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Ex1.xml" ContentType="application/vnd.ms-office.chartex+xml"/>
  <Override PartName="/xl/charts/style35.xml" ContentType="application/vnd.ms-office.chartstyle+xml"/>
  <Override PartName="/xl/charts/colors35.xml" ContentType="application/vnd.ms-office.chartcolorstyle+xml"/>
  <Override PartName="/xl/drawings/drawing2.xml" ContentType="application/vnd.openxmlformats-officedocument.drawing+xml"/>
  <Override PartName="/xl/charts/chart35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6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7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8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39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0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1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2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3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4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5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6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7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8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49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0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1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2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3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4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5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charts/chart56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7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8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59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0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1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2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3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charts/chart64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5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6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7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8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3.xml" ContentType="application/vnd.openxmlformats-officedocument.drawing+xml"/>
  <Override PartName="/xl/charts/chart69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0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1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charts/chart72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3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4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5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6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7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8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79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charts/chart80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1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2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3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4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5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6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7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charts/chart88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89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0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1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2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3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4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5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charts/chart96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7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8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99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0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1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2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drawings/drawing4.xml" ContentType="application/vnd.openxmlformats-officedocument.drawing+xml"/>
  <Override PartName="/xl/charts/chart103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charts/chart104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5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6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7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8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09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0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1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charts/chart112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13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4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5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6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7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8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19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charts/chart120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1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2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3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24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harts/chart125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charts/chart126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charts/chart127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charts/chart128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charts/chart129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harts/chart130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charts/chart131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charts/chart132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charts/chart133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charts/chart134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charts/chart135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charts/chart136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drawings/drawing5.xml" ContentType="application/vnd.openxmlformats-officedocument.drawing+xml"/>
  <Override PartName="/xl/charts/chart137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charts/chart138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charts/chart139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charts/chart140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charts/chart141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charts/chart142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charts/chart143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charts/chart144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charts/chart145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charts/chart146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charts/chart147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charts/chart148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xl/charts/chart149.xml" ContentType="application/vnd.openxmlformats-officedocument.drawingml.chart+xml"/>
  <Override PartName="/xl/charts/style150.xml" ContentType="application/vnd.ms-office.chartstyle+xml"/>
  <Override PartName="/xl/charts/colors150.xml" ContentType="application/vnd.ms-office.chartcolorstyle+xml"/>
  <Override PartName="/xl/charts/chart150.xml" ContentType="application/vnd.openxmlformats-officedocument.drawingml.chart+xml"/>
  <Override PartName="/xl/charts/style151.xml" ContentType="application/vnd.ms-office.chartstyle+xml"/>
  <Override PartName="/xl/charts/colors151.xml" ContentType="application/vnd.ms-office.chartcolorstyle+xml"/>
  <Override PartName="/xl/charts/chart151.xml" ContentType="application/vnd.openxmlformats-officedocument.drawingml.chart+xml"/>
  <Override PartName="/xl/charts/style152.xml" ContentType="application/vnd.ms-office.chartstyle+xml"/>
  <Override PartName="/xl/charts/colors152.xml" ContentType="application/vnd.ms-office.chartcolorstyle+xml"/>
  <Override PartName="/xl/charts/chart152.xml" ContentType="application/vnd.openxmlformats-officedocument.drawingml.chart+xml"/>
  <Override PartName="/xl/charts/style153.xml" ContentType="application/vnd.ms-office.chartstyle+xml"/>
  <Override PartName="/xl/charts/colors153.xml" ContentType="application/vnd.ms-office.chartcolorstyle+xml"/>
  <Override PartName="/xl/charts/chart153.xml" ContentType="application/vnd.openxmlformats-officedocument.drawingml.chart+xml"/>
  <Override PartName="/xl/charts/style154.xml" ContentType="application/vnd.ms-office.chartstyle+xml"/>
  <Override PartName="/xl/charts/colors154.xml" ContentType="application/vnd.ms-office.chartcolorstyle+xml"/>
  <Override PartName="/xl/charts/chart154.xml" ContentType="application/vnd.openxmlformats-officedocument.drawingml.chart+xml"/>
  <Override PartName="/xl/charts/style155.xml" ContentType="application/vnd.ms-office.chartstyle+xml"/>
  <Override PartName="/xl/charts/colors155.xml" ContentType="application/vnd.ms-office.chartcolorstyle+xml"/>
  <Override PartName="/xl/charts/chart155.xml" ContentType="application/vnd.openxmlformats-officedocument.drawingml.chart+xml"/>
  <Override PartName="/xl/charts/style156.xml" ContentType="application/vnd.ms-office.chartstyle+xml"/>
  <Override PartName="/xl/charts/colors156.xml" ContentType="application/vnd.ms-office.chartcolorstyle+xml"/>
  <Override PartName="/xl/charts/chart156.xml" ContentType="application/vnd.openxmlformats-officedocument.drawingml.chart+xml"/>
  <Override PartName="/xl/charts/style157.xml" ContentType="application/vnd.ms-office.chartstyle+xml"/>
  <Override PartName="/xl/charts/colors157.xml" ContentType="application/vnd.ms-office.chartcolorstyle+xml"/>
  <Override PartName="/xl/charts/chart157.xml" ContentType="application/vnd.openxmlformats-officedocument.drawingml.chart+xml"/>
  <Override PartName="/xl/charts/style158.xml" ContentType="application/vnd.ms-office.chartstyle+xml"/>
  <Override PartName="/xl/charts/colors158.xml" ContentType="application/vnd.ms-office.chartcolorstyle+xml"/>
  <Override PartName="/xl/charts/chart158.xml" ContentType="application/vnd.openxmlformats-officedocument.drawingml.chart+xml"/>
  <Override PartName="/xl/charts/style159.xml" ContentType="application/vnd.ms-office.chartstyle+xml"/>
  <Override PartName="/xl/charts/colors159.xml" ContentType="application/vnd.ms-office.chartcolorstyle+xml"/>
  <Override PartName="/xl/charts/chart159.xml" ContentType="application/vnd.openxmlformats-officedocument.drawingml.chart+xml"/>
  <Override PartName="/xl/charts/style160.xml" ContentType="application/vnd.ms-office.chartstyle+xml"/>
  <Override PartName="/xl/charts/colors160.xml" ContentType="application/vnd.ms-office.chartcolorstyle+xml"/>
  <Override PartName="/xl/charts/chart160.xml" ContentType="application/vnd.openxmlformats-officedocument.drawingml.chart+xml"/>
  <Override PartName="/xl/charts/style161.xml" ContentType="application/vnd.ms-office.chartstyle+xml"/>
  <Override PartName="/xl/charts/colors161.xml" ContentType="application/vnd.ms-office.chartcolorstyle+xml"/>
  <Override PartName="/xl/charts/chart161.xml" ContentType="application/vnd.openxmlformats-officedocument.drawingml.chart+xml"/>
  <Override PartName="/xl/charts/style162.xml" ContentType="application/vnd.ms-office.chartstyle+xml"/>
  <Override PartName="/xl/charts/colors162.xml" ContentType="application/vnd.ms-office.chartcolorstyle+xml"/>
  <Override PartName="/xl/charts/chart162.xml" ContentType="application/vnd.openxmlformats-officedocument.drawingml.chart+xml"/>
  <Override PartName="/xl/charts/style163.xml" ContentType="application/vnd.ms-office.chartstyle+xml"/>
  <Override PartName="/xl/charts/colors163.xml" ContentType="application/vnd.ms-office.chartcolorstyle+xml"/>
  <Override PartName="/xl/charts/chart163.xml" ContentType="application/vnd.openxmlformats-officedocument.drawingml.chart+xml"/>
  <Override PartName="/xl/charts/style164.xml" ContentType="application/vnd.ms-office.chartstyle+xml"/>
  <Override PartName="/xl/charts/colors164.xml" ContentType="application/vnd.ms-office.chartcolorstyle+xml"/>
  <Override PartName="/xl/charts/chart164.xml" ContentType="application/vnd.openxmlformats-officedocument.drawingml.chart+xml"/>
  <Override PartName="/xl/charts/style165.xml" ContentType="application/vnd.ms-office.chartstyle+xml"/>
  <Override PartName="/xl/charts/colors165.xml" ContentType="application/vnd.ms-office.chartcolorstyle+xml"/>
  <Override PartName="/xl/charts/chart165.xml" ContentType="application/vnd.openxmlformats-officedocument.drawingml.chart+xml"/>
  <Override PartName="/xl/charts/style166.xml" ContentType="application/vnd.ms-office.chartstyle+xml"/>
  <Override PartName="/xl/charts/colors166.xml" ContentType="application/vnd.ms-office.chartcolorstyle+xml"/>
  <Override PartName="/xl/charts/chart166.xml" ContentType="application/vnd.openxmlformats-officedocument.drawingml.chart+xml"/>
  <Override PartName="/xl/charts/style167.xml" ContentType="application/vnd.ms-office.chartstyle+xml"/>
  <Override PartName="/xl/charts/colors167.xml" ContentType="application/vnd.ms-office.chartcolorstyle+xml"/>
  <Override PartName="/xl/charts/chart167.xml" ContentType="application/vnd.openxmlformats-officedocument.drawingml.chart+xml"/>
  <Override PartName="/xl/charts/style168.xml" ContentType="application/vnd.ms-office.chartstyle+xml"/>
  <Override PartName="/xl/charts/colors168.xml" ContentType="application/vnd.ms-office.chartcolorstyle+xml"/>
  <Override PartName="/xl/charts/chart168.xml" ContentType="application/vnd.openxmlformats-officedocument.drawingml.chart+xml"/>
  <Override PartName="/xl/charts/style169.xml" ContentType="application/vnd.ms-office.chartstyle+xml"/>
  <Override PartName="/xl/charts/colors169.xml" ContentType="application/vnd.ms-office.chartcolorstyle+xml"/>
  <Override PartName="/xl/charts/chart169.xml" ContentType="application/vnd.openxmlformats-officedocument.drawingml.chart+xml"/>
  <Override PartName="/xl/charts/style170.xml" ContentType="application/vnd.ms-office.chartstyle+xml"/>
  <Override PartName="/xl/charts/colors170.xml" ContentType="application/vnd.ms-office.chartcolorstyle+xml"/>
  <Override PartName="/xl/charts/chart170.xml" ContentType="application/vnd.openxmlformats-officedocument.drawingml.chart+xml"/>
  <Override PartName="/xl/charts/style171.xml" ContentType="application/vnd.ms-office.chartstyle+xml"/>
  <Override PartName="/xl/charts/colors171.xml" ContentType="application/vnd.ms-office.chartcolorstyle+xml"/>
  <Override PartName="/xl/drawings/drawing6.xml" ContentType="application/vnd.openxmlformats-officedocument.drawing+xml"/>
  <Override PartName="/xl/charts/chart171.xml" ContentType="application/vnd.openxmlformats-officedocument.drawingml.chart+xml"/>
  <Override PartName="/xl/charts/style172.xml" ContentType="application/vnd.ms-office.chartstyle+xml"/>
  <Override PartName="/xl/charts/colors172.xml" ContentType="application/vnd.ms-office.chartcolorstyle+xml"/>
  <Override PartName="/xl/charts/chart172.xml" ContentType="application/vnd.openxmlformats-officedocument.drawingml.chart+xml"/>
  <Override PartName="/xl/charts/style173.xml" ContentType="application/vnd.ms-office.chartstyle+xml"/>
  <Override PartName="/xl/charts/colors173.xml" ContentType="application/vnd.ms-office.chartcolorstyle+xml"/>
  <Override PartName="/xl/charts/chart173.xml" ContentType="application/vnd.openxmlformats-officedocument.drawingml.chart+xml"/>
  <Override PartName="/xl/charts/style174.xml" ContentType="application/vnd.ms-office.chartstyle+xml"/>
  <Override PartName="/xl/charts/colors174.xml" ContentType="application/vnd.ms-office.chartcolorstyle+xml"/>
  <Override PartName="/xl/charts/chart174.xml" ContentType="application/vnd.openxmlformats-officedocument.drawingml.chart+xml"/>
  <Override PartName="/xl/charts/style175.xml" ContentType="application/vnd.ms-office.chartstyle+xml"/>
  <Override PartName="/xl/charts/colors175.xml" ContentType="application/vnd.ms-office.chartcolorstyle+xml"/>
  <Override PartName="/xl/charts/chart175.xml" ContentType="application/vnd.openxmlformats-officedocument.drawingml.chart+xml"/>
  <Override PartName="/xl/charts/style176.xml" ContentType="application/vnd.ms-office.chartstyle+xml"/>
  <Override PartName="/xl/charts/colors176.xml" ContentType="application/vnd.ms-office.chartcolorstyle+xml"/>
  <Override PartName="/xl/charts/chart176.xml" ContentType="application/vnd.openxmlformats-officedocument.drawingml.chart+xml"/>
  <Override PartName="/xl/charts/style177.xml" ContentType="application/vnd.ms-office.chartstyle+xml"/>
  <Override PartName="/xl/charts/colors177.xml" ContentType="application/vnd.ms-office.chartcolorstyle+xml"/>
  <Override PartName="/xl/charts/chart177.xml" ContentType="application/vnd.openxmlformats-officedocument.drawingml.chart+xml"/>
  <Override PartName="/xl/charts/style178.xml" ContentType="application/vnd.ms-office.chartstyle+xml"/>
  <Override PartName="/xl/charts/colors178.xml" ContentType="application/vnd.ms-office.chartcolorstyle+xml"/>
  <Override PartName="/xl/charts/chart178.xml" ContentType="application/vnd.openxmlformats-officedocument.drawingml.chart+xml"/>
  <Override PartName="/xl/charts/style179.xml" ContentType="application/vnd.ms-office.chartstyle+xml"/>
  <Override PartName="/xl/charts/colors179.xml" ContentType="application/vnd.ms-office.chartcolorstyle+xml"/>
  <Override PartName="/xl/charts/chart179.xml" ContentType="application/vnd.openxmlformats-officedocument.drawingml.chart+xml"/>
  <Override PartName="/xl/charts/style180.xml" ContentType="application/vnd.ms-office.chartstyle+xml"/>
  <Override PartName="/xl/charts/colors180.xml" ContentType="application/vnd.ms-office.chartcolorstyle+xml"/>
  <Override PartName="/xl/charts/chart180.xml" ContentType="application/vnd.openxmlformats-officedocument.drawingml.chart+xml"/>
  <Override PartName="/xl/charts/style181.xml" ContentType="application/vnd.ms-office.chartstyle+xml"/>
  <Override PartName="/xl/charts/colors181.xml" ContentType="application/vnd.ms-office.chartcolorstyle+xml"/>
  <Override PartName="/xl/charts/chart181.xml" ContentType="application/vnd.openxmlformats-officedocument.drawingml.chart+xml"/>
  <Override PartName="/xl/charts/style182.xml" ContentType="application/vnd.ms-office.chartstyle+xml"/>
  <Override PartName="/xl/charts/colors182.xml" ContentType="application/vnd.ms-office.chartcolorstyle+xml"/>
  <Override PartName="/xl/charts/chart182.xml" ContentType="application/vnd.openxmlformats-officedocument.drawingml.chart+xml"/>
  <Override PartName="/xl/charts/style183.xml" ContentType="application/vnd.ms-office.chartstyle+xml"/>
  <Override PartName="/xl/charts/colors183.xml" ContentType="application/vnd.ms-office.chartcolorstyle+xml"/>
  <Override PartName="/xl/charts/chart183.xml" ContentType="application/vnd.openxmlformats-officedocument.drawingml.chart+xml"/>
  <Override PartName="/xl/charts/style184.xml" ContentType="application/vnd.ms-office.chartstyle+xml"/>
  <Override PartName="/xl/charts/colors184.xml" ContentType="application/vnd.ms-office.chartcolorstyle+xml"/>
  <Override PartName="/xl/charts/chart184.xml" ContentType="application/vnd.openxmlformats-officedocument.drawingml.chart+xml"/>
  <Override PartName="/xl/charts/style185.xml" ContentType="application/vnd.ms-office.chartstyle+xml"/>
  <Override PartName="/xl/charts/colors185.xml" ContentType="application/vnd.ms-office.chartcolorstyle+xml"/>
  <Override PartName="/xl/charts/chart185.xml" ContentType="application/vnd.openxmlformats-officedocument.drawingml.chart+xml"/>
  <Override PartName="/xl/charts/style186.xml" ContentType="application/vnd.ms-office.chartstyle+xml"/>
  <Override PartName="/xl/charts/colors186.xml" ContentType="application/vnd.ms-office.chartcolorstyle+xml"/>
  <Override PartName="/xl/charts/chart186.xml" ContentType="application/vnd.openxmlformats-officedocument.drawingml.chart+xml"/>
  <Override PartName="/xl/charts/style187.xml" ContentType="application/vnd.ms-office.chartstyle+xml"/>
  <Override PartName="/xl/charts/colors187.xml" ContentType="application/vnd.ms-office.chartcolorstyle+xml"/>
  <Override PartName="/xl/charts/chart187.xml" ContentType="application/vnd.openxmlformats-officedocument.drawingml.chart+xml"/>
  <Override PartName="/xl/charts/style188.xml" ContentType="application/vnd.ms-office.chartstyle+xml"/>
  <Override PartName="/xl/charts/colors188.xml" ContentType="application/vnd.ms-office.chartcolorstyle+xml"/>
  <Override PartName="/xl/charts/chart188.xml" ContentType="application/vnd.openxmlformats-officedocument.drawingml.chart+xml"/>
  <Override PartName="/xl/charts/style189.xml" ContentType="application/vnd.ms-office.chartstyle+xml"/>
  <Override PartName="/xl/charts/colors189.xml" ContentType="application/vnd.ms-office.chartcolorstyle+xml"/>
  <Override PartName="/xl/charts/chart189.xml" ContentType="application/vnd.openxmlformats-officedocument.drawingml.chart+xml"/>
  <Override PartName="/xl/charts/style190.xml" ContentType="application/vnd.ms-office.chartstyle+xml"/>
  <Override PartName="/xl/charts/colors190.xml" ContentType="application/vnd.ms-office.chartcolorstyle+xml"/>
  <Override PartName="/xl/charts/chart190.xml" ContentType="application/vnd.openxmlformats-officedocument.drawingml.chart+xml"/>
  <Override PartName="/xl/charts/style191.xml" ContentType="application/vnd.ms-office.chartstyle+xml"/>
  <Override PartName="/xl/charts/colors191.xml" ContentType="application/vnd.ms-office.chartcolorstyle+xml"/>
  <Override PartName="/xl/charts/chart191.xml" ContentType="application/vnd.openxmlformats-officedocument.drawingml.chart+xml"/>
  <Override PartName="/xl/charts/style192.xml" ContentType="application/vnd.ms-office.chartstyle+xml"/>
  <Override PartName="/xl/charts/colors192.xml" ContentType="application/vnd.ms-office.chartcolorstyle+xml"/>
  <Override PartName="/xl/charts/chart192.xml" ContentType="application/vnd.openxmlformats-officedocument.drawingml.chart+xml"/>
  <Override PartName="/xl/charts/style193.xml" ContentType="application/vnd.ms-office.chartstyle+xml"/>
  <Override PartName="/xl/charts/colors193.xml" ContentType="application/vnd.ms-office.chartcolorstyle+xml"/>
  <Override PartName="/xl/charts/chart193.xml" ContentType="application/vnd.openxmlformats-officedocument.drawingml.chart+xml"/>
  <Override PartName="/xl/charts/style194.xml" ContentType="application/vnd.ms-office.chartstyle+xml"/>
  <Override PartName="/xl/charts/colors194.xml" ContentType="application/vnd.ms-office.chartcolorstyle+xml"/>
  <Override PartName="/xl/charts/chart194.xml" ContentType="application/vnd.openxmlformats-officedocument.drawingml.chart+xml"/>
  <Override PartName="/xl/charts/style195.xml" ContentType="application/vnd.ms-office.chartstyle+xml"/>
  <Override PartName="/xl/charts/colors195.xml" ContentType="application/vnd.ms-office.chartcolorstyle+xml"/>
  <Override PartName="/xl/charts/chart195.xml" ContentType="application/vnd.openxmlformats-officedocument.drawingml.chart+xml"/>
  <Override PartName="/xl/charts/style196.xml" ContentType="application/vnd.ms-office.chartstyle+xml"/>
  <Override PartName="/xl/charts/colors196.xml" ContentType="application/vnd.ms-office.chartcolorstyle+xml"/>
  <Override PartName="/xl/charts/chart196.xml" ContentType="application/vnd.openxmlformats-officedocument.drawingml.chart+xml"/>
  <Override PartName="/xl/charts/style197.xml" ContentType="application/vnd.ms-office.chartstyle+xml"/>
  <Override PartName="/xl/charts/colors197.xml" ContentType="application/vnd.ms-office.chartcolorstyle+xml"/>
  <Override PartName="/xl/charts/chart197.xml" ContentType="application/vnd.openxmlformats-officedocument.drawingml.chart+xml"/>
  <Override PartName="/xl/charts/style198.xml" ContentType="application/vnd.ms-office.chartstyle+xml"/>
  <Override PartName="/xl/charts/colors198.xml" ContentType="application/vnd.ms-office.chartcolorstyle+xml"/>
  <Override PartName="/xl/charts/chart198.xml" ContentType="application/vnd.openxmlformats-officedocument.drawingml.chart+xml"/>
  <Override PartName="/xl/charts/style199.xml" ContentType="application/vnd.ms-office.chartstyle+xml"/>
  <Override PartName="/xl/charts/colors199.xml" ContentType="application/vnd.ms-office.chartcolorstyle+xml"/>
  <Override PartName="/xl/charts/chart199.xml" ContentType="application/vnd.openxmlformats-officedocument.drawingml.chart+xml"/>
  <Override PartName="/xl/charts/style200.xml" ContentType="application/vnd.ms-office.chartstyle+xml"/>
  <Override PartName="/xl/charts/colors200.xml" ContentType="application/vnd.ms-office.chartcolorstyle+xml"/>
  <Override PartName="/xl/charts/chart200.xml" ContentType="application/vnd.openxmlformats-officedocument.drawingml.chart+xml"/>
  <Override PartName="/xl/charts/style201.xml" ContentType="application/vnd.ms-office.chartstyle+xml"/>
  <Override PartName="/xl/charts/colors201.xml" ContentType="application/vnd.ms-office.chartcolorstyle+xml"/>
  <Override PartName="/xl/charts/chart201.xml" ContentType="application/vnd.openxmlformats-officedocument.drawingml.chart+xml"/>
  <Override PartName="/xl/charts/style202.xml" ContentType="application/vnd.ms-office.chartstyle+xml"/>
  <Override PartName="/xl/charts/colors202.xml" ContentType="application/vnd.ms-office.chartcolorstyle+xml"/>
  <Override PartName="/xl/charts/chart202.xml" ContentType="application/vnd.openxmlformats-officedocument.drawingml.chart+xml"/>
  <Override PartName="/xl/charts/style203.xml" ContentType="application/vnd.ms-office.chartstyle+xml"/>
  <Override PartName="/xl/charts/colors203.xml" ContentType="application/vnd.ms-office.chartcolorstyle+xml"/>
  <Override PartName="/xl/charts/chart203.xml" ContentType="application/vnd.openxmlformats-officedocument.drawingml.chart+xml"/>
  <Override PartName="/xl/charts/style204.xml" ContentType="application/vnd.ms-office.chartstyle+xml"/>
  <Override PartName="/xl/charts/colors204.xml" ContentType="application/vnd.ms-office.chartcolorstyle+xml"/>
  <Override PartName="/xl/charts/chart204.xml" ContentType="application/vnd.openxmlformats-officedocument.drawingml.chart+xml"/>
  <Override PartName="/xl/charts/style205.xml" ContentType="application/vnd.ms-office.chartstyle+xml"/>
  <Override PartName="/xl/charts/colors205.xml" ContentType="application/vnd.ms-office.chartcolorstyle+xml"/>
  <Override PartName="/xl/charts/chartEx2.xml" ContentType="application/vnd.ms-office.chartex+xml"/>
  <Override PartName="/xl/charts/style206.xml" ContentType="application/vnd.ms-office.chartstyle+xml"/>
  <Override PartName="/xl/charts/colors206.xml" ContentType="application/vnd.ms-office.chartcolorstyle+xml"/>
  <Override PartName="/xl/drawings/drawing7.xml" ContentType="application/vnd.openxmlformats-officedocument.drawing+xml"/>
  <Override PartName="/xl/charts/chart205.xml" ContentType="application/vnd.openxmlformats-officedocument.drawingml.chart+xml"/>
  <Override PartName="/xl/charts/style207.xml" ContentType="application/vnd.ms-office.chartstyle+xml"/>
  <Override PartName="/xl/charts/colors207.xml" ContentType="application/vnd.ms-office.chartcolorstyle+xml"/>
  <Override PartName="/xl/charts/chart206.xml" ContentType="application/vnd.openxmlformats-officedocument.drawingml.chart+xml"/>
  <Override PartName="/xl/charts/style208.xml" ContentType="application/vnd.ms-office.chartstyle+xml"/>
  <Override PartName="/xl/charts/colors208.xml" ContentType="application/vnd.ms-office.chartcolorstyle+xml"/>
  <Override PartName="/xl/charts/chart207.xml" ContentType="application/vnd.openxmlformats-officedocument.drawingml.chart+xml"/>
  <Override PartName="/xl/charts/style209.xml" ContentType="application/vnd.ms-office.chartstyle+xml"/>
  <Override PartName="/xl/charts/colors209.xml" ContentType="application/vnd.ms-office.chartcolorstyle+xml"/>
  <Override PartName="/xl/charts/chart208.xml" ContentType="application/vnd.openxmlformats-officedocument.drawingml.chart+xml"/>
  <Override PartName="/xl/charts/style210.xml" ContentType="application/vnd.ms-office.chartstyle+xml"/>
  <Override PartName="/xl/charts/colors210.xml" ContentType="application/vnd.ms-office.chartcolorstyle+xml"/>
  <Override PartName="/xl/charts/chart209.xml" ContentType="application/vnd.openxmlformats-officedocument.drawingml.chart+xml"/>
  <Override PartName="/xl/charts/style211.xml" ContentType="application/vnd.ms-office.chartstyle+xml"/>
  <Override PartName="/xl/charts/colors211.xml" ContentType="application/vnd.ms-office.chartcolorstyle+xml"/>
  <Override PartName="/xl/charts/chart210.xml" ContentType="application/vnd.openxmlformats-officedocument.drawingml.chart+xml"/>
  <Override PartName="/xl/charts/style212.xml" ContentType="application/vnd.ms-office.chartstyle+xml"/>
  <Override PartName="/xl/charts/colors212.xml" ContentType="application/vnd.ms-office.chartcolorstyle+xml"/>
  <Override PartName="/xl/charts/chart211.xml" ContentType="application/vnd.openxmlformats-officedocument.drawingml.chart+xml"/>
  <Override PartName="/xl/charts/style213.xml" ContentType="application/vnd.ms-office.chartstyle+xml"/>
  <Override PartName="/xl/charts/colors213.xml" ContentType="application/vnd.ms-office.chartcolorstyle+xml"/>
  <Override PartName="/xl/charts/chart212.xml" ContentType="application/vnd.openxmlformats-officedocument.drawingml.chart+xml"/>
  <Override PartName="/xl/charts/style214.xml" ContentType="application/vnd.ms-office.chartstyle+xml"/>
  <Override PartName="/xl/charts/colors214.xml" ContentType="application/vnd.ms-office.chartcolorstyle+xml"/>
  <Override PartName="/xl/charts/chart213.xml" ContentType="application/vnd.openxmlformats-officedocument.drawingml.chart+xml"/>
  <Override PartName="/xl/charts/style215.xml" ContentType="application/vnd.ms-office.chartstyle+xml"/>
  <Override PartName="/xl/charts/colors215.xml" ContentType="application/vnd.ms-office.chartcolorstyle+xml"/>
  <Override PartName="/xl/charts/chart214.xml" ContentType="application/vnd.openxmlformats-officedocument.drawingml.chart+xml"/>
  <Override PartName="/xl/charts/style216.xml" ContentType="application/vnd.ms-office.chartstyle+xml"/>
  <Override PartName="/xl/charts/colors216.xml" ContentType="application/vnd.ms-office.chartcolorstyle+xml"/>
  <Override PartName="/xl/charts/chart215.xml" ContentType="application/vnd.openxmlformats-officedocument.drawingml.chart+xml"/>
  <Override PartName="/xl/charts/style217.xml" ContentType="application/vnd.ms-office.chartstyle+xml"/>
  <Override PartName="/xl/charts/colors217.xml" ContentType="application/vnd.ms-office.chartcolorstyle+xml"/>
  <Override PartName="/xl/charts/chart216.xml" ContentType="application/vnd.openxmlformats-officedocument.drawingml.chart+xml"/>
  <Override PartName="/xl/charts/style218.xml" ContentType="application/vnd.ms-office.chartstyle+xml"/>
  <Override PartName="/xl/charts/colors218.xml" ContentType="application/vnd.ms-office.chartcolorstyle+xml"/>
  <Override PartName="/xl/charts/chart217.xml" ContentType="application/vnd.openxmlformats-officedocument.drawingml.chart+xml"/>
  <Override PartName="/xl/charts/style219.xml" ContentType="application/vnd.ms-office.chartstyle+xml"/>
  <Override PartName="/xl/charts/colors219.xml" ContentType="application/vnd.ms-office.chartcolorstyle+xml"/>
  <Override PartName="/xl/charts/chart218.xml" ContentType="application/vnd.openxmlformats-officedocument.drawingml.chart+xml"/>
  <Override PartName="/xl/charts/style220.xml" ContentType="application/vnd.ms-office.chartstyle+xml"/>
  <Override PartName="/xl/charts/colors220.xml" ContentType="application/vnd.ms-office.chartcolorstyle+xml"/>
  <Override PartName="/xl/charts/chart219.xml" ContentType="application/vnd.openxmlformats-officedocument.drawingml.chart+xml"/>
  <Override PartName="/xl/charts/style221.xml" ContentType="application/vnd.ms-office.chartstyle+xml"/>
  <Override PartName="/xl/charts/colors221.xml" ContentType="application/vnd.ms-office.chartcolorstyle+xml"/>
  <Override PartName="/xl/charts/chart220.xml" ContentType="application/vnd.openxmlformats-officedocument.drawingml.chart+xml"/>
  <Override PartName="/xl/charts/style222.xml" ContentType="application/vnd.ms-office.chartstyle+xml"/>
  <Override PartName="/xl/charts/colors222.xml" ContentType="application/vnd.ms-office.chartcolorstyle+xml"/>
  <Override PartName="/xl/charts/chart221.xml" ContentType="application/vnd.openxmlformats-officedocument.drawingml.chart+xml"/>
  <Override PartName="/xl/charts/style223.xml" ContentType="application/vnd.ms-office.chartstyle+xml"/>
  <Override PartName="/xl/charts/colors223.xml" ContentType="application/vnd.ms-office.chartcolorstyle+xml"/>
  <Override PartName="/xl/charts/chart222.xml" ContentType="application/vnd.openxmlformats-officedocument.drawingml.chart+xml"/>
  <Override PartName="/xl/charts/style224.xml" ContentType="application/vnd.ms-office.chartstyle+xml"/>
  <Override PartName="/xl/charts/colors224.xml" ContentType="application/vnd.ms-office.chartcolorstyle+xml"/>
  <Override PartName="/xl/charts/chart223.xml" ContentType="application/vnd.openxmlformats-officedocument.drawingml.chart+xml"/>
  <Override PartName="/xl/charts/style225.xml" ContentType="application/vnd.ms-office.chartstyle+xml"/>
  <Override PartName="/xl/charts/colors225.xml" ContentType="application/vnd.ms-office.chartcolorstyle+xml"/>
  <Override PartName="/xl/charts/chart224.xml" ContentType="application/vnd.openxmlformats-officedocument.drawingml.chart+xml"/>
  <Override PartName="/xl/charts/style226.xml" ContentType="application/vnd.ms-office.chartstyle+xml"/>
  <Override PartName="/xl/charts/colors226.xml" ContentType="application/vnd.ms-office.chartcolorstyle+xml"/>
  <Override PartName="/xl/charts/chart225.xml" ContentType="application/vnd.openxmlformats-officedocument.drawingml.chart+xml"/>
  <Override PartName="/xl/charts/style227.xml" ContentType="application/vnd.ms-office.chartstyle+xml"/>
  <Override PartName="/xl/charts/colors227.xml" ContentType="application/vnd.ms-office.chartcolorstyle+xml"/>
  <Override PartName="/xl/charts/chart226.xml" ContentType="application/vnd.openxmlformats-officedocument.drawingml.chart+xml"/>
  <Override PartName="/xl/charts/style228.xml" ContentType="application/vnd.ms-office.chartstyle+xml"/>
  <Override PartName="/xl/charts/colors228.xml" ContentType="application/vnd.ms-office.chartcolorstyle+xml"/>
  <Override PartName="/xl/charts/chart227.xml" ContentType="application/vnd.openxmlformats-officedocument.drawingml.chart+xml"/>
  <Override PartName="/xl/charts/style229.xml" ContentType="application/vnd.ms-office.chartstyle+xml"/>
  <Override PartName="/xl/charts/colors229.xml" ContentType="application/vnd.ms-office.chartcolorstyle+xml"/>
  <Override PartName="/xl/charts/chart228.xml" ContentType="application/vnd.openxmlformats-officedocument.drawingml.chart+xml"/>
  <Override PartName="/xl/charts/style230.xml" ContentType="application/vnd.ms-office.chartstyle+xml"/>
  <Override PartName="/xl/charts/colors230.xml" ContentType="application/vnd.ms-office.chartcolorstyle+xml"/>
  <Override PartName="/xl/charts/chart229.xml" ContentType="application/vnd.openxmlformats-officedocument.drawingml.chart+xml"/>
  <Override PartName="/xl/charts/style231.xml" ContentType="application/vnd.ms-office.chartstyle+xml"/>
  <Override PartName="/xl/charts/colors231.xml" ContentType="application/vnd.ms-office.chartcolorstyle+xml"/>
  <Override PartName="/xl/charts/chart230.xml" ContentType="application/vnd.openxmlformats-officedocument.drawingml.chart+xml"/>
  <Override PartName="/xl/charts/style232.xml" ContentType="application/vnd.ms-office.chartstyle+xml"/>
  <Override PartName="/xl/charts/colors232.xml" ContentType="application/vnd.ms-office.chartcolorstyle+xml"/>
  <Override PartName="/xl/charts/chart231.xml" ContentType="application/vnd.openxmlformats-officedocument.drawingml.chart+xml"/>
  <Override PartName="/xl/charts/style233.xml" ContentType="application/vnd.ms-office.chartstyle+xml"/>
  <Override PartName="/xl/charts/colors233.xml" ContentType="application/vnd.ms-office.chartcolorstyle+xml"/>
  <Override PartName="/xl/charts/chart232.xml" ContentType="application/vnd.openxmlformats-officedocument.drawingml.chart+xml"/>
  <Override PartName="/xl/charts/style234.xml" ContentType="application/vnd.ms-office.chartstyle+xml"/>
  <Override PartName="/xl/charts/colors234.xml" ContentType="application/vnd.ms-office.chartcolorstyle+xml"/>
  <Override PartName="/xl/charts/chart233.xml" ContentType="application/vnd.openxmlformats-officedocument.drawingml.chart+xml"/>
  <Override PartName="/xl/charts/style235.xml" ContentType="application/vnd.ms-office.chartstyle+xml"/>
  <Override PartName="/xl/charts/colors235.xml" ContentType="application/vnd.ms-office.chartcolorstyle+xml"/>
  <Override PartName="/xl/charts/chart234.xml" ContentType="application/vnd.openxmlformats-officedocument.drawingml.chart+xml"/>
  <Override PartName="/xl/charts/style236.xml" ContentType="application/vnd.ms-office.chartstyle+xml"/>
  <Override PartName="/xl/charts/colors236.xml" ContentType="application/vnd.ms-office.chartcolorstyle+xml"/>
  <Override PartName="/xl/charts/chart235.xml" ContentType="application/vnd.openxmlformats-officedocument.drawingml.chart+xml"/>
  <Override PartName="/xl/charts/style237.xml" ContentType="application/vnd.ms-office.chartstyle+xml"/>
  <Override PartName="/xl/charts/colors237.xml" ContentType="application/vnd.ms-office.chartcolorstyle+xml"/>
  <Override PartName="/xl/charts/chart236.xml" ContentType="application/vnd.openxmlformats-officedocument.drawingml.chart+xml"/>
  <Override PartName="/xl/charts/style238.xml" ContentType="application/vnd.ms-office.chartstyle+xml"/>
  <Override PartName="/xl/charts/colors238.xml" ContentType="application/vnd.ms-office.chartcolorstyle+xml"/>
  <Override PartName="/xl/charts/chart237.xml" ContentType="application/vnd.openxmlformats-officedocument.drawingml.chart+xml"/>
  <Override PartName="/xl/charts/style239.xml" ContentType="application/vnd.ms-office.chartstyle+xml"/>
  <Override PartName="/xl/charts/colors239.xml" ContentType="application/vnd.ms-office.chartcolorstyle+xml"/>
  <Override PartName="/xl/charts/chart238.xml" ContentType="application/vnd.openxmlformats-officedocument.drawingml.chart+xml"/>
  <Override PartName="/xl/charts/style240.xml" ContentType="application/vnd.ms-office.chartstyle+xml"/>
  <Override PartName="/xl/charts/colors240.xml" ContentType="application/vnd.ms-office.chartcolorstyle+xml"/>
  <Override PartName="/xl/drawings/drawing8.xml" ContentType="application/vnd.openxmlformats-officedocument.drawing+xml"/>
  <Override PartName="/xl/charts/chart239.xml" ContentType="application/vnd.openxmlformats-officedocument.drawingml.chart+xml"/>
  <Override PartName="/xl/charts/style241.xml" ContentType="application/vnd.ms-office.chartstyle+xml"/>
  <Override PartName="/xl/charts/colors241.xml" ContentType="application/vnd.ms-office.chartcolorstyle+xml"/>
  <Override PartName="/xl/charts/chart240.xml" ContentType="application/vnd.openxmlformats-officedocument.drawingml.chart+xml"/>
  <Override PartName="/xl/charts/style242.xml" ContentType="application/vnd.ms-office.chartstyle+xml"/>
  <Override PartName="/xl/charts/colors242.xml" ContentType="application/vnd.ms-office.chartcolorstyle+xml"/>
  <Override PartName="/xl/charts/chart241.xml" ContentType="application/vnd.openxmlformats-officedocument.drawingml.chart+xml"/>
  <Override PartName="/xl/charts/style243.xml" ContentType="application/vnd.ms-office.chartstyle+xml"/>
  <Override PartName="/xl/charts/colors243.xml" ContentType="application/vnd.ms-office.chartcolorstyle+xml"/>
  <Override PartName="/xl/charts/chart242.xml" ContentType="application/vnd.openxmlformats-officedocument.drawingml.chart+xml"/>
  <Override PartName="/xl/charts/style244.xml" ContentType="application/vnd.ms-office.chartstyle+xml"/>
  <Override PartName="/xl/charts/colors244.xml" ContentType="application/vnd.ms-office.chartcolorstyle+xml"/>
  <Override PartName="/xl/charts/chart243.xml" ContentType="application/vnd.openxmlformats-officedocument.drawingml.chart+xml"/>
  <Override PartName="/xl/charts/style245.xml" ContentType="application/vnd.ms-office.chartstyle+xml"/>
  <Override PartName="/xl/charts/colors245.xml" ContentType="application/vnd.ms-office.chartcolorstyle+xml"/>
  <Override PartName="/xl/charts/chart244.xml" ContentType="application/vnd.openxmlformats-officedocument.drawingml.chart+xml"/>
  <Override PartName="/xl/charts/style246.xml" ContentType="application/vnd.ms-office.chartstyle+xml"/>
  <Override PartName="/xl/charts/colors246.xml" ContentType="application/vnd.ms-office.chartcolorstyle+xml"/>
  <Override PartName="/xl/charts/chart245.xml" ContentType="application/vnd.openxmlformats-officedocument.drawingml.chart+xml"/>
  <Override PartName="/xl/charts/style247.xml" ContentType="application/vnd.ms-office.chartstyle+xml"/>
  <Override PartName="/xl/charts/colors247.xml" ContentType="application/vnd.ms-office.chartcolorstyle+xml"/>
  <Override PartName="/xl/charts/chart246.xml" ContentType="application/vnd.openxmlformats-officedocument.drawingml.chart+xml"/>
  <Override PartName="/xl/charts/style248.xml" ContentType="application/vnd.ms-office.chartstyle+xml"/>
  <Override PartName="/xl/charts/colors248.xml" ContentType="application/vnd.ms-office.chartcolorstyle+xml"/>
  <Override PartName="/xl/charts/chart247.xml" ContentType="application/vnd.openxmlformats-officedocument.drawingml.chart+xml"/>
  <Override PartName="/xl/charts/style249.xml" ContentType="application/vnd.ms-office.chartstyle+xml"/>
  <Override PartName="/xl/charts/colors249.xml" ContentType="application/vnd.ms-office.chartcolorstyle+xml"/>
  <Override PartName="/xl/charts/chart248.xml" ContentType="application/vnd.openxmlformats-officedocument.drawingml.chart+xml"/>
  <Override PartName="/xl/charts/style250.xml" ContentType="application/vnd.ms-office.chartstyle+xml"/>
  <Override PartName="/xl/charts/colors250.xml" ContentType="application/vnd.ms-office.chartcolorstyle+xml"/>
  <Override PartName="/xl/charts/chart249.xml" ContentType="application/vnd.openxmlformats-officedocument.drawingml.chart+xml"/>
  <Override PartName="/xl/charts/style251.xml" ContentType="application/vnd.ms-office.chartstyle+xml"/>
  <Override PartName="/xl/charts/colors251.xml" ContentType="application/vnd.ms-office.chartcolorstyle+xml"/>
  <Override PartName="/xl/charts/chart250.xml" ContentType="application/vnd.openxmlformats-officedocument.drawingml.chart+xml"/>
  <Override PartName="/xl/charts/style252.xml" ContentType="application/vnd.ms-office.chartstyle+xml"/>
  <Override PartName="/xl/charts/colors252.xml" ContentType="application/vnd.ms-office.chartcolorstyle+xml"/>
  <Override PartName="/xl/charts/chart251.xml" ContentType="application/vnd.openxmlformats-officedocument.drawingml.chart+xml"/>
  <Override PartName="/xl/charts/style253.xml" ContentType="application/vnd.ms-office.chartstyle+xml"/>
  <Override PartName="/xl/charts/colors253.xml" ContentType="application/vnd.ms-office.chartcolorstyle+xml"/>
  <Override PartName="/xl/charts/chart252.xml" ContentType="application/vnd.openxmlformats-officedocument.drawingml.chart+xml"/>
  <Override PartName="/xl/charts/style254.xml" ContentType="application/vnd.ms-office.chartstyle+xml"/>
  <Override PartName="/xl/charts/colors254.xml" ContentType="application/vnd.ms-office.chartcolorstyle+xml"/>
  <Override PartName="/xl/charts/chart253.xml" ContentType="application/vnd.openxmlformats-officedocument.drawingml.chart+xml"/>
  <Override PartName="/xl/charts/style255.xml" ContentType="application/vnd.ms-office.chartstyle+xml"/>
  <Override PartName="/xl/charts/colors255.xml" ContentType="application/vnd.ms-office.chartcolorstyle+xml"/>
  <Override PartName="/xl/charts/chart254.xml" ContentType="application/vnd.openxmlformats-officedocument.drawingml.chart+xml"/>
  <Override PartName="/xl/charts/style256.xml" ContentType="application/vnd.ms-office.chartstyle+xml"/>
  <Override PartName="/xl/charts/colors256.xml" ContentType="application/vnd.ms-office.chartcolorstyle+xml"/>
  <Override PartName="/xl/charts/chart255.xml" ContentType="application/vnd.openxmlformats-officedocument.drawingml.chart+xml"/>
  <Override PartName="/xl/charts/style257.xml" ContentType="application/vnd.ms-office.chartstyle+xml"/>
  <Override PartName="/xl/charts/colors257.xml" ContentType="application/vnd.ms-office.chartcolorstyle+xml"/>
  <Override PartName="/xl/charts/chart256.xml" ContentType="application/vnd.openxmlformats-officedocument.drawingml.chart+xml"/>
  <Override PartName="/xl/charts/style258.xml" ContentType="application/vnd.ms-office.chartstyle+xml"/>
  <Override PartName="/xl/charts/colors258.xml" ContentType="application/vnd.ms-office.chartcolorstyle+xml"/>
  <Override PartName="/xl/charts/chart257.xml" ContentType="application/vnd.openxmlformats-officedocument.drawingml.chart+xml"/>
  <Override PartName="/xl/charts/style259.xml" ContentType="application/vnd.ms-office.chartstyle+xml"/>
  <Override PartName="/xl/charts/colors259.xml" ContentType="application/vnd.ms-office.chartcolorstyle+xml"/>
  <Override PartName="/xl/charts/chart258.xml" ContentType="application/vnd.openxmlformats-officedocument.drawingml.chart+xml"/>
  <Override PartName="/xl/charts/style260.xml" ContentType="application/vnd.ms-office.chartstyle+xml"/>
  <Override PartName="/xl/charts/colors260.xml" ContentType="application/vnd.ms-office.chartcolorstyle+xml"/>
  <Override PartName="/xl/charts/chart259.xml" ContentType="application/vnd.openxmlformats-officedocument.drawingml.chart+xml"/>
  <Override PartName="/xl/charts/style261.xml" ContentType="application/vnd.ms-office.chartstyle+xml"/>
  <Override PartName="/xl/charts/colors261.xml" ContentType="application/vnd.ms-office.chartcolorstyle+xml"/>
  <Override PartName="/xl/charts/chart260.xml" ContentType="application/vnd.openxmlformats-officedocument.drawingml.chart+xml"/>
  <Override PartName="/xl/charts/style262.xml" ContentType="application/vnd.ms-office.chartstyle+xml"/>
  <Override PartName="/xl/charts/colors262.xml" ContentType="application/vnd.ms-office.chartcolorstyle+xml"/>
  <Override PartName="/xl/charts/chart261.xml" ContentType="application/vnd.openxmlformats-officedocument.drawingml.chart+xml"/>
  <Override PartName="/xl/charts/style263.xml" ContentType="application/vnd.ms-office.chartstyle+xml"/>
  <Override PartName="/xl/charts/colors263.xml" ContentType="application/vnd.ms-office.chartcolorstyle+xml"/>
  <Override PartName="/xl/charts/chart262.xml" ContentType="application/vnd.openxmlformats-officedocument.drawingml.chart+xml"/>
  <Override PartName="/xl/charts/style264.xml" ContentType="application/vnd.ms-office.chartstyle+xml"/>
  <Override PartName="/xl/charts/colors264.xml" ContentType="application/vnd.ms-office.chartcolorstyle+xml"/>
  <Override PartName="/xl/charts/chart263.xml" ContentType="application/vnd.openxmlformats-officedocument.drawingml.chart+xml"/>
  <Override PartName="/xl/charts/style265.xml" ContentType="application/vnd.ms-office.chartstyle+xml"/>
  <Override PartName="/xl/charts/colors265.xml" ContentType="application/vnd.ms-office.chartcolorstyle+xml"/>
  <Override PartName="/xl/charts/chart264.xml" ContentType="application/vnd.openxmlformats-officedocument.drawingml.chart+xml"/>
  <Override PartName="/xl/charts/style266.xml" ContentType="application/vnd.ms-office.chartstyle+xml"/>
  <Override PartName="/xl/charts/colors266.xml" ContentType="application/vnd.ms-office.chartcolorstyle+xml"/>
  <Override PartName="/xl/charts/chart265.xml" ContentType="application/vnd.openxmlformats-officedocument.drawingml.chart+xml"/>
  <Override PartName="/xl/charts/style267.xml" ContentType="application/vnd.ms-office.chartstyle+xml"/>
  <Override PartName="/xl/charts/colors267.xml" ContentType="application/vnd.ms-office.chartcolorstyle+xml"/>
  <Override PartName="/xl/charts/chart266.xml" ContentType="application/vnd.openxmlformats-officedocument.drawingml.chart+xml"/>
  <Override PartName="/xl/charts/style268.xml" ContentType="application/vnd.ms-office.chartstyle+xml"/>
  <Override PartName="/xl/charts/colors268.xml" ContentType="application/vnd.ms-office.chartcolorstyle+xml"/>
  <Override PartName="/xl/charts/chart267.xml" ContentType="application/vnd.openxmlformats-officedocument.drawingml.chart+xml"/>
  <Override PartName="/xl/charts/style269.xml" ContentType="application/vnd.ms-office.chartstyle+xml"/>
  <Override PartName="/xl/charts/colors269.xml" ContentType="application/vnd.ms-office.chartcolorstyle+xml"/>
  <Override PartName="/xl/charts/chart268.xml" ContentType="application/vnd.openxmlformats-officedocument.drawingml.chart+xml"/>
  <Override PartName="/xl/charts/style270.xml" ContentType="application/vnd.ms-office.chartstyle+xml"/>
  <Override PartName="/xl/charts/colors270.xml" ContentType="application/vnd.ms-office.chartcolorstyle+xml"/>
  <Override PartName="/xl/charts/chart269.xml" ContentType="application/vnd.openxmlformats-officedocument.drawingml.chart+xml"/>
  <Override PartName="/xl/charts/style271.xml" ContentType="application/vnd.ms-office.chartstyle+xml"/>
  <Override PartName="/xl/charts/colors271.xml" ContentType="application/vnd.ms-office.chartcolorstyle+xml"/>
  <Override PartName="/xl/charts/chart270.xml" ContentType="application/vnd.openxmlformats-officedocument.drawingml.chart+xml"/>
  <Override PartName="/xl/charts/style272.xml" ContentType="application/vnd.ms-office.chartstyle+xml"/>
  <Override PartName="/xl/charts/colors272.xml" ContentType="application/vnd.ms-office.chartcolorstyle+xml"/>
  <Override PartName="/xl/charts/chart271.xml" ContentType="application/vnd.openxmlformats-officedocument.drawingml.chart+xml"/>
  <Override PartName="/xl/charts/style273.xml" ContentType="application/vnd.ms-office.chartstyle+xml"/>
  <Override PartName="/xl/charts/colors273.xml" ContentType="application/vnd.ms-office.chartcolorstyle+xml"/>
  <Override PartName="/xl/charts/chart272.xml" ContentType="application/vnd.openxmlformats-officedocument.drawingml.chart+xml"/>
  <Override PartName="/xl/charts/style274.xml" ContentType="application/vnd.ms-office.chartstyle+xml"/>
  <Override PartName="/xl/charts/colors274.xml" ContentType="application/vnd.ms-office.chartcolorstyle+xml"/>
  <Override PartName="/xl/drawings/drawing9.xml" ContentType="application/vnd.openxmlformats-officedocument.drawing+xml"/>
  <Override PartName="/xl/charts/chart273.xml" ContentType="application/vnd.openxmlformats-officedocument.drawingml.chart+xml"/>
  <Override PartName="/xl/charts/style275.xml" ContentType="application/vnd.ms-office.chartstyle+xml"/>
  <Override PartName="/xl/charts/colors275.xml" ContentType="application/vnd.ms-office.chartcolorstyle+xml"/>
  <Override PartName="/xl/charts/chart274.xml" ContentType="application/vnd.openxmlformats-officedocument.drawingml.chart+xml"/>
  <Override PartName="/xl/charts/style276.xml" ContentType="application/vnd.ms-office.chartstyle+xml"/>
  <Override PartName="/xl/charts/colors276.xml" ContentType="application/vnd.ms-office.chartcolorstyle+xml"/>
  <Override PartName="/xl/charts/chart275.xml" ContentType="application/vnd.openxmlformats-officedocument.drawingml.chart+xml"/>
  <Override PartName="/xl/charts/style277.xml" ContentType="application/vnd.ms-office.chartstyle+xml"/>
  <Override PartName="/xl/charts/colors277.xml" ContentType="application/vnd.ms-office.chartcolorstyle+xml"/>
  <Override PartName="/xl/charts/chart276.xml" ContentType="application/vnd.openxmlformats-officedocument.drawingml.chart+xml"/>
  <Override PartName="/xl/charts/style278.xml" ContentType="application/vnd.ms-office.chartstyle+xml"/>
  <Override PartName="/xl/charts/colors278.xml" ContentType="application/vnd.ms-office.chartcolorstyle+xml"/>
  <Override PartName="/xl/charts/chart277.xml" ContentType="application/vnd.openxmlformats-officedocument.drawingml.chart+xml"/>
  <Override PartName="/xl/charts/style279.xml" ContentType="application/vnd.ms-office.chartstyle+xml"/>
  <Override PartName="/xl/charts/colors279.xml" ContentType="application/vnd.ms-office.chartcolorstyle+xml"/>
  <Override PartName="/xl/charts/chart278.xml" ContentType="application/vnd.openxmlformats-officedocument.drawingml.chart+xml"/>
  <Override PartName="/xl/charts/style280.xml" ContentType="application/vnd.ms-office.chartstyle+xml"/>
  <Override PartName="/xl/charts/colors280.xml" ContentType="application/vnd.ms-office.chartcolorstyle+xml"/>
  <Override PartName="/xl/charts/chart279.xml" ContentType="application/vnd.openxmlformats-officedocument.drawingml.chart+xml"/>
  <Override PartName="/xl/charts/style281.xml" ContentType="application/vnd.ms-office.chartstyle+xml"/>
  <Override PartName="/xl/charts/colors281.xml" ContentType="application/vnd.ms-office.chartcolorstyle+xml"/>
  <Override PartName="/xl/charts/chart280.xml" ContentType="application/vnd.openxmlformats-officedocument.drawingml.chart+xml"/>
  <Override PartName="/xl/charts/style282.xml" ContentType="application/vnd.ms-office.chartstyle+xml"/>
  <Override PartName="/xl/charts/colors282.xml" ContentType="application/vnd.ms-office.chartcolorstyle+xml"/>
  <Override PartName="/xl/charts/chart281.xml" ContentType="application/vnd.openxmlformats-officedocument.drawingml.chart+xml"/>
  <Override PartName="/xl/charts/style283.xml" ContentType="application/vnd.ms-office.chartstyle+xml"/>
  <Override PartName="/xl/charts/colors283.xml" ContentType="application/vnd.ms-office.chartcolorstyle+xml"/>
  <Override PartName="/xl/charts/chart282.xml" ContentType="application/vnd.openxmlformats-officedocument.drawingml.chart+xml"/>
  <Override PartName="/xl/charts/style284.xml" ContentType="application/vnd.ms-office.chartstyle+xml"/>
  <Override PartName="/xl/charts/colors284.xml" ContentType="application/vnd.ms-office.chartcolorstyle+xml"/>
  <Override PartName="/xl/charts/chart283.xml" ContentType="application/vnd.openxmlformats-officedocument.drawingml.chart+xml"/>
  <Override PartName="/xl/charts/style285.xml" ContentType="application/vnd.ms-office.chartstyle+xml"/>
  <Override PartName="/xl/charts/colors285.xml" ContentType="application/vnd.ms-office.chartcolorstyle+xml"/>
  <Override PartName="/xl/charts/chart284.xml" ContentType="application/vnd.openxmlformats-officedocument.drawingml.chart+xml"/>
  <Override PartName="/xl/charts/style286.xml" ContentType="application/vnd.ms-office.chartstyle+xml"/>
  <Override PartName="/xl/charts/colors286.xml" ContentType="application/vnd.ms-office.chartcolorstyle+xml"/>
  <Override PartName="/xl/charts/chart285.xml" ContentType="application/vnd.openxmlformats-officedocument.drawingml.chart+xml"/>
  <Override PartName="/xl/charts/style287.xml" ContentType="application/vnd.ms-office.chartstyle+xml"/>
  <Override PartName="/xl/charts/colors287.xml" ContentType="application/vnd.ms-office.chartcolorstyle+xml"/>
  <Override PartName="/xl/charts/chart286.xml" ContentType="application/vnd.openxmlformats-officedocument.drawingml.chart+xml"/>
  <Override PartName="/xl/charts/style288.xml" ContentType="application/vnd.ms-office.chartstyle+xml"/>
  <Override PartName="/xl/charts/colors288.xml" ContentType="application/vnd.ms-office.chartcolorstyle+xml"/>
  <Override PartName="/xl/charts/chart287.xml" ContentType="application/vnd.openxmlformats-officedocument.drawingml.chart+xml"/>
  <Override PartName="/xl/charts/style289.xml" ContentType="application/vnd.ms-office.chartstyle+xml"/>
  <Override PartName="/xl/charts/colors289.xml" ContentType="application/vnd.ms-office.chartcolorstyle+xml"/>
  <Override PartName="/xl/charts/chart288.xml" ContentType="application/vnd.openxmlformats-officedocument.drawingml.chart+xml"/>
  <Override PartName="/xl/charts/style290.xml" ContentType="application/vnd.ms-office.chartstyle+xml"/>
  <Override PartName="/xl/charts/colors290.xml" ContentType="application/vnd.ms-office.chartcolorstyle+xml"/>
  <Override PartName="/xl/charts/chart289.xml" ContentType="application/vnd.openxmlformats-officedocument.drawingml.chart+xml"/>
  <Override PartName="/xl/charts/style291.xml" ContentType="application/vnd.ms-office.chartstyle+xml"/>
  <Override PartName="/xl/charts/colors291.xml" ContentType="application/vnd.ms-office.chartcolorstyle+xml"/>
  <Override PartName="/xl/charts/chart290.xml" ContentType="application/vnd.openxmlformats-officedocument.drawingml.chart+xml"/>
  <Override PartName="/xl/charts/style292.xml" ContentType="application/vnd.ms-office.chartstyle+xml"/>
  <Override PartName="/xl/charts/colors292.xml" ContentType="application/vnd.ms-office.chartcolorstyle+xml"/>
  <Override PartName="/xl/charts/chart291.xml" ContentType="application/vnd.openxmlformats-officedocument.drawingml.chart+xml"/>
  <Override PartName="/xl/charts/style293.xml" ContentType="application/vnd.ms-office.chartstyle+xml"/>
  <Override PartName="/xl/charts/colors293.xml" ContentType="application/vnd.ms-office.chartcolorstyle+xml"/>
  <Override PartName="/xl/charts/chart292.xml" ContentType="application/vnd.openxmlformats-officedocument.drawingml.chart+xml"/>
  <Override PartName="/xl/charts/style294.xml" ContentType="application/vnd.ms-office.chartstyle+xml"/>
  <Override PartName="/xl/charts/colors294.xml" ContentType="application/vnd.ms-office.chartcolorstyle+xml"/>
  <Override PartName="/xl/charts/chart293.xml" ContentType="application/vnd.openxmlformats-officedocument.drawingml.chart+xml"/>
  <Override PartName="/xl/charts/style295.xml" ContentType="application/vnd.ms-office.chartstyle+xml"/>
  <Override PartName="/xl/charts/colors295.xml" ContentType="application/vnd.ms-office.chartcolorstyle+xml"/>
  <Override PartName="/xl/charts/chart294.xml" ContentType="application/vnd.openxmlformats-officedocument.drawingml.chart+xml"/>
  <Override PartName="/xl/charts/style296.xml" ContentType="application/vnd.ms-office.chartstyle+xml"/>
  <Override PartName="/xl/charts/colors296.xml" ContentType="application/vnd.ms-office.chartcolorstyle+xml"/>
  <Override PartName="/xl/charts/chart295.xml" ContentType="application/vnd.openxmlformats-officedocument.drawingml.chart+xml"/>
  <Override PartName="/xl/charts/style297.xml" ContentType="application/vnd.ms-office.chartstyle+xml"/>
  <Override PartName="/xl/charts/colors297.xml" ContentType="application/vnd.ms-office.chartcolorstyle+xml"/>
  <Override PartName="/xl/charts/chart296.xml" ContentType="application/vnd.openxmlformats-officedocument.drawingml.chart+xml"/>
  <Override PartName="/xl/charts/style298.xml" ContentType="application/vnd.ms-office.chartstyle+xml"/>
  <Override PartName="/xl/charts/colors298.xml" ContentType="application/vnd.ms-office.chartcolorstyle+xml"/>
  <Override PartName="/xl/charts/chart297.xml" ContentType="application/vnd.openxmlformats-officedocument.drawingml.chart+xml"/>
  <Override PartName="/xl/charts/style299.xml" ContentType="application/vnd.ms-office.chartstyle+xml"/>
  <Override PartName="/xl/charts/colors299.xml" ContentType="application/vnd.ms-office.chartcolorstyle+xml"/>
  <Override PartName="/xl/charts/chart298.xml" ContentType="application/vnd.openxmlformats-officedocument.drawingml.chart+xml"/>
  <Override PartName="/xl/charts/style300.xml" ContentType="application/vnd.ms-office.chartstyle+xml"/>
  <Override PartName="/xl/charts/colors300.xml" ContentType="application/vnd.ms-office.chartcolorstyle+xml"/>
  <Override PartName="/xl/charts/chart299.xml" ContentType="application/vnd.openxmlformats-officedocument.drawingml.chart+xml"/>
  <Override PartName="/xl/charts/style301.xml" ContentType="application/vnd.ms-office.chartstyle+xml"/>
  <Override PartName="/xl/charts/colors301.xml" ContentType="application/vnd.ms-office.chartcolorstyle+xml"/>
  <Override PartName="/xl/charts/chart300.xml" ContentType="application/vnd.openxmlformats-officedocument.drawingml.chart+xml"/>
  <Override PartName="/xl/charts/style302.xml" ContentType="application/vnd.ms-office.chartstyle+xml"/>
  <Override PartName="/xl/charts/colors302.xml" ContentType="application/vnd.ms-office.chartcolorstyle+xml"/>
  <Override PartName="/xl/charts/chart301.xml" ContentType="application/vnd.openxmlformats-officedocument.drawingml.chart+xml"/>
  <Override PartName="/xl/charts/style303.xml" ContentType="application/vnd.ms-office.chartstyle+xml"/>
  <Override PartName="/xl/charts/colors303.xml" ContentType="application/vnd.ms-office.chartcolorstyle+xml"/>
  <Override PartName="/xl/charts/chart302.xml" ContentType="application/vnd.openxmlformats-officedocument.drawingml.chart+xml"/>
  <Override PartName="/xl/charts/style304.xml" ContentType="application/vnd.ms-office.chartstyle+xml"/>
  <Override PartName="/xl/charts/colors304.xml" ContentType="application/vnd.ms-office.chartcolorstyle+xml"/>
  <Override PartName="/xl/charts/chart303.xml" ContentType="application/vnd.openxmlformats-officedocument.drawingml.chart+xml"/>
  <Override PartName="/xl/charts/style305.xml" ContentType="application/vnd.ms-office.chartstyle+xml"/>
  <Override PartName="/xl/charts/colors305.xml" ContentType="application/vnd.ms-office.chartcolorstyle+xml"/>
  <Override PartName="/xl/charts/chart304.xml" ContentType="application/vnd.openxmlformats-officedocument.drawingml.chart+xml"/>
  <Override PartName="/xl/charts/style306.xml" ContentType="application/vnd.ms-office.chartstyle+xml"/>
  <Override PartName="/xl/charts/colors306.xml" ContentType="application/vnd.ms-office.chartcolorstyle+xml"/>
  <Override PartName="/xl/charts/chart305.xml" ContentType="application/vnd.openxmlformats-officedocument.drawingml.chart+xml"/>
  <Override PartName="/xl/charts/style307.xml" ContentType="application/vnd.ms-office.chartstyle+xml"/>
  <Override PartName="/xl/charts/colors307.xml" ContentType="application/vnd.ms-office.chartcolorstyle+xml"/>
  <Override PartName="/xl/charts/chart306.xml" ContentType="application/vnd.openxmlformats-officedocument.drawingml.chart+xml"/>
  <Override PartName="/xl/charts/style308.xml" ContentType="application/vnd.ms-office.chartstyle+xml"/>
  <Override PartName="/xl/charts/colors308.xml" ContentType="application/vnd.ms-office.chartcolorstyle+xml"/>
  <Override PartName="/xl/drawings/drawing10.xml" ContentType="application/vnd.openxmlformats-officedocument.drawing+xml"/>
  <Override PartName="/xl/comments1.xml" ContentType="application/vnd.openxmlformats-officedocument.spreadsheetml.comments+xml"/>
  <Override PartName="/xl/charts/chart307.xml" ContentType="application/vnd.openxmlformats-officedocument.drawingml.chart+xml"/>
  <Override PartName="/xl/charts/style309.xml" ContentType="application/vnd.ms-office.chartstyle+xml"/>
  <Override PartName="/xl/charts/colors309.xml" ContentType="application/vnd.ms-office.chartcolorstyle+xml"/>
  <Override PartName="/xl/charts/chart308.xml" ContentType="application/vnd.openxmlformats-officedocument.drawingml.chart+xml"/>
  <Override PartName="/xl/charts/style310.xml" ContentType="application/vnd.ms-office.chartstyle+xml"/>
  <Override PartName="/xl/charts/colors310.xml" ContentType="application/vnd.ms-office.chartcolorstyle+xml"/>
  <Override PartName="/xl/charts/chart309.xml" ContentType="application/vnd.openxmlformats-officedocument.drawingml.chart+xml"/>
  <Override PartName="/xl/charts/style311.xml" ContentType="application/vnd.ms-office.chartstyle+xml"/>
  <Override PartName="/xl/charts/colors311.xml" ContentType="application/vnd.ms-office.chartcolorstyle+xml"/>
  <Override PartName="/xl/charts/chart310.xml" ContentType="application/vnd.openxmlformats-officedocument.drawingml.chart+xml"/>
  <Override PartName="/xl/charts/style312.xml" ContentType="application/vnd.ms-office.chartstyle+xml"/>
  <Override PartName="/xl/charts/colors312.xml" ContentType="application/vnd.ms-office.chartcolorstyle+xml"/>
  <Override PartName="/xl/charts/chart311.xml" ContentType="application/vnd.openxmlformats-officedocument.drawingml.chart+xml"/>
  <Override PartName="/xl/charts/style313.xml" ContentType="application/vnd.ms-office.chartstyle+xml"/>
  <Override PartName="/xl/charts/colors313.xml" ContentType="application/vnd.ms-office.chartcolorstyle+xml"/>
  <Override PartName="/xl/charts/chart312.xml" ContentType="application/vnd.openxmlformats-officedocument.drawingml.chart+xml"/>
  <Override PartName="/xl/charts/style314.xml" ContentType="application/vnd.ms-office.chartstyle+xml"/>
  <Override PartName="/xl/charts/colors314.xml" ContentType="application/vnd.ms-office.chartcolorstyle+xml"/>
  <Override PartName="/xl/charts/chart313.xml" ContentType="application/vnd.openxmlformats-officedocument.drawingml.chart+xml"/>
  <Override PartName="/xl/charts/style315.xml" ContentType="application/vnd.ms-office.chartstyle+xml"/>
  <Override PartName="/xl/charts/colors315.xml" ContentType="application/vnd.ms-office.chartcolorstyle+xml"/>
  <Override PartName="/xl/charts/chart314.xml" ContentType="application/vnd.openxmlformats-officedocument.drawingml.chart+xml"/>
  <Override PartName="/xl/charts/style316.xml" ContentType="application/vnd.ms-office.chartstyle+xml"/>
  <Override PartName="/xl/charts/colors316.xml" ContentType="application/vnd.ms-office.chartcolorstyle+xml"/>
  <Override PartName="/xl/charts/chart315.xml" ContentType="application/vnd.openxmlformats-officedocument.drawingml.chart+xml"/>
  <Override PartName="/xl/charts/style317.xml" ContentType="application/vnd.ms-office.chartstyle+xml"/>
  <Override PartName="/xl/charts/colors317.xml" ContentType="application/vnd.ms-office.chartcolorstyle+xml"/>
  <Override PartName="/xl/charts/chart316.xml" ContentType="application/vnd.openxmlformats-officedocument.drawingml.chart+xml"/>
  <Override PartName="/xl/charts/style318.xml" ContentType="application/vnd.ms-office.chartstyle+xml"/>
  <Override PartName="/xl/charts/colors318.xml" ContentType="application/vnd.ms-office.chartcolorstyle+xml"/>
  <Override PartName="/xl/charts/chart317.xml" ContentType="application/vnd.openxmlformats-officedocument.drawingml.chart+xml"/>
  <Override PartName="/xl/charts/style319.xml" ContentType="application/vnd.ms-office.chartstyle+xml"/>
  <Override PartName="/xl/charts/colors319.xml" ContentType="application/vnd.ms-office.chartcolorstyle+xml"/>
  <Override PartName="/xl/charts/chart318.xml" ContentType="application/vnd.openxmlformats-officedocument.drawingml.chart+xml"/>
  <Override PartName="/xl/charts/style320.xml" ContentType="application/vnd.ms-office.chartstyle+xml"/>
  <Override PartName="/xl/charts/colors320.xml" ContentType="application/vnd.ms-office.chartcolorstyle+xml"/>
  <Override PartName="/xl/charts/chart319.xml" ContentType="application/vnd.openxmlformats-officedocument.drawingml.chart+xml"/>
  <Override PartName="/xl/charts/style321.xml" ContentType="application/vnd.ms-office.chartstyle+xml"/>
  <Override PartName="/xl/charts/colors321.xml" ContentType="application/vnd.ms-office.chartcolorstyle+xml"/>
  <Override PartName="/xl/charts/chart320.xml" ContentType="application/vnd.openxmlformats-officedocument.drawingml.chart+xml"/>
  <Override PartName="/xl/charts/style322.xml" ContentType="application/vnd.ms-office.chartstyle+xml"/>
  <Override PartName="/xl/charts/colors322.xml" ContentType="application/vnd.ms-office.chartcolorstyle+xml"/>
  <Override PartName="/xl/charts/chart321.xml" ContentType="application/vnd.openxmlformats-officedocument.drawingml.chart+xml"/>
  <Override PartName="/xl/charts/style323.xml" ContentType="application/vnd.ms-office.chartstyle+xml"/>
  <Override PartName="/xl/charts/colors323.xml" ContentType="application/vnd.ms-office.chartcolorstyle+xml"/>
  <Override PartName="/xl/charts/chart322.xml" ContentType="application/vnd.openxmlformats-officedocument.drawingml.chart+xml"/>
  <Override PartName="/xl/charts/style324.xml" ContentType="application/vnd.ms-office.chartstyle+xml"/>
  <Override PartName="/xl/charts/colors324.xml" ContentType="application/vnd.ms-office.chartcolorstyle+xml"/>
  <Override PartName="/xl/charts/chart323.xml" ContentType="application/vnd.openxmlformats-officedocument.drawingml.chart+xml"/>
  <Override PartName="/xl/charts/style325.xml" ContentType="application/vnd.ms-office.chartstyle+xml"/>
  <Override PartName="/xl/charts/colors325.xml" ContentType="application/vnd.ms-office.chartcolorstyle+xml"/>
  <Override PartName="/xl/charts/chart324.xml" ContentType="application/vnd.openxmlformats-officedocument.drawingml.chart+xml"/>
  <Override PartName="/xl/charts/style326.xml" ContentType="application/vnd.ms-office.chartstyle+xml"/>
  <Override PartName="/xl/charts/colors326.xml" ContentType="application/vnd.ms-office.chartcolorstyle+xml"/>
  <Override PartName="/xl/charts/chart325.xml" ContentType="application/vnd.openxmlformats-officedocument.drawingml.chart+xml"/>
  <Override PartName="/xl/charts/style327.xml" ContentType="application/vnd.ms-office.chartstyle+xml"/>
  <Override PartName="/xl/charts/colors327.xml" ContentType="application/vnd.ms-office.chartcolorstyle+xml"/>
  <Override PartName="/xl/charts/chart326.xml" ContentType="application/vnd.openxmlformats-officedocument.drawingml.chart+xml"/>
  <Override PartName="/xl/charts/style328.xml" ContentType="application/vnd.ms-office.chartstyle+xml"/>
  <Override PartName="/xl/charts/colors328.xml" ContentType="application/vnd.ms-office.chartcolorstyle+xml"/>
  <Override PartName="/xl/charts/chart327.xml" ContentType="application/vnd.openxmlformats-officedocument.drawingml.chart+xml"/>
  <Override PartName="/xl/charts/style329.xml" ContentType="application/vnd.ms-office.chartstyle+xml"/>
  <Override PartName="/xl/charts/colors329.xml" ContentType="application/vnd.ms-office.chartcolorstyle+xml"/>
  <Override PartName="/xl/charts/chart328.xml" ContentType="application/vnd.openxmlformats-officedocument.drawingml.chart+xml"/>
  <Override PartName="/xl/charts/style330.xml" ContentType="application/vnd.ms-office.chartstyle+xml"/>
  <Override PartName="/xl/charts/colors330.xml" ContentType="application/vnd.ms-office.chartcolorstyle+xml"/>
  <Override PartName="/xl/charts/chart329.xml" ContentType="application/vnd.openxmlformats-officedocument.drawingml.chart+xml"/>
  <Override PartName="/xl/charts/style331.xml" ContentType="application/vnd.ms-office.chartstyle+xml"/>
  <Override PartName="/xl/charts/colors331.xml" ContentType="application/vnd.ms-office.chartcolorstyle+xml"/>
  <Override PartName="/xl/charts/chart330.xml" ContentType="application/vnd.openxmlformats-officedocument.drawingml.chart+xml"/>
  <Override PartName="/xl/charts/style332.xml" ContentType="application/vnd.ms-office.chartstyle+xml"/>
  <Override PartName="/xl/charts/colors332.xml" ContentType="application/vnd.ms-office.chartcolorstyle+xml"/>
  <Override PartName="/xl/charts/chart331.xml" ContentType="application/vnd.openxmlformats-officedocument.drawingml.chart+xml"/>
  <Override PartName="/xl/charts/style333.xml" ContentType="application/vnd.ms-office.chartstyle+xml"/>
  <Override PartName="/xl/charts/colors333.xml" ContentType="application/vnd.ms-office.chartcolorstyle+xml"/>
  <Override PartName="/xl/charts/chart332.xml" ContentType="application/vnd.openxmlformats-officedocument.drawingml.chart+xml"/>
  <Override PartName="/xl/charts/style334.xml" ContentType="application/vnd.ms-office.chartstyle+xml"/>
  <Override PartName="/xl/charts/colors334.xml" ContentType="application/vnd.ms-office.chartcolorstyle+xml"/>
  <Override PartName="/xl/charts/chart333.xml" ContentType="application/vnd.openxmlformats-officedocument.drawingml.chart+xml"/>
  <Override PartName="/xl/charts/style335.xml" ContentType="application/vnd.ms-office.chartstyle+xml"/>
  <Override PartName="/xl/charts/colors335.xml" ContentType="application/vnd.ms-office.chartcolorstyle+xml"/>
  <Override PartName="/xl/charts/chart334.xml" ContentType="application/vnd.openxmlformats-officedocument.drawingml.chart+xml"/>
  <Override PartName="/xl/charts/style336.xml" ContentType="application/vnd.ms-office.chartstyle+xml"/>
  <Override PartName="/xl/charts/colors336.xml" ContentType="application/vnd.ms-office.chartcolorstyle+xml"/>
  <Override PartName="/xl/charts/chart335.xml" ContentType="application/vnd.openxmlformats-officedocument.drawingml.chart+xml"/>
  <Override PartName="/xl/charts/style337.xml" ContentType="application/vnd.ms-office.chartstyle+xml"/>
  <Override PartName="/xl/charts/colors337.xml" ContentType="application/vnd.ms-office.chartcolorstyle+xml"/>
  <Override PartName="/xl/charts/chart336.xml" ContentType="application/vnd.openxmlformats-officedocument.drawingml.chart+xml"/>
  <Override PartName="/xl/charts/style338.xml" ContentType="application/vnd.ms-office.chartstyle+xml"/>
  <Override PartName="/xl/charts/colors338.xml" ContentType="application/vnd.ms-office.chartcolorstyle+xml"/>
  <Override PartName="/xl/charts/chart337.xml" ContentType="application/vnd.openxmlformats-officedocument.drawingml.chart+xml"/>
  <Override PartName="/xl/charts/style339.xml" ContentType="application/vnd.ms-office.chartstyle+xml"/>
  <Override PartName="/xl/charts/colors339.xml" ContentType="application/vnd.ms-office.chartcolorstyle+xml"/>
  <Override PartName="/xl/charts/chart338.xml" ContentType="application/vnd.openxmlformats-officedocument.drawingml.chart+xml"/>
  <Override PartName="/xl/charts/style340.xml" ContentType="application/vnd.ms-office.chartstyle+xml"/>
  <Override PartName="/xl/charts/colors340.xml" ContentType="application/vnd.ms-office.chartcolorstyle+xml"/>
  <Override PartName="/xl/charts/chart339.xml" ContentType="application/vnd.openxmlformats-officedocument.drawingml.chart+xml"/>
  <Override PartName="/xl/charts/style341.xml" ContentType="application/vnd.ms-office.chartstyle+xml"/>
  <Override PartName="/xl/charts/colors341.xml" ContentType="application/vnd.ms-office.chartcolorstyle+xml"/>
  <Override PartName="/xl/charts/chart340.xml" ContentType="application/vnd.openxmlformats-officedocument.drawingml.chart+xml"/>
  <Override PartName="/xl/charts/style342.xml" ContentType="application/vnd.ms-office.chartstyle+xml"/>
  <Override PartName="/xl/charts/colors342.xml" ContentType="application/vnd.ms-office.chartcolorstyle+xml"/>
  <Override PartName="/xl/drawings/drawing11.xml" ContentType="application/vnd.openxmlformats-officedocument.drawing+xml"/>
  <Override PartName="/xl/charts/chart341.xml" ContentType="application/vnd.openxmlformats-officedocument.drawingml.chart+xml"/>
  <Override PartName="/xl/charts/style343.xml" ContentType="application/vnd.ms-office.chartstyle+xml"/>
  <Override PartName="/xl/charts/colors343.xml" ContentType="application/vnd.ms-office.chartcolorstyle+xml"/>
  <Override PartName="/xl/charts/chart342.xml" ContentType="application/vnd.openxmlformats-officedocument.drawingml.chart+xml"/>
  <Override PartName="/xl/charts/style344.xml" ContentType="application/vnd.ms-office.chartstyle+xml"/>
  <Override PartName="/xl/charts/colors344.xml" ContentType="application/vnd.ms-office.chartcolorstyle+xml"/>
  <Override PartName="/xl/charts/chart343.xml" ContentType="application/vnd.openxmlformats-officedocument.drawingml.chart+xml"/>
  <Override PartName="/xl/charts/style345.xml" ContentType="application/vnd.ms-office.chartstyle+xml"/>
  <Override PartName="/xl/charts/colors345.xml" ContentType="application/vnd.ms-office.chartcolorstyle+xml"/>
  <Override PartName="/xl/charts/chart344.xml" ContentType="application/vnd.openxmlformats-officedocument.drawingml.chart+xml"/>
  <Override PartName="/xl/charts/style346.xml" ContentType="application/vnd.ms-office.chartstyle+xml"/>
  <Override PartName="/xl/charts/colors346.xml" ContentType="application/vnd.ms-office.chartcolorstyle+xml"/>
  <Override PartName="/xl/charts/chart345.xml" ContentType="application/vnd.openxmlformats-officedocument.drawingml.chart+xml"/>
  <Override PartName="/xl/charts/style347.xml" ContentType="application/vnd.ms-office.chartstyle+xml"/>
  <Override PartName="/xl/charts/colors347.xml" ContentType="application/vnd.ms-office.chartcolorstyle+xml"/>
  <Override PartName="/xl/charts/chart346.xml" ContentType="application/vnd.openxmlformats-officedocument.drawingml.chart+xml"/>
  <Override PartName="/xl/charts/style348.xml" ContentType="application/vnd.ms-office.chartstyle+xml"/>
  <Override PartName="/xl/charts/colors348.xml" ContentType="application/vnd.ms-office.chartcolorstyle+xml"/>
  <Override PartName="/xl/charts/chart347.xml" ContentType="application/vnd.openxmlformats-officedocument.drawingml.chart+xml"/>
  <Override PartName="/xl/charts/style349.xml" ContentType="application/vnd.ms-office.chartstyle+xml"/>
  <Override PartName="/xl/charts/colors349.xml" ContentType="application/vnd.ms-office.chartcolorstyle+xml"/>
  <Override PartName="/xl/charts/chart348.xml" ContentType="application/vnd.openxmlformats-officedocument.drawingml.chart+xml"/>
  <Override PartName="/xl/charts/style350.xml" ContentType="application/vnd.ms-office.chartstyle+xml"/>
  <Override PartName="/xl/charts/colors350.xml" ContentType="application/vnd.ms-office.chartcolorstyle+xml"/>
  <Override PartName="/xl/charts/chart349.xml" ContentType="application/vnd.openxmlformats-officedocument.drawingml.chart+xml"/>
  <Override PartName="/xl/charts/style351.xml" ContentType="application/vnd.ms-office.chartstyle+xml"/>
  <Override PartName="/xl/charts/colors351.xml" ContentType="application/vnd.ms-office.chartcolorstyle+xml"/>
  <Override PartName="/xl/charts/chart350.xml" ContentType="application/vnd.openxmlformats-officedocument.drawingml.chart+xml"/>
  <Override PartName="/xl/charts/style352.xml" ContentType="application/vnd.ms-office.chartstyle+xml"/>
  <Override PartName="/xl/charts/colors352.xml" ContentType="application/vnd.ms-office.chartcolorstyle+xml"/>
  <Override PartName="/xl/charts/chart351.xml" ContentType="application/vnd.openxmlformats-officedocument.drawingml.chart+xml"/>
  <Override PartName="/xl/charts/style353.xml" ContentType="application/vnd.ms-office.chartstyle+xml"/>
  <Override PartName="/xl/charts/colors353.xml" ContentType="application/vnd.ms-office.chartcolorstyle+xml"/>
  <Override PartName="/xl/charts/chart352.xml" ContentType="application/vnd.openxmlformats-officedocument.drawingml.chart+xml"/>
  <Override PartName="/xl/charts/style354.xml" ContentType="application/vnd.ms-office.chartstyle+xml"/>
  <Override PartName="/xl/charts/colors354.xml" ContentType="application/vnd.ms-office.chartcolorstyle+xml"/>
  <Override PartName="/xl/charts/chart353.xml" ContentType="application/vnd.openxmlformats-officedocument.drawingml.chart+xml"/>
  <Override PartName="/xl/charts/style355.xml" ContentType="application/vnd.ms-office.chartstyle+xml"/>
  <Override PartName="/xl/charts/colors355.xml" ContentType="application/vnd.ms-office.chartcolorstyle+xml"/>
  <Override PartName="/xl/charts/chart354.xml" ContentType="application/vnd.openxmlformats-officedocument.drawingml.chart+xml"/>
  <Override PartName="/xl/charts/style356.xml" ContentType="application/vnd.ms-office.chartstyle+xml"/>
  <Override PartName="/xl/charts/colors356.xml" ContentType="application/vnd.ms-office.chartcolorstyle+xml"/>
  <Override PartName="/xl/charts/chart355.xml" ContentType="application/vnd.openxmlformats-officedocument.drawingml.chart+xml"/>
  <Override PartName="/xl/charts/style357.xml" ContentType="application/vnd.ms-office.chartstyle+xml"/>
  <Override PartName="/xl/charts/colors357.xml" ContentType="application/vnd.ms-office.chartcolorstyle+xml"/>
  <Override PartName="/xl/charts/chart356.xml" ContentType="application/vnd.openxmlformats-officedocument.drawingml.chart+xml"/>
  <Override PartName="/xl/charts/style358.xml" ContentType="application/vnd.ms-office.chartstyle+xml"/>
  <Override PartName="/xl/charts/colors358.xml" ContentType="application/vnd.ms-office.chartcolorstyle+xml"/>
  <Override PartName="/xl/charts/chart357.xml" ContentType="application/vnd.openxmlformats-officedocument.drawingml.chart+xml"/>
  <Override PartName="/xl/charts/style359.xml" ContentType="application/vnd.ms-office.chartstyle+xml"/>
  <Override PartName="/xl/charts/colors359.xml" ContentType="application/vnd.ms-office.chartcolorstyle+xml"/>
  <Override PartName="/xl/charts/chart358.xml" ContentType="application/vnd.openxmlformats-officedocument.drawingml.chart+xml"/>
  <Override PartName="/xl/charts/style360.xml" ContentType="application/vnd.ms-office.chartstyle+xml"/>
  <Override PartName="/xl/charts/colors360.xml" ContentType="application/vnd.ms-office.chartcolorstyle+xml"/>
  <Override PartName="/xl/charts/chart359.xml" ContentType="application/vnd.openxmlformats-officedocument.drawingml.chart+xml"/>
  <Override PartName="/xl/charts/style361.xml" ContentType="application/vnd.ms-office.chartstyle+xml"/>
  <Override PartName="/xl/charts/colors361.xml" ContentType="application/vnd.ms-office.chartcolorstyle+xml"/>
  <Override PartName="/xl/charts/chart360.xml" ContentType="application/vnd.openxmlformats-officedocument.drawingml.chart+xml"/>
  <Override PartName="/xl/charts/style362.xml" ContentType="application/vnd.ms-office.chartstyle+xml"/>
  <Override PartName="/xl/charts/colors362.xml" ContentType="application/vnd.ms-office.chartcolorstyle+xml"/>
  <Override PartName="/xl/charts/chart361.xml" ContentType="application/vnd.openxmlformats-officedocument.drawingml.chart+xml"/>
  <Override PartName="/xl/charts/style363.xml" ContentType="application/vnd.ms-office.chartstyle+xml"/>
  <Override PartName="/xl/charts/colors363.xml" ContentType="application/vnd.ms-office.chartcolorstyle+xml"/>
  <Override PartName="/xl/charts/chart362.xml" ContentType="application/vnd.openxmlformats-officedocument.drawingml.chart+xml"/>
  <Override PartName="/xl/charts/style364.xml" ContentType="application/vnd.ms-office.chartstyle+xml"/>
  <Override PartName="/xl/charts/colors364.xml" ContentType="application/vnd.ms-office.chartcolorstyle+xml"/>
  <Override PartName="/xl/charts/chart363.xml" ContentType="application/vnd.openxmlformats-officedocument.drawingml.chart+xml"/>
  <Override PartName="/xl/charts/style365.xml" ContentType="application/vnd.ms-office.chartstyle+xml"/>
  <Override PartName="/xl/charts/colors365.xml" ContentType="application/vnd.ms-office.chartcolorstyle+xml"/>
  <Override PartName="/xl/charts/chart364.xml" ContentType="application/vnd.openxmlformats-officedocument.drawingml.chart+xml"/>
  <Override PartName="/xl/charts/style366.xml" ContentType="application/vnd.ms-office.chartstyle+xml"/>
  <Override PartName="/xl/charts/colors366.xml" ContentType="application/vnd.ms-office.chartcolorstyle+xml"/>
  <Override PartName="/xl/charts/chart365.xml" ContentType="application/vnd.openxmlformats-officedocument.drawingml.chart+xml"/>
  <Override PartName="/xl/charts/style367.xml" ContentType="application/vnd.ms-office.chartstyle+xml"/>
  <Override PartName="/xl/charts/colors367.xml" ContentType="application/vnd.ms-office.chartcolorstyle+xml"/>
  <Override PartName="/xl/charts/chart366.xml" ContentType="application/vnd.openxmlformats-officedocument.drawingml.chart+xml"/>
  <Override PartName="/xl/charts/style368.xml" ContentType="application/vnd.ms-office.chartstyle+xml"/>
  <Override PartName="/xl/charts/colors368.xml" ContentType="application/vnd.ms-office.chartcolorstyle+xml"/>
  <Override PartName="/xl/charts/chart367.xml" ContentType="application/vnd.openxmlformats-officedocument.drawingml.chart+xml"/>
  <Override PartName="/xl/charts/style369.xml" ContentType="application/vnd.ms-office.chartstyle+xml"/>
  <Override PartName="/xl/charts/colors369.xml" ContentType="application/vnd.ms-office.chartcolorstyle+xml"/>
  <Override PartName="/xl/charts/chart368.xml" ContentType="application/vnd.openxmlformats-officedocument.drawingml.chart+xml"/>
  <Override PartName="/xl/charts/style370.xml" ContentType="application/vnd.ms-office.chartstyle+xml"/>
  <Override PartName="/xl/charts/colors370.xml" ContentType="application/vnd.ms-office.chartcolorstyle+xml"/>
  <Override PartName="/xl/charts/chart369.xml" ContentType="application/vnd.openxmlformats-officedocument.drawingml.chart+xml"/>
  <Override PartName="/xl/charts/style371.xml" ContentType="application/vnd.ms-office.chartstyle+xml"/>
  <Override PartName="/xl/charts/colors371.xml" ContentType="application/vnd.ms-office.chartcolorstyle+xml"/>
  <Override PartName="/xl/charts/chart370.xml" ContentType="application/vnd.openxmlformats-officedocument.drawingml.chart+xml"/>
  <Override PartName="/xl/charts/style372.xml" ContentType="application/vnd.ms-office.chartstyle+xml"/>
  <Override PartName="/xl/charts/colors372.xml" ContentType="application/vnd.ms-office.chartcolorstyle+xml"/>
  <Override PartName="/xl/charts/chart371.xml" ContentType="application/vnd.openxmlformats-officedocument.drawingml.chart+xml"/>
  <Override PartName="/xl/charts/style373.xml" ContentType="application/vnd.ms-office.chartstyle+xml"/>
  <Override PartName="/xl/charts/colors373.xml" ContentType="application/vnd.ms-office.chartcolorstyle+xml"/>
  <Override PartName="/xl/charts/chart372.xml" ContentType="application/vnd.openxmlformats-officedocument.drawingml.chart+xml"/>
  <Override PartName="/xl/charts/style374.xml" ContentType="application/vnd.ms-office.chartstyle+xml"/>
  <Override PartName="/xl/charts/colors374.xml" ContentType="application/vnd.ms-office.chartcolorstyle+xml"/>
  <Override PartName="/xl/charts/chart373.xml" ContentType="application/vnd.openxmlformats-officedocument.drawingml.chart+xml"/>
  <Override PartName="/xl/charts/style375.xml" ContentType="application/vnd.ms-office.chartstyle+xml"/>
  <Override PartName="/xl/charts/colors375.xml" ContentType="application/vnd.ms-office.chartcolorstyle+xml"/>
  <Override PartName="/xl/charts/chart374.xml" ContentType="application/vnd.openxmlformats-officedocument.drawingml.chart+xml"/>
  <Override PartName="/xl/charts/style376.xml" ContentType="application/vnd.ms-office.chartstyle+xml"/>
  <Override PartName="/xl/charts/colors376.xml" ContentType="application/vnd.ms-office.chartcolorstyle+xml"/>
  <Override PartName="/xl/drawings/drawing12.xml" ContentType="application/vnd.openxmlformats-officedocument.drawing+xml"/>
  <Override PartName="/xl/charts/chart375.xml" ContentType="application/vnd.openxmlformats-officedocument.drawingml.chart+xml"/>
  <Override PartName="/xl/charts/style377.xml" ContentType="application/vnd.ms-office.chartstyle+xml"/>
  <Override PartName="/xl/charts/colors377.xml" ContentType="application/vnd.ms-office.chartcolorstyle+xml"/>
  <Override PartName="/xl/charts/chart376.xml" ContentType="application/vnd.openxmlformats-officedocument.drawingml.chart+xml"/>
  <Override PartName="/xl/charts/style378.xml" ContentType="application/vnd.ms-office.chartstyle+xml"/>
  <Override PartName="/xl/charts/colors378.xml" ContentType="application/vnd.ms-office.chartcolorstyle+xml"/>
  <Override PartName="/xl/charts/chart377.xml" ContentType="application/vnd.openxmlformats-officedocument.drawingml.chart+xml"/>
  <Override PartName="/xl/charts/style379.xml" ContentType="application/vnd.ms-office.chartstyle+xml"/>
  <Override PartName="/xl/charts/colors379.xml" ContentType="application/vnd.ms-office.chartcolorstyle+xml"/>
  <Override PartName="/xl/charts/chart378.xml" ContentType="application/vnd.openxmlformats-officedocument.drawingml.chart+xml"/>
  <Override PartName="/xl/charts/style380.xml" ContentType="application/vnd.ms-office.chartstyle+xml"/>
  <Override PartName="/xl/charts/colors380.xml" ContentType="application/vnd.ms-office.chartcolorstyle+xml"/>
  <Override PartName="/xl/charts/chart379.xml" ContentType="application/vnd.openxmlformats-officedocument.drawingml.chart+xml"/>
  <Override PartName="/xl/charts/style381.xml" ContentType="application/vnd.ms-office.chartstyle+xml"/>
  <Override PartName="/xl/charts/colors381.xml" ContentType="application/vnd.ms-office.chartcolorstyle+xml"/>
  <Override PartName="/xl/charts/chart380.xml" ContentType="application/vnd.openxmlformats-officedocument.drawingml.chart+xml"/>
  <Override PartName="/xl/charts/style382.xml" ContentType="application/vnd.ms-office.chartstyle+xml"/>
  <Override PartName="/xl/charts/colors382.xml" ContentType="application/vnd.ms-office.chartcolorstyle+xml"/>
  <Override PartName="/xl/charts/chart381.xml" ContentType="application/vnd.openxmlformats-officedocument.drawingml.chart+xml"/>
  <Override PartName="/xl/charts/style383.xml" ContentType="application/vnd.ms-office.chartstyle+xml"/>
  <Override PartName="/xl/charts/colors383.xml" ContentType="application/vnd.ms-office.chartcolorstyle+xml"/>
  <Override PartName="/xl/charts/chart382.xml" ContentType="application/vnd.openxmlformats-officedocument.drawingml.chart+xml"/>
  <Override PartName="/xl/charts/style384.xml" ContentType="application/vnd.ms-office.chartstyle+xml"/>
  <Override PartName="/xl/charts/colors384.xml" ContentType="application/vnd.ms-office.chartcolorstyle+xml"/>
  <Override PartName="/xl/charts/chart383.xml" ContentType="application/vnd.openxmlformats-officedocument.drawingml.chart+xml"/>
  <Override PartName="/xl/charts/style385.xml" ContentType="application/vnd.ms-office.chartstyle+xml"/>
  <Override PartName="/xl/charts/colors385.xml" ContentType="application/vnd.ms-office.chartcolorstyle+xml"/>
  <Override PartName="/xl/charts/chart384.xml" ContentType="application/vnd.openxmlformats-officedocument.drawingml.chart+xml"/>
  <Override PartName="/xl/charts/style386.xml" ContentType="application/vnd.ms-office.chartstyle+xml"/>
  <Override PartName="/xl/charts/colors386.xml" ContentType="application/vnd.ms-office.chartcolorstyle+xml"/>
  <Override PartName="/xl/charts/chart385.xml" ContentType="application/vnd.openxmlformats-officedocument.drawingml.chart+xml"/>
  <Override PartName="/xl/charts/style387.xml" ContentType="application/vnd.ms-office.chartstyle+xml"/>
  <Override PartName="/xl/charts/colors387.xml" ContentType="application/vnd.ms-office.chartcolorstyle+xml"/>
  <Override PartName="/xl/charts/chart386.xml" ContentType="application/vnd.openxmlformats-officedocument.drawingml.chart+xml"/>
  <Override PartName="/xl/charts/style388.xml" ContentType="application/vnd.ms-office.chartstyle+xml"/>
  <Override PartName="/xl/charts/colors388.xml" ContentType="application/vnd.ms-office.chartcolorstyle+xml"/>
  <Override PartName="/xl/charts/chart387.xml" ContentType="application/vnd.openxmlformats-officedocument.drawingml.chart+xml"/>
  <Override PartName="/xl/charts/style389.xml" ContentType="application/vnd.ms-office.chartstyle+xml"/>
  <Override PartName="/xl/charts/colors389.xml" ContentType="application/vnd.ms-office.chartcolorstyle+xml"/>
  <Override PartName="/xl/charts/chart388.xml" ContentType="application/vnd.openxmlformats-officedocument.drawingml.chart+xml"/>
  <Override PartName="/xl/charts/style390.xml" ContentType="application/vnd.ms-office.chartstyle+xml"/>
  <Override PartName="/xl/charts/colors390.xml" ContentType="application/vnd.ms-office.chartcolorstyle+xml"/>
  <Override PartName="/xl/charts/chart389.xml" ContentType="application/vnd.openxmlformats-officedocument.drawingml.chart+xml"/>
  <Override PartName="/xl/charts/style391.xml" ContentType="application/vnd.ms-office.chartstyle+xml"/>
  <Override PartName="/xl/charts/colors391.xml" ContentType="application/vnd.ms-office.chartcolorstyle+xml"/>
  <Override PartName="/xl/charts/chart390.xml" ContentType="application/vnd.openxmlformats-officedocument.drawingml.chart+xml"/>
  <Override PartName="/xl/charts/style392.xml" ContentType="application/vnd.ms-office.chartstyle+xml"/>
  <Override PartName="/xl/charts/colors392.xml" ContentType="application/vnd.ms-office.chartcolorstyle+xml"/>
  <Override PartName="/xl/charts/chart391.xml" ContentType="application/vnd.openxmlformats-officedocument.drawingml.chart+xml"/>
  <Override PartName="/xl/charts/style393.xml" ContentType="application/vnd.ms-office.chartstyle+xml"/>
  <Override PartName="/xl/charts/colors393.xml" ContentType="application/vnd.ms-office.chartcolorstyle+xml"/>
  <Override PartName="/xl/charts/chart392.xml" ContentType="application/vnd.openxmlformats-officedocument.drawingml.chart+xml"/>
  <Override PartName="/xl/charts/style394.xml" ContentType="application/vnd.ms-office.chartstyle+xml"/>
  <Override PartName="/xl/charts/colors394.xml" ContentType="application/vnd.ms-office.chartcolorstyle+xml"/>
  <Override PartName="/xl/charts/chart393.xml" ContentType="application/vnd.openxmlformats-officedocument.drawingml.chart+xml"/>
  <Override PartName="/xl/charts/style395.xml" ContentType="application/vnd.ms-office.chartstyle+xml"/>
  <Override PartName="/xl/charts/colors395.xml" ContentType="application/vnd.ms-office.chartcolorstyle+xml"/>
  <Override PartName="/xl/charts/chart394.xml" ContentType="application/vnd.openxmlformats-officedocument.drawingml.chart+xml"/>
  <Override PartName="/xl/charts/style396.xml" ContentType="application/vnd.ms-office.chartstyle+xml"/>
  <Override PartName="/xl/charts/colors396.xml" ContentType="application/vnd.ms-office.chartcolorstyle+xml"/>
  <Override PartName="/xl/charts/chart395.xml" ContentType="application/vnd.openxmlformats-officedocument.drawingml.chart+xml"/>
  <Override PartName="/xl/charts/style397.xml" ContentType="application/vnd.ms-office.chartstyle+xml"/>
  <Override PartName="/xl/charts/colors397.xml" ContentType="application/vnd.ms-office.chartcolorstyle+xml"/>
  <Override PartName="/xl/charts/chart396.xml" ContentType="application/vnd.openxmlformats-officedocument.drawingml.chart+xml"/>
  <Override PartName="/xl/charts/style398.xml" ContentType="application/vnd.ms-office.chartstyle+xml"/>
  <Override PartName="/xl/charts/colors398.xml" ContentType="application/vnd.ms-office.chartcolorstyle+xml"/>
  <Override PartName="/xl/charts/chart397.xml" ContentType="application/vnd.openxmlformats-officedocument.drawingml.chart+xml"/>
  <Override PartName="/xl/charts/style399.xml" ContentType="application/vnd.ms-office.chartstyle+xml"/>
  <Override PartName="/xl/charts/colors399.xml" ContentType="application/vnd.ms-office.chartcolorstyle+xml"/>
  <Override PartName="/xl/charts/chart398.xml" ContentType="application/vnd.openxmlformats-officedocument.drawingml.chart+xml"/>
  <Override PartName="/xl/charts/style400.xml" ContentType="application/vnd.ms-office.chartstyle+xml"/>
  <Override PartName="/xl/charts/colors400.xml" ContentType="application/vnd.ms-office.chartcolorstyle+xml"/>
  <Override PartName="/xl/charts/chart399.xml" ContentType="application/vnd.openxmlformats-officedocument.drawingml.chart+xml"/>
  <Override PartName="/xl/charts/style401.xml" ContentType="application/vnd.ms-office.chartstyle+xml"/>
  <Override PartName="/xl/charts/colors401.xml" ContentType="application/vnd.ms-office.chartcolorstyle+xml"/>
  <Override PartName="/xl/charts/chart400.xml" ContentType="application/vnd.openxmlformats-officedocument.drawingml.chart+xml"/>
  <Override PartName="/xl/charts/style402.xml" ContentType="application/vnd.ms-office.chartstyle+xml"/>
  <Override PartName="/xl/charts/colors402.xml" ContentType="application/vnd.ms-office.chartcolorstyle+xml"/>
  <Override PartName="/xl/charts/chart401.xml" ContentType="application/vnd.openxmlformats-officedocument.drawingml.chart+xml"/>
  <Override PartName="/xl/charts/style403.xml" ContentType="application/vnd.ms-office.chartstyle+xml"/>
  <Override PartName="/xl/charts/colors403.xml" ContentType="application/vnd.ms-office.chartcolorstyle+xml"/>
  <Override PartName="/xl/charts/chart402.xml" ContentType="application/vnd.openxmlformats-officedocument.drawingml.chart+xml"/>
  <Override PartName="/xl/charts/style404.xml" ContentType="application/vnd.ms-office.chartstyle+xml"/>
  <Override PartName="/xl/charts/colors404.xml" ContentType="application/vnd.ms-office.chartcolorstyle+xml"/>
  <Override PartName="/xl/charts/chart403.xml" ContentType="application/vnd.openxmlformats-officedocument.drawingml.chart+xml"/>
  <Override PartName="/xl/charts/style405.xml" ContentType="application/vnd.ms-office.chartstyle+xml"/>
  <Override PartName="/xl/charts/colors405.xml" ContentType="application/vnd.ms-office.chartcolorstyle+xml"/>
  <Override PartName="/xl/charts/chart404.xml" ContentType="application/vnd.openxmlformats-officedocument.drawingml.chart+xml"/>
  <Override PartName="/xl/charts/style406.xml" ContentType="application/vnd.ms-office.chartstyle+xml"/>
  <Override PartName="/xl/charts/colors406.xml" ContentType="application/vnd.ms-office.chartcolorstyle+xml"/>
  <Override PartName="/xl/charts/chart405.xml" ContentType="application/vnd.openxmlformats-officedocument.drawingml.chart+xml"/>
  <Override PartName="/xl/charts/style407.xml" ContentType="application/vnd.ms-office.chartstyle+xml"/>
  <Override PartName="/xl/charts/colors407.xml" ContentType="application/vnd.ms-office.chartcolorstyle+xml"/>
  <Override PartName="/xl/charts/chart406.xml" ContentType="application/vnd.openxmlformats-officedocument.drawingml.chart+xml"/>
  <Override PartName="/xl/charts/style408.xml" ContentType="application/vnd.ms-office.chartstyle+xml"/>
  <Override PartName="/xl/charts/colors408.xml" ContentType="application/vnd.ms-office.chartcolorstyle+xml"/>
  <Override PartName="/xl/charts/chart407.xml" ContentType="application/vnd.openxmlformats-officedocument.drawingml.chart+xml"/>
  <Override PartName="/xl/charts/style409.xml" ContentType="application/vnd.ms-office.chartstyle+xml"/>
  <Override PartName="/xl/charts/colors409.xml" ContentType="application/vnd.ms-office.chartcolorstyle+xml"/>
  <Override PartName="/xl/charts/chart408.xml" ContentType="application/vnd.openxmlformats-officedocument.drawingml.chart+xml"/>
  <Override PartName="/xl/charts/style410.xml" ContentType="application/vnd.ms-office.chartstyle+xml"/>
  <Override PartName="/xl/charts/colors410.xml" ContentType="application/vnd.ms-office.chartcolorstyle+xml"/>
  <Override PartName="/xl/drawings/drawing13.xml" ContentType="application/vnd.openxmlformats-officedocument.drawing+xml"/>
  <Override PartName="/xl/charts/chart409.xml" ContentType="application/vnd.openxmlformats-officedocument.drawingml.chart+xml"/>
  <Override PartName="/xl/charts/style411.xml" ContentType="application/vnd.ms-office.chartstyle+xml"/>
  <Override PartName="/xl/charts/colors411.xml" ContentType="application/vnd.ms-office.chartcolorstyle+xml"/>
  <Override PartName="/xl/charts/chart410.xml" ContentType="application/vnd.openxmlformats-officedocument.drawingml.chart+xml"/>
  <Override PartName="/xl/charts/style412.xml" ContentType="application/vnd.ms-office.chartstyle+xml"/>
  <Override PartName="/xl/charts/colors412.xml" ContentType="application/vnd.ms-office.chartcolorstyle+xml"/>
  <Override PartName="/xl/charts/chart411.xml" ContentType="application/vnd.openxmlformats-officedocument.drawingml.chart+xml"/>
  <Override PartName="/xl/charts/style413.xml" ContentType="application/vnd.ms-office.chartstyle+xml"/>
  <Override PartName="/xl/charts/colors413.xml" ContentType="application/vnd.ms-office.chartcolorstyle+xml"/>
  <Override PartName="/xl/charts/chart412.xml" ContentType="application/vnd.openxmlformats-officedocument.drawingml.chart+xml"/>
  <Override PartName="/xl/charts/style414.xml" ContentType="application/vnd.ms-office.chartstyle+xml"/>
  <Override PartName="/xl/charts/colors414.xml" ContentType="application/vnd.ms-office.chartcolorstyle+xml"/>
  <Override PartName="/xl/charts/chart413.xml" ContentType="application/vnd.openxmlformats-officedocument.drawingml.chart+xml"/>
  <Override PartName="/xl/charts/style415.xml" ContentType="application/vnd.ms-office.chartstyle+xml"/>
  <Override PartName="/xl/charts/colors415.xml" ContentType="application/vnd.ms-office.chartcolorstyle+xml"/>
  <Override PartName="/xl/charts/chart414.xml" ContentType="application/vnd.openxmlformats-officedocument.drawingml.chart+xml"/>
  <Override PartName="/xl/charts/style416.xml" ContentType="application/vnd.ms-office.chartstyle+xml"/>
  <Override PartName="/xl/charts/colors416.xml" ContentType="application/vnd.ms-office.chartcolorstyle+xml"/>
  <Override PartName="/xl/charts/chart415.xml" ContentType="application/vnd.openxmlformats-officedocument.drawingml.chart+xml"/>
  <Override PartName="/xl/charts/style417.xml" ContentType="application/vnd.ms-office.chartstyle+xml"/>
  <Override PartName="/xl/charts/colors417.xml" ContentType="application/vnd.ms-office.chartcolorstyle+xml"/>
  <Override PartName="/xl/charts/chart416.xml" ContentType="application/vnd.openxmlformats-officedocument.drawingml.chart+xml"/>
  <Override PartName="/xl/charts/style418.xml" ContentType="application/vnd.ms-office.chartstyle+xml"/>
  <Override PartName="/xl/charts/colors418.xml" ContentType="application/vnd.ms-office.chartcolorstyle+xml"/>
  <Override PartName="/xl/charts/chart417.xml" ContentType="application/vnd.openxmlformats-officedocument.drawingml.chart+xml"/>
  <Override PartName="/xl/charts/style419.xml" ContentType="application/vnd.ms-office.chartstyle+xml"/>
  <Override PartName="/xl/charts/colors419.xml" ContentType="application/vnd.ms-office.chartcolorstyle+xml"/>
  <Override PartName="/xl/charts/chart418.xml" ContentType="application/vnd.openxmlformats-officedocument.drawingml.chart+xml"/>
  <Override PartName="/xl/charts/style420.xml" ContentType="application/vnd.ms-office.chartstyle+xml"/>
  <Override PartName="/xl/charts/colors420.xml" ContentType="application/vnd.ms-office.chartcolorstyle+xml"/>
  <Override PartName="/xl/charts/chart419.xml" ContentType="application/vnd.openxmlformats-officedocument.drawingml.chart+xml"/>
  <Override PartName="/xl/charts/style421.xml" ContentType="application/vnd.ms-office.chartstyle+xml"/>
  <Override PartName="/xl/charts/colors421.xml" ContentType="application/vnd.ms-office.chartcolorstyle+xml"/>
  <Override PartName="/xl/charts/chart420.xml" ContentType="application/vnd.openxmlformats-officedocument.drawingml.chart+xml"/>
  <Override PartName="/xl/charts/style422.xml" ContentType="application/vnd.ms-office.chartstyle+xml"/>
  <Override PartName="/xl/charts/colors422.xml" ContentType="application/vnd.ms-office.chartcolorstyle+xml"/>
  <Override PartName="/xl/charts/chart421.xml" ContentType="application/vnd.openxmlformats-officedocument.drawingml.chart+xml"/>
  <Override PartName="/xl/charts/style423.xml" ContentType="application/vnd.ms-office.chartstyle+xml"/>
  <Override PartName="/xl/charts/colors423.xml" ContentType="application/vnd.ms-office.chartcolorstyle+xml"/>
  <Override PartName="/xl/charts/chart422.xml" ContentType="application/vnd.openxmlformats-officedocument.drawingml.chart+xml"/>
  <Override PartName="/xl/charts/style424.xml" ContentType="application/vnd.ms-office.chartstyle+xml"/>
  <Override PartName="/xl/charts/colors424.xml" ContentType="application/vnd.ms-office.chartcolorstyle+xml"/>
  <Override PartName="/xl/charts/chart423.xml" ContentType="application/vnd.openxmlformats-officedocument.drawingml.chart+xml"/>
  <Override PartName="/xl/charts/style425.xml" ContentType="application/vnd.ms-office.chartstyle+xml"/>
  <Override PartName="/xl/charts/colors425.xml" ContentType="application/vnd.ms-office.chartcolorstyle+xml"/>
  <Override PartName="/xl/charts/chart424.xml" ContentType="application/vnd.openxmlformats-officedocument.drawingml.chart+xml"/>
  <Override PartName="/xl/charts/style426.xml" ContentType="application/vnd.ms-office.chartstyle+xml"/>
  <Override PartName="/xl/charts/colors426.xml" ContentType="application/vnd.ms-office.chartcolorstyle+xml"/>
  <Override PartName="/xl/charts/chart425.xml" ContentType="application/vnd.openxmlformats-officedocument.drawingml.chart+xml"/>
  <Override PartName="/xl/charts/style427.xml" ContentType="application/vnd.ms-office.chartstyle+xml"/>
  <Override PartName="/xl/charts/colors427.xml" ContentType="application/vnd.ms-office.chartcolorstyle+xml"/>
  <Override PartName="/xl/charts/chart426.xml" ContentType="application/vnd.openxmlformats-officedocument.drawingml.chart+xml"/>
  <Override PartName="/xl/charts/style428.xml" ContentType="application/vnd.ms-office.chartstyle+xml"/>
  <Override PartName="/xl/charts/colors428.xml" ContentType="application/vnd.ms-office.chartcolorstyle+xml"/>
  <Override PartName="/xl/charts/chart427.xml" ContentType="application/vnd.openxmlformats-officedocument.drawingml.chart+xml"/>
  <Override PartName="/xl/charts/style429.xml" ContentType="application/vnd.ms-office.chartstyle+xml"/>
  <Override PartName="/xl/charts/colors429.xml" ContentType="application/vnd.ms-office.chartcolorstyle+xml"/>
  <Override PartName="/xl/charts/chart428.xml" ContentType="application/vnd.openxmlformats-officedocument.drawingml.chart+xml"/>
  <Override PartName="/xl/charts/style430.xml" ContentType="application/vnd.ms-office.chartstyle+xml"/>
  <Override PartName="/xl/charts/colors430.xml" ContentType="application/vnd.ms-office.chartcolorstyle+xml"/>
  <Override PartName="/xl/charts/chart429.xml" ContentType="application/vnd.openxmlformats-officedocument.drawingml.chart+xml"/>
  <Override PartName="/xl/charts/style431.xml" ContentType="application/vnd.ms-office.chartstyle+xml"/>
  <Override PartName="/xl/charts/colors431.xml" ContentType="application/vnd.ms-office.chartcolorstyle+xml"/>
  <Override PartName="/xl/charts/chart430.xml" ContentType="application/vnd.openxmlformats-officedocument.drawingml.chart+xml"/>
  <Override PartName="/xl/charts/style432.xml" ContentType="application/vnd.ms-office.chartstyle+xml"/>
  <Override PartName="/xl/charts/colors432.xml" ContentType="application/vnd.ms-office.chartcolorstyle+xml"/>
  <Override PartName="/xl/charts/chart431.xml" ContentType="application/vnd.openxmlformats-officedocument.drawingml.chart+xml"/>
  <Override PartName="/xl/charts/style433.xml" ContentType="application/vnd.ms-office.chartstyle+xml"/>
  <Override PartName="/xl/charts/colors433.xml" ContentType="application/vnd.ms-office.chartcolorstyle+xml"/>
  <Override PartName="/xl/charts/chart432.xml" ContentType="application/vnd.openxmlformats-officedocument.drawingml.chart+xml"/>
  <Override PartName="/xl/charts/style434.xml" ContentType="application/vnd.ms-office.chartstyle+xml"/>
  <Override PartName="/xl/charts/colors434.xml" ContentType="application/vnd.ms-office.chartcolorstyle+xml"/>
  <Override PartName="/xl/charts/chart433.xml" ContentType="application/vnd.openxmlformats-officedocument.drawingml.chart+xml"/>
  <Override PartName="/xl/charts/style435.xml" ContentType="application/vnd.ms-office.chartstyle+xml"/>
  <Override PartName="/xl/charts/colors435.xml" ContentType="application/vnd.ms-office.chartcolorstyle+xml"/>
  <Override PartName="/xl/charts/chart434.xml" ContentType="application/vnd.openxmlformats-officedocument.drawingml.chart+xml"/>
  <Override PartName="/xl/charts/style436.xml" ContentType="application/vnd.ms-office.chartstyle+xml"/>
  <Override PartName="/xl/charts/colors436.xml" ContentType="application/vnd.ms-office.chartcolorstyle+xml"/>
  <Override PartName="/xl/charts/chart435.xml" ContentType="application/vnd.openxmlformats-officedocument.drawingml.chart+xml"/>
  <Override PartName="/xl/charts/style437.xml" ContentType="application/vnd.ms-office.chartstyle+xml"/>
  <Override PartName="/xl/charts/colors437.xml" ContentType="application/vnd.ms-office.chartcolorstyle+xml"/>
  <Override PartName="/xl/charts/chart436.xml" ContentType="application/vnd.openxmlformats-officedocument.drawingml.chart+xml"/>
  <Override PartName="/xl/charts/style438.xml" ContentType="application/vnd.ms-office.chartstyle+xml"/>
  <Override PartName="/xl/charts/colors438.xml" ContentType="application/vnd.ms-office.chartcolorstyle+xml"/>
  <Override PartName="/xl/charts/chart437.xml" ContentType="application/vnd.openxmlformats-officedocument.drawingml.chart+xml"/>
  <Override PartName="/xl/charts/style439.xml" ContentType="application/vnd.ms-office.chartstyle+xml"/>
  <Override PartName="/xl/charts/colors439.xml" ContentType="application/vnd.ms-office.chartcolorstyle+xml"/>
  <Override PartName="/xl/charts/chart438.xml" ContentType="application/vnd.openxmlformats-officedocument.drawingml.chart+xml"/>
  <Override PartName="/xl/charts/style440.xml" ContentType="application/vnd.ms-office.chartstyle+xml"/>
  <Override PartName="/xl/charts/colors440.xml" ContentType="application/vnd.ms-office.chartcolorstyle+xml"/>
  <Override PartName="/xl/charts/chart439.xml" ContentType="application/vnd.openxmlformats-officedocument.drawingml.chart+xml"/>
  <Override PartName="/xl/charts/style441.xml" ContentType="application/vnd.ms-office.chartstyle+xml"/>
  <Override PartName="/xl/charts/colors441.xml" ContentType="application/vnd.ms-office.chartcolorstyle+xml"/>
  <Override PartName="/xl/charts/chart440.xml" ContentType="application/vnd.openxmlformats-officedocument.drawingml.chart+xml"/>
  <Override PartName="/xl/charts/style442.xml" ContentType="application/vnd.ms-office.chartstyle+xml"/>
  <Override PartName="/xl/charts/colors442.xml" ContentType="application/vnd.ms-office.chartcolorstyle+xml"/>
  <Override PartName="/xl/charts/chart441.xml" ContentType="application/vnd.openxmlformats-officedocument.drawingml.chart+xml"/>
  <Override PartName="/xl/charts/style443.xml" ContentType="application/vnd.ms-office.chartstyle+xml"/>
  <Override PartName="/xl/charts/colors443.xml" ContentType="application/vnd.ms-office.chartcolorstyle+xml"/>
  <Override PartName="/xl/charts/chart442.xml" ContentType="application/vnd.openxmlformats-officedocument.drawingml.chart+xml"/>
  <Override PartName="/xl/charts/style444.xml" ContentType="application/vnd.ms-office.chartstyle+xml"/>
  <Override PartName="/xl/charts/colors444.xml" ContentType="application/vnd.ms-office.chartcolorstyle+xml"/>
  <Override PartName="/xl/charts/chart443.xml" ContentType="application/vnd.openxmlformats-officedocument.drawingml.chart+xml"/>
  <Override PartName="/xl/charts/style445.xml" ContentType="application/vnd.ms-office.chartstyle+xml"/>
  <Override PartName="/xl/charts/colors445.xml" ContentType="application/vnd.ms-office.chartcolorstyle+xml"/>
  <Override PartName="/xl/charts/chart444.xml" ContentType="application/vnd.openxmlformats-officedocument.drawingml.chart+xml"/>
  <Override PartName="/xl/charts/style446.xml" ContentType="application/vnd.ms-office.chartstyle+xml"/>
  <Override PartName="/xl/charts/colors446.xml" ContentType="application/vnd.ms-office.chartcolorstyle+xml"/>
  <Override PartName="/xl/charts/chart445.xml" ContentType="application/vnd.openxmlformats-officedocument.drawingml.chart+xml"/>
  <Override PartName="/xl/charts/style447.xml" ContentType="application/vnd.ms-office.chartstyle+xml"/>
  <Override PartName="/xl/charts/colors447.xml" ContentType="application/vnd.ms-office.chartcolorstyle+xml"/>
  <Override PartName="/xl/charts/chart446.xml" ContentType="application/vnd.openxmlformats-officedocument.drawingml.chart+xml"/>
  <Override PartName="/xl/charts/style448.xml" ContentType="application/vnd.ms-office.chartstyle+xml"/>
  <Override PartName="/xl/charts/colors448.xml" ContentType="application/vnd.ms-office.chartcolorstyle+xml"/>
  <Override PartName="/xl/charts/chart447.xml" ContentType="application/vnd.openxmlformats-officedocument.drawingml.chart+xml"/>
  <Override PartName="/xl/charts/style449.xml" ContentType="application/vnd.ms-office.chartstyle+xml"/>
  <Override PartName="/xl/charts/colors449.xml" ContentType="application/vnd.ms-office.chartcolorstyle+xml"/>
  <Override PartName="/xl/charts/chart448.xml" ContentType="application/vnd.openxmlformats-officedocument.drawingml.chart+xml"/>
  <Override PartName="/xl/charts/style450.xml" ContentType="application/vnd.ms-office.chartstyle+xml"/>
  <Override PartName="/xl/charts/colors450.xml" ContentType="application/vnd.ms-office.chartcolorstyle+xml"/>
  <Override PartName="/xl/charts/chart449.xml" ContentType="application/vnd.openxmlformats-officedocument.drawingml.chart+xml"/>
  <Override PartName="/xl/charts/style451.xml" ContentType="application/vnd.ms-office.chartstyle+xml"/>
  <Override PartName="/xl/charts/colors451.xml" ContentType="application/vnd.ms-office.chartcolorstyle+xml"/>
  <Override PartName="/xl/charts/chart450.xml" ContentType="application/vnd.openxmlformats-officedocument.drawingml.chart+xml"/>
  <Override PartName="/xl/charts/style452.xml" ContentType="application/vnd.ms-office.chartstyle+xml"/>
  <Override PartName="/xl/charts/colors452.xml" ContentType="application/vnd.ms-office.chartcolorstyle+xml"/>
  <Override PartName="/xl/charts/chart451.xml" ContentType="application/vnd.openxmlformats-officedocument.drawingml.chart+xml"/>
  <Override PartName="/xl/charts/style453.xml" ContentType="application/vnd.ms-office.chartstyle+xml"/>
  <Override PartName="/xl/charts/colors453.xml" ContentType="application/vnd.ms-office.chartcolorstyle+xml"/>
  <Override PartName="/xl/charts/chart452.xml" ContentType="application/vnd.openxmlformats-officedocument.drawingml.chart+xml"/>
  <Override PartName="/xl/charts/style454.xml" ContentType="application/vnd.ms-office.chartstyle+xml"/>
  <Override PartName="/xl/charts/colors454.xml" ContentType="application/vnd.ms-office.chartcolorstyle+xml"/>
  <Override PartName="/xl/charts/chart453.xml" ContentType="application/vnd.openxmlformats-officedocument.drawingml.chart+xml"/>
  <Override PartName="/xl/charts/style455.xml" ContentType="application/vnd.ms-office.chartstyle+xml"/>
  <Override PartName="/xl/charts/colors455.xml" ContentType="application/vnd.ms-office.chartcolorstyle+xml"/>
  <Override PartName="/xl/charts/chart454.xml" ContentType="application/vnd.openxmlformats-officedocument.drawingml.chart+xml"/>
  <Override PartName="/xl/charts/style456.xml" ContentType="application/vnd.ms-office.chartstyle+xml"/>
  <Override PartName="/xl/charts/colors45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urij\Desktop\datoteke Jotham 24.9.2020\urejeni podatki\Edited data JM\najnovejše\"/>
    </mc:Choice>
  </mc:AlternateContent>
  <xr:revisionPtr revIDLastSave="0" documentId="13_ncr:1_{CCC19053-7C89-4BD5-BB6E-07F78F8D1696}" xr6:coauthVersionLast="36" xr6:coauthVersionMax="45" xr10:uidLastSave="{00000000-0000-0000-0000-000000000000}"/>
  <bookViews>
    <workbookView xWindow="0" yWindow="0" windowWidth="19200" windowHeight="6290" xr2:uid="{323E4871-1C8F-49A7-91B0-5885FA60BD4E}"/>
  </bookViews>
  <sheets>
    <sheet name="Farmers ALL" sheetId="2" r:id="rId1"/>
    <sheet name="Denmark" sheetId="22" r:id="rId2"/>
    <sheet name="Finland" sheetId="25" r:id="rId3"/>
    <sheet name="France" sheetId="23" r:id="rId4"/>
    <sheet name="Germany" sheetId="18" r:id="rId5"/>
    <sheet name="Greece" sheetId="29" r:id="rId6"/>
    <sheet name="Italy" sheetId="15" r:id="rId7"/>
    <sheet name="Lithuania" sheetId="24" r:id="rId8"/>
    <sheet name="Netherlands" sheetId="26" r:id="rId9"/>
    <sheet name="Slovenia" sheetId="20" r:id="rId10"/>
    <sheet name="Sweden" sheetId="19" r:id="rId11"/>
    <sheet name="UK" sheetId="21" r:id="rId12"/>
    <sheet name="OTHER version of questionnaire" sheetId="30" r:id="rId13"/>
  </sheets>
  <definedNames>
    <definedName name="_xlnm._FilterDatabase" localSheetId="0" hidden="1">'Farmers ALL'!$A$2:$DK$151</definedName>
    <definedName name="_xlnm._FilterDatabase" localSheetId="4" hidden="1">Germany!$A$2:$DJ$11</definedName>
    <definedName name="_xlnm._FilterDatabase" localSheetId="5" hidden="1">Greece!$A$2:$DK$24</definedName>
    <definedName name="_xlnm._FilterDatabase" localSheetId="6" hidden="1">Italy!$A$2:$DJ$39</definedName>
    <definedName name="_xlnm._FilterDatabase" localSheetId="12" hidden="1">'OTHER version of questionnaire'!$B$1:$CO$33</definedName>
    <definedName name="_xlchart.v5.0" hidden="1">'Farmers ALL'!$C$165</definedName>
    <definedName name="_xlchart.v5.1" hidden="1">'Farmers ALL'!$C$166:$C$177</definedName>
    <definedName name="_xlchart.v5.2" hidden="1">'Farmers ALL'!$D$165</definedName>
    <definedName name="_xlchart.v5.3" hidden="1">'Farmers ALL'!$D$166:$D$177</definedName>
    <definedName name="_xlchart.v5.4" hidden="1">Greece!$C$39</definedName>
    <definedName name="_xlchart.v5.5" hidden="1">Greece!$C$40:$C$51</definedName>
    <definedName name="_xlchart.v5.6" hidden="1">Greece!$D$39</definedName>
    <definedName name="_xlchart.v5.7" hidden="1">Greece!$D$40:$D$51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D39" i="30" l="1"/>
  <c r="AT38" i="30"/>
  <c r="AQ38" i="30"/>
  <c r="AJ40" i="30"/>
  <c r="AJ38" i="30"/>
  <c r="AG38" i="30"/>
  <c r="AD40" i="30"/>
  <c r="AD39" i="30"/>
  <c r="AD38" i="30"/>
  <c r="AZ42" i="30"/>
  <c r="I42" i="30"/>
  <c r="D42" i="30"/>
  <c r="BL41" i="30"/>
  <c r="BF41" i="30"/>
  <c r="AZ41" i="30"/>
  <c r="AW41" i="30"/>
  <c r="R41" i="30"/>
  <c r="I41" i="30"/>
  <c r="D41" i="30"/>
  <c r="CG40" i="30"/>
  <c r="CD40" i="30"/>
  <c r="CA40" i="30"/>
  <c r="BX40" i="30"/>
  <c r="BU40" i="30"/>
  <c r="BR40" i="30"/>
  <c r="BL40" i="30"/>
  <c r="BI40" i="30"/>
  <c r="BF40" i="30"/>
  <c r="BC40" i="30"/>
  <c r="AZ40" i="30"/>
  <c r="AW40" i="30"/>
  <c r="AG40" i="30"/>
  <c r="X40" i="30"/>
  <c r="R40" i="30"/>
  <c r="L40" i="30"/>
  <c r="I40" i="30"/>
  <c r="D40" i="30"/>
  <c r="CG39" i="30"/>
  <c r="CA39" i="30"/>
  <c r="BX39" i="30"/>
  <c r="BU39" i="30"/>
  <c r="BR39" i="30"/>
  <c r="BO39" i="30"/>
  <c r="BL39" i="30"/>
  <c r="BI39" i="30"/>
  <c r="BF39" i="30"/>
  <c r="BC39" i="30"/>
  <c r="AZ39" i="30"/>
  <c r="AW39" i="30"/>
  <c r="AQ39" i="30"/>
  <c r="AJ39" i="30"/>
  <c r="AG39" i="30"/>
  <c r="X39" i="30"/>
  <c r="R39" i="30"/>
  <c r="O39" i="30"/>
  <c r="L39" i="30"/>
  <c r="I39" i="30"/>
  <c r="D39" i="30"/>
  <c r="CG38" i="30"/>
  <c r="CD38" i="30"/>
  <c r="CA38" i="30"/>
  <c r="BX38" i="30"/>
  <c r="BU38" i="30"/>
  <c r="BR38" i="30"/>
  <c r="BO38" i="30"/>
  <c r="BL38" i="30"/>
  <c r="BI38" i="30"/>
  <c r="BF38" i="30"/>
  <c r="BC38" i="30"/>
  <c r="AZ38" i="30"/>
  <c r="AW38" i="30"/>
  <c r="AM38" i="30"/>
  <c r="AM39" i="30" s="1"/>
  <c r="AA38" i="30"/>
  <c r="AA39" i="30" s="1"/>
  <c r="X38" i="30"/>
  <c r="U38" i="30"/>
  <c r="R38" i="30"/>
  <c r="O38" i="30"/>
  <c r="L38" i="30"/>
  <c r="I38" i="30"/>
  <c r="G38" i="30"/>
  <c r="G39" i="30" s="1"/>
  <c r="D38" i="30"/>
  <c r="CW30" i="29"/>
  <c r="CN30" i="29"/>
  <c r="CB32" i="29"/>
  <c r="BY35" i="29"/>
  <c r="BV33" i="29"/>
  <c r="BP35" i="29"/>
  <c r="BP34" i="29"/>
  <c r="BP33" i="29"/>
  <c r="BP32" i="29"/>
  <c r="BA33" i="29"/>
  <c r="BD32" i="29"/>
  <c r="AX32" i="29"/>
  <c r="AR32" i="29"/>
  <c r="AR33" i="29"/>
  <c r="AI33" i="29"/>
  <c r="AI32" i="29"/>
  <c r="AR29" i="29"/>
  <c r="AF29" i="29"/>
  <c r="AE29" i="29"/>
  <c r="W32" i="29"/>
  <c r="T158" i="2"/>
  <c r="T159" i="2"/>
  <c r="T160" i="2"/>
  <c r="T161" i="2"/>
  <c r="D52" i="29"/>
  <c r="Z38" i="29"/>
  <c r="Z37" i="29"/>
  <c r="Z36" i="29"/>
  <c r="W36" i="29"/>
  <c r="N36" i="29"/>
  <c r="K36" i="29"/>
  <c r="D36" i="29"/>
  <c r="AL35" i="29"/>
  <c r="Z35" i="29"/>
  <c r="W35" i="29"/>
  <c r="N35" i="29"/>
  <c r="K35" i="29"/>
  <c r="D35" i="29"/>
  <c r="CB34" i="29"/>
  <c r="BY34" i="29"/>
  <c r="BV34" i="29"/>
  <c r="BD34" i="29"/>
  <c r="BA34" i="29"/>
  <c r="AX34" i="29"/>
  <c r="AR34" i="29"/>
  <c r="AL34" i="29"/>
  <c r="Z34" i="29"/>
  <c r="W34" i="29"/>
  <c r="T34" i="29"/>
  <c r="N34" i="29"/>
  <c r="K34" i="29"/>
  <c r="D34" i="29"/>
  <c r="CB33" i="29"/>
  <c r="BY33" i="29"/>
  <c r="BM33" i="29"/>
  <c r="BJ33" i="29"/>
  <c r="BG33" i="29"/>
  <c r="BD33" i="29"/>
  <c r="AX33" i="29"/>
  <c r="AU33" i="29"/>
  <c r="AL33" i="29"/>
  <c r="AC33" i="29"/>
  <c r="Z33" i="29"/>
  <c r="W33" i="29"/>
  <c r="T33" i="29"/>
  <c r="Q33" i="29"/>
  <c r="N33" i="29"/>
  <c r="K33" i="29"/>
  <c r="D33" i="29"/>
  <c r="CE32" i="29"/>
  <c r="BY32" i="29"/>
  <c r="BV32" i="29"/>
  <c r="BM32" i="29"/>
  <c r="BJ32" i="29"/>
  <c r="BG32" i="29"/>
  <c r="BA32" i="29"/>
  <c r="AU32" i="29"/>
  <c r="AO32" i="29"/>
  <c r="AL32" i="29"/>
  <c r="AF32" i="29"/>
  <c r="AC32" i="29"/>
  <c r="Z32" i="29"/>
  <c r="T32" i="29"/>
  <c r="Q32" i="29"/>
  <c r="N32" i="29"/>
  <c r="K32" i="29"/>
  <c r="G32" i="29"/>
  <c r="G33" i="29" s="1"/>
  <c r="D32" i="29"/>
  <c r="CZ31" i="29"/>
  <c r="CW31" i="29"/>
  <c r="CT31" i="29"/>
  <c r="CQ31" i="29"/>
  <c r="CN31" i="29"/>
  <c r="CK31" i="29"/>
  <c r="CE31" i="29"/>
  <c r="CZ30" i="29"/>
  <c r="CT30" i="29"/>
  <c r="CQ30" i="29"/>
  <c r="CK30" i="29"/>
  <c r="CH30" i="29"/>
  <c r="CE30" i="29"/>
  <c r="CZ29" i="29"/>
  <c r="CW29" i="29"/>
  <c r="CT29" i="29"/>
  <c r="CQ29" i="29"/>
  <c r="CN29" i="29"/>
  <c r="CK29" i="29"/>
  <c r="CH29" i="29"/>
  <c r="CE29" i="29"/>
  <c r="CB29" i="29"/>
  <c r="BS36" i="29" s="1"/>
  <c r="CA29" i="29"/>
  <c r="BS35" i="29" s="1"/>
  <c r="BZ29" i="29"/>
  <c r="BS34" i="29" s="1"/>
  <c r="BY29" i="29"/>
  <c r="BS33" i="29" s="1"/>
  <c r="BX29" i="29"/>
  <c r="BS32" i="29" s="1"/>
  <c r="BW29" i="29"/>
  <c r="BV29" i="29"/>
  <c r="BU29" i="29"/>
  <c r="BT29" i="29"/>
  <c r="H24" i="29"/>
  <c r="H23" i="29"/>
  <c r="H22" i="29"/>
  <c r="H21" i="29"/>
  <c r="H20" i="29"/>
  <c r="H19" i="29"/>
  <c r="H18" i="29"/>
  <c r="H17" i="29"/>
  <c r="H16" i="29"/>
  <c r="H15" i="29"/>
  <c r="H14" i="29"/>
  <c r="H13" i="29"/>
  <c r="H12" i="29"/>
  <c r="H11" i="29"/>
  <c r="H10" i="29"/>
  <c r="H9" i="29"/>
  <c r="H8" i="29"/>
  <c r="H7" i="29"/>
  <c r="H6" i="29"/>
  <c r="H5" i="29"/>
  <c r="H4" i="29"/>
  <c r="H3" i="29"/>
  <c r="K162" i="2"/>
  <c r="K160" i="2"/>
  <c r="K159" i="2"/>
  <c r="K158" i="2"/>
  <c r="CH155" i="2"/>
  <c r="CH156" i="2"/>
  <c r="CZ157" i="2"/>
  <c r="CZ156" i="2"/>
  <c r="CZ155" i="2"/>
  <c r="CW156" i="2"/>
  <c r="CW157" i="2"/>
  <c r="CW155" i="2"/>
  <c r="CT157" i="2"/>
  <c r="CT156" i="2"/>
  <c r="CT155" i="2"/>
  <c r="CQ157" i="2"/>
  <c r="CQ156" i="2"/>
  <c r="CQ155" i="2"/>
  <c r="CN156" i="2"/>
  <c r="CN157" i="2"/>
  <c r="CN155" i="2"/>
  <c r="CK157" i="2"/>
  <c r="CK156" i="2"/>
  <c r="CK155" i="2"/>
  <c r="CE155" i="2"/>
  <c r="CE158" i="2"/>
  <c r="CE157" i="2"/>
  <c r="CE156" i="2"/>
  <c r="CB160" i="2"/>
  <c r="CB159" i="2"/>
  <c r="CB158" i="2"/>
  <c r="BY160" i="2"/>
  <c r="BY161" i="2"/>
  <c r="BY159" i="2"/>
  <c r="BY158" i="2"/>
  <c r="BV160" i="2"/>
  <c r="BV159" i="2"/>
  <c r="BV158" i="2"/>
  <c r="CB155" i="2"/>
  <c r="BS162" i="2" s="1"/>
  <c r="CA155" i="2"/>
  <c r="BS161" i="2" s="1"/>
  <c r="BZ155" i="2"/>
  <c r="BS160" i="2" s="1"/>
  <c r="BY155" i="2"/>
  <c r="BS159" i="2" s="1"/>
  <c r="BX155" i="2"/>
  <c r="BS158" i="2" s="1"/>
  <c r="BW155" i="2"/>
  <c r="BV155" i="2"/>
  <c r="BU155" i="2"/>
  <c r="BP159" i="2" s="1"/>
  <c r="BT155" i="2"/>
  <c r="BP158" i="2"/>
  <c r="BM159" i="2"/>
  <c r="BM158" i="2"/>
  <c r="BJ158" i="2"/>
  <c r="BJ159" i="2"/>
  <c r="BG159" i="2"/>
  <c r="BG158" i="2"/>
  <c r="BD160" i="2"/>
  <c r="BD159" i="2"/>
  <c r="BD158" i="2"/>
  <c r="BA160" i="2"/>
  <c r="BA159" i="2"/>
  <c r="BA158" i="2"/>
  <c r="AX160" i="2"/>
  <c r="AX159" i="2"/>
  <c r="AX158" i="2"/>
  <c r="AU159" i="2"/>
  <c r="AU158" i="2"/>
  <c r="AR160" i="2"/>
  <c r="AR159" i="2"/>
  <c r="AR158" i="2"/>
  <c r="AO158" i="2"/>
  <c r="AX20" i="19"/>
  <c r="AL159" i="2"/>
  <c r="AL161" i="2"/>
  <c r="AL160" i="2"/>
  <c r="AL158" i="2"/>
  <c r="AI159" i="2"/>
  <c r="AI158" i="2"/>
  <c r="AF158" i="2"/>
  <c r="AC159" i="2"/>
  <c r="AC158" i="2"/>
  <c r="Z164" i="2"/>
  <c r="Z163" i="2"/>
  <c r="Z162" i="2"/>
  <c r="Z161" i="2"/>
  <c r="Z160" i="2"/>
  <c r="Z159" i="2"/>
  <c r="W162" i="2"/>
  <c r="W161" i="2"/>
  <c r="W160" i="2"/>
  <c r="Z158" i="2"/>
  <c r="W159" i="2"/>
  <c r="W158" i="2"/>
  <c r="Q159" i="2"/>
  <c r="Q158" i="2"/>
  <c r="N162" i="2"/>
  <c r="N161" i="2"/>
  <c r="N160" i="2"/>
  <c r="N159" i="2"/>
  <c r="N158" i="2"/>
  <c r="K161" i="2"/>
  <c r="G158" i="2"/>
  <c r="G159" i="2" s="1"/>
  <c r="D162" i="2"/>
  <c r="D161" i="2"/>
  <c r="D160" i="2"/>
  <c r="D159" i="2"/>
  <c r="D158" i="2"/>
  <c r="H151" i="2"/>
  <c r="H150" i="2"/>
  <c r="H149" i="2"/>
  <c r="H148" i="2"/>
  <c r="H147" i="2"/>
  <c r="H146" i="2"/>
  <c r="H145" i="2"/>
  <c r="H144" i="2"/>
  <c r="H143" i="2"/>
  <c r="H142" i="2"/>
  <c r="H141" i="2"/>
  <c r="H140" i="2"/>
  <c r="H139" i="2"/>
  <c r="H138" i="2"/>
  <c r="H137" i="2"/>
  <c r="H136" i="2"/>
  <c r="H135" i="2"/>
  <c r="H134" i="2"/>
  <c r="H133" i="2"/>
  <c r="H132" i="2"/>
  <c r="H131" i="2"/>
  <c r="H130" i="2"/>
  <c r="H13" i="19" l="1"/>
  <c r="H12" i="19"/>
  <c r="H11" i="19"/>
  <c r="H10" i="19"/>
  <c r="H9" i="19"/>
  <c r="H8" i="19"/>
  <c r="H7" i="19"/>
  <c r="H6" i="19"/>
  <c r="H5" i="19"/>
  <c r="H4" i="19"/>
  <c r="H3" i="19"/>
  <c r="H16" i="20"/>
  <c r="H15" i="20"/>
  <c r="H14" i="20"/>
  <c r="H13" i="20"/>
  <c r="H12" i="20"/>
  <c r="H11" i="20"/>
  <c r="H10" i="20"/>
  <c r="H9" i="20"/>
  <c r="H8" i="20"/>
  <c r="H7" i="20"/>
  <c r="H6" i="20"/>
  <c r="H5" i="20"/>
  <c r="H4" i="20"/>
  <c r="AR3" i="20"/>
  <c r="H3" i="20"/>
  <c r="H6" i="26"/>
  <c r="H5" i="26"/>
  <c r="H4" i="26"/>
  <c r="H3" i="26"/>
  <c r="H11" i="24"/>
  <c r="H10" i="24"/>
  <c r="H9" i="24"/>
  <c r="H8" i="24"/>
  <c r="H7" i="24"/>
  <c r="H6" i="24"/>
  <c r="H5" i="24"/>
  <c r="H4" i="24"/>
  <c r="H3" i="24"/>
  <c r="Q34" i="21" l="1"/>
  <c r="Q21" i="19"/>
  <c r="Q14" i="26"/>
  <c r="Q19" i="24"/>
  <c r="Q16" i="23"/>
  <c r="Q19" i="25"/>
  <c r="Q19" i="18"/>
  <c r="Q47" i="15"/>
  <c r="Q46" i="15"/>
  <c r="H39" i="15"/>
  <c r="H38" i="15"/>
  <c r="H37" i="15"/>
  <c r="H36" i="15"/>
  <c r="H35" i="15"/>
  <c r="H34" i="15"/>
  <c r="H33" i="15"/>
  <c r="H32" i="15"/>
  <c r="H31" i="15"/>
  <c r="H30" i="15"/>
  <c r="H29" i="15"/>
  <c r="H28" i="15"/>
  <c r="H27" i="15"/>
  <c r="H26" i="15"/>
  <c r="H25" i="15"/>
  <c r="H24" i="15"/>
  <c r="H23" i="15"/>
  <c r="H22" i="15"/>
  <c r="H21" i="15"/>
  <c r="H20" i="15"/>
  <c r="H19" i="15"/>
  <c r="H18" i="15"/>
  <c r="H17" i="15"/>
  <c r="H16" i="15"/>
  <c r="H15" i="15"/>
  <c r="H14" i="15"/>
  <c r="H13" i="15"/>
  <c r="H12" i="15"/>
  <c r="H11" i="15"/>
  <c r="H10" i="15"/>
  <c r="H9" i="15"/>
  <c r="H8" i="15"/>
  <c r="H7" i="15"/>
  <c r="H6" i="15"/>
  <c r="H5" i="15"/>
  <c r="H4" i="15"/>
  <c r="H3" i="15"/>
  <c r="AE43" i="15"/>
  <c r="AF43" i="15"/>
  <c r="AR43" i="15"/>
  <c r="BT43" i="15"/>
  <c r="BU43" i="15"/>
  <c r="BP47" i="15" s="1"/>
  <c r="BV43" i="15"/>
  <c r="BP48" i="15" s="1"/>
  <c r="BW43" i="15"/>
  <c r="BP49" i="15" s="1"/>
  <c r="BX43" i="15"/>
  <c r="BS46" i="15" s="1"/>
  <c r="BY43" i="15"/>
  <c r="BS47" i="15" s="1"/>
  <c r="BZ43" i="15"/>
  <c r="BS48" i="15" s="1"/>
  <c r="CA43" i="15"/>
  <c r="BS49" i="15" s="1"/>
  <c r="CB43" i="15"/>
  <c r="BS50" i="15" s="1"/>
  <c r="CE43" i="15"/>
  <c r="CH43" i="15"/>
  <c r="CK43" i="15"/>
  <c r="CN43" i="15"/>
  <c r="CQ43" i="15"/>
  <c r="CT43" i="15"/>
  <c r="CW43" i="15"/>
  <c r="CZ43" i="15"/>
  <c r="CE44" i="15"/>
  <c r="CH44" i="15"/>
  <c r="CK44" i="15"/>
  <c r="CN44" i="15"/>
  <c r="CQ44" i="15"/>
  <c r="CT44" i="15"/>
  <c r="CW44" i="15"/>
  <c r="CZ44" i="15"/>
  <c r="CE45" i="15"/>
  <c r="CK45" i="15"/>
  <c r="CN45" i="15"/>
  <c r="CQ45" i="15"/>
  <c r="CT45" i="15"/>
  <c r="CW45" i="15"/>
  <c r="CZ45" i="15"/>
  <c r="D46" i="15"/>
  <c r="G46" i="15"/>
  <c r="G47" i="15" s="1"/>
  <c r="K46" i="15"/>
  <c r="N46" i="15"/>
  <c r="T46" i="15"/>
  <c r="W46" i="15"/>
  <c r="Z46" i="15"/>
  <c r="AC46" i="15"/>
  <c r="AF46" i="15"/>
  <c r="AF47" i="15" s="1"/>
  <c r="AI46" i="15"/>
  <c r="AL46" i="15"/>
  <c r="AO46" i="15"/>
  <c r="AO47" i="15" s="1"/>
  <c r="AR46" i="15"/>
  <c r="AU46" i="15"/>
  <c r="AX46" i="15"/>
  <c r="BA46" i="15"/>
  <c r="BD46" i="15"/>
  <c r="BG46" i="15"/>
  <c r="BJ46" i="15"/>
  <c r="BM46" i="15"/>
  <c r="BP46" i="15"/>
  <c r="BV46" i="15"/>
  <c r="BY46" i="15"/>
  <c r="CB46" i="15"/>
  <c r="CE46" i="15"/>
  <c r="D47" i="15"/>
  <c r="K47" i="15"/>
  <c r="N47" i="15"/>
  <c r="T47" i="15"/>
  <c r="W47" i="15"/>
  <c r="Z47" i="15"/>
  <c r="AC47" i="15"/>
  <c r="AI47" i="15"/>
  <c r="AL47" i="15"/>
  <c r="AR47" i="15"/>
  <c r="AU47" i="15"/>
  <c r="AX47" i="15"/>
  <c r="BA47" i="15"/>
  <c r="BD47" i="15"/>
  <c r="BG47" i="15"/>
  <c r="BJ47" i="15"/>
  <c r="BM47" i="15"/>
  <c r="BV47" i="15"/>
  <c r="BY47" i="15"/>
  <c r="CB47" i="15"/>
  <c r="D48" i="15"/>
  <c r="K48" i="15"/>
  <c r="N48" i="15"/>
  <c r="T48" i="15"/>
  <c r="W48" i="15"/>
  <c r="Z48" i="15"/>
  <c r="AL48" i="15"/>
  <c r="AR48" i="15"/>
  <c r="AX48" i="15"/>
  <c r="BA48" i="15"/>
  <c r="BD48" i="15"/>
  <c r="BV48" i="15"/>
  <c r="BY48" i="15"/>
  <c r="CB48" i="15"/>
  <c r="D49" i="15"/>
  <c r="K49" i="15"/>
  <c r="N49" i="15"/>
  <c r="T49" i="15"/>
  <c r="W49" i="15"/>
  <c r="Z49" i="15"/>
  <c r="AL49" i="15"/>
  <c r="BY49" i="15"/>
  <c r="D50" i="15"/>
  <c r="K50" i="15"/>
  <c r="N50" i="15"/>
  <c r="W50" i="15"/>
  <c r="Z50" i="15"/>
  <c r="Z51" i="15"/>
  <c r="Z52" i="15"/>
  <c r="BJ18" i="18"/>
  <c r="H11" i="18"/>
  <c r="H10" i="18"/>
  <c r="H9" i="18"/>
  <c r="H8" i="18"/>
  <c r="H7" i="18"/>
  <c r="H6" i="18"/>
  <c r="H5" i="18"/>
  <c r="H4" i="18"/>
  <c r="H3" i="18"/>
  <c r="H8" i="23"/>
  <c r="H7" i="23"/>
  <c r="H6" i="23"/>
  <c r="H5" i="23"/>
  <c r="H4" i="23"/>
  <c r="H3" i="23"/>
  <c r="H11" i="25"/>
  <c r="H10" i="25"/>
  <c r="H9" i="25"/>
  <c r="H8" i="25"/>
  <c r="H7" i="25"/>
  <c r="H6" i="25"/>
  <c r="H5" i="25"/>
  <c r="H4" i="25"/>
  <c r="H3" i="25"/>
  <c r="H6" i="22"/>
  <c r="H5" i="22"/>
  <c r="H4" i="22"/>
  <c r="H3" i="22"/>
  <c r="BP160" i="2"/>
  <c r="BP161" i="2"/>
  <c r="D178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AE155" i="2"/>
  <c r="AR60" i="2"/>
  <c r="AR10" i="26" l="1"/>
  <c r="AF10" i="26"/>
  <c r="Z16" i="26"/>
  <c r="AF12" i="23" l="1"/>
  <c r="AF155" i="2" l="1"/>
  <c r="AR155" i="2"/>
  <c r="AF30" i="21" l="1"/>
  <c r="AR30" i="21"/>
  <c r="AL13" i="26"/>
  <c r="AL18" i="23"/>
  <c r="AL16" i="23"/>
  <c r="AL21" i="25"/>
  <c r="AL36" i="21"/>
  <c r="AL34" i="21"/>
  <c r="Z36" i="21"/>
  <c r="T36" i="21"/>
  <c r="AR20" i="20" l="1"/>
  <c r="Q24" i="20"/>
  <c r="AL16" i="26"/>
  <c r="AL14" i="26"/>
  <c r="T16" i="26"/>
  <c r="AL21" i="24"/>
  <c r="AL19" i="24"/>
  <c r="AL18" i="24"/>
  <c r="AR15" i="24"/>
  <c r="AF15" i="24"/>
  <c r="Z21" i="24"/>
  <c r="T21" i="24"/>
  <c r="T21" i="25"/>
  <c r="CQ16" i="18"/>
  <c r="CW13" i="23"/>
  <c r="CZ13" i="23"/>
  <c r="AR12" i="23"/>
  <c r="AR15" i="25"/>
  <c r="AL19" i="25"/>
  <c r="AF15" i="25"/>
  <c r="Z21" i="25"/>
  <c r="AR10" i="22" l="1"/>
  <c r="AF10" i="22"/>
  <c r="Z19" i="26"/>
  <c r="Z18" i="26"/>
  <c r="Z17" i="26"/>
  <c r="W17" i="26"/>
  <c r="N17" i="26"/>
  <c r="K17" i="26"/>
  <c r="D17" i="26"/>
  <c r="BY16" i="26"/>
  <c r="W16" i="26"/>
  <c r="N16" i="26"/>
  <c r="K16" i="26"/>
  <c r="D16" i="26"/>
  <c r="CB15" i="26"/>
  <c r="BY15" i="26"/>
  <c r="BV15" i="26"/>
  <c r="BD15" i="26"/>
  <c r="BA15" i="26"/>
  <c r="AX15" i="26"/>
  <c r="AR15" i="26"/>
  <c r="AL15" i="26"/>
  <c r="Z15" i="26"/>
  <c r="W15" i="26"/>
  <c r="T15" i="26"/>
  <c r="N15" i="26"/>
  <c r="K15" i="26"/>
  <c r="D15" i="26"/>
  <c r="CB14" i="26"/>
  <c r="BY14" i="26"/>
  <c r="BV14" i="26"/>
  <c r="BM14" i="26"/>
  <c r="BJ14" i="26"/>
  <c r="BG14" i="26"/>
  <c r="BD14" i="26"/>
  <c r="BA14" i="26"/>
  <c r="AX14" i="26"/>
  <c r="AU14" i="26"/>
  <c r="AR14" i="26"/>
  <c r="AI14" i="26"/>
  <c r="AC14" i="26"/>
  <c r="Z14" i="26"/>
  <c r="W14" i="26"/>
  <c r="T14" i="26"/>
  <c r="N14" i="26"/>
  <c r="K14" i="26"/>
  <c r="D14" i="26"/>
  <c r="CE13" i="26"/>
  <c r="CB13" i="26"/>
  <c r="BY13" i="26"/>
  <c r="BV13" i="26"/>
  <c r="BP13" i="26"/>
  <c r="BM13" i="26"/>
  <c r="BJ13" i="26"/>
  <c r="BG13" i="26"/>
  <c r="BD13" i="26"/>
  <c r="BA13" i="26"/>
  <c r="AX13" i="26"/>
  <c r="AU13" i="26"/>
  <c r="AR13" i="26"/>
  <c r="AO13" i="26"/>
  <c r="AI13" i="26"/>
  <c r="AF13" i="26"/>
  <c r="AC13" i="26"/>
  <c r="Z13" i="26"/>
  <c r="W13" i="26"/>
  <c r="T13" i="26"/>
  <c r="Q13" i="26"/>
  <c r="N13" i="26"/>
  <c r="K13" i="26"/>
  <c r="G13" i="26"/>
  <c r="G14" i="26" s="1"/>
  <c r="D13" i="26"/>
  <c r="CZ12" i="26"/>
  <c r="CW12" i="26"/>
  <c r="CT12" i="26"/>
  <c r="CQ12" i="26"/>
  <c r="CN12" i="26"/>
  <c r="CK12" i="26"/>
  <c r="CE12" i="26"/>
  <c r="CZ11" i="26"/>
  <c r="CW11" i="26"/>
  <c r="CT11" i="26"/>
  <c r="CQ11" i="26"/>
  <c r="CN11" i="26"/>
  <c r="CK11" i="26"/>
  <c r="CH11" i="26"/>
  <c r="CE11" i="26"/>
  <c r="CZ10" i="26"/>
  <c r="CW10" i="26"/>
  <c r="CT10" i="26"/>
  <c r="CQ10" i="26"/>
  <c r="CN10" i="26"/>
  <c r="CK10" i="26"/>
  <c r="CH10" i="26"/>
  <c r="CE10" i="26"/>
  <c r="CB10" i="26"/>
  <c r="BS17" i="26" s="1"/>
  <c r="CA10" i="26"/>
  <c r="BS16" i="26" s="1"/>
  <c r="BZ10" i="26"/>
  <c r="BS15" i="26" s="1"/>
  <c r="BY10" i="26"/>
  <c r="BS14" i="26" s="1"/>
  <c r="BX10" i="26"/>
  <c r="BS13" i="26" s="1"/>
  <c r="BW10" i="26"/>
  <c r="BP16" i="26" s="1"/>
  <c r="BV10" i="26"/>
  <c r="BP15" i="26" s="1"/>
  <c r="BU10" i="26"/>
  <c r="BP14" i="26" s="1"/>
  <c r="BT10" i="26"/>
  <c r="AE10" i="26"/>
  <c r="Z24" i="25"/>
  <c r="Z23" i="25"/>
  <c r="Z22" i="25"/>
  <c r="W22" i="25"/>
  <c r="N22" i="25"/>
  <c r="K22" i="25"/>
  <c r="D22" i="25"/>
  <c r="BY21" i="25"/>
  <c r="W21" i="25"/>
  <c r="N21" i="25"/>
  <c r="K21" i="25"/>
  <c r="D21" i="25"/>
  <c r="CB20" i="25"/>
  <c r="BY20" i="25"/>
  <c r="BV20" i="25"/>
  <c r="BD20" i="25"/>
  <c r="BA20" i="25"/>
  <c r="AX20" i="25"/>
  <c r="AR20" i="25"/>
  <c r="AL20" i="25"/>
  <c r="Z20" i="25"/>
  <c r="W20" i="25"/>
  <c r="T20" i="25"/>
  <c r="N20" i="25"/>
  <c r="K20" i="25"/>
  <c r="D20" i="25"/>
  <c r="CB19" i="25"/>
  <c r="BY19" i="25"/>
  <c r="BV19" i="25"/>
  <c r="BM19" i="25"/>
  <c r="BJ19" i="25"/>
  <c r="BG19" i="25"/>
  <c r="BD19" i="25"/>
  <c r="BA19" i="25"/>
  <c r="AX19" i="25"/>
  <c r="AU19" i="25"/>
  <c r="AR19" i="25"/>
  <c r="AI19" i="25"/>
  <c r="AC19" i="25"/>
  <c r="Z19" i="25"/>
  <c r="W19" i="25"/>
  <c r="T19" i="25"/>
  <c r="N19" i="25"/>
  <c r="K19" i="25"/>
  <c r="D19" i="25"/>
  <c r="CE18" i="25"/>
  <c r="CB18" i="25"/>
  <c r="BY18" i="25"/>
  <c r="BV18" i="25"/>
  <c r="BP18" i="25"/>
  <c r="BM18" i="25"/>
  <c r="BJ18" i="25"/>
  <c r="BG18" i="25"/>
  <c r="BD18" i="25"/>
  <c r="BA18" i="25"/>
  <c r="AX18" i="25"/>
  <c r="AU18" i="25"/>
  <c r="AR18" i="25"/>
  <c r="AO18" i="25"/>
  <c r="AL18" i="25"/>
  <c r="AI18" i="25"/>
  <c r="AF18" i="25"/>
  <c r="AC18" i="25"/>
  <c r="Z18" i="25"/>
  <c r="W18" i="25"/>
  <c r="T18" i="25"/>
  <c r="Q18" i="25"/>
  <c r="N18" i="25"/>
  <c r="K18" i="25"/>
  <c r="G18" i="25"/>
  <c r="G19" i="25" s="1"/>
  <c r="D18" i="25"/>
  <c r="CZ17" i="25"/>
  <c r="CW17" i="25"/>
  <c r="CT17" i="25"/>
  <c r="CQ17" i="25"/>
  <c r="CN17" i="25"/>
  <c r="CK17" i="25"/>
  <c r="CE17" i="25"/>
  <c r="CZ16" i="25"/>
  <c r="CW16" i="25"/>
  <c r="CT16" i="25"/>
  <c r="CQ16" i="25"/>
  <c r="CN16" i="25"/>
  <c r="CK16" i="25"/>
  <c r="CH16" i="25"/>
  <c r="CE16" i="25"/>
  <c r="CZ15" i="25"/>
  <c r="CW15" i="25"/>
  <c r="CT15" i="25"/>
  <c r="CQ15" i="25"/>
  <c r="CN15" i="25"/>
  <c r="CK15" i="25"/>
  <c r="CH15" i="25"/>
  <c r="CE15" i="25"/>
  <c r="CB15" i="25"/>
  <c r="BS22" i="25" s="1"/>
  <c r="CA15" i="25"/>
  <c r="BS21" i="25" s="1"/>
  <c r="BZ15" i="25"/>
  <c r="BS20" i="25" s="1"/>
  <c r="BY15" i="25"/>
  <c r="BS19" i="25" s="1"/>
  <c r="BX15" i="25"/>
  <c r="BS18" i="25" s="1"/>
  <c r="BW15" i="25"/>
  <c r="BP21" i="25" s="1"/>
  <c r="BV15" i="25"/>
  <c r="BP20" i="25" s="1"/>
  <c r="BU15" i="25"/>
  <c r="BP19" i="25" s="1"/>
  <c r="BT15" i="25"/>
  <c r="AE15" i="25"/>
  <c r="Z24" i="24"/>
  <c r="Z23" i="24"/>
  <c r="Z22" i="24"/>
  <c r="W22" i="24"/>
  <c r="N22" i="24"/>
  <c r="K22" i="24"/>
  <c r="D22" i="24"/>
  <c r="BY21" i="24"/>
  <c r="W21" i="24"/>
  <c r="N21" i="24"/>
  <c r="K21" i="24"/>
  <c r="D21" i="24"/>
  <c r="CB20" i="24"/>
  <c r="BY20" i="24"/>
  <c r="BV20" i="24"/>
  <c r="BD20" i="24"/>
  <c r="BA20" i="24"/>
  <c r="AX20" i="24"/>
  <c r="AR20" i="24"/>
  <c r="AL20" i="24"/>
  <c r="Z20" i="24"/>
  <c r="W20" i="24"/>
  <c r="T20" i="24"/>
  <c r="N20" i="24"/>
  <c r="K20" i="24"/>
  <c r="D20" i="24"/>
  <c r="CB19" i="24"/>
  <c r="BY19" i="24"/>
  <c r="BV19" i="24"/>
  <c r="BM19" i="24"/>
  <c r="BJ19" i="24"/>
  <c r="BG19" i="24"/>
  <c r="BD19" i="24"/>
  <c r="BA19" i="24"/>
  <c r="AX19" i="24"/>
  <c r="AU19" i="24"/>
  <c r="AR19" i="24"/>
  <c r="AI19" i="24"/>
  <c r="AC19" i="24"/>
  <c r="Z19" i="24"/>
  <c r="W19" i="24"/>
  <c r="T19" i="24"/>
  <c r="N19" i="24"/>
  <c r="K19" i="24"/>
  <c r="D19" i="24"/>
  <c r="CE18" i="24"/>
  <c r="CB18" i="24"/>
  <c r="BY18" i="24"/>
  <c r="BV18" i="24"/>
  <c r="BP18" i="24"/>
  <c r="BM18" i="24"/>
  <c r="BJ18" i="24"/>
  <c r="BG18" i="24"/>
  <c r="BD18" i="24"/>
  <c r="BA18" i="24"/>
  <c r="AX18" i="24"/>
  <c r="AU18" i="24"/>
  <c r="AR18" i="24"/>
  <c r="AO18" i="24"/>
  <c r="AI18" i="24"/>
  <c r="AF18" i="24"/>
  <c r="AF19" i="24" s="1"/>
  <c r="AC18" i="24"/>
  <c r="Z18" i="24"/>
  <c r="W18" i="24"/>
  <c r="T18" i="24"/>
  <c r="Q18" i="24"/>
  <c r="N18" i="24"/>
  <c r="K18" i="24"/>
  <c r="G18" i="24"/>
  <c r="G19" i="24" s="1"/>
  <c r="D18" i="24"/>
  <c r="CZ17" i="24"/>
  <c r="CW17" i="24"/>
  <c r="CT17" i="24"/>
  <c r="CQ17" i="24"/>
  <c r="CN17" i="24"/>
  <c r="CK17" i="24"/>
  <c r="CE17" i="24"/>
  <c r="CZ16" i="24"/>
  <c r="CW16" i="24"/>
  <c r="CT16" i="24"/>
  <c r="CQ16" i="24"/>
  <c r="CN16" i="24"/>
  <c r="CK16" i="24"/>
  <c r="CH16" i="24"/>
  <c r="CE16" i="24"/>
  <c r="CZ15" i="24"/>
  <c r="CW15" i="24"/>
  <c r="CT15" i="24"/>
  <c r="CQ15" i="24"/>
  <c r="CN15" i="24"/>
  <c r="CK15" i="24"/>
  <c r="CH15" i="24"/>
  <c r="CE15" i="24"/>
  <c r="CB15" i="24"/>
  <c r="BS22" i="24" s="1"/>
  <c r="CA15" i="24"/>
  <c r="BS21" i="24" s="1"/>
  <c r="BZ15" i="24"/>
  <c r="BS20" i="24" s="1"/>
  <c r="BY15" i="24"/>
  <c r="BS19" i="24" s="1"/>
  <c r="BX15" i="24"/>
  <c r="BS18" i="24" s="1"/>
  <c r="BW15" i="24"/>
  <c r="BP21" i="24" s="1"/>
  <c r="BV15" i="24"/>
  <c r="BP20" i="24" s="1"/>
  <c r="BU15" i="24"/>
  <c r="BP19" i="24" s="1"/>
  <c r="BT15" i="24"/>
  <c r="AE15" i="24"/>
  <c r="Z21" i="23"/>
  <c r="Z20" i="23"/>
  <c r="Z19" i="23"/>
  <c r="W19" i="23"/>
  <c r="N19" i="23"/>
  <c r="K19" i="23"/>
  <c r="D19" i="23"/>
  <c r="BY18" i="23"/>
  <c r="W18" i="23"/>
  <c r="T18" i="23"/>
  <c r="N18" i="23"/>
  <c r="K18" i="23"/>
  <c r="D18" i="23"/>
  <c r="CB17" i="23"/>
  <c r="BY17" i="23"/>
  <c r="BV17" i="23"/>
  <c r="BD17" i="23"/>
  <c r="BA17" i="23"/>
  <c r="AX17" i="23"/>
  <c r="AR17" i="23"/>
  <c r="AL17" i="23"/>
  <c r="Z17" i="23"/>
  <c r="W17" i="23"/>
  <c r="T17" i="23"/>
  <c r="N17" i="23"/>
  <c r="K17" i="23"/>
  <c r="D17" i="23"/>
  <c r="CB16" i="23"/>
  <c r="BY16" i="23"/>
  <c r="BV16" i="23"/>
  <c r="BM16" i="23"/>
  <c r="BJ16" i="23"/>
  <c r="BG16" i="23"/>
  <c r="BD16" i="23"/>
  <c r="BA16" i="23"/>
  <c r="AX16" i="23"/>
  <c r="AU16" i="23"/>
  <c r="AR16" i="23"/>
  <c r="AI16" i="23"/>
  <c r="AC16" i="23"/>
  <c r="Z16" i="23"/>
  <c r="W16" i="23"/>
  <c r="T16" i="23"/>
  <c r="N16" i="23"/>
  <c r="K16" i="23"/>
  <c r="D16" i="23"/>
  <c r="CE15" i="23"/>
  <c r="CB15" i="23"/>
  <c r="BY15" i="23"/>
  <c r="BV15" i="23"/>
  <c r="BP15" i="23"/>
  <c r="BM15" i="23"/>
  <c r="BJ15" i="23"/>
  <c r="BG15" i="23"/>
  <c r="BD15" i="23"/>
  <c r="BA15" i="23"/>
  <c r="AX15" i="23"/>
  <c r="AU15" i="23"/>
  <c r="AR15" i="23"/>
  <c r="AO15" i="23"/>
  <c r="AO16" i="23" s="1"/>
  <c r="AL15" i="23"/>
  <c r="AI15" i="23"/>
  <c r="AF15" i="23"/>
  <c r="AC15" i="23"/>
  <c r="Z15" i="23"/>
  <c r="W15" i="23"/>
  <c r="T15" i="23"/>
  <c r="Q15" i="23"/>
  <c r="N15" i="23"/>
  <c r="K15" i="23"/>
  <c r="G15" i="23"/>
  <c r="G16" i="23" s="1"/>
  <c r="D15" i="23"/>
  <c r="CZ14" i="23"/>
  <c r="CW14" i="23"/>
  <c r="CT14" i="23"/>
  <c r="CQ14" i="23"/>
  <c r="CN14" i="23"/>
  <c r="CK14" i="23"/>
  <c r="CE14" i="23"/>
  <c r="CT13" i="23"/>
  <c r="CQ13" i="23"/>
  <c r="CN13" i="23"/>
  <c r="CK13" i="23"/>
  <c r="CH13" i="23"/>
  <c r="CE13" i="23"/>
  <c r="CZ12" i="23"/>
  <c r="CW12" i="23"/>
  <c r="CT12" i="23"/>
  <c r="CQ12" i="23"/>
  <c r="CN12" i="23"/>
  <c r="CK12" i="23"/>
  <c r="CH12" i="23"/>
  <c r="CE12" i="23"/>
  <c r="CB12" i="23"/>
  <c r="BS19" i="23" s="1"/>
  <c r="CA12" i="23"/>
  <c r="BS18" i="23" s="1"/>
  <c r="BZ12" i="23"/>
  <c r="BS17" i="23" s="1"/>
  <c r="BY12" i="23"/>
  <c r="BS16" i="23" s="1"/>
  <c r="BX12" i="23"/>
  <c r="BS15" i="23" s="1"/>
  <c r="BW12" i="23"/>
  <c r="BP18" i="23" s="1"/>
  <c r="BV12" i="23"/>
  <c r="BP17" i="23" s="1"/>
  <c r="BU12" i="23"/>
  <c r="BP16" i="23" s="1"/>
  <c r="BT12" i="23"/>
  <c r="AE12" i="23"/>
  <c r="Z19" i="22"/>
  <c r="Z18" i="22"/>
  <c r="Z17" i="22"/>
  <c r="W17" i="22"/>
  <c r="N17" i="22"/>
  <c r="K17" i="22"/>
  <c r="D17" i="22"/>
  <c r="BY16" i="22"/>
  <c r="Z16" i="22"/>
  <c r="W16" i="22"/>
  <c r="T16" i="22"/>
  <c r="N16" i="22"/>
  <c r="K16" i="22"/>
  <c r="D16" i="22"/>
  <c r="CB15" i="22"/>
  <c r="BY15" i="22"/>
  <c r="BV15" i="22"/>
  <c r="BD15" i="22"/>
  <c r="BA15" i="22"/>
  <c r="AX15" i="22"/>
  <c r="AR15" i="22"/>
  <c r="AL15" i="22"/>
  <c r="Z15" i="22"/>
  <c r="W15" i="22"/>
  <c r="T15" i="22"/>
  <c r="N15" i="22"/>
  <c r="K15" i="22"/>
  <c r="D15" i="22"/>
  <c r="CB14" i="22"/>
  <c r="BY14" i="22"/>
  <c r="BV14" i="22"/>
  <c r="BM14" i="22"/>
  <c r="BJ14" i="22"/>
  <c r="BG14" i="22"/>
  <c r="BD14" i="22"/>
  <c r="BA14" i="22"/>
  <c r="AX14" i="22"/>
  <c r="AU14" i="22"/>
  <c r="AR14" i="22"/>
  <c r="AI14" i="22"/>
  <c r="AC14" i="22"/>
  <c r="Z14" i="22"/>
  <c r="W14" i="22"/>
  <c r="T14" i="22"/>
  <c r="N14" i="22"/>
  <c r="K14" i="22"/>
  <c r="D14" i="22"/>
  <c r="CE13" i="22"/>
  <c r="CB13" i="22"/>
  <c r="BY13" i="22"/>
  <c r="BV13" i="22"/>
  <c r="BP13" i="22"/>
  <c r="BM13" i="22"/>
  <c r="BJ13" i="22"/>
  <c r="BG13" i="22"/>
  <c r="BD13" i="22"/>
  <c r="BA13" i="22"/>
  <c r="AX13" i="22"/>
  <c r="AU13" i="22"/>
  <c r="AR13" i="22"/>
  <c r="AO13" i="22"/>
  <c r="AL13" i="22"/>
  <c r="AI13" i="22"/>
  <c r="AF13" i="22"/>
  <c r="AC13" i="22"/>
  <c r="Z13" i="22"/>
  <c r="W13" i="22"/>
  <c r="T13" i="22"/>
  <c r="Q13" i="22"/>
  <c r="N13" i="22"/>
  <c r="K13" i="22"/>
  <c r="G13" i="22"/>
  <c r="D13" i="22"/>
  <c r="CZ12" i="22"/>
  <c r="CW12" i="22"/>
  <c r="CT12" i="22"/>
  <c r="CQ12" i="22"/>
  <c r="CN12" i="22"/>
  <c r="CK12" i="22"/>
  <c r="CE12" i="22"/>
  <c r="CZ11" i="22"/>
  <c r="CW11" i="22"/>
  <c r="CT11" i="22"/>
  <c r="CQ11" i="22"/>
  <c r="CN11" i="22"/>
  <c r="CK11" i="22"/>
  <c r="CH11" i="22"/>
  <c r="CE11" i="22"/>
  <c r="CZ10" i="22"/>
  <c r="CW10" i="22"/>
  <c r="CT10" i="22"/>
  <c r="CQ10" i="22"/>
  <c r="CN10" i="22"/>
  <c r="CK10" i="22"/>
  <c r="CH10" i="22"/>
  <c r="CE10" i="22"/>
  <c r="CB10" i="22"/>
  <c r="BS17" i="22" s="1"/>
  <c r="CA10" i="22"/>
  <c r="BS16" i="22" s="1"/>
  <c r="BZ10" i="22"/>
  <c r="BS15" i="22" s="1"/>
  <c r="BY10" i="22"/>
  <c r="BS14" i="22" s="1"/>
  <c r="BX10" i="22"/>
  <c r="BS13" i="22" s="1"/>
  <c r="BW10" i="22"/>
  <c r="BP16" i="22" s="1"/>
  <c r="BV10" i="22"/>
  <c r="BP15" i="22" s="1"/>
  <c r="BU10" i="22"/>
  <c r="BP14" i="22" s="1"/>
  <c r="BT10" i="22"/>
  <c r="AE10" i="22"/>
  <c r="Z39" i="21"/>
  <c r="Z38" i="21"/>
  <c r="Z37" i="21"/>
  <c r="W37" i="21"/>
  <c r="N37" i="21"/>
  <c r="K37" i="21"/>
  <c r="D37" i="21"/>
  <c r="BY36" i="21"/>
  <c r="W36" i="21"/>
  <c r="N36" i="21"/>
  <c r="K36" i="21"/>
  <c r="D36" i="21"/>
  <c r="CB35" i="21"/>
  <c r="BY35" i="21"/>
  <c r="BV35" i="21"/>
  <c r="BD35" i="21"/>
  <c r="BA35" i="21"/>
  <c r="AX35" i="21"/>
  <c r="AR35" i="21"/>
  <c r="AL35" i="21"/>
  <c r="Z35" i="21"/>
  <c r="W35" i="21"/>
  <c r="T35" i="21"/>
  <c r="N35" i="21"/>
  <c r="K35" i="21"/>
  <c r="D35" i="21"/>
  <c r="CB34" i="21"/>
  <c r="BY34" i="21"/>
  <c r="BV34" i="21"/>
  <c r="BM34" i="21"/>
  <c r="BJ34" i="21"/>
  <c r="BG34" i="21"/>
  <c r="BD34" i="21"/>
  <c r="BA34" i="21"/>
  <c r="AX34" i="21"/>
  <c r="AU34" i="21"/>
  <c r="AR34" i="21"/>
  <c r="AI34" i="21"/>
  <c r="AC34" i="21"/>
  <c r="Z34" i="21"/>
  <c r="W34" i="21"/>
  <c r="T34" i="21"/>
  <c r="N34" i="21"/>
  <c r="K34" i="21"/>
  <c r="D34" i="21"/>
  <c r="CE33" i="21"/>
  <c r="CB33" i="21"/>
  <c r="BY33" i="21"/>
  <c r="BV33" i="21"/>
  <c r="BP33" i="21"/>
  <c r="BM33" i="21"/>
  <c r="BJ33" i="21"/>
  <c r="BG33" i="21"/>
  <c r="BD33" i="21"/>
  <c r="BA33" i="21"/>
  <c r="AX33" i="21"/>
  <c r="AU33" i="21"/>
  <c r="AR33" i="21"/>
  <c r="AO33" i="21"/>
  <c r="AO34" i="21" s="1"/>
  <c r="AL33" i="21"/>
  <c r="AI33" i="21"/>
  <c r="AF33" i="21"/>
  <c r="AC33" i="21"/>
  <c r="Z33" i="21"/>
  <c r="W33" i="21"/>
  <c r="T33" i="21"/>
  <c r="Q33" i="21"/>
  <c r="N33" i="21"/>
  <c r="K33" i="21"/>
  <c r="G33" i="21"/>
  <c r="G34" i="21" s="1"/>
  <c r="D33" i="21"/>
  <c r="CZ32" i="21"/>
  <c r="CW32" i="21"/>
  <c r="CT32" i="21"/>
  <c r="CQ32" i="21"/>
  <c r="CN32" i="21"/>
  <c r="CK32" i="21"/>
  <c r="CE32" i="21"/>
  <c r="CZ31" i="21"/>
  <c r="CW31" i="21"/>
  <c r="CT31" i="21"/>
  <c r="CQ31" i="21"/>
  <c r="CN31" i="21"/>
  <c r="CK31" i="21"/>
  <c r="CH31" i="21"/>
  <c r="CE31" i="21"/>
  <c r="CZ30" i="21"/>
  <c r="CW30" i="21"/>
  <c r="CT30" i="21"/>
  <c r="CQ30" i="21"/>
  <c r="CN30" i="21"/>
  <c r="CK30" i="21"/>
  <c r="CH30" i="21"/>
  <c r="CE30" i="21"/>
  <c r="CB30" i="21"/>
  <c r="BS37" i="21" s="1"/>
  <c r="CA30" i="21"/>
  <c r="BS36" i="21" s="1"/>
  <c r="BZ30" i="21"/>
  <c r="BS35" i="21" s="1"/>
  <c r="BY30" i="21"/>
  <c r="BS34" i="21" s="1"/>
  <c r="BX30" i="21"/>
  <c r="BS33" i="21" s="1"/>
  <c r="BW30" i="21"/>
  <c r="BP36" i="21" s="1"/>
  <c r="BV30" i="21"/>
  <c r="BP35" i="21" s="1"/>
  <c r="BU30" i="21"/>
  <c r="BP34" i="21" s="1"/>
  <c r="BT30" i="21"/>
  <c r="AE30" i="21"/>
  <c r="Z29" i="20"/>
  <c r="Z28" i="20"/>
  <c r="Z27" i="20"/>
  <c r="W27" i="20"/>
  <c r="N27" i="20"/>
  <c r="K27" i="20"/>
  <c r="D27" i="20"/>
  <c r="BY26" i="20"/>
  <c r="AL26" i="20"/>
  <c r="Z26" i="20"/>
  <c r="W26" i="20"/>
  <c r="T26" i="20"/>
  <c r="N26" i="20"/>
  <c r="K26" i="20"/>
  <c r="D26" i="20"/>
  <c r="CB25" i="20"/>
  <c r="BY25" i="20"/>
  <c r="BV25" i="20"/>
  <c r="BD25" i="20"/>
  <c r="BA25" i="20"/>
  <c r="AX25" i="20"/>
  <c r="AR25" i="20"/>
  <c r="AL25" i="20"/>
  <c r="Z25" i="20"/>
  <c r="W25" i="20"/>
  <c r="T25" i="20"/>
  <c r="N25" i="20"/>
  <c r="K25" i="20"/>
  <c r="D25" i="20"/>
  <c r="CB24" i="20"/>
  <c r="BY24" i="20"/>
  <c r="BV24" i="20"/>
  <c r="BM24" i="20"/>
  <c r="BJ24" i="20"/>
  <c r="BG24" i="20"/>
  <c r="BD24" i="20"/>
  <c r="BA24" i="20"/>
  <c r="AX24" i="20"/>
  <c r="AU24" i="20"/>
  <c r="AR24" i="20"/>
  <c r="AL24" i="20"/>
  <c r="AI24" i="20"/>
  <c r="AC24" i="20"/>
  <c r="Z24" i="20"/>
  <c r="W24" i="20"/>
  <c r="T24" i="20"/>
  <c r="N24" i="20"/>
  <c r="K24" i="20"/>
  <c r="D24" i="20"/>
  <c r="CE23" i="20"/>
  <c r="CB23" i="20"/>
  <c r="BY23" i="20"/>
  <c r="BV23" i="20"/>
  <c r="BP23" i="20"/>
  <c r="BM23" i="20"/>
  <c r="BJ23" i="20"/>
  <c r="BG23" i="20"/>
  <c r="BD23" i="20"/>
  <c r="BA23" i="20"/>
  <c r="AX23" i="20"/>
  <c r="AU23" i="20"/>
  <c r="AR23" i="20"/>
  <c r="AO23" i="20"/>
  <c r="AL23" i="20"/>
  <c r="AI23" i="20"/>
  <c r="AF23" i="20"/>
  <c r="AC23" i="20"/>
  <c r="Z23" i="20"/>
  <c r="W23" i="20"/>
  <c r="T23" i="20"/>
  <c r="Q23" i="20"/>
  <c r="N23" i="20"/>
  <c r="K23" i="20"/>
  <c r="G23" i="20"/>
  <c r="G24" i="20" s="1"/>
  <c r="D23" i="20"/>
  <c r="CZ22" i="20"/>
  <c r="CW22" i="20"/>
  <c r="CT22" i="20"/>
  <c r="CQ22" i="20"/>
  <c r="CN22" i="20"/>
  <c r="CK22" i="20"/>
  <c r="CE22" i="20"/>
  <c r="CZ21" i="20"/>
  <c r="CW21" i="20"/>
  <c r="CT21" i="20"/>
  <c r="CQ21" i="20"/>
  <c r="CN21" i="20"/>
  <c r="CK21" i="20"/>
  <c r="CH21" i="20"/>
  <c r="CE21" i="20"/>
  <c r="CZ20" i="20"/>
  <c r="CW20" i="20"/>
  <c r="CT20" i="20"/>
  <c r="CQ20" i="20"/>
  <c r="CN20" i="20"/>
  <c r="CK20" i="20"/>
  <c r="CH20" i="20"/>
  <c r="CE20" i="20"/>
  <c r="CB20" i="20"/>
  <c r="BS27" i="20" s="1"/>
  <c r="CA20" i="20"/>
  <c r="BS26" i="20" s="1"/>
  <c r="BZ20" i="20"/>
  <c r="BS25" i="20" s="1"/>
  <c r="BY20" i="20"/>
  <c r="BS24" i="20" s="1"/>
  <c r="BX20" i="20"/>
  <c r="BS23" i="20" s="1"/>
  <c r="BW20" i="20"/>
  <c r="BP26" i="20" s="1"/>
  <c r="BV20" i="20"/>
  <c r="BP25" i="20" s="1"/>
  <c r="BU20" i="20"/>
  <c r="BP24" i="20" s="1"/>
  <c r="BT20" i="20"/>
  <c r="AF20" i="20"/>
  <c r="AE20" i="20"/>
  <c r="Z26" i="19"/>
  <c r="Z25" i="19"/>
  <c r="Z24" i="19"/>
  <c r="W24" i="19"/>
  <c r="N24" i="19"/>
  <c r="K24" i="19"/>
  <c r="D24" i="19"/>
  <c r="BY23" i="19"/>
  <c r="AL23" i="19"/>
  <c r="Z23" i="19"/>
  <c r="W23" i="19"/>
  <c r="T23" i="19"/>
  <c r="N23" i="19"/>
  <c r="K23" i="19"/>
  <c r="D23" i="19"/>
  <c r="CB22" i="19"/>
  <c r="BY22" i="19"/>
  <c r="BV22" i="19"/>
  <c r="BD22" i="19"/>
  <c r="BA22" i="19"/>
  <c r="AX22" i="19"/>
  <c r="AR22" i="19"/>
  <c r="AL22" i="19"/>
  <c r="Z22" i="19"/>
  <c r="W22" i="19"/>
  <c r="T22" i="19"/>
  <c r="N22" i="19"/>
  <c r="K22" i="19"/>
  <c r="D22" i="19"/>
  <c r="CB21" i="19"/>
  <c r="BY21" i="19"/>
  <c r="BV21" i="19"/>
  <c r="BM21" i="19"/>
  <c r="BJ21" i="19"/>
  <c r="BG21" i="19"/>
  <c r="BD21" i="19"/>
  <c r="BA21" i="19"/>
  <c r="AX21" i="19"/>
  <c r="AU21" i="19"/>
  <c r="AR21" i="19"/>
  <c r="AL21" i="19"/>
  <c r="AI21" i="19"/>
  <c r="AC21" i="19"/>
  <c r="Z21" i="19"/>
  <c r="W21" i="19"/>
  <c r="T21" i="19"/>
  <c r="N21" i="19"/>
  <c r="K21" i="19"/>
  <c r="D21" i="19"/>
  <c r="CE20" i="19"/>
  <c r="CB20" i="19"/>
  <c r="BY20" i="19"/>
  <c r="BV20" i="19"/>
  <c r="BP20" i="19"/>
  <c r="BM20" i="19"/>
  <c r="BJ20" i="19"/>
  <c r="BG20" i="19"/>
  <c r="BD20" i="19"/>
  <c r="BA20" i="19"/>
  <c r="AU20" i="19"/>
  <c r="AR20" i="19"/>
  <c r="AO20" i="19"/>
  <c r="AL20" i="19"/>
  <c r="AI20" i="19"/>
  <c r="AF20" i="19"/>
  <c r="AC20" i="19"/>
  <c r="Z20" i="19"/>
  <c r="W20" i="19"/>
  <c r="T20" i="19"/>
  <c r="Q20" i="19"/>
  <c r="N20" i="19"/>
  <c r="K20" i="19"/>
  <c r="G20" i="19"/>
  <c r="G21" i="19" s="1"/>
  <c r="D20" i="19"/>
  <c r="CZ19" i="19"/>
  <c r="CW19" i="19"/>
  <c r="CT19" i="19"/>
  <c r="CQ19" i="19"/>
  <c r="CN19" i="19"/>
  <c r="CK19" i="19"/>
  <c r="CE19" i="19"/>
  <c r="CZ18" i="19"/>
  <c r="CW18" i="19"/>
  <c r="CT18" i="19"/>
  <c r="CQ18" i="19"/>
  <c r="CN18" i="19"/>
  <c r="CK18" i="19"/>
  <c r="CH18" i="19"/>
  <c r="CE18" i="19"/>
  <c r="CZ17" i="19"/>
  <c r="CW17" i="19"/>
  <c r="CT17" i="19"/>
  <c r="CQ17" i="19"/>
  <c r="CN17" i="19"/>
  <c r="CK17" i="19"/>
  <c r="CH17" i="19"/>
  <c r="CE17" i="19"/>
  <c r="CB17" i="19"/>
  <c r="BS24" i="19" s="1"/>
  <c r="CA17" i="19"/>
  <c r="BS23" i="19" s="1"/>
  <c r="BZ17" i="19"/>
  <c r="BS22" i="19" s="1"/>
  <c r="BY17" i="19"/>
  <c r="BS21" i="19" s="1"/>
  <c r="BX17" i="19"/>
  <c r="BS20" i="19" s="1"/>
  <c r="BW17" i="19"/>
  <c r="BP23" i="19" s="1"/>
  <c r="BV17" i="19"/>
  <c r="BP22" i="19" s="1"/>
  <c r="BU17" i="19"/>
  <c r="BP21" i="19" s="1"/>
  <c r="BT17" i="19"/>
  <c r="AR17" i="19"/>
  <c r="AF17" i="19"/>
  <c r="AE17" i="19"/>
  <c r="Z24" i="18"/>
  <c r="Z23" i="18"/>
  <c r="Z22" i="18"/>
  <c r="W22" i="18"/>
  <c r="N22" i="18"/>
  <c r="K22" i="18"/>
  <c r="D22" i="18"/>
  <c r="BY21" i="18"/>
  <c r="AL21" i="18"/>
  <c r="Z21" i="18"/>
  <c r="W21" i="18"/>
  <c r="T21" i="18"/>
  <c r="N21" i="18"/>
  <c r="K21" i="18"/>
  <c r="D21" i="18"/>
  <c r="CB20" i="18"/>
  <c r="BY20" i="18"/>
  <c r="BV20" i="18"/>
  <c r="BD20" i="18"/>
  <c r="BA20" i="18"/>
  <c r="AX20" i="18"/>
  <c r="AR20" i="18"/>
  <c r="AL20" i="18"/>
  <c r="Z20" i="18"/>
  <c r="W20" i="18"/>
  <c r="T20" i="18"/>
  <c r="N20" i="18"/>
  <c r="K20" i="18"/>
  <c r="D20" i="18"/>
  <c r="CB19" i="18"/>
  <c r="BY19" i="18"/>
  <c r="BV19" i="18"/>
  <c r="BM19" i="18"/>
  <c r="BJ19" i="18"/>
  <c r="BG19" i="18"/>
  <c r="BD19" i="18"/>
  <c r="BA19" i="18"/>
  <c r="AX19" i="18"/>
  <c r="AU19" i="18"/>
  <c r="AR19" i="18"/>
  <c r="AL19" i="18"/>
  <c r="AI19" i="18"/>
  <c r="AC19" i="18"/>
  <c r="Z19" i="18"/>
  <c r="W19" i="18"/>
  <c r="T19" i="18"/>
  <c r="N19" i="18"/>
  <c r="K19" i="18"/>
  <c r="D19" i="18"/>
  <c r="CE18" i="18"/>
  <c r="CB18" i="18"/>
  <c r="BY18" i="18"/>
  <c r="BV18" i="18"/>
  <c r="BP18" i="18"/>
  <c r="BM18" i="18"/>
  <c r="BG18" i="18"/>
  <c r="BD18" i="18"/>
  <c r="BA18" i="18"/>
  <c r="AX18" i="18"/>
  <c r="AU18" i="18"/>
  <c r="AR18" i="18"/>
  <c r="AO18" i="18"/>
  <c r="AO19" i="18" s="1"/>
  <c r="AL18" i="18"/>
  <c r="AI18" i="18"/>
  <c r="AF18" i="18"/>
  <c r="AF19" i="18" s="1"/>
  <c r="AC18" i="18"/>
  <c r="Z18" i="18"/>
  <c r="W18" i="18"/>
  <c r="T18" i="18"/>
  <c r="Q18" i="18"/>
  <c r="N18" i="18"/>
  <c r="K18" i="18"/>
  <c r="G18" i="18"/>
  <c r="G19" i="18" s="1"/>
  <c r="D18" i="18"/>
  <c r="CZ17" i="18"/>
  <c r="CW17" i="18"/>
  <c r="CT17" i="18"/>
  <c r="CQ17" i="18"/>
  <c r="CN17" i="18"/>
  <c r="CK17" i="18"/>
  <c r="CE17" i="18"/>
  <c r="CZ16" i="18"/>
  <c r="CW16" i="18"/>
  <c r="CT16" i="18"/>
  <c r="CN16" i="18"/>
  <c r="CK16" i="18"/>
  <c r="CH16" i="18"/>
  <c r="CE16" i="18"/>
  <c r="CZ15" i="18"/>
  <c r="CW15" i="18"/>
  <c r="CT15" i="18"/>
  <c r="CQ15" i="18"/>
  <c r="CN15" i="18"/>
  <c r="CK15" i="18"/>
  <c r="CH15" i="18"/>
  <c r="CE15" i="18"/>
  <c r="CB15" i="18"/>
  <c r="BS22" i="18" s="1"/>
  <c r="CA15" i="18"/>
  <c r="BS21" i="18" s="1"/>
  <c r="BZ15" i="18"/>
  <c r="BS20" i="18" s="1"/>
  <c r="BY15" i="18"/>
  <c r="BS19" i="18" s="1"/>
  <c r="BX15" i="18"/>
  <c r="BS18" i="18" s="1"/>
  <c r="BW15" i="18"/>
  <c r="BP21" i="18" s="1"/>
  <c r="BV15" i="18"/>
  <c r="BP20" i="18" s="1"/>
  <c r="BU15" i="18"/>
  <c r="BP19" i="18" s="1"/>
  <c r="BT15" i="18"/>
  <c r="AR15" i="18"/>
  <c r="AF15" i="18"/>
  <c r="AE15" i="1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Jurij</author>
  </authors>
  <commentList>
    <comment ref="AK22" authorId="0" shapeId="0" xr:uid="{E9829E26-7FC8-4C91-A629-290CCAE1A8B3}">
      <text>
        <r>
          <rPr>
            <b/>
            <sz val="9"/>
            <color indexed="81"/>
            <rFont val="Segoe UI"/>
            <family val="2"/>
            <charset val="238"/>
          </rPr>
          <t>Jurij:</t>
        </r>
        <r>
          <rPr>
            <sz val="9"/>
            <color indexed="81"/>
            <rFont val="Segoe UI"/>
            <family val="2"/>
            <charset val="238"/>
          </rPr>
          <t xml:space="preserve">
This question was excluded because of error in translation of questionnaire</t>
        </r>
      </text>
    </comment>
  </commentList>
</comments>
</file>

<file path=xl/sharedStrings.xml><?xml version="1.0" encoding="utf-8"?>
<sst xmlns="http://schemas.openxmlformats.org/spreadsheetml/2006/main" count="7582" uniqueCount="450">
  <si>
    <t>Subject</t>
  </si>
  <si>
    <t>Age 1</t>
  </si>
  <si>
    <t>Age 2</t>
  </si>
  <si>
    <t>Age 3</t>
  </si>
  <si>
    <t>Age 4</t>
  </si>
  <si>
    <t>Age 5</t>
  </si>
  <si>
    <t>Gender (1 is male)</t>
  </si>
  <si>
    <t>Degree vocational</t>
  </si>
  <si>
    <t>Degree Bachelor</t>
  </si>
  <si>
    <t>Degree Master</t>
  </si>
  <si>
    <t>Degree PhD</t>
  </si>
  <si>
    <t>Degree others</t>
  </si>
  <si>
    <t>Farm size 1</t>
  </si>
  <si>
    <t>Farm size 2</t>
  </si>
  <si>
    <t>Farm size 3</t>
  </si>
  <si>
    <t>Farm size 4</t>
  </si>
  <si>
    <t>Farm size 5</t>
  </si>
  <si>
    <t>Production use (1= selling)</t>
  </si>
  <si>
    <t>Farm type: conventional</t>
  </si>
  <si>
    <t>Farm type: intergrated</t>
  </si>
  <si>
    <t>Farm type: Organic</t>
  </si>
  <si>
    <t>Farm type: biodynamic</t>
  </si>
  <si>
    <t>Income 1</t>
  </si>
  <si>
    <t>Income 2</t>
  </si>
  <si>
    <t>Income 3</t>
  </si>
  <si>
    <t>Income 4</t>
  </si>
  <si>
    <t>Income 5</t>
  </si>
  <si>
    <t>Proportion of income</t>
  </si>
  <si>
    <t>Production level (1-7)</t>
  </si>
  <si>
    <t>Arable crops</t>
  </si>
  <si>
    <t>Animal</t>
  </si>
  <si>
    <t>Orchards</t>
  </si>
  <si>
    <t>Vineyard</t>
  </si>
  <si>
    <t>Vegetables</t>
  </si>
  <si>
    <t>Flowers</t>
  </si>
  <si>
    <t>Others</t>
  </si>
  <si>
    <t>Own phone (1=yes)</t>
  </si>
  <si>
    <t>Years own phone</t>
  </si>
  <si>
    <t>Use DSS (1=yes)</t>
  </si>
  <si>
    <t>Computer at home: 1 = yes</t>
  </si>
  <si>
    <t>Speed internet: no</t>
  </si>
  <si>
    <t>Speed internet: office</t>
  </si>
  <si>
    <t>Speed internet: both</t>
  </si>
  <si>
    <t>Have you already used DSS 1 : yes</t>
  </si>
  <si>
    <t>How do you access DSS : mobile phone</t>
  </si>
  <si>
    <t>How do you access DSS : PC</t>
  </si>
  <si>
    <t>How do you access DSS : through advisor</t>
  </si>
  <si>
    <t>Prefered phone</t>
  </si>
  <si>
    <t>Prefered PC</t>
  </si>
  <si>
    <t>Prefered advisor</t>
  </si>
  <si>
    <t>Are you willing to try new products ? Yes</t>
  </si>
  <si>
    <t>Are you willing to try new products ? Sometimes</t>
  </si>
  <si>
    <t>Are you willing to try new products ? Never</t>
  </si>
  <si>
    <t>Is price important factor 1 : yes</t>
  </si>
  <si>
    <t xml:space="preserve">DSS are more suited for: short term decision </t>
  </si>
  <si>
    <t xml:space="preserve">DSS are more suited for: long term decision </t>
  </si>
  <si>
    <t xml:space="preserve">What type do you prefer : web </t>
  </si>
  <si>
    <t>What type do you prefer : software</t>
  </si>
  <si>
    <t>Importance of easy to use (1 to 7)</t>
  </si>
  <si>
    <t>Importance of efficient (1 to 7)</t>
  </si>
  <si>
    <t>Importance low price (1 to 7)</t>
  </si>
  <si>
    <t>Importance polyvalence (1 to 7)</t>
  </si>
  <si>
    <t>Enjoy using new techs (1 to 7)</t>
  </si>
  <si>
    <t>Appreciate change (1 to 7)</t>
  </si>
  <si>
    <t>Trust in DSS (1 to 7)</t>
  </si>
  <si>
    <t>Trust in colleague advice (1 to 7)</t>
  </si>
  <si>
    <t>Trust advice friend (1 to 7)</t>
  </si>
  <si>
    <t>Need IT teaching ? No</t>
  </si>
  <si>
    <t xml:space="preserve">Need IT teaching ? Yes if available </t>
  </si>
  <si>
    <t>Need IT teaching ? Yes urgently</t>
  </si>
  <si>
    <t>DSS can improve your productivity ? No</t>
  </si>
  <si>
    <t>DSS can improve your productivity ? Not sure</t>
  </si>
  <si>
    <t>DSS can improve your productivity ? Probably</t>
  </si>
  <si>
    <t>DSS can improve your productivity ? Yes</t>
  </si>
  <si>
    <t>Output preference graphical</t>
  </si>
  <si>
    <t xml:space="preserve">Output preference textual </t>
  </si>
  <si>
    <t>Output preference both</t>
  </si>
  <si>
    <t>Share DSS exp with colleague never</t>
  </si>
  <si>
    <t>Share DSS exp with colleague Occasionnaly</t>
  </si>
  <si>
    <t>Share DSS exp with colleague Often</t>
  </si>
  <si>
    <t>Share DSS exp with colleague Always</t>
  </si>
  <si>
    <t>Use DSS from trusted sources (always)</t>
  </si>
  <si>
    <t>Use DSS from trusted sources (don’t care)</t>
  </si>
  <si>
    <t>WTP for DSS : no</t>
  </si>
  <si>
    <t>WTP for DSS : if grant</t>
  </si>
  <si>
    <t>WTP for DSS : yes</t>
  </si>
  <si>
    <t xml:space="preserve">DSS must be tailored for your farm no </t>
  </si>
  <si>
    <t>DSS must be tailored for your farm yes</t>
  </si>
  <si>
    <t>DSS must be tailored for your farm required</t>
  </si>
  <si>
    <t>Use same DSS than advisor no</t>
  </si>
  <si>
    <t>Use same DSS than advisor similar</t>
  </si>
  <si>
    <t>Use same DSS than advisor yes</t>
  </si>
  <si>
    <t>Age of DSS user at the farm 1</t>
  </si>
  <si>
    <t>Age of DSS user at the farm 2</t>
  </si>
  <si>
    <t>Age of DSS user at the farm 3</t>
  </si>
  <si>
    <t>Marketing info about DSS never</t>
  </si>
  <si>
    <t>Marketing info about DSS occasionnaly</t>
  </si>
  <si>
    <t xml:space="preserve">Marketing info about DSS yes </t>
  </si>
  <si>
    <t>Manufacturer demo of DSS never</t>
  </si>
  <si>
    <t>Manufacturer demo of DSS occasionnaly</t>
  </si>
  <si>
    <t>Manufacturer demo of DSS regularly</t>
  </si>
  <si>
    <t>Sweden_Alnarp 1</t>
  </si>
  <si>
    <t>Sweden_Alnarp 4</t>
  </si>
  <si>
    <t>Sweden_Alnarp 6</t>
  </si>
  <si>
    <t>Sweden_Alnerp 7</t>
  </si>
  <si>
    <t>Sweden_Alnerp 8</t>
  </si>
  <si>
    <t>Sweden_Skara 6</t>
  </si>
  <si>
    <t>Sweden_Skara 1</t>
  </si>
  <si>
    <t>Sweden_Skara 2</t>
  </si>
  <si>
    <t>Sweden_Skara 3</t>
  </si>
  <si>
    <t>Sweden_Skara 4</t>
  </si>
  <si>
    <t>Sweden_Skara 5</t>
  </si>
  <si>
    <t>DEN1</t>
  </si>
  <si>
    <t>DEN2</t>
  </si>
  <si>
    <t>DEN3</t>
  </si>
  <si>
    <t>DEN4</t>
  </si>
  <si>
    <t>Production use (consumption)</t>
  </si>
  <si>
    <t>Legislative requirements yes</t>
  </si>
  <si>
    <t>legislative requirements no</t>
  </si>
  <si>
    <t>Use DSS no</t>
  </si>
  <si>
    <t>Have you already used DSS  : no</t>
  </si>
  <si>
    <t>Is price important factor no</t>
  </si>
  <si>
    <t xml:space="preserve">ITALY1 </t>
  </si>
  <si>
    <t>ITALY2</t>
  </si>
  <si>
    <t>ITALY3</t>
  </si>
  <si>
    <t>ITALY4</t>
  </si>
  <si>
    <t>ITALY5</t>
  </si>
  <si>
    <t>ITALY6</t>
  </si>
  <si>
    <t>ITALY7</t>
  </si>
  <si>
    <t>ITALY8</t>
  </si>
  <si>
    <t>ITALY9</t>
  </si>
  <si>
    <t>ITALY10</t>
  </si>
  <si>
    <t>ITALY11</t>
  </si>
  <si>
    <t>ITALY12</t>
  </si>
  <si>
    <t>ITALY13</t>
  </si>
  <si>
    <t>ITALY14</t>
  </si>
  <si>
    <t>ITALY15</t>
  </si>
  <si>
    <t>ITALY16</t>
  </si>
  <si>
    <t>ITALY17</t>
  </si>
  <si>
    <t>ITALY18</t>
  </si>
  <si>
    <t>ITALY19</t>
  </si>
  <si>
    <t>ITALY20</t>
  </si>
  <si>
    <t>ITALY21</t>
  </si>
  <si>
    <t>ITALY22</t>
  </si>
  <si>
    <t>ITALY23</t>
  </si>
  <si>
    <t>ITALY24</t>
  </si>
  <si>
    <t>ITALY25</t>
  </si>
  <si>
    <t>ITALY26</t>
  </si>
  <si>
    <t>ITALY27</t>
  </si>
  <si>
    <t>ITALY28</t>
  </si>
  <si>
    <t>ITALY29</t>
  </si>
  <si>
    <t>ITALY30</t>
  </si>
  <si>
    <t>ITALY31</t>
  </si>
  <si>
    <t>ITALY32</t>
  </si>
  <si>
    <t>ITALY33</t>
  </si>
  <si>
    <t>ITALY34</t>
  </si>
  <si>
    <t>ITALY35</t>
  </si>
  <si>
    <t>ITALY36</t>
  </si>
  <si>
    <t>ITALY37</t>
  </si>
  <si>
    <t>Mixed</t>
  </si>
  <si>
    <t>NF1</t>
  </si>
  <si>
    <t>NF2</t>
  </si>
  <si>
    <t>NF3</t>
  </si>
  <si>
    <t>NF4</t>
  </si>
  <si>
    <t>NF5</t>
  </si>
  <si>
    <t>SF1</t>
  </si>
  <si>
    <t>SF2</t>
  </si>
  <si>
    <t>SF3</t>
  </si>
  <si>
    <t>SF4</t>
  </si>
  <si>
    <t>GARONNE 1</t>
  </si>
  <si>
    <t>GARONNE 2</t>
  </si>
  <si>
    <t>GARONNE 4</t>
  </si>
  <si>
    <t>GARONNE 5</t>
  </si>
  <si>
    <t>GARONNE 6</t>
  </si>
  <si>
    <t>GARONNE 3</t>
  </si>
  <si>
    <t>Which is your age group?</t>
  </si>
  <si>
    <t>18 to 25</t>
  </si>
  <si>
    <t>35 to 50</t>
  </si>
  <si>
    <t>25 to 35</t>
  </si>
  <si>
    <t>50 to 60</t>
  </si>
  <si>
    <t>60 or more</t>
  </si>
  <si>
    <t>What is your gender?</t>
  </si>
  <si>
    <t>Male</t>
  </si>
  <si>
    <t>Female</t>
  </si>
  <si>
    <t>What is the highest degree you have attained?</t>
  </si>
  <si>
    <t>Vocational</t>
  </si>
  <si>
    <t>Bachelor</t>
  </si>
  <si>
    <t>Masters</t>
  </si>
  <si>
    <t>PhD</t>
  </si>
  <si>
    <t>Not indicated</t>
  </si>
  <si>
    <t>Do you need to satisfy some legislative or market requirement</t>
  </si>
  <si>
    <t>Yes</t>
  </si>
  <si>
    <t>no</t>
  </si>
  <si>
    <t>Like most people around me</t>
  </si>
  <si>
    <t>More than most people around me</t>
  </si>
  <si>
    <t>Do you have a computer at home?</t>
  </si>
  <si>
    <t>Do you have access to speed internet?</t>
  </si>
  <si>
    <t>No</t>
  </si>
  <si>
    <t>Yes, in the office but not in the fields</t>
  </si>
  <si>
    <t>Yes, both in the office and in the fields</t>
  </si>
  <si>
    <t>Usually, how do you access a DSS?</t>
  </si>
  <si>
    <t>Mobile phone</t>
  </si>
  <si>
    <t>PC</t>
  </si>
  <si>
    <t>Through an advisor</t>
  </si>
  <si>
    <t>Which would be your preferred way to access a DSS?</t>
  </si>
  <si>
    <t>Are you willing to try new products and services?</t>
  </si>
  <si>
    <t>Sometimes</t>
  </si>
  <si>
    <t>Never</t>
  </si>
  <si>
    <t>Is price an important factor of your decision to use or not a given decision support system?</t>
  </si>
  <si>
    <t xml:space="preserve">Yes </t>
  </si>
  <si>
    <t>In your opinion, decision support systems are more useful for</t>
  </si>
  <si>
    <t>Short-run decisions</t>
  </si>
  <si>
    <t>Long-run decisions</t>
  </si>
  <si>
    <t>Both</t>
  </si>
  <si>
    <t>What type of support do you prefer for a decision support system?</t>
  </si>
  <si>
    <t>Web-based</t>
  </si>
  <si>
    <t>Software downloaded locally</t>
  </si>
  <si>
    <t>importance of the following characteristics</t>
  </si>
  <si>
    <t>Easy to use</t>
  </si>
  <si>
    <t>Efficient</t>
  </si>
  <si>
    <t>Low price</t>
  </si>
  <si>
    <t>Polyvalent</t>
  </si>
  <si>
    <t>how much would you trust the guidance of a decision support system</t>
  </si>
  <si>
    <t>enjoy using new technologies</t>
  </si>
  <si>
    <t>appreciate change in general</t>
  </si>
  <si>
    <t>trust the advice of a colleague</t>
  </si>
  <si>
    <t>trust the advice of a friend</t>
  </si>
  <si>
    <t>Would you need additional computer-related education</t>
  </si>
  <si>
    <t>If available, yes</t>
  </si>
  <si>
    <t>I need it urgently</t>
  </si>
  <si>
    <t>Do you think that the use of a Decision Support tool may improve your decision-making process and productivity?</t>
  </si>
  <si>
    <t>No, not at all</t>
  </si>
  <si>
    <t>I am not sure</t>
  </si>
  <si>
    <t>Probably</t>
  </si>
  <si>
    <t>Yes, for sure</t>
  </si>
  <si>
    <t>Do you prefer a graphical or textual output from a decision support system?</t>
  </si>
  <si>
    <t>Graphical</t>
  </si>
  <si>
    <t>Textual</t>
  </si>
  <si>
    <t>Do you exchange and share your experiences about the use of decision support systems with your colleagues?</t>
  </si>
  <si>
    <t>Occasionally</t>
  </si>
  <si>
    <t>Often</t>
  </si>
  <si>
    <t>Always</t>
  </si>
  <si>
    <t>Do you use decision support systems from trusted sources?</t>
  </si>
  <si>
    <t>The source is not important to me</t>
  </si>
  <si>
    <t>Are you willing to pay in order to use a decision support system?</t>
  </si>
  <si>
    <t>Only if a subsidy is available</t>
  </si>
  <si>
    <t>Would you consider necessary that a decision support system is tailored to your farm’s characteristics?</t>
  </si>
  <si>
    <t>Not necessary</t>
  </si>
  <si>
    <t>Yes, if possible</t>
  </si>
  <si>
    <t>Required</t>
  </si>
  <si>
    <t>Do you use the same decision support system as your advisor?</t>
  </si>
  <si>
    <t>The same</t>
  </si>
  <si>
    <t>Similar but not the same</t>
  </si>
  <si>
    <t>Do you have access to marketing information about decision support systems?</t>
  </si>
  <si>
    <t>Occasionallu only</t>
  </si>
  <si>
    <t>Yes, I’m subscribed to receive news concerning decision support systems</t>
  </si>
  <si>
    <t>Have you followed a manufacturer’s demonstration of a decision support system?</t>
  </si>
  <si>
    <t>Occasionally by invitation</t>
  </si>
  <si>
    <t>Regularly</t>
  </si>
  <si>
    <t>not indicated</t>
  </si>
  <si>
    <t>Under 5 ha</t>
  </si>
  <si>
    <t>5-10 ha</t>
  </si>
  <si>
    <t>10-30 ha</t>
  </si>
  <si>
    <t>30-60 ha</t>
  </si>
  <si>
    <t>over 60 ha</t>
  </si>
  <si>
    <t>Most of the agricultural production on your farm is intended for:</t>
  </si>
  <si>
    <t>Selling</t>
  </si>
  <si>
    <t>Your own needs</t>
  </si>
  <si>
    <t>Your farm is:</t>
  </si>
  <si>
    <t>Conventional</t>
  </si>
  <si>
    <t>Intergrated</t>
  </si>
  <si>
    <t>Organic</t>
  </si>
  <si>
    <t>Biodynamic</t>
  </si>
  <si>
    <t>Average yearly income</t>
  </si>
  <si>
    <t>20k-35k euros</t>
  </si>
  <si>
    <t>35k-50k euros</t>
  </si>
  <si>
    <t>50k-75k euros</t>
  </si>
  <si>
    <t>over 75k euros</t>
  </si>
  <si>
    <t>Under 20k euros</t>
  </si>
  <si>
    <t>Vineyards</t>
  </si>
  <si>
    <t>Flower</t>
  </si>
  <si>
    <t>Do you have a smartphone?</t>
  </si>
  <si>
    <t>Do you use agricultural help application?</t>
  </si>
  <si>
    <t>Would you say you use it</t>
  </si>
  <si>
    <t>Not very much, less than most people around me</t>
  </si>
  <si>
    <t>Too much. I should try to use it less</t>
  </si>
  <si>
    <t>Agriculturalapp use: not very much</t>
  </si>
  <si>
    <t>Agriculturalappe use: like most</t>
  </si>
  <si>
    <t>Agriculturalapp use: more</t>
  </si>
  <si>
    <t>Agriculturalapp use: too much</t>
  </si>
  <si>
    <t>Have you already used DSS?</t>
  </si>
  <si>
    <t>What is the age of the DSS user at the farm?</t>
  </si>
  <si>
    <t>18-30</t>
  </si>
  <si>
    <t>30-45</t>
  </si>
  <si>
    <t>over 45</t>
  </si>
  <si>
    <t xml:space="preserve">Your farm is </t>
  </si>
  <si>
    <t>What do you grow on your farm?</t>
  </si>
  <si>
    <t>MB1</t>
  </si>
  <si>
    <t>MB2</t>
  </si>
  <si>
    <t>MB3</t>
  </si>
  <si>
    <t>MB4</t>
  </si>
  <si>
    <t>MB5</t>
  </si>
  <si>
    <t>MB6</t>
  </si>
  <si>
    <t>MB7</t>
  </si>
  <si>
    <t>MB8</t>
  </si>
  <si>
    <t>LJ1</t>
  </si>
  <si>
    <t>LJ2</t>
  </si>
  <si>
    <t>LJ3</t>
  </si>
  <si>
    <t>LJ4</t>
  </si>
  <si>
    <t>LJ5</t>
  </si>
  <si>
    <t>LJ6</t>
  </si>
  <si>
    <t>Response rate by country</t>
  </si>
  <si>
    <t xml:space="preserve">Italy </t>
  </si>
  <si>
    <t xml:space="preserve">Germany </t>
  </si>
  <si>
    <t>Sweden</t>
  </si>
  <si>
    <t>Slovenia</t>
  </si>
  <si>
    <t>Denmark</t>
  </si>
  <si>
    <t>France</t>
  </si>
  <si>
    <t>UK1</t>
  </si>
  <si>
    <t>UK2</t>
  </si>
  <si>
    <t>UK3</t>
  </si>
  <si>
    <t>UK4</t>
  </si>
  <si>
    <t>UK5</t>
  </si>
  <si>
    <t>UK6</t>
  </si>
  <si>
    <t>UK7</t>
  </si>
  <si>
    <t>UK8</t>
  </si>
  <si>
    <t>UK9</t>
  </si>
  <si>
    <t>UK10</t>
  </si>
  <si>
    <t>UK11</t>
  </si>
  <si>
    <t>UK online 2</t>
  </si>
  <si>
    <t>UK online 3</t>
  </si>
  <si>
    <t>UK online 4</t>
  </si>
  <si>
    <t>UK online 5</t>
  </si>
  <si>
    <t>UK online 6</t>
  </si>
  <si>
    <t>UK online 7</t>
  </si>
  <si>
    <t>UK online 8</t>
  </si>
  <si>
    <t>UK online 9</t>
  </si>
  <si>
    <t>UK online 10</t>
  </si>
  <si>
    <t>UK online 11</t>
  </si>
  <si>
    <t>UK online 12</t>
  </si>
  <si>
    <t>UK online 13</t>
  </si>
  <si>
    <t>UK online 14</t>
  </si>
  <si>
    <t>LIT1</t>
  </si>
  <si>
    <t>LIT2</t>
  </si>
  <si>
    <t>LIT3</t>
  </si>
  <si>
    <t>LIT4</t>
  </si>
  <si>
    <t>LIT5</t>
  </si>
  <si>
    <t>LIT6</t>
  </si>
  <si>
    <t>LIT7</t>
  </si>
  <si>
    <t>LIT8</t>
  </si>
  <si>
    <t>LIT9</t>
  </si>
  <si>
    <t>FIN1</t>
  </si>
  <si>
    <t>FIN2</t>
  </si>
  <si>
    <t>FIN3</t>
  </si>
  <si>
    <t>FIN4</t>
  </si>
  <si>
    <t>FIN5</t>
  </si>
  <si>
    <t>FIN6</t>
  </si>
  <si>
    <t>FIN8</t>
  </si>
  <si>
    <t>FIN9</t>
  </si>
  <si>
    <t>FIN10</t>
  </si>
  <si>
    <t>NETH1</t>
  </si>
  <si>
    <t>NETH2</t>
  </si>
  <si>
    <t>NETH3</t>
  </si>
  <si>
    <t>NETH4</t>
  </si>
  <si>
    <t>age ordinal</t>
  </si>
  <si>
    <t>Germany</t>
  </si>
  <si>
    <t>UK</t>
  </si>
  <si>
    <t>Finland</t>
  </si>
  <si>
    <t>Netherlands</t>
  </si>
  <si>
    <t>Lithuania</t>
  </si>
  <si>
    <t>?</t>
  </si>
  <si>
    <t xml:space="preserve">not indicated </t>
  </si>
  <si>
    <t>Italy</t>
  </si>
  <si>
    <t>Norway</t>
  </si>
  <si>
    <t>Greece</t>
  </si>
  <si>
    <t>no.</t>
  </si>
  <si>
    <t>SUM</t>
  </si>
  <si>
    <t>Country</t>
  </si>
  <si>
    <t>Not indicated?</t>
  </si>
  <si>
    <t>excluded question</t>
  </si>
  <si>
    <t>8a</t>
  </si>
  <si>
    <t>8b</t>
  </si>
  <si>
    <t>12a</t>
  </si>
  <si>
    <t>12b</t>
  </si>
  <si>
    <t>12c</t>
  </si>
  <si>
    <t>GR13803</t>
  </si>
  <si>
    <t>GR13749</t>
  </si>
  <si>
    <t>GR13713</t>
  </si>
  <si>
    <t>7.34</t>
  </si>
  <si>
    <t>GR13737</t>
  </si>
  <si>
    <t>GR13646</t>
  </si>
  <si>
    <t>GR13622</t>
  </si>
  <si>
    <t>GR13606</t>
  </si>
  <si>
    <t>GR13551</t>
  </si>
  <si>
    <t>GR13533</t>
  </si>
  <si>
    <t>GR13509</t>
  </si>
  <si>
    <t>GR12641</t>
  </si>
  <si>
    <t>GR12618</t>
  </si>
  <si>
    <t>GR12522</t>
  </si>
  <si>
    <t>GR12528</t>
  </si>
  <si>
    <t>GR12503</t>
  </si>
  <si>
    <t>GR12431</t>
  </si>
  <si>
    <t>GR12401</t>
  </si>
  <si>
    <t>GR12315</t>
  </si>
  <si>
    <t>GR12241</t>
  </si>
  <si>
    <t>GR12209</t>
  </si>
  <si>
    <t>GR12125</t>
  </si>
  <si>
    <t>GR11931</t>
  </si>
  <si>
    <t>Size farm :small</t>
  </si>
  <si>
    <t>Sizefarm : midsize</t>
  </si>
  <si>
    <t>Size farm : multiple or big</t>
  </si>
  <si>
    <t>How satisfied with production level (1 to 7)</t>
  </si>
  <si>
    <t>Specialization</t>
  </si>
  <si>
    <t>Legislative requirements: yes</t>
  </si>
  <si>
    <t>Legislative requirements : no</t>
  </si>
  <si>
    <t>Date of first mobile phone</t>
  </si>
  <si>
    <t>Mobile phone use: not very much</t>
  </si>
  <si>
    <t>Mobile phone use: like most</t>
  </si>
  <si>
    <t>Mobile phone use: more</t>
  </si>
  <si>
    <t>Mobile phone use: too much</t>
  </si>
  <si>
    <t>How often (open question)</t>
  </si>
  <si>
    <t>Access to speed internet ? No</t>
  </si>
  <si>
    <t>Access to speed internet ? Yes in the office</t>
  </si>
  <si>
    <t>Access to speed internet ? Both fields and office</t>
  </si>
  <si>
    <t>What type do you prefer 1 : web 0 : software</t>
  </si>
  <si>
    <t>Use of DSS from trsuted source  : always</t>
  </si>
  <si>
    <t>Use of DSS from trsuted source  : don’t care</t>
  </si>
  <si>
    <t>Proportion from agriculture</t>
  </si>
  <si>
    <t>Wheat, barley, rape, rye, grass seed, spinach and garden seed</t>
  </si>
  <si>
    <t>N/A</t>
  </si>
  <si>
    <t>Cereals, rape</t>
  </si>
  <si>
    <t>Cereals, rape, rye grass</t>
  </si>
  <si>
    <t>Apples</t>
  </si>
  <si>
    <t>Daily</t>
  </si>
  <si>
    <t>Apples, plums</t>
  </si>
  <si>
    <t>Apples Grapes Plums</t>
  </si>
  <si>
    <t>Apples, Kiwi, Grappes, Plums, Vegetables</t>
  </si>
  <si>
    <t xml:space="preserve">Your farm is... </t>
  </si>
  <si>
    <t>Would you say you use it …</t>
  </si>
  <si>
    <t>Have you already used decision support systems?</t>
  </si>
  <si>
    <t>What is the age of the decision support system user at the farm?</t>
  </si>
  <si>
    <t>A small family farm</t>
  </si>
  <si>
    <t>Not very much</t>
  </si>
  <si>
    <t>18 – 30 years’ old</t>
  </si>
  <si>
    <t>A midsize farm that I can manage by myself</t>
  </si>
  <si>
    <t>30 – 45 years’ old</t>
  </si>
  <si>
    <t>A large farm or multiple farms and I have a farm manager</t>
  </si>
  <si>
    <t>Older than 45</t>
  </si>
  <si>
    <t>Too much.</t>
  </si>
  <si>
    <t>Cells marked in yellow are counted as missing values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</si>
</sst>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2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sz val="9"/>
      <color indexed="81"/>
      <name val="Segoe UI"/>
      <family val="2"/>
      <charset val="238"/>
    </font>
    <font>
      <b/>
      <sz val="9"/>
      <color indexed="81"/>
      <name val="Segoe UI"/>
      <family val="2"/>
      <charset val="238"/>
    </font>
    <font>
      <sz val="28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b/>
      <sz val="12"/>
      <color rgb="FF00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43">
    <xf numFmtId="0" fontId="0" fillId="0" borderId="0" xfId="0"/>
    <xf numFmtId="0" fontId="1" fillId="0" borderId="0" xfId="0" applyFont="1"/>
    <xf numFmtId="0" fontId="3" fillId="0" borderId="0" xfId="0" applyFont="1"/>
    <xf numFmtId="0" fontId="0" fillId="0" borderId="0" xfId="0" quotePrefix="1"/>
    <xf numFmtId="0" fontId="1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0" fillId="0" borderId="0" xfId="0" applyAlignment="1">
      <alignment wrapText="1"/>
    </xf>
    <xf numFmtId="0" fontId="0" fillId="0" borderId="0" xfId="0" applyFill="1"/>
    <xf numFmtId="0" fontId="1" fillId="0" borderId="0" xfId="0" applyFont="1" applyFill="1"/>
    <xf numFmtId="0" fontId="5" fillId="0" borderId="0" xfId="0" applyFont="1" applyFill="1"/>
    <xf numFmtId="0" fontId="3" fillId="0" borderId="0" xfId="0" applyFont="1" applyFill="1"/>
    <xf numFmtId="0" fontId="1" fillId="0" borderId="0" xfId="0" applyFont="1" applyFill="1" applyAlignment="1">
      <alignment wrapText="1"/>
    </xf>
    <xf numFmtId="0" fontId="6" fillId="0" borderId="0" xfId="0" applyFont="1" applyFill="1"/>
    <xf numFmtId="164" fontId="0" fillId="0" borderId="0" xfId="0" applyNumberFormat="1"/>
    <xf numFmtId="0" fontId="1" fillId="0" borderId="0" xfId="0" applyFont="1" applyFill="1" applyAlignment="1">
      <alignment horizontal="center"/>
    </xf>
    <xf numFmtId="0" fontId="3" fillId="0" borderId="0" xfId="0" quotePrefix="1" applyFont="1" applyFill="1"/>
    <xf numFmtId="0" fontId="0" fillId="0" borderId="0" xfId="0" quotePrefix="1" applyFill="1"/>
    <xf numFmtId="0" fontId="4" fillId="0" borderId="0" xfId="0" applyFont="1" applyFill="1" applyAlignment="1">
      <alignment wrapText="1"/>
    </xf>
    <xf numFmtId="0" fontId="9" fillId="0" borderId="0" xfId="0" applyFont="1"/>
    <xf numFmtId="0" fontId="9" fillId="0" borderId="1" xfId="0" applyFont="1" applyBorder="1"/>
    <xf numFmtId="0" fontId="9" fillId="0" borderId="1" xfId="0" applyFont="1" applyBorder="1" applyAlignment="1"/>
    <xf numFmtId="0" fontId="0" fillId="0" borderId="0" xfId="0" applyFill="1" applyBorder="1"/>
    <xf numFmtId="4" fontId="0" fillId="0" borderId="0" xfId="0" applyNumberFormat="1" applyFill="1"/>
    <xf numFmtId="0" fontId="9" fillId="0" borderId="4" xfId="0" applyFont="1" applyBorder="1" applyAlignment="1"/>
    <xf numFmtId="0" fontId="0" fillId="0" borderId="0" xfId="0" applyFill="1" applyAlignment="1">
      <alignment wrapText="1"/>
    </xf>
    <xf numFmtId="0" fontId="10" fillId="0" borderId="0" xfId="0" applyFont="1" applyFill="1"/>
    <xf numFmtId="0" fontId="3" fillId="0" borderId="0" xfId="0" applyFont="1" applyAlignment="1">
      <alignment wrapText="1"/>
    </xf>
    <xf numFmtId="0" fontId="11" fillId="0" borderId="0" xfId="0" applyFont="1" applyAlignment="1">
      <alignment wrapText="1"/>
    </xf>
    <xf numFmtId="4" fontId="0" fillId="0" borderId="0" xfId="0" applyNumberFormat="1"/>
    <xf numFmtId="0" fontId="11" fillId="0" borderId="0" xfId="0" applyFont="1"/>
    <xf numFmtId="0" fontId="4" fillId="0" borderId="0" xfId="0" applyFont="1"/>
    <xf numFmtId="0" fontId="0" fillId="2" borderId="0" xfId="0" applyFill="1"/>
    <xf numFmtId="0" fontId="3" fillId="2" borderId="0" xfId="0" applyFont="1" applyFill="1"/>
    <xf numFmtId="0" fontId="1" fillId="2" borderId="0" xfId="0" applyFont="1" applyFill="1"/>
    <xf numFmtId="0" fontId="5" fillId="0" borderId="0" xfId="0" applyFont="1" applyFill="1" applyAlignment="1">
      <alignment wrapText="1"/>
    </xf>
    <xf numFmtId="0" fontId="11" fillId="0" borderId="0" xfId="0" applyFont="1" applyFill="1"/>
    <xf numFmtId="0" fontId="9" fillId="0" borderId="2" xfId="0" applyFont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9" fillId="0" borderId="1" xfId="0" applyFont="1" applyBorder="1" applyAlignment="1">
      <alignment horizontal="center"/>
    </xf>
    <xf numFmtId="0" fontId="9" fillId="0" borderId="1" xfId="0" applyFont="1" applyFill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9" fillId="0" borderId="5" xfId="0" applyFont="1" applyBorder="1" applyAlignment="1">
      <alignment horizontal="center"/>
    </xf>
  </cellXfs>
  <cellStyles count="1">
    <cellStyle name="Navadno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7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39.xml.rels><?xml version="1.0" encoding="UTF-8" standalone="yes"?>
<Relationships xmlns="http://schemas.openxmlformats.org/package/2006/relationships"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40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41.xml.rels><?xml version="1.0" encoding="UTF-8" standalone="yes"?>
<Relationships xmlns="http://schemas.openxmlformats.org/package/2006/relationships"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42.xml.rels><?xml version="1.0" encoding="UTF-8" standalone="yes"?>
<Relationships xmlns="http://schemas.openxmlformats.org/package/2006/relationships"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43.xml.rels><?xml version="1.0" encoding="UTF-8" standalone="yes"?>
<Relationships xmlns="http://schemas.openxmlformats.org/package/2006/relationships"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44.xml.rels><?xml version="1.0" encoding="UTF-8" standalone="yes"?>
<Relationships xmlns="http://schemas.openxmlformats.org/package/2006/relationships"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45.xml.rels><?xml version="1.0" encoding="UTF-8" standalone="yes"?>
<Relationships xmlns="http://schemas.openxmlformats.org/package/2006/relationships"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46.xml.rels><?xml version="1.0" encoding="UTF-8" standalone="yes"?>
<Relationships xmlns="http://schemas.openxmlformats.org/package/2006/relationships"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47.xml.rels><?xml version="1.0" encoding="UTF-8" standalone="yes"?>
<Relationships xmlns="http://schemas.openxmlformats.org/package/2006/relationships"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148.xml.rels><?xml version="1.0" encoding="UTF-8" standalone="yes"?>
<Relationships xmlns="http://schemas.openxmlformats.org/package/2006/relationships"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149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151.xml.rels><?xml version="1.0" encoding="UTF-8" standalone="yes"?>
<Relationships xmlns="http://schemas.openxmlformats.org/package/2006/relationships"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152.xml.rels><?xml version="1.0" encoding="UTF-8" standalone="yes"?>
<Relationships xmlns="http://schemas.openxmlformats.org/package/2006/relationships"><Relationship Id="rId2" Type="http://schemas.microsoft.com/office/2011/relationships/chartColorStyle" Target="colors153.xml"/><Relationship Id="rId1" Type="http://schemas.microsoft.com/office/2011/relationships/chartStyle" Target="style153.xml"/></Relationships>
</file>

<file path=xl/charts/_rels/chart153.xml.rels><?xml version="1.0" encoding="UTF-8" standalone="yes"?>
<Relationships xmlns="http://schemas.openxmlformats.org/package/2006/relationships"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_rels/chart154.xml.rels><?xml version="1.0" encoding="UTF-8" standalone="yes"?>
<Relationships xmlns="http://schemas.openxmlformats.org/package/2006/relationships"><Relationship Id="rId2" Type="http://schemas.microsoft.com/office/2011/relationships/chartColorStyle" Target="colors155.xml"/><Relationship Id="rId1" Type="http://schemas.microsoft.com/office/2011/relationships/chartStyle" Target="style155.xml"/></Relationships>
</file>

<file path=xl/charts/_rels/chart155.xml.rels><?xml version="1.0" encoding="UTF-8" standalone="yes"?>
<Relationships xmlns="http://schemas.openxmlformats.org/package/2006/relationships"><Relationship Id="rId2" Type="http://schemas.microsoft.com/office/2011/relationships/chartColorStyle" Target="colors156.xml"/><Relationship Id="rId1" Type="http://schemas.microsoft.com/office/2011/relationships/chartStyle" Target="style156.xml"/></Relationships>
</file>

<file path=xl/charts/_rels/chart156.xml.rels><?xml version="1.0" encoding="UTF-8" standalone="yes"?>
<Relationships xmlns="http://schemas.openxmlformats.org/package/2006/relationships"><Relationship Id="rId2" Type="http://schemas.microsoft.com/office/2011/relationships/chartColorStyle" Target="colors157.xml"/><Relationship Id="rId1" Type="http://schemas.microsoft.com/office/2011/relationships/chartStyle" Target="style157.xml"/></Relationships>
</file>

<file path=xl/charts/_rels/chart157.xml.rels><?xml version="1.0" encoding="UTF-8" standalone="yes"?>
<Relationships xmlns="http://schemas.openxmlformats.org/package/2006/relationships"><Relationship Id="rId2" Type="http://schemas.microsoft.com/office/2011/relationships/chartColorStyle" Target="colors158.xml"/><Relationship Id="rId1" Type="http://schemas.microsoft.com/office/2011/relationships/chartStyle" Target="style158.xml"/></Relationships>
</file>

<file path=xl/charts/_rels/chart158.xml.rels><?xml version="1.0" encoding="UTF-8" standalone="yes"?>
<Relationships xmlns="http://schemas.openxmlformats.org/package/2006/relationships"><Relationship Id="rId2" Type="http://schemas.microsoft.com/office/2011/relationships/chartColorStyle" Target="colors159.xml"/><Relationship Id="rId1" Type="http://schemas.microsoft.com/office/2011/relationships/chartStyle" Target="style159.xml"/></Relationships>
</file>

<file path=xl/charts/_rels/chart159.xml.rels><?xml version="1.0" encoding="UTF-8" standalone="yes"?>
<Relationships xmlns="http://schemas.openxmlformats.org/package/2006/relationships"><Relationship Id="rId2" Type="http://schemas.microsoft.com/office/2011/relationships/chartColorStyle" Target="colors160.xml"/><Relationship Id="rId1" Type="http://schemas.microsoft.com/office/2011/relationships/chartStyle" Target="style160.xml"/></Relationships>
</file>

<file path=xl/charts/_rels/chart160.xml.rels><?xml version="1.0" encoding="UTF-8" standalone="yes"?>
<Relationships xmlns="http://schemas.openxmlformats.org/package/2006/relationships"><Relationship Id="rId2" Type="http://schemas.microsoft.com/office/2011/relationships/chartColorStyle" Target="colors161.xml"/><Relationship Id="rId1" Type="http://schemas.microsoft.com/office/2011/relationships/chartStyle" Target="style161.xml"/></Relationships>
</file>

<file path=xl/charts/_rels/chart161.xml.rels><?xml version="1.0" encoding="UTF-8" standalone="yes"?>
<Relationships xmlns="http://schemas.openxmlformats.org/package/2006/relationships"><Relationship Id="rId2" Type="http://schemas.microsoft.com/office/2011/relationships/chartColorStyle" Target="colors162.xml"/><Relationship Id="rId1" Type="http://schemas.microsoft.com/office/2011/relationships/chartStyle" Target="style162.xml"/></Relationships>
</file>

<file path=xl/charts/_rels/chart162.xml.rels><?xml version="1.0" encoding="UTF-8" standalone="yes"?>
<Relationships xmlns="http://schemas.openxmlformats.org/package/2006/relationships"><Relationship Id="rId2" Type="http://schemas.microsoft.com/office/2011/relationships/chartColorStyle" Target="colors163.xml"/><Relationship Id="rId1" Type="http://schemas.microsoft.com/office/2011/relationships/chartStyle" Target="style163.xml"/></Relationships>
</file>

<file path=xl/charts/_rels/chart163.xml.rels><?xml version="1.0" encoding="UTF-8" standalone="yes"?>
<Relationships xmlns="http://schemas.openxmlformats.org/package/2006/relationships"><Relationship Id="rId2" Type="http://schemas.microsoft.com/office/2011/relationships/chartColorStyle" Target="colors164.xml"/><Relationship Id="rId1" Type="http://schemas.microsoft.com/office/2011/relationships/chartStyle" Target="style164.xml"/></Relationships>
</file>

<file path=xl/charts/_rels/chart164.xml.rels><?xml version="1.0" encoding="UTF-8" standalone="yes"?>
<Relationships xmlns="http://schemas.openxmlformats.org/package/2006/relationships"><Relationship Id="rId2" Type="http://schemas.microsoft.com/office/2011/relationships/chartColorStyle" Target="colors165.xml"/><Relationship Id="rId1" Type="http://schemas.microsoft.com/office/2011/relationships/chartStyle" Target="style165.xml"/></Relationships>
</file>

<file path=xl/charts/_rels/chart165.xml.rels><?xml version="1.0" encoding="UTF-8" standalone="yes"?>
<Relationships xmlns="http://schemas.openxmlformats.org/package/2006/relationships"><Relationship Id="rId2" Type="http://schemas.microsoft.com/office/2011/relationships/chartColorStyle" Target="colors166.xml"/><Relationship Id="rId1" Type="http://schemas.microsoft.com/office/2011/relationships/chartStyle" Target="style166.xml"/></Relationships>
</file>

<file path=xl/charts/_rels/chart166.xml.rels><?xml version="1.0" encoding="UTF-8" standalone="yes"?>
<Relationships xmlns="http://schemas.openxmlformats.org/package/2006/relationships"><Relationship Id="rId2" Type="http://schemas.microsoft.com/office/2011/relationships/chartColorStyle" Target="colors167.xml"/><Relationship Id="rId1" Type="http://schemas.microsoft.com/office/2011/relationships/chartStyle" Target="style167.xml"/></Relationships>
</file>

<file path=xl/charts/_rels/chart167.xml.rels><?xml version="1.0" encoding="UTF-8" standalone="yes"?>
<Relationships xmlns="http://schemas.openxmlformats.org/package/2006/relationships"><Relationship Id="rId2" Type="http://schemas.microsoft.com/office/2011/relationships/chartColorStyle" Target="colors168.xml"/><Relationship Id="rId1" Type="http://schemas.microsoft.com/office/2011/relationships/chartStyle" Target="style168.xml"/></Relationships>
</file>

<file path=xl/charts/_rels/chart168.xml.rels><?xml version="1.0" encoding="UTF-8" standalone="yes"?>
<Relationships xmlns="http://schemas.openxmlformats.org/package/2006/relationships"><Relationship Id="rId2" Type="http://schemas.microsoft.com/office/2011/relationships/chartColorStyle" Target="colors169.xml"/><Relationship Id="rId1" Type="http://schemas.microsoft.com/office/2011/relationships/chartStyle" Target="style169.xml"/></Relationships>
</file>

<file path=xl/charts/_rels/chart169.xml.rels><?xml version="1.0" encoding="UTF-8" standalone="yes"?>
<Relationships xmlns="http://schemas.openxmlformats.org/package/2006/relationships"><Relationship Id="rId2" Type="http://schemas.microsoft.com/office/2011/relationships/chartColorStyle" Target="colors170.xml"/><Relationship Id="rId1" Type="http://schemas.microsoft.com/office/2011/relationships/chartStyle" Target="style170.xml"/></Relationships>
</file>

<file path=xl/charts/_rels/chart170.xml.rels><?xml version="1.0" encoding="UTF-8" standalone="yes"?>
<Relationships xmlns="http://schemas.openxmlformats.org/package/2006/relationships"><Relationship Id="rId2" Type="http://schemas.microsoft.com/office/2011/relationships/chartColorStyle" Target="colors171.xml"/><Relationship Id="rId1" Type="http://schemas.microsoft.com/office/2011/relationships/chartStyle" Target="style171.xml"/></Relationships>
</file>

<file path=xl/charts/_rels/chart171.xml.rels><?xml version="1.0" encoding="UTF-8" standalone="yes"?>
<Relationships xmlns="http://schemas.openxmlformats.org/package/2006/relationships"><Relationship Id="rId2" Type="http://schemas.microsoft.com/office/2011/relationships/chartColorStyle" Target="colors172.xml"/><Relationship Id="rId1" Type="http://schemas.microsoft.com/office/2011/relationships/chartStyle" Target="style172.xml"/></Relationships>
</file>

<file path=xl/charts/_rels/chart172.xml.rels><?xml version="1.0" encoding="UTF-8" standalone="yes"?>
<Relationships xmlns="http://schemas.openxmlformats.org/package/2006/relationships"><Relationship Id="rId2" Type="http://schemas.microsoft.com/office/2011/relationships/chartColorStyle" Target="colors173.xml"/><Relationship Id="rId1" Type="http://schemas.microsoft.com/office/2011/relationships/chartStyle" Target="style173.xml"/></Relationships>
</file>

<file path=xl/charts/_rels/chart173.xml.rels><?xml version="1.0" encoding="UTF-8" standalone="yes"?>
<Relationships xmlns="http://schemas.openxmlformats.org/package/2006/relationships"><Relationship Id="rId2" Type="http://schemas.microsoft.com/office/2011/relationships/chartColorStyle" Target="colors174.xml"/><Relationship Id="rId1" Type="http://schemas.microsoft.com/office/2011/relationships/chartStyle" Target="style174.xml"/></Relationships>
</file>

<file path=xl/charts/_rels/chart174.xml.rels><?xml version="1.0" encoding="UTF-8" standalone="yes"?>
<Relationships xmlns="http://schemas.openxmlformats.org/package/2006/relationships"><Relationship Id="rId2" Type="http://schemas.microsoft.com/office/2011/relationships/chartColorStyle" Target="colors175.xml"/><Relationship Id="rId1" Type="http://schemas.microsoft.com/office/2011/relationships/chartStyle" Target="style175.xml"/></Relationships>
</file>

<file path=xl/charts/_rels/chart175.xml.rels><?xml version="1.0" encoding="UTF-8" standalone="yes"?>
<Relationships xmlns="http://schemas.openxmlformats.org/package/2006/relationships"><Relationship Id="rId2" Type="http://schemas.microsoft.com/office/2011/relationships/chartColorStyle" Target="colors176.xml"/><Relationship Id="rId1" Type="http://schemas.microsoft.com/office/2011/relationships/chartStyle" Target="style176.xml"/></Relationships>
</file>

<file path=xl/charts/_rels/chart176.xml.rels><?xml version="1.0" encoding="UTF-8" standalone="yes"?>
<Relationships xmlns="http://schemas.openxmlformats.org/package/2006/relationships"><Relationship Id="rId2" Type="http://schemas.microsoft.com/office/2011/relationships/chartColorStyle" Target="colors177.xml"/><Relationship Id="rId1" Type="http://schemas.microsoft.com/office/2011/relationships/chartStyle" Target="style177.xml"/></Relationships>
</file>

<file path=xl/charts/_rels/chart177.xml.rels><?xml version="1.0" encoding="UTF-8" standalone="yes"?>
<Relationships xmlns="http://schemas.openxmlformats.org/package/2006/relationships"><Relationship Id="rId2" Type="http://schemas.microsoft.com/office/2011/relationships/chartColorStyle" Target="colors178.xml"/><Relationship Id="rId1" Type="http://schemas.microsoft.com/office/2011/relationships/chartStyle" Target="style178.xml"/></Relationships>
</file>

<file path=xl/charts/_rels/chart178.xml.rels><?xml version="1.0" encoding="UTF-8" standalone="yes"?>
<Relationships xmlns="http://schemas.openxmlformats.org/package/2006/relationships"><Relationship Id="rId2" Type="http://schemas.microsoft.com/office/2011/relationships/chartColorStyle" Target="colors179.xml"/><Relationship Id="rId1" Type="http://schemas.microsoft.com/office/2011/relationships/chartStyle" Target="style179.xml"/></Relationships>
</file>

<file path=xl/charts/_rels/chart179.xml.rels><?xml version="1.0" encoding="UTF-8" standalone="yes"?>
<Relationships xmlns="http://schemas.openxmlformats.org/package/2006/relationships"><Relationship Id="rId2" Type="http://schemas.microsoft.com/office/2011/relationships/chartColorStyle" Target="colors180.xml"/><Relationship Id="rId1" Type="http://schemas.microsoft.com/office/2011/relationships/chartStyle" Target="style180.xml"/></Relationships>
</file>

<file path=xl/charts/_rels/chart180.xml.rels><?xml version="1.0" encoding="UTF-8" standalone="yes"?>
<Relationships xmlns="http://schemas.openxmlformats.org/package/2006/relationships"><Relationship Id="rId2" Type="http://schemas.microsoft.com/office/2011/relationships/chartColorStyle" Target="colors181.xml"/><Relationship Id="rId1" Type="http://schemas.microsoft.com/office/2011/relationships/chartStyle" Target="style181.xml"/></Relationships>
</file>

<file path=xl/charts/_rels/chart181.xml.rels><?xml version="1.0" encoding="UTF-8" standalone="yes"?>
<Relationships xmlns="http://schemas.openxmlformats.org/package/2006/relationships"><Relationship Id="rId2" Type="http://schemas.microsoft.com/office/2011/relationships/chartColorStyle" Target="colors182.xml"/><Relationship Id="rId1" Type="http://schemas.microsoft.com/office/2011/relationships/chartStyle" Target="style182.xml"/></Relationships>
</file>

<file path=xl/charts/_rels/chart182.xml.rels><?xml version="1.0" encoding="UTF-8" standalone="yes"?>
<Relationships xmlns="http://schemas.openxmlformats.org/package/2006/relationships"><Relationship Id="rId2" Type="http://schemas.microsoft.com/office/2011/relationships/chartColorStyle" Target="colors183.xml"/><Relationship Id="rId1" Type="http://schemas.microsoft.com/office/2011/relationships/chartStyle" Target="style183.xml"/></Relationships>
</file>

<file path=xl/charts/_rels/chart183.xml.rels><?xml version="1.0" encoding="UTF-8" standalone="yes"?>
<Relationships xmlns="http://schemas.openxmlformats.org/package/2006/relationships"><Relationship Id="rId2" Type="http://schemas.microsoft.com/office/2011/relationships/chartColorStyle" Target="colors184.xml"/><Relationship Id="rId1" Type="http://schemas.microsoft.com/office/2011/relationships/chartStyle" Target="style184.xml"/></Relationships>
</file>

<file path=xl/charts/_rels/chart184.xml.rels><?xml version="1.0" encoding="UTF-8" standalone="yes"?>
<Relationships xmlns="http://schemas.openxmlformats.org/package/2006/relationships"><Relationship Id="rId2" Type="http://schemas.microsoft.com/office/2011/relationships/chartColorStyle" Target="colors185.xml"/><Relationship Id="rId1" Type="http://schemas.microsoft.com/office/2011/relationships/chartStyle" Target="style185.xml"/></Relationships>
</file>

<file path=xl/charts/_rels/chart185.xml.rels><?xml version="1.0" encoding="UTF-8" standalone="yes"?>
<Relationships xmlns="http://schemas.openxmlformats.org/package/2006/relationships"><Relationship Id="rId2" Type="http://schemas.microsoft.com/office/2011/relationships/chartColorStyle" Target="colors186.xml"/><Relationship Id="rId1" Type="http://schemas.microsoft.com/office/2011/relationships/chartStyle" Target="style186.xml"/></Relationships>
</file>

<file path=xl/charts/_rels/chart186.xml.rels><?xml version="1.0" encoding="UTF-8" standalone="yes"?>
<Relationships xmlns="http://schemas.openxmlformats.org/package/2006/relationships"><Relationship Id="rId2" Type="http://schemas.microsoft.com/office/2011/relationships/chartColorStyle" Target="colors187.xml"/><Relationship Id="rId1" Type="http://schemas.microsoft.com/office/2011/relationships/chartStyle" Target="style187.xml"/></Relationships>
</file>

<file path=xl/charts/_rels/chart187.xml.rels><?xml version="1.0" encoding="UTF-8" standalone="yes"?>
<Relationships xmlns="http://schemas.openxmlformats.org/package/2006/relationships"><Relationship Id="rId2" Type="http://schemas.microsoft.com/office/2011/relationships/chartColorStyle" Target="colors188.xml"/><Relationship Id="rId1" Type="http://schemas.microsoft.com/office/2011/relationships/chartStyle" Target="style188.xml"/></Relationships>
</file>

<file path=xl/charts/_rels/chart188.xml.rels><?xml version="1.0" encoding="UTF-8" standalone="yes"?>
<Relationships xmlns="http://schemas.openxmlformats.org/package/2006/relationships"><Relationship Id="rId2" Type="http://schemas.microsoft.com/office/2011/relationships/chartColorStyle" Target="colors189.xml"/><Relationship Id="rId1" Type="http://schemas.microsoft.com/office/2011/relationships/chartStyle" Target="style189.xml"/></Relationships>
</file>

<file path=xl/charts/_rels/chart189.xml.rels><?xml version="1.0" encoding="UTF-8" standalone="yes"?>
<Relationships xmlns="http://schemas.openxmlformats.org/package/2006/relationships"><Relationship Id="rId2" Type="http://schemas.microsoft.com/office/2011/relationships/chartColorStyle" Target="colors190.xml"/><Relationship Id="rId1" Type="http://schemas.microsoft.com/office/2011/relationships/chartStyle" Target="style190.xml"/></Relationships>
</file>

<file path=xl/charts/_rels/chart190.xml.rels><?xml version="1.0" encoding="UTF-8" standalone="yes"?>
<Relationships xmlns="http://schemas.openxmlformats.org/package/2006/relationships"><Relationship Id="rId2" Type="http://schemas.microsoft.com/office/2011/relationships/chartColorStyle" Target="colors191.xml"/><Relationship Id="rId1" Type="http://schemas.microsoft.com/office/2011/relationships/chartStyle" Target="style191.xml"/></Relationships>
</file>

<file path=xl/charts/_rels/chart191.xml.rels><?xml version="1.0" encoding="UTF-8" standalone="yes"?>
<Relationships xmlns="http://schemas.openxmlformats.org/package/2006/relationships"><Relationship Id="rId2" Type="http://schemas.microsoft.com/office/2011/relationships/chartColorStyle" Target="colors192.xml"/><Relationship Id="rId1" Type="http://schemas.microsoft.com/office/2011/relationships/chartStyle" Target="style192.xml"/></Relationships>
</file>

<file path=xl/charts/_rels/chart192.xml.rels><?xml version="1.0" encoding="UTF-8" standalone="yes"?>
<Relationships xmlns="http://schemas.openxmlformats.org/package/2006/relationships"><Relationship Id="rId2" Type="http://schemas.microsoft.com/office/2011/relationships/chartColorStyle" Target="colors193.xml"/><Relationship Id="rId1" Type="http://schemas.microsoft.com/office/2011/relationships/chartStyle" Target="style193.xml"/></Relationships>
</file>

<file path=xl/charts/_rels/chart193.xml.rels><?xml version="1.0" encoding="UTF-8" standalone="yes"?>
<Relationships xmlns="http://schemas.openxmlformats.org/package/2006/relationships"><Relationship Id="rId2" Type="http://schemas.microsoft.com/office/2011/relationships/chartColorStyle" Target="colors194.xml"/><Relationship Id="rId1" Type="http://schemas.microsoft.com/office/2011/relationships/chartStyle" Target="style194.xml"/></Relationships>
</file>

<file path=xl/charts/_rels/chart194.xml.rels><?xml version="1.0" encoding="UTF-8" standalone="yes"?>
<Relationships xmlns="http://schemas.openxmlformats.org/package/2006/relationships"><Relationship Id="rId2" Type="http://schemas.microsoft.com/office/2011/relationships/chartColorStyle" Target="colors195.xml"/><Relationship Id="rId1" Type="http://schemas.microsoft.com/office/2011/relationships/chartStyle" Target="style195.xml"/></Relationships>
</file>

<file path=xl/charts/_rels/chart195.xml.rels><?xml version="1.0" encoding="UTF-8" standalone="yes"?>
<Relationships xmlns="http://schemas.openxmlformats.org/package/2006/relationships"><Relationship Id="rId2" Type="http://schemas.microsoft.com/office/2011/relationships/chartColorStyle" Target="colors196.xml"/><Relationship Id="rId1" Type="http://schemas.microsoft.com/office/2011/relationships/chartStyle" Target="style196.xml"/></Relationships>
</file>

<file path=xl/charts/_rels/chart196.xml.rels><?xml version="1.0" encoding="UTF-8" standalone="yes"?>
<Relationships xmlns="http://schemas.openxmlformats.org/package/2006/relationships"><Relationship Id="rId2" Type="http://schemas.microsoft.com/office/2011/relationships/chartColorStyle" Target="colors197.xml"/><Relationship Id="rId1" Type="http://schemas.microsoft.com/office/2011/relationships/chartStyle" Target="style197.xml"/></Relationships>
</file>

<file path=xl/charts/_rels/chart197.xml.rels><?xml version="1.0" encoding="UTF-8" standalone="yes"?>
<Relationships xmlns="http://schemas.openxmlformats.org/package/2006/relationships"><Relationship Id="rId2" Type="http://schemas.microsoft.com/office/2011/relationships/chartColorStyle" Target="colors198.xml"/><Relationship Id="rId1" Type="http://schemas.microsoft.com/office/2011/relationships/chartStyle" Target="style198.xml"/></Relationships>
</file>

<file path=xl/charts/_rels/chart198.xml.rels><?xml version="1.0" encoding="UTF-8" standalone="yes"?>
<Relationships xmlns="http://schemas.openxmlformats.org/package/2006/relationships"><Relationship Id="rId2" Type="http://schemas.microsoft.com/office/2011/relationships/chartColorStyle" Target="colors199.xml"/><Relationship Id="rId1" Type="http://schemas.microsoft.com/office/2011/relationships/chartStyle" Target="style199.xml"/></Relationships>
</file>

<file path=xl/charts/_rels/chart199.xml.rels><?xml version="1.0" encoding="UTF-8" standalone="yes"?>
<Relationships xmlns="http://schemas.openxmlformats.org/package/2006/relationships"><Relationship Id="rId2" Type="http://schemas.microsoft.com/office/2011/relationships/chartColorStyle" Target="colors200.xml"/><Relationship Id="rId1" Type="http://schemas.microsoft.com/office/2011/relationships/chartStyle" Target="style200.xml"/></Relationships>
</file>

<file path=xl/charts/_rels/chart200.xml.rels><?xml version="1.0" encoding="UTF-8" standalone="yes"?>
<Relationships xmlns="http://schemas.openxmlformats.org/package/2006/relationships"><Relationship Id="rId2" Type="http://schemas.microsoft.com/office/2011/relationships/chartColorStyle" Target="colors201.xml"/><Relationship Id="rId1" Type="http://schemas.microsoft.com/office/2011/relationships/chartStyle" Target="style201.xml"/></Relationships>
</file>

<file path=xl/charts/_rels/chart201.xml.rels><?xml version="1.0" encoding="UTF-8" standalone="yes"?>
<Relationships xmlns="http://schemas.openxmlformats.org/package/2006/relationships"><Relationship Id="rId2" Type="http://schemas.microsoft.com/office/2011/relationships/chartColorStyle" Target="colors202.xml"/><Relationship Id="rId1" Type="http://schemas.microsoft.com/office/2011/relationships/chartStyle" Target="style202.xml"/></Relationships>
</file>

<file path=xl/charts/_rels/chart202.xml.rels><?xml version="1.0" encoding="UTF-8" standalone="yes"?>
<Relationships xmlns="http://schemas.openxmlformats.org/package/2006/relationships"><Relationship Id="rId2" Type="http://schemas.microsoft.com/office/2011/relationships/chartColorStyle" Target="colors203.xml"/><Relationship Id="rId1" Type="http://schemas.microsoft.com/office/2011/relationships/chartStyle" Target="style203.xml"/></Relationships>
</file>

<file path=xl/charts/_rels/chart203.xml.rels><?xml version="1.0" encoding="UTF-8" standalone="yes"?>
<Relationships xmlns="http://schemas.openxmlformats.org/package/2006/relationships"><Relationship Id="rId2" Type="http://schemas.microsoft.com/office/2011/relationships/chartColorStyle" Target="colors204.xml"/><Relationship Id="rId1" Type="http://schemas.microsoft.com/office/2011/relationships/chartStyle" Target="style204.xml"/></Relationships>
</file>

<file path=xl/charts/_rels/chart204.xml.rels><?xml version="1.0" encoding="UTF-8" standalone="yes"?>
<Relationships xmlns="http://schemas.openxmlformats.org/package/2006/relationships"><Relationship Id="rId2" Type="http://schemas.microsoft.com/office/2011/relationships/chartColorStyle" Target="colors205.xml"/><Relationship Id="rId1" Type="http://schemas.microsoft.com/office/2011/relationships/chartStyle" Target="style205.xml"/></Relationships>
</file>

<file path=xl/charts/_rels/chart205.xml.rels><?xml version="1.0" encoding="UTF-8" standalone="yes"?>
<Relationships xmlns="http://schemas.openxmlformats.org/package/2006/relationships"><Relationship Id="rId2" Type="http://schemas.microsoft.com/office/2011/relationships/chartColorStyle" Target="colors207.xml"/><Relationship Id="rId1" Type="http://schemas.microsoft.com/office/2011/relationships/chartStyle" Target="style207.xml"/></Relationships>
</file>

<file path=xl/charts/_rels/chart206.xml.rels><?xml version="1.0" encoding="UTF-8" standalone="yes"?>
<Relationships xmlns="http://schemas.openxmlformats.org/package/2006/relationships"><Relationship Id="rId2" Type="http://schemas.microsoft.com/office/2011/relationships/chartColorStyle" Target="colors208.xml"/><Relationship Id="rId1" Type="http://schemas.microsoft.com/office/2011/relationships/chartStyle" Target="style208.xml"/></Relationships>
</file>

<file path=xl/charts/_rels/chart207.xml.rels><?xml version="1.0" encoding="UTF-8" standalone="yes"?>
<Relationships xmlns="http://schemas.openxmlformats.org/package/2006/relationships"><Relationship Id="rId2" Type="http://schemas.microsoft.com/office/2011/relationships/chartColorStyle" Target="colors209.xml"/><Relationship Id="rId1" Type="http://schemas.microsoft.com/office/2011/relationships/chartStyle" Target="style209.xml"/></Relationships>
</file>

<file path=xl/charts/_rels/chart208.xml.rels><?xml version="1.0" encoding="UTF-8" standalone="yes"?>
<Relationships xmlns="http://schemas.openxmlformats.org/package/2006/relationships"><Relationship Id="rId2" Type="http://schemas.microsoft.com/office/2011/relationships/chartColorStyle" Target="colors210.xml"/><Relationship Id="rId1" Type="http://schemas.microsoft.com/office/2011/relationships/chartStyle" Target="style210.xml"/></Relationships>
</file>

<file path=xl/charts/_rels/chart209.xml.rels><?xml version="1.0" encoding="UTF-8" standalone="yes"?>
<Relationships xmlns="http://schemas.openxmlformats.org/package/2006/relationships"><Relationship Id="rId2" Type="http://schemas.microsoft.com/office/2011/relationships/chartColorStyle" Target="colors211.xml"/><Relationship Id="rId1" Type="http://schemas.microsoft.com/office/2011/relationships/chartStyle" Target="style211.xml"/></Relationships>
</file>

<file path=xl/charts/_rels/chart210.xml.rels><?xml version="1.0" encoding="UTF-8" standalone="yes"?>
<Relationships xmlns="http://schemas.openxmlformats.org/package/2006/relationships"><Relationship Id="rId2" Type="http://schemas.microsoft.com/office/2011/relationships/chartColorStyle" Target="colors212.xml"/><Relationship Id="rId1" Type="http://schemas.microsoft.com/office/2011/relationships/chartStyle" Target="style212.xml"/></Relationships>
</file>

<file path=xl/charts/_rels/chart211.xml.rels><?xml version="1.0" encoding="UTF-8" standalone="yes"?>
<Relationships xmlns="http://schemas.openxmlformats.org/package/2006/relationships"><Relationship Id="rId2" Type="http://schemas.microsoft.com/office/2011/relationships/chartColorStyle" Target="colors213.xml"/><Relationship Id="rId1" Type="http://schemas.microsoft.com/office/2011/relationships/chartStyle" Target="style213.xml"/></Relationships>
</file>

<file path=xl/charts/_rels/chart212.xml.rels><?xml version="1.0" encoding="UTF-8" standalone="yes"?>
<Relationships xmlns="http://schemas.openxmlformats.org/package/2006/relationships"><Relationship Id="rId2" Type="http://schemas.microsoft.com/office/2011/relationships/chartColorStyle" Target="colors214.xml"/><Relationship Id="rId1" Type="http://schemas.microsoft.com/office/2011/relationships/chartStyle" Target="style214.xml"/></Relationships>
</file>

<file path=xl/charts/_rels/chart213.xml.rels><?xml version="1.0" encoding="UTF-8" standalone="yes"?>
<Relationships xmlns="http://schemas.openxmlformats.org/package/2006/relationships"><Relationship Id="rId2" Type="http://schemas.microsoft.com/office/2011/relationships/chartColorStyle" Target="colors215.xml"/><Relationship Id="rId1" Type="http://schemas.microsoft.com/office/2011/relationships/chartStyle" Target="style215.xml"/></Relationships>
</file>

<file path=xl/charts/_rels/chart214.xml.rels><?xml version="1.0" encoding="UTF-8" standalone="yes"?>
<Relationships xmlns="http://schemas.openxmlformats.org/package/2006/relationships"><Relationship Id="rId2" Type="http://schemas.microsoft.com/office/2011/relationships/chartColorStyle" Target="colors216.xml"/><Relationship Id="rId1" Type="http://schemas.microsoft.com/office/2011/relationships/chartStyle" Target="style216.xml"/></Relationships>
</file>

<file path=xl/charts/_rels/chart215.xml.rels><?xml version="1.0" encoding="UTF-8" standalone="yes"?>
<Relationships xmlns="http://schemas.openxmlformats.org/package/2006/relationships"><Relationship Id="rId2" Type="http://schemas.microsoft.com/office/2011/relationships/chartColorStyle" Target="colors217.xml"/><Relationship Id="rId1" Type="http://schemas.microsoft.com/office/2011/relationships/chartStyle" Target="style217.xml"/></Relationships>
</file>

<file path=xl/charts/_rels/chart216.xml.rels><?xml version="1.0" encoding="UTF-8" standalone="yes"?>
<Relationships xmlns="http://schemas.openxmlformats.org/package/2006/relationships"><Relationship Id="rId2" Type="http://schemas.microsoft.com/office/2011/relationships/chartColorStyle" Target="colors218.xml"/><Relationship Id="rId1" Type="http://schemas.microsoft.com/office/2011/relationships/chartStyle" Target="style218.xml"/></Relationships>
</file>

<file path=xl/charts/_rels/chart217.xml.rels><?xml version="1.0" encoding="UTF-8" standalone="yes"?>
<Relationships xmlns="http://schemas.openxmlformats.org/package/2006/relationships"><Relationship Id="rId2" Type="http://schemas.microsoft.com/office/2011/relationships/chartColorStyle" Target="colors219.xml"/><Relationship Id="rId1" Type="http://schemas.microsoft.com/office/2011/relationships/chartStyle" Target="style219.xml"/></Relationships>
</file>

<file path=xl/charts/_rels/chart218.xml.rels><?xml version="1.0" encoding="UTF-8" standalone="yes"?>
<Relationships xmlns="http://schemas.openxmlformats.org/package/2006/relationships"><Relationship Id="rId2" Type="http://schemas.microsoft.com/office/2011/relationships/chartColorStyle" Target="colors220.xml"/><Relationship Id="rId1" Type="http://schemas.microsoft.com/office/2011/relationships/chartStyle" Target="style220.xml"/></Relationships>
</file>

<file path=xl/charts/_rels/chart219.xml.rels><?xml version="1.0" encoding="UTF-8" standalone="yes"?>
<Relationships xmlns="http://schemas.openxmlformats.org/package/2006/relationships"><Relationship Id="rId2" Type="http://schemas.microsoft.com/office/2011/relationships/chartColorStyle" Target="colors221.xml"/><Relationship Id="rId1" Type="http://schemas.microsoft.com/office/2011/relationships/chartStyle" Target="style221.xml"/></Relationships>
</file>

<file path=xl/charts/_rels/chart220.xml.rels><?xml version="1.0" encoding="UTF-8" standalone="yes"?>
<Relationships xmlns="http://schemas.openxmlformats.org/package/2006/relationships"><Relationship Id="rId2" Type="http://schemas.microsoft.com/office/2011/relationships/chartColorStyle" Target="colors222.xml"/><Relationship Id="rId1" Type="http://schemas.microsoft.com/office/2011/relationships/chartStyle" Target="style222.xml"/></Relationships>
</file>

<file path=xl/charts/_rels/chart221.xml.rels><?xml version="1.0" encoding="UTF-8" standalone="yes"?>
<Relationships xmlns="http://schemas.openxmlformats.org/package/2006/relationships"><Relationship Id="rId2" Type="http://schemas.microsoft.com/office/2011/relationships/chartColorStyle" Target="colors223.xml"/><Relationship Id="rId1" Type="http://schemas.microsoft.com/office/2011/relationships/chartStyle" Target="style223.xml"/></Relationships>
</file>

<file path=xl/charts/_rels/chart222.xml.rels><?xml version="1.0" encoding="UTF-8" standalone="yes"?>
<Relationships xmlns="http://schemas.openxmlformats.org/package/2006/relationships"><Relationship Id="rId2" Type="http://schemas.microsoft.com/office/2011/relationships/chartColorStyle" Target="colors224.xml"/><Relationship Id="rId1" Type="http://schemas.microsoft.com/office/2011/relationships/chartStyle" Target="style224.xml"/></Relationships>
</file>

<file path=xl/charts/_rels/chart223.xml.rels><?xml version="1.0" encoding="UTF-8" standalone="yes"?>
<Relationships xmlns="http://schemas.openxmlformats.org/package/2006/relationships"><Relationship Id="rId2" Type="http://schemas.microsoft.com/office/2011/relationships/chartColorStyle" Target="colors225.xml"/><Relationship Id="rId1" Type="http://schemas.microsoft.com/office/2011/relationships/chartStyle" Target="style225.xml"/></Relationships>
</file>

<file path=xl/charts/_rels/chart224.xml.rels><?xml version="1.0" encoding="UTF-8" standalone="yes"?>
<Relationships xmlns="http://schemas.openxmlformats.org/package/2006/relationships"><Relationship Id="rId2" Type="http://schemas.microsoft.com/office/2011/relationships/chartColorStyle" Target="colors226.xml"/><Relationship Id="rId1" Type="http://schemas.microsoft.com/office/2011/relationships/chartStyle" Target="style226.xml"/></Relationships>
</file>

<file path=xl/charts/_rels/chart225.xml.rels><?xml version="1.0" encoding="UTF-8" standalone="yes"?>
<Relationships xmlns="http://schemas.openxmlformats.org/package/2006/relationships"><Relationship Id="rId2" Type="http://schemas.microsoft.com/office/2011/relationships/chartColorStyle" Target="colors227.xml"/><Relationship Id="rId1" Type="http://schemas.microsoft.com/office/2011/relationships/chartStyle" Target="style227.xml"/></Relationships>
</file>

<file path=xl/charts/_rels/chart226.xml.rels><?xml version="1.0" encoding="UTF-8" standalone="yes"?>
<Relationships xmlns="http://schemas.openxmlformats.org/package/2006/relationships"><Relationship Id="rId2" Type="http://schemas.microsoft.com/office/2011/relationships/chartColorStyle" Target="colors228.xml"/><Relationship Id="rId1" Type="http://schemas.microsoft.com/office/2011/relationships/chartStyle" Target="style228.xml"/></Relationships>
</file>

<file path=xl/charts/_rels/chart227.xml.rels><?xml version="1.0" encoding="UTF-8" standalone="yes"?>
<Relationships xmlns="http://schemas.openxmlformats.org/package/2006/relationships"><Relationship Id="rId2" Type="http://schemas.microsoft.com/office/2011/relationships/chartColorStyle" Target="colors229.xml"/><Relationship Id="rId1" Type="http://schemas.microsoft.com/office/2011/relationships/chartStyle" Target="style229.xml"/></Relationships>
</file>

<file path=xl/charts/_rels/chart228.xml.rels><?xml version="1.0" encoding="UTF-8" standalone="yes"?>
<Relationships xmlns="http://schemas.openxmlformats.org/package/2006/relationships"><Relationship Id="rId2" Type="http://schemas.microsoft.com/office/2011/relationships/chartColorStyle" Target="colors230.xml"/><Relationship Id="rId1" Type="http://schemas.microsoft.com/office/2011/relationships/chartStyle" Target="style230.xml"/></Relationships>
</file>

<file path=xl/charts/_rels/chart229.xml.rels><?xml version="1.0" encoding="UTF-8" standalone="yes"?>
<Relationships xmlns="http://schemas.openxmlformats.org/package/2006/relationships"><Relationship Id="rId2" Type="http://schemas.microsoft.com/office/2011/relationships/chartColorStyle" Target="colors231.xml"/><Relationship Id="rId1" Type="http://schemas.microsoft.com/office/2011/relationships/chartStyle" Target="style231.xml"/></Relationships>
</file>

<file path=xl/charts/_rels/chart230.xml.rels><?xml version="1.0" encoding="UTF-8" standalone="yes"?>
<Relationships xmlns="http://schemas.openxmlformats.org/package/2006/relationships"><Relationship Id="rId2" Type="http://schemas.microsoft.com/office/2011/relationships/chartColorStyle" Target="colors232.xml"/><Relationship Id="rId1" Type="http://schemas.microsoft.com/office/2011/relationships/chartStyle" Target="style232.xml"/></Relationships>
</file>

<file path=xl/charts/_rels/chart231.xml.rels><?xml version="1.0" encoding="UTF-8" standalone="yes"?>
<Relationships xmlns="http://schemas.openxmlformats.org/package/2006/relationships"><Relationship Id="rId2" Type="http://schemas.microsoft.com/office/2011/relationships/chartColorStyle" Target="colors233.xml"/><Relationship Id="rId1" Type="http://schemas.microsoft.com/office/2011/relationships/chartStyle" Target="style233.xml"/></Relationships>
</file>

<file path=xl/charts/_rels/chart232.xml.rels><?xml version="1.0" encoding="UTF-8" standalone="yes"?>
<Relationships xmlns="http://schemas.openxmlformats.org/package/2006/relationships"><Relationship Id="rId2" Type="http://schemas.microsoft.com/office/2011/relationships/chartColorStyle" Target="colors234.xml"/><Relationship Id="rId1" Type="http://schemas.microsoft.com/office/2011/relationships/chartStyle" Target="style234.xml"/></Relationships>
</file>

<file path=xl/charts/_rels/chart233.xml.rels><?xml version="1.0" encoding="UTF-8" standalone="yes"?>
<Relationships xmlns="http://schemas.openxmlformats.org/package/2006/relationships"><Relationship Id="rId2" Type="http://schemas.microsoft.com/office/2011/relationships/chartColorStyle" Target="colors235.xml"/><Relationship Id="rId1" Type="http://schemas.microsoft.com/office/2011/relationships/chartStyle" Target="style235.xml"/></Relationships>
</file>

<file path=xl/charts/_rels/chart234.xml.rels><?xml version="1.0" encoding="UTF-8" standalone="yes"?>
<Relationships xmlns="http://schemas.openxmlformats.org/package/2006/relationships"><Relationship Id="rId2" Type="http://schemas.microsoft.com/office/2011/relationships/chartColorStyle" Target="colors236.xml"/><Relationship Id="rId1" Type="http://schemas.microsoft.com/office/2011/relationships/chartStyle" Target="style236.xml"/></Relationships>
</file>

<file path=xl/charts/_rels/chart235.xml.rels><?xml version="1.0" encoding="UTF-8" standalone="yes"?>
<Relationships xmlns="http://schemas.openxmlformats.org/package/2006/relationships"><Relationship Id="rId2" Type="http://schemas.microsoft.com/office/2011/relationships/chartColorStyle" Target="colors237.xml"/><Relationship Id="rId1" Type="http://schemas.microsoft.com/office/2011/relationships/chartStyle" Target="style237.xml"/></Relationships>
</file>

<file path=xl/charts/_rels/chart236.xml.rels><?xml version="1.0" encoding="UTF-8" standalone="yes"?>
<Relationships xmlns="http://schemas.openxmlformats.org/package/2006/relationships"><Relationship Id="rId2" Type="http://schemas.microsoft.com/office/2011/relationships/chartColorStyle" Target="colors238.xml"/><Relationship Id="rId1" Type="http://schemas.microsoft.com/office/2011/relationships/chartStyle" Target="style238.xml"/></Relationships>
</file>

<file path=xl/charts/_rels/chart237.xml.rels><?xml version="1.0" encoding="UTF-8" standalone="yes"?>
<Relationships xmlns="http://schemas.openxmlformats.org/package/2006/relationships"><Relationship Id="rId2" Type="http://schemas.microsoft.com/office/2011/relationships/chartColorStyle" Target="colors239.xml"/><Relationship Id="rId1" Type="http://schemas.microsoft.com/office/2011/relationships/chartStyle" Target="style239.xml"/></Relationships>
</file>

<file path=xl/charts/_rels/chart238.xml.rels><?xml version="1.0" encoding="UTF-8" standalone="yes"?>
<Relationships xmlns="http://schemas.openxmlformats.org/package/2006/relationships"><Relationship Id="rId2" Type="http://schemas.microsoft.com/office/2011/relationships/chartColorStyle" Target="colors240.xml"/><Relationship Id="rId1" Type="http://schemas.microsoft.com/office/2011/relationships/chartStyle" Target="style240.xml"/></Relationships>
</file>

<file path=xl/charts/_rels/chart239.xml.rels><?xml version="1.0" encoding="UTF-8" standalone="yes"?>
<Relationships xmlns="http://schemas.openxmlformats.org/package/2006/relationships"><Relationship Id="rId2" Type="http://schemas.microsoft.com/office/2011/relationships/chartColorStyle" Target="colors241.xml"/><Relationship Id="rId1" Type="http://schemas.microsoft.com/office/2011/relationships/chartStyle" Target="style241.xml"/></Relationships>
</file>

<file path=xl/charts/_rels/chart240.xml.rels><?xml version="1.0" encoding="UTF-8" standalone="yes"?>
<Relationships xmlns="http://schemas.openxmlformats.org/package/2006/relationships"><Relationship Id="rId2" Type="http://schemas.microsoft.com/office/2011/relationships/chartColorStyle" Target="colors242.xml"/><Relationship Id="rId1" Type="http://schemas.microsoft.com/office/2011/relationships/chartStyle" Target="style242.xml"/></Relationships>
</file>

<file path=xl/charts/_rels/chart241.xml.rels><?xml version="1.0" encoding="UTF-8" standalone="yes"?>
<Relationships xmlns="http://schemas.openxmlformats.org/package/2006/relationships"><Relationship Id="rId2" Type="http://schemas.microsoft.com/office/2011/relationships/chartColorStyle" Target="colors243.xml"/><Relationship Id="rId1" Type="http://schemas.microsoft.com/office/2011/relationships/chartStyle" Target="style243.xml"/></Relationships>
</file>

<file path=xl/charts/_rels/chart242.xml.rels><?xml version="1.0" encoding="UTF-8" standalone="yes"?>
<Relationships xmlns="http://schemas.openxmlformats.org/package/2006/relationships"><Relationship Id="rId2" Type="http://schemas.microsoft.com/office/2011/relationships/chartColorStyle" Target="colors244.xml"/><Relationship Id="rId1" Type="http://schemas.microsoft.com/office/2011/relationships/chartStyle" Target="style244.xml"/></Relationships>
</file>

<file path=xl/charts/_rels/chart243.xml.rels><?xml version="1.0" encoding="UTF-8" standalone="yes"?>
<Relationships xmlns="http://schemas.openxmlformats.org/package/2006/relationships"><Relationship Id="rId2" Type="http://schemas.microsoft.com/office/2011/relationships/chartColorStyle" Target="colors245.xml"/><Relationship Id="rId1" Type="http://schemas.microsoft.com/office/2011/relationships/chartStyle" Target="style245.xml"/></Relationships>
</file>

<file path=xl/charts/_rels/chart244.xml.rels><?xml version="1.0" encoding="UTF-8" standalone="yes"?>
<Relationships xmlns="http://schemas.openxmlformats.org/package/2006/relationships"><Relationship Id="rId2" Type="http://schemas.microsoft.com/office/2011/relationships/chartColorStyle" Target="colors246.xml"/><Relationship Id="rId1" Type="http://schemas.microsoft.com/office/2011/relationships/chartStyle" Target="style246.xml"/></Relationships>
</file>

<file path=xl/charts/_rels/chart245.xml.rels><?xml version="1.0" encoding="UTF-8" standalone="yes"?>
<Relationships xmlns="http://schemas.openxmlformats.org/package/2006/relationships"><Relationship Id="rId2" Type="http://schemas.microsoft.com/office/2011/relationships/chartColorStyle" Target="colors247.xml"/><Relationship Id="rId1" Type="http://schemas.microsoft.com/office/2011/relationships/chartStyle" Target="style247.xml"/></Relationships>
</file>

<file path=xl/charts/_rels/chart246.xml.rels><?xml version="1.0" encoding="UTF-8" standalone="yes"?>
<Relationships xmlns="http://schemas.openxmlformats.org/package/2006/relationships"><Relationship Id="rId2" Type="http://schemas.microsoft.com/office/2011/relationships/chartColorStyle" Target="colors248.xml"/><Relationship Id="rId1" Type="http://schemas.microsoft.com/office/2011/relationships/chartStyle" Target="style248.xml"/></Relationships>
</file>

<file path=xl/charts/_rels/chart247.xml.rels><?xml version="1.0" encoding="UTF-8" standalone="yes"?>
<Relationships xmlns="http://schemas.openxmlformats.org/package/2006/relationships"><Relationship Id="rId2" Type="http://schemas.microsoft.com/office/2011/relationships/chartColorStyle" Target="colors249.xml"/><Relationship Id="rId1" Type="http://schemas.microsoft.com/office/2011/relationships/chartStyle" Target="style249.xml"/></Relationships>
</file>

<file path=xl/charts/_rels/chart248.xml.rels><?xml version="1.0" encoding="UTF-8" standalone="yes"?>
<Relationships xmlns="http://schemas.openxmlformats.org/package/2006/relationships"><Relationship Id="rId2" Type="http://schemas.microsoft.com/office/2011/relationships/chartColorStyle" Target="colors250.xml"/><Relationship Id="rId1" Type="http://schemas.microsoft.com/office/2011/relationships/chartStyle" Target="style250.xml"/></Relationships>
</file>

<file path=xl/charts/_rels/chart249.xml.rels><?xml version="1.0" encoding="UTF-8" standalone="yes"?>
<Relationships xmlns="http://schemas.openxmlformats.org/package/2006/relationships"><Relationship Id="rId2" Type="http://schemas.microsoft.com/office/2011/relationships/chartColorStyle" Target="colors251.xml"/><Relationship Id="rId1" Type="http://schemas.microsoft.com/office/2011/relationships/chartStyle" Target="style251.xml"/></Relationships>
</file>

<file path=xl/charts/_rels/chart250.xml.rels><?xml version="1.0" encoding="UTF-8" standalone="yes"?>
<Relationships xmlns="http://schemas.openxmlformats.org/package/2006/relationships"><Relationship Id="rId2" Type="http://schemas.microsoft.com/office/2011/relationships/chartColorStyle" Target="colors252.xml"/><Relationship Id="rId1" Type="http://schemas.microsoft.com/office/2011/relationships/chartStyle" Target="style252.xml"/></Relationships>
</file>

<file path=xl/charts/_rels/chart251.xml.rels><?xml version="1.0" encoding="UTF-8" standalone="yes"?>
<Relationships xmlns="http://schemas.openxmlformats.org/package/2006/relationships"><Relationship Id="rId2" Type="http://schemas.microsoft.com/office/2011/relationships/chartColorStyle" Target="colors253.xml"/><Relationship Id="rId1" Type="http://schemas.microsoft.com/office/2011/relationships/chartStyle" Target="style253.xml"/></Relationships>
</file>

<file path=xl/charts/_rels/chart252.xml.rels><?xml version="1.0" encoding="UTF-8" standalone="yes"?>
<Relationships xmlns="http://schemas.openxmlformats.org/package/2006/relationships"><Relationship Id="rId2" Type="http://schemas.microsoft.com/office/2011/relationships/chartColorStyle" Target="colors254.xml"/><Relationship Id="rId1" Type="http://schemas.microsoft.com/office/2011/relationships/chartStyle" Target="style254.xml"/></Relationships>
</file>

<file path=xl/charts/_rels/chart253.xml.rels><?xml version="1.0" encoding="UTF-8" standalone="yes"?>
<Relationships xmlns="http://schemas.openxmlformats.org/package/2006/relationships"><Relationship Id="rId2" Type="http://schemas.microsoft.com/office/2011/relationships/chartColorStyle" Target="colors255.xml"/><Relationship Id="rId1" Type="http://schemas.microsoft.com/office/2011/relationships/chartStyle" Target="style255.xml"/></Relationships>
</file>

<file path=xl/charts/_rels/chart254.xml.rels><?xml version="1.0" encoding="UTF-8" standalone="yes"?>
<Relationships xmlns="http://schemas.openxmlformats.org/package/2006/relationships"><Relationship Id="rId2" Type="http://schemas.microsoft.com/office/2011/relationships/chartColorStyle" Target="colors256.xml"/><Relationship Id="rId1" Type="http://schemas.microsoft.com/office/2011/relationships/chartStyle" Target="style256.xml"/></Relationships>
</file>

<file path=xl/charts/_rels/chart255.xml.rels><?xml version="1.0" encoding="UTF-8" standalone="yes"?>
<Relationships xmlns="http://schemas.openxmlformats.org/package/2006/relationships"><Relationship Id="rId2" Type="http://schemas.microsoft.com/office/2011/relationships/chartColorStyle" Target="colors257.xml"/><Relationship Id="rId1" Type="http://schemas.microsoft.com/office/2011/relationships/chartStyle" Target="style257.xml"/></Relationships>
</file>

<file path=xl/charts/_rels/chart256.xml.rels><?xml version="1.0" encoding="UTF-8" standalone="yes"?>
<Relationships xmlns="http://schemas.openxmlformats.org/package/2006/relationships"><Relationship Id="rId2" Type="http://schemas.microsoft.com/office/2011/relationships/chartColorStyle" Target="colors258.xml"/><Relationship Id="rId1" Type="http://schemas.microsoft.com/office/2011/relationships/chartStyle" Target="style258.xml"/></Relationships>
</file>

<file path=xl/charts/_rels/chart257.xml.rels><?xml version="1.0" encoding="UTF-8" standalone="yes"?>
<Relationships xmlns="http://schemas.openxmlformats.org/package/2006/relationships"><Relationship Id="rId2" Type="http://schemas.microsoft.com/office/2011/relationships/chartColorStyle" Target="colors259.xml"/><Relationship Id="rId1" Type="http://schemas.microsoft.com/office/2011/relationships/chartStyle" Target="style259.xml"/></Relationships>
</file>

<file path=xl/charts/_rels/chart258.xml.rels><?xml version="1.0" encoding="UTF-8" standalone="yes"?>
<Relationships xmlns="http://schemas.openxmlformats.org/package/2006/relationships"><Relationship Id="rId2" Type="http://schemas.microsoft.com/office/2011/relationships/chartColorStyle" Target="colors260.xml"/><Relationship Id="rId1" Type="http://schemas.microsoft.com/office/2011/relationships/chartStyle" Target="style260.xml"/></Relationships>
</file>

<file path=xl/charts/_rels/chart259.xml.rels><?xml version="1.0" encoding="UTF-8" standalone="yes"?>
<Relationships xmlns="http://schemas.openxmlformats.org/package/2006/relationships"><Relationship Id="rId2" Type="http://schemas.microsoft.com/office/2011/relationships/chartColorStyle" Target="colors261.xml"/><Relationship Id="rId1" Type="http://schemas.microsoft.com/office/2011/relationships/chartStyle" Target="style261.xml"/></Relationships>
</file>

<file path=xl/charts/_rels/chart260.xml.rels><?xml version="1.0" encoding="UTF-8" standalone="yes"?>
<Relationships xmlns="http://schemas.openxmlformats.org/package/2006/relationships"><Relationship Id="rId2" Type="http://schemas.microsoft.com/office/2011/relationships/chartColorStyle" Target="colors262.xml"/><Relationship Id="rId1" Type="http://schemas.microsoft.com/office/2011/relationships/chartStyle" Target="style262.xml"/></Relationships>
</file>

<file path=xl/charts/_rels/chart261.xml.rels><?xml version="1.0" encoding="UTF-8" standalone="yes"?>
<Relationships xmlns="http://schemas.openxmlformats.org/package/2006/relationships"><Relationship Id="rId2" Type="http://schemas.microsoft.com/office/2011/relationships/chartColorStyle" Target="colors263.xml"/><Relationship Id="rId1" Type="http://schemas.microsoft.com/office/2011/relationships/chartStyle" Target="style263.xml"/></Relationships>
</file>

<file path=xl/charts/_rels/chart262.xml.rels><?xml version="1.0" encoding="UTF-8" standalone="yes"?>
<Relationships xmlns="http://schemas.openxmlformats.org/package/2006/relationships"><Relationship Id="rId2" Type="http://schemas.microsoft.com/office/2011/relationships/chartColorStyle" Target="colors264.xml"/><Relationship Id="rId1" Type="http://schemas.microsoft.com/office/2011/relationships/chartStyle" Target="style264.xml"/></Relationships>
</file>

<file path=xl/charts/_rels/chart263.xml.rels><?xml version="1.0" encoding="UTF-8" standalone="yes"?>
<Relationships xmlns="http://schemas.openxmlformats.org/package/2006/relationships"><Relationship Id="rId2" Type="http://schemas.microsoft.com/office/2011/relationships/chartColorStyle" Target="colors265.xml"/><Relationship Id="rId1" Type="http://schemas.microsoft.com/office/2011/relationships/chartStyle" Target="style265.xml"/></Relationships>
</file>

<file path=xl/charts/_rels/chart264.xml.rels><?xml version="1.0" encoding="UTF-8" standalone="yes"?>
<Relationships xmlns="http://schemas.openxmlformats.org/package/2006/relationships"><Relationship Id="rId2" Type="http://schemas.microsoft.com/office/2011/relationships/chartColorStyle" Target="colors266.xml"/><Relationship Id="rId1" Type="http://schemas.microsoft.com/office/2011/relationships/chartStyle" Target="style266.xml"/></Relationships>
</file>

<file path=xl/charts/_rels/chart265.xml.rels><?xml version="1.0" encoding="UTF-8" standalone="yes"?>
<Relationships xmlns="http://schemas.openxmlformats.org/package/2006/relationships"><Relationship Id="rId2" Type="http://schemas.microsoft.com/office/2011/relationships/chartColorStyle" Target="colors267.xml"/><Relationship Id="rId1" Type="http://schemas.microsoft.com/office/2011/relationships/chartStyle" Target="style267.xml"/></Relationships>
</file>

<file path=xl/charts/_rels/chart266.xml.rels><?xml version="1.0" encoding="UTF-8" standalone="yes"?>
<Relationships xmlns="http://schemas.openxmlformats.org/package/2006/relationships"><Relationship Id="rId2" Type="http://schemas.microsoft.com/office/2011/relationships/chartColorStyle" Target="colors268.xml"/><Relationship Id="rId1" Type="http://schemas.microsoft.com/office/2011/relationships/chartStyle" Target="style268.xml"/></Relationships>
</file>

<file path=xl/charts/_rels/chart267.xml.rels><?xml version="1.0" encoding="UTF-8" standalone="yes"?>
<Relationships xmlns="http://schemas.openxmlformats.org/package/2006/relationships"><Relationship Id="rId2" Type="http://schemas.microsoft.com/office/2011/relationships/chartColorStyle" Target="colors269.xml"/><Relationship Id="rId1" Type="http://schemas.microsoft.com/office/2011/relationships/chartStyle" Target="style269.xml"/></Relationships>
</file>

<file path=xl/charts/_rels/chart268.xml.rels><?xml version="1.0" encoding="UTF-8" standalone="yes"?>
<Relationships xmlns="http://schemas.openxmlformats.org/package/2006/relationships"><Relationship Id="rId2" Type="http://schemas.microsoft.com/office/2011/relationships/chartColorStyle" Target="colors270.xml"/><Relationship Id="rId1" Type="http://schemas.microsoft.com/office/2011/relationships/chartStyle" Target="style270.xml"/></Relationships>
</file>

<file path=xl/charts/_rels/chart269.xml.rels><?xml version="1.0" encoding="UTF-8" standalone="yes"?>
<Relationships xmlns="http://schemas.openxmlformats.org/package/2006/relationships"><Relationship Id="rId2" Type="http://schemas.microsoft.com/office/2011/relationships/chartColorStyle" Target="colors271.xml"/><Relationship Id="rId1" Type="http://schemas.microsoft.com/office/2011/relationships/chartStyle" Target="style271.xml"/></Relationships>
</file>

<file path=xl/charts/_rels/chart270.xml.rels><?xml version="1.0" encoding="UTF-8" standalone="yes"?>
<Relationships xmlns="http://schemas.openxmlformats.org/package/2006/relationships"><Relationship Id="rId2" Type="http://schemas.microsoft.com/office/2011/relationships/chartColorStyle" Target="colors272.xml"/><Relationship Id="rId1" Type="http://schemas.microsoft.com/office/2011/relationships/chartStyle" Target="style272.xml"/></Relationships>
</file>

<file path=xl/charts/_rels/chart271.xml.rels><?xml version="1.0" encoding="UTF-8" standalone="yes"?>
<Relationships xmlns="http://schemas.openxmlformats.org/package/2006/relationships"><Relationship Id="rId2" Type="http://schemas.microsoft.com/office/2011/relationships/chartColorStyle" Target="colors273.xml"/><Relationship Id="rId1" Type="http://schemas.microsoft.com/office/2011/relationships/chartStyle" Target="style273.xml"/></Relationships>
</file>

<file path=xl/charts/_rels/chart272.xml.rels><?xml version="1.0" encoding="UTF-8" standalone="yes"?>
<Relationships xmlns="http://schemas.openxmlformats.org/package/2006/relationships"><Relationship Id="rId2" Type="http://schemas.microsoft.com/office/2011/relationships/chartColorStyle" Target="colors274.xml"/><Relationship Id="rId1" Type="http://schemas.microsoft.com/office/2011/relationships/chartStyle" Target="style274.xml"/></Relationships>
</file>

<file path=xl/charts/_rels/chart273.xml.rels><?xml version="1.0" encoding="UTF-8" standalone="yes"?>
<Relationships xmlns="http://schemas.openxmlformats.org/package/2006/relationships"><Relationship Id="rId2" Type="http://schemas.microsoft.com/office/2011/relationships/chartColorStyle" Target="colors275.xml"/><Relationship Id="rId1" Type="http://schemas.microsoft.com/office/2011/relationships/chartStyle" Target="style275.xml"/></Relationships>
</file>

<file path=xl/charts/_rels/chart274.xml.rels><?xml version="1.0" encoding="UTF-8" standalone="yes"?>
<Relationships xmlns="http://schemas.openxmlformats.org/package/2006/relationships"><Relationship Id="rId2" Type="http://schemas.microsoft.com/office/2011/relationships/chartColorStyle" Target="colors276.xml"/><Relationship Id="rId1" Type="http://schemas.microsoft.com/office/2011/relationships/chartStyle" Target="style276.xml"/></Relationships>
</file>

<file path=xl/charts/_rels/chart275.xml.rels><?xml version="1.0" encoding="UTF-8" standalone="yes"?>
<Relationships xmlns="http://schemas.openxmlformats.org/package/2006/relationships"><Relationship Id="rId2" Type="http://schemas.microsoft.com/office/2011/relationships/chartColorStyle" Target="colors277.xml"/><Relationship Id="rId1" Type="http://schemas.microsoft.com/office/2011/relationships/chartStyle" Target="style277.xml"/></Relationships>
</file>

<file path=xl/charts/_rels/chart276.xml.rels><?xml version="1.0" encoding="UTF-8" standalone="yes"?>
<Relationships xmlns="http://schemas.openxmlformats.org/package/2006/relationships"><Relationship Id="rId2" Type="http://schemas.microsoft.com/office/2011/relationships/chartColorStyle" Target="colors278.xml"/><Relationship Id="rId1" Type="http://schemas.microsoft.com/office/2011/relationships/chartStyle" Target="style278.xml"/></Relationships>
</file>

<file path=xl/charts/_rels/chart277.xml.rels><?xml version="1.0" encoding="UTF-8" standalone="yes"?>
<Relationships xmlns="http://schemas.openxmlformats.org/package/2006/relationships"><Relationship Id="rId2" Type="http://schemas.microsoft.com/office/2011/relationships/chartColorStyle" Target="colors279.xml"/><Relationship Id="rId1" Type="http://schemas.microsoft.com/office/2011/relationships/chartStyle" Target="style279.xml"/></Relationships>
</file>

<file path=xl/charts/_rels/chart278.xml.rels><?xml version="1.0" encoding="UTF-8" standalone="yes"?>
<Relationships xmlns="http://schemas.openxmlformats.org/package/2006/relationships"><Relationship Id="rId2" Type="http://schemas.microsoft.com/office/2011/relationships/chartColorStyle" Target="colors280.xml"/><Relationship Id="rId1" Type="http://schemas.microsoft.com/office/2011/relationships/chartStyle" Target="style280.xml"/></Relationships>
</file>

<file path=xl/charts/_rels/chart279.xml.rels><?xml version="1.0" encoding="UTF-8" standalone="yes"?>
<Relationships xmlns="http://schemas.openxmlformats.org/package/2006/relationships"><Relationship Id="rId2" Type="http://schemas.microsoft.com/office/2011/relationships/chartColorStyle" Target="colors281.xml"/><Relationship Id="rId1" Type="http://schemas.microsoft.com/office/2011/relationships/chartStyle" Target="style281.xml"/></Relationships>
</file>

<file path=xl/charts/_rels/chart280.xml.rels><?xml version="1.0" encoding="UTF-8" standalone="yes"?>
<Relationships xmlns="http://schemas.openxmlformats.org/package/2006/relationships"><Relationship Id="rId2" Type="http://schemas.microsoft.com/office/2011/relationships/chartColorStyle" Target="colors282.xml"/><Relationship Id="rId1" Type="http://schemas.microsoft.com/office/2011/relationships/chartStyle" Target="style282.xml"/></Relationships>
</file>

<file path=xl/charts/_rels/chart281.xml.rels><?xml version="1.0" encoding="UTF-8" standalone="yes"?>
<Relationships xmlns="http://schemas.openxmlformats.org/package/2006/relationships"><Relationship Id="rId2" Type="http://schemas.microsoft.com/office/2011/relationships/chartColorStyle" Target="colors283.xml"/><Relationship Id="rId1" Type="http://schemas.microsoft.com/office/2011/relationships/chartStyle" Target="style283.xml"/></Relationships>
</file>

<file path=xl/charts/_rels/chart282.xml.rels><?xml version="1.0" encoding="UTF-8" standalone="yes"?>
<Relationships xmlns="http://schemas.openxmlformats.org/package/2006/relationships"><Relationship Id="rId2" Type="http://schemas.microsoft.com/office/2011/relationships/chartColorStyle" Target="colors284.xml"/><Relationship Id="rId1" Type="http://schemas.microsoft.com/office/2011/relationships/chartStyle" Target="style284.xml"/></Relationships>
</file>

<file path=xl/charts/_rels/chart283.xml.rels><?xml version="1.0" encoding="UTF-8" standalone="yes"?>
<Relationships xmlns="http://schemas.openxmlformats.org/package/2006/relationships"><Relationship Id="rId2" Type="http://schemas.microsoft.com/office/2011/relationships/chartColorStyle" Target="colors285.xml"/><Relationship Id="rId1" Type="http://schemas.microsoft.com/office/2011/relationships/chartStyle" Target="style285.xml"/></Relationships>
</file>

<file path=xl/charts/_rels/chart284.xml.rels><?xml version="1.0" encoding="UTF-8" standalone="yes"?>
<Relationships xmlns="http://schemas.openxmlformats.org/package/2006/relationships"><Relationship Id="rId2" Type="http://schemas.microsoft.com/office/2011/relationships/chartColorStyle" Target="colors286.xml"/><Relationship Id="rId1" Type="http://schemas.microsoft.com/office/2011/relationships/chartStyle" Target="style286.xml"/></Relationships>
</file>

<file path=xl/charts/_rels/chart285.xml.rels><?xml version="1.0" encoding="UTF-8" standalone="yes"?>
<Relationships xmlns="http://schemas.openxmlformats.org/package/2006/relationships"><Relationship Id="rId2" Type="http://schemas.microsoft.com/office/2011/relationships/chartColorStyle" Target="colors287.xml"/><Relationship Id="rId1" Type="http://schemas.microsoft.com/office/2011/relationships/chartStyle" Target="style287.xml"/></Relationships>
</file>

<file path=xl/charts/_rels/chart286.xml.rels><?xml version="1.0" encoding="UTF-8" standalone="yes"?>
<Relationships xmlns="http://schemas.openxmlformats.org/package/2006/relationships"><Relationship Id="rId2" Type="http://schemas.microsoft.com/office/2011/relationships/chartColorStyle" Target="colors288.xml"/><Relationship Id="rId1" Type="http://schemas.microsoft.com/office/2011/relationships/chartStyle" Target="style288.xml"/></Relationships>
</file>

<file path=xl/charts/_rels/chart287.xml.rels><?xml version="1.0" encoding="UTF-8" standalone="yes"?>
<Relationships xmlns="http://schemas.openxmlformats.org/package/2006/relationships"><Relationship Id="rId2" Type="http://schemas.microsoft.com/office/2011/relationships/chartColorStyle" Target="colors289.xml"/><Relationship Id="rId1" Type="http://schemas.microsoft.com/office/2011/relationships/chartStyle" Target="style289.xml"/></Relationships>
</file>

<file path=xl/charts/_rels/chart288.xml.rels><?xml version="1.0" encoding="UTF-8" standalone="yes"?>
<Relationships xmlns="http://schemas.openxmlformats.org/package/2006/relationships"><Relationship Id="rId2" Type="http://schemas.microsoft.com/office/2011/relationships/chartColorStyle" Target="colors290.xml"/><Relationship Id="rId1" Type="http://schemas.microsoft.com/office/2011/relationships/chartStyle" Target="style290.xml"/></Relationships>
</file>

<file path=xl/charts/_rels/chart289.xml.rels><?xml version="1.0" encoding="UTF-8" standalone="yes"?>
<Relationships xmlns="http://schemas.openxmlformats.org/package/2006/relationships"><Relationship Id="rId2" Type="http://schemas.microsoft.com/office/2011/relationships/chartColorStyle" Target="colors291.xml"/><Relationship Id="rId1" Type="http://schemas.microsoft.com/office/2011/relationships/chartStyle" Target="style291.xml"/></Relationships>
</file>

<file path=xl/charts/_rels/chart290.xml.rels><?xml version="1.0" encoding="UTF-8" standalone="yes"?>
<Relationships xmlns="http://schemas.openxmlformats.org/package/2006/relationships"><Relationship Id="rId2" Type="http://schemas.microsoft.com/office/2011/relationships/chartColorStyle" Target="colors292.xml"/><Relationship Id="rId1" Type="http://schemas.microsoft.com/office/2011/relationships/chartStyle" Target="style292.xml"/></Relationships>
</file>

<file path=xl/charts/_rels/chart291.xml.rels><?xml version="1.0" encoding="UTF-8" standalone="yes"?>
<Relationships xmlns="http://schemas.openxmlformats.org/package/2006/relationships"><Relationship Id="rId2" Type="http://schemas.microsoft.com/office/2011/relationships/chartColorStyle" Target="colors293.xml"/><Relationship Id="rId1" Type="http://schemas.microsoft.com/office/2011/relationships/chartStyle" Target="style293.xml"/></Relationships>
</file>

<file path=xl/charts/_rels/chart292.xml.rels><?xml version="1.0" encoding="UTF-8" standalone="yes"?>
<Relationships xmlns="http://schemas.openxmlformats.org/package/2006/relationships"><Relationship Id="rId2" Type="http://schemas.microsoft.com/office/2011/relationships/chartColorStyle" Target="colors294.xml"/><Relationship Id="rId1" Type="http://schemas.microsoft.com/office/2011/relationships/chartStyle" Target="style294.xml"/></Relationships>
</file>

<file path=xl/charts/_rels/chart293.xml.rels><?xml version="1.0" encoding="UTF-8" standalone="yes"?>
<Relationships xmlns="http://schemas.openxmlformats.org/package/2006/relationships"><Relationship Id="rId2" Type="http://schemas.microsoft.com/office/2011/relationships/chartColorStyle" Target="colors295.xml"/><Relationship Id="rId1" Type="http://schemas.microsoft.com/office/2011/relationships/chartStyle" Target="style295.xml"/></Relationships>
</file>

<file path=xl/charts/_rels/chart294.xml.rels><?xml version="1.0" encoding="UTF-8" standalone="yes"?>
<Relationships xmlns="http://schemas.openxmlformats.org/package/2006/relationships"><Relationship Id="rId2" Type="http://schemas.microsoft.com/office/2011/relationships/chartColorStyle" Target="colors296.xml"/><Relationship Id="rId1" Type="http://schemas.microsoft.com/office/2011/relationships/chartStyle" Target="style296.xml"/></Relationships>
</file>

<file path=xl/charts/_rels/chart295.xml.rels><?xml version="1.0" encoding="UTF-8" standalone="yes"?>
<Relationships xmlns="http://schemas.openxmlformats.org/package/2006/relationships"><Relationship Id="rId2" Type="http://schemas.microsoft.com/office/2011/relationships/chartColorStyle" Target="colors297.xml"/><Relationship Id="rId1" Type="http://schemas.microsoft.com/office/2011/relationships/chartStyle" Target="style297.xml"/></Relationships>
</file>

<file path=xl/charts/_rels/chart296.xml.rels><?xml version="1.0" encoding="UTF-8" standalone="yes"?>
<Relationships xmlns="http://schemas.openxmlformats.org/package/2006/relationships"><Relationship Id="rId2" Type="http://schemas.microsoft.com/office/2011/relationships/chartColorStyle" Target="colors298.xml"/><Relationship Id="rId1" Type="http://schemas.microsoft.com/office/2011/relationships/chartStyle" Target="style298.xml"/></Relationships>
</file>

<file path=xl/charts/_rels/chart297.xml.rels><?xml version="1.0" encoding="UTF-8" standalone="yes"?>
<Relationships xmlns="http://schemas.openxmlformats.org/package/2006/relationships"><Relationship Id="rId2" Type="http://schemas.microsoft.com/office/2011/relationships/chartColorStyle" Target="colors299.xml"/><Relationship Id="rId1" Type="http://schemas.microsoft.com/office/2011/relationships/chartStyle" Target="style299.xml"/></Relationships>
</file>

<file path=xl/charts/_rels/chart298.xml.rels><?xml version="1.0" encoding="UTF-8" standalone="yes"?>
<Relationships xmlns="http://schemas.openxmlformats.org/package/2006/relationships"><Relationship Id="rId2" Type="http://schemas.microsoft.com/office/2011/relationships/chartColorStyle" Target="colors300.xml"/><Relationship Id="rId1" Type="http://schemas.microsoft.com/office/2011/relationships/chartStyle" Target="style300.xml"/></Relationships>
</file>

<file path=xl/charts/_rels/chart299.xml.rels><?xml version="1.0" encoding="UTF-8" standalone="yes"?>
<Relationships xmlns="http://schemas.openxmlformats.org/package/2006/relationships"><Relationship Id="rId2" Type="http://schemas.microsoft.com/office/2011/relationships/chartColorStyle" Target="colors301.xml"/><Relationship Id="rId1" Type="http://schemas.microsoft.com/office/2011/relationships/chartStyle" Target="style301.xml"/></Relationships>
</file>

<file path=xl/charts/_rels/chart300.xml.rels><?xml version="1.0" encoding="UTF-8" standalone="yes"?>
<Relationships xmlns="http://schemas.openxmlformats.org/package/2006/relationships"><Relationship Id="rId2" Type="http://schemas.microsoft.com/office/2011/relationships/chartColorStyle" Target="colors302.xml"/><Relationship Id="rId1" Type="http://schemas.microsoft.com/office/2011/relationships/chartStyle" Target="style302.xml"/></Relationships>
</file>

<file path=xl/charts/_rels/chart301.xml.rels><?xml version="1.0" encoding="UTF-8" standalone="yes"?>
<Relationships xmlns="http://schemas.openxmlformats.org/package/2006/relationships"><Relationship Id="rId2" Type="http://schemas.microsoft.com/office/2011/relationships/chartColorStyle" Target="colors303.xml"/><Relationship Id="rId1" Type="http://schemas.microsoft.com/office/2011/relationships/chartStyle" Target="style303.xml"/></Relationships>
</file>

<file path=xl/charts/_rels/chart302.xml.rels><?xml version="1.0" encoding="UTF-8" standalone="yes"?>
<Relationships xmlns="http://schemas.openxmlformats.org/package/2006/relationships"><Relationship Id="rId2" Type="http://schemas.microsoft.com/office/2011/relationships/chartColorStyle" Target="colors304.xml"/><Relationship Id="rId1" Type="http://schemas.microsoft.com/office/2011/relationships/chartStyle" Target="style304.xml"/></Relationships>
</file>

<file path=xl/charts/_rels/chart303.xml.rels><?xml version="1.0" encoding="UTF-8" standalone="yes"?>
<Relationships xmlns="http://schemas.openxmlformats.org/package/2006/relationships"><Relationship Id="rId2" Type="http://schemas.microsoft.com/office/2011/relationships/chartColorStyle" Target="colors305.xml"/><Relationship Id="rId1" Type="http://schemas.microsoft.com/office/2011/relationships/chartStyle" Target="style305.xml"/></Relationships>
</file>

<file path=xl/charts/_rels/chart304.xml.rels><?xml version="1.0" encoding="UTF-8" standalone="yes"?>
<Relationships xmlns="http://schemas.openxmlformats.org/package/2006/relationships"><Relationship Id="rId2" Type="http://schemas.microsoft.com/office/2011/relationships/chartColorStyle" Target="colors306.xml"/><Relationship Id="rId1" Type="http://schemas.microsoft.com/office/2011/relationships/chartStyle" Target="style306.xml"/></Relationships>
</file>

<file path=xl/charts/_rels/chart305.xml.rels><?xml version="1.0" encoding="UTF-8" standalone="yes"?>
<Relationships xmlns="http://schemas.openxmlformats.org/package/2006/relationships"><Relationship Id="rId2" Type="http://schemas.microsoft.com/office/2011/relationships/chartColorStyle" Target="colors307.xml"/><Relationship Id="rId1" Type="http://schemas.microsoft.com/office/2011/relationships/chartStyle" Target="style307.xml"/></Relationships>
</file>

<file path=xl/charts/_rels/chart306.xml.rels><?xml version="1.0" encoding="UTF-8" standalone="yes"?>
<Relationships xmlns="http://schemas.openxmlformats.org/package/2006/relationships"><Relationship Id="rId2" Type="http://schemas.microsoft.com/office/2011/relationships/chartColorStyle" Target="colors308.xml"/><Relationship Id="rId1" Type="http://schemas.microsoft.com/office/2011/relationships/chartStyle" Target="style308.xml"/></Relationships>
</file>

<file path=xl/charts/_rels/chart307.xml.rels><?xml version="1.0" encoding="UTF-8" standalone="yes"?>
<Relationships xmlns="http://schemas.openxmlformats.org/package/2006/relationships"><Relationship Id="rId2" Type="http://schemas.microsoft.com/office/2011/relationships/chartColorStyle" Target="colors309.xml"/><Relationship Id="rId1" Type="http://schemas.microsoft.com/office/2011/relationships/chartStyle" Target="style309.xml"/></Relationships>
</file>

<file path=xl/charts/_rels/chart308.xml.rels><?xml version="1.0" encoding="UTF-8" standalone="yes"?>
<Relationships xmlns="http://schemas.openxmlformats.org/package/2006/relationships"><Relationship Id="rId2" Type="http://schemas.microsoft.com/office/2011/relationships/chartColorStyle" Target="colors310.xml"/><Relationship Id="rId1" Type="http://schemas.microsoft.com/office/2011/relationships/chartStyle" Target="style310.xml"/></Relationships>
</file>

<file path=xl/charts/_rels/chart309.xml.rels><?xml version="1.0" encoding="UTF-8" standalone="yes"?>
<Relationships xmlns="http://schemas.openxmlformats.org/package/2006/relationships"><Relationship Id="rId2" Type="http://schemas.microsoft.com/office/2011/relationships/chartColorStyle" Target="colors311.xml"/><Relationship Id="rId1" Type="http://schemas.microsoft.com/office/2011/relationships/chartStyle" Target="style311.xml"/></Relationships>
</file>

<file path=xl/charts/_rels/chart310.xml.rels><?xml version="1.0" encoding="UTF-8" standalone="yes"?>
<Relationships xmlns="http://schemas.openxmlformats.org/package/2006/relationships"><Relationship Id="rId2" Type="http://schemas.microsoft.com/office/2011/relationships/chartColorStyle" Target="colors312.xml"/><Relationship Id="rId1" Type="http://schemas.microsoft.com/office/2011/relationships/chartStyle" Target="style312.xml"/></Relationships>
</file>

<file path=xl/charts/_rels/chart311.xml.rels><?xml version="1.0" encoding="UTF-8" standalone="yes"?>
<Relationships xmlns="http://schemas.openxmlformats.org/package/2006/relationships"><Relationship Id="rId2" Type="http://schemas.microsoft.com/office/2011/relationships/chartColorStyle" Target="colors313.xml"/><Relationship Id="rId1" Type="http://schemas.microsoft.com/office/2011/relationships/chartStyle" Target="style313.xml"/></Relationships>
</file>

<file path=xl/charts/_rels/chart312.xml.rels><?xml version="1.0" encoding="UTF-8" standalone="yes"?>
<Relationships xmlns="http://schemas.openxmlformats.org/package/2006/relationships"><Relationship Id="rId2" Type="http://schemas.microsoft.com/office/2011/relationships/chartColorStyle" Target="colors314.xml"/><Relationship Id="rId1" Type="http://schemas.microsoft.com/office/2011/relationships/chartStyle" Target="style314.xml"/></Relationships>
</file>

<file path=xl/charts/_rels/chart313.xml.rels><?xml version="1.0" encoding="UTF-8" standalone="yes"?>
<Relationships xmlns="http://schemas.openxmlformats.org/package/2006/relationships"><Relationship Id="rId2" Type="http://schemas.microsoft.com/office/2011/relationships/chartColorStyle" Target="colors315.xml"/><Relationship Id="rId1" Type="http://schemas.microsoft.com/office/2011/relationships/chartStyle" Target="style315.xml"/></Relationships>
</file>

<file path=xl/charts/_rels/chart314.xml.rels><?xml version="1.0" encoding="UTF-8" standalone="yes"?>
<Relationships xmlns="http://schemas.openxmlformats.org/package/2006/relationships"><Relationship Id="rId2" Type="http://schemas.microsoft.com/office/2011/relationships/chartColorStyle" Target="colors316.xml"/><Relationship Id="rId1" Type="http://schemas.microsoft.com/office/2011/relationships/chartStyle" Target="style316.xml"/></Relationships>
</file>

<file path=xl/charts/_rels/chart315.xml.rels><?xml version="1.0" encoding="UTF-8" standalone="yes"?>
<Relationships xmlns="http://schemas.openxmlformats.org/package/2006/relationships"><Relationship Id="rId2" Type="http://schemas.microsoft.com/office/2011/relationships/chartColorStyle" Target="colors317.xml"/><Relationship Id="rId1" Type="http://schemas.microsoft.com/office/2011/relationships/chartStyle" Target="style317.xml"/></Relationships>
</file>

<file path=xl/charts/_rels/chart316.xml.rels><?xml version="1.0" encoding="UTF-8" standalone="yes"?>
<Relationships xmlns="http://schemas.openxmlformats.org/package/2006/relationships"><Relationship Id="rId2" Type="http://schemas.microsoft.com/office/2011/relationships/chartColorStyle" Target="colors318.xml"/><Relationship Id="rId1" Type="http://schemas.microsoft.com/office/2011/relationships/chartStyle" Target="style318.xml"/></Relationships>
</file>

<file path=xl/charts/_rels/chart317.xml.rels><?xml version="1.0" encoding="UTF-8" standalone="yes"?>
<Relationships xmlns="http://schemas.openxmlformats.org/package/2006/relationships"><Relationship Id="rId2" Type="http://schemas.microsoft.com/office/2011/relationships/chartColorStyle" Target="colors319.xml"/><Relationship Id="rId1" Type="http://schemas.microsoft.com/office/2011/relationships/chartStyle" Target="style319.xml"/></Relationships>
</file>

<file path=xl/charts/_rels/chart318.xml.rels><?xml version="1.0" encoding="UTF-8" standalone="yes"?>
<Relationships xmlns="http://schemas.openxmlformats.org/package/2006/relationships"><Relationship Id="rId2" Type="http://schemas.microsoft.com/office/2011/relationships/chartColorStyle" Target="colors320.xml"/><Relationship Id="rId1" Type="http://schemas.microsoft.com/office/2011/relationships/chartStyle" Target="style320.xml"/></Relationships>
</file>

<file path=xl/charts/_rels/chart319.xml.rels><?xml version="1.0" encoding="UTF-8" standalone="yes"?>
<Relationships xmlns="http://schemas.openxmlformats.org/package/2006/relationships"><Relationship Id="rId2" Type="http://schemas.microsoft.com/office/2011/relationships/chartColorStyle" Target="colors321.xml"/><Relationship Id="rId1" Type="http://schemas.microsoft.com/office/2011/relationships/chartStyle" Target="style321.xml"/></Relationships>
</file>

<file path=xl/charts/_rels/chart320.xml.rels><?xml version="1.0" encoding="UTF-8" standalone="yes"?>
<Relationships xmlns="http://schemas.openxmlformats.org/package/2006/relationships"><Relationship Id="rId2" Type="http://schemas.microsoft.com/office/2011/relationships/chartColorStyle" Target="colors322.xml"/><Relationship Id="rId1" Type="http://schemas.microsoft.com/office/2011/relationships/chartStyle" Target="style322.xml"/></Relationships>
</file>

<file path=xl/charts/_rels/chart321.xml.rels><?xml version="1.0" encoding="UTF-8" standalone="yes"?>
<Relationships xmlns="http://schemas.openxmlformats.org/package/2006/relationships"><Relationship Id="rId2" Type="http://schemas.microsoft.com/office/2011/relationships/chartColorStyle" Target="colors323.xml"/><Relationship Id="rId1" Type="http://schemas.microsoft.com/office/2011/relationships/chartStyle" Target="style323.xml"/></Relationships>
</file>

<file path=xl/charts/_rels/chart322.xml.rels><?xml version="1.0" encoding="UTF-8" standalone="yes"?>
<Relationships xmlns="http://schemas.openxmlformats.org/package/2006/relationships"><Relationship Id="rId2" Type="http://schemas.microsoft.com/office/2011/relationships/chartColorStyle" Target="colors324.xml"/><Relationship Id="rId1" Type="http://schemas.microsoft.com/office/2011/relationships/chartStyle" Target="style324.xml"/></Relationships>
</file>

<file path=xl/charts/_rels/chart323.xml.rels><?xml version="1.0" encoding="UTF-8" standalone="yes"?>
<Relationships xmlns="http://schemas.openxmlformats.org/package/2006/relationships"><Relationship Id="rId2" Type="http://schemas.microsoft.com/office/2011/relationships/chartColorStyle" Target="colors325.xml"/><Relationship Id="rId1" Type="http://schemas.microsoft.com/office/2011/relationships/chartStyle" Target="style325.xml"/></Relationships>
</file>

<file path=xl/charts/_rels/chart324.xml.rels><?xml version="1.0" encoding="UTF-8" standalone="yes"?>
<Relationships xmlns="http://schemas.openxmlformats.org/package/2006/relationships"><Relationship Id="rId2" Type="http://schemas.microsoft.com/office/2011/relationships/chartColorStyle" Target="colors326.xml"/><Relationship Id="rId1" Type="http://schemas.microsoft.com/office/2011/relationships/chartStyle" Target="style326.xml"/></Relationships>
</file>

<file path=xl/charts/_rels/chart325.xml.rels><?xml version="1.0" encoding="UTF-8" standalone="yes"?>
<Relationships xmlns="http://schemas.openxmlformats.org/package/2006/relationships"><Relationship Id="rId2" Type="http://schemas.microsoft.com/office/2011/relationships/chartColorStyle" Target="colors327.xml"/><Relationship Id="rId1" Type="http://schemas.microsoft.com/office/2011/relationships/chartStyle" Target="style327.xml"/></Relationships>
</file>

<file path=xl/charts/_rels/chart326.xml.rels><?xml version="1.0" encoding="UTF-8" standalone="yes"?>
<Relationships xmlns="http://schemas.openxmlformats.org/package/2006/relationships"><Relationship Id="rId2" Type="http://schemas.microsoft.com/office/2011/relationships/chartColorStyle" Target="colors328.xml"/><Relationship Id="rId1" Type="http://schemas.microsoft.com/office/2011/relationships/chartStyle" Target="style328.xml"/></Relationships>
</file>

<file path=xl/charts/_rels/chart327.xml.rels><?xml version="1.0" encoding="UTF-8" standalone="yes"?>
<Relationships xmlns="http://schemas.openxmlformats.org/package/2006/relationships"><Relationship Id="rId2" Type="http://schemas.microsoft.com/office/2011/relationships/chartColorStyle" Target="colors329.xml"/><Relationship Id="rId1" Type="http://schemas.microsoft.com/office/2011/relationships/chartStyle" Target="style329.xml"/></Relationships>
</file>

<file path=xl/charts/_rels/chart328.xml.rels><?xml version="1.0" encoding="UTF-8" standalone="yes"?>
<Relationships xmlns="http://schemas.openxmlformats.org/package/2006/relationships"><Relationship Id="rId2" Type="http://schemas.microsoft.com/office/2011/relationships/chartColorStyle" Target="colors330.xml"/><Relationship Id="rId1" Type="http://schemas.microsoft.com/office/2011/relationships/chartStyle" Target="style330.xml"/></Relationships>
</file>

<file path=xl/charts/_rels/chart329.xml.rels><?xml version="1.0" encoding="UTF-8" standalone="yes"?>
<Relationships xmlns="http://schemas.openxmlformats.org/package/2006/relationships"><Relationship Id="rId2" Type="http://schemas.microsoft.com/office/2011/relationships/chartColorStyle" Target="colors331.xml"/><Relationship Id="rId1" Type="http://schemas.microsoft.com/office/2011/relationships/chartStyle" Target="style331.xml"/></Relationships>
</file>

<file path=xl/charts/_rels/chart330.xml.rels><?xml version="1.0" encoding="UTF-8" standalone="yes"?>
<Relationships xmlns="http://schemas.openxmlformats.org/package/2006/relationships"><Relationship Id="rId2" Type="http://schemas.microsoft.com/office/2011/relationships/chartColorStyle" Target="colors332.xml"/><Relationship Id="rId1" Type="http://schemas.microsoft.com/office/2011/relationships/chartStyle" Target="style332.xml"/></Relationships>
</file>

<file path=xl/charts/_rels/chart331.xml.rels><?xml version="1.0" encoding="UTF-8" standalone="yes"?>
<Relationships xmlns="http://schemas.openxmlformats.org/package/2006/relationships"><Relationship Id="rId2" Type="http://schemas.microsoft.com/office/2011/relationships/chartColorStyle" Target="colors333.xml"/><Relationship Id="rId1" Type="http://schemas.microsoft.com/office/2011/relationships/chartStyle" Target="style333.xml"/></Relationships>
</file>

<file path=xl/charts/_rels/chart332.xml.rels><?xml version="1.0" encoding="UTF-8" standalone="yes"?>
<Relationships xmlns="http://schemas.openxmlformats.org/package/2006/relationships"><Relationship Id="rId2" Type="http://schemas.microsoft.com/office/2011/relationships/chartColorStyle" Target="colors334.xml"/><Relationship Id="rId1" Type="http://schemas.microsoft.com/office/2011/relationships/chartStyle" Target="style334.xml"/></Relationships>
</file>

<file path=xl/charts/_rels/chart333.xml.rels><?xml version="1.0" encoding="UTF-8" standalone="yes"?>
<Relationships xmlns="http://schemas.openxmlformats.org/package/2006/relationships"><Relationship Id="rId2" Type="http://schemas.microsoft.com/office/2011/relationships/chartColorStyle" Target="colors335.xml"/><Relationship Id="rId1" Type="http://schemas.microsoft.com/office/2011/relationships/chartStyle" Target="style335.xml"/></Relationships>
</file>

<file path=xl/charts/_rels/chart334.xml.rels><?xml version="1.0" encoding="UTF-8" standalone="yes"?>
<Relationships xmlns="http://schemas.openxmlformats.org/package/2006/relationships"><Relationship Id="rId2" Type="http://schemas.microsoft.com/office/2011/relationships/chartColorStyle" Target="colors336.xml"/><Relationship Id="rId1" Type="http://schemas.microsoft.com/office/2011/relationships/chartStyle" Target="style336.xml"/></Relationships>
</file>

<file path=xl/charts/_rels/chart335.xml.rels><?xml version="1.0" encoding="UTF-8" standalone="yes"?>
<Relationships xmlns="http://schemas.openxmlformats.org/package/2006/relationships"><Relationship Id="rId2" Type="http://schemas.microsoft.com/office/2011/relationships/chartColorStyle" Target="colors337.xml"/><Relationship Id="rId1" Type="http://schemas.microsoft.com/office/2011/relationships/chartStyle" Target="style337.xml"/></Relationships>
</file>

<file path=xl/charts/_rels/chart336.xml.rels><?xml version="1.0" encoding="UTF-8" standalone="yes"?>
<Relationships xmlns="http://schemas.openxmlformats.org/package/2006/relationships"><Relationship Id="rId2" Type="http://schemas.microsoft.com/office/2011/relationships/chartColorStyle" Target="colors338.xml"/><Relationship Id="rId1" Type="http://schemas.microsoft.com/office/2011/relationships/chartStyle" Target="style338.xml"/></Relationships>
</file>

<file path=xl/charts/_rels/chart337.xml.rels><?xml version="1.0" encoding="UTF-8" standalone="yes"?>
<Relationships xmlns="http://schemas.openxmlformats.org/package/2006/relationships"><Relationship Id="rId2" Type="http://schemas.microsoft.com/office/2011/relationships/chartColorStyle" Target="colors339.xml"/><Relationship Id="rId1" Type="http://schemas.microsoft.com/office/2011/relationships/chartStyle" Target="style339.xml"/></Relationships>
</file>

<file path=xl/charts/_rels/chart338.xml.rels><?xml version="1.0" encoding="UTF-8" standalone="yes"?>
<Relationships xmlns="http://schemas.openxmlformats.org/package/2006/relationships"><Relationship Id="rId2" Type="http://schemas.microsoft.com/office/2011/relationships/chartColorStyle" Target="colors340.xml"/><Relationship Id="rId1" Type="http://schemas.microsoft.com/office/2011/relationships/chartStyle" Target="style340.xml"/></Relationships>
</file>

<file path=xl/charts/_rels/chart339.xml.rels><?xml version="1.0" encoding="UTF-8" standalone="yes"?>
<Relationships xmlns="http://schemas.openxmlformats.org/package/2006/relationships"><Relationship Id="rId2" Type="http://schemas.microsoft.com/office/2011/relationships/chartColorStyle" Target="colors341.xml"/><Relationship Id="rId1" Type="http://schemas.microsoft.com/office/2011/relationships/chartStyle" Target="style341.xml"/></Relationships>
</file>

<file path=xl/charts/_rels/chart340.xml.rels><?xml version="1.0" encoding="UTF-8" standalone="yes"?>
<Relationships xmlns="http://schemas.openxmlformats.org/package/2006/relationships"><Relationship Id="rId2" Type="http://schemas.microsoft.com/office/2011/relationships/chartColorStyle" Target="colors342.xml"/><Relationship Id="rId1" Type="http://schemas.microsoft.com/office/2011/relationships/chartStyle" Target="style342.xml"/></Relationships>
</file>

<file path=xl/charts/_rels/chart341.xml.rels><?xml version="1.0" encoding="UTF-8" standalone="yes"?>
<Relationships xmlns="http://schemas.openxmlformats.org/package/2006/relationships"><Relationship Id="rId2" Type="http://schemas.microsoft.com/office/2011/relationships/chartColorStyle" Target="colors343.xml"/><Relationship Id="rId1" Type="http://schemas.microsoft.com/office/2011/relationships/chartStyle" Target="style343.xml"/></Relationships>
</file>

<file path=xl/charts/_rels/chart342.xml.rels><?xml version="1.0" encoding="UTF-8" standalone="yes"?>
<Relationships xmlns="http://schemas.openxmlformats.org/package/2006/relationships"><Relationship Id="rId2" Type="http://schemas.microsoft.com/office/2011/relationships/chartColorStyle" Target="colors344.xml"/><Relationship Id="rId1" Type="http://schemas.microsoft.com/office/2011/relationships/chartStyle" Target="style344.xml"/></Relationships>
</file>

<file path=xl/charts/_rels/chart343.xml.rels><?xml version="1.0" encoding="UTF-8" standalone="yes"?>
<Relationships xmlns="http://schemas.openxmlformats.org/package/2006/relationships"><Relationship Id="rId2" Type="http://schemas.microsoft.com/office/2011/relationships/chartColorStyle" Target="colors345.xml"/><Relationship Id="rId1" Type="http://schemas.microsoft.com/office/2011/relationships/chartStyle" Target="style345.xml"/></Relationships>
</file>

<file path=xl/charts/_rels/chart344.xml.rels><?xml version="1.0" encoding="UTF-8" standalone="yes"?>
<Relationships xmlns="http://schemas.openxmlformats.org/package/2006/relationships"><Relationship Id="rId2" Type="http://schemas.microsoft.com/office/2011/relationships/chartColorStyle" Target="colors346.xml"/><Relationship Id="rId1" Type="http://schemas.microsoft.com/office/2011/relationships/chartStyle" Target="style346.xml"/></Relationships>
</file>

<file path=xl/charts/_rels/chart345.xml.rels><?xml version="1.0" encoding="UTF-8" standalone="yes"?>
<Relationships xmlns="http://schemas.openxmlformats.org/package/2006/relationships"><Relationship Id="rId2" Type="http://schemas.microsoft.com/office/2011/relationships/chartColorStyle" Target="colors347.xml"/><Relationship Id="rId1" Type="http://schemas.microsoft.com/office/2011/relationships/chartStyle" Target="style347.xml"/></Relationships>
</file>

<file path=xl/charts/_rels/chart346.xml.rels><?xml version="1.0" encoding="UTF-8" standalone="yes"?>
<Relationships xmlns="http://schemas.openxmlformats.org/package/2006/relationships"><Relationship Id="rId2" Type="http://schemas.microsoft.com/office/2011/relationships/chartColorStyle" Target="colors348.xml"/><Relationship Id="rId1" Type="http://schemas.microsoft.com/office/2011/relationships/chartStyle" Target="style348.xml"/></Relationships>
</file>

<file path=xl/charts/_rels/chart347.xml.rels><?xml version="1.0" encoding="UTF-8" standalone="yes"?>
<Relationships xmlns="http://schemas.openxmlformats.org/package/2006/relationships"><Relationship Id="rId2" Type="http://schemas.microsoft.com/office/2011/relationships/chartColorStyle" Target="colors349.xml"/><Relationship Id="rId1" Type="http://schemas.microsoft.com/office/2011/relationships/chartStyle" Target="style349.xml"/></Relationships>
</file>

<file path=xl/charts/_rels/chart348.xml.rels><?xml version="1.0" encoding="UTF-8" standalone="yes"?>
<Relationships xmlns="http://schemas.openxmlformats.org/package/2006/relationships"><Relationship Id="rId2" Type="http://schemas.microsoft.com/office/2011/relationships/chartColorStyle" Target="colors350.xml"/><Relationship Id="rId1" Type="http://schemas.microsoft.com/office/2011/relationships/chartStyle" Target="style350.xml"/></Relationships>
</file>

<file path=xl/charts/_rels/chart349.xml.rels><?xml version="1.0" encoding="UTF-8" standalone="yes"?>
<Relationships xmlns="http://schemas.openxmlformats.org/package/2006/relationships"><Relationship Id="rId2" Type="http://schemas.microsoft.com/office/2011/relationships/chartColorStyle" Target="colors351.xml"/><Relationship Id="rId1" Type="http://schemas.microsoft.com/office/2011/relationships/chartStyle" Target="style351.xml"/></Relationships>
</file>

<file path=xl/charts/_rels/chart350.xml.rels><?xml version="1.0" encoding="UTF-8" standalone="yes"?>
<Relationships xmlns="http://schemas.openxmlformats.org/package/2006/relationships"><Relationship Id="rId2" Type="http://schemas.microsoft.com/office/2011/relationships/chartColorStyle" Target="colors352.xml"/><Relationship Id="rId1" Type="http://schemas.microsoft.com/office/2011/relationships/chartStyle" Target="style352.xml"/></Relationships>
</file>

<file path=xl/charts/_rels/chart351.xml.rels><?xml version="1.0" encoding="UTF-8" standalone="yes"?>
<Relationships xmlns="http://schemas.openxmlformats.org/package/2006/relationships"><Relationship Id="rId2" Type="http://schemas.microsoft.com/office/2011/relationships/chartColorStyle" Target="colors353.xml"/><Relationship Id="rId1" Type="http://schemas.microsoft.com/office/2011/relationships/chartStyle" Target="style353.xml"/></Relationships>
</file>

<file path=xl/charts/_rels/chart352.xml.rels><?xml version="1.0" encoding="UTF-8" standalone="yes"?>
<Relationships xmlns="http://schemas.openxmlformats.org/package/2006/relationships"><Relationship Id="rId2" Type="http://schemas.microsoft.com/office/2011/relationships/chartColorStyle" Target="colors354.xml"/><Relationship Id="rId1" Type="http://schemas.microsoft.com/office/2011/relationships/chartStyle" Target="style354.xml"/></Relationships>
</file>

<file path=xl/charts/_rels/chart353.xml.rels><?xml version="1.0" encoding="UTF-8" standalone="yes"?>
<Relationships xmlns="http://schemas.openxmlformats.org/package/2006/relationships"><Relationship Id="rId2" Type="http://schemas.microsoft.com/office/2011/relationships/chartColorStyle" Target="colors355.xml"/><Relationship Id="rId1" Type="http://schemas.microsoft.com/office/2011/relationships/chartStyle" Target="style355.xml"/></Relationships>
</file>

<file path=xl/charts/_rels/chart354.xml.rels><?xml version="1.0" encoding="UTF-8" standalone="yes"?>
<Relationships xmlns="http://schemas.openxmlformats.org/package/2006/relationships"><Relationship Id="rId2" Type="http://schemas.microsoft.com/office/2011/relationships/chartColorStyle" Target="colors356.xml"/><Relationship Id="rId1" Type="http://schemas.microsoft.com/office/2011/relationships/chartStyle" Target="style356.xml"/></Relationships>
</file>

<file path=xl/charts/_rels/chart355.xml.rels><?xml version="1.0" encoding="UTF-8" standalone="yes"?>
<Relationships xmlns="http://schemas.openxmlformats.org/package/2006/relationships"><Relationship Id="rId2" Type="http://schemas.microsoft.com/office/2011/relationships/chartColorStyle" Target="colors357.xml"/><Relationship Id="rId1" Type="http://schemas.microsoft.com/office/2011/relationships/chartStyle" Target="style357.xml"/></Relationships>
</file>

<file path=xl/charts/_rels/chart356.xml.rels><?xml version="1.0" encoding="UTF-8" standalone="yes"?>
<Relationships xmlns="http://schemas.openxmlformats.org/package/2006/relationships"><Relationship Id="rId2" Type="http://schemas.microsoft.com/office/2011/relationships/chartColorStyle" Target="colors358.xml"/><Relationship Id="rId1" Type="http://schemas.microsoft.com/office/2011/relationships/chartStyle" Target="style358.xml"/></Relationships>
</file>

<file path=xl/charts/_rels/chart357.xml.rels><?xml version="1.0" encoding="UTF-8" standalone="yes"?>
<Relationships xmlns="http://schemas.openxmlformats.org/package/2006/relationships"><Relationship Id="rId2" Type="http://schemas.microsoft.com/office/2011/relationships/chartColorStyle" Target="colors359.xml"/><Relationship Id="rId1" Type="http://schemas.microsoft.com/office/2011/relationships/chartStyle" Target="style359.xml"/></Relationships>
</file>

<file path=xl/charts/_rels/chart358.xml.rels><?xml version="1.0" encoding="UTF-8" standalone="yes"?>
<Relationships xmlns="http://schemas.openxmlformats.org/package/2006/relationships"><Relationship Id="rId2" Type="http://schemas.microsoft.com/office/2011/relationships/chartColorStyle" Target="colors360.xml"/><Relationship Id="rId1" Type="http://schemas.microsoft.com/office/2011/relationships/chartStyle" Target="style360.xml"/></Relationships>
</file>

<file path=xl/charts/_rels/chart359.xml.rels><?xml version="1.0" encoding="UTF-8" standalone="yes"?>
<Relationships xmlns="http://schemas.openxmlformats.org/package/2006/relationships"><Relationship Id="rId2" Type="http://schemas.microsoft.com/office/2011/relationships/chartColorStyle" Target="colors361.xml"/><Relationship Id="rId1" Type="http://schemas.microsoft.com/office/2011/relationships/chartStyle" Target="style361.xml"/></Relationships>
</file>

<file path=xl/charts/_rels/chart360.xml.rels><?xml version="1.0" encoding="UTF-8" standalone="yes"?>
<Relationships xmlns="http://schemas.openxmlformats.org/package/2006/relationships"><Relationship Id="rId2" Type="http://schemas.microsoft.com/office/2011/relationships/chartColorStyle" Target="colors362.xml"/><Relationship Id="rId1" Type="http://schemas.microsoft.com/office/2011/relationships/chartStyle" Target="style362.xml"/></Relationships>
</file>

<file path=xl/charts/_rels/chart361.xml.rels><?xml version="1.0" encoding="UTF-8" standalone="yes"?>
<Relationships xmlns="http://schemas.openxmlformats.org/package/2006/relationships"><Relationship Id="rId2" Type="http://schemas.microsoft.com/office/2011/relationships/chartColorStyle" Target="colors363.xml"/><Relationship Id="rId1" Type="http://schemas.microsoft.com/office/2011/relationships/chartStyle" Target="style363.xml"/></Relationships>
</file>

<file path=xl/charts/_rels/chart362.xml.rels><?xml version="1.0" encoding="UTF-8" standalone="yes"?>
<Relationships xmlns="http://schemas.openxmlformats.org/package/2006/relationships"><Relationship Id="rId2" Type="http://schemas.microsoft.com/office/2011/relationships/chartColorStyle" Target="colors364.xml"/><Relationship Id="rId1" Type="http://schemas.microsoft.com/office/2011/relationships/chartStyle" Target="style364.xml"/></Relationships>
</file>

<file path=xl/charts/_rels/chart363.xml.rels><?xml version="1.0" encoding="UTF-8" standalone="yes"?>
<Relationships xmlns="http://schemas.openxmlformats.org/package/2006/relationships"><Relationship Id="rId2" Type="http://schemas.microsoft.com/office/2011/relationships/chartColorStyle" Target="colors365.xml"/><Relationship Id="rId1" Type="http://schemas.microsoft.com/office/2011/relationships/chartStyle" Target="style365.xml"/></Relationships>
</file>

<file path=xl/charts/_rels/chart364.xml.rels><?xml version="1.0" encoding="UTF-8" standalone="yes"?>
<Relationships xmlns="http://schemas.openxmlformats.org/package/2006/relationships"><Relationship Id="rId2" Type="http://schemas.microsoft.com/office/2011/relationships/chartColorStyle" Target="colors366.xml"/><Relationship Id="rId1" Type="http://schemas.microsoft.com/office/2011/relationships/chartStyle" Target="style366.xml"/></Relationships>
</file>

<file path=xl/charts/_rels/chart365.xml.rels><?xml version="1.0" encoding="UTF-8" standalone="yes"?>
<Relationships xmlns="http://schemas.openxmlformats.org/package/2006/relationships"><Relationship Id="rId2" Type="http://schemas.microsoft.com/office/2011/relationships/chartColorStyle" Target="colors367.xml"/><Relationship Id="rId1" Type="http://schemas.microsoft.com/office/2011/relationships/chartStyle" Target="style367.xml"/></Relationships>
</file>

<file path=xl/charts/_rels/chart366.xml.rels><?xml version="1.0" encoding="UTF-8" standalone="yes"?>
<Relationships xmlns="http://schemas.openxmlformats.org/package/2006/relationships"><Relationship Id="rId2" Type="http://schemas.microsoft.com/office/2011/relationships/chartColorStyle" Target="colors368.xml"/><Relationship Id="rId1" Type="http://schemas.microsoft.com/office/2011/relationships/chartStyle" Target="style368.xml"/></Relationships>
</file>

<file path=xl/charts/_rels/chart367.xml.rels><?xml version="1.0" encoding="UTF-8" standalone="yes"?>
<Relationships xmlns="http://schemas.openxmlformats.org/package/2006/relationships"><Relationship Id="rId2" Type="http://schemas.microsoft.com/office/2011/relationships/chartColorStyle" Target="colors369.xml"/><Relationship Id="rId1" Type="http://schemas.microsoft.com/office/2011/relationships/chartStyle" Target="style369.xml"/></Relationships>
</file>

<file path=xl/charts/_rels/chart368.xml.rels><?xml version="1.0" encoding="UTF-8" standalone="yes"?>
<Relationships xmlns="http://schemas.openxmlformats.org/package/2006/relationships"><Relationship Id="rId2" Type="http://schemas.microsoft.com/office/2011/relationships/chartColorStyle" Target="colors370.xml"/><Relationship Id="rId1" Type="http://schemas.microsoft.com/office/2011/relationships/chartStyle" Target="style370.xml"/></Relationships>
</file>

<file path=xl/charts/_rels/chart369.xml.rels><?xml version="1.0" encoding="UTF-8" standalone="yes"?>
<Relationships xmlns="http://schemas.openxmlformats.org/package/2006/relationships"><Relationship Id="rId2" Type="http://schemas.microsoft.com/office/2011/relationships/chartColorStyle" Target="colors371.xml"/><Relationship Id="rId1" Type="http://schemas.microsoft.com/office/2011/relationships/chartStyle" Target="style371.xml"/></Relationships>
</file>

<file path=xl/charts/_rels/chart370.xml.rels><?xml version="1.0" encoding="UTF-8" standalone="yes"?>
<Relationships xmlns="http://schemas.openxmlformats.org/package/2006/relationships"><Relationship Id="rId2" Type="http://schemas.microsoft.com/office/2011/relationships/chartColorStyle" Target="colors372.xml"/><Relationship Id="rId1" Type="http://schemas.microsoft.com/office/2011/relationships/chartStyle" Target="style372.xml"/></Relationships>
</file>

<file path=xl/charts/_rels/chart371.xml.rels><?xml version="1.0" encoding="UTF-8" standalone="yes"?>
<Relationships xmlns="http://schemas.openxmlformats.org/package/2006/relationships"><Relationship Id="rId2" Type="http://schemas.microsoft.com/office/2011/relationships/chartColorStyle" Target="colors373.xml"/><Relationship Id="rId1" Type="http://schemas.microsoft.com/office/2011/relationships/chartStyle" Target="style373.xml"/></Relationships>
</file>

<file path=xl/charts/_rels/chart372.xml.rels><?xml version="1.0" encoding="UTF-8" standalone="yes"?>
<Relationships xmlns="http://schemas.openxmlformats.org/package/2006/relationships"><Relationship Id="rId2" Type="http://schemas.microsoft.com/office/2011/relationships/chartColorStyle" Target="colors374.xml"/><Relationship Id="rId1" Type="http://schemas.microsoft.com/office/2011/relationships/chartStyle" Target="style374.xml"/></Relationships>
</file>

<file path=xl/charts/_rels/chart373.xml.rels><?xml version="1.0" encoding="UTF-8" standalone="yes"?>
<Relationships xmlns="http://schemas.openxmlformats.org/package/2006/relationships"><Relationship Id="rId2" Type="http://schemas.microsoft.com/office/2011/relationships/chartColorStyle" Target="colors375.xml"/><Relationship Id="rId1" Type="http://schemas.microsoft.com/office/2011/relationships/chartStyle" Target="style375.xml"/></Relationships>
</file>

<file path=xl/charts/_rels/chart374.xml.rels><?xml version="1.0" encoding="UTF-8" standalone="yes"?>
<Relationships xmlns="http://schemas.openxmlformats.org/package/2006/relationships"><Relationship Id="rId2" Type="http://schemas.microsoft.com/office/2011/relationships/chartColorStyle" Target="colors376.xml"/><Relationship Id="rId1" Type="http://schemas.microsoft.com/office/2011/relationships/chartStyle" Target="style376.xml"/></Relationships>
</file>

<file path=xl/charts/_rels/chart375.xml.rels><?xml version="1.0" encoding="UTF-8" standalone="yes"?>
<Relationships xmlns="http://schemas.openxmlformats.org/package/2006/relationships"><Relationship Id="rId2" Type="http://schemas.microsoft.com/office/2011/relationships/chartColorStyle" Target="colors377.xml"/><Relationship Id="rId1" Type="http://schemas.microsoft.com/office/2011/relationships/chartStyle" Target="style377.xml"/></Relationships>
</file>

<file path=xl/charts/_rels/chart376.xml.rels><?xml version="1.0" encoding="UTF-8" standalone="yes"?>
<Relationships xmlns="http://schemas.openxmlformats.org/package/2006/relationships"><Relationship Id="rId2" Type="http://schemas.microsoft.com/office/2011/relationships/chartColorStyle" Target="colors378.xml"/><Relationship Id="rId1" Type="http://schemas.microsoft.com/office/2011/relationships/chartStyle" Target="style378.xml"/></Relationships>
</file>

<file path=xl/charts/_rels/chart377.xml.rels><?xml version="1.0" encoding="UTF-8" standalone="yes"?>
<Relationships xmlns="http://schemas.openxmlformats.org/package/2006/relationships"><Relationship Id="rId2" Type="http://schemas.microsoft.com/office/2011/relationships/chartColorStyle" Target="colors379.xml"/><Relationship Id="rId1" Type="http://schemas.microsoft.com/office/2011/relationships/chartStyle" Target="style379.xml"/></Relationships>
</file>

<file path=xl/charts/_rels/chart378.xml.rels><?xml version="1.0" encoding="UTF-8" standalone="yes"?>
<Relationships xmlns="http://schemas.openxmlformats.org/package/2006/relationships"><Relationship Id="rId2" Type="http://schemas.microsoft.com/office/2011/relationships/chartColorStyle" Target="colors380.xml"/><Relationship Id="rId1" Type="http://schemas.microsoft.com/office/2011/relationships/chartStyle" Target="style380.xml"/></Relationships>
</file>

<file path=xl/charts/_rels/chart379.xml.rels><?xml version="1.0" encoding="UTF-8" standalone="yes"?>
<Relationships xmlns="http://schemas.openxmlformats.org/package/2006/relationships"><Relationship Id="rId2" Type="http://schemas.microsoft.com/office/2011/relationships/chartColorStyle" Target="colors381.xml"/><Relationship Id="rId1" Type="http://schemas.microsoft.com/office/2011/relationships/chartStyle" Target="style381.xml"/></Relationships>
</file>

<file path=xl/charts/_rels/chart380.xml.rels><?xml version="1.0" encoding="UTF-8" standalone="yes"?>
<Relationships xmlns="http://schemas.openxmlformats.org/package/2006/relationships"><Relationship Id="rId2" Type="http://schemas.microsoft.com/office/2011/relationships/chartColorStyle" Target="colors382.xml"/><Relationship Id="rId1" Type="http://schemas.microsoft.com/office/2011/relationships/chartStyle" Target="style382.xml"/></Relationships>
</file>

<file path=xl/charts/_rels/chart381.xml.rels><?xml version="1.0" encoding="UTF-8" standalone="yes"?>
<Relationships xmlns="http://schemas.openxmlformats.org/package/2006/relationships"><Relationship Id="rId2" Type="http://schemas.microsoft.com/office/2011/relationships/chartColorStyle" Target="colors383.xml"/><Relationship Id="rId1" Type="http://schemas.microsoft.com/office/2011/relationships/chartStyle" Target="style383.xml"/></Relationships>
</file>

<file path=xl/charts/_rels/chart382.xml.rels><?xml version="1.0" encoding="UTF-8" standalone="yes"?>
<Relationships xmlns="http://schemas.openxmlformats.org/package/2006/relationships"><Relationship Id="rId2" Type="http://schemas.microsoft.com/office/2011/relationships/chartColorStyle" Target="colors384.xml"/><Relationship Id="rId1" Type="http://schemas.microsoft.com/office/2011/relationships/chartStyle" Target="style384.xml"/></Relationships>
</file>

<file path=xl/charts/_rels/chart383.xml.rels><?xml version="1.0" encoding="UTF-8" standalone="yes"?>
<Relationships xmlns="http://schemas.openxmlformats.org/package/2006/relationships"><Relationship Id="rId2" Type="http://schemas.microsoft.com/office/2011/relationships/chartColorStyle" Target="colors385.xml"/><Relationship Id="rId1" Type="http://schemas.microsoft.com/office/2011/relationships/chartStyle" Target="style385.xml"/></Relationships>
</file>

<file path=xl/charts/_rels/chart384.xml.rels><?xml version="1.0" encoding="UTF-8" standalone="yes"?>
<Relationships xmlns="http://schemas.openxmlformats.org/package/2006/relationships"><Relationship Id="rId2" Type="http://schemas.microsoft.com/office/2011/relationships/chartColorStyle" Target="colors386.xml"/><Relationship Id="rId1" Type="http://schemas.microsoft.com/office/2011/relationships/chartStyle" Target="style386.xml"/></Relationships>
</file>

<file path=xl/charts/_rels/chart385.xml.rels><?xml version="1.0" encoding="UTF-8" standalone="yes"?>
<Relationships xmlns="http://schemas.openxmlformats.org/package/2006/relationships"><Relationship Id="rId2" Type="http://schemas.microsoft.com/office/2011/relationships/chartColorStyle" Target="colors387.xml"/><Relationship Id="rId1" Type="http://schemas.microsoft.com/office/2011/relationships/chartStyle" Target="style387.xml"/></Relationships>
</file>

<file path=xl/charts/_rels/chart386.xml.rels><?xml version="1.0" encoding="UTF-8" standalone="yes"?>
<Relationships xmlns="http://schemas.openxmlformats.org/package/2006/relationships"><Relationship Id="rId2" Type="http://schemas.microsoft.com/office/2011/relationships/chartColorStyle" Target="colors388.xml"/><Relationship Id="rId1" Type="http://schemas.microsoft.com/office/2011/relationships/chartStyle" Target="style388.xml"/></Relationships>
</file>

<file path=xl/charts/_rels/chart387.xml.rels><?xml version="1.0" encoding="UTF-8" standalone="yes"?>
<Relationships xmlns="http://schemas.openxmlformats.org/package/2006/relationships"><Relationship Id="rId2" Type="http://schemas.microsoft.com/office/2011/relationships/chartColorStyle" Target="colors389.xml"/><Relationship Id="rId1" Type="http://schemas.microsoft.com/office/2011/relationships/chartStyle" Target="style389.xml"/></Relationships>
</file>

<file path=xl/charts/_rels/chart388.xml.rels><?xml version="1.0" encoding="UTF-8" standalone="yes"?>
<Relationships xmlns="http://schemas.openxmlformats.org/package/2006/relationships"><Relationship Id="rId2" Type="http://schemas.microsoft.com/office/2011/relationships/chartColorStyle" Target="colors390.xml"/><Relationship Id="rId1" Type="http://schemas.microsoft.com/office/2011/relationships/chartStyle" Target="style390.xml"/></Relationships>
</file>

<file path=xl/charts/_rels/chart389.xml.rels><?xml version="1.0" encoding="UTF-8" standalone="yes"?>
<Relationships xmlns="http://schemas.openxmlformats.org/package/2006/relationships"><Relationship Id="rId2" Type="http://schemas.microsoft.com/office/2011/relationships/chartColorStyle" Target="colors391.xml"/><Relationship Id="rId1" Type="http://schemas.microsoft.com/office/2011/relationships/chartStyle" Target="style391.xml"/></Relationships>
</file>

<file path=xl/charts/_rels/chart390.xml.rels><?xml version="1.0" encoding="UTF-8" standalone="yes"?>
<Relationships xmlns="http://schemas.openxmlformats.org/package/2006/relationships"><Relationship Id="rId2" Type="http://schemas.microsoft.com/office/2011/relationships/chartColorStyle" Target="colors392.xml"/><Relationship Id="rId1" Type="http://schemas.microsoft.com/office/2011/relationships/chartStyle" Target="style392.xml"/></Relationships>
</file>

<file path=xl/charts/_rels/chart391.xml.rels><?xml version="1.0" encoding="UTF-8" standalone="yes"?>
<Relationships xmlns="http://schemas.openxmlformats.org/package/2006/relationships"><Relationship Id="rId2" Type="http://schemas.microsoft.com/office/2011/relationships/chartColorStyle" Target="colors393.xml"/><Relationship Id="rId1" Type="http://schemas.microsoft.com/office/2011/relationships/chartStyle" Target="style393.xml"/></Relationships>
</file>

<file path=xl/charts/_rels/chart392.xml.rels><?xml version="1.0" encoding="UTF-8" standalone="yes"?>
<Relationships xmlns="http://schemas.openxmlformats.org/package/2006/relationships"><Relationship Id="rId2" Type="http://schemas.microsoft.com/office/2011/relationships/chartColorStyle" Target="colors394.xml"/><Relationship Id="rId1" Type="http://schemas.microsoft.com/office/2011/relationships/chartStyle" Target="style394.xml"/></Relationships>
</file>

<file path=xl/charts/_rels/chart393.xml.rels><?xml version="1.0" encoding="UTF-8" standalone="yes"?>
<Relationships xmlns="http://schemas.openxmlformats.org/package/2006/relationships"><Relationship Id="rId2" Type="http://schemas.microsoft.com/office/2011/relationships/chartColorStyle" Target="colors395.xml"/><Relationship Id="rId1" Type="http://schemas.microsoft.com/office/2011/relationships/chartStyle" Target="style395.xml"/></Relationships>
</file>

<file path=xl/charts/_rels/chart394.xml.rels><?xml version="1.0" encoding="UTF-8" standalone="yes"?>
<Relationships xmlns="http://schemas.openxmlformats.org/package/2006/relationships"><Relationship Id="rId2" Type="http://schemas.microsoft.com/office/2011/relationships/chartColorStyle" Target="colors396.xml"/><Relationship Id="rId1" Type="http://schemas.microsoft.com/office/2011/relationships/chartStyle" Target="style396.xml"/></Relationships>
</file>

<file path=xl/charts/_rels/chart395.xml.rels><?xml version="1.0" encoding="UTF-8" standalone="yes"?>
<Relationships xmlns="http://schemas.openxmlformats.org/package/2006/relationships"><Relationship Id="rId2" Type="http://schemas.microsoft.com/office/2011/relationships/chartColorStyle" Target="colors397.xml"/><Relationship Id="rId1" Type="http://schemas.microsoft.com/office/2011/relationships/chartStyle" Target="style397.xml"/></Relationships>
</file>

<file path=xl/charts/_rels/chart396.xml.rels><?xml version="1.0" encoding="UTF-8" standalone="yes"?>
<Relationships xmlns="http://schemas.openxmlformats.org/package/2006/relationships"><Relationship Id="rId2" Type="http://schemas.microsoft.com/office/2011/relationships/chartColorStyle" Target="colors398.xml"/><Relationship Id="rId1" Type="http://schemas.microsoft.com/office/2011/relationships/chartStyle" Target="style398.xml"/></Relationships>
</file>

<file path=xl/charts/_rels/chart397.xml.rels><?xml version="1.0" encoding="UTF-8" standalone="yes"?>
<Relationships xmlns="http://schemas.openxmlformats.org/package/2006/relationships"><Relationship Id="rId2" Type="http://schemas.microsoft.com/office/2011/relationships/chartColorStyle" Target="colors399.xml"/><Relationship Id="rId1" Type="http://schemas.microsoft.com/office/2011/relationships/chartStyle" Target="style399.xml"/></Relationships>
</file>

<file path=xl/charts/_rels/chart398.xml.rels><?xml version="1.0" encoding="UTF-8" standalone="yes"?>
<Relationships xmlns="http://schemas.openxmlformats.org/package/2006/relationships"><Relationship Id="rId2" Type="http://schemas.microsoft.com/office/2011/relationships/chartColorStyle" Target="colors400.xml"/><Relationship Id="rId1" Type="http://schemas.microsoft.com/office/2011/relationships/chartStyle" Target="style400.xml"/></Relationships>
</file>

<file path=xl/charts/_rels/chart399.xml.rels><?xml version="1.0" encoding="UTF-8" standalone="yes"?>
<Relationships xmlns="http://schemas.openxmlformats.org/package/2006/relationships"><Relationship Id="rId2" Type="http://schemas.microsoft.com/office/2011/relationships/chartColorStyle" Target="colors401.xml"/><Relationship Id="rId1" Type="http://schemas.microsoft.com/office/2011/relationships/chartStyle" Target="style401.xml"/></Relationships>
</file>

<file path=xl/charts/_rels/chart400.xml.rels><?xml version="1.0" encoding="UTF-8" standalone="yes"?>
<Relationships xmlns="http://schemas.openxmlformats.org/package/2006/relationships"><Relationship Id="rId2" Type="http://schemas.microsoft.com/office/2011/relationships/chartColorStyle" Target="colors402.xml"/><Relationship Id="rId1" Type="http://schemas.microsoft.com/office/2011/relationships/chartStyle" Target="style402.xml"/></Relationships>
</file>

<file path=xl/charts/_rels/chart401.xml.rels><?xml version="1.0" encoding="UTF-8" standalone="yes"?>
<Relationships xmlns="http://schemas.openxmlformats.org/package/2006/relationships"><Relationship Id="rId2" Type="http://schemas.microsoft.com/office/2011/relationships/chartColorStyle" Target="colors403.xml"/><Relationship Id="rId1" Type="http://schemas.microsoft.com/office/2011/relationships/chartStyle" Target="style403.xml"/></Relationships>
</file>

<file path=xl/charts/_rels/chart402.xml.rels><?xml version="1.0" encoding="UTF-8" standalone="yes"?>
<Relationships xmlns="http://schemas.openxmlformats.org/package/2006/relationships"><Relationship Id="rId2" Type="http://schemas.microsoft.com/office/2011/relationships/chartColorStyle" Target="colors404.xml"/><Relationship Id="rId1" Type="http://schemas.microsoft.com/office/2011/relationships/chartStyle" Target="style404.xml"/></Relationships>
</file>

<file path=xl/charts/_rels/chart403.xml.rels><?xml version="1.0" encoding="UTF-8" standalone="yes"?>
<Relationships xmlns="http://schemas.openxmlformats.org/package/2006/relationships"><Relationship Id="rId2" Type="http://schemas.microsoft.com/office/2011/relationships/chartColorStyle" Target="colors405.xml"/><Relationship Id="rId1" Type="http://schemas.microsoft.com/office/2011/relationships/chartStyle" Target="style405.xml"/></Relationships>
</file>

<file path=xl/charts/_rels/chart404.xml.rels><?xml version="1.0" encoding="UTF-8" standalone="yes"?>
<Relationships xmlns="http://schemas.openxmlformats.org/package/2006/relationships"><Relationship Id="rId2" Type="http://schemas.microsoft.com/office/2011/relationships/chartColorStyle" Target="colors406.xml"/><Relationship Id="rId1" Type="http://schemas.microsoft.com/office/2011/relationships/chartStyle" Target="style406.xml"/></Relationships>
</file>

<file path=xl/charts/_rels/chart405.xml.rels><?xml version="1.0" encoding="UTF-8" standalone="yes"?>
<Relationships xmlns="http://schemas.openxmlformats.org/package/2006/relationships"><Relationship Id="rId2" Type="http://schemas.microsoft.com/office/2011/relationships/chartColorStyle" Target="colors407.xml"/><Relationship Id="rId1" Type="http://schemas.microsoft.com/office/2011/relationships/chartStyle" Target="style407.xml"/></Relationships>
</file>

<file path=xl/charts/_rels/chart406.xml.rels><?xml version="1.0" encoding="UTF-8" standalone="yes"?>
<Relationships xmlns="http://schemas.openxmlformats.org/package/2006/relationships"><Relationship Id="rId2" Type="http://schemas.microsoft.com/office/2011/relationships/chartColorStyle" Target="colors408.xml"/><Relationship Id="rId1" Type="http://schemas.microsoft.com/office/2011/relationships/chartStyle" Target="style408.xml"/></Relationships>
</file>

<file path=xl/charts/_rels/chart407.xml.rels><?xml version="1.0" encoding="UTF-8" standalone="yes"?>
<Relationships xmlns="http://schemas.openxmlformats.org/package/2006/relationships"><Relationship Id="rId2" Type="http://schemas.microsoft.com/office/2011/relationships/chartColorStyle" Target="colors409.xml"/><Relationship Id="rId1" Type="http://schemas.microsoft.com/office/2011/relationships/chartStyle" Target="style409.xml"/></Relationships>
</file>

<file path=xl/charts/_rels/chart408.xml.rels><?xml version="1.0" encoding="UTF-8" standalone="yes"?>
<Relationships xmlns="http://schemas.openxmlformats.org/package/2006/relationships"><Relationship Id="rId2" Type="http://schemas.microsoft.com/office/2011/relationships/chartColorStyle" Target="colors410.xml"/><Relationship Id="rId1" Type="http://schemas.microsoft.com/office/2011/relationships/chartStyle" Target="style410.xml"/></Relationships>
</file>

<file path=xl/charts/_rels/chart409.xml.rels><?xml version="1.0" encoding="UTF-8" standalone="yes"?>
<Relationships xmlns="http://schemas.openxmlformats.org/package/2006/relationships"><Relationship Id="rId2" Type="http://schemas.microsoft.com/office/2011/relationships/chartColorStyle" Target="colors411.xml"/><Relationship Id="rId1" Type="http://schemas.microsoft.com/office/2011/relationships/chartStyle" Target="style411.xml"/></Relationships>
</file>

<file path=xl/charts/_rels/chart410.xml.rels><?xml version="1.0" encoding="UTF-8" standalone="yes"?>
<Relationships xmlns="http://schemas.openxmlformats.org/package/2006/relationships"><Relationship Id="rId2" Type="http://schemas.microsoft.com/office/2011/relationships/chartColorStyle" Target="colors412.xml"/><Relationship Id="rId1" Type="http://schemas.microsoft.com/office/2011/relationships/chartStyle" Target="style412.xml"/></Relationships>
</file>

<file path=xl/charts/_rels/chart411.xml.rels><?xml version="1.0" encoding="UTF-8" standalone="yes"?>
<Relationships xmlns="http://schemas.openxmlformats.org/package/2006/relationships"><Relationship Id="rId2" Type="http://schemas.microsoft.com/office/2011/relationships/chartColorStyle" Target="colors413.xml"/><Relationship Id="rId1" Type="http://schemas.microsoft.com/office/2011/relationships/chartStyle" Target="style413.xml"/></Relationships>
</file>

<file path=xl/charts/_rels/chart412.xml.rels><?xml version="1.0" encoding="UTF-8" standalone="yes"?>
<Relationships xmlns="http://schemas.openxmlformats.org/package/2006/relationships"><Relationship Id="rId2" Type="http://schemas.microsoft.com/office/2011/relationships/chartColorStyle" Target="colors414.xml"/><Relationship Id="rId1" Type="http://schemas.microsoft.com/office/2011/relationships/chartStyle" Target="style414.xml"/></Relationships>
</file>

<file path=xl/charts/_rels/chart413.xml.rels><?xml version="1.0" encoding="UTF-8" standalone="yes"?>
<Relationships xmlns="http://schemas.openxmlformats.org/package/2006/relationships"><Relationship Id="rId2" Type="http://schemas.microsoft.com/office/2011/relationships/chartColorStyle" Target="colors415.xml"/><Relationship Id="rId1" Type="http://schemas.microsoft.com/office/2011/relationships/chartStyle" Target="style415.xml"/></Relationships>
</file>

<file path=xl/charts/_rels/chart414.xml.rels><?xml version="1.0" encoding="UTF-8" standalone="yes"?>
<Relationships xmlns="http://schemas.openxmlformats.org/package/2006/relationships"><Relationship Id="rId2" Type="http://schemas.microsoft.com/office/2011/relationships/chartColorStyle" Target="colors416.xml"/><Relationship Id="rId1" Type="http://schemas.microsoft.com/office/2011/relationships/chartStyle" Target="style416.xml"/></Relationships>
</file>

<file path=xl/charts/_rels/chart415.xml.rels><?xml version="1.0" encoding="UTF-8" standalone="yes"?>
<Relationships xmlns="http://schemas.openxmlformats.org/package/2006/relationships"><Relationship Id="rId2" Type="http://schemas.microsoft.com/office/2011/relationships/chartColorStyle" Target="colors417.xml"/><Relationship Id="rId1" Type="http://schemas.microsoft.com/office/2011/relationships/chartStyle" Target="style417.xml"/></Relationships>
</file>

<file path=xl/charts/_rels/chart416.xml.rels><?xml version="1.0" encoding="UTF-8" standalone="yes"?>
<Relationships xmlns="http://schemas.openxmlformats.org/package/2006/relationships"><Relationship Id="rId2" Type="http://schemas.microsoft.com/office/2011/relationships/chartColorStyle" Target="colors418.xml"/><Relationship Id="rId1" Type="http://schemas.microsoft.com/office/2011/relationships/chartStyle" Target="style418.xml"/></Relationships>
</file>

<file path=xl/charts/_rels/chart417.xml.rels><?xml version="1.0" encoding="UTF-8" standalone="yes"?>
<Relationships xmlns="http://schemas.openxmlformats.org/package/2006/relationships"><Relationship Id="rId2" Type="http://schemas.microsoft.com/office/2011/relationships/chartColorStyle" Target="colors419.xml"/><Relationship Id="rId1" Type="http://schemas.microsoft.com/office/2011/relationships/chartStyle" Target="style419.xml"/></Relationships>
</file>

<file path=xl/charts/_rels/chart418.xml.rels><?xml version="1.0" encoding="UTF-8" standalone="yes"?>
<Relationships xmlns="http://schemas.openxmlformats.org/package/2006/relationships"><Relationship Id="rId2" Type="http://schemas.microsoft.com/office/2011/relationships/chartColorStyle" Target="colors420.xml"/><Relationship Id="rId1" Type="http://schemas.microsoft.com/office/2011/relationships/chartStyle" Target="style420.xml"/></Relationships>
</file>

<file path=xl/charts/_rels/chart419.xml.rels><?xml version="1.0" encoding="UTF-8" standalone="yes"?>
<Relationships xmlns="http://schemas.openxmlformats.org/package/2006/relationships"><Relationship Id="rId2" Type="http://schemas.microsoft.com/office/2011/relationships/chartColorStyle" Target="colors421.xml"/><Relationship Id="rId1" Type="http://schemas.microsoft.com/office/2011/relationships/chartStyle" Target="style421.xml"/></Relationships>
</file>

<file path=xl/charts/_rels/chart420.xml.rels><?xml version="1.0" encoding="UTF-8" standalone="yes"?>
<Relationships xmlns="http://schemas.openxmlformats.org/package/2006/relationships"><Relationship Id="rId2" Type="http://schemas.microsoft.com/office/2011/relationships/chartColorStyle" Target="colors422.xml"/><Relationship Id="rId1" Type="http://schemas.microsoft.com/office/2011/relationships/chartStyle" Target="style422.xml"/></Relationships>
</file>

<file path=xl/charts/_rels/chart421.xml.rels><?xml version="1.0" encoding="UTF-8" standalone="yes"?>
<Relationships xmlns="http://schemas.openxmlformats.org/package/2006/relationships"><Relationship Id="rId2" Type="http://schemas.microsoft.com/office/2011/relationships/chartColorStyle" Target="colors423.xml"/><Relationship Id="rId1" Type="http://schemas.microsoft.com/office/2011/relationships/chartStyle" Target="style423.xml"/></Relationships>
</file>

<file path=xl/charts/_rels/chart422.xml.rels><?xml version="1.0" encoding="UTF-8" standalone="yes"?>
<Relationships xmlns="http://schemas.openxmlformats.org/package/2006/relationships"><Relationship Id="rId2" Type="http://schemas.microsoft.com/office/2011/relationships/chartColorStyle" Target="colors424.xml"/><Relationship Id="rId1" Type="http://schemas.microsoft.com/office/2011/relationships/chartStyle" Target="style424.xml"/></Relationships>
</file>

<file path=xl/charts/_rels/chart423.xml.rels><?xml version="1.0" encoding="UTF-8" standalone="yes"?>
<Relationships xmlns="http://schemas.openxmlformats.org/package/2006/relationships"><Relationship Id="rId2" Type="http://schemas.microsoft.com/office/2011/relationships/chartColorStyle" Target="colors425.xml"/><Relationship Id="rId1" Type="http://schemas.microsoft.com/office/2011/relationships/chartStyle" Target="style425.xml"/></Relationships>
</file>

<file path=xl/charts/_rels/chart424.xml.rels><?xml version="1.0" encoding="UTF-8" standalone="yes"?>
<Relationships xmlns="http://schemas.openxmlformats.org/package/2006/relationships"><Relationship Id="rId2" Type="http://schemas.microsoft.com/office/2011/relationships/chartColorStyle" Target="colors426.xml"/><Relationship Id="rId1" Type="http://schemas.microsoft.com/office/2011/relationships/chartStyle" Target="style426.xml"/></Relationships>
</file>

<file path=xl/charts/_rels/chart425.xml.rels><?xml version="1.0" encoding="UTF-8" standalone="yes"?>
<Relationships xmlns="http://schemas.openxmlformats.org/package/2006/relationships"><Relationship Id="rId2" Type="http://schemas.microsoft.com/office/2011/relationships/chartColorStyle" Target="colors427.xml"/><Relationship Id="rId1" Type="http://schemas.microsoft.com/office/2011/relationships/chartStyle" Target="style427.xml"/></Relationships>
</file>

<file path=xl/charts/_rels/chart426.xml.rels><?xml version="1.0" encoding="UTF-8" standalone="yes"?>
<Relationships xmlns="http://schemas.openxmlformats.org/package/2006/relationships"><Relationship Id="rId2" Type="http://schemas.microsoft.com/office/2011/relationships/chartColorStyle" Target="colors428.xml"/><Relationship Id="rId1" Type="http://schemas.microsoft.com/office/2011/relationships/chartStyle" Target="style428.xml"/></Relationships>
</file>

<file path=xl/charts/_rels/chart427.xml.rels><?xml version="1.0" encoding="UTF-8" standalone="yes"?>
<Relationships xmlns="http://schemas.openxmlformats.org/package/2006/relationships"><Relationship Id="rId2" Type="http://schemas.microsoft.com/office/2011/relationships/chartColorStyle" Target="colors429.xml"/><Relationship Id="rId1" Type="http://schemas.microsoft.com/office/2011/relationships/chartStyle" Target="style429.xml"/></Relationships>
</file>

<file path=xl/charts/_rels/chart428.xml.rels><?xml version="1.0" encoding="UTF-8" standalone="yes"?>
<Relationships xmlns="http://schemas.openxmlformats.org/package/2006/relationships"><Relationship Id="rId2" Type="http://schemas.microsoft.com/office/2011/relationships/chartColorStyle" Target="colors430.xml"/><Relationship Id="rId1" Type="http://schemas.microsoft.com/office/2011/relationships/chartStyle" Target="style430.xml"/></Relationships>
</file>

<file path=xl/charts/_rels/chart429.xml.rels><?xml version="1.0" encoding="UTF-8" standalone="yes"?>
<Relationships xmlns="http://schemas.openxmlformats.org/package/2006/relationships"><Relationship Id="rId2" Type="http://schemas.microsoft.com/office/2011/relationships/chartColorStyle" Target="colors431.xml"/><Relationship Id="rId1" Type="http://schemas.microsoft.com/office/2011/relationships/chartStyle" Target="style431.xml"/></Relationships>
</file>

<file path=xl/charts/_rels/chart430.xml.rels><?xml version="1.0" encoding="UTF-8" standalone="yes"?>
<Relationships xmlns="http://schemas.openxmlformats.org/package/2006/relationships"><Relationship Id="rId2" Type="http://schemas.microsoft.com/office/2011/relationships/chartColorStyle" Target="colors432.xml"/><Relationship Id="rId1" Type="http://schemas.microsoft.com/office/2011/relationships/chartStyle" Target="style432.xml"/></Relationships>
</file>

<file path=xl/charts/_rels/chart431.xml.rels><?xml version="1.0" encoding="UTF-8" standalone="yes"?>
<Relationships xmlns="http://schemas.openxmlformats.org/package/2006/relationships"><Relationship Id="rId2" Type="http://schemas.microsoft.com/office/2011/relationships/chartColorStyle" Target="colors433.xml"/><Relationship Id="rId1" Type="http://schemas.microsoft.com/office/2011/relationships/chartStyle" Target="style433.xml"/></Relationships>
</file>

<file path=xl/charts/_rels/chart432.xml.rels><?xml version="1.0" encoding="UTF-8" standalone="yes"?>
<Relationships xmlns="http://schemas.openxmlformats.org/package/2006/relationships"><Relationship Id="rId2" Type="http://schemas.microsoft.com/office/2011/relationships/chartColorStyle" Target="colors434.xml"/><Relationship Id="rId1" Type="http://schemas.microsoft.com/office/2011/relationships/chartStyle" Target="style434.xml"/></Relationships>
</file>

<file path=xl/charts/_rels/chart433.xml.rels><?xml version="1.0" encoding="UTF-8" standalone="yes"?>
<Relationships xmlns="http://schemas.openxmlformats.org/package/2006/relationships"><Relationship Id="rId2" Type="http://schemas.microsoft.com/office/2011/relationships/chartColorStyle" Target="colors435.xml"/><Relationship Id="rId1" Type="http://schemas.microsoft.com/office/2011/relationships/chartStyle" Target="style435.xml"/></Relationships>
</file>

<file path=xl/charts/_rels/chart434.xml.rels><?xml version="1.0" encoding="UTF-8" standalone="yes"?>
<Relationships xmlns="http://schemas.openxmlformats.org/package/2006/relationships"><Relationship Id="rId2" Type="http://schemas.microsoft.com/office/2011/relationships/chartColorStyle" Target="colors436.xml"/><Relationship Id="rId1" Type="http://schemas.microsoft.com/office/2011/relationships/chartStyle" Target="style436.xml"/></Relationships>
</file>

<file path=xl/charts/_rels/chart435.xml.rels><?xml version="1.0" encoding="UTF-8" standalone="yes"?>
<Relationships xmlns="http://schemas.openxmlformats.org/package/2006/relationships"><Relationship Id="rId2" Type="http://schemas.microsoft.com/office/2011/relationships/chartColorStyle" Target="colors437.xml"/><Relationship Id="rId1" Type="http://schemas.microsoft.com/office/2011/relationships/chartStyle" Target="style437.xml"/></Relationships>
</file>

<file path=xl/charts/_rels/chart436.xml.rels><?xml version="1.0" encoding="UTF-8" standalone="yes"?>
<Relationships xmlns="http://schemas.openxmlformats.org/package/2006/relationships"><Relationship Id="rId2" Type="http://schemas.microsoft.com/office/2011/relationships/chartColorStyle" Target="colors438.xml"/><Relationship Id="rId1" Type="http://schemas.microsoft.com/office/2011/relationships/chartStyle" Target="style438.xml"/></Relationships>
</file>

<file path=xl/charts/_rels/chart437.xml.rels><?xml version="1.0" encoding="UTF-8" standalone="yes"?>
<Relationships xmlns="http://schemas.openxmlformats.org/package/2006/relationships"><Relationship Id="rId2" Type="http://schemas.microsoft.com/office/2011/relationships/chartColorStyle" Target="colors439.xml"/><Relationship Id="rId1" Type="http://schemas.microsoft.com/office/2011/relationships/chartStyle" Target="style439.xml"/></Relationships>
</file>

<file path=xl/charts/_rels/chart438.xml.rels><?xml version="1.0" encoding="UTF-8" standalone="yes"?>
<Relationships xmlns="http://schemas.openxmlformats.org/package/2006/relationships"><Relationship Id="rId2" Type="http://schemas.microsoft.com/office/2011/relationships/chartColorStyle" Target="colors440.xml"/><Relationship Id="rId1" Type="http://schemas.microsoft.com/office/2011/relationships/chartStyle" Target="style440.xml"/></Relationships>
</file>

<file path=xl/charts/_rels/chart439.xml.rels><?xml version="1.0" encoding="UTF-8" standalone="yes"?>
<Relationships xmlns="http://schemas.openxmlformats.org/package/2006/relationships"><Relationship Id="rId2" Type="http://schemas.microsoft.com/office/2011/relationships/chartColorStyle" Target="colors441.xml"/><Relationship Id="rId1" Type="http://schemas.microsoft.com/office/2011/relationships/chartStyle" Target="style441.xml"/></Relationships>
</file>

<file path=xl/charts/_rels/chart440.xml.rels><?xml version="1.0" encoding="UTF-8" standalone="yes"?>
<Relationships xmlns="http://schemas.openxmlformats.org/package/2006/relationships"><Relationship Id="rId2" Type="http://schemas.microsoft.com/office/2011/relationships/chartColorStyle" Target="colors442.xml"/><Relationship Id="rId1" Type="http://schemas.microsoft.com/office/2011/relationships/chartStyle" Target="style442.xml"/></Relationships>
</file>

<file path=xl/charts/_rels/chart441.xml.rels><?xml version="1.0" encoding="UTF-8" standalone="yes"?>
<Relationships xmlns="http://schemas.openxmlformats.org/package/2006/relationships"><Relationship Id="rId2" Type="http://schemas.microsoft.com/office/2011/relationships/chartColorStyle" Target="colors443.xml"/><Relationship Id="rId1" Type="http://schemas.microsoft.com/office/2011/relationships/chartStyle" Target="style443.xml"/></Relationships>
</file>

<file path=xl/charts/_rels/chart442.xml.rels><?xml version="1.0" encoding="UTF-8" standalone="yes"?>
<Relationships xmlns="http://schemas.openxmlformats.org/package/2006/relationships"><Relationship Id="rId2" Type="http://schemas.microsoft.com/office/2011/relationships/chartColorStyle" Target="colors444.xml"/><Relationship Id="rId1" Type="http://schemas.microsoft.com/office/2011/relationships/chartStyle" Target="style444.xml"/></Relationships>
</file>

<file path=xl/charts/_rels/chart443.xml.rels><?xml version="1.0" encoding="UTF-8" standalone="yes"?>
<Relationships xmlns="http://schemas.openxmlformats.org/package/2006/relationships"><Relationship Id="rId2" Type="http://schemas.microsoft.com/office/2011/relationships/chartColorStyle" Target="colors445.xml"/><Relationship Id="rId1" Type="http://schemas.microsoft.com/office/2011/relationships/chartStyle" Target="style445.xml"/></Relationships>
</file>

<file path=xl/charts/_rels/chart444.xml.rels><?xml version="1.0" encoding="UTF-8" standalone="yes"?>
<Relationships xmlns="http://schemas.openxmlformats.org/package/2006/relationships"><Relationship Id="rId2" Type="http://schemas.microsoft.com/office/2011/relationships/chartColorStyle" Target="colors446.xml"/><Relationship Id="rId1" Type="http://schemas.microsoft.com/office/2011/relationships/chartStyle" Target="style446.xml"/></Relationships>
</file>

<file path=xl/charts/_rels/chart445.xml.rels><?xml version="1.0" encoding="UTF-8" standalone="yes"?>
<Relationships xmlns="http://schemas.openxmlformats.org/package/2006/relationships"><Relationship Id="rId2" Type="http://schemas.microsoft.com/office/2011/relationships/chartColorStyle" Target="colors447.xml"/><Relationship Id="rId1" Type="http://schemas.microsoft.com/office/2011/relationships/chartStyle" Target="style447.xml"/></Relationships>
</file>

<file path=xl/charts/_rels/chart446.xml.rels><?xml version="1.0" encoding="UTF-8" standalone="yes"?>
<Relationships xmlns="http://schemas.openxmlformats.org/package/2006/relationships"><Relationship Id="rId2" Type="http://schemas.microsoft.com/office/2011/relationships/chartColorStyle" Target="colors448.xml"/><Relationship Id="rId1" Type="http://schemas.microsoft.com/office/2011/relationships/chartStyle" Target="style448.xml"/></Relationships>
</file>

<file path=xl/charts/_rels/chart447.xml.rels><?xml version="1.0" encoding="UTF-8" standalone="yes"?>
<Relationships xmlns="http://schemas.openxmlformats.org/package/2006/relationships"><Relationship Id="rId2" Type="http://schemas.microsoft.com/office/2011/relationships/chartColorStyle" Target="colors449.xml"/><Relationship Id="rId1" Type="http://schemas.microsoft.com/office/2011/relationships/chartStyle" Target="style449.xml"/></Relationships>
</file>

<file path=xl/charts/_rels/chart448.xml.rels><?xml version="1.0" encoding="UTF-8" standalone="yes"?>
<Relationships xmlns="http://schemas.openxmlformats.org/package/2006/relationships"><Relationship Id="rId2" Type="http://schemas.microsoft.com/office/2011/relationships/chartColorStyle" Target="colors450.xml"/><Relationship Id="rId1" Type="http://schemas.microsoft.com/office/2011/relationships/chartStyle" Target="style450.xml"/></Relationships>
</file>

<file path=xl/charts/_rels/chart449.xml.rels><?xml version="1.0" encoding="UTF-8" standalone="yes"?>
<Relationships xmlns="http://schemas.openxmlformats.org/package/2006/relationships"><Relationship Id="rId2" Type="http://schemas.microsoft.com/office/2011/relationships/chartColorStyle" Target="colors451.xml"/><Relationship Id="rId1" Type="http://schemas.microsoft.com/office/2011/relationships/chartStyle" Target="style451.xml"/></Relationships>
</file>

<file path=xl/charts/_rels/chart450.xml.rels><?xml version="1.0" encoding="UTF-8" standalone="yes"?>
<Relationships xmlns="http://schemas.openxmlformats.org/package/2006/relationships"><Relationship Id="rId2" Type="http://schemas.microsoft.com/office/2011/relationships/chartColorStyle" Target="colors452.xml"/><Relationship Id="rId1" Type="http://schemas.microsoft.com/office/2011/relationships/chartStyle" Target="style452.xml"/></Relationships>
</file>

<file path=xl/charts/_rels/chart451.xml.rels><?xml version="1.0" encoding="UTF-8" standalone="yes"?>
<Relationships xmlns="http://schemas.openxmlformats.org/package/2006/relationships"><Relationship Id="rId2" Type="http://schemas.microsoft.com/office/2011/relationships/chartColorStyle" Target="colors453.xml"/><Relationship Id="rId1" Type="http://schemas.microsoft.com/office/2011/relationships/chartStyle" Target="style453.xml"/></Relationships>
</file>

<file path=xl/charts/_rels/chart452.xml.rels><?xml version="1.0" encoding="UTF-8" standalone="yes"?>
<Relationships xmlns="http://schemas.openxmlformats.org/package/2006/relationships"><Relationship Id="rId2" Type="http://schemas.microsoft.com/office/2011/relationships/chartColorStyle" Target="colors454.xml"/><Relationship Id="rId1" Type="http://schemas.microsoft.com/office/2011/relationships/chartStyle" Target="style454.xml"/></Relationships>
</file>

<file path=xl/charts/_rels/chart453.xml.rels><?xml version="1.0" encoding="UTF-8" standalone="yes"?>
<Relationships xmlns="http://schemas.openxmlformats.org/package/2006/relationships"><Relationship Id="rId2" Type="http://schemas.microsoft.com/office/2011/relationships/chartColorStyle" Target="colors455.xml"/><Relationship Id="rId1" Type="http://schemas.microsoft.com/office/2011/relationships/chartStyle" Target="style455.xml"/></Relationships>
</file>

<file path=xl/charts/_rels/chart454.xml.rels><?xml version="1.0" encoding="UTF-8" standalone="yes"?>
<Relationships xmlns="http://schemas.openxmlformats.org/package/2006/relationships"><Relationship Id="rId2" Type="http://schemas.microsoft.com/office/2011/relationships/chartColorStyle" Target="colors456.xml"/><Relationship Id="rId1" Type="http://schemas.microsoft.com/office/2011/relationships/chartStyle" Target="style45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06.xml"/><Relationship Id="rId1" Type="http://schemas.microsoft.com/office/2011/relationships/chartStyle" Target="style20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'Farmers ALL'!$C$157</c:f>
              <c:strCache>
                <c:ptCount val="1"/>
                <c:pt idx="0">
                  <c:v>Which is your age group?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'Farmers ALL'!$C$158:$C$163</c:f>
              <c:strCache>
                <c:ptCount val="6"/>
                <c:pt idx="0">
                  <c:v>18 to 25</c:v>
                </c:pt>
                <c:pt idx="1">
                  <c:v>25 to 35</c:v>
                </c:pt>
                <c:pt idx="2">
                  <c:v>35 to 50</c:v>
                </c:pt>
                <c:pt idx="3">
                  <c:v>50 to 60</c:v>
                </c:pt>
                <c:pt idx="4">
                  <c:v>60 or more</c:v>
                </c:pt>
                <c:pt idx="5">
                  <c:v>not indicated</c:v>
                </c:pt>
              </c:strCache>
            </c:strRef>
          </c:cat>
          <c:val>
            <c:numRef>
              <c:f>'Farmers ALL'!$D$158:$D$163</c:f>
              <c:numCache>
                <c:formatCode>General</c:formatCode>
                <c:ptCount val="6"/>
                <c:pt idx="0">
                  <c:v>11</c:v>
                </c:pt>
                <c:pt idx="1">
                  <c:v>38</c:v>
                </c:pt>
                <c:pt idx="2">
                  <c:v>41</c:v>
                </c:pt>
                <c:pt idx="3">
                  <c:v>44</c:v>
                </c:pt>
                <c:pt idx="4">
                  <c:v>15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E3-4B87-B79C-6216B0CA86C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52575888"/>
        <c:axId val="89359600"/>
      </c:barChart>
      <c:catAx>
        <c:axId val="152575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89359600"/>
        <c:crosses val="autoZero"/>
        <c:auto val="1"/>
        <c:lblAlgn val="ctr"/>
        <c:lblOffset val="100"/>
        <c:noMultiLvlLbl val="0"/>
      </c:catAx>
      <c:valAx>
        <c:axId val="8935960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52575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'Farmers ALL'!$F$157</c:f>
              <c:strCache>
                <c:ptCount val="1"/>
                <c:pt idx="0">
                  <c:v>What is your gender?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354-4FEF-9001-93F472CD1B4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354-4FEF-9001-93F472CD1B4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C354-4FEF-9001-93F472CD1B44}"/>
              </c:ext>
            </c:extLst>
          </c:dPt>
          <c:dLbls>
            <c:dLbl>
              <c:idx val="2"/>
              <c:layout>
                <c:manualLayout>
                  <c:x val="-0.1998732326893683"/>
                  <c:y val="4.7068101901433179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354-4FEF-9001-93F472CD1B44}"/>
                </c:ext>
              </c:extLst>
            </c:dLbl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'Farmers ALL'!$F$158:$F$160</c:f>
              <c:strCache>
                <c:ptCount val="3"/>
                <c:pt idx="0">
                  <c:v>Male</c:v>
                </c:pt>
                <c:pt idx="1">
                  <c:v>Female</c:v>
                </c:pt>
                <c:pt idx="2">
                  <c:v>not indicated</c:v>
                </c:pt>
              </c:strCache>
            </c:strRef>
          </c:cat>
          <c:val>
            <c:numRef>
              <c:f>'Farmers ALL'!$G$158:$G$160</c:f>
              <c:numCache>
                <c:formatCode>General</c:formatCode>
                <c:ptCount val="3"/>
                <c:pt idx="0">
                  <c:v>120</c:v>
                </c:pt>
                <c:pt idx="1">
                  <c:v>28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D7-454B-95B8-A6DF31F6B205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'Farmers ALL'!$J$157</c:f>
              <c:strCache>
                <c:ptCount val="1"/>
                <c:pt idx="0">
                  <c:v>What is the highest degree you have attained?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'Farmers ALL'!$J$158:$J$163</c:f>
              <c:strCache>
                <c:ptCount val="6"/>
                <c:pt idx="0">
                  <c:v>Vocational</c:v>
                </c:pt>
                <c:pt idx="1">
                  <c:v>Bachelor</c:v>
                </c:pt>
                <c:pt idx="2">
                  <c:v>Masters</c:v>
                </c:pt>
                <c:pt idx="3">
                  <c:v>PhD</c:v>
                </c:pt>
                <c:pt idx="4">
                  <c:v>Others</c:v>
                </c:pt>
                <c:pt idx="5">
                  <c:v>not indicated</c:v>
                </c:pt>
              </c:strCache>
            </c:strRef>
          </c:cat>
          <c:val>
            <c:numRef>
              <c:f>'Farmers ALL'!$K$158:$K$163</c:f>
              <c:numCache>
                <c:formatCode>General</c:formatCode>
                <c:ptCount val="6"/>
                <c:pt idx="0">
                  <c:v>60</c:v>
                </c:pt>
                <c:pt idx="1">
                  <c:v>41</c:v>
                </c:pt>
                <c:pt idx="2">
                  <c:v>26</c:v>
                </c:pt>
                <c:pt idx="3">
                  <c:v>7</c:v>
                </c:pt>
                <c:pt idx="4">
                  <c:v>10</c:v>
                </c:pt>
                <c:pt idx="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59-4E07-87A7-FF4FF398058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59092768"/>
        <c:axId val="146107904"/>
      </c:barChart>
      <c:catAx>
        <c:axId val="2590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146107904"/>
        <c:crosses val="autoZero"/>
        <c:auto val="1"/>
        <c:lblAlgn val="ctr"/>
        <c:lblOffset val="100"/>
        <c:noMultiLvlLbl val="0"/>
      </c:catAx>
      <c:valAx>
        <c:axId val="14610790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590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'Farmers ALL'!$M$157</c:f>
              <c:strCache>
                <c:ptCount val="1"/>
                <c:pt idx="0">
                  <c:v>Your farm is 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'Farmers ALL'!$M$158:$M$163</c:f>
              <c:strCache>
                <c:ptCount val="6"/>
                <c:pt idx="0">
                  <c:v>Under 5 ha</c:v>
                </c:pt>
                <c:pt idx="1">
                  <c:v>5-10 ha</c:v>
                </c:pt>
                <c:pt idx="2">
                  <c:v>10-30 ha</c:v>
                </c:pt>
                <c:pt idx="3">
                  <c:v>30-60 ha</c:v>
                </c:pt>
                <c:pt idx="4">
                  <c:v>over 60 ha</c:v>
                </c:pt>
                <c:pt idx="5">
                  <c:v>not indicated</c:v>
                </c:pt>
              </c:strCache>
            </c:strRef>
          </c:cat>
          <c:val>
            <c:numRef>
              <c:f>'Farmers ALL'!$N$158:$N$163</c:f>
              <c:numCache>
                <c:formatCode>General</c:formatCode>
                <c:ptCount val="6"/>
                <c:pt idx="0">
                  <c:v>15</c:v>
                </c:pt>
                <c:pt idx="1">
                  <c:v>4</c:v>
                </c:pt>
                <c:pt idx="2">
                  <c:v>27</c:v>
                </c:pt>
                <c:pt idx="3">
                  <c:v>21</c:v>
                </c:pt>
                <c:pt idx="4">
                  <c:v>81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B0-4697-B3BC-7F32128D637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85076800"/>
        <c:axId val="98620224"/>
      </c:barChart>
      <c:catAx>
        <c:axId val="85076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8620224"/>
        <c:crosses val="autoZero"/>
        <c:auto val="1"/>
        <c:lblAlgn val="ctr"/>
        <c:lblOffset val="100"/>
        <c:noMultiLvlLbl val="0"/>
      </c:catAx>
      <c:valAx>
        <c:axId val="9862022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85076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'Farmers ALL'!$P$157</c:f>
              <c:strCache>
                <c:ptCount val="1"/>
                <c:pt idx="0">
                  <c:v>Most of the agricultural production on your farm is intended for: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4CD3-41B8-ABA9-7558D95279C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4CD3-41B8-ABA9-7558D95279C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C7A3-4C26-A110-1CB4001AF14B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'Farmers ALL'!$P$158:$P$160</c:f>
              <c:strCache>
                <c:ptCount val="3"/>
                <c:pt idx="0">
                  <c:v>Selling</c:v>
                </c:pt>
                <c:pt idx="1">
                  <c:v>Your own needs</c:v>
                </c:pt>
                <c:pt idx="2">
                  <c:v>not indicated</c:v>
                </c:pt>
              </c:strCache>
            </c:strRef>
          </c:cat>
          <c:val>
            <c:numRef>
              <c:f>'Farmers ALL'!$Q$158:$Q$160</c:f>
              <c:numCache>
                <c:formatCode>General</c:formatCode>
                <c:ptCount val="3"/>
                <c:pt idx="0">
                  <c:v>96</c:v>
                </c:pt>
                <c:pt idx="1">
                  <c:v>22</c:v>
                </c:pt>
                <c:pt idx="2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F0-4C30-BD89-2CF1B3A381D3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'Farmers ALL'!$S$157</c:f>
              <c:strCache>
                <c:ptCount val="1"/>
                <c:pt idx="0">
                  <c:v>Your farm is: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'Farmers ALL'!$S$158:$S$162</c:f>
              <c:strCache>
                <c:ptCount val="5"/>
                <c:pt idx="0">
                  <c:v>Conventional</c:v>
                </c:pt>
                <c:pt idx="1">
                  <c:v>Intergrated</c:v>
                </c:pt>
                <c:pt idx="2">
                  <c:v>Organic</c:v>
                </c:pt>
                <c:pt idx="3">
                  <c:v>Biodynamic</c:v>
                </c:pt>
                <c:pt idx="4">
                  <c:v>not indicated</c:v>
                </c:pt>
              </c:strCache>
            </c:strRef>
          </c:cat>
          <c:val>
            <c:numRef>
              <c:f>'Farmers ALL'!$T$158:$T$162</c:f>
              <c:numCache>
                <c:formatCode>General</c:formatCode>
                <c:ptCount val="5"/>
                <c:pt idx="0">
                  <c:v>66</c:v>
                </c:pt>
                <c:pt idx="1">
                  <c:v>48</c:v>
                </c:pt>
                <c:pt idx="2">
                  <c:v>15</c:v>
                </c:pt>
                <c:pt idx="3">
                  <c:v>1</c:v>
                </c:pt>
                <c:pt idx="4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7B-42C8-B4B0-18974718B45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50211536"/>
        <c:axId val="98260768"/>
      </c:barChart>
      <c:catAx>
        <c:axId val="25021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8260768"/>
        <c:crosses val="autoZero"/>
        <c:auto val="1"/>
        <c:lblAlgn val="ctr"/>
        <c:lblOffset val="100"/>
        <c:noMultiLvlLbl val="0"/>
      </c:catAx>
      <c:valAx>
        <c:axId val="98260768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50211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1633333333333336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'Farmers ALL'!$V$157</c:f>
              <c:strCache>
                <c:ptCount val="1"/>
                <c:pt idx="0">
                  <c:v>Average yearly income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'Farmers ALL'!$V$158:$V$163</c:f>
              <c:strCache>
                <c:ptCount val="6"/>
                <c:pt idx="0">
                  <c:v>Under 20k euros</c:v>
                </c:pt>
                <c:pt idx="1">
                  <c:v>20k-35k euros</c:v>
                </c:pt>
                <c:pt idx="2">
                  <c:v>35k-50k euros</c:v>
                </c:pt>
                <c:pt idx="3">
                  <c:v>50k-75k euros</c:v>
                </c:pt>
                <c:pt idx="4">
                  <c:v>over 75k euros</c:v>
                </c:pt>
                <c:pt idx="5">
                  <c:v>Not indicated</c:v>
                </c:pt>
              </c:strCache>
            </c:strRef>
          </c:cat>
          <c:val>
            <c:numRef>
              <c:f>'Farmers ALL'!$W$158:$W$163</c:f>
              <c:numCache>
                <c:formatCode>General</c:formatCode>
                <c:ptCount val="6"/>
                <c:pt idx="0">
                  <c:v>32</c:v>
                </c:pt>
                <c:pt idx="1">
                  <c:v>31</c:v>
                </c:pt>
                <c:pt idx="2">
                  <c:v>30</c:v>
                </c:pt>
                <c:pt idx="3">
                  <c:v>18</c:v>
                </c:pt>
                <c:pt idx="4">
                  <c:v>33</c:v>
                </c:pt>
                <c:pt idx="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961-43E9-8511-39A17E47E2D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91554368"/>
        <c:axId val="143607152"/>
      </c:barChart>
      <c:catAx>
        <c:axId val="91554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143607152"/>
        <c:crosses val="autoZero"/>
        <c:auto val="1"/>
        <c:lblAlgn val="ctr"/>
        <c:lblOffset val="100"/>
        <c:noMultiLvlLbl val="0"/>
      </c:catAx>
      <c:valAx>
        <c:axId val="1436071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91554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'Farmers ALL'!$Y$157</c:f>
              <c:strCache>
                <c:ptCount val="1"/>
                <c:pt idx="0">
                  <c:v>What do you grow on your farm?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'Farmers ALL'!$Y$158:$Y$165</c:f>
              <c:strCache>
                <c:ptCount val="8"/>
                <c:pt idx="0">
                  <c:v>Arable crops</c:v>
                </c:pt>
                <c:pt idx="1">
                  <c:v>Mixed</c:v>
                </c:pt>
                <c:pt idx="2">
                  <c:v>Animal</c:v>
                </c:pt>
                <c:pt idx="3">
                  <c:v>Orchards</c:v>
                </c:pt>
                <c:pt idx="4">
                  <c:v>Vineyards</c:v>
                </c:pt>
                <c:pt idx="5">
                  <c:v>Flower</c:v>
                </c:pt>
                <c:pt idx="6">
                  <c:v>Others</c:v>
                </c:pt>
                <c:pt idx="7">
                  <c:v>Not indicated</c:v>
                </c:pt>
              </c:strCache>
            </c:strRef>
          </c:cat>
          <c:val>
            <c:numRef>
              <c:f>'Farmers ALL'!$Z$158:$Z$165</c:f>
              <c:numCache>
                <c:formatCode>General</c:formatCode>
                <c:ptCount val="8"/>
                <c:pt idx="0">
                  <c:v>73</c:v>
                </c:pt>
                <c:pt idx="1">
                  <c:v>29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7A-486D-A7B6-597523968C8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50206736"/>
        <c:axId val="89360848"/>
      </c:barChart>
      <c:catAx>
        <c:axId val="250206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89360848"/>
        <c:crosses val="autoZero"/>
        <c:auto val="1"/>
        <c:lblAlgn val="ctr"/>
        <c:lblOffset val="100"/>
        <c:noMultiLvlLbl val="0"/>
      </c:catAx>
      <c:valAx>
        <c:axId val="89360848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50206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'Farmers ALL'!$AB$157</c:f>
              <c:strCache>
                <c:ptCount val="1"/>
                <c:pt idx="0">
                  <c:v>Do you need to satisfy some legislative or market requirement</c:v>
                </c:pt>
              </c:strCache>
            </c:strRef>
          </c:tx>
          <c:explosion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BA1-47F2-B982-539EB3F2F59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BA1-47F2-B982-539EB3F2F59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7BA1-47F2-B982-539EB3F2F59C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'Farmers ALL'!$AB$158:$AB$160</c:f>
              <c:strCache>
                <c:ptCount val="3"/>
                <c:pt idx="0">
                  <c:v>Yes</c:v>
                </c:pt>
                <c:pt idx="1">
                  <c:v>No</c:v>
                </c:pt>
                <c:pt idx="2">
                  <c:v>Not indicated</c:v>
                </c:pt>
              </c:strCache>
            </c:strRef>
          </c:cat>
          <c:val>
            <c:numRef>
              <c:f>'Farmers ALL'!$AC$158:$AC$160</c:f>
              <c:numCache>
                <c:formatCode>General</c:formatCode>
                <c:ptCount val="3"/>
                <c:pt idx="0">
                  <c:v>110</c:v>
                </c:pt>
                <c:pt idx="1">
                  <c:v>28</c:v>
                </c:pt>
                <c:pt idx="2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61-4069-B2EB-3B4C0CF8A6DC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'Farmers ALL'!$AE$157</c:f>
              <c:strCache>
                <c:ptCount val="1"/>
                <c:pt idx="0">
                  <c:v>Do you have a smartphone?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C2D-4D72-853E-197AB880D45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C2D-4D72-853E-197AB880D45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6B6-491B-A6DD-662DE2913770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'Farmers ALL'!$AE$158:$AE$160</c:f>
              <c:strCache>
                <c:ptCount val="3"/>
                <c:pt idx="0">
                  <c:v>Yes</c:v>
                </c:pt>
                <c:pt idx="1">
                  <c:v>No</c:v>
                </c:pt>
                <c:pt idx="2">
                  <c:v>Not indicated</c:v>
                </c:pt>
              </c:strCache>
            </c:strRef>
          </c:cat>
          <c:val>
            <c:numRef>
              <c:f>'Farmers ALL'!$AF$158:$AF$160</c:f>
              <c:numCache>
                <c:formatCode>General</c:formatCode>
                <c:ptCount val="3"/>
                <c:pt idx="0">
                  <c:v>145</c:v>
                </c:pt>
                <c:pt idx="1">
                  <c:v>4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2E-4478-84FF-0E463A6DC775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'Farmers ALL'!$AH$157</c:f>
              <c:strCache>
                <c:ptCount val="1"/>
                <c:pt idx="0">
                  <c:v>Do you use agricultural help application?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9FF-47A1-A2FA-36B657D1BAC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9FF-47A1-A2FA-36B657D1BAC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9FF-47A1-A2FA-36B657D1BAC6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'Farmers ALL'!$AH$158:$AH$160</c:f>
              <c:strCache>
                <c:ptCount val="3"/>
                <c:pt idx="0">
                  <c:v>Yes </c:v>
                </c:pt>
                <c:pt idx="1">
                  <c:v>No</c:v>
                </c:pt>
                <c:pt idx="2">
                  <c:v>Not indicated</c:v>
                </c:pt>
              </c:strCache>
            </c:strRef>
          </c:cat>
          <c:val>
            <c:numRef>
              <c:f>'Farmers ALL'!$AI$158:$AI$160</c:f>
              <c:numCache>
                <c:formatCode>General</c:formatCode>
                <c:ptCount val="3"/>
                <c:pt idx="0">
                  <c:v>113</c:v>
                </c:pt>
                <c:pt idx="1">
                  <c:v>32</c:v>
                </c:pt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AA-4C54-9876-F34F25135554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'Farmers ALL'!$AK$157</c:f>
              <c:strCache>
                <c:ptCount val="1"/>
                <c:pt idx="0">
                  <c:v>Would you say you use it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'Farmers ALL'!$AK$158:$AK$162</c:f>
              <c:strCache>
                <c:ptCount val="5"/>
                <c:pt idx="0">
                  <c:v>Not very much, less than most people around me</c:v>
                </c:pt>
                <c:pt idx="1">
                  <c:v>Like most people around me</c:v>
                </c:pt>
                <c:pt idx="2">
                  <c:v>More than most people around me</c:v>
                </c:pt>
                <c:pt idx="3">
                  <c:v>Too much. I should try to use it less</c:v>
                </c:pt>
                <c:pt idx="4">
                  <c:v>Not indicated</c:v>
                </c:pt>
              </c:strCache>
            </c:strRef>
          </c:cat>
          <c:val>
            <c:numRef>
              <c:f>'Farmers ALL'!$AL$158:$AL$162</c:f>
              <c:numCache>
                <c:formatCode>General</c:formatCode>
                <c:ptCount val="5"/>
                <c:pt idx="0">
                  <c:v>17</c:v>
                </c:pt>
                <c:pt idx="1">
                  <c:v>52</c:v>
                </c:pt>
                <c:pt idx="2">
                  <c:v>22</c:v>
                </c:pt>
                <c:pt idx="3">
                  <c:v>6</c:v>
                </c:pt>
                <c:pt idx="4">
                  <c:v>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D6-4AC2-9C94-BEB7F3BAEAE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95564912"/>
        <c:axId val="145815504"/>
      </c:barChart>
      <c:catAx>
        <c:axId val="955649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145815504"/>
        <c:crosses val="autoZero"/>
        <c:auto val="1"/>
        <c:lblAlgn val="ctr"/>
        <c:lblOffset val="100"/>
        <c:noMultiLvlLbl val="0"/>
      </c:catAx>
      <c:valAx>
        <c:axId val="14581550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5564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'Farmers ALL'!$AN$157</c:f>
              <c:strCache>
                <c:ptCount val="1"/>
                <c:pt idx="0">
                  <c:v>Do you have a computer at home?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F30-49A2-932F-5A2B5417FED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F30-49A2-932F-5A2B5417FED9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'Farmers ALL'!$AN$158:$AN$159</c:f>
              <c:strCache>
                <c:ptCount val="2"/>
                <c:pt idx="0">
                  <c:v>Yes </c:v>
                </c:pt>
                <c:pt idx="1">
                  <c:v>No</c:v>
                </c:pt>
              </c:strCache>
            </c:strRef>
          </c:cat>
          <c:val>
            <c:numRef>
              <c:f>'Farmers ALL'!$AO$158:$AO$159</c:f>
              <c:numCache>
                <c:formatCode>General</c:formatCode>
                <c:ptCount val="2"/>
                <c:pt idx="0">
                  <c:v>147</c:v>
                </c:pt>
                <c:pt idx="1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70-4586-AB85-5C3EC9B98DD2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'Farmers ALL'!$AQ$157</c:f>
              <c:strCache>
                <c:ptCount val="1"/>
                <c:pt idx="0">
                  <c:v>Do you have access to speed internet?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D2E-40DC-9CDF-63E7A970E3D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D2E-40DC-9CDF-63E7A970E3D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D2E-40DC-9CDF-63E7A970E3DE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'Farmers ALL'!$AQ$158:$AQ$160</c:f>
              <c:strCache>
                <c:ptCount val="3"/>
                <c:pt idx="0">
                  <c:v>No</c:v>
                </c:pt>
                <c:pt idx="1">
                  <c:v>Yes, in the office but not in the fields</c:v>
                </c:pt>
                <c:pt idx="2">
                  <c:v>Yes, both in the office and in the fields</c:v>
                </c:pt>
              </c:strCache>
            </c:strRef>
          </c:cat>
          <c:val>
            <c:numRef>
              <c:f>'Farmers ALL'!$AR$158:$AR$160</c:f>
              <c:numCache>
                <c:formatCode>General</c:formatCode>
                <c:ptCount val="3"/>
                <c:pt idx="0">
                  <c:v>15</c:v>
                </c:pt>
                <c:pt idx="1">
                  <c:v>56</c:v>
                </c:pt>
                <c:pt idx="2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07-4788-8D25-40CAE9F2751F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'Farmers ALL'!$AT$157</c:f>
              <c:strCache>
                <c:ptCount val="1"/>
                <c:pt idx="0">
                  <c:v>Have you already used DSS?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705-42AC-89EA-F32045207D7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705-42AC-89EA-F32045207D7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705-42AC-89EA-F32045207D75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'Farmers ALL'!$AT$158:$AT$160</c:f>
              <c:strCache>
                <c:ptCount val="3"/>
                <c:pt idx="0">
                  <c:v>Yes </c:v>
                </c:pt>
                <c:pt idx="1">
                  <c:v>No</c:v>
                </c:pt>
                <c:pt idx="2">
                  <c:v>Not indicated</c:v>
                </c:pt>
              </c:strCache>
            </c:strRef>
          </c:cat>
          <c:val>
            <c:numRef>
              <c:f>'Farmers ALL'!$AU$158:$AU$160</c:f>
              <c:numCache>
                <c:formatCode>General</c:formatCode>
                <c:ptCount val="3"/>
                <c:pt idx="0">
                  <c:v>90</c:v>
                </c:pt>
                <c:pt idx="1">
                  <c:v>36</c:v>
                </c:pt>
                <c:pt idx="2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45-4183-A1CC-1000D46B6714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'Farmers ALL'!$AW$157</c:f>
              <c:strCache>
                <c:ptCount val="1"/>
                <c:pt idx="0">
                  <c:v>Usually, how do you access a DSS?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'Farmers ALL'!$AW$158:$AW$161</c:f>
              <c:strCache>
                <c:ptCount val="4"/>
                <c:pt idx="0">
                  <c:v>Mobile phone</c:v>
                </c:pt>
                <c:pt idx="1">
                  <c:v>PC</c:v>
                </c:pt>
                <c:pt idx="2">
                  <c:v>Through an advisor</c:v>
                </c:pt>
                <c:pt idx="3">
                  <c:v>Not indicated</c:v>
                </c:pt>
              </c:strCache>
            </c:strRef>
          </c:cat>
          <c:val>
            <c:numRef>
              <c:f>'Farmers ALL'!$AX$158:$AX$161</c:f>
              <c:numCache>
                <c:formatCode>General</c:formatCode>
                <c:ptCount val="4"/>
                <c:pt idx="0">
                  <c:v>50</c:v>
                </c:pt>
                <c:pt idx="1">
                  <c:v>56</c:v>
                </c:pt>
                <c:pt idx="2">
                  <c:v>35</c:v>
                </c:pt>
                <c:pt idx="3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ED-460B-8C20-7F036D238BD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51819328"/>
        <c:axId val="90541760"/>
      </c:barChart>
      <c:catAx>
        <c:axId val="2518193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0541760"/>
        <c:crosses val="autoZero"/>
        <c:auto val="1"/>
        <c:lblAlgn val="ctr"/>
        <c:lblOffset val="100"/>
        <c:noMultiLvlLbl val="0"/>
      </c:catAx>
      <c:valAx>
        <c:axId val="9054176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51819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'Farmers ALL'!$AZ$157</c:f>
              <c:strCache>
                <c:ptCount val="1"/>
                <c:pt idx="0">
                  <c:v>Which would be your preferred way to access a DSS?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'Farmers ALL'!$AZ$158:$AZ$161</c:f>
              <c:strCache>
                <c:ptCount val="4"/>
                <c:pt idx="0">
                  <c:v>Mobile phone</c:v>
                </c:pt>
                <c:pt idx="1">
                  <c:v>PC</c:v>
                </c:pt>
                <c:pt idx="2">
                  <c:v>Through an advisor</c:v>
                </c:pt>
                <c:pt idx="3">
                  <c:v>Not indicated</c:v>
                </c:pt>
              </c:strCache>
            </c:strRef>
          </c:cat>
          <c:val>
            <c:numRef>
              <c:f>'Farmers ALL'!$BA$158:$BA$161</c:f>
              <c:numCache>
                <c:formatCode>General</c:formatCode>
                <c:ptCount val="4"/>
                <c:pt idx="0">
                  <c:v>100</c:v>
                </c:pt>
                <c:pt idx="1">
                  <c:v>55</c:v>
                </c:pt>
                <c:pt idx="2">
                  <c:v>24</c:v>
                </c:pt>
                <c:pt idx="3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2A-44C1-8899-6A509B792EE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85074400"/>
        <c:axId val="98619808"/>
      </c:barChart>
      <c:catAx>
        <c:axId val="850744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8619808"/>
        <c:crosses val="autoZero"/>
        <c:auto val="1"/>
        <c:lblAlgn val="ctr"/>
        <c:lblOffset val="100"/>
        <c:noMultiLvlLbl val="0"/>
      </c:catAx>
      <c:valAx>
        <c:axId val="9861980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85074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'Farmers ALL'!$BC$157</c:f>
              <c:strCache>
                <c:ptCount val="1"/>
                <c:pt idx="0">
                  <c:v>Are you willing to try new products and services?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B95-4145-966A-CF68BFFF3B8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B95-4145-966A-CF68BFFF3B8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B95-4145-966A-CF68BFFF3B8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B95-4145-966A-CF68BFFF3B89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'Farmers ALL'!$BC$158:$BC$161</c:f>
              <c:strCache>
                <c:ptCount val="4"/>
                <c:pt idx="0">
                  <c:v>Yes</c:v>
                </c:pt>
                <c:pt idx="1">
                  <c:v>Sometimes</c:v>
                </c:pt>
                <c:pt idx="2">
                  <c:v>Never</c:v>
                </c:pt>
                <c:pt idx="3">
                  <c:v>Not indicated</c:v>
                </c:pt>
              </c:strCache>
            </c:strRef>
          </c:cat>
          <c:val>
            <c:numRef>
              <c:f>'Farmers ALL'!$BD$158:$BD$161</c:f>
              <c:numCache>
                <c:formatCode>General</c:formatCode>
                <c:ptCount val="4"/>
                <c:pt idx="0">
                  <c:v>116</c:v>
                </c:pt>
                <c:pt idx="1">
                  <c:v>27</c:v>
                </c:pt>
                <c:pt idx="2">
                  <c:v>0</c:v>
                </c:pt>
                <c:pt idx="3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CF-47B7-8F23-18D8B5ED31ED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'Farmers ALL'!$BF$157</c:f>
              <c:strCache>
                <c:ptCount val="1"/>
                <c:pt idx="0">
                  <c:v>Is price an important factor of your decision to use or not a given decision support system?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CCA-43E4-9601-0672647A39B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CCA-43E4-9601-0672647A39B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CCA-43E4-9601-0672647A39BC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'Farmers ALL'!$BF$158:$BF$160</c:f>
              <c:strCache>
                <c:ptCount val="3"/>
                <c:pt idx="0">
                  <c:v>Yes </c:v>
                </c:pt>
                <c:pt idx="1">
                  <c:v>no</c:v>
                </c:pt>
                <c:pt idx="2">
                  <c:v>Not indicated</c:v>
                </c:pt>
              </c:strCache>
            </c:strRef>
          </c:cat>
          <c:val>
            <c:numRef>
              <c:f>'Farmers ALL'!$BG$158:$BG$160</c:f>
              <c:numCache>
                <c:formatCode>General</c:formatCode>
                <c:ptCount val="3"/>
                <c:pt idx="0">
                  <c:v>119</c:v>
                </c:pt>
                <c:pt idx="1">
                  <c:v>27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43-45DC-9C19-231A31D36813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'Farmers ALL'!$BI$157</c:f>
              <c:strCache>
                <c:ptCount val="1"/>
                <c:pt idx="0">
                  <c:v>In your opinion, decision support systems are more useful for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'Farmers ALL'!$BI$158:$BI$161</c:f>
              <c:strCache>
                <c:ptCount val="4"/>
                <c:pt idx="0">
                  <c:v>Short-run decisions</c:v>
                </c:pt>
                <c:pt idx="1">
                  <c:v>Long-run decisions</c:v>
                </c:pt>
                <c:pt idx="2">
                  <c:v>Both</c:v>
                </c:pt>
                <c:pt idx="3">
                  <c:v>Not indicated</c:v>
                </c:pt>
              </c:strCache>
            </c:strRef>
          </c:cat>
          <c:val>
            <c:numRef>
              <c:f>'Farmers ALL'!$BJ$158:$BJ$161</c:f>
              <c:numCache>
                <c:formatCode>General</c:formatCode>
                <c:ptCount val="4"/>
                <c:pt idx="0">
                  <c:v>66</c:v>
                </c:pt>
                <c:pt idx="1">
                  <c:v>54</c:v>
                </c:pt>
                <c:pt idx="2">
                  <c:v>22</c:v>
                </c:pt>
                <c:pt idx="3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09-43ED-B66D-9FC2D5EAC9D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23172848"/>
        <c:axId val="223057488"/>
      </c:barChart>
      <c:catAx>
        <c:axId val="2231728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23057488"/>
        <c:crosses val="autoZero"/>
        <c:auto val="1"/>
        <c:lblAlgn val="ctr"/>
        <c:lblOffset val="100"/>
        <c:noMultiLvlLbl val="0"/>
      </c:catAx>
      <c:valAx>
        <c:axId val="22305748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23172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1011248906386701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'Farmers ALL'!$BL$157</c:f>
              <c:strCache>
                <c:ptCount val="1"/>
                <c:pt idx="0">
                  <c:v>What type of support do you prefer for a decision support system?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368-4655-9F6F-56CC2FCFBB7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368-4655-9F6F-56CC2FCFBB7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2368-4655-9F6F-56CC2FCFBB7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2368-4655-9F6F-56CC2FCFBB7A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'Farmers ALL'!$BL$158:$BL$161</c:f>
              <c:strCache>
                <c:ptCount val="4"/>
                <c:pt idx="0">
                  <c:v>Web-based</c:v>
                </c:pt>
                <c:pt idx="1">
                  <c:v>Software downloaded locally</c:v>
                </c:pt>
                <c:pt idx="2">
                  <c:v>Both</c:v>
                </c:pt>
                <c:pt idx="3">
                  <c:v>Not indicated</c:v>
                </c:pt>
              </c:strCache>
            </c:strRef>
          </c:cat>
          <c:val>
            <c:numRef>
              <c:f>'Farmers ALL'!$BM$158:$BM$161</c:f>
              <c:numCache>
                <c:formatCode>General</c:formatCode>
                <c:ptCount val="4"/>
                <c:pt idx="0">
                  <c:v>96</c:v>
                </c:pt>
                <c:pt idx="1">
                  <c:v>34</c:v>
                </c:pt>
                <c:pt idx="2">
                  <c:v>7</c:v>
                </c:pt>
                <c:pt idx="3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FF-43D7-A6A6-27DF73A9CCB1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'Farmers ALL'!$BO$157</c:f>
              <c:strCache>
                <c:ptCount val="1"/>
                <c:pt idx="0">
                  <c:v>importance of the following characteristics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'Farmers ALL'!$BO$158:$BO$161</c:f>
              <c:strCache>
                <c:ptCount val="4"/>
                <c:pt idx="0">
                  <c:v>Easy to use</c:v>
                </c:pt>
                <c:pt idx="1">
                  <c:v>Efficient</c:v>
                </c:pt>
                <c:pt idx="2">
                  <c:v>Low price</c:v>
                </c:pt>
                <c:pt idx="3">
                  <c:v>Polyvalent</c:v>
                </c:pt>
              </c:strCache>
            </c:strRef>
          </c:cat>
          <c:val>
            <c:numRef>
              <c:f>'Farmers ALL'!$BP$158:$BP$161</c:f>
              <c:numCache>
                <c:formatCode>General</c:formatCode>
                <c:ptCount val="4"/>
                <c:pt idx="0">
                  <c:v>6.35</c:v>
                </c:pt>
                <c:pt idx="1">
                  <c:v>6.384615384615385</c:v>
                </c:pt>
                <c:pt idx="2">
                  <c:v>5.1102941176470589</c:v>
                </c:pt>
                <c:pt idx="3">
                  <c:v>6.125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15-471A-99CD-717D2AD25A8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43484352"/>
        <c:axId val="98884896"/>
      </c:barChart>
      <c:catAx>
        <c:axId val="143484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8884896"/>
        <c:crosses val="autoZero"/>
        <c:auto val="1"/>
        <c:lblAlgn val="ctr"/>
        <c:lblOffset val="100"/>
        <c:noMultiLvlLbl val="0"/>
      </c:catAx>
      <c:valAx>
        <c:axId val="9888489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43484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importance of the following characteristics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'Farmers ALL'!$BO$157</c:f>
              <c:strCache>
                <c:ptCount val="1"/>
                <c:pt idx="0">
                  <c:v>importance of the following characteristics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'Farmers ALL'!$BR$158:$BR$162</c:f>
              <c:strCache>
                <c:ptCount val="5"/>
                <c:pt idx="0">
                  <c:v>enjoy using new technologies</c:v>
                </c:pt>
                <c:pt idx="1">
                  <c:v>appreciate change in general</c:v>
                </c:pt>
                <c:pt idx="2">
                  <c:v>how much would you trust the guidance of a decision support system</c:v>
                </c:pt>
                <c:pt idx="3">
                  <c:v>trust the advice of a colleague</c:v>
                </c:pt>
                <c:pt idx="4">
                  <c:v>trust the advice of a friend</c:v>
                </c:pt>
              </c:strCache>
            </c:strRef>
          </c:cat>
          <c:val>
            <c:numRef>
              <c:f>'Farmers ALL'!$BS$158:$BS$162</c:f>
              <c:numCache>
                <c:formatCode>General</c:formatCode>
                <c:ptCount val="5"/>
                <c:pt idx="0">
                  <c:v>5.5646258503401365</c:v>
                </c:pt>
                <c:pt idx="1">
                  <c:v>5.121428571428571</c:v>
                </c:pt>
                <c:pt idx="2">
                  <c:v>4.7</c:v>
                </c:pt>
                <c:pt idx="3">
                  <c:v>4.7071428571428573</c:v>
                </c:pt>
                <c:pt idx="4">
                  <c:v>4.5306122448979593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FC-4726-A732-22B51FD72EE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59549504"/>
        <c:axId val="146108320"/>
      </c:barChart>
      <c:catAx>
        <c:axId val="259549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146108320"/>
        <c:crosses val="autoZero"/>
        <c:auto val="1"/>
        <c:lblAlgn val="ctr"/>
        <c:lblOffset val="100"/>
        <c:noMultiLvlLbl val="0"/>
      </c:catAx>
      <c:valAx>
        <c:axId val="14610832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59549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'Farmers ALL'!$BU$157</c:f>
              <c:strCache>
                <c:ptCount val="1"/>
                <c:pt idx="0">
                  <c:v>Would you need additional computer-related education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422-4366-9DBC-E26FE911813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422-4366-9DBC-E26FE911813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422-4366-9DBC-E26FE9118134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6422-4366-9DBC-E26FE9118134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'Farmers ALL'!$BU$158:$BU$161</c:f>
              <c:strCache>
                <c:ptCount val="4"/>
                <c:pt idx="0">
                  <c:v>No</c:v>
                </c:pt>
                <c:pt idx="1">
                  <c:v>If available, yes</c:v>
                </c:pt>
                <c:pt idx="2">
                  <c:v>I need it urgently</c:v>
                </c:pt>
                <c:pt idx="3">
                  <c:v>Not indicated</c:v>
                </c:pt>
              </c:strCache>
            </c:strRef>
          </c:cat>
          <c:val>
            <c:numRef>
              <c:f>'Farmers ALL'!$BV$158:$BV$161</c:f>
              <c:numCache>
                <c:formatCode>General</c:formatCode>
                <c:ptCount val="4"/>
                <c:pt idx="0">
                  <c:v>44</c:v>
                </c:pt>
                <c:pt idx="1">
                  <c:v>94</c:v>
                </c:pt>
                <c:pt idx="2">
                  <c:v>9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A6-4FBF-B4D0-76A9631A7E6D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'Farmers ALL'!$BX$157</c:f>
              <c:strCache>
                <c:ptCount val="1"/>
                <c:pt idx="0">
                  <c:v>Do you think that the use of a Decision Support tool may improve your decision-making process and productivity?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298-46A3-AF50-D4B18F89115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298-46A3-AF50-D4B18F89115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9298-46A3-AF50-D4B18F89115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9298-46A3-AF50-D4B18F891151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4D6-4AC0-8AF9-DCB34866212B}"/>
              </c:ext>
            </c:extLst>
          </c:dPt>
          <c:dLbls>
            <c:dLbl>
              <c:idx val="0"/>
              <c:layout>
                <c:manualLayout>
                  <c:x val="-1.5184637045614119E-2"/>
                  <c:y val="7.1187161698348461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298-46A3-AF50-D4B18F891151}"/>
                </c:ext>
              </c:extLst>
            </c:dLbl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'Farmers ALL'!$BX$158:$BX$162</c:f>
              <c:strCache>
                <c:ptCount val="5"/>
                <c:pt idx="0">
                  <c:v>No, not at all</c:v>
                </c:pt>
                <c:pt idx="1">
                  <c:v>I am not sure</c:v>
                </c:pt>
                <c:pt idx="2">
                  <c:v>Probably</c:v>
                </c:pt>
                <c:pt idx="3">
                  <c:v>Yes, for sure</c:v>
                </c:pt>
                <c:pt idx="4">
                  <c:v>Not indicated</c:v>
                </c:pt>
              </c:strCache>
            </c:strRef>
          </c:cat>
          <c:val>
            <c:numRef>
              <c:f>'Farmers ALL'!$BY$158:$BY$162</c:f>
              <c:numCache>
                <c:formatCode>General</c:formatCode>
                <c:ptCount val="5"/>
                <c:pt idx="0">
                  <c:v>3</c:v>
                </c:pt>
                <c:pt idx="1">
                  <c:v>16</c:v>
                </c:pt>
                <c:pt idx="2">
                  <c:v>80</c:v>
                </c:pt>
                <c:pt idx="3">
                  <c:v>48</c:v>
                </c:pt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57-455D-8A60-23E87101D311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'Farmers ALL'!$CA$157</c:f>
              <c:strCache>
                <c:ptCount val="1"/>
                <c:pt idx="0">
                  <c:v>Do you prefer a graphical or textual output from a decision support system?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018-4905-A820-9660645B952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018-4905-A820-9660645B952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018-4905-A820-9660645B952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5018-4905-A820-9660645B9523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'Farmers ALL'!$CA$158:$CA$161</c:f>
              <c:strCache>
                <c:ptCount val="4"/>
                <c:pt idx="0">
                  <c:v>Graphical</c:v>
                </c:pt>
                <c:pt idx="1">
                  <c:v>Textual</c:v>
                </c:pt>
                <c:pt idx="2">
                  <c:v>Both</c:v>
                </c:pt>
                <c:pt idx="3">
                  <c:v>Not indicated</c:v>
                </c:pt>
              </c:strCache>
            </c:strRef>
          </c:cat>
          <c:val>
            <c:numRef>
              <c:f>'Farmers ALL'!$CB$158:$CB$161</c:f>
              <c:numCache>
                <c:formatCode>General</c:formatCode>
                <c:ptCount val="4"/>
                <c:pt idx="0">
                  <c:v>36</c:v>
                </c:pt>
                <c:pt idx="1">
                  <c:v>8</c:v>
                </c:pt>
                <c:pt idx="2">
                  <c:v>99</c:v>
                </c:pt>
                <c:pt idx="3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D5-4FAB-9111-08F6810DE8E2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'Farmers ALL'!$CD$154</c:f>
              <c:strCache>
                <c:ptCount val="1"/>
                <c:pt idx="0">
                  <c:v>Do you exchange and share your experiences about the use of decision support systems with your colleagues?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'Farmers ALL'!$CD$155:$CD$159</c:f>
              <c:strCache>
                <c:ptCount val="5"/>
                <c:pt idx="0">
                  <c:v>Never</c:v>
                </c:pt>
                <c:pt idx="1">
                  <c:v>Occasionally</c:v>
                </c:pt>
                <c:pt idx="2">
                  <c:v>Often</c:v>
                </c:pt>
                <c:pt idx="3">
                  <c:v>Always</c:v>
                </c:pt>
                <c:pt idx="4">
                  <c:v>Not indicated</c:v>
                </c:pt>
              </c:strCache>
            </c:strRef>
          </c:cat>
          <c:val>
            <c:numRef>
              <c:f>'Farmers ALL'!$CE$155:$CE$159</c:f>
              <c:numCache>
                <c:formatCode>General</c:formatCode>
                <c:ptCount val="5"/>
                <c:pt idx="0">
                  <c:v>13</c:v>
                </c:pt>
                <c:pt idx="1">
                  <c:v>79</c:v>
                </c:pt>
                <c:pt idx="2">
                  <c:v>40</c:v>
                </c:pt>
                <c:pt idx="3">
                  <c:v>4</c:v>
                </c:pt>
                <c:pt idx="4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EC3-431C-897C-E83E44D8E17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58492000"/>
        <c:axId val="223470240"/>
      </c:barChart>
      <c:catAx>
        <c:axId val="25849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23470240"/>
        <c:crosses val="autoZero"/>
        <c:auto val="1"/>
        <c:lblAlgn val="ctr"/>
        <c:lblOffset val="100"/>
        <c:noMultiLvlLbl val="0"/>
      </c:catAx>
      <c:valAx>
        <c:axId val="22347024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58492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'Farmers ALL'!$CG$154</c:f>
              <c:strCache>
                <c:ptCount val="1"/>
                <c:pt idx="0">
                  <c:v>Do you use decision support systems from trusted sources?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1272-4EE4-BC6E-51565ABF2D9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1272-4EE4-BC6E-51565ABF2D9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1272-4EE4-BC6E-51565ABF2D9B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'Farmers ALL'!$CG$155:$CG$157</c:f>
              <c:strCache>
                <c:ptCount val="3"/>
                <c:pt idx="0">
                  <c:v>Always</c:v>
                </c:pt>
                <c:pt idx="1">
                  <c:v>The source is not important to me</c:v>
                </c:pt>
                <c:pt idx="2">
                  <c:v>Not indicated</c:v>
                </c:pt>
              </c:strCache>
            </c:strRef>
          </c:cat>
          <c:val>
            <c:numRef>
              <c:f>'Farmers ALL'!$CH$155:$CH$157</c:f>
              <c:numCache>
                <c:formatCode>General</c:formatCode>
                <c:ptCount val="3"/>
                <c:pt idx="0">
                  <c:v>99</c:v>
                </c:pt>
                <c:pt idx="1">
                  <c:v>19</c:v>
                </c:pt>
                <c:pt idx="2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ED-42CD-9FDA-65449C0CF713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'Farmers ALL'!$CJ$154</c:f>
              <c:strCache>
                <c:ptCount val="1"/>
                <c:pt idx="0">
                  <c:v>Are you willing to pay in order to use a decision support system?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D4E-4E3E-8237-1DC38FF955B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D4E-4E3E-8237-1DC38FF955B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CD4E-4E3E-8237-1DC38FF955B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513D-4E36-AEEE-C339FD70A233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'Farmers ALL'!$CJ$155:$CJ$158</c:f>
              <c:strCache>
                <c:ptCount val="4"/>
                <c:pt idx="0">
                  <c:v>No</c:v>
                </c:pt>
                <c:pt idx="1">
                  <c:v>Only if a subsidy is available</c:v>
                </c:pt>
                <c:pt idx="2">
                  <c:v>Yes</c:v>
                </c:pt>
                <c:pt idx="3">
                  <c:v>Not indicated</c:v>
                </c:pt>
              </c:strCache>
            </c:strRef>
          </c:cat>
          <c:val>
            <c:numRef>
              <c:f>'Farmers ALL'!$CK$155:$CK$158</c:f>
              <c:numCache>
                <c:formatCode>General</c:formatCode>
                <c:ptCount val="4"/>
                <c:pt idx="0">
                  <c:v>18</c:v>
                </c:pt>
                <c:pt idx="1">
                  <c:v>55</c:v>
                </c:pt>
                <c:pt idx="2">
                  <c:v>73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0E-44B5-B04F-37517CEF4C8A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'Farmers ALL'!$CM$154</c:f>
              <c:strCache>
                <c:ptCount val="1"/>
                <c:pt idx="0">
                  <c:v>Would you consider necessary that a decision support system is tailored to your farm’s characteristics?</c:v>
                </c:pt>
              </c:strCache>
            </c:strRef>
          </c:tx>
          <c:explosion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C6A-4249-9F91-C6DB87A5AD2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C6A-4249-9F91-C6DB87A5AD2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C6A-4249-9F91-C6DB87A5AD2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1852-4AB0-96AB-72C289D5B327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'Farmers ALL'!$CM$155:$CM$158</c:f>
              <c:strCache>
                <c:ptCount val="4"/>
                <c:pt idx="0">
                  <c:v>Not necessary</c:v>
                </c:pt>
                <c:pt idx="1">
                  <c:v>Yes, if possible</c:v>
                </c:pt>
                <c:pt idx="2">
                  <c:v>Required</c:v>
                </c:pt>
                <c:pt idx="3">
                  <c:v>Not indicated</c:v>
                </c:pt>
              </c:strCache>
            </c:strRef>
          </c:cat>
          <c:val>
            <c:numRef>
              <c:f>'Farmers ALL'!$CN$155:$CN$158</c:f>
              <c:numCache>
                <c:formatCode>General</c:formatCode>
                <c:ptCount val="4"/>
                <c:pt idx="0">
                  <c:v>18</c:v>
                </c:pt>
                <c:pt idx="1">
                  <c:v>100</c:v>
                </c:pt>
                <c:pt idx="2">
                  <c:v>28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DC-4A60-B3F6-DD4462F1022E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'Farmers ALL'!$CP$154</c:f>
              <c:strCache>
                <c:ptCount val="1"/>
                <c:pt idx="0">
                  <c:v>Do you use the same decision support system as your advisor?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'Farmers ALL'!$CP$155:$CP$158</c:f>
              <c:strCache>
                <c:ptCount val="4"/>
                <c:pt idx="0">
                  <c:v>No</c:v>
                </c:pt>
                <c:pt idx="1">
                  <c:v>Similar but not the same</c:v>
                </c:pt>
                <c:pt idx="2">
                  <c:v>The same</c:v>
                </c:pt>
                <c:pt idx="3">
                  <c:v>Not indicated</c:v>
                </c:pt>
              </c:strCache>
            </c:strRef>
          </c:cat>
          <c:val>
            <c:numRef>
              <c:f>'Farmers ALL'!$CQ$155:$CQ$158</c:f>
              <c:numCache>
                <c:formatCode>General</c:formatCode>
                <c:ptCount val="4"/>
                <c:pt idx="0">
                  <c:v>38</c:v>
                </c:pt>
                <c:pt idx="1">
                  <c:v>33</c:v>
                </c:pt>
                <c:pt idx="2">
                  <c:v>38</c:v>
                </c:pt>
                <c:pt idx="3">
                  <c:v>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09-4DAC-B2B4-61FD5CE7DD8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60018640"/>
        <c:axId val="90542176"/>
      </c:barChart>
      <c:catAx>
        <c:axId val="2600186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0542176"/>
        <c:crosses val="autoZero"/>
        <c:auto val="1"/>
        <c:lblAlgn val="ctr"/>
        <c:lblOffset val="100"/>
        <c:noMultiLvlLbl val="0"/>
      </c:catAx>
      <c:valAx>
        <c:axId val="9054217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60018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'Farmers ALL'!$CS$154</c:f>
              <c:strCache>
                <c:ptCount val="1"/>
                <c:pt idx="0">
                  <c:v>What is the age of the DSS user at the farm?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'Farmers ALL'!$CS$155:$CS$158</c:f>
              <c:strCache>
                <c:ptCount val="4"/>
                <c:pt idx="0">
                  <c:v>18-30</c:v>
                </c:pt>
                <c:pt idx="1">
                  <c:v>30-45</c:v>
                </c:pt>
                <c:pt idx="2">
                  <c:v>over 45</c:v>
                </c:pt>
                <c:pt idx="3">
                  <c:v>Not indicated</c:v>
                </c:pt>
              </c:strCache>
            </c:strRef>
          </c:cat>
          <c:val>
            <c:numRef>
              <c:f>'Farmers ALL'!$CT$155:$CT$158</c:f>
              <c:numCache>
                <c:formatCode>General</c:formatCode>
                <c:ptCount val="4"/>
                <c:pt idx="0">
                  <c:v>28</c:v>
                </c:pt>
                <c:pt idx="1">
                  <c:v>40</c:v>
                </c:pt>
                <c:pt idx="2">
                  <c:v>56</c:v>
                </c:pt>
                <c:pt idx="3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7A-4231-90E3-C7860B6645E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24274192"/>
        <c:axId val="258307360"/>
      </c:barChart>
      <c:catAx>
        <c:axId val="22427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58307360"/>
        <c:crosses val="autoZero"/>
        <c:auto val="1"/>
        <c:lblAlgn val="ctr"/>
        <c:lblOffset val="100"/>
        <c:noMultiLvlLbl val="0"/>
      </c:catAx>
      <c:valAx>
        <c:axId val="2583073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24274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'Farmers ALL'!$CV$154</c:f>
              <c:strCache>
                <c:ptCount val="1"/>
                <c:pt idx="0">
                  <c:v>Do you have access to marketing information about decision support systems?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'Farmers ALL'!$CV$155:$CV$158</c:f>
              <c:strCache>
                <c:ptCount val="4"/>
                <c:pt idx="0">
                  <c:v>No</c:v>
                </c:pt>
                <c:pt idx="1">
                  <c:v>Occasionallu only</c:v>
                </c:pt>
                <c:pt idx="2">
                  <c:v>Yes, I’m subscribed to receive news concerning decision support systems</c:v>
                </c:pt>
                <c:pt idx="3">
                  <c:v>Not indicated</c:v>
                </c:pt>
              </c:strCache>
            </c:strRef>
          </c:cat>
          <c:val>
            <c:numRef>
              <c:f>'Farmers ALL'!$CW$155:$CW$158</c:f>
              <c:numCache>
                <c:formatCode>General</c:formatCode>
                <c:ptCount val="4"/>
                <c:pt idx="0">
                  <c:v>45</c:v>
                </c:pt>
                <c:pt idx="1">
                  <c:v>76</c:v>
                </c:pt>
                <c:pt idx="2">
                  <c:v>6</c:v>
                </c:pt>
                <c:pt idx="3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78-4DBC-ACDA-E6C07A5ABA1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35399680"/>
        <c:axId val="223057904"/>
      </c:barChart>
      <c:catAx>
        <c:axId val="2353996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23057904"/>
        <c:crosses val="autoZero"/>
        <c:auto val="1"/>
        <c:lblAlgn val="ctr"/>
        <c:lblOffset val="100"/>
        <c:noMultiLvlLbl val="0"/>
      </c:catAx>
      <c:valAx>
        <c:axId val="22305790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35399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'Farmers ALL'!$CY$154</c:f>
              <c:strCache>
                <c:ptCount val="1"/>
                <c:pt idx="0">
                  <c:v>Have you followed a manufacturer’s demonstration of a decision support system?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80D-4708-9DD5-4AE84A29D25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80D-4708-9DD5-4AE84A29D25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80D-4708-9DD5-4AE84A29D25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F80D-4708-9DD5-4AE84A29D252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'Farmers ALL'!$CY$155:$CY$158</c:f>
              <c:strCache>
                <c:ptCount val="4"/>
                <c:pt idx="0">
                  <c:v>Never</c:v>
                </c:pt>
                <c:pt idx="1">
                  <c:v>Occasionally by invitation</c:v>
                </c:pt>
                <c:pt idx="2">
                  <c:v>Regularly</c:v>
                </c:pt>
                <c:pt idx="3">
                  <c:v>Not indicated</c:v>
                </c:pt>
              </c:strCache>
            </c:strRef>
          </c:cat>
          <c:val>
            <c:numRef>
              <c:f>'Farmers ALL'!$CZ$155:$CZ$158</c:f>
              <c:numCache>
                <c:formatCode>General</c:formatCode>
                <c:ptCount val="4"/>
                <c:pt idx="0">
                  <c:v>66</c:v>
                </c:pt>
                <c:pt idx="1">
                  <c:v>70</c:v>
                </c:pt>
                <c:pt idx="2">
                  <c:v>7</c:v>
                </c:pt>
                <c:pt idx="3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C1-457E-87CD-6831D3798A28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Denmark!$C$12</c:f>
              <c:strCache>
                <c:ptCount val="1"/>
                <c:pt idx="0">
                  <c:v>Which is your age group?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Denmark!$C$13:$C$17</c:f>
              <c:strCache>
                <c:ptCount val="5"/>
                <c:pt idx="0">
                  <c:v>18 to 25</c:v>
                </c:pt>
                <c:pt idx="1">
                  <c:v>25 to 35</c:v>
                </c:pt>
                <c:pt idx="2">
                  <c:v>35 to 50</c:v>
                </c:pt>
                <c:pt idx="3">
                  <c:v>50 to 60</c:v>
                </c:pt>
                <c:pt idx="4">
                  <c:v>60 or more</c:v>
                </c:pt>
              </c:strCache>
            </c:strRef>
          </c:cat>
          <c:val>
            <c:numRef>
              <c:f>Denmark!$D$13:$D$17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02-43FC-A87E-6CC3C8E9B1B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52575888"/>
        <c:axId val="89359600"/>
      </c:barChart>
      <c:catAx>
        <c:axId val="152575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89359600"/>
        <c:crosses val="autoZero"/>
        <c:auto val="1"/>
        <c:lblAlgn val="ctr"/>
        <c:lblOffset val="100"/>
        <c:noMultiLvlLbl val="0"/>
      </c:catAx>
      <c:valAx>
        <c:axId val="8935960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52575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Denmark!$F$12</c:f>
              <c:strCache>
                <c:ptCount val="1"/>
                <c:pt idx="0">
                  <c:v>What is your gender?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664-4C4F-886F-0D3D978419F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664-4C4F-886F-0D3D978419F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7664-4C4F-886F-0D3D978419F4}"/>
              </c:ext>
            </c:extLst>
          </c:dPt>
          <c:dLbls>
            <c:dLbl>
              <c:idx val="2"/>
              <c:layout>
                <c:manualLayout>
                  <c:x val="-0.1998732326893683"/>
                  <c:y val="4.7068101901433179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664-4C4F-886F-0D3D978419F4}"/>
                </c:ext>
              </c:extLst>
            </c:dLbl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Denmark!$F$13:$F$15</c:f>
              <c:strCache>
                <c:ptCount val="3"/>
                <c:pt idx="0">
                  <c:v>Male</c:v>
                </c:pt>
                <c:pt idx="1">
                  <c:v>Female</c:v>
                </c:pt>
                <c:pt idx="2">
                  <c:v>not indicated</c:v>
                </c:pt>
              </c:strCache>
            </c:strRef>
          </c:cat>
          <c:val>
            <c:numRef>
              <c:f>Denmark!$G$13:$G$15</c:f>
              <c:numCache>
                <c:formatCode>General</c:formatCode>
                <c:ptCount val="3"/>
                <c:pt idx="0">
                  <c:v>4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664-4C4F-886F-0D3D978419F4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Denmark!$J$12</c:f>
              <c:strCache>
                <c:ptCount val="1"/>
                <c:pt idx="0">
                  <c:v>What is the highest degree you have attained?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Denmark!$J$13:$J$18</c:f>
              <c:strCache>
                <c:ptCount val="6"/>
                <c:pt idx="0">
                  <c:v>Vocational</c:v>
                </c:pt>
                <c:pt idx="1">
                  <c:v>Bachelor</c:v>
                </c:pt>
                <c:pt idx="2">
                  <c:v>Masters</c:v>
                </c:pt>
                <c:pt idx="3">
                  <c:v>PhD</c:v>
                </c:pt>
                <c:pt idx="4">
                  <c:v>Others</c:v>
                </c:pt>
                <c:pt idx="5">
                  <c:v>not indicated</c:v>
                </c:pt>
              </c:strCache>
            </c:strRef>
          </c:cat>
          <c:val>
            <c:numRef>
              <c:f>Denmark!$K$13:$K$18</c:f>
              <c:numCache>
                <c:formatCode>General</c:formatCode>
                <c:ptCount val="6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BD2-4553-AA07-556EB183A60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59092768"/>
        <c:axId val="146107904"/>
      </c:barChart>
      <c:catAx>
        <c:axId val="2590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146107904"/>
        <c:crosses val="autoZero"/>
        <c:auto val="1"/>
        <c:lblAlgn val="ctr"/>
        <c:lblOffset val="100"/>
        <c:noMultiLvlLbl val="0"/>
      </c:catAx>
      <c:valAx>
        <c:axId val="14610790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590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Denmark!$M$12</c:f>
              <c:strCache>
                <c:ptCount val="1"/>
                <c:pt idx="0">
                  <c:v>Your farm is 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Denmark!$M$13:$M$18</c:f>
              <c:strCache>
                <c:ptCount val="6"/>
                <c:pt idx="0">
                  <c:v>Under 5 ha</c:v>
                </c:pt>
                <c:pt idx="1">
                  <c:v>5-10 ha</c:v>
                </c:pt>
                <c:pt idx="2">
                  <c:v>10-30 ha</c:v>
                </c:pt>
                <c:pt idx="3">
                  <c:v>30-60 ha</c:v>
                </c:pt>
                <c:pt idx="4">
                  <c:v>over 60 ha</c:v>
                </c:pt>
                <c:pt idx="5">
                  <c:v>not indicated</c:v>
                </c:pt>
              </c:strCache>
            </c:strRef>
          </c:cat>
          <c:val>
            <c:numRef>
              <c:f>Denmark!$N$13:$N$18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B3-4BD3-B2AC-8088F70562F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85076800"/>
        <c:axId val="98620224"/>
      </c:barChart>
      <c:catAx>
        <c:axId val="85076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8620224"/>
        <c:crosses val="autoZero"/>
        <c:auto val="1"/>
        <c:lblAlgn val="ctr"/>
        <c:lblOffset val="100"/>
        <c:noMultiLvlLbl val="0"/>
      </c:catAx>
      <c:valAx>
        <c:axId val="9862022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85076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Denmark!$P$12</c:f>
              <c:strCache>
                <c:ptCount val="1"/>
                <c:pt idx="0">
                  <c:v>Most of the agricultural production on your farm is intended for: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435-4C9E-84FB-CAD941ABCCD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435-4C9E-84FB-CAD941ABCCD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3A2-40DA-8481-7F7A79655D22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Denmark!$P$13:$P$15</c:f>
              <c:strCache>
                <c:ptCount val="3"/>
                <c:pt idx="0">
                  <c:v>Selling</c:v>
                </c:pt>
                <c:pt idx="1">
                  <c:v>Your own needs</c:v>
                </c:pt>
                <c:pt idx="2">
                  <c:v>not indicated</c:v>
                </c:pt>
              </c:strCache>
            </c:strRef>
          </c:cat>
          <c:val>
            <c:numRef>
              <c:f>Denmark!$Q$13:$Q$15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435-4C9E-84FB-CAD941ABCCDD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Denmark!$S$12</c:f>
              <c:strCache>
                <c:ptCount val="1"/>
                <c:pt idx="0">
                  <c:v>Your farm is: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Denmark!$S$13:$S$17</c:f>
              <c:strCache>
                <c:ptCount val="5"/>
                <c:pt idx="0">
                  <c:v>Conventional</c:v>
                </c:pt>
                <c:pt idx="1">
                  <c:v>Intergrated</c:v>
                </c:pt>
                <c:pt idx="2">
                  <c:v>Organic</c:v>
                </c:pt>
                <c:pt idx="3">
                  <c:v>Biodynamic</c:v>
                </c:pt>
                <c:pt idx="4">
                  <c:v>not indicated</c:v>
                </c:pt>
              </c:strCache>
            </c:strRef>
          </c:cat>
          <c:val>
            <c:numRef>
              <c:f>Denmark!$T$13:$T$17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55-4337-BAD8-B3812D4F339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50211536"/>
        <c:axId val="98260768"/>
      </c:barChart>
      <c:catAx>
        <c:axId val="25021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8260768"/>
        <c:crosses val="autoZero"/>
        <c:auto val="1"/>
        <c:lblAlgn val="ctr"/>
        <c:lblOffset val="100"/>
        <c:noMultiLvlLbl val="0"/>
      </c:catAx>
      <c:valAx>
        <c:axId val="98260768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50211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1633333333333336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Denmark!$V$12</c:f>
              <c:strCache>
                <c:ptCount val="1"/>
                <c:pt idx="0">
                  <c:v>Average yearly income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Denmark!$V$13:$V$18</c:f>
              <c:strCache>
                <c:ptCount val="6"/>
                <c:pt idx="0">
                  <c:v>Under 20k euros</c:v>
                </c:pt>
                <c:pt idx="1">
                  <c:v>20k-35k euros</c:v>
                </c:pt>
                <c:pt idx="2">
                  <c:v>35k-50k euros</c:v>
                </c:pt>
                <c:pt idx="3">
                  <c:v>50k-75k euros</c:v>
                </c:pt>
                <c:pt idx="4">
                  <c:v>over 75k euros</c:v>
                </c:pt>
                <c:pt idx="5">
                  <c:v>Not indicated</c:v>
                </c:pt>
              </c:strCache>
            </c:strRef>
          </c:cat>
          <c:val>
            <c:numRef>
              <c:f>Denmark!$W$13:$W$18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3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58-4D27-91EA-753D5A1F440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91554368"/>
        <c:axId val="143607152"/>
      </c:barChart>
      <c:catAx>
        <c:axId val="91554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143607152"/>
        <c:crosses val="autoZero"/>
        <c:auto val="1"/>
        <c:lblAlgn val="ctr"/>
        <c:lblOffset val="100"/>
        <c:noMultiLvlLbl val="0"/>
      </c:catAx>
      <c:valAx>
        <c:axId val="1436071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91554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Denmark!$Y$12</c:f>
              <c:strCache>
                <c:ptCount val="1"/>
                <c:pt idx="0">
                  <c:v>What do you grow on your farm?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Denmark!$Y$13:$Y$20</c:f>
              <c:strCache>
                <c:ptCount val="8"/>
                <c:pt idx="0">
                  <c:v>Arable crops</c:v>
                </c:pt>
                <c:pt idx="1">
                  <c:v>Mixed</c:v>
                </c:pt>
                <c:pt idx="2">
                  <c:v>Animal</c:v>
                </c:pt>
                <c:pt idx="3">
                  <c:v>Orchards</c:v>
                </c:pt>
                <c:pt idx="4">
                  <c:v>Vineyards</c:v>
                </c:pt>
                <c:pt idx="5">
                  <c:v>Flower</c:v>
                </c:pt>
                <c:pt idx="6">
                  <c:v>Others</c:v>
                </c:pt>
                <c:pt idx="7">
                  <c:v>not indicated </c:v>
                </c:pt>
              </c:strCache>
            </c:strRef>
          </c:cat>
          <c:val>
            <c:numRef>
              <c:f>Denmark!$Z$13:$Z$20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DE3-4C98-ACC2-8C41FAB4C2B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50206736"/>
        <c:axId val="89360848"/>
      </c:barChart>
      <c:catAx>
        <c:axId val="250206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89360848"/>
        <c:crosses val="autoZero"/>
        <c:auto val="1"/>
        <c:lblAlgn val="ctr"/>
        <c:lblOffset val="100"/>
        <c:noMultiLvlLbl val="0"/>
      </c:catAx>
      <c:valAx>
        <c:axId val="89360848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50206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Denmark!$AB$12</c:f>
              <c:strCache>
                <c:ptCount val="1"/>
                <c:pt idx="0">
                  <c:v>Do you need to satisfy some legislative or market requirement</c:v>
                </c:pt>
              </c:strCache>
            </c:strRef>
          </c:tx>
          <c:explosion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B353-4FAC-A1F0-121612BBAE8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B353-4FAC-A1F0-121612BBAE8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B353-4FAC-A1F0-121612BBAE8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Denmark!$AB$13:$AB$15</c:f>
              <c:strCache>
                <c:ptCount val="3"/>
                <c:pt idx="0">
                  <c:v>Yes</c:v>
                </c:pt>
                <c:pt idx="1">
                  <c:v>No</c:v>
                </c:pt>
                <c:pt idx="2">
                  <c:v>Not indicated</c:v>
                </c:pt>
              </c:strCache>
            </c:strRef>
          </c:cat>
          <c:val>
            <c:numRef>
              <c:f>Denmark!$AC$13:$AC$15</c:f>
              <c:numCache>
                <c:formatCode>General</c:formatCode>
                <c:ptCount val="3"/>
                <c:pt idx="0">
                  <c:v>4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353-4FAC-A1F0-121612BBAE88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Denmark!$AE$12</c:f>
              <c:strCache>
                <c:ptCount val="1"/>
                <c:pt idx="0">
                  <c:v>Do you have a smartphone?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D52-4B96-9BDC-4C670BE9952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D52-4B96-9BDC-4C670BE9952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9927-4D94-988A-F6CD4EFC656C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Denmark!$AE$13:$AE$15</c:f>
              <c:strCache>
                <c:ptCount val="3"/>
                <c:pt idx="0">
                  <c:v>Yes</c:v>
                </c:pt>
                <c:pt idx="1">
                  <c:v>No</c:v>
                </c:pt>
                <c:pt idx="2">
                  <c:v>Not indicated</c:v>
                </c:pt>
              </c:strCache>
            </c:strRef>
          </c:cat>
          <c:val>
            <c:numRef>
              <c:f>Denmark!$AF$13:$AF$15</c:f>
              <c:numCache>
                <c:formatCode>General</c:formatCode>
                <c:ptCount val="3"/>
                <c:pt idx="0">
                  <c:v>4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52-4B96-9BDC-4C670BE9952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Denmark!$AH$12</c:f>
              <c:strCache>
                <c:ptCount val="1"/>
                <c:pt idx="0">
                  <c:v>Do you use agricultural help application?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387-405E-A7A3-2357CE29287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387-405E-A7A3-2357CE29287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2387-405E-A7A3-2357CE292877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Denmark!$AH$13:$AH$15</c:f>
              <c:strCache>
                <c:ptCount val="3"/>
                <c:pt idx="0">
                  <c:v>Yes </c:v>
                </c:pt>
                <c:pt idx="1">
                  <c:v>No</c:v>
                </c:pt>
                <c:pt idx="2">
                  <c:v>Not indicated</c:v>
                </c:pt>
              </c:strCache>
            </c:strRef>
          </c:cat>
          <c:val>
            <c:numRef>
              <c:f>Denmark!$AI$13:$AI$15</c:f>
              <c:numCache>
                <c:formatCode>General</c:formatCode>
                <c:ptCount val="3"/>
                <c:pt idx="0">
                  <c:v>3</c:v>
                </c:pt>
                <c:pt idx="1">
                  <c:v>1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387-405E-A7A3-2357CE292877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Denmark!$AK$12</c:f>
              <c:strCache>
                <c:ptCount val="1"/>
                <c:pt idx="0">
                  <c:v>Would you say you use it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Denmark!$AK$13:$AK$17</c:f>
              <c:strCache>
                <c:ptCount val="5"/>
                <c:pt idx="0">
                  <c:v>Not very much, less than most people around me</c:v>
                </c:pt>
                <c:pt idx="1">
                  <c:v>Like most people around me</c:v>
                </c:pt>
                <c:pt idx="2">
                  <c:v>More than most people around me</c:v>
                </c:pt>
                <c:pt idx="3">
                  <c:v>Too much. I should try to use it less</c:v>
                </c:pt>
                <c:pt idx="4">
                  <c:v>Not indicated</c:v>
                </c:pt>
              </c:strCache>
            </c:strRef>
          </c:cat>
          <c:val>
            <c:numRef>
              <c:f>Denmark!$AL$13:$AL$17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41-4025-B8FD-2A9A8D1B3DB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95564912"/>
        <c:axId val="145815504"/>
      </c:barChart>
      <c:catAx>
        <c:axId val="955649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145815504"/>
        <c:crosses val="autoZero"/>
        <c:auto val="1"/>
        <c:lblAlgn val="ctr"/>
        <c:lblOffset val="100"/>
        <c:noMultiLvlLbl val="0"/>
      </c:catAx>
      <c:valAx>
        <c:axId val="14581550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5564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Denmark!$AN$12</c:f>
              <c:strCache>
                <c:ptCount val="1"/>
                <c:pt idx="0">
                  <c:v>Do you have a computer at home?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A83-4898-A9E0-5D93F1774B3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A83-4898-A9E0-5D93F1774B3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7575-476F-B5FC-1A6F749D5CD4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Denmark!$AN$13:$AN$15</c:f>
              <c:strCache>
                <c:ptCount val="3"/>
                <c:pt idx="0">
                  <c:v>Yes </c:v>
                </c:pt>
                <c:pt idx="1">
                  <c:v>No</c:v>
                </c:pt>
                <c:pt idx="2">
                  <c:v>Not indicated</c:v>
                </c:pt>
              </c:strCache>
            </c:strRef>
          </c:cat>
          <c:val>
            <c:numRef>
              <c:f>Denmark!$AO$13:$AO$15</c:f>
              <c:numCache>
                <c:formatCode>General</c:formatCode>
                <c:ptCount val="3"/>
                <c:pt idx="0">
                  <c:v>4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A83-4898-A9E0-5D93F1774B30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Denmark!$AQ$12</c:f>
              <c:strCache>
                <c:ptCount val="1"/>
                <c:pt idx="0">
                  <c:v>Do you have access to speed internet?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1351-48A6-9D00-5C911F16458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1351-48A6-9D00-5C911F16458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1351-48A6-9D00-5C911F16458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FF59-4DBB-924A-915F2B06AB70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Denmark!$AQ$13:$AQ$16</c:f>
              <c:strCache>
                <c:ptCount val="4"/>
                <c:pt idx="0">
                  <c:v>No</c:v>
                </c:pt>
                <c:pt idx="1">
                  <c:v>Yes, in the office but not in the fields</c:v>
                </c:pt>
                <c:pt idx="2">
                  <c:v>Yes, both in the office and in the fields</c:v>
                </c:pt>
                <c:pt idx="3">
                  <c:v>Not indicated</c:v>
                </c:pt>
              </c:strCache>
            </c:strRef>
          </c:cat>
          <c:val>
            <c:numRef>
              <c:f>Denmark!$AR$13:$AR$16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4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51-48A6-9D00-5C911F16458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Denmark!$AT$12</c:f>
              <c:strCache>
                <c:ptCount val="1"/>
                <c:pt idx="0">
                  <c:v>Have you already used DSS?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4E26-4FAB-8210-08C82F561B0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4E26-4FAB-8210-08C82F561B0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4E26-4FAB-8210-08C82F561B03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Denmark!$AT$13:$AT$15</c:f>
              <c:strCache>
                <c:ptCount val="3"/>
                <c:pt idx="0">
                  <c:v>Yes </c:v>
                </c:pt>
                <c:pt idx="1">
                  <c:v>No</c:v>
                </c:pt>
                <c:pt idx="2">
                  <c:v>Not indicated</c:v>
                </c:pt>
              </c:strCache>
            </c:strRef>
          </c:cat>
          <c:val>
            <c:numRef>
              <c:f>Denmark!$AU$13:$AU$15</c:f>
              <c:numCache>
                <c:formatCode>General</c:formatCode>
                <c:ptCount val="3"/>
                <c:pt idx="0">
                  <c:v>4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E26-4FAB-8210-08C82F561B03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Denmark!$AW$12</c:f>
              <c:strCache>
                <c:ptCount val="1"/>
                <c:pt idx="0">
                  <c:v>Usually, how do you access a DSS?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Denmark!$AW$13:$AW$16</c:f>
              <c:strCache>
                <c:ptCount val="4"/>
                <c:pt idx="0">
                  <c:v>Mobile phone</c:v>
                </c:pt>
                <c:pt idx="1">
                  <c:v>PC</c:v>
                </c:pt>
                <c:pt idx="2">
                  <c:v>Through an advisor</c:v>
                </c:pt>
                <c:pt idx="3">
                  <c:v>Not indicated</c:v>
                </c:pt>
              </c:strCache>
            </c:strRef>
          </c:cat>
          <c:val>
            <c:numRef>
              <c:f>Denmark!$AX$13:$AX$16</c:f>
              <c:numCache>
                <c:formatCode>General</c:formatCode>
                <c:ptCount val="4"/>
                <c:pt idx="0">
                  <c:v>1</c:v>
                </c:pt>
                <c:pt idx="1">
                  <c:v>3</c:v>
                </c:pt>
                <c:pt idx="2">
                  <c:v>3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71-4F28-843E-618E0A2467A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51819328"/>
        <c:axId val="90541760"/>
      </c:barChart>
      <c:catAx>
        <c:axId val="2518193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0541760"/>
        <c:crosses val="autoZero"/>
        <c:auto val="1"/>
        <c:lblAlgn val="ctr"/>
        <c:lblOffset val="100"/>
        <c:noMultiLvlLbl val="0"/>
      </c:catAx>
      <c:valAx>
        <c:axId val="9054176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51819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Denmark!$AZ$12</c:f>
              <c:strCache>
                <c:ptCount val="1"/>
                <c:pt idx="0">
                  <c:v>Which would be your preferred way to access a DSS?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Denmark!$AZ$13:$AZ$16</c:f>
              <c:strCache>
                <c:ptCount val="4"/>
                <c:pt idx="0">
                  <c:v>Mobile phone</c:v>
                </c:pt>
                <c:pt idx="1">
                  <c:v>PC</c:v>
                </c:pt>
                <c:pt idx="2">
                  <c:v>Through an advisor</c:v>
                </c:pt>
                <c:pt idx="3">
                  <c:v>Not indicated</c:v>
                </c:pt>
              </c:strCache>
            </c:strRef>
          </c:cat>
          <c:val>
            <c:numRef>
              <c:f>Denmark!$BA$13:$BA$16</c:f>
              <c:numCache>
                <c:formatCode>General</c:formatCode>
                <c:ptCount val="4"/>
                <c:pt idx="0">
                  <c:v>3</c:v>
                </c:pt>
                <c:pt idx="1">
                  <c:v>1</c:v>
                </c:pt>
                <c:pt idx="2">
                  <c:v>2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DC-4216-8B4B-BE02CBDF1E2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85074400"/>
        <c:axId val="98619808"/>
      </c:barChart>
      <c:catAx>
        <c:axId val="850744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8619808"/>
        <c:crosses val="autoZero"/>
        <c:auto val="1"/>
        <c:lblAlgn val="ctr"/>
        <c:lblOffset val="100"/>
        <c:noMultiLvlLbl val="0"/>
      </c:catAx>
      <c:valAx>
        <c:axId val="9861980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85074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Denmark!$BC$12</c:f>
              <c:strCache>
                <c:ptCount val="1"/>
                <c:pt idx="0">
                  <c:v>Are you willing to try new products and services?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DEB-4860-B0B0-06A307B34BF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DEB-4860-B0B0-06A307B34BF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DEB-4860-B0B0-06A307B34BF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8DEB-4860-B0B0-06A307B34BFA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Denmark!$BC$13:$BC$16</c:f>
              <c:strCache>
                <c:ptCount val="4"/>
                <c:pt idx="0">
                  <c:v>Yes</c:v>
                </c:pt>
                <c:pt idx="1">
                  <c:v>Sometimes</c:v>
                </c:pt>
                <c:pt idx="2">
                  <c:v>Never</c:v>
                </c:pt>
                <c:pt idx="3">
                  <c:v>Not indicated</c:v>
                </c:pt>
              </c:strCache>
            </c:strRef>
          </c:cat>
          <c:val>
            <c:numRef>
              <c:f>Denmark!$BD$13:$BD$16</c:f>
              <c:numCache>
                <c:formatCode>General</c:formatCode>
                <c:ptCount val="4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DEB-4860-B0B0-06A307B34BFA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Denmark!$BF$12</c:f>
              <c:strCache>
                <c:ptCount val="1"/>
                <c:pt idx="0">
                  <c:v>Is price an important factor of your decision to use or not a given decision support system?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8A5-49E2-B003-5C997F5A68C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8A5-49E2-B003-5C997F5A68C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C8A5-49E2-B003-5C997F5A68C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Denmark!$BF$13:$BF$15</c:f>
              <c:strCache>
                <c:ptCount val="3"/>
                <c:pt idx="0">
                  <c:v>Yes </c:v>
                </c:pt>
                <c:pt idx="1">
                  <c:v>no</c:v>
                </c:pt>
                <c:pt idx="2">
                  <c:v>Not indicated</c:v>
                </c:pt>
              </c:strCache>
            </c:strRef>
          </c:cat>
          <c:val>
            <c:numRef>
              <c:f>Denmark!$BG$13:$BG$15</c:f>
              <c:numCache>
                <c:formatCode>General</c:formatCode>
                <c:ptCount val="3"/>
                <c:pt idx="0">
                  <c:v>3</c:v>
                </c:pt>
                <c:pt idx="1">
                  <c:v>1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8A5-49E2-B003-5C997F5A68C8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Denmark!$BI$12</c:f>
              <c:strCache>
                <c:ptCount val="1"/>
                <c:pt idx="0">
                  <c:v>In your opinion, decision support systems are more useful for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Denmark!$BI$13:$BI$16</c:f>
              <c:strCache>
                <c:ptCount val="4"/>
                <c:pt idx="0">
                  <c:v>Short-run decisions</c:v>
                </c:pt>
                <c:pt idx="1">
                  <c:v>Long-run decisions</c:v>
                </c:pt>
                <c:pt idx="2">
                  <c:v>Both</c:v>
                </c:pt>
                <c:pt idx="3">
                  <c:v>Not indicated</c:v>
                </c:pt>
              </c:strCache>
            </c:strRef>
          </c:cat>
          <c:val>
            <c:numRef>
              <c:f>Denmark!$BJ$13:$BJ$16</c:f>
              <c:numCache>
                <c:formatCode>General</c:formatCode>
                <c:ptCount val="4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49-43FC-85A1-1D877A56ADC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23172848"/>
        <c:axId val="223057488"/>
      </c:barChart>
      <c:catAx>
        <c:axId val="2231728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23057488"/>
        <c:crosses val="autoZero"/>
        <c:auto val="1"/>
        <c:lblAlgn val="ctr"/>
        <c:lblOffset val="100"/>
        <c:noMultiLvlLbl val="0"/>
      </c:catAx>
      <c:valAx>
        <c:axId val="22305748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23172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1011248906386701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Denmark!$BL$12</c:f>
              <c:strCache>
                <c:ptCount val="1"/>
                <c:pt idx="0">
                  <c:v>What type of support do you prefer for a decision support system?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663-4871-A885-D0A7D95F934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663-4871-A885-D0A7D95F934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663-4871-A885-D0A7D95F934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6663-4871-A885-D0A7D95F9341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Denmark!$BL$13:$BL$16</c:f>
              <c:strCache>
                <c:ptCount val="4"/>
                <c:pt idx="0">
                  <c:v>Web-based</c:v>
                </c:pt>
                <c:pt idx="1">
                  <c:v>Software downloaded locally</c:v>
                </c:pt>
                <c:pt idx="2">
                  <c:v>Both</c:v>
                </c:pt>
                <c:pt idx="3">
                  <c:v>Not indicated</c:v>
                </c:pt>
              </c:strCache>
            </c:strRef>
          </c:cat>
          <c:val>
            <c:numRef>
              <c:f>Denmark!$BM$13:$BM$16</c:f>
              <c:numCache>
                <c:formatCode>General</c:formatCode>
                <c:ptCount val="4"/>
                <c:pt idx="0">
                  <c:v>2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663-4871-A885-D0A7D95F9341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Denmark!$BO$12</c:f>
              <c:strCache>
                <c:ptCount val="1"/>
                <c:pt idx="0">
                  <c:v>importance of the following characteristics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Denmark!$BO$13:$BO$16</c:f>
              <c:strCache>
                <c:ptCount val="4"/>
                <c:pt idx="0">
                  <c:v>Easy to use</c:v>
                </c:pt>
                <c:pt idx="1">
                  <c:v>Efficient</c:v>
                </c:pt>
                <c:pt idx="2">
                  <c:v>Low price</c:v>
                </c:pt>
                <c:pt idx="3">
                  <c:v>Polyvalent</c:v>
                </c:pt>
              </c:strCache>
            </c:strRef>
          </c:cat>
          <c:val>
            <c:numRef>
              <c:f>Denmark!$BP$13:$BP$16</c:f>
              <c:numCache>
                <c:formatCode>General</c:formatCode>
                <c:ptCount val="4"/>
                <c:pt idx="0">
                  <c:v>7</c:v>
                </c:pt>
                <c:pt idx="1">
                  <c:v>6.5</c:v>
                </c:pt>
                <c:pt idx="2">
                  <c:v>4</c:v>
                </c:pt>
                <c:pt idx="3">
                  <c:v>5.75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58-47CE-AB1C-0684B2DE1A8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43484352"/>
        <c:axId val="98884896"/>
      </c:barChart>
      <c:catAx>
        <c:axId val="143484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8884896"/>
        <c:crosses val="autoZero"/>
        <c:auto val="1"/>
        <c:lblAlgn val="ctr"/>
        <c:lblOffset val="100"/>
        <c:noMultiLvlLbl val="0"/>
      </c:catAx>
      <c:valAx>
        <c:axId val="9888489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43484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importance of the following characteristics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Denmark!$BO$12</c:f>
              <c:strCache>
                <c:ptCount val="1"/>
                <c:pt idx="0">
                  <c:v>importance of the following characteristics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Denmark!$BR$13:$BR$17</c:f>
              <c:strCache>
                <c:ptCount val="5"/>
                <c:pt idx="0">
                  <c:v>enjoy using new technologies</c:v>
                </c:pt>
                <c:pt idx="1">
                  <c:v>appreciate change in general</c:v>
                </c:pt>
                <c:pt idx="2">
                  <c:v>how much would you trust the guidance of a decision support system</c:v>
                </c:pt>
                <c:pt idx="3">
                  <c:v>trust the advice of a colleague</c:v>
                </c:pt>
                <c:pt idx="4">
                  <c:v>trust the advice of a friend</c:v>
                </c:pt>
              </c:strCache>
            </c:strRef>
          </c:cat>
          <c:val>
            <c:numRef>
              <c:f>Denmark!$BS$13:$BS$17</c:f>
              <c:numCache>
                <c:formatCode>General</c:formatCode>
                <c:ptCount val="5"/>
                <c:pt idx="0">
                  <c:v>5.75</c:v>
                </c:pt>
                <c:pt idx="1">
                  <c:v>5.5</c:v>
                </c:pt>
                <c:pt idx="2">
                  <c:v>5.25</c:v>
                </c:pt>
                <c:pt idx="3">
                  <c:v>5.5</c:v>
                </c:pt>
                <c:pt idx="4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9E-41B5-8A55-556AB731383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59549504"/>
        <c:axId val="146108320"/>
      </c:barChart>
      <c:catAx>
        <c:axId val="259549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146108320"/>
        <c:crosses val="autoZero"/>
        <c:auto val="1"/>
        <c:lblAlgn val="ctr"/>
        <c:lblOffset val="100"/>
        <c:noMultiLvlLbl val="0"/>
      </c:catAx>
      <c:valAx>
        <c:axId val="14610832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59549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Denmark!$BU$12</c:f>
              <c:strCache>
                <c:ptCount val="1"/>
                <c:pt idx="0">
                  <c:v>Would you need additional computer-related education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031-4D38-B626-D53891D5619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031-4D38-B626-D53891D5619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7031-4D38-B626-D53891D5619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7031-4D38-B626-D53891D56192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Denmark!$BU$13:$BU$16</c:f>
              <c:strCache>
                <c:ptCount val="4"/>
                <c:pt idx="0">
                  <c:v>No</c:v>
                </c:pt>
                <c:pt idx="1">
                  <c:v>If available, yes</c:v>
                </c:pt>
                <c:pt idx="2">
                  <c:v>I need it urgently</c:v>
                </c:pt>
                <c:pt idx="3">
                  <c:v>Not indicated</c:v>
                </c:pt>
              </c:strCache>
            </c:strRef>
          </c:cat>
          <c:val>
            <c:numRef>
              <c:f>Denmark!$BV$13:$BV$16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031-4D38-B626-D53891D56192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Denmark!$BX$12</c:f>
              <c:strCache>
                <c:ptCount val="1"/>
                <c:pt idx="0">
                  <c:v>Do you think that the use of a Decision Support tool may improve your decision-making process and productivity?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F90-45A5-9D0A-9DBFCAF5B0E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F90-45A5-9D0A-9DBFCAF5B0E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F90-45A5-9D0A-9DBFCAF5B0E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6F90-45A5-9D0A-9DBFCAF5B0E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AA56-4A44-8240-D30E6C2FF0A0}"/>
              </c:ext>
            </c:extLst>
          </c:dPt>
          <c:dLbls>
            <c:dLbl>
              <c:idx val="0"/>
              <c:layout>
                <c:manualLayout>
                  <c:x val="-1.5184637045614119E-2"/>
                  <c:y val="7.1187161698348461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6F90-45A5-9D0A-9DBFCAF5B0E3}"/>
                </c:ext>
              </c:extLst>
            </c:dLbl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Denmark!$BX$13:$BX$17</c:f>
              <c:strCache>
                <c:ptCount val="5"/>
                <c:pt idx="0">
                  <c:v>No, not at all</c:v>
                </c:pt>
                <c:pt idx="1">
                  <c:v>I am not sure</c:v>
                </c:pt>
                <c:pt idx="2">
                  <c:v>Probably</c:v>
                </c:pt>
                <c:pt idx="3">
                  <c:v>Yes, for sure</c:v>
                </c:pt>
                <c:pt idx="4">
                  <c:v>Not indicated</c:v>
                </c:pt>
              </c:strCache>
            </c:strRef>
          </c:cat>
          <c:val>
            <c:numRef>
              <c:f>Denmark!$BY$13:$BY$17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3</c:v>
                </c:pt>
                <c:pt idx="3">
                  <c:v>1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F90-45A5-9D0A-9DBFCAF5B0E3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Denmark!$CA$12</c:f>
              <c:strCache>
                <c:ptCount val="1"/>
                <c:pt idx="0">
                  <c:v>Do you prefer a graphical or textual output from a decision support system?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9B6-4C39-8B65-7D854AF8AF1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9B6-4C39-8B65-7D854AF8AF1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9B6-4C39-8B65-7D854AF8AF1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59B6-4C39-8B65-7D854AF8AF19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Denmark!$CA$13:$CA$16</c:f>
              <c:strCache>
                <c:ptCount val="4"/>
                <c:pt idx="0">
                  <c:v>Graphical</c:v>
                </c:pt>
                <c:pt idx="1">
                  <c:v>Textual</c:v>
                </c:pt>
                <c:pt idx="2">
                  <c:v>Both</c:v>
                </c:pt>
                <c:pt idx="3">
                  <c:v>Not indicated</c:v>
                </c:pt>
              </c:strCache>
            </c:strRef>
          </c:cat>
          <c:val>
            <c:numRef>
              <c:f>Denmark!$CB$13:$CB$16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9B6-4C39-8B65-7D854AF8AF19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Denmark!$CD$9</c:f>
              <c:strCache>
                <c:ptCount val="1"/>
                <c:pt idx="0">
                  <c:v>Do you exchange and share your experiences about the use of decision support systems with your colleagues?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Denmark!$CD$10:$CD$14</c:f>
              <c:strCache>
                <c:ptCount val="5"/>
                <c:pt idx="0">
                  <c:v>Never</c:v>
                </c:pt>
                <c:pt idx="1">
                  <c:v>Occasionally</c:v>
                </c:pt>
                <c:pt idx="2">
                  <c:v>Often</c:v>
                </c:pt>
                <c:pt idx="3">
                  <c:v>Always</c:v>
                </c:pt>
                <c:pt idx="4">
                  <c:v>Not indicated</c:v>
                </c:pt>
              </c:strCache>
            </c:strRef>
          </c:cat>
          <c:val>
            <c:numRef>
              <c:f>Denmark!$CE$10:$CE$14</c:f>
              <c:numCache>
                <c:formatCode>General</c:formatCode>
                <c:ptCount val="5"/>
                <c:pt idx="0">
                  <c:v>1</c:v>
                </c:pt>
                <c:pt idx="1">
                  <c:v>0</c:v>
                </c:pt>
                <c:pt idx="2">
                  <c:v>2</c:v>
                </c:pt>
                <c:pt idx="3">
                  <c:v>1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C8-4145-8AE4-B5ADC6100BD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58492000"/>
        <c:axId val="223470240"/>
      </c:barChart>
      <c:catAx>
        <c:axId val="25849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23470240"/>
        <c:crosses val="autoZero"/>
        <c:auto val="1"/>
        <c:lblAlgn val="ctr"/>
        <c:lblOffset val="100"/>
        <c:noMultiLvlLbl val="0"/>
      </c:catAx>
      <c:valAx>
        <c:axId val="22347024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58492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Denmark!$CG$9</c:f>
              <c:strCache>
                <c:ptCount val="1"/>
                <c:pt idx="0">
                  <c:v>Do you use decision support systems from trusted sources?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B14-45EC-AEB9-0FD823962DB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B14-45EC-AEB9-0FD823962DB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7B14-45EC-AEB9-0FD823962DBE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Denmark!$CG$10:$CG$12</c:f>
              <c:strCache>
                <c:ptCount val="3"/>
                <c:pt idx="0">
                  <c:v>Always</c:v>
                </c:pt>
                <c:pt idx="1">
                  <c:v>The source is not important to me</c:v>
                </c:pt>
                <c:pt idx="2">
                  <c:v>Not indicated</c:v>
                </c:pt>
              </c:strCache>
            </c:strRef>
          </c:cat>
          <c:val>
            <c:numRef>
              <c:f>Denmark!$CH$10:$CH$12</c:f>
              <c:numCache>
                <c:formatCode>General</c:formatCode>
                <c:ptCount val="3"/>
                <c:pt idx="0">
                  <c:v>3</c:v>
                </c:pt>
                <c:pt idx="1">
                  <c:v>1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B14-45EC-AEB9-0FD823962DBE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Denmark!$CJ$9</c:f>
              <c:strCache>
                <c:ptCount val="1"/>
                <c:pt idx="0">
                  <c:v>Are you willing to pay in order to use a decision support system?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736-4BEB-9175-20AEA0514C0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736-4BEB-9175-20AEA0514C0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C736-4BEB-9175-20AEA0514C0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2FF0-4EFB-AC7B-1E0DBC136B4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Denmark!$CJ$10:$CJ$13</c:f>
              <c:strCache>
                <c:ptCount val="4"/>
                <c:pt idx="0">
                  <c:v>No</c:v>
                </c:pt>
                <c:pt idx="1">
                  <c:v>Only if a subsidy is available</c:v>
                </c:pt>
                <c:pt idx="2">
                  <c:v>Yes</c:v>
                </c:pt>
                <c:pt idx="3">
                  <c:v>Not indicated</c:v>
                </c:pt>
              </c:strCache>
            </c:strRef>
          </c:cat>
          <c:val>
            <c:numRef>
              <c:f>Denmark!$CK$10:$CK$13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736-4BEB-9175-20AEA0514C0A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Denmark!$CM$9</c:f>
              <c:strCache>
                <c:ptCount val="1"/>
                <c:pt idx="0">
                  <c:v>Would you consider necessary that a decision support system is tailored to your farm’s characteristics?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A08-4707-B3C4-35CF7E9701B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A08-4707-B3C4-35CF7E9701B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CA08-4707-B3C4-35CF7E9701B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57F6-4F9D-9837-A37BE00A8DFC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Denmark!$CM$10:$CM$13</c:f>
              <c:strCache>
                <c:ptCount val="4"/>
                <c:pt idx="0">
                  <c:v>Not necessary</c:v>
                </c:pt>
                <c:pt idx="1">
                  <c:v>Yes, if possible</c:v>
                </c:pt>
                <c:pt idx="2">
                  <c:v>Required</c:v>
                </c:pt>
                <c:pt idx="3">
                  <c:v>Not indicated</c:v>
                </c:pt>
              </c:strCache>
            </c:strRef>
          </c:cat>
          <c:val>
            <c:numRef>
              <c:f>Denmark!$CN$10:$CN$13</c:f>
              <c:numCache>
                <c:formatCode>General</c:formatCode>
                <c:ptCount val="4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A08-4707-B3C4-35CF7E9701B8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Denmark!$CP$9</c:f>
              <c:strCache>
                <c:ptCount val="1"/>
                <c:pt idx="0">
                  <c:v>Do you use the same decision support system as your advisor?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Denmark!$CP$10:$CP$13</c:f>
              <c:strCache>
                <c:ptCount val="4"/>
                <c:pt idx="0">
                  <c:v>No</c:v>
                </c:pt>
                <c:pt idx="1">
                  <c:v>Similar but not the same</c:v>
                </c:pt>
                <c:pt idx="2">
                  <c:v>The same</c:v>
                </c:pt>
                <c:pt idx="3">
                  <c:v>Not indicated</c:v>
                </c:pt>
              </c:strCache>
            </c:strRef>
          </c:cat>
          <c:val>
            <c:numRef>
              <c:f>Denmark!$CQ$10:$CQ$13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4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D8-4893-B6B7-C8260C48704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60018640"/>
        <c:axId val="90542176"/>
      </c:barChart>
      <c:catAx>
        <c:axId val="2600186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0542176"/>
        <c:crosses val="autoZero"/>
        <c:auto val="1"/>
        <c:lblAlgn val="ctr"/>
        <c:lblOffset val="100"/>
        <c:noMultiLvlLbl val="0"/>
      </c:catAx>
      <c:valAx>
        <c:axId val="9054217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60018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Denmark!$CS$9</c:f>
              <c:strCache>
                <c:ptCount val="1"/>
                <c:pt idx="0">
                  <c:v>What is the age of the DSS user at the farm?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Denmark!$CS$10:$CS$13</c:f>
              <c:strCache>
                <c:ptCount val="4"/>
                <c:pt idx="0">
                  <c:v>18-30</c:v>
                </c:pt>
                <c:pt idx="1">
                  <c:v>30-45</c:v>
                </c:pt>
                <c:pt idx="2">
                  <c:v>over 45</c:v>
                </c:pt>
                <c:pt idx="3">
                  <c:v>Not indicated</c:v>
                </c:pt>
              </c:strCache>
            </c:strRef>
          </c:cat>
          <c:val>
            <c:numRef>
              <c:f>Denmark!$CT$10:$CT$13</c:f>
              <c:numCache>
                <c:formatCode>General</c:formatCode>
                <c:ptCount val="4"/>
                <c:pt idx="0">
                  <c:v>0</c:v>
                </c:pt>
                <c:pt idx="1">
                  <c:v>2</c:v>
                </c:pt>
                <c:pt idx="2">
                  <c:v>2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C7-42B7-BB69-EDB8367E40C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24274192"/>
        <c:axId val="258307360"/>
      </c:barChart>
      <c:catAx>
        <c:axId val="22427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58307360"/>
        <c:crosses val="autoZero"/>
        <c:auto val="1"/>
        <c:lblAlgn val="ctr"/>
        <c:lblOffset val="100"/>
        <c:noMultiLvlLbl val="0"/>
      </c:catAx>
      <c:valAx>
        <c:axId val="2583073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24274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Denmark!$CV$9</c:f>
              <c:strCache>
                <c:ptCount val="1"/>
                <c:pt idx="0">
                  <c:v>Do you have access to marketing information about decision support systems?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Denmark!$CV$10:$CV$13</c:f>
              <c:strCache>
                <c:ptCount val="4"/>
                <c:pt idx="0">
                  <c:v>No</c:v>
                </c:pt>
                <c:pt idx="1">
                  <c:v>Occasionallu only</c:v>
                </c:pt>
                <c:pt idx="2">
                  <c:v>Yes, I’m subscribed to receive news concerning decision support systems</c:v>
                </c:pt>
                <c:pt idx="3">
                  <c:v>Not indicated</c:v>
                </c:pt>
              </c:strCache>
            </c:strRef>
          </c:cat>
          <c:val>
            <c:numRef>
              <c:f>Denmark!$CW$10:$CW$13</c:f>
              <c:numCache>
                <c:formatCode>General</c:formatCode>
                <c:ptCount val="4"/>
                <c:pt idx="0">
                  <c:v>0</c:v>
                </c:pt>
                <c:pt idx="1">
                  <c:v>3</c:v>
                </c:pt>
                <c:pt idx="2">
                  <c:v>1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E0-49A1-B808-EACB35BEB17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35399680"/>
        <c:axId val="223057904"/>
      </c:barChart>
      <c:catAx>
        <c:axId val="2353996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23057904"/>
        <c:crosses val="autoZero"/>
        <c:auto val="1"/>
        <c:lblAlgn val="ctr"/>
        <c:lblOffset val="100"/>
        <c:noMultiLvlLbl val="0"/>
      </c:catAx>
      <c:valAx>
        <c:axId val="22305790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35399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Denmark!$CY$9</c:f>
              <c:strCache>
                <c:ptCount val="1"/>
                <c:pt idx="0">
                  <c:v>Have you followed a manufacturer’s demonstration of a decision support system?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101-488A-840B-983342BED6B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101-488A-840B-983342BED6B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2101-488A-840B-983342BED6B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2101-488A-840B-983342BED6B2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Denmark!$CY$10:$CY$13</c:f>
              <c:strCache>
                <c:ptCount val="4"/>
                <c:pt idx="0">
                  <c:v>Never</c:v>
                </c:pt>
                <c:pt idx="1">
                  <c:v>Occasionally by invitation</c:v>
                </c:pt>
                <c:pt idx="2">
                  <c:v>Regularly</c:v>
                </c:pt>
                <c:pt idx="3">
                  <c:v>Not indicated</c:v>
                </c:pt>
              </c:strCache>
            </c:strRef>
          </c:cat>
          <c:val>
            <c:numRef>
              <c:f>Denmark!$CZ$10:$CZ$13</c:f>
              <c:numCache>
                <c:formatCode>General</c:formatCode>
                <c:ptCount val="4"/>
                <c:pt idx="0">
                  <c:v>0</c:v>
                </c:pt>
                <c:pt idx="1">
                  <c:v>3</c:v>
                </c:pt>
                <c:pt idx="2">
                  <c:v>1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101-488A-840B-983342BED6B2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Finland!$C$17</c:f>
              <c:strCache>
                <c:ptCount val="1"/>
                <c:pt idx="0">
                  <c:v>Which is your age group?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Finland!$C$18:$C$22</c:f>
              <c:strCache>
                <c:ptCount val="5"/>
                <c:pt idx="0">
                  <c:v>18 to 25</c:v>
                </c:pt>
                <c:pt idx="1">
                  <c:v>25 to 35</c:v>
                </c:pt>
                <c:pt idx="2">
                  <c:v>35 to 50</c:v>
                </c:pt>
                <c:pt idx="3">
                  <c:v>50 to 60</c:v>
                </c:pt>
                <c:pt idx="4">
                  <c:v>60 or more</c:v>
                </c:pt>
              </c:strCache>
            </c:strRef>
          </c:cat>
          <c:val>
            <c:numRef>
              <c:f>Finland!$D$18:$D$22</c:f>
              <c:numCache>
                <c:formatCode>General</c:formatCode>
                <c:ptCount val="5"/>
                <c:pt idx="0">
                  <c:v>0</c:v>
                </c:pt>
                <c:pt idx="1">
                  <c:v>2</c:v>
                </c:pt>
                <c:pt idx="2">
                  <c:v>6</c:v>
                </c:pt>
                <c:pt idx="3">
                  <c:v>1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0F-492E-872C-829E13F80E1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52575888"/>
        <c:axId val="89359600"/>
      </c:barChart>
      <c:catAx>
        <c:axId val="152575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89359600"/>
        <c:crosses val="autoZero"/>
        <c:auto val="1"/>
        <c:lblAlgn val="ctr"/>
        <c:lblOffset val="100"/>
        <c:noMultiLvlLbl val="0"/>
      </c:catAx>
      <c:valAx>
        <c:axId val="8935960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52575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Finland!$F$17</c:f>
              <c:strCache>
                <c:ptCount val="1"/>
                <c:pt idx="0">
                  <c:v>What is your gender?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B50-4B0A-8B15-DA266E62CF5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B50-4B0A-8B15-DA266E62CF5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B50-4B0A-8B15-DA266E62CF59}"/>
              </c:ext>
            </c:extLst>
          </c:dPt>
          <c:dLbls>
            <c:dLbl>
              <c:idx val="2"/>
              <c:layout>
                <c:manualLayout>
                  <c:x val="-0.1998732326893683"/>
                  <c:y val="4.7068101901433179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B50-4B0A-8B15-DA266E62CF59}"/>
                </c:ext>
              </c:extLst>
            </c:dLbl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Finland!$F$18:$F$20</c:f>
              <c:strCache>
                <c:ptCount val="3"/>
                <c:pt idx="0">
                  <c:v>Male</c:v>
                </c:pt>
                <c:pt idx="1">
                  <c:v>Female</c:v>
                </c:pt>
                <c:pt idx="2">
                  <c:v>not indicated</c:v>
                </c:pt>
              </c:strCache>
            </c:strRef>
          </c:cat>
          <c:val>
            <c:numRef>
              <c:f>Finland!$G$18:$G$20</c:f>
              <c:numCache>
                <c:formatCode>General</c:formatCode>
                <c:ptCount val="3"/>
                <c:pt idx="0">
                  <c:v>8</c:v>
                </c:pt>
                <c:pt idx="1">
                  <c:v>1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B50-4B0A-8B15-DA266E62CF59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Finland!$J$17</c:f>
              <c:strCache>
                <c:ptCount val="1"/>
                <c:pt idx="0">
                  <c:v>What is the highest degree you have attained?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Finland!$J$18:$J$23</c:f>
              <c:strCache>
                <c:ptCount val="6"/>
                <c:pt idx="0">
                  <c:v>Vocational</c:v>
                </c:pt>
                <c:pt idx="1">
                  <c:v>Bachelor</c:v>
                </c:pt>
                <c:pt idx="2">
                  <c:v>Masters</c:v>
                </c:pt>
                <c:pt idx="3">
                  <c:v>PhD</c:v>
                </c:pt>
                <c:pt idx="4">
                  <c:v>Others</c:v>
                </c:pt>
                <c:pt idx="5">
                  <c:v>Not indicated</c:v>
                </c:pt>
              </c:strCache>
            </c:strRef>
          </c:cat>
          <c:val>
            <c:numRef>
              <c:f>Finland!$K$18:$K$23</c:f>
              <c:numCache>
                <c:formatCode>General</c:formatCode>
                <c:ptCount val="6"/>
                <c:pt idx="0">
                  <c:v>0</c:v>
                </c:pt>
                <c:pt idx="1">
                  <c:v>4</c:v>
                </c:pt>
                <c:pt idx="2">
                  <c:v>5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A7-45C5-A61F-F1608220071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59092768"/>
        <c:axId val="146107904"/>
      </c:barChart>
      <c:catAx>
        <c:axId val="2590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146107904"/>
        <c:crosses val="autoZero"/>
        <c:auto val="1"/>
        <c:lblAlgn val="ctr"/>
        <c:lblOffset val="100"/>
        <c:noMultiLvlLbl val="0"/>
      </c:catAx>
      <c:valAx>
        <c:axId val="14610790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590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Finland!$M$17</c:f>
              <c:strCache>
                <c:ptCount val="1"/>
                <c:pt idx="0">
                  <c:v>Your farm is 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Finland!$M$18:$M$23</c:f>
              <c:strCache>
                <c:ptCount val="6"/>
                <c:pt idx="0">
                  <c:v>Under 5 ha</c:v>
                </c:pt>
                <c:pt idx="1">
                  <c:v>5-10 ha</c:v>
                </c:pt>
                <c:pt idx="2">
                  <c:v>10-30 ha</c:v>
                </c:pt>
                <c:pt idx="3">
                  <c:v>30-60 ha</c:v>
                </c:pt>
                <c:pt idx="4">
                  <c:v>over 60 ha</c:v>
                </c:pt>
                <c:pt idx="5">
                  <c:v>Not indicated</c:v>
                </c:pt>
              </c:strCache>
            </c:strRef>
          </c:cat>
          <c:val>
            <c:numRef>
              <c:f>Finland!$N$18:$N$23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8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40-4445-BCCF-11D8627133F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85076800"/>
        <c:axId val="98620224"/>
      </c:barChart>
      <c:catAx>
        <c:axId val="85076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8620224"/>
        <c:crosses val="autoZero"/>
        <c:auto val="1"/>
        <c:lblAlgn val="ctr"/>
        <c:lblOffset val="100"/>
        <c:noMultiLvlLbl val="0"/>
      </c:catAx>
      <c:valAx>
        <c:axId val="9862022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85076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Finland!$P$17</c:f>
              <c:strCache>
                <c:ptCount val="1"/>
                <c:pt idx="0">
                  <c:v>Most of the agricultural production on your farm is intended for: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B04A-4757-B1A9-C0A6340E80E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B04A-4757-B1A9-C0A6340E80E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A01-42F7-BABC-28484A348F56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Finland!$P$18:$P$20</c:f>
              <c:strCache>
                <c:ptCount val="3"/>
                <c:pt idx="0">
                  <c:v>Selling</c:v>
                </c:pt>
                <c:pt idx="1">
                  <c:v>Your own needs</c:v>
                </c:pt>
                <c:pt idx="2">
                  <c:v>Not indicated</c:v>
                </c:pt>
              </c:strCache>
            </c:strRef>
          </c:cat>
          <c:val>
            <c:numRef>
              <c:f>Finland!$Q$18:$Q$20</c:f>
              <c:numCache>
                <c:formatCode>General</c:formatCode>
                <c:ptCount val="3"/>
                <c:pt idx="0">
                  <c:v>9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04A-4757-B1A9-C0A6340E80EE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Finland!$S$17</c:f>
              <c:strCache>
                <c:ptCount val="1"/>
                <c:pt idx="0">
                  <c:v>Your farm is: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Finland!$S$18:$S$22</c:f>
              <c:strCache>
                <c:ptCount val="5"/>
                <c:pt idx="0">
                  <c:v>Conventional</c:v>
                </c:pt>
                <c:pt idx="1">
                  <c:v>Intergrated</c:v>
                </c:pt>
                <c:pt idx="2">
                  <c:v>Organic</c:v>
                </c:pt>
                <c:pt idx="3">
                  <c:v>Biodynamic</c:v>
                </c:pt>
                <c:pt idx="4">
                  <c:v>Not indicated</c:v>
                </c:pt>
              </c:strCache>
            </c:strRef>
          </c:cat>
          <c:val>
            <c:numRef>
              <c:f>Finland!$T$18:$T$22</c:f>
              <c:numCache>
                <c:formatCode>General</c:formatCode>
                <c:ptCount val="5"/>
                <c:pt idx="0">
                  <c:v>4</c:v>
                </c:pt>
                <c:pt idx="1">
                  <c:v>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BE-4593-8C9F-8E6DE65EF20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50211536"/>
        <c:axId val="98260768"/>
      </c:barChart>
      <c:catAx>
        <c:axId val="25021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8260768"/>
        <c:crosses val="autoZero"/>
        <c:auto val="1"/>
        <c:lblAlgn val="ctr"/>
        <c:lblOffset val="100"/>
        <c:noMultiLvlLbl val="0"/>
      </c:catAx>
      <c:valAx>
        <c:axId val="98260768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50211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1633333333333336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Finland!$V$17</c:f>
              <c:strCache>
                <c:ptCount val="1"/>
                <c:pt idx="0">
                  <c:v>Average yearly income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Finland!$V$18:$V$23</c:f>
              <c:strCache>
                <c:ptCount val="6"/>
                <c:pt idx="0">
                  <c:v>Under 20k euros</c:v>
                </c:pt>
                <c:pt idx="1">
                  <c:v>20k-35k euros</c:v>
                </c:pt>
                <c:pt idx="2">
                  <c:v>35k-50k euros</c:v>
                </c:pt>
                <c:pt idx="3">
                  <c:v>50k-75k euros</c:v>
                </c:pt>
                <c:pt idx="4">
                  <c:v>over 75k euros</c:v>
                </c:pt>
                <c:pt idx="5">
                  <c:v>Not indicated</c:v>
                </c:pt>
              </c:strCache>
            </c:strRef>
          </c:cat>
          <c:val>
            <c:numRef>
              <c:f>Finland!$W$18:$W$23</c:f>
              <c:numCache>
                <c:formatCode>General</c:formatCode>
                <c:ptCount val="6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4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1B-4F53-8184-D0ECA1E71F0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91554368"/>
        <c:axId val="143607152"/>
      </c:barChart>
      <c:catAx>
        <c:axId val="91554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143607152"/>
        <c:crosses val="autoZero"/>
        <c:auto val="1"/>
        <c:lblAlgn val="ctr"/>
        <c:lblOffset val="100"/>
        <c:noMultiLvlLbl val="0"/>
      </c:catAx>
      <c:valAx>
        <c:axId val="1436071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91554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Finland!$Y$17</c:f>
              <c:strCache>
                <c:ptCount val="1"/>
                <c:pt idx="0">
                  <c:v>What do you grow on your farm?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Finland!$Y$18:$Y$24</c:f>
              <c:strCache>
                <c:ptCount val="7"/>
                <c:pt idx="0">
                  <c:v>Arable crops</c:v>
                </c:pt>
                <c:pt idx="1">
                  <c:v>Mixed</c:v>
                </c:pt>
                <c:pt idx="2">
                  <c:v>Animal</c:v>
                </c:pt>
                <c:pt idx="3">
                  <c:v>Orchards</c:v>
                </c:pt>
                <c:pt idx="4">
                  <c:v>Vineyards</c:v>
                </c:pt>
                <c:pt idx="5">
                  <c:v>Flower</c:v>
                </c:pt>
                <c:pt idx="6">
                  <c:v>Others</c:v>
                </c:pt>
              </c:strCache>
            </c:strRef>
          </c:cat>
          <c:val>
            <c:numRef>
              <c:f>Finland!$Z$18:$Z$24</c:f>
              <c:numCache>
                <c:formatCode>General</c:formatCode>
                <c:ptCount val="7"/>
                <c:pt idx="0">
                  <c:v>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EE-4569-98DE-EE6C45E643C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50206736"/>
        <c:axId val="89360848"/>
      </c:barChart>
      <c:catAx>
        <c:axId val="250206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89360848"/>
        <c:crosses val="autoZero"/>
        <c:auto val="1"/>
        <c:lblAlgn val="ctr"/>
        <c:lblOffset val="100"/>
        <c:noMultiLvlLbl val="0"/>
      </c:catAx>
      <c:valAx>
        <c:axId val="89360848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50206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Finland!$AB$17</c:f>
              <c:strCache>
                <c:ptCount val="1"/>
                <c:pt idx="0">
                  <c:v>Do you need to satisfy some legislative or market requirement</c:v>
                </c:pt>
              </c:strCache>
            </c:strRef>
          </c:tx>
          <c:explosion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45CA-4AC9-A317-C8FD2E5F5F5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45CA-4AC9-A317-C8FD2E5F5F5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45CA-4AC9-A317-C8FD2E5F5F54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Finland!$AB$18:$AB$20</c:f>
              <c:strCache>
                <c:ptCount val="3"/>
                <c:pt idx="0">
                  <c:v>Yes</c:v>
                </c:pt>
                <c:pt idx="1">
                  <c:v>No</c:v>
                </c:pt>
                <c:pt idx="2">
                  <c:v>Not indicated</c:v>
                </c:pt>
              </c:strCache>
            </c:strRef>
          </c:cat>
          <c:val>
            <c:numRef>
              <c:f>Finland!$AC$18:$AC$20</c:f>
              <c:numCache>
                <c:formatCode>General</c:formatCode>
                <c:ptCount val="3"/>
                <c:pt idx="0">
                  <c:v>9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5CA-4AC9-A317-C8FD2E5F5F54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Finland!$AE$17</c:f>
              <c:strCache>
                <c:ptCount val="1"/>
                <c:pt idx="0">
                  <c:v>Do you have a smartphone?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B1F4-4EC1-A211-4476F286894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B1F4-4EC1-A211-4476F286894A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Finland!$AE$18:$AE$19</c:f>
              <c:strCache>
                <c:ptCount val="2"/>
                <c:pt idx="0">
                  <c:v>Yes</c:v>
                </c:pt>
                <c:pt idx="1">
                  <c:v>No</c:v>
                </c:pt>
              </c:strCache>
            </c:strRef>
          </c:cat>
          <c:val>
            <c:numRef>
              <c:f>Finland!$AF$18:$AF$19</c:f>
              <c:numCache>
                <c:formatCode>General</c:formatCode>
                <c:ptCount val="2"/>
                <c:pt idx="0">
                  <c:v>9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F4-4EC1-A211-4476F286894A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Finland!$AH$17</c:f>
              <c:strCache>
                <c:ptCount val="1"/>
                <c:pt idx="0">
                  <c:v>Do you use agricultural help application?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9BF-4182-8DFD-4651D5F8478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9BF-4182-8DFD-4651D5F8478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9BF-4182-8DFD-4651D5F84780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Finland!$AH$18:$AH$20</c:f>
              <c:strCache>
                <c:ptCount val="3"/>
                <c:pt idx="0">
                  <c:v>Yes </c:v>
                </c:pt>
                <c:pt idx="1">
                  <c:v>No</c:v>
                </c:pt>
                <c:pt idx="2">
                  <c:v>Not indicated</c:v>
                </c:pt>
              </c:strCache>
            </c:strRef>
          </c:cat>
          <c:val>
            <c:numRef>
              <c:f>Finland!$AI$18:$AI$20</c:f>
              <c:numCache>
                <c:formatCode>General</c:formatCode>
                <c:ptCount val="3"/>
                <c:pt idx="0">
                  <c:v>9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9BF-4182-8DFD-4651D5F84780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Finland!$AK$17</c:f>
              <c:strCache>
                <c:ptCount val="1"/>
                <c:pt idx="0">
                  <c:v>Would you say you use it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Finland!$AK$18:$AK$22</c:f>
              <c:strCache>
                <c:ptCount val="5"/>
                <c:pt idx="0">
                  <c:v>Not very much, less than most people around me</c:v>
                </c:pt>
                <c:pt idx="1">
                  <c:v>Like most people around me</c:v>
                </c:pt>
                <c:pt idx="2">
                  <c:v>More than most people around me</c:v>
                </c:pt>
                <c:pt idx="3">
                  <c:v>Too much. I should try to use it less</c:v>
                </c:pt>
                <c:pt idx="4">
                  <c:v>Not indicated</c:v>
                </c:pt>
              </c:strCache>
            </c:strRef>
          </c:cat>
          <c:val>
            <c:numRef>
              <c:f>Finland!$AL$18:$AL$22</c:f>
              <c:numCache>
                <c:formatCode>General</c:formatCode>
                <c:ptCount val="5"/>
                <c:pt idx="0">
                  <c:v>1</c:v>
                </c:pt>
                <c:pt idx="1">
                  <c:v>5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AA-43FB-AD72-8A96246E089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95564912"/>
        <c:axId val="145815504"/>
      </c:barChart>
      <c:catAx>
        <c:axId val="955649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145815504"/>
        <c:crosses val="autoZero"/>
        <c:auto val="1"/>
        <c:lblAlgn val="ctr"/>
        <c:lblOffset val="100"/>
        <c:noMultiLvlLbl val="0"/>
      </c:catAx>
      <c:valAx>
        <c:axId val="14581550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5564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Finland!$AN$17</c:f>
              <c:strCache>
                <c:ptCount val="1"/>
                <c:pt idx="0">
                  <c:v>Do you have a computer at home?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441-4074-B849-5AD15B20CB2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441-4074-B849-5AD15B20CB2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247A-45A2-A5A9-9CD84BF981F7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Finland!$AN$18:$AN$20</c:f>
              <c:strCache>
                <c:ptCount val="3"/>
                <c:pt idx="0">
                  <c:v>Yes </c:v>
                </c:pt>
                <c:pt idx="1">
                  <c:v>No</c:v>
                </c:pt>
                <c:pt idx="2">
                  <c:v>Not indicated</c:v>
                </c:pt>
              </c:strCache>
            </c:strRef>
          </c:cat>
          <c:val>
            <c:numRef>
              <c:f>Finland!$AO$18:$AO$20</c:f>
              <c:numCache>
                <c:formatCode>General</c:formatCode>
                <c:ptCount val="3"/>
                <c:pt idx="0">
                  <c:v>9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441-4074-B849-5AD15B20CB22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Finland!$AQ$17</c:f>
              <c:strCache>
                <c:ptCount val="1"/>
                <c:pt idx="0">
                  <c:v>Do you have access to speed internet?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BEA-45D0-B92D-7BB14F0EA88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BEA-45D0-B92D-7BB14F0EA88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3BEA-45D0-B92D-7BB14F0EA88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BFE-4003-9A73-5F103E10445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Finland!$AQ$18:$AQ$21</c:f>
              <c:strCache>
                <c:ptCount val="4"/>
                <c:pt idx="0">
                  <c:v>No</c:v>
                </c:pt>
                <c:pt idx="1">
                  <c:v>Yes, in the office but not in the fields</c:v>
                </c:pt>
                <c:pt idx="2">
                  <c:v>Yes, both in the office and in the fields</c:v>
                </c:pt>
                <c:pt idx="3">
                  <c:v>Not indicated</c:v>
                </c:pt>
              </c:strCache>
            </c:strRef>
          </c:cat>
          <c:val>
            <c:numRef>
              <c:f>Finland!$AR$18:$AR$21</c:f>
              <c:numCache>
                <c:formatCode>General</c:formatCode>
                <c:ptCount val="4"/>
                <c:pt idx="0">
                  <c:v>0</c:v>
                </c:pt>
                <c:pt idx="1">
                  <c:v>3</c:v>
                </c:pt>
                <c:pt idx="2">
                  <c:v>6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BEA-45D0-B92D-7BB14F0EA88E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Finland!$AT$17</c:f>
              <c:strCache>
                <c:ptCount val="1"/>
                <c:pt idx="0">
                  <c:v>Have you already used DSS?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16D-40C8-B767-D2B5A1D8FAB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16D-40C8-B767-D2B5A1D8FAB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16D-40C8-B767-D2B5A1D8FAB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Finland!$AT$18:$AT$20</c:f>
              <c:strCache>
                <c:ptCount val="3"/>
                <c:pt idx="0">
                  <c:v>Yes </c:v>
                </c:pt>
                <c:pt idx="1">
                  <c:v>No</c:v>
                </c:pt>
                <c:pt idx="2">
                  <c:v>Not indicated</c:v>
                </c:pt>
              </c:strCache>
            </c:strRef>
          </c:cat>
          <c:val>
            <c:numRef>
              <c:f>Finland!$AU$18:$AU$20</c:f>
              <c:numCache>
                <c:formatCode>General</c:formatCode>
                <c:ptCount val="3"/>
                <c:pt idx="0">
                  <c:v>8</c:v>
                </c:pt>
                <c:pt idx="1">
                  <c:v>1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16D-40C8-B767-D2B5A1D8FAB8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Finland!$AW$17</c:f>
              <c:strCache>
                <c:ptCount val="1"/>
                <c:pt idx="0">
                  <c:v>Usually, how do you access a DSS?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Finland!$AW$18:$AW$21</c:f>
              <c:strCache>
                <c:ptCount val="4"/>
                <c:pt idx="0">
                  <c:v>Mobile phone</c:v>
                </c:pt>
                <c:pt idx="1">
                  <c:v>PC</c:v>
                </c:pt>
                <c:pt idx="2">
                  <c:v>Through an advisor</c:v>
                </c:pt>
                <c:pt idx="3">
                  <c:v>Not indicated</c:v>
                </c:pt>
              </c:strCache>
            </c:strRef>
          </c:cat>
          <c:val>
            <c:numRef>
              <c:f>Finland!$AX$18:$AX$21</c:f>
              <c:numCache>
                <c:formatCode>General</c:formatCode>
                <c:ptCount val="4"/>
                <c:pt idx="0">
                  <c:v>3</c:v>
                </c:pt>
                <c:pt idx="1">
                  <c:v>4</c:v>
                </c:pt>
                <c:pt idx="2">
                  <c:v>2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E4-4E09-A640-633C004152B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51819328"/>
        <c:axId val="90541760"/>
      </c:barChart>
      <c:catAx>
        <c:axId val="2518193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0541760"/>
        <c:crosses val="autoZero"/>
        <c:auto val="1"/>
        <c:lblAlgn val="ctr"/>
        <c:lblOffset val="100"/>
        <c:noMultiLvlLbl val="0"/>
      </c:catAx>
      <c:valAx>
        <c:axId val="9054176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51819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Finland!$AZ$17</c:f>
              <c:strCache>
                <c:ptCount val="1"/>
                <c:pt idx="0">
                  <c:v>Which would be your preferred way to access a DSS?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Finland!$AZ$18:$AZ$21</c:f>
              <c:strCache>
                <c:ptCount val="4"/>
                <c:pt idx="0">
                  <c:v>Mobile phone</c:v>
                </c:pt>
                <c:pt idx="1">
                  <c:v>PC</c:v>
                </c:pt>
                <c:pt idx="2">
                  <c:v>Through an advisor</c:v>
                </c:pt>
                <c:pt idx="3">
                  <c:v>Not indicated</c:v>
                </c:pt>
              </c:strCache>
            </c:strRef>
          </c:cat>
          <c:val>
            <c:numRef>
              <c:f>Finland!$BA$18:$BA$21</c:f>
              <c:numCache>
                <c:formatCode>General</c:formatCode>
                <c:ptCount val="4"/>
                <c:pt idx="0">
                  <c:v>6</c:v>
                </c:pt>
                <c:pt idx="1">
                  <c:v>0</c:v>
                </c:pt>
                <c:pt idx="2">
                  <c:v>4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8A-4A30-A130-EA5057D7EF1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85074400"/>
        <c:axId val="98619808"/>
      </c:barChart>
      <c:catAx>
        <c:axId val="850744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8619808"/>
        <c:crosses val="autoZero"/>
        <c:auto val="1"/>
        <c:lblAlgn val="ctr"/>
        <c:lblOffset val="100"/>
        <c:noMultiLvlLbl val="0"/>
      </c:catAx>
      <c:valAx>
        <c:axId val="9861980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85074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Finland!$BC$17</c:f>
              <c:strCache>
                <c:ptCount val="1"/>
                <c:pt idx="0">
                  <c:v>Are you willing to try new products and services?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506-46CD-B070-A28B4164633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506-46CD-B070-A28B4164633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2506-46CD-B070-A28B4164633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2506-46CD-B070-A28B41646332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Finland!$BC$18:$BC$21</c:f>
              <c:strCache>
                <c:ptCount val="4"/>
                <c:pt idx="0">
                  <c:v>Yes</c:v>
                </c:pt>
                <c:pt idx="1">
                  <c:v>Sometimes</c:v>
                </c:pt>
                <c:pt idx="2">
                  <c:v>Never</c:v>
                </c:pt>
                <c:pt idx="3">
                  <c:v>Not indicated</c:v>
                </c:pt>
              </c:strCache>
            </c:strRef>
          </c:cat>
          <c:val>
            <c:numRef>
              <c:f>Finland!$BD$18:$BD$21</c:f>
              <c:numCache>
                <c:formatCode>General</c:formatCode>
                <c:ptCount val="4"/>
                <c:pt idx="0">
                  <c:v>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506-46CD-B070-A28B41646332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Finland!$BF$17</c:f>
              <c:strCache>
                <c:ptCount val="1"/>
                <c:pt idx="0">
                  <c:v>Is price an important factor of your decision to use or not a given decision support system?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F81-4DEA-A112-6ED09C738A7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F81-4DEA-A112-6ED09C738A7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3F81-4DEA-A112-6ED09C738A79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Finland!$BF$18:$BF$20</c:f>
              <c:strCache>
                <c:ptCount val="3"/>
                <c:pt idx="0">
                  <c:v>Yes </c:v>
                </c:pt>
                <c:pt idx="1">
                  <c:v>no</c:v>
                </c:pt>
                <c:pt idx="2">
                  <c:v>Not indicated</c:v>
                </c:pt>
              </c:strCache>
            </c:strRef>
          </c:cat>
          <c:val>
            <c:numRef>
              <c:f>Finland!$BG$18:$BG$20</c:f>
              <c:numCache>
                <c:formatCode>General</c:formatCode>
                <c:ptCount val="3"/>
                <c:pt idx="0">
                  <c:v>9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F81-4DEA-A112-6ED09C738A79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Finland!$BI$17</c:f>
              <c:strCache>
                <c:ptCount val="1"/>
                <c:pt idx="0">
                  <c:v>In your opinion, decision support systems are more useful for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Finland!$BI$18:$BI$21</c:f>
              <c:strCache>
                <c:ptCount val="4"/>
                <c:pt idx="0">
                  <c:v>Short-run decisions</c:v>
                </c:pt>
                <c:pt idx="1">
                  <c:v>Long-run decisions</c:v>
                </c:pt>
                <c:pt idx="2">
                  <c:v>Both</c:v>
                </c:pt>
                <c:pt idx="3">
                  <c:v>Not indicated</c:v>
                </c:pt>
              </c:strCache>
            </c:strRef>
          </c:cat>
          <c:val>
            <c:numRef>
              <c:f>Finland!$BJ$18:$BJ$21</c:f>
              <c:numCache>
                <c:formatCode>General</c:formatCode>
                <c:ptCount val="4"/>
                <c:pt idx="0">
                  <c:v>5</c:v>
                </c:pt>
                <c:pt idx="1">
                  <c:v>4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06-40D0-BC26-62A96BE5F98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23172848"/>
        <c:axId val="223057488"/>
      </c:barChart>
      <c:catAx>
        <c:axId val="2231728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23057488"/>
        <c:crosses val="autoZero"/>
        <c:auto val="1"/>
        <c:lblAlgn val="ctr"/>
        <c:lblOffset val="100"/>
        <c:noMultiLvlLbl val="0"/>
      </c:catAx>
      <c:valAx>
        <c:axId val="22305748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23172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1011248906386701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Finland!$BL$17</c:f>
              <c:strCache>
                <c:ptCount val="1"/>
                <c:pt idx="0">
                  <c:v>What type of support do you prefer for a decision support system?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E3E-4917-89F9-263C3D9AE32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E3E-4917-89F9-263C3D9AE32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AE3E-4917-89F9-263C3D9AE32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AE3E-4917-89F9-263C3D9AE325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Finland!$BL$18:$BL$21</c:f>
              <c:strCache>
                <c:ptCount val="4"/>
                <c:pt idx="0">
                  <c:v>Web-based</c:v>
                </c:pt>
                <c:pt idx="1">
                  <c:v>Software downloaded locally</c:v>
                </c:pt>
                <c:pt idx="2">
                  <c:v>Both</c:v>
                </c:pt>
                <c:pt idx="3">
                  <c:v>Not indicated</c:v>
                </c:pt>
              </c:strCache>
            </c:strRef>
          </c:cat>
          <c:val>
            <c:numRef>
              <c:f>Finland!$BM$18:$BM$21</c:f>
              <c:numCache>
                <c:formatCode>General</c:formatCode>
                <c:ptCount val="4"/>
                <c:pt idx="0">
                  <c:v>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E3E-4917-89F9-263C3D9AE325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Finland!$BO$17</c:f>
              <c:strCache>
                <c:ptCount val="1"/>
                <c:pt idx="0">
                  <c:v>importance of the following characteristics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Finland!$BO$18:$BO$21</c:f>
              <c:strCache>
                <c:ptCount val="4"/>
                <c:pt idx="0">
                  <c:v>Easy to use</c:v>
                </c:pt>
                <c:pt idx="1">
                  <c:v>Efficient</c:v>
                </c:pt>
                <c:pt idx="2">
                  <c:v>Low price</c:v>
                </c:pt>
                <c:pt idx="3">
                  <c:v>Polyvalent</c:v>
                </c:pt>
              </c:strCache>
            </c:strRef>
          </c:cat>
          <c:val>
            <c:numRef>
              <c:f>Finland!$BP$18:$BP$21</c:f>
              <c:numCache>
                <c:formatCode>General</c:formatCode>
                <c:ptCount val="4"/>
                <c:pt idx="0">
                  <c:v>6.8888888888888893</c:v>
                </c:pt>
                <c:pt idx="1">
                  <c:v>6.1111111111111107</c:v>
                </c:pt>
                <c:pt idx="2">
                  <c:v>4.7777777777777777</c:v>
                </c:pt>
                <c:pt idx="3">
                  <c:v>6.7777777777777777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DF-46A9-BC8F-AE2B5DE57E5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43484352"/>
        <c:axId val="98884896"/>
      </c:barChart>
      <c:catAx>
        <c:axId val="143484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8884896"/>
        <c:crosses val="autoZero"/>
        <c:auto val="1"/>
        <c:lblAlgn val="ctr"/>
        <c:lblOffset val="100"/>
        <c:noMultiLvlLbl val="0"/>
      </c:catAx>
      <c:valAx>
        <c:axId val="9888489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43484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importance of the following characteristics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Finland!$BO$17</c:f>
              <c:strCache>
                <c:ptCount val="1"/>
                <c:pt idx="0">
                  <c:v>importance of the following characteristics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Finland!$BR$18:$BR$22</c:f>
              <c:strCache>
                <c:ptCount val="5"/>
                <c:pt idx="0">
                  <c:v>enjoy using new technologies</c:v>
                </c:pt>
                <c:pt idx="1">
                  <c:v>appreciate change in general</c:v>
                </c:pt>
                <c:pt idx="2">
                  <c:v>how much would you trust the guidance of a decision support system</c:v>
                </c:pt>
                <c:pt idx="3">
                  <c:v>trust the advice of a colleague</c:v>
                </c:pt>
                <c:pt idx="4">
                  <c:v>trust the advice of a friend</c:v>
                </c:pt>
              </c:strCache>
            </c:strRef>
          </c:cat>
          <c:val>
            <c:numRef>
              <c:f>Finland!$BS$18:$BS$22</c:f>
              <c:numCache>
                <c:formatCode>General</c:formatCode>
                <c:ptCount val="5"/>
                <c:pt idx="0">
                  <c:v>5.2222222222222223</c:v>
                </c:pt>
                <c:pt idx="1">
                  <c:v>4.666666666666667</c:v>
                </c:pt>
                <c:pt idx="2">
                  <c:v>4.5555555555555554</c:v>
                </c:pt>
                <c:pt idx="3">
                  <c:v>4.8888888888888893</c:v>
                </c:pt>
                <c:pt idx="4">
                  <c:v>4.4444444444444446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92-41A7-B0AF-C4226118BBB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59549504"/>
        <c:axId val="146108320"/>
      </c:barChart>
      <c:catAx>
        <c:axId val="259549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146108320"/>
        <c:crosses val="autoZero"/>
        <c:auto val="1"/>
        <c:lblAlgn val="ctr"/>
        <c:lblOffset val="100"/>
        <c:noMultiLvlLbl val="0"/>
      </c:catAx>
      <c:valAx>
        <c:axId val="14610832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59549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Finland!$BU$17</c:f>
              <c:strCache>
                <c:ptCount val="1"/>
                <c:pt idx="0">
                  <c:v>Would you need additional computer-related education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09F-4F77-9D71-5D558B6ED24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09F-4F77-9D71-5D558B6ED24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09F-4F77-9D71-5D558B6ED24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009F-4F77-9D71-5D558B6ED24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Finland!$BU$18:$BU$21</c:f>
              <c:strCache>
                <c:ptCount val="4"/>
                <c:pt idx="0">
                  <c:v>No</c:v>
                </c:pt>
                <c:pt idx="1">
                  <c:v>If available, yes</c:v>
                </c:pt>
                <c:pt idx="2">
                  <c:v>I need it urgently</c:v>
                </c:pt>
                <c:pt idx="3">
                  <c:v>Not indicated</c:v>
                </c:pt>
              </c:strCache>
            </c:strRef>
          </c:cat>
          <c:val>
            <c:numRef>
              <c:f>Finland!$BV$18:$BV$21</c:f>
              <c:numCache>
                <c:formatCode>General</c:formatCode>
                <c:ptCount val="4"/>
                <c:pt idx="0">
                  <c:v>6</c:v>
                </c:pt>
                <c:pt idx="1">
                  <c:v>3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09F-4F77-9D71-5D558B6ED24D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Finland!$BX$17</c:f>
              <c:strCache>
                <c:ptCount val="1"/>
                <c:pt idx="0">
                  <c:v>Do you think that the use of a Decision Support tool may improve your decision-making process and productivity?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D5B-4E5F-8A3D-7373F1E7DFC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D5B-4E5F-8A3D-7373F1E7DFC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D5B-4E5F-8A3D-7373F1E7DFC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8D5B-4E5F-8A3D-7373F1E7DFC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5647-44FC-BB0A-02CA75B2CE5A}"/>
              </c:ext>
            </c:extLst>
          </c:dPt>
          <c:dLbls>
            <c:dLbl>
              <c:idx val="0"/>
              <c:layout>
                <c:manualLayout>
                  <c:x val="-1.5184637045614119E-2"/>
                  <c:y val="7.1187161698348461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D5B-4E5F-8A3D-7373F1E7DFC5}"/>
                </c:ext>
              </c:extLst>
            </c:dLbl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Finland!$BX$18:$BX$22</c:f>
              <c:strCache>
                <c:ptCount val="5"/>
                <c:pt idx="0">
                  <c:v>No, not at all</c:v>
                </c:pt>
                <c:pt idx="1">
                  <c:v>I am not sure</c:v>
                </c:pt>
                <c:pt idx="2">
                  <c:v>Probably</c:v>
                </c:pt>
                <c:pt idx="3">
                  <c:v>Yes, for sure</c:v>
                </c:pt>
                <c:pt idx="4">
                  <c:v>Not indicated</c:v>
                </c:pt>
              </c:strCache>
            </c:strRef>
          </c:cat>
          <c:val>
            <c:numRef>
              <c:f>Finland!$BY$18:$BY$22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6</c:v>
                </c:pt>
                <c:pt idx="3">
                  <c:v>3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D5B-4E5F-8A3D-7373F1E7DFC5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Finland!$CA$17</c:f>
              <c:strCache>
                <c:ptCount val="1"/>
                <c:pt idx="0">
                  <c:v>Do you prefer a graphical or textual output from a decision support system?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061-47DE-B1FD-CEF936F72D9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061-47DE-B1FD-CEF936F72D9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061-47DE-B1FD-CEF936F72D9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8061-47DE-B1FD-CEF936F72D92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Finland!$CA$18:$CA$21</c:f>
              <c:strCache>
                <c:ptCount val="4"/>
                <c:pt idx="0">
                  <c:v>Graphical</c:v>
                </c:pt>
                <c:pt idx="1">
                  <c:v>Textual</c:v>
                </c:pt>
                <c:pt idx="2">
                  <c:v>Both</c:v>
                </c:pt>
                <c:pt idx="3">
                  <c:v>Not indicated</c:v>
                </c:pt>
              </c:strCache>
            </c:strRef>
          </c:cat>
          <c:val>
            <c:numRef>
              <c:f>Finland!$CB$18:$CB$21</c:f>
              <c:numCache>
                <c:formatCode>General</c:formatCode>
                <c:ptCount val="4"/>
                <c:pt idx="0">
                  <c:v>1</c:v>
                </c:pt>
                <c:pt idx="1">
                  <c:v>0</c:v>
                </c:pt>
                <c:pt idx="2">
                  <c:v>8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061-47DE-B1FD-CEF936F72D92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Finland!$CD$14</c:f>
              <c:strCache>
                <c:ptCount val="1"/>
                <c:pt idx="0">
                  <c:v>Do you exchange and share your experiences about the use of decision support systems with your colleagues?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Finland!$CD$15:$CD$19</c:f>
              <c:strCache>
                <c:ptCount val="5"/>
                <c:pt idx="0">
                  <c:v>Never</c:v>
                </c:pt>
                <c:pt idx="1">
                  <c:v>Occasionally</c:v>
                </c:pt>
                <c:pt idx="2">
                  <c:v>Often</c:v>
                </c:pt>
                <c:pt idx="3">
                  <c:v>Always</c:v>
                </c:pt>
                <c:pt idx="4">
                  <c:v>Not indicated</c:v>
                </c:pt>
              </c:strCache>
            </c:strRef>
          </c:cat>
          <c:val>
            <c:numRef>
              <c:f>Finland!$CE$15:$CE$19</c:f>
              <c:numCache>
                <c:formatCode>General</c:formatCode>
                <c:ptCount val="5"/>
                <c:pt idx="0">
                  <c:v>0</c:v>
                </c:pt>
                <c:pt idx="1">
                  <c:v>3</c:v>
                </c:pt>
                <c:pt idx="2">
                  <c:v>6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BB-477D-AE92-EE181FF97F2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58492000"/>
        <c:axId val="223470240"/>
      </c:barChart>
      <c:catAx>
        <c:axId val="25849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23470240"/>
        <c:crosses val="autoZero"/>
        <c:auto val="1"/>
        <c:lblAlgn val="ctr"/>
        <c:lblOffset val="100"/>
        <c:noMultiLvlLbl val="0"/>
      </c:catAx>
      <c:valAx>
        <c:axId val="22347024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58492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Finland!$CG$14</c:f>
              <c:strCache>
                <c:ptCount val="1"/>
                <c:pt idx="0">
                  <c:v>Do you use decision support systems from trusted sources?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4DFB-4F6F-BA6C-34FB95A8F4C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4DFB-4F6F-BA6C-34FB95A8F4C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4DFB-4F6F-BA6C-34FB95A8F4CB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Finland!$CG$15:$CG$17</c:f>
              <c:strCache>
                <c:ptCount val="3"/>
                <c:pt idx="0">
                  <c:v>Always</c:v>
                </c:pt>
                <c:pt idx="1">
                  <c:v>The source is not important to me</c:v>
                </c:pt>
                <c:pt idx="2">
                  <c:v>Not indicated</c:v>
                </c:pt>
              </c:strCache>
            </c:strRef>
          </c:cat>
          <c:val>
            <c:numRef>
              <c:f>Finland!$CH$15:$CH$17</c:f>
              <c:numCache>
                <c:formatCode>General</c:formatCode>
                <c:ptCount val="3"/>
                <c:pt idx="0">
                  <c:v>9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DFB-4F6F-BA6C-34FB95A8F4C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Finland!$CJ$14</c:f>
              <c:strCache>
                <c:ptCount val="1"/>
                <c:pt idx="0">
                  <c:v>Are you willing to pay in order to use a decision support system?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640-4B01-B3F4-415D656A9E1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640-4B01-B3F4-415D656A9E1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3640-4B01-B3F4-415D656A9E1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77A1-4FC4-9E6C-3010486DF66E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Finland!$CJ$15:$CJ$18</c:f>
              <c:strCache>
                <c:ptCount val="4"/>
                <c:pt idx="0">
                  <c:v>No</c:v>
                </c:pt>
                <c:pt idx="1">
                  <c:v>Only if a subsidy is available</c:v>
                </c:pt>
                <c:pt idx="2">
                  <c:v>Yes</c:v>
                </c:pt>
                <c:pt idx="3">
                  <c:v>Not indicated</c:v>
                </c:pt>
              </c:strCache>
            </c:strRef>
          </c:cat>
          <c:val>
            <c:numRef>
              <c:f>Finland!$CK$15:$CK$18</c:f>
              <c:numCache>
                <c:formatCode>General</c:formatCode>
                <c:ptCount val="4"/>
                <c:pt idx="0">
                  <c:v>1</c:v>
                </c:pt>
                <c:pt idx="1">
                  <c:v>5</c:v>
                </c:pt>
                <c:pt idx="2">
                  <c:v>3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640-4B01-B3F4-415D656A9E15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Finland!$CM$14</c:f>
              <c:strCache>
                <c:ptCount val="1"/>
                <c:pt idx="0">
                  <c:v>Would you consider necessary that a decision support system is tailored to your farm’s characteristics?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1540-4D06-BA2C-018D9FF24D0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1540-4D06-BA2C-018D9FF24D0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1540-4D06-BA2C-018D9FF24D0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CACC-4F37-ABFF-21CA8107A63C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Finland!$CM$15:$CM$18</c:f>
              <c:strCache>
                <c:ptCount val="4"/>
                <c:pt idx="0">
                  <c:v>Not necessary</c:v>
                </c:pt>
                <c:pt idx="1">
                  <c:v>Yes, if possible</c:v>
                </c:pt>
                <c:pt idx="2">
                  <c:v>Required</c:v>
                </c:pt>
                <c:pt idx="3">
                  <c:v>Not indicated</c:v>
                </c:pt>
              </c:strCache>
            </c:strRef>
          </c:cat>
          <c:val>
            <c:numRef>
              <c:f>Finland!$CN$15:$CN$18</c:f>
              <c:numCache>
                <c:formatCode>General</c:formatCode>
                <c:ptCount val="4"/>
                <c:pt idx="0">
                  <c:v>0</c:v>
                </c:pt>
                <c:pt idx="1">
                  <c:v>6</c:v>
                </c:pt>
                <c:pt idx="2">
                  <c:v>3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540-4D06-BA2C-018D9FF24D02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Finland!$CP$14</c:f>
              <c:strCache>
                <c:ptCount val="1"/>
                <c:pt idx="0">
                  <c:v>Do you use the same decision support system as your advisor?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Finland!$CP$15:$CP$18</c:f>
              <c:strCache>
                <c:ptCount val="4"/>
                <c:pt idx="0">
                  <c:v>No</c:v>
                </c:pt>
                <c:pt idx="1">
                  <c:v>Similar but not the same</c:v>
                </c:pt>
                <c:pt idx="2">
                  <c:v>The same</c:v>
                </c:pt>
                <c:pt idx="3">
                  <c:v>Not indicated</c:v>
                </c:pt>
              </c:strCache>
            </c:strRef>
          </c:cat>
          <c:val>
            <c:numRef>
              <c:f>Finland!$CQ$15:$CQ$18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5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FB-43B2-A766-A77725D6B2F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60018640"/>
        <c:axId val="90542176"/>
      </c:barChart>
      <c:catAx>
        <c:axId val="2600186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0542176"/>
        <c:crosses val="autoZero"/>
        <c:auto val="1"/>
        <c:lblAlgn val="ctr"/>
        <c:lblOffset val="100"/>
        <c:noMultiLvlLbl val="0"/>
      </c:catAx>
      <c:valAx>
        <c:axId val="9054217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60018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Finland!$CS$14</c:f>
              <c:strCache>
                <c:ptCount val="1"/>
                <c:pt idx="0">
                  <c:v>What is the age of the DSS user at the farm?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Finland!$CS$15:$CS$18</c:f>
              <c:strCache>
                <c:ptCount val="4"/>
                <c:pt idx="0">
                  <c:v>18-30</c:v>
                </c:pt>
                <c:pt idx="1">
                  <c:v>30-45</c:v>
                </c:pt>
                <c:pt idx="2">
                  <c:v>over 45</c:v>
                </c:pt>
                <c:pt idx="3">
                  <c:v>Not indicated</c:v>
                </c:pt>
              </c:strCache>
            </c:strRef>
          </c:cat>
          <c:val>
            <c:numRef>
              <c:f>Finland!$CT$15:$CT$18</c:f>
              <c:numCache>
                <c:formatCode>General</c:formatCode>
                <c:ptCount val="4"/>
                <c:pt idx="0">
                  <c:v>2</c:v>
                </c:pt>
                <c:pt idx="1">
                  <c:v>4</c:v>
                </c:pt>
                <c:pt idx="2">
                  <c:v>3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D7-4667-B184-A93C9AE18C0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24274192"/>
        <c:axId val="258307360"/>
      </c:barChart>
      <c:catAx>
        <c:axId val="22427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58307360"/>
        <c:crosses val="autoZero"/>
        <c:auto val="1"/>
        <c:lblAlgn val="ctr"/>
        <c:lblOffset val="100"/>
        <c:noMultiLvlLbl val="0"/>
      </c:catAx>
      <c:valAx>
        <c:axId val="2583073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24274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Finland!$CV$14</c:f>
              <c:strCache>
                <c:ptCount val="1"/>
                <c:pt idx="0">
                  <c:v>Do you have access to marketing information about decision support systems?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Finland!$CV$15:$CV$18</c:f>
              <c:strCache>
                <c:ptCount val="4"/>
                <c:pt idx="0">
                  <c:v>No</c:v>
                </c:pt>
                <c:pt idx="1">
                  <c:v>Occasionallu only</c:v>
                </c:pt>
                <c:pt idx="2">
                  <c:v>Yes, I’m subscribed to receive news concerning decision support systems</c:v>
                </c:pt>
                <c:pt idx="3">
                  <c:v>Not indicated</c:v>
                </c:pt>
              </c:strCache>
            </c:strRef>
          </c:cat>
          <c:val>
            <c:numRef>
              <c:f>Finland!$CW$15:$CW$18</c:f>
              <c:numCache>
                <c:formatCode>General</c:formatCode>
                <c:ptCount val="4"/>
                <c:pt idx="0">
                  <c:v>0</c:v>
                </c:pt>
                <c:pt idx="1">
                  <c:v>8</c:v>
                </c:pt>
                <c:pt idx="2">
                  <c:v>1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A0-4E2A-8E8D-325C93F5655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35399680"/>
        <c:axId val="223057904"/>
      </c:barChart>
      <c:catAx>
        <c:axId val="2353996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23057904"/>
        <c:crosses val="autoZero"/>
        <c:auto val="1"/>
        <c:lblAlgn val="ctr"/>
        <c:lblOffset val="100"/>
        <c:noMultiLvlLbl val="0"/>
      </c:catAx>
      <c:valAx>
        <c:axId val="22305790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35399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Finland!$CY$14</c:f>
              <c:strCache>
                <c:ptCount val="1"/>
                <c:pt idx="0">
                  <c:v>Have you followed a manufacturer’s demonstration of a decision support system?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EEC-4A39-B8B1-F4ED4F1A6F6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EEC-4A39-B8B1-F4ED4F1A6F6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EEC-4A39-B8B1-F4ED4F1A6F6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EEEC-4A39-B8B1-F4ED4F1A6F69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Finland!$CY$15:$CY$18</c:f>
              <c:strCache>
                <c:ptCount val="4"/>
                <c:pt idx="0">
                  <c:v>Never</c:v>
                </c:pt>
                <c:pt idx="1">
                  <c:v>Occasionally by invitation</c:v>
                </c:pt>
                <c:pt idx="2">
                  <c:v>Regularly</c:v>
                </c:pt>
                <c:pt idx="3">
                  <c:v>Not indicated</c:v>
                </c:pt>
              </c:strCache>
            </c:strRef>
          </c:cat>
          <c:val>
            <c:numRef>
              <c:f>Finland!$CZ$15:$CZ$18</c:f>
              <c:numCache>
                <c:formatCode>General</c:formatCode>
                <c:ptCount val="4"/>
                <c:pt idx="0">
                  <c:v>3</c:v>
                </c:pt>
                <c:pt idx="1">
                  <c:v>5</c:v>
                </c:pt>
                <c:pt idx="2">
                  <c:v>1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EEC-4A39-B8B1-F4ED4F1A6F69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France!$C$14</c:f>
              <c:strCache>
                <c:ptCount val="1"/>
                <c:pt idx="0">
                  <c:v>Which is your age group?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France!$C$15:$C$19</c:f>
              <c:strCache>
                <c:ptCount val="5"/>
                <c:pt idx="0">
                  <c:v>18 to 25</c:v>
                </c:pt>
                <c:pt idx="1">
                  <c:v>25 to 35</c:v>
                </c:pt>
                <c:pt idx="2">
                  <c:v>35 to 50</c:v>
                </c:pt>
                <c:pt idx="3">
                  <c:v>50 to 60</c:v>
                </c:pt>
                <c:pt idx="4">
                  <c:v>60 or more</c:v>
                </c:pt>
              </c:strCache>
            </c:strRef>
          </c:cat>
          <c:val>
            <c:numRef>
              <c:f>France!$D$15:$D$19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5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E8-41BE-8337-B7452D06ADE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52575888"/>
        <c:axId val="89359600"/>
      </c:barChart>
      <c:catAx>
        <c:axId val="152575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89359600"/>
        <c:crosses val="autoZero"/>
        <c:auto val="1"/>
        <c:lblAlgn val="ctr"/>
        <c:lblOffset val="100"/>
        <c:noMultiLvlLbl val="0"/>
      </c:catAx>
      <c:valAx>
        <c:axId val="8935960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52575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France!$F$14</c:f>
              <c:strCache>
                <c:ptCount val="1"/>
                <c:pt idx="0">
                  <c:v>What is your gender?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48D-44D4-8F2A-E699DB0F7E7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48D-44D4-8F2A-E699DB0F7E7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A48D-44D4-8F2A-E699DB0F7E71}"/>
              </c:ext>
            </c:extLst>
          </c:dPt>
          <c:dLbls>
            <c:dLbl>
              <c:idx val="2"/>
              <c:layout>
                <c:manualLayout>
                  <c:x val="-0.1998732326893683"/>
                  <c:y val="4.7068101901433179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A48D-44D4-8F2A-E699DB0F7E71}"/>
                </c:ext>
              </c:extLst>
            </c:dLbl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France!$F$15:$F$17</c:f>
              <c:strCache>
                <c:ptCount val="3"/>
                <c:pt idx="0">
                  <c:v>Male</c:v>
                </c:pt>
                <c:pt idx="1">
                  <c:v>Female</c:v>
                </c:pt>
                <c:pt idx="2">
                  <c:v>not indicated</c:v>
                </c:pt>
              </c:strCache>
            </c:strRef>
          </c:cat>
          <c:val>
            <c:numRef>
              <c:f>France!$G$15:$G$17</c:f>
              <c:numCache>
                <c:formatCode>General</c:formatCode>
                <c:ptCount val="3"/>
                <c:pt idx="0">
                  <c:v>4</c:v>
                </c:pt>
                <c:pt idx="1">
                  <c:v>2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48D-44D4-8F2A-E699DB0F7E71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France!$J$14</c:f>
              <c:strCache>
                <c:ptCount val="1"/>
                <c:pt idx="0">
                  <c:v>What is the highest degree you have attained?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France!$J$15:$J$20</c:f>
              <c:strCache>
                <c:ptCount val="6"/>
                <c:pt idx="0">
                  <c:v>Vocational</c:v>
                </c:pt>
                <c:pt idx="1">
                  <c:v>Bachelor</c:v>
                </c:pt>
                <c:pt idx="2">
                  <c:v>Masters</c:v>
                </c:pt>
                <c:pt idx="3">
                  <c:v>PhD</c:v>
                </c:pt>
                <c:pt idx="4">
                  <c:v>Others</c:v>
                </c:pt>
                <c:pt idx="5">
                  <c:v>Not indicated</c:v>
                </c:pt>
              </c:strCache>
            </c:strRef>
          </c:cat>
          <c:val>
            <c:numRef>
              <c:f>France!$K$15:$K$20</c:f>
              <c:numCache>
                <c:formatCode>General</c:formatCode>
                <c:ptCount val="6"/>
                <c:pt idx="0">
                  <c:v>0</c:v>
                </c:pt>
                <c:pt idx="1">
                  <c:v>4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CE-4E3D-847E-E06241C8B63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59092768"/>
        <c:axId val="146107904"/>
      </c:barChart>
      <c:catAx>
        <c:axId val="2590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146107904"/>
        <c:crosses val="autoZero"/>
        <c:auto val="1"/>
        <c:lblAlgn val="ctr"/>
        <c:lblOffset val="100"/>
        <c:noMultiLvlLbl val="0"/>
      </c:catAx>
      <c:valAx>
        <c:axId val="14610790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590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France!$M$14</c:f>
              <c:strCache>
                <c:ptCount val="1"/>
                <c:pt idx="0">
                  <c:v>Your farm is 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France!$M$15:$M$19</c:f>
              <c:strCache>
                <c:ptCount val="5"/>
                <c:pt idx="0">
                  <c:v>Under 5 ha</c:v>
                </c:pt>
                <c:pt idx="1">
                  <c:v>5-10 ha</c:v>
                </c:pt>
                <c:pt idx="2">
                  <c:v>10-30 ha</c:v>
                </c:pt>
                <c:pt idx="3">
                  <c:v>30-60 ha</c:v>
                </c:pt>
                <c:pt idx="4">
                  <c:v>over 60 ha</c:v>
                </c:pt>
              </c:strCache>
            </c:strRef>
          </c:cat>
          <c:val>
            <c:numRef>
              <c:f>France!$N$15:$N$19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5</c:v>
                </c:pt>
                <c:pt idx="3">
                  <c:v>0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15-4D81-B970-AECF8448FD5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85076800"/>
        <c:axId val="98620224"/>
      </c:barChart>
      <c:catAx>
        <c:axId val="85076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8620224"/>
        <c:crosses val="autoZero"/>
        <c:auto val="1"/>
        <c:lblAlgn val="ctr"/>
        <c:lblOffset val="100"/>
        <c:noMultiLvlLbl val="0"/>
      </c:catAx>
      <c:valAx>
        <c:axId val="9862022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85076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France!$P$14</c:f>
              <c:strCache>
                <c:ptCount val="1"/>
                <c:pt idx="0">
                  <c:v>Most of the agricultural production on your farm is intended for: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CD4-4BEB-9329-EAB47AC5811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CD4-4BEB-9329-EAB47AC5811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536-4572-B323-1CAF4106F917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France!$P$15:$P$17</c:f>
              <c:strCache>
                <c:ptCount val="3"/>
                <c:pt idx="0">
                  <c:v>Selling</c:v>
                </c:pt>
                <c:pt idx="1">
                  <c:v>Your own needs</c:v>
                </c:pt>
                <c:pt idx="2">
                  <c:v>Not indicated</c:v>
                </c:pt>
              </c:strCache>
            </c:strRef>
          </c:cat>
          <c:val>
            <c:numRef>
              <c:f>France!$Q$15:$Q$17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CD4-4BEB-9329-EAB47AC5811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France!$S$14</c:f>
              <c:strCache>
                <c:ptCount val="1"/>
                <c:pt idx="0">
                  <c:v>Your farm is: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France!$S$15:$S$18</c:f>
              <c:strCache>
                <c:ptCount val="4"/>
                <c:pt idx="0">
                  <c:v>Conventional</c:v>
                </c:pt>
                <c:pt idx="1">
                  <c:v>Intergrated</c:v>
                </c:pt>
                <c:pt idx="2">
                  <c:v>Organic</c:v>
                </c:pt>
                <c:pt idx="3">
                  <c:v>Biodynamic</c:v>
                </c:pt>
              </c:strCache>
            </c:strRef>
          </c:cat>
          <c:val>
            <c:numRef>
              <c:f>France!$T$15:$T$18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56-44DC-A39D-15F04E1A0AF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50211536"/>
        <c:axId val="98260768"/>
      </c:barChart>
      <c:catAx>
        <c:axId val="25021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8260768"/>
        <c:crosses val="autoZero"/>
        <c:auto val="1"/>
        <c:lblAlgn val="ctr"/>
        <c:lblOffset val="100"/>
        <c:noMultiLvlLbl val="0"/>
      </c:catAx>
      <c:valAx>
        <c:axId val="98260768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50211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1633333333333336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France!$V$14</c:f>
              <c:strCache>
                <c:ptCount val="1"/>
                <c:pt idx="0">
                  <c:v>Average yearly income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France!$V$15:$V$20</c:f>
              <c:strCache>
                <c:ptCount val="6"/>
                <c:pt idx="0">
                  <c:v>Under 20k euros</c:v>
                </c:pt>
                <c:pt idx="1">
                  <c:v>20k-35k euros</c:v>
                </c:pt>
                <c:pt idx="2">
                  <c:v>35k-50k euros</c:v>
                </c:pt>
                <c:pt idx="3">
                  <c:v>50k-75k euros</c:v>
                </c:pt>
                <c:pt idx="4">
                  <c:v>over 75k euros</c:v>
                </c:pt>
                <c:pt idx="5">
                  <c:v>Not indicated</c:v>
                </c:pt>
              </c:strCache>
            </c:strRef>
          </c:cat>
          <c:val>
            <c:numRef>
              <c:f>France!$W$15:$W$20</c:f>
              <c:numCache>
                <c:formatCode>General</c:formatCode>
                <c:ptCount val="6"/>
                <c:pt idx="0">
                  <c:v>1</c:v>
                </c:pt>
                <c:pt idx="1">
                  <c:v>1</c:v>
                </c:pt>
                <c:pt idx="2">
                  <c:v>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B3-46A8-A448-8FDA28C7C41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91554368"/>
        <c:axId val="143607152"/>
      </c:barChart>
      <c:catAx>
        <c:axId val="91554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143607152"/>
        <c:crosses val="autoZero"/>
        <c:auto val="1"/>
        <c:lblAlgn val="ctr"/>
        <c:lblOffset val="100"/>
        <c:noMultiLvlLbl val="0"/>
      </c:catAx>
      <c:valAx>
        <c:axId val="1436071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91554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France!$Y$14</c:f>
              <c:strCache>
                <c:ptCount val="1"/>
                <c:pt idx="0">
                  <c:v>What do you grow on your farm?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France!$Y$15:$Y$21</c:f>
              <c:strCache>
                <c:ptCount val="7"/>
                <c:pt idx="0">
                  <c:v>Arable crops</c:v>
                </c:pt>
                <c:pt idx="1">
                  <c:v>Mixed</c:v>
                </c:pt>
                <c:pt idx="2">
                  <c:v>Animal</c:v>
                </c:pt>
                <c:pt idx="3">
                  <c:v>Orchards</c:v>
                </c:pt>
                <c:pt idx="4">
                  <c:v>Vineyards</c:v>
                </c:pt>
                <c:pt idx="5">
                  <c:v>Flower</c:v>
                </c:pt>
                <c:pt idx="6">
                  <c:v>Others</c:v>
                </c:pt>
              </c:strCache>
            </c:strRef>
          </c:cat>
          <c:val>
            <c:numRef>
              <c:f>France!$Z$15:$Z$21</c:f>
              <c:numCache>
                <c:formatCode>General</c:formatCode>
                <c:ptCount val="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5F-4EAE-9AE6-54E36C97C98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50206736"/>
        <c:axId val="89360848"/>
      </c:barChart>
      <c:catAx>
        <c:axId val="250206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89360848"/>
        <c:crosses val="autoZero"/>
        <c:auto val="1"/>
        <c:lblAlgn val="ctr"/>
        <c:lblOffset val="100"/>
        <c:noMultiLvlLbl val="0"/>
      </c:catAx>
      <c:valAx>
        <c:axId val="89360848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50206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France!$AB$14</c:f>
              <c:strCache>
                <c:ptCount val="1"/>
                <c:pt idx="0">
                  <c:v>Do you need to satisfy some legislative or market requirement</c:v>
                </c:pt>
              </c:strCache>
            </c:strRef>
          </c:tx>
          <c:explosion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5E5-422C-B104-DF381637957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5E5-422C-B104-DF381637957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35E5-422C-B104-DF3816379570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France!$AB$15:$AB$17</c:f>
              <c:strCache>
                <c:ptCount val="3"/>
                <c:pt idx="0">
                  <c:v>Yes</c:v>
                </c:pt>
                <c:pt idx="1">
                  <c:v>No</c:v>
                </c:pt>
                <c:pt idx="2">
                  <c:v>Not indicated</c:v>
                </c:pt>
              </c:strCache>
            </c:strRef>
          </c:cat>
          <c:val>
            <c:numRef>
              <c:f>France!$AC$15:$AC$17</c:f>
              <c:numCache>
                <c:formatCode>General</c:formatCode>
                <c:ptCount val="3"/>
                <c:pt idx="0">
                  <c:v>4</c:v>
                </c:pt>
                <c:pt idx="1">
                  <c:v>0</c:v>
                </c:pt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5E5-422C-B104-DF3816379570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France!$AE$14</c:f>
              <c:strCache>
                <c:ptCount val="1"/>
                <c:pt idx="0">
                  <c:v>Do you have a smartphone?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C8B-41B2-8FF0-008590782B4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C8B-41B2-8FF0-008590782B4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7399-4527-96AC-582DA18AFCBA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France!$AE$15:$AE$17</c:f>
              <c:strCache>
                <c:ptCount val="3"/>
                <c:pt idx="0">
                  <c:v>Yes</c:v>
                </c:pt>
                <c:pt idx="1">
                  <c:v>No</c:v>
                </c:pt>
                <c:pt idx="2">
                  <c:v>Not indicated</c:v>
                </c:pt>
              </c:strCache>
            </c:strRef>
          </c:cat>
          <c:val>
            <c:numRef>
              <c:f>France!$AF$15:$AF$17</c:f>
              <c:numCache>
                <c:formatCode>General</c:formatCode>
                <c:ptCount val="3"/>
                <c:pt idx="0">
                  <c:v>6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C8B-41B2-8FF0-008590782B4F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France!$AH$14</c:f>
              <c:strCache>
                <c:ptCount val="1"/>
                <c:pt idx="0">
                  <c:v>Do you use agricultural help application?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AB0-4A9C-88C4-02D9F33696D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AB0-4A9C-88C4-02D9F33696D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AB0-4A9C-88C4-02D9F33696D7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France!$AH$15:$AH$17</c:f>
              <c:strCache>
                <c:ptCount val="3"/>
                <c:pt idx="0">
                  <c:v>Yes </c:v>
                </c:pt>
                <c:pt idx="1">
                  <c:v>No</c:v>
                </c:pt>
                <c:pt idx="2">
                  <c:v>Not indicated</c:v>
                </c:pt>
              </c:strCache>
            </c:strRef>
          </c:cat>
          <c:val>
            <c:numRef>
              <c:f>France!$AI$15:$AI$17</c:f>
              <c:numCache>
                <c:formatCode>General</c:formatCode>
                <c:ptCount val="3"/>
                <c:pt idx="0">
                  <c:v>5</c:v>
                </c:pt>
                <c:pt idx="1">
                  <c:v>1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AB0-4A9C-88C4-02D9F33696D7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France!$AK$14</c:f>
              <c:strCache>
                <c:ptCount val="1"/>
                <c:pt idx="0">
                  <c:v>Would you say you use it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France!$AK$15:$AK$19</c:f>
              <c:strCache>
                <c:ptCount val="5"/>
                <c:pt idx="0">
                  <c:v>Not very much, less than most people around me</c:v>
                </c:pt>
                <c:pt idx="1">
                  <c:v>Like most people around me</c:v>
                </c:pt>
                <c:pt idx="2">
                  <c:v>More than most people around me</c:v>
                </c:pt>
                <c:pt idx="3">
                  <c:v>Too much. I should try to use it less</c:v>
                </c:pt>
                <c:pt idx="4">
                  <c:v>Not indicated</c:v>
                </c:pt>
              </c:strCache>
            </c:strRef>
          </c:cat>
          <c:val>
            <c:numRef>
              <c:f>France!$AL$15:$AL$19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8F-4693-A55D-AF7D50FAE5A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95564912"/>
        <c:axId val="145815504"/>
      </c:barChart>
      <c:catAx>
        <c:axId val="955649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145815504"/>
        <c:crosses val="autoZero"/>
        <c:auto val="1"/>
        <c:lblAlgn val="ctr"/>
        <c:lblOffset val="100"/>
        <c:noMultiLvlLbl val="0"/>
      </c:catAx>
      <c:valAx>
        <c:axId val="14581550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5564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France!$AN$14</c:f>
              <c:strCache>
                <c:ptCount val="1"/>
                <c:pt idx="0">
                  <c:v>Do you have a computer at home?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744-445D-B474-51A24FDD792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744-445D-B474-51A24FDD792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15DC-4B83-A534-9705D55E9F5E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France!$AN$15:$AN$17</c:f>
              <c:strCache>
                <c:ptCount val="3"/>
                <c:pt idx="0">
                  <c:v>Yes </c:v>
                </c:pt>
                <c:pt idx="1">
                  <c:v>No</c:v>
                </c:pt>
                <c:pt idx="2">
                  <c:v>Not indicated</c:v>
                </c:pt>
              </c:strCache>
            </c:strRef>
          </c:cat>
          <c:val>
            <c:numRef>
              <c:f>France!$AO$15:$AO$17</c:f>
              <c:numCache>
                <c:formatCode>General</c:formatCode>
                <c:ptCount val="3"/>
                <c:pt idx="0">
                  <c:v>6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744-445D-B474-51A24FDD792A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France!$AQ$14</c:f>
              <c:strCache>
                <c:ptCount val="1"/>
                <c:pt idx="0">
                  <c:v>Do you have access to speed internet?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324-41B9-B46E-242FEBE7065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324-41B9-B46E-242FEBE7065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A324-41B9-B46E-242FEBE7065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0BA8-477B-8821-4BC5D5909D4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France!$AQ$15:$AQ$18</c:f>
              <c:strCache>
                <c:ptCount val="4"/>
                <c:pt idx="0">
                  <c:v>No</c:v>
                </c:pt>
                <c:pt idx="1">
                  <c:v>Yes, in the office but not in the fields</c:v>
                </c:pt>
                <c:pt idx="2">
                  <c:v>Yes, both in the office and in the fields</c:v>
                </c:pt>
                <c:pt idx="3">
                  <c:v>Not indicated</c:v>
                </c:pt>
              </c:strCache>
            </c:strRef>
          </c:cat>
          <c:val>
            <c:numRef>
              <c:f>France!$AR$15:$AR$18</c:f>
              <c:numCache>
                <c:formatCode>General</c:formatCode>
                <c:ptCount val="4"/>
                <c:pt idx="0">
                  <c:v>0</c:v>
                </c:pt>
                <c:pt idx="1">
                  <c:v>5</c:v>
                </c:pt>
                <c:pt idx="2">
                  <c:v>1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324-41B9-B46E-242FEBE7065C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France!$AT$14</c:f>
              <c:strCache>
                <c:ptCount val="1"/>
                <c:pt idx="0">
                  <c:v>Have you already used DSS?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BB6C-4F30-8F5A-DC18FBF1A27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BB6C-4F30-8F5A-DC18FBF1A27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BB6C-4F30-8F5A-DC18FBF1A27C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France!$AT$15:$AT$17</c:f>
              <c:strCache>
                <c:ptCount val="3"/>
                <c:pt idx="0">
                  <c:v>Yes </c:v>
                </c:pt>
                <c:pt idx="1">
                  <c:v>No</c:v>
                </c:pt>
                <c:pt idx="2">
                  <c:v>Not indicated</c:v>
                </c:pt>
              </c:strCache>
            </c:strRef>
          </c:cat>
          <c:val>
            <c:numRef>
              <c:f>France!$AU$15:$AU$17</c:f>
              <c:numCache>
                <c:formatCode>General</c:formatCode>
                <c:ptCount val="3"/>
                <c:pt idx="0">
                  <c:v>6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B6C-4F30-8F5A-DC18FBF1A27C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France!$AW$14</c:f>
              <c:strCache>
                <c:ptCount val="1"/>
                <c:pt idx="0">
                  <c:v>Usually, how do you access a DSS?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France!$AW$15:$AW$18</c:f>
              <c:strCache>
                <c:ptCount val="4"/>
                <c:pt idx="0">
                  <c:v>Mobile phone</c:v>
                </c:pt>
                <c:pt idx="1">
                  <c:v>PC</c:v>
                </c:pt>
                <c:pt idx="2">
                  <c:v>Through an advisor</c:v>
                </c:pt>
                <c:pt idx="3">
                  <c:v>Not indicated</c:v>
                </c:pt>
              </c:strCache>
            </c:strRef>
          </c:cat>
          <c:val>
            <c:numRef>
              <c:f>France!$AX$15:$AX$18</c:f>
              <c:numCache>
                <c:formatCode>General</c:formatCode>
                <c:ptCount val="4"/>
                <c:pt idx="0">
                  <c:v>6</c:v>
                </c:pt>
                <c:pt idx="1">
                  <c:v>5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97-43A1-A60C-46B49EB3733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51819328"/>
        <c:axId val="90541760"/>
      </c:barChart>
      <c:catAx>
        <c:axId val="2518193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0541760"/>
        <c:crosses val="autoZero"/>
        <c:auto val="1"/>
        <c:lblAlgn val="ctr"/>
        <c:lblOffset val="100"/>
        <c:noMultiLvlLbl val="0"/>
      </c:catAx>
      <c:valAx>
        <c:axId val="9054176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51819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France!$AZ$14</c:f>
              <c:strCache>
                <c:ptCount val="1"/>
                <c:pt idx="0">
                  <c:v>Which would be your preferred way to access a DSS?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France!$AZ$15:$AZ$18</c:f>
              <c:strCache>
                <c:ptCount val="4"/>
                <c:pt idx="0">
                  <c:v>Mobile phone</c:v>
                </c:pt>
                <c:pt idx="1">
                  <c:v>PC</c:v>
                </c:pt>
                <c:pt idx="2">
                  <c:v>Through an advisor</c:v>
                </c:pt>
                <c:pt idx="3">
                  <c:v>Not indicated</c:v>
                </c:pt>
              </c:strCache>
            </c:strRef>
          </c:cat>
          <c:val>
            <c:numRef>
              <c:f>France!$BA$15:$BA$18</c:f>
              <c:numCache>
                <c:formatCode>General</c:formatCode>
                <c:ptCount val="4"/>
                <c:pt idx="0">
                  <c:v>6</c:v>
                </c:pt>
                <c:pt idx="1">
                  <c:v>4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49-4599-BD2F-2D680B35D3C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85074400"/>
        <c:axId val="98619808"/>
      </c:barChart>
      <c:catAx>
        <c:axId val="850744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8619808"/>
        <c:crosses val="autoZero"/>
        <c:auto val="1"/>
        <c:lblAlgn val="ctr"/>
        <c:lblOffset val="100"/>
        <c:noMultiLvlLbl val="0"/>
      </c:catAx>
      <c:valAx>
        <c:axId val="9861980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85074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France!$BC$14</c:f>
              <c:strCache>
                <c:ptCount val="1"/>
                <c:pt idx="0">
                  <c:v>Are you willing to try new products and services?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C09-4609-96DD-339F5F31E67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C09-4609-96DD-339F5F31E67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CC09-4609-96DD-339F5F31E67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CC09-4609-96DD-339F5F31E672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France!$BC$15:$BC$18</c:f>
              <c:strCache>
                <c:ptCount val="4"/>
                <c:pt idx="0">
                  <c:v>Yes</c:v>
                </c:pt>
                <c:pt idx="1">
                  <c:v>Sometimes</c:v>
                </c:pt>
                <c:pt idx="2">
                  <c:v>Never</c:v>
                </c:pt>
                <c:pt idx="3">
                  <c:v>Not indicated</c:v>
                </c:pt>
              </c:strCache>
            </c:strRef>
          </c:cat>
          <c:val>
            <c:numRef>
              <c:f>France!$BD$15:$BD$18</c:f>
              <c:numCache>
                <c:formatCode>General</c:formatCode>
                <c:ptCount val="4"/>
                <c:pt idx="0">
                  <c:v>5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C09-4609-96DD-339F5F31E672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France!$BF$14</c:f>
              <c:strCache>
                <c:ptCount val="1"/>
                <c:pt idx="0">
                  <c:v>Is price an important factor of your decision to use or not a given decision support system?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C48-4012-BDD7-779E7EEBA83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C48-4012-BDD7-779E7EEBA83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CC48-4012-BDD7-779E7EEBA834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France!$BF$15:$BF$17</c:f>
              <c:strCache>
                <c:ptCount val="3"/>
                <c:pt idx="0">
                  <c:v>Yes </c:v>
                </c:pt>
                <c:pt idx="1">
                  <c:v>no</c:v>
                </c:pt>
                <c:pt idx="2">
                  <c:v>Not indicated</c:v>
                </c:pt>
              </c:strCache>
            </c:strRef>
          </c:cat>
          <c:val>
            <c:numRef>
              <c:f>France!$BG$15:$BG$17</c:f>
              <c:numCache>
                <c:formatCode>General</c:formatCode>
                <c:ptCount val="3"/>
                <c:pt idx="0">
                  <c:v>6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C48-4012-BDD7-779E7EEBA834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France!$BI$14</c:f>
              <c:strCache>
                <c:ptCount val="1"/>
                <c:pt idx="0">
                  <c:v>In your opinion, decision support systems are more useful for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France!$BI$15:$BI$18</c:f>
              <c:strCache>
                <c:ptCount val="4"/>
                <c:pt idx="0">
                  <c:v>Short-run decisions</c:v>
                </c:pt>
                <c:pt idx="1">
                  <c:v>Long-run decisions</c:v>
                </c:pt>
                <c:pt idx="2">
                  <c:v>Both</c:v>
                </c:pt>
                <c:pt idx="3">
                  <c:v>Not indicated</c:v>
                </c:pt>
              </c:strCache>
            </c:strRef>
          </c:cat>
          <c:val>
            <c:numRef>
              <c:f>France!$BJ$15:$BJ$18</c:f>
              <c:numCache>
                <c:formatCode>General</c:formatCode>
                <c:ptCount val="4"/>
                <c:pt idx="0">
                  <c:v>5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6E-403A-AA9E-006686A64D1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23172848"/>
        <c:axId val="223057488"/>
      </c:barChart>
      <c:catAx>
        <c:axId val="2231728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23057488"/>
        <c:crosses val="autoZero"/>
        <c:auto val="1"/>
        <c:lblAlgn val="ctr"/>
        <c:lblOffset val="100"/>
        <c:noMultiLvlLbl val="0"/>
      </c:catAx>
      <c:valAx>
        <c:axId val="22305748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23172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1011248906386701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France!$BL$14</c:f>
              <c:strCache>
                <c:ptCount val="1"/>
                <c:pt idx="0">
                  <c:v>What type of support do you prefer for a decision support system?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30D-44D5-97CE-AA480720514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30D-44D5-97CE-AA480720514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30D-44D5-97CE-AA480720514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F30D-44D5-97CE-AA4807205142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France!$BL$15:$BL$18</c:f>
              <c:strCache>
                <c:ptCount val="4"/>
                <c:pt idx="0">
                  <c:v>Web-based</c:v>
                </c:pt>
                <c:pt idx="1">
                  <c:v>Software downloaded locally</c:v>
                </c:pt>
                <c:pt idx="2">
                  <c:v>Both</c:v>
                </c:pt>
                <c:pt idx="3">
                  <c:v>Not indicated</c:v>
                </c:pt>
              </c:strCache>
            </c:strRef>
          </c:cat>
          <c:val>
            <c:numRef>
              <c:f>France!$BM$15:$BM$18</c:f>
              <c:numCache>
                <c:formatCode>General</c:formatCode>
                <c:ptCount val="4"/>
                <c:pt idx="0">
                  <c:v>6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30D-44D5-97CE-AA4807205142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France!$BO$14</c:f>
              <c:strCache>
                <c:ptCount val="1"/>
                <c:pt idx="0">
                  <c:v>importance of the following characteristics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France!$BO$15:$BO$18</c:f>
              <c:strCache>
                <c:ptCount val="4"/>
                <c:pt idx="0">
                  <c:v>Easy to use</c:v>
                </c:pt>
                <c:pt idx="1">
                  <c:v>Efficient</c:v>
                </c:pt>
                <c:pt idx="2">
                  <c:v>Low price</c:v>
                </c:pt>
                <c:pt idx="3">
                  <c:v>Polyvalent</c:v>
                </c:pt>
              </c:strCache>
            </c:strRef>
          </c:cat>
          <c:val>
            <c:numRef>
              <c:f>France!$BP$15:$BP$18</c:f>
              <c:numCache>
                <c:formatCode>General</c:formatCode>
                <c:ptCount val="4"/>
                <c:pt idx="0">
                  <c:v>7</c:v>
                </c:pt>
                <c:pt idx="1">
                  <c:v>7</c:v>
                </c:pt>
                <c:pt idx="2">
                  <c:v>6</c:v>
                </c:pt>
                <c:pt idx="3">
                  <c:v>6.5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E2-4EC4-BA82-6B28A766BA5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43484352"/>
        <c:axId val="98884896"/>
      </c:barChart>
      <c:catAx>
        <c:axId val="143484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8884896"/>
        <c:crosses val="autoZero"/>
        <c:auto val="1"/>
        <c:lblAlgn val="ctr"/>
        <c:lblOffset val="100"/>
        <c:noMultiLvlLbl val="0"/>
      </c:catAx>
      <c:valAx>
        <c:axId val="9888489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43484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importance of the following characteristics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France!$BO$14</c:f>
              <c:strCache>
                <c:ptCount val="1"/>
                <c:pt idx="0">
                  <c:v>importance of the following characteristics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France!$BR$15:$BR$19</c:f>
              <c:strCache>
                <c:ptCount val="5"/>
                <c:pt idx="0">
                  <c:v>enjoy using new technologies</c:v>
                </c:pt>
                <c:pt idx="1">
                  <c:v>appreciate change in general</c:v>
                </c:pt>
                <c:pt idx="2">
                  <c:v>how much would you trust the guidance of a decision support system</c:v>
                </c:pt>
                <c:pt idx="3">
                  <c:v>trust the advice of a colleague</c:v>
                </c:pt>
                <c:pt idx="4">
                  <c:v>trust the advice of a friend</c:v>
                </c:pt>
              </c:strCache>
            </c:strRef>
          </c:cat>
          <c:val>
            <c:numRef>
              <c:f>France!$BS$15:$BS$19</c:f>
              <c:numCache>
                <c:formatCode>General</c:formatCode>
                <c:ptCount val="5"/>
                <c:pt idx="0">
                  <c:v>6</c:v>
                </c:pt>
                <c:pt idx="1">
                  <c:v>5.166666666666667</c:v>
                </c:pt>
                <c:pt idx="2">
                  <c:v>4.333333333333333</c:v>
                </c:pt>
                <c:pt idx="3">
                  <c:v>4.833333333333333</c:v>
                </c:pt>
                <c:pt idx="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8B-48B4-91A5-A77B524FA37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59549504"/>
        <c:axId val="146108320"/>
      </c:barChart>
      <c:catAx>
        <c:axId val="259549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146108320"/>
        <c:crosses val="autoZero"/>
        <c:auto val="1"/>
        <c:lblAlgn val="ctr"/>
        <c:lblOffset val="100"/>
        <c:noMultiLvlLbl val="0"/>
      </c:catAx>
      <c:valAx>
        <c:axId val="14610832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59549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France!$BU$14</c:f>
              <c:strCache>
                <c:ptCount val="1"/>
                <c:pt idx="0">
                  <c:v>Would you need additional computer-related education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86D-49C6-839B-214D0EE4F49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86D-49C6-839B-214D0EE4F49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86D-49C6-839B-214D0EE4F49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586D-49C6-839B-214D0EE4F495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France!$BU$15:$BU$18</c:f>
              <c:strCache>
                <c:ptCount val="4"/>
                <c:pt idx="0">
                  <c:v>No</c:v>
                </c:pt>
                <c:pt idx="1">
                  <c:v>If available, yes</c:v>
                </c:pt>
                <c:pt idx="2">
                  <c:v>I need it urgently</c:v>
                </c:pt>
                <c:pt idx="3">
                  <c:v>Not indicated</c:v>
                </c:pt>
              </c:strCache>
            </c:strRef>
          </c:cat>
          <c:val>
            <c:numRef>
              <c:f>France!$BV$15:$BV$18</c:f>
              <c:numCache>
                <c:formatCode>General</c:formatCode>
                <c:ptCount val="4"/>
                <c:pt idx="0">
                  <c:v>1</c:v>
                </c:pt>
                <c:pt idx="1">
                  <c:v>5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86D-49C6-839B-214D0EE4F495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France!$BX$14</c:f>
              <c:strCache>
                <c:ptCount val="1"/>
                <c:pt idx="0">
                  <c:v>Do you think that the use of a Decision Support tool may improve your decision-making process and productivity?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96D-44E8-A401-4CDE2421508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96D-44E8-A401-4CDE2421508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796D-44E8-A401-4CDE2421508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796D-44E8-A401-4CDE2421508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EC7E-4DF2-A388-251F3F121990}"/>
              </c:ext>
            </c:extLst>
          </c:dPt>
          <c:dLbls>
            <c:dLbl>
              <c:idx val="0"/>
              <c:layout>
                <c:manualLayout>
                  <c:x val="-1.5184637045614119E-2"/>
                  <c:y val="7.1187161698348461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96D-44E8-A401-4CDE2421508C}"/>
                </c:ext>
              </c:extLst>
            </c:dLbl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France!$BX$15:$BX$19</c:f>
              <c:strCache>
                <c:ptCount val="5"/>
                <c:pt idx="0">
                  <c:v>No, not at all</c:v>
                </c:pt>
                <c:pt idx="1">
                  <c:v>I am not sure</c:v>
                </c:pt>
                <c:pt idx="2">
                  <c:v>Probably</c:v>
                </c:pt>
                <c:pt idx="3">
                  <c:v>Yes, for sure</c:v>
                </c:pt>
                <c:pt idx="4">
                  <c:v>Not indicated</c:v>
                </c:pt>
              </c:strCache>
            </c:strRef>
          </c:cat>
          <c:val>
            <c:numRef>
              <c:f>France!$BY$15:$BY$19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5</c:v>
                </c:pt>
                <c:pt idx="3">
                  <c:v>1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96D-44E8-A401-4CDE2421508C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France!$CA$14</c:f>
              <c:strCache>
                <c:ptCount val="1"/>
                <c:pt idx="0">
                  <c:v>Do you prefer a graphical or textual output from a decision support system?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719-4E6F-9833-5C88CD06DCE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719-4E6F-9833-5C88CD06DCE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719-4E6F-9833-5C88CD06DCE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8719-4E6F-9833-5C88CD06DCEC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France!$CA$15:$CA$18</c:f>
              <c:strCache>
                <c:ptCount val="4"/>
                <c:pt idx="0">
                  <c:v>Graphical</c:v>
                </c:pt>
                <c:pt idx="1">
                  <c:v>Textual</c:v>
                </c:pt>
                <c:pt idx="2">
                  <c:v>Both</c:v>
                </c:pt>
                <c:pt idx="3">
                  <c:v>Not indicated</c:v>
                </c:pt>
              </c:strCache>
            </c:strRef>
          </c:cat>
          <c:val>
            <c:numRef>
              <c:f>France!$CB$15:$CB$18</c:f>
              <c:numCache>
                <c:formatCode>General</c:formatCode>
                <c:ptCount val="4"/>
                <c:pt idx="0">
                  <c:v>5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719-4E6F-9833-5C88CD06DCEC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France!$CD$11</c:f>
              <c:strCache>
                <c:ptCount val="1"/>
                <c:pt idx="0">
                  <c:v>Do you exchange and share your experiences about the use of decision support systems with your colleagues?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France!$CD$12:$CD$16</c:f>
              <c:strCache>
                <c:ptCount val="5"/>
                <c:pt idx="0">
                  <c:v>Never</c:v>
                </c:pt>
                <c:pt idx="1">
                  <c:v>Occasionally</c:v>
                </c:pt>
                <c:pt idx="2">
                  <c:v>Often</c:v>
                </c:pt>
                <c:pt idx="3">
                  <c:v>Always</c:v>
                </c:pt>
                <c:pt idx="4">
                  <c:v>Not indicated</c:v>
                </c:pt>
              </c:strCache>
            </c:strRef>
          </c:cat>
          <c:val>
            <c:numRef>
              <c:f>France!$CE$12:$CE$16</c:f>
              <c:numCache>
                <c:formatCode>General</c:formatCode>
                <c:ptCount val="5"/>
                <c:pt idx="0">
                  <c:v>0</c:v>
                </c:pt>
                <c:pt idx="1">
                  <c:v>4</c:v>
                </c:pt>
                <c:pt idx="2">
                  <c:v>1</c:v>
                </c:pt>
                <c:pt idx="3">
                  <c:v>1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81-4D80-A68C-F8C95273F86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58492000"/>
        <c:axId val="223470240"/>
      </c:barChart>
      <c:catAx>
        <c:axId val="25849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23470240"/>
        <c:crosses val="autoZero"/>
        <c:auto val="1"/>
        <c:lblAlgn val="ctr"/>
        <c:lblOffset val="100"/>
        <c:noMultiLvlLbl val="0"/>
      </c:catAx>
      <c:valAx>
        <c:axId val="22347024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58492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France!$CG$11</c:f>
              <c:strCache>
                <c:ptCount val="1"/>
                <c:pt idx="0">
                  <c:v>Do you use decision support systems from trusted sources?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96F-4012-8C36-A39859EC89C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96F-4012-8C36-A39859EC89C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396F-4012-8C36-A39859EC89C4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France!$CG$12:$CG$14</c:f>
              <c:strCache>
                <c:ptCount val="3"/>
                <c:pt idx="0">
                  <c:v>Always</c:v>
                </c:pt>
                <c:pt idx="1">
                  <c:v>The source is not important to me</c:v>
                </c:pt>
                <c:pt idx="2">
                  <c:v>Not indicated</c:v>
                </c:pt>
              </c:strCache>
            </c:strRef>
          </c:cat>
          <c:val>
            <c:numRef>
              <c:f>France!$CH$12:$CH$14</c:f>
              <c:numCache>
                <c:formatCode>General</c:formatCode>
                <c:ptCount val="3"/>
                <c:pt idx="0">
                  <c:v>5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96F-4012-8C36-A39859EC89C4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France!$CJ$11</c:f>
              <c:strCache>
                <c:ptCount val="1"/>
                <c:pt idx="0">
                  <c:v>Are you willing to pay in order to use a decision support system?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E37-490D-8121-F3834C81A31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E37-490D-8121-F3834C81A31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AE37-490D-8121-F3834C81A31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710B-412E-8841-8C2ED448B40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France!$CJ$12:$CJ$15</c:f>
              <c:strCache>
                <c:ptCount val="4"/>
                <c:pt idx="0">
                  <c:v>No</c:v>
                </c:pt>
                <c:pt idx="1">
                  <c:v>Only if a subsidy is available</c:v>
                </c:pt>
                <c:pt idx="2">
                  <c:v>Yes</c:v>
                </c:pt>
                <c:pt idx="3">
                  <c:v>Not indicated</c:v>
                </c:pt>
              </c:strCache>
            </c:strRef>
          </c:cat>
          <c:val>
            <c:numRef>
              <c:f>France!$CK$12:$CK$15</c:f>
              <c:numCache>
                <c:formatCode>General</c:formatCode>
                <c:ptCount val="4"/>
                <c:pt idx="0">
                  <c:v>0</c:v>
                </c:pt>
                <c:pt idx="1">
                  <c:v>4</c:v>
                </c:pt>
                <c:pt idx="2">
                  <c:v>2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E37-490D-8121-F3834C81A317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France!$CM$11</c:f>
              <c:strCache>
                <c:ptCount val="1"/>
                <c:pt idx="0">
                  <c:v>Would you consider necessary that a decision support system is tailored to your farm’s characteristics?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02F-4A98-8115-93F9A1A7E60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02F-4A98-8115-93F9A1A7E60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02F-4A98-8115-93F9A1A7E60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4FD1-4D89-A3CB-6056B6B3B68C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France!$CM$12:$CM$15</c:f>
              <c:strCache>
                <c:ptCount val="4"/>
                <c:pt idx="0">
                  <c:v>Not necessary</c:v>
                </c:pt>
                <c:pt idx="1">
                  <c:v>Yes, if possible</c:v>
                </c:pt>
                <c:pt idx="2">
                  <c:v>Required</c:v>
                </c:pt>
                <c:pt idx="3">
                  <c:v>Not indicated</c:v>
                </c:pt>
              </c:strCache>
            </c:strRef>
          </c:cat>
          <c:val>
            <c:numRef>
              <c:f>France!$CN$12:$CN$15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5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02F-4A98-8115-93F9A1A7E602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France!$CP$11</c:f>
              <c:strCache>
                <c:ptCount val="1"/>
                <c:pt idx="0">
                  <c:v>Do you use the same decision support system as your advisor?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France!$CP$12:$CP$15</c:f>
              <c:strCache>
                <c:ptCount val="4"/>
                <c:pt idx="0">
                  <c:v>No</c:v>
                </c:pt>
                <c:pt idx="1">
                  <c:v>Similar but not the same</c:v>
                </c:pt>
                <c:pt idx="2">
                  <c:v>The same</c:v>
                </c:pt>
                <c:pt idx="3">
                  <c:v>Not indicated</c:v>
                </c:pt>
              </c:strCache>
            </c:strRef>
          </c:cat>
          <c:val>
            <c:numRef>
              <c:f>France!$CQ$12:$CQ$15</c:f>
              <c:numCache>
                <c:formatCode>General</c:formatCod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B6-4C7A-917D-3E8F720FF00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60018640"/>
        <c:axId val="90542176"/>
      </c:barChart>
      <c:catAx>
        <c:axId val="2600186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0542176"/>
        <c:crosses val="autoZero"/>
        <c:auto val="1"/>
        <c:lblAlgn val="ctr"/>
        <c:lblOffset val="100"/>
        <c:noMultiLvlLbl val="0"/>
      </c:catAx>
      <c:valAx>
        <c:axId val="9054217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60018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France!$CS$11</c:f>
              <c:strCache>
                <c:ptCount val="1"/>
                <c:pt idx="0">
                  <c:v>What is the age of the DSS user at the farm?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France!$CS$12:$CS$15</c:f>
              <c:strCache>
                <c:ptCount val="4"/>
                <c:pt idx="0">
                  <c:v>18-30</c:v>
                </c:pt>
                <c:pt idx="1">
                  <c:v>30-45</c:v>
                </c:pt>
                <c:pt idx="2">
                  <c:v>over 45</c:v>
                </c:pt>
                <c:pt idx="3">
                  <c:v>Not indicated</c:v>
                </c:pt>
              </c:strCache>
            </c:strRef>
          </c:cat>
          <c:val>
            <c:numRef>
              <c:f>France!$CT$12:$CT$15</c:f>
              <c:numCache>
                <c:formatCode>General</c:formatCode>
                <c:ptCount val="4"/>
                <c:pt idx="0">
                  <c:v>2</c:v>
                </c:pt>
                <c:pt idx="1">
                  <c:v>0</c:v>
                </c:pt>
                <c:pt idx="2">
                  <c:v>5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26-4A57-B056-4C1753A7FE4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24274192"/>
        <c:axId val="258307360"/>
      </c:barChart>
      <c:catAx>
        <c:axId val="22427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58307360"/>
        <c:crosses val="autoZero"/>
        <c:auto val="1"/>
        <c:lblAlgn val="ctr"/>
        <c:lblOffset val="100"/>
        <c:noMultiLvlLbl val="0"/>
      </c:catAx>
      <c:valAx>
        <c:axId val="2583073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24274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France!$CV$11</c:f>
              <c:strCache>
                <c:ptCount val="1"/>
                <c:pt idx="0">
                  <c:v>Do you have access to marketing information about decision support systems?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France!$CV$12:$CV$15</c:f>
              <c:strCache>
                <c:ptCount val="4"/>
                <c:pt idx="0">
                  <c:v>No</c:v>
                </c:pt>
                <c:pt idx="1">
                  <c:v>Occasionallu only</c:v>
                </c:pt>
                <c:pt idx="2">
                  <c:v>Yes, I’m subscribed to receive news concerning decision support systems</c:v>
                </c:pt>
                <c:pt idx="3">
                  <c:v>Not indicated</c:v>
                </c:pt>
              </c:strCache>
            </c:strRef>
          </c:cat>
          <c:val>
            <c:numRef>
              <c:f>France!$CW$12:$CW$15</c:f>
              <c:numCache>
                <c:formatCode>General</c:formatCode>
                <c:ptCount val="4"/>
                <c:pt idx="0">
                  <c:v>1</c:v>
                </c:pt>
                <c:pt idx="1">
                  <c:v>5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2F-4CE3-88B9-B8FEE963458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35399680"/>
        <c:axId val="223057904"/>
      </c:barChart>
      <c:catAx>
        <c:axId val="2353996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23057904"/>
        <c:crosses val="autoZero"/>
        <c:auto val="1"/>
        <c:lblAlgn val="ctr"/>
        <c:lblOffset val="100"/>
        <c:noMultiLvlLbl val="0"/>
      </c:catAx>
      <c:valAx>
        <c:axId val="22305790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35399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France!$CY$11</c:f>
              <c:strCache>
                <c:ptCount val="1"/>
                <c:pt idx="0">
                  <c:v>Have you followed a manufacturer’s demonstration of a decision support system?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0E1-4F81-B58E-8D99377C1D4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0E1-4F81-B58E-8D99377C1D4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0E1-4F81-B58E-8D99377C1D4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60E1-4F81-B58E-8D99377C1D4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France!$CY$12:$CY$15</c:f>
              <c:strCache>
                <c:ptCount val="4"/>
                <c:pt idx="0">
                  <c:v>Never</c:v>
                </c:pt>
                <c:pt idx="1">
                  <c:v>Occasionally by invitation</c:v>
                </c:pt>
                <c:pt idx="2">
                  <c:v>Regularly</c:v>
                </c:pt>
                <c:pt idx="3">
                  <c:v>Not indicated</c:v>
                </c:pt>
              </c:strCache>
            </c:strRef>
          </c:cat>
          <c:val>
            <c:numRef>
              <c:f>France!$CZ$12:$CZ$15</c:f>
              <c:numCache>
                <c:formatCode>General</c:formatCode>
                <c:ptCount val="4"/>
                <c:pt idx="0">
                  <c:v>0</c:v>
                </c:pt>
                <c:pt idx="1">
                  <c:v>6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60E1-4F81-B58E-8D99377C1D48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Germany!$C$17</c:f>
              <c:strCache>
                <c:ptCount val="1"/>
                <c:pt idx="0">
                  <c:v>Which is your age group?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Germany!$C$18:$C$22</c:f>
              <c:strCache>
                <c:ptCount val="5"/>
                <c:pt idx="0">
                  <c:v>18 to 25</c:v>
                </c:pt>
                <c:pt idx="1">
                  <c:v>25 to 35</c:v>
                </c:pt>
                <c:pt idx="2">
                  <c:v>35 to 50</c:v>
                </c:pt>
                <c:pt idx="3">
                  <c:v>50 to 60</c:v>
                </c:pt>
                <c:pt idx="4">
                  <c:v>60 or more</c:v>
                </c:pt>
              </c:strCache>
            </c:strRef>
          </c:cat>
          <c:val>
            <c:numRef>
              <c:f>Germany!$D$18:$D$22</c:f>
              <c:numCache>
                <c:formatCode>General</c:formatCode>
                <c:ptCount val="5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6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B5-4379-B294-BC1952CF1B6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52575888"/>
        <c:axId val="89359600"/>
      </c:barChart>
      <c:catAx>
        <c:axId val="152575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89359600"/>
        <c:crosses val="autoZero"/>
        <c:auto val="1"/>
        <c:lblAlgn val="ctr"/>
        <c:lblOffset val="100"/>
        <c:noMultiLvlLbl val="0"/>
      </c:catAx>
      <c:valAx>
        <c:axId val="8935960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52575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Germany!$F$17</c:f>
              <c:strCache>
                <c:ptCount val="1"/>
                <c:pt idx="0">
                  <c:v>What is your gender?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560-408F-9F4F-2EA3CA508D4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560-408F-9F4F-2EA3CA508D4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560-408F-9F4F-2EA3CA508D47}"/>
              </c:ext>
            </c:extLst>
          </c:dPt>
          <c:dLbls>
            <c:dLbl>
              <c:idx val="2"/>
              <c:layout>
                <c:manualLayout>
                  <c:x val="-0.1998732326893683"/>
                  <c:y val="4.7068101901433179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560-408F-9F4F-2EA3CA508D47}"/>
                </c:ext>
              </c:extLst>
            </c:dLbl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Germany!$F$18:$F$20</c:f>
              <c:strCache>
                <c:ptCount val="3"/>
                <c:pt idx="0">
                  <c:v>Male</c:v>
                </c:pt>
                <c:pt idx="1">
                  <c:v>Female</c:v>
                </c:pt>
                <c:pt idx="2">
                  <c:v>not indicated</c:v>
                </c:pt>
              </c:strCache>
            </c:strRef>
          </c:cat>
          <c:val>
            <c:numRef>
              <c:f>Germany!$G$18:$G$20</c:f>
              <c:numCache>
                <c:formatCode>General</c:formatCode>
                <c:ptCount val="3"/>
                <c:pt idx="0">
                  <c:v>8</c:v>
                </c:pt>
                <c:pt idx="1">
                  <c:v>1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560-408F-9F4F-2EA3CA508D47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Germany!$J$17</c:f>
              <c:strCache>
                <c:ptCount val="1"/>
                <c:pt idx="0">
                  <c:v>What is the highest degree you have attained?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Germany!$J$18:$J$22</c:f>
              <c:strCache>
                <c:ptCount val="5"/>
                <c:pt idx="0">
                  <c:v>Vocational</c:v>
                </c:pt>
                <c:pt idx="1">
                  <c:v>Bachelor</c:v>
                </c:pt>
                <c:pt idx="2">
                  <c:v>Masters</c:v>
                </c:pt>
                <c:pt idx="3">
                  <c:v>PhD</c:v>
                </c:pt>
                <c:pt idx="4">
                  <c:v>Others</c:v>
                </c:pt>
              </c:strCache>
            </c:strRef>
          </c:cat>
          <c:val>
            <c:numRef>
              <c:f>Germany!$K$18:$K$22</c:f>
              <c:numCache>
                <c:formatCode>General</c:formatCode>
                <c:ptCount val="5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0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34-4752-99C0-D0FA7D43DA0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59092768"/>
        <c:axId val="146107904"/>
      </c:barChart>
      <c:catAx>
        <c:axId val="2590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146107904"/>
        <c:crosses val="autoZero"/>
        <c:auto val="1"/>
        <c:lblAlgn val="ctr"/>
        <c:lblOffset val="100"/>
        <c:noMultiLvlLbl val="0"/>
      </c:catAx>
      <c:valAx>
        <c:axId val="14610790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590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Germany!$M$17</c:f>
              <c:strCache>
                <c:ptCount val="1"/>
                <c:pt idx="0">
                  <c:v>Your farm is 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Germany!$M$18:$M$23</c:f>
              <c:strCache>
                <c:ptCount val="6"/>
                <c:pt idx="0">
                  <c:v>Under 5 ha</c:v>
                </c:pt>
                <c:pt idx="1">
                  <c:v>5-10 ha</c:v>
                </c:pt>
                <c:pt idx="2">
                  <c:v>10-30 ha</c:v>
                </c:pt>
                <c:pt idx="3">
                  <c:v>30-60 ha</c:v>
                </c:pt>
                <c:pt idx="4">
                  <c:v>over 60 ha</c:v>
                </c:pt>
                <c:pt idx="5">
                  <c:v>Not indicated</c:v>
                </c:pt>
              </c:strCache>
            </c:strRef>
          </c:cat>
          <c:val>
            <c:numRef>
              <c:f>Germany!$N$18:$N$23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6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45-468C-9CD0-A417D88DF1F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85076800"/>
        <c:axId val="98620224"/>
      </c:barChart>
      <c:catAx>
        <c:axId val="85076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8620224"/>
        <c:crosses val="autoZero"/>
        <c:auto val="1"/>
        <c:lblAlgn val="ctr"/>
        <c:lblOffset val="100"/>
        <c:noMultiLvlLbl val="0"/>
      </c:catAx>
      <c:valAx>
        <c:axId val="9862022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85076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Germany!$P$17</c:f>
              <c:strCache>
                <c:ptCount val="1"/>
                <c:pt idx="0">
                  <c:v>Most of the agricultural production on your farm is intended for: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52A-4FAF-B98A-EA6322BEB6D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52A-4FAF-B98A-EA6322BEB6D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94E-4676-A340-CF6243EEF3B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Germany!$P$18:$P$20</c:f>
              <c:strCache>
                <c:ptCount val="3"/>
                <c:pt idx="0">
                  <c:v>Selling</c:v>
                </c:pt>
                <c:pt idx="1">
                  <c:v>Your own needs</c:v>
                </c:pt>
                <c:pt idx="2">
                  <c:v>Not indicated</c:v>
                </c:pt>
              </c:strCache>
            </c:strRef>
          </c:cat>
          <c:val>
            <c:numRef>
              <c:f>Germany!$Q$18:$Q$20</c:f>
              <c:numCache>
                <c:formatCode>General</c:formatCode>
                <c:ptCount val="3"/>
                <c:pt idx="0">
                  <c:v>9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52A-4FAF-B98A-EA6322BEB6D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Germany!$S$17</c:f>
              <c:strCache>
                <c:ptCount val="1"/>
                <c:pt idx="0">
                  <c:v>Your farm is: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Germany!$S$18:$S$22</c:f>
              <c:strCache>
                <c:ptCount val="5"/>
                <c:pt idx="0">
                  <c:v>Conventional</c:v>
                </c:pt>
                <c:pt idx="1">
                  <c:v>Intergrated</c:v>
                </c:pt>
                <c:pt idx="2">
                  <c:v>Organic</c:v>
                </c:pt>
                <c:pt idx="3">
                  <c:v>Biodynamic</c:v>
                </c:pt>
                <c:pt idx="4">
                  <c:v>Not indicated</c:v>
                </c:pt>
              </c:strCache>
            </c:strRef>
          </c:cat>
          <c:val>
            <c:numRef>
              <c:f>Germany!$T$18:$T$22</c:f>
              <c:numCache>
                <c:formatCode>General</c:formatCode>
                <c:ptCount val="5"/>
                <c:pt idx="0">
                  <c:v>5</c:v>
                </c:pt>
                <c:pt idx="1">
                  <c:v>7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3E-4C6B-8E8C-63D84695359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50211536"/>
        <c:axId val="98260768"/>
      </c:barChart>
      <c:catAx>
        <c:axId val="25021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8260768"/>
        <c:crosses val="autoZero"/>
        <c:auto val="1"/>
        <c:lblAlgn val="ctr"/>
        <c:lblOffset val="100"/>
        <c:noMultiLvlLbl val="0"/>
      </c:catAx>
      <c:valAx>
        <c:axId val="98260768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50211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1633333333333336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Germany!$V$17</c:f>
              <c:strCache>
                <c:ptCount val="1"/>
                <c:pt idx="0">
                  <c:v>Average yearly income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Germany!$V$18:$V$23</c:f>
              <c:strCache>
                <c:ptCount val="6"/>
                <c:pt idx="0">
                  <c:v>Under 20k euros</c:v>
                </c:pt>
                <c:pt idx="1">
                  <c:v>20k-35k euros</c:v>
                </c:pt>
                <c:pt idx="2">
                  <c:v>35k-50k euros</c:v>
                </c:pt>
                <c:pt idx="3">
                  <c:v>50k-75k euros</c:v>
                </c:pt>
                <c:pt idx="4">
                  <c:v>over 75k euros</c:v>
                </c:pt>
                <c:pt idx="5">
                  <c:v>Not indicated</c:v>
                </c:pt>
              </c:strCache>
            </c:strRef>
          </c:cat>
          <c:val>
            <c:numRef>
              <c:f>Germany!$W$18:$W$23</c:f>
              <c:numCache>
                <c:formatCode>General</c:formatCode>
                <c:ptCount val="6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F3-49A3-ACC3-B7797AD9D18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91554368"/>
        <c:axId val="143607152"/>
      </c:barChart>
      <c:catAx>
        <c:axId val="91554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143607152"/>
        <c:crosses val="autoZero"/>
        <c:auto val="1"/>
        <c:lblAlgn val="ctr"/>
        <c:lblOffset val="100"/>
        <c:noMultiLvlLbl val="0"/>
      </c:catAx>
      <c:valAx>
        <c:axId val="1436071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91554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Germany!$Y$17</c:f>
              <c:strCache>
                <c:ptCount val="1"/>
                <c:pt idx="0">
                  <c:v>What do you grow on your farm?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Germany!$Y$18:$Y$25</c:f>
              <c:strCache>
                <c:ptCount val="8"/>
                <c:pt idx="0">
                  <c:v>Arable crops</c:v>
                </c:pt>
                <c:pt idx="1">
                  <c:v>Mixed</c:v>
                </c:pt>
                <c:pt idx="2">
                  <c:v>Animal</c:v>
                </c:pt>
                <c:pt idx="3">
                  <c:v>Orchards</c:v>
                </c:pt>
                <c:pt idx="4">
                  <c:v>Vineyards</c:v>
                </c:pt>
                <c:pt idx="5">
                  <c:v>Flower</c:v>
                </c:pt>
                <c:pt idx="6">
                  <c:v>Others</c:v>
                </c:pt>
                <c:pt idx="7">
                  <c:v>Not indicated</c:v>
                </c:pt>
              </c:strCache>
            </c:strRef>
          </c:cat>
          <c:val>
            <c:numRef>
              <c:f>Germany!$Z$18:$Z$25</c:f>
              <c:numCache>
                <c:formatCode>General</c:formatCode>
                <c:ptCount val="8"/>
                <c:pt idx="0">
                  <c:v>7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81-48A2-B62E-BB4E0FB1A8F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50206736"/>
        <c:axId val="89360848"/>
      </c:barChart>
      <c:catAx>
        <c:axId val="250206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89360848"/>
        <c:crosses val="autoZero"/>
        <c:auto val="1"/>
        <c:lblAlgn val="ctr"/>
        <c:lblOffset val="100"/>
        <c:noMultiLvlLbl val="0"/>
      </c:catAx>
      <c:valAx>
        <c:axId val="89360848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50206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Germany!$AB$17</c:f>
              <c:strCache>
                <c:ptCount val="1"/>
                <c:pt idx="0">
                  <c:v>Do you need to satisfy some legislative or market requirement</c:v>
                </c:pt>
              </c:strCache>
            </c:strRef>
          </c:tx>
          <c:explosion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AE3-4EF4-A51E-AA803A2631A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AE3-4EF4-A51E-AA803A2631A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AE3-4EF4-A51E-AA803A2631A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Germany!$AB$18:$AB$20</c:f>
              <c:strCache>
                <c:ptCount val="3"/>
                <c:pt idx="0">
                  <c:v>Yes</c:v>
                </c:pt>
                <c:pt idx="1">
                  <c:v>No</c:v>
                </c:pt>
                <c:pt idx="2">
                  <c:v>Not indicated</c:v>
                </c:pt>
              </c:strCache>
            </c:strRef>
          </c:cat>
          <c:val>
            <c:numRef>
              <c:f>Germany!$AC$18:$AC$20</c:f>
              <c:numCache>
                <c:formatCode>General</c:formatCode>
                <c:ptCount val="3"/>
                <c:pt idx="0">
                  <c:v>8</c:v>
                </c:pt>
                <c:pt idx="1">
                  <c:v>1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AE3-4EF4-A51E-AA803A2631AD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Germany!$AE$17</c:f>
              <c:strCache>
                <c:ptCount val="1"/>
                <c:pt idx="0">
                  <c:v>Do you have a smartphone?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4C4-46EB-93EB-127F9BBC72F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4C4-46EB-93EB-127F9BBC72F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1BC-41F4-977C-E0602B9FD2C0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Germany!$AE$18:$AE$20</c:f>
              <c:strCache>
                <c:ptCount val="3"/>
                <c:pt idx="0">
                  <c:v>Yes</c:v>
                </c:pt>
                <c:pt idx="1">
                  <c:v>No</c:v>
                </c:pt>
                <c:pt idx="2">
                  <c:v>Not indicated</c:v>
                </c:pt>
              </c:strCache>
            </c:strRef>
          </c:cat>
          <c:val>
            <c:numRef>
              <c:f>Germany!$AF$18:$AF$20</c:f>
              <c:numCache>
                <c:formatCode>General</c:formatCode>
                <c:ptCount val="3"/>
                <c:pt idx="0">
                  <c:v>9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4C4-46EB-93EB-127F9BBC72F5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Germany!$AH$17</c:f>
              <c:strCache>
                <c:ptCount val="1"/>
                <c:pt idx="0">
                  <c:v>Do you use agricultural help application?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B35-46FB-849A-BBC75D97E4E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B35-46FB-849A-BBC75D97E4E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2B35-46FB-849A-BBC75D97E4E7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Germany!$AH$18:$AH$20</c:f>
              <c:strCache>
                <c:ptCount val="3"/>
                <c:pt idx="0">
                  <c:v>Yes </c:v>
                </c:pt>
                <c:pt idx="1">
                  <c:v>No</c:v>
                </c:pt>
                <c:pt idx="2">
                  <c:v>Not indicated</c:v>
                </c:pt>
              </c:strCache>
            </c:strRef>
          </c:cat>
          <c:val>
            <c:numRef>
              <c:f>Germany!$AI$18:$AI$20</c:f>
              <c:numCache>
                <c:formatCode>General</c:formatCode>
                <c:ptCount val="3"/>
                <c:pt idx="0">
                  <c:v>9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B35-46FB-849A-BBC75D97E4E7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Germany!$AK$17</c:f>
              <c:strCache>
                <c:ptCount val="1"/>
                <c:pt idx="0">
                  <c:v>Would you say you use it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Germany!$AK$18:$AK$22</c:f>
              <c:strCache>
                <c:ptCount val="5"/>
                <c:pt idx="0">
                  <c:v>Not very much, less than most people around me</c:v>
                </c:pt>
                <c:pt idx="1">
                  <c:v>Like most people around me</c:v>
                </c:pt>
                <c:pt idx="2">
                  <c:v>More than most people around me</c:v>
                </c:pt>
                <c:pt idx="3">
                  <c:v>Too much. I should try to use it less</c:v>
                </c:pt>
                <c:pt idx="4">
                  <c:v>Not indicated</c:v>
                </c:pt>
              </c:strCache>
            </c:strRef>
          </c:cat>
          <c:val>
            <c:numRef>
              <c:f>Germany!$AL$18:$AL$22</c:f>
              <c:numCache>
                <c:formatCode>General</c:formatCode>
                <c:ptCount val="5"/>
                <c:pt idx="0">
                  <c:v>2</c:v>
                </c:pt>
                <c:pt idx="1">
                  <c:v>4</c:v>
                </c:pt>
                <c:pt idx="2">
                  <c:v>2</c:v>
                </c:pt>
                <c:pt idx="3">
                  <c:v>1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9C-45AE-8B0D-095DD1AE7F9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95564912"/>
        <c:axId val="145815504"/>
      </c:barChart>
      <c:catAx>
        <c:axId val="955649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145815504"/>
        <c:crosses val="autoZero"/>
        <c:auto val="1"/>
        <c:lblAlgn val="ctr"/>
        <c:lblOffset val="100"/>
        <c:noMultiLvlLbl val="0"/>
      </c:catAx>
      <c:valAx>
        <c:axId val="14581550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5564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Germany!$AN$17</c:f>
              <c:strCache>
                <c:ptCount val="1"/>
                <c:pt idx="0">
                  <c:v>Do you have a computer at home?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EEE-42EA-80BA-43482746C54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EEE-42EA-80BA-43482746C54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B6CF-486B-B94E-30AC1F1F32D7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Germany!$AN$18:$AN$20</c:f>
              <c:strCache>
                <c:ptCount val="3"/>
                <c:pt idx="0">
                  <c:v>Yes </c:v>
                </c:pt>
                <c:pt idx="1">
                  <c:v>No</c:v>
                </c:pt>
                <c:pt idx="2">
                  <c:v>Not indicated</c:v>
                </c:pt>
              </c:strCache>
            </c:strRef>
          </c:cat>
          <c:val>
            <c:numRef>
              <c:f>Germany!$AO$18:$AO$20</c:f>
              <c:numCache>
                <c:formatCode>General</c:formatCode>
                <c:ptCount val="3"/>
                <c:pt idx="0">
                  <c:v>9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EEE-42EA-80BA-43482746C54A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Germany!$AQ$17</c:f>
              <c:strCache>
                <c:ptCount val="1"/>
                <c:pt idx="0">
                  <c:v>Do you have access to speed internet?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B109-4AC9-BF46-DDFAFC3DC73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B109-4AC9-BF46-DDFAFC3DC73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B109-4AC9-BF46-DDFAFC3DC73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7116-40B7-89E9-79E66D0E0624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Germany!$AQ$18:$AQ$21</c:f>
              <c:strCache>
                <c:ptCount val="4"/>
                <c:pt idx="0">
                  <c:v>No</c:v>
                </c:pt>
                <c:pt idx="1">
                  <c:v>Yes, in the office but not in the fields</c:v>
                </c:pt>
                <c:pt idx="2">
                  <c:v>Yes, both in the office and in the fields</c:v>
                </c:pt>
                <c:pt idx="3">
                  <c:v>Not indicated</c:v>
                </c:pt>
              </c:strCache>
            </c:strRef>
          </c:cat>
          <c:val>
            <c:numRef>
              <c:f>Germany!$AR$18:$AR$21</c:f>
              <c:numCache>
                <c:formatCode>General</c:formatCode>
                <c:ptCount val="4"/>
                <c:pt idx="0">
                  <c:v>1</c:v>
                </c:pt>
                <c:pt idx="1">
                  <c:v>4</c:v>
                </c:pt>
                <c:pt idx="2">
                  <c:v>4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09-4AC9-BF46-DDFAFC3DC73D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Germany!$AT$17</c:f>
              <c:strCache>
                <c:ptCount val="1"/>
                <c:pt idx="0">
                  <c:v>Have you already used DSS?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449-407A-89AB-FD59C900526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449-407A-89AB-FD59C900526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A449-407A-89AB-FD59C900526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Germany!$AT$18:$AT$20</c:f>
              <c:strCache>
                <c:ptCount val="3"/>
                <c:pt idx="0">
                  <c:v>Yes </c:v>
                </c:pt>
                <c:pt idx="1">
                  <c:v>No</c:v>
                </c:pt>
                <c:pt idx="2">
                  <c:v>Not indicated</c:v>
                </c:pt>
              </c:strCache>
            </c:strRef>
          </c:cat>
          <c:val>
            <c:numRef>
              <c:f>Germany!$AU$18:$AU$20</c:f>
              <c:numCache>
                <c:formatCode>General</c:formatCode>
                <c:ptCount val="3"/>
                <c:pt idx="0">
                  <c:v>9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449-407A-89AB-FD59C900526D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Germany!$AW$17</c:f>
              <c:strCache>
                <c:ptCount val="1"/>
                <c:pt idx="0">
                  <c:v>Usually, how do you access a DSS?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Germany!$AW$18:$AW$21</c:f>
              <c:strCache>
                <c:ptCount val="4"/>
                <c:pt idx="0">
                  <c:v>Mobile phone</c:v>
                </c:pt>
                <c:pt idx="1">
                  <c:v>PC</c:v>
                </c:pt>
                <c:pt idx="2">
                  <c:v>Through an advisor</c:v>
                </c:pt>
                <c:pt idx="3">
                  <c:v>Not indicated</c:v>
                </c:pt>
              </c:strCache>
            </c:strRef>
          </c:cat>
          <c:val>
            <c:numRef>
              <c:f>Germany!$AX$18:$AX$21</c:f>
              <c:numCache>
                <c:formatCode>General</c:formatCode>
                <c:ptCount val="4"/>
                <c:pt idx="0">
                  <c:v>3</c:v>
                </c:pt>
                <c:pt idx="1">
                  <c:v>8</c:v>
                </c:pt>
                <c:pt idx="2">
                  <c:v>5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0E-4CED-8A3B-175E14D9C4B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51819328"/>
        <c:axId val="90541760"/>
      </c:barChart>
      <c:catAx>
        <c:axId val="2518193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0541760"/>
        <c:crosses val="autoZero"/>
        <c:auto val="1"/>
        <c:lblAlgn val="ctr"/>
        <c:lblOffset val="100"/>
        <c:noMultiLvlLbl val="0"/>
      </c:catAx>
      <c:valAx>
        <c:axId val="9054176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51819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Germany!$AZ$17</c:f>
              <c:strCache>
                <c:ptCount val="1"/>
                <c:pt idx="0">
                  <c:v>Which would be your preferred way to access a DSS?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Germany!$AZ$18:$AZ$21</c:f>
              <c:strCache>
                <c:ptCount val="4"/>
                <c:pt idx="0">
                  <c:v>Mobile phone</c:v>
                </c:pt>
                <c:pt idx="1">
                  <c:v>PC</c:v>
                </c:pt>
                <c:pt idx="2">
                  <c:v>Through an advisor</c:v>
                </c:pt>
                <c:pt idx="3">
                  <c:v>Not indicated</c:v>
                </c:pt>
              </c:strCache>
            </c:strRef>
          </c:cat>
          <c:val>
            <c:numRef>
              <c:f>Germany!$BA$18:$BA$21</c:f>
              <c:numCache>
                <c:formatCode>General</c:formatCode>
                <c:ptCount val="4"/>
                <c:pt idx="0">
                  <c:v>4</c:v>
                </c:pt>
                <c:pt idx="1">
                  <c:v>7</c:v>
                </c:pt>
                <c:pt idx="2">
                  <c:v>3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5C-4F57-A8A8-61F77FB6F19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85074400"/>
        <c:axId val="98619808"/>
      </c:barChart>
      <c:catAx>
        <c:axId val="850744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8619808"/>
        <c:crosses val="autoZero"/>
        <c:auto val="1"/>
        <c:lblAlgn val="ctr"/>
        <c:lblOffset val="100"/>
        <c:noMultiLvlLbl val="0"/>
      </c:catAx>
      <c:valAx>
        <c:axId val="9861980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85074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Germany!$BC$17</c:f>
              <c:strCache>
                <c:ptCount val="1"/>
                <c:pt idx="0">
                  <c:v>Are you willing to try new products and services?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BF92-47FC-BE4F-1EF1ACE673C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BF92-47FC-BE4F-1EF1ACE673C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BF92-47FC-BE4F-1EF1ACE673C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BF92-47FC-BE4F-1EF1ACE673C9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Germany!$BC$18:$BC$21</c:f>
              <c:strCache>
                <c:ptCount val="4"/>
                <c:pt idx="0">
                  <c:v>Yes</c:v>
                </c:pt>
                <c:pt idx="1">
                  <c:v>Sometimes</c:v>
                </c:pt>
                <c:pt idx="2">
                  <c:v>Never</c:v>
                </c:pt>
                <c:pt idx="3">
                  <c:v>Not indicated</c:v>
                </c:pt>
              </c:strCache>
            </c:strRef>
          </c:cat>
          <c:val>
            <c:numRef>
              <c:f>Germany!$BD$18:$BD$21</c:f>
              <c:numCache>
                <c:formatCode>General</c:formatCode>
                <c:ptCount val="4"/>
                <c:pt idx="0">
                  <c:v>9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F92-47FC-BE4F-1EF1ACE673C9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Germany!$BF$17</c:f>
              <c:strCache>
                <c:ptCount val="1"/>
                <c:pt idx="0">
                  <c:v>Is price an important factor of your decision to use or not a given decision support system?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4799-422A-AD16-062C6785CE2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4799-422A-AD16-062C6785CE2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4799-422A-AD16-062C6785CE2B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Germany!$BF$18:$BF$20</c:f>
              <c:strCache>
                <c:ptCount val="3"/>
                <c:pt idx="0">
                  <c:v>Yes </c:v>
                </c:pt>
                <c:pt idx="1">
                  <c:v>no</c:v>
                </c:pt>
                <c:pt idx="2">
                  <c:v>Not indicated</c:v>
                </c:pt>
              </c:strCache>
            </c:strRef>
          </c:cat>
          <c:val>
            <c:numRef>
              <c:f>Germany!$BG$18:$BG$20</c:f>
              <c:numCache>
                <c:formatCode>General</c:formatCode>
                <c:ptCount val="3"/>
                <c:pt idx="0">
                  <c:v>8</c:v>
                </c:pt>
                <c:pt idx="1">
                  <c:v>1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799-422A-AD16-062C6785CE2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Germany!$BI$17</c:f>
              <c:strCache>
                <c:ptCount val="1"/>
                <c:pt idx="0">
                  <c:v>In your opinion, decision support systems are more useful for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Germany!$BI$18:$BI$21</c:f>
              <c:strCache>
                <c:ptCount val="4"/>
                <c:pt idx="0">
                  <c:v>Short-run decisions</c:v>
                </c:pt>
                <c:pt idx="1">
                  <c:v>Long-run decisions</c:v>
                </c:pt>
                <c:pt idx="2">
                  <c:v>Both</c:v>
                </c:pt>
                <c:pt idx="3">
                  <c:v>Not indicated</c:v>
                </c:pt>
              </c:strCache>
            </c:strRef>
          </c:cat>
          <c:val>
            <c:numRef>
              <c:f>Germany!$BJ$18:$BJ$21</c:f>
              <c:numCache>
                <c:formatCode>General</c:formatCode>
                <c:ptCount val="4"/>
                <c:pt idx="0">
                  <c:v>5</c:v>
                </c:pt>
                <c:pt idx="1">
                  <c:v>1</c:v>
                </c:pt>
                <c:pt idx="2">
                  <c:v>3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2F-4C6B-93FD-A384986776B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23172848"/>
        <c:axId val="223057488"/>
      </c:barChart>
      <c:catAx>
        <c:axId val="2231728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23057488"/>
        <c:crosses val="autoZero"/>
        <c:auto val="1"/>
        <c:lblAlgn val="ctr"/>
        <c:lblOffset val="100"/>
        <c:noMultiLvlLbl val="0"/>
      </c:catAx>
      <c:valAx>
        <c:axId val="22305748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23172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1011248906386701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Germany!$BL$17</c:f>
              <c:strCache>
                <c:ptCount val="1"/>
                <c:pt idx="0">
                  <c:v>What type of support do you prefer for a decision support system?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A0D-4543-A892-F3B827FC661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A0D-4543-A892-F3B827FC661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3A0D-4543-A892-F3B827FC661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3A0D-4543-A892-F3B827FC661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Germany!$BL$18:$BL$21</c:f>
              <c:strCache>
                <c:ptCount val="4"/>
                <c:pt idx="0">
                  <c:v>Web-based</c:v>
                </c:pt>
                <c:pt idx="1">
                  <c:v>Software downloaded locally</c:v>
                </c:pt>
                <c:pt idx="2">
                  <c:v>Both</c:v>
                </c:pt>
                <c:pt idx="3">
                  <c:v>Not indicated</c:v>
                </c:pt>
              </c:strCache>
            </c:strRef>
          </c:cat>
          <c:val>
            <c:numRef>
              <c:f>Germany!$BM$18:$BM$21</c:f>
              <c:numCache>
                <c:formatCode>General</c:formatCode>
                <c:ptCount val="4"/>
                <c:pt idx="0">
                  <c:v>7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A0D-4543-A892-F3B827FC6618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Germany!$BO$17</c:f>
              <c:strCache>
                <c:ptCount val="1"/>
                <c:pt idx="0">
                  <c:v>importance of the following characteristics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Germany!$BO$18:$BO$21</c:f>
              <c:strCache>
                <c:ptCount val="4"/>
                <c:pt idx="0">
                  <c:v>Easy to use</c:v>
                </c:pt>
                <c:pt idx="1">
                  <c:v>Efficient</c:v>
                </c:pt>
                <c:pt idx="2">
                  <c:v>Low price</c:v>
                </c:pt>
                <c:pt idx="3">
                  <c:v>Polyvalent</c:v>
                </c:pt>
              </c:strCache>
            </c:strRef>
          </c:cat>
          <c:val>
            <c:numRef>
              <c:f>Germany!$BP$18:$BP$21</c:f>
              <c:numCache>
                <c:formatCode>General</c:formatCode>
                <c:ptCount val="4"/>
                <c:pt idx="0">
                  <c:v>6.333333333333333</c:v>
                </c:pt>
                <c:pt idx="1">
                  <c:v>6.5555555555555554</c:v>
                </c:pt>
                <c:pt idx="2">
                  <c:v>4.5555555555555554</c:v>
                </c:pt>
                <c:pt idx="3">
                  <c:v>5.666666666666667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13-43D4-92BB-C5CE38395C4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43484352"/>
        <c:axId val="98884896"/>
      </c:barChart>
      <c:catAx>
        <c:axId val="143484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8884896"/>
        <c:crosses val="autoZero"/>
        <c:auto val="1"/>
        <c:lblAlgn val="ctr"/>
        <c:lblOffset val="100"/>
        <c:noMultiLvlLbl val="0"/>
      </c:catAx>
      <c:valAx>
        <c:axId val="9888489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43484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importance of the following characteristics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Germany!$BO$17</c:f>
              <c:strCache>
                <c:ptCount val="1"/>
                <c:pt idx="0">
                  <c:v>importance of the following characteristics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Germany!$BR$18:$BR$22</c:f>
              <c:strCache>
                <c:ptCount val="5"/>
                <c:pt idx="0">
                  <c:v>enjoy using new technologies</c:v>
                </c:pt>
                <c:pt idx="1">
                  <c:v>appreciate change in general</c:v>
                </c:pt>
                <c:pt idx="2">
                  <c:v>how much would you trust the guidance of a decision support system</c:v>
                </c:pt>
                <c:pt idx="3">
                  <c:v>trust the advice of a colleague</c:v>
                </c:pt>
                <c:pt idx="4">
                  <c:v>trust the advice of a friend</c:v>
                </c:pt>
              </c:strCache>
            </c:strRef>
          </c:cat>
          <c:val>
            <c:numRef>
              <c:f>Germany!$BS$18:$BS$22</c:f>
              <c:numCache>
                <c:formatCode>General</c:formatCode>
                <c:ptCount val="5"/>
                <c:pt idx="0">
                  <c:v>5.7777777777777777</c:v>
                </c:pt>
                <c:pt idx="1">
                  <c:v>4.666666666666667</c:v>
                </c:pt>
                <c:pt idx="2">
                  <c:v>4.8888888888888893</c:v>
                </c:pt>
                <c:pt idx="3">
                  <c:v>4.8888888888888893</c:v>
                </c:pt>
                <c:pt idx="4">
                  <c:v>5.7777777777777777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9C-40BE-B194-24CEBD2619C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59549504"/>
        <c:axId val="146108320"/>
      </c:barChart>
      <c:catAx>
        <c:axId val="259549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146108320"/>
        <c:crosses val="autoZero"/>
        <c:auto val="1"/>
        <c:lblAlgn val="ctr"/>
        <c:lblOffset val="100"/>
        <c:noMultiLvlLbl val="0"/>
      </c:catAx>
      <c:valAx>
        <c:axId val="14610832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59549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Germany!$BU$17</c:f>
              <c:strCache>
                <c:ptCount val="1"/>
                <c:pt idx="0">
                  <c:v>Would you need additional computer-related education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460-4166-BEB2-71E3D99CBF3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460-4166-BEB2-71E3D99CBF3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C460-4166-BEB2-71E3D99CBF3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C460-4166-BEB2-71E3D99CBF3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Germany!$BU$18:$BU$21</c:f>
              <c:strCache>
                <c:ptCount val="4"/>
                <c:pt idx="0">
                  <c:v>No</c:v>
                </c:pt>
                <c:pt idx="1">
                  <c:v>If available, yes</c:v>
                </c:pt>
                <c:pt idx="2">
                  <c:v>I need it urgently</c:v>
                </c:pt>
                <c:pt idx="3">
                  <c:v>Not indicated</c:v>
                </c:pt>
              </c:strCache>
            </c:strRef>
          </c:cat>
          <c:val>
            <c:numRef>
              <c:f>Germany!$BV$18:$BV$21</c:f>
              <c:numCache>
                <c:formatCode>General</c:formatCode>
                <c:ptCount val="4"/>
                <c:pt idx="0">
                  <c:v>2</c:v>
                </c:pt>
                <c:pt idx="1">
                  <c:v>6</c:v>
                </c:pt>
                <c:pt idx="2">
                  <c:v>1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460-4166-BEB2-71E3D99CBF3D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Germany!$BX$17</c:f>
              <c:strCache>
                <c:ptCount val="1"/>
                <c:pt idx="0">
                  <c:v>Do you think that the use of a Decision Support tool may improve your decision-making process and productivity?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873-43E2-8AED-415575115F4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873-43E2-8AED-415575115F4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A873-43E2-8AED-415575115F4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A873-43E2-8AED-415575115F4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E404-43C6-A3CE-75A0F880FB4C}"/>
              </c:ext>
            </c:extLst>
          </c:dPt>
          <c:dLbls>
            <c:dLbl>
              <c:idx val="0"/>
              <c:layout>
                <c:manualLayout>
                  <c:x val="-1.5184637045614119E-2"/>
                  <c:y val="7.1187161698348461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873-43E2-8AED-415575115F47}"/>
                </c:ext>
              </c:extLst>
            </c:dLbl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Germany!$BX$18:$BX$22</c:f>
              <c:strCache>
                <c:ptCount val="5"/>
                <c:pt idx="0">
                  <c:v>No, not at all</c:v>
                </c:pt>
                <c:pt idx="1">
                  <c:v>I am not sure</c:v>
                </c:pt>
                <c:pt idx="2">
                  <c:v>Probably</c:v>
                </c:pt>
                <c:pt idx="3">
                  <c:v>Yes, for sure</c:v>
                </c:pt>
                <c:pt idx="4">
                  <c:v>Not indicated</c:v>
                </c:pt>
              </c:strCache>
            </c:strRef>
          </c:cat>
          <c:val>
            <c:numRef>
              <c:f>Germany!$BY$18:$BY$22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7</c:v>
                </c:pt>
                <c:pt idx="3">
                  <c:v>2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873-43E2-8AED-415575115F47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Germany!$CA$17</c:f>
              <c:strCache>
                <c:ptCount val="1"/>
                <c:pt idx="0">
                  <c:v>Do you prefer a graphical or textual output from a decision support system?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270-4D7A-A57C-58045AC319B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270-4D7A-A57C-58045AC319B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A270-4D7A-A57C-58045AC319B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A270-4D7A-A57C-58045AC319BB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Germany!$CA$18:$CA$21</c:f>
              <c:strCache>
                <c:ptCount val="4"/>
                <c:pt idx="0">
                  <c:v>Graphical</c:v>
                </c:pt>
                <c:pt idx="1">
                  <c:v>Textual</c:v>
                </c:pt>
                <c:pt idx="2">
                  <c:v>Both</c:v>
                </c:pt>
                <c:pt idx="3">
                  <c:v>Not indicated</c:v>
                </c:pt>
              </c:strCache>
            </c:strRef>
          </c:cat>
          <c:val>
            <c:numRef>
              <c:f>Germany!$CB$18:$CB$21</c:f>
              <c:numCache>
                <c:formatCode>General</c:formatCode>
                <c:ptCount val="4"/>
                <c:pt idx="0">
                  <c:v>2</c:v>
                </c:pt>
                <c:pt idx="1">
                  <c:v>0</c:v>
                </c:pt>
                <c:pt idx="2">
                  <c:v>7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270-4D7A-A57C-58045AC319B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Germany!$CD$14</c:f>
              <c:strCache>
                <c:ptCount val="1"/>
                <c:pt idx="0">
                  <c:v>Do you exchange and share your experiences about the use of decision support systems with your colleagues?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Germany!$CD$15:$CD$19</c:f>
              <c:strCache>
                <c:ptCount val="5"/>
                <c:pt idx="0">
                  <c:v>Never</c:v>
                </c:pt>
                <c:pt idx="1">
                  <c:v>Occasionally</c:v>
                </c:pt>
                <c:pt idx="2">
                  <c:v>Often</c:v>
                </c:pt>
                <c:pt idx="3">
                  <c:v>Always</c:v>
                </c:pt>
                <c:pt idx="4">
                  <c:v>Not indicated</c:v>
                </c:pt>
              </c:strCache>
            </c:strRef>
          </c:cat>
          <c:val>
            <c:numRef>
              <c:f>Germany!$CE$15:$CE$19</c:f>
              <c:numCache>
                <c:formatCode>General</c:formatCode>
                <c:ptCount val="5"/>
                <c:pt idx="0">
                  <c:v>0</c:v>
                </c:pt>
                <c:pt idx="1">
                  <c:v>7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AB-434A-A651-E6F9D6EC16D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58492000"/>
        <c:axId val="223470240"/>
      </c:barChart>
      <c:catAx>
        <c:axId val="25849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23470240"/>
        <c:crosses val="autoZero"/>
        <c:auto val="1"/>
        <c:lblAlgn val="ctr"/>
        <c:lblOffset val="100"/>
        <c:noMultiLvlLbl val="0"/>
      </c:catAx>
      <c:valAx>
        <c:axId val="22347024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58492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Germany!$CG$14</c:f>
              <c:strCache>
                <c:ptCount val="1"/>
                <c:pt idx="0">
                  <c:v>Do you use decision support systems from trusted sources?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8F7-4E9B-960F-2E8D6859068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8F7-4E9B-960F-2E8D6859068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8F7-4E9B-960F-2E8D68590681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Germany!$CG$15:$CG$17</c:f>
              <c:strCache>
                <c:ptCount val="3"/>
                <c:pt idx="0">
                  <c:v>Always</c:v>
                </c:pt>
                <c:pt idx="1">
                  <c:v>The source is not important to me</c:v>
                </c:pt>
                <c:pt idx="2">
                  <c:v>Not indicated</c:v>
                </c:pt>
              </c:strCache>
            </c:strRef>
          </c:cat>
          <c:val>
            <c:numRef>
              <c:f>Germany!$CH$15:$CH$17</c:f>
              <c:numCache>
                <c:formatCode>General</c:formatCode>
                <c:ptCount val="3"/>
                <c:pt idx="0">
                  <c:v>8</c:v>
                </c:pt>
                <c:pt idx="1">
                  <c:v>0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8F7-4E9B-960F-2E8D68590681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Germany!$CJ$14</c:f>
              <c:strCache>
                <c:ptCount val="1"/>
                <c:pt idx="0">
                  <c:v>Are you willing to pay in order to use a decision support system?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A8D-4BA6-AAD2-130E7A9C7B3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A8D-4BA6-AAD2-130E7A9C7B3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CA8D-4BA6-AAD2-130E7A9C7B3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360F-4E37-8A0F-05CC11526FC0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Germany!$CJ$15:$CJ$18</c:f>
              <c:strCache>
                <c:ptCount val="4"/>
                <c:pt idx="0">
                  <c:v>No</c:v>
                </c:pt>
                <c:pt idx="1">
                  <c:v>Only if a subsidy is available</c:v>
                </c:pt>
                <c:pt idx="2">
                  <c:v>Yes</c:v>
                </c:pt>
                <c:pt idx="3">
                  <c:v>Not indicated</c:v>
                </c:pt>
              </c:strCache>
            </c:strRef>
          </c:cat>
          <c:val>
            <c:numRef>
              <c:f>Germany!$CK$15:$CK$18</c:f>
              <c:numCache>
                <c:formatCode>General</c:formatCode>
                <c:ptCount val="4"/>
                <c:pt idx="0">
                  <c:v>0</c:v>
                </c:pt>
                <c:pt idx="1">
                  <c:v>2</c:v>
                </c:pt>
                <c:pt idx="2">
                  <c:v>7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A8D-4BA6-AAD2-130E7A9C7B35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Germany!$CM$14</c:f>
              <c:strCache>
                <c:ptCount val="1"/>
                <c:pt idx="0">
                  <c:v>Would you consider necessary that a decision support system is tailored to your farm’s characteristics?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46F-46D8-AF63-E2A22E26B78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46F-46D8-AF63-E2A22E26B78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C46F-46D8-AF63-E2A22E26B78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0760-47CD-AE9D-07F27EE5D6F0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Germany!$CM$15:$CM$18</c:f>
              <c:strCache>
                <c:ptCount val="4"/>
                <c:pt idx="0">
                  <c:v>Not necessary</c:v>
                </c:pt>
                <c:pt idx="1">
                  <c:v>Yes, if possible</c:v>
                </c:pt>
                <c:pt idx="2">
                  <c:v>Required</c:v>
                </c:pt>
                <c:pt idx="3">
                  <c:v>Not indicated</c:v>
                </c:pt>
              </c:strCache>
            </c:strRef>
          </c:cat>
          <c:val>
            <c:numRef>
              <c:f>Germany!$CN$15:$CN$18</c:f>
              <c:numCache>
                <c:formatCode>General</c:formatCode>
                <c:ptCount val="4"/>
                <c:pt idx="0">
                  <c:v>1</c:v>
                </c:pt>
                <c:pt idx="1">
                  <c:v>7</c:v>
                </c:pt>
                <c:pt idx="2">
                  <c:v>1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46F-46D8-AF63-E2A22E26B78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Germany!$CP$14</c:f>
              <c:strCache>
                <c:ptCount val="1"/>
                <c:pt idx="0">
                  <c:v>Do you use the same decision support system as your advisor?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Germany!$CP$15:$CP$18</c:f>
              <c:strCache>
                <c:ptCount val="4"/>
                <c:pt idx="0">
                  <c:v>No</c:v>
                </c:pt>
                <c:pt idx="1">
                  <c:v>Similar but not the same</c:v>
                </c:pt>
                <c:pt idx="2">
                  <c:v>The same</c:v>
                </c:pt>
                <c:pt idx="3">
                  <c:v>Not indicated</c:v>
                </c:pt>
              </c:strCache>
            </c:strRef>
          </c:cat>
          <c:val>
            <c:numRef>
              <c:f>Germany!$CQ$15:$CQ$18</c:f>
              <c:numCache>
                <c:formatCode>General</c:formatCode>
                <c:ptCount val="4"/>
                <c:pt idx="0">
                  <c:v>1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5E-4054-84F0-340E9FFFAC3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60018640"/>
        <c:axId val="90542176"/>
      </c:barChart>
      <c:catAx>
        <c:axId val="2600186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0542176"/>
        <c:crosses val="autoZero"/>
        <c:auto val="1"/>
        <c:lblAlgn val="ctr"/>
        <c:lblOffset val="100"/>
        <c:noMultiLvlLbl val="0"/>
      </c:catAx>
      <c:valAx>
        <c:axId val="9054217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60018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Germany!$CS$14</c:f>
              <c:strCache>
                <c:ptCount val="1"/>
                <c:pt idx="0">
                  <c:v>What is the age of the DSS user at the farm?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Germany!$CS$15:$CS$18</c:f>
              <c:strCache>
                <c:ptCount val="4"/>
                <c:pt idx="0">
                  <c:v>18-30</c:v>
                </c:pt>
                <c:pt idx="1">
                  <c:v>30-45</c:v>
                </c:pt>
                <c:pt idx="2">
                  <c:v>over 45</c:v>
                </c:pt>
                <c:pt idx="3">
                  <c:v>Not indicated</c:v>
                </c:pt>
              </c:strCache>
            </c:strRef>
          </c:cat>
          <c:val>
            <c:numRef>
              <c:f>Germany!$CT$15:$CT$18</c:f>
              <c:numCache>
                <c:formatCode>General</c:formatCode>
                <c:ptCount val="4"/>
                <c:pt idx="0">
                  <c:v>1</c:v>
                </c:pt>
                <c:pt idx="1">
                  <c:v>4</c:v>
                </c:pt>
                <c:pt idx="2">
                  <c:v>6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14-4242-A6D2-9AC8666F59F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24274192"/>
        <c:axId val="258307360"/>
      </c:barChart>
      <c:catAx>
        <c:axId val="22427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58307360"/>
        <c:crosses val="autoZero"/>
        <c:auto val="1"/>
        <c:lblAlgn val="ctr"/>
        <c:lblOffset val="100"/>
        <c:noMultiLvlLbl val="0"/>
      </c:catAx>
      <c:valAx>
        <c:axId val="2583073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24274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Germany!$CV$14</c:f>
              <c:strCache>
                <c:ptCount val="1"/>
                <c:pt idx="0">
                  <c:v>Do you have access to marketing information about decision support systems?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Germany!$CV$15:$CV$18</c:f>
              <c:strCache>
                <c:ptCount val="4"/>
                <c:pt idx="0">
                  <c:v>No</c:v>
                </c:pt>
                <c:pt idx="1">
                  <c:v>Occasionallu only</c:v>
                </c:pt>
                <c:pt idx="2">
                  <c:v>Yes, I’m subscribed to receive news concerning decision support systems</c:v>
                </c:pt>
                <c:pt idx="3">
                  <c:v>Not indicated</c:v>
                </c:pt>
              </c:strCache>
            </c:strRef>
          </c:cat>
          <c:val>
            <c:numRef>
              <c:f>Germany!$CW$15:$CW$18</c:f>
              <c:numCache>
                <c:formatCode>General</c:formatCode>
                <c:ptCount val="4"/>
                <c:pt idx="0">
                  <c:v>2</c:v>
                </c:pt>
                <c:pt idx="1">
                  <c:v>7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E1-472A-92F2-3678F8F61AA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35399680"/>
        <c:axId val="223057904"/>
      </c:barChart>
      <c:catAx>
        <c:axId val="2353996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23057904"/>
        <c:crosses val="autoZero"/>
        <c:auto val="1"/>
        <c:lblAlgn val="ctr"/>
        <c:lblOffset val="100"/>
        <c:noMultiLvlLbl val="0"/>
      </c:catAx>
      <c:valAx>
        <c:axId val="22305790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35399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Germany!$CY$14</c:f>
              <c:strCache>
                <c:ptCount val="1"/>
                <c:pt idx="0">
                  <c:v>Have you followed a manufacturer’s demonstration of a decision support system?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D13-45A9-AE23-6BA509ECDE9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D13-45A9-AE23-6BA509ECDE9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AD13-45A9-AE23-6BA509ECDE9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AD13-45A9-AE23-6BA509ECDE91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Germany!$CY$15:$CY$18</c:f>
              <c:strCache>
                <c:ptCount val="4"/>
                <c:pt idx="0">
                  <c:v>Never</c:v>
                </c:pt>
                <c:pt idx="1">
                  <c:v>Occasionally by invitation</c:v>
                </c:pt>
                <c:pt idx="2">
                  <c:v>Regularly</c:v>
                </c:pt>
                <c:pt idx="3">
                  <c:v>Not indicated</c:v>
                </c:pt>
              </c:strCache>
            </c:strRef>
          </c:cat>
          <c:val>
            <c:numRef>
              <c:f>Germany!$CZ$15:$CZ$18</c:f>
              <c:numCache>
                <c:formatCode>General</c:formatCode>
                <c:ptCount val="4"/>
                <c:pt idx="0">
                  <c:v>1</c:v>
                </c:pt>
                <c:pt idx="1">
                  <c:v>7</c:v>
                </c:pt>
                <c:pt idx="2">
                  <c:v>1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D13-45A9-AE23-6BA509ECDE91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Greece!$C$31</c:f>
              <c:strCache>
                <c:ptCount val="1"/>
                <c:pt idx="0">
                  <c:v>Which is your age group?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Greece!$C$32:$C$37</c:f>
              <c:strCache>
                <c:ptCount val="6"/>
                <c:pt idx="0">
                  <c:v>18 to 25</c:v>
                </c:pt>
                <c:pt idx="1">
                  <c:v>25 to 35</c:v>
                </c:pt>
                <c:pt idx="2">
                  <c:v>35 to 50</c:v>
                </c:pt>
                <c:pt idx="3">
                  <c:v>50 to 60</c:v>
                </c:pt>
                <c:pt idx="4">
                  <c:v>60 or more</c:v>
                </c:pt>
                <c:pt idx="5">
                  <c:v>not indicated</c:v>
                </c:pt>
              </c:strCache>
            </c:strRef>
          </c:cat>
          <c:val>
            <c:numRef>
              <c:f>Greece!$D$32:$D$37</c:f>
              <c:numCache>
                <c:formatCode>General</c:formatCode>
                <c:ptCount val="6"/>
                <c:pt idx="0">
                  <c:v>2</c:v>
                </c:pt>
                <c:pt idx="1">
                  <c:v>8</c:v>
                </c:pt>
                <c:pt idx="2">
                  <c:v>9</c:v>
                </c:pt>
                <c:pt idx="3">
                  <c:v>2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5B-462E-B654-1529103C9F6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52575888"/>
        <c:axId val="89359600"/>
      </c:barChart>
      <c:catAx>
        <c:axId val="152575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89359600"/>
        <c:crosses val="autoZero"/>
        <c:auto val="1"/>
        <c:lblAlgn val="ctr"/>
        <c:lblOffset val="100"/>
        <c:noMultiLvlLbl val="0"/>
      </c:catAx>
      <c:valAx>
        <c:axId val="8935960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52575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Greece!$F$31</c:f>
              <c:strCache>
                <c:ptCount val="1"/>
                <c:pt idx="0">
                  <c:v>What is your gender?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F91-45EB-8567-6E43C2FD7FB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F91-45EB-8567-6E43C2FD7FB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9F91-45EB-8567-6E43C2FD7FBA}"/>
              </c:ext>
            </c:extLst>
          </c:dPt>
          <c:dLbls>
            <c:dLbl>
              <c:idx val="2"/>
              <c:layout>
                <c:manualLayout>
                  <c:x val="-0.1998732326893683"/>
                  <c:y val="4.7068101901433179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9F91-45EB-8567-6E43C2FD7FBA}"/>
                </c:ext>
              </c:extLst>
            </c:dLbl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Greece!$F$32:$F$34</c:f>
              <c:strCache>
                <c:ptCount val="3"/>
                <c:pt idx="0">
                  <c:v>Male</c:v>
                </c:pt>
                <c:pt idx="1">
                  <c:v>Female</c:v>
                </c:pt>
                <c:pt idx="2">
                  <c:v>not indicated</c:v>
                </c:pt>
              </c:strCache>
            </c:strRef>
          </c:cat>
          <c:val>
            <c:numRef>
              <c:f>Greece!$G$32:$G$34</c:f>
              <c:numCache>
                <c:formatCode>General</c:formatCode>
                <c:ptCount val="3"/>
                <c:pt idx="0">
                  <c:v>22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F91-45EB-8567-6E43C2FD7FBA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Greece!$J$31</c:f>
              <c:strCache>
                <c:ptCount val="1"/>
                <c:pt idx="0">
                  <c:v>What is the highest degree you have attained?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Greece!$J$32:$J$37</c:f>
              <c:strCache>
                <c:ptCount val="6"/>
                <c:pt idx="0">
                  <c:v>Vocational</c:v>
                </c:pt>
                <c:pt idx="1">
                  <c:v>Bachelor</c:v>
                </c:pt>
                <c:pt idx="2">
                  <c:v>Masters</c:v>
                </c:pt>
                <c:pt idx="3">
                  <c:v>PhD</c:v>
                </c:pt>
                <c:pt idx="4">
                  <c:v>Others</c:v>
                </c:pt>
                <c:pt idx="5">
                  <c:v>not indicated</c:v>
                </c:pt>
              </c:strCache>
            </c:strRef>
          </c:cat>
          <c:val>
            <c:numRef>
              <c:f>Greece!$K$32:$K$37</c:f>
              <c:numCache>
                <c:formatCode>General</c:formatCode>
                <c:ptCount val="6"/>
                <c:pt idx="0">
                  <c:v>11</c:v>
                </c:pt>
                <c:pt idx="1">
                  <c:v>4</c:v>
                </c:pt>
                <c:pt idx="2">
                  <c:v>2</c:v>
                </c:pt>
                <c:pt idx="3">
                  <c:v>0</c:v>
                </c:pt>
                <c:pt idx="4">
                  <c:v>1</c:v>
                </c:pt>
                <c:pt idx="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B6-49FB-B23D-7711A34BA6D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59092768"/>
        <c:axId val="146107904"/>
      </c:barChart>
      <c:catAx>
        <c:axId val="2590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146107904"/>
        <c:crosses val="autoZero"/>
        <c:auto val="1"/>
        <c:lblAlgn val="ctr"/>
        <c:lblOffset val="100"/>
        <c:noMultiLvlLbl val="0"/>
      </c:catAx>
      <c:valAx>
        <c:axId val="14610790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590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Greece!$M$31</c:f>
              <c:strCache>
                <c:ptCount val="1"/>
                <c:pt idx="0">
                  <c:v>Your farm is 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Greece!$M$32:$M$37</c:f>
              <c:strCache>
                <c:ptCount val="6"/>
                <c:pt idx="0">
                  <c:v>Under 5 ha</c:v>
                </c:pt>
                <c:pt idx="1">
                  <c:v>5-10 ha</c:v>
                </c:pt>
                <c:pt idx="2">
                  <c:v>10-30 ha</c:v>
                </c:pt>
                <c:pt idx="3">
                  <c:v>30-60 ha</c:v>
                </c:pt>
                <c:pt idx="4">
                  <c:v>over 60 ha</c:v>
                </c:pt>
                <c:pt idx="5">
                  <c:v>not indicated</c:v>
                </c:pt>
              </c:strCache>
            </c:strRef>
          </c:cat>
          <c:val>
            <c:numRef>
              <c:f>Greece!$N$32:$N$37</c:f>
              <c:numCache>
                <c:formatCode>General</c:formatCode>
                <c:ptCount val="6"/>
                <c:pt idx="0">
                  <c:v>4</c:v>
                </c:pt>
                <c:pt idx="1">
                  <c:v>0</c:v>
                </c:pt>
                <c:pt idx="2">
                  <c:v>11</c:v>
                </c:pt>
                <c:pt idx="3">
                  <c:v>0</c:v>
                </c:pt>
                <c:pt idx="4">
                  <c:v>7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8FA-4665-B60E-57F729D5A99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85076800"/>
        <c:axId val="98620224"/>
      </c:barChart>
      <c:catAx>
        <c:axId val="85076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8620224"/>
        <c:crosses val="autoZero"/>
        <c:auto val="1"/>
        <c:lblAlgn val="ctr"/>
        <c:lblOffset val="100"/>
        <c:noMultiLvlLbl val="0"/>
      </c:catAx>
      <c:valAx>
        <c:axId val="9862022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85076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Greece!$P$31</c:f>
              <c:strCache>
                <c:ptCount val="1"/>
                <c:pt idx="0">
                  <c:v>Most of the agricultural production on your farm is intended for: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4A7-4CEB-A901-6BE290FEC2E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4A7-4CEB-A901-6BE290FEC2E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74A7-4CEB-A901-6BE290FEC2E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Greece!$P$32:$P$34</c:f>
              <c:strCache>
                <c:ptCount val="3"/>
                <c:pt idx="0">
                  <c:v>Selling</c:v>
                </c:pt>
                <c:pt idx="1">
                  <c:v>Your own needs</c:v>
                </c:pt>
                <c:pt idx="2">
                  <c:v>not indicated</c:v>
                </c:pt>
              </c:strCache>
            </c:strRef>
          </c:cat>
          <c:val>
            <c:numRef>
              <c:f>Greece!$Q$32:$Q$34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4A7-4CEB-A901-6BE290FEC2E8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Greece!$S$31</c:f>
              <c:strCache>
                <c:ptCount val="1"/>
                <c:pt idx="0">
                  <c:v>Your farm is: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Greece!$S$32:$S$36</c:f>
              <c:strCache>
                <c:ptCount val="5"/>
                <c:pt idx="0">
                  <c:v>Conventional</c:v>
                </c:pt>
                <c:pt idx="1">
                  <c:v>Intergrated</c:v>
                </c:pt>
                <c:pt idx="2">
                  <c:v>Organic</c:v>
                </c:pt>
                <c:pt idx="3">
                  <c:v>Biodynamic</c:v>
                </c:pt>
                <c:pt idx="4">
                  <c:v>not indicated</c:v>
                </c:pt>
              </c:strCache>
            </c:strRef>
          </c:cat>
          <c:val>
            <c:numRef>
              <c:f>Greece!$T$32:$T$36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83-4297-B5CB-2025D143FCB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50211536"/>
        <c:axId val="98260768"/>
      </c:barChart>
      <c:catAx>
        <c:axId val="25021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8260768"/>
        <c:crosses val="autoZero"/>
        <c:auto val="1"/>
        <c:lblAlgn val="ctr"/>
        <c:lblOffset val="100"/>
        <c:noMultiLvlLbl val="0"/>
      </c:catAx>
      <c:valAx>
        <c:axId val="98260768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50211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1633333333333336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Greece!$V$31</c:f>
              <c:strCache>
                <c:ptCount val="1"/>
                <c:pt idx="0">
                  <c:v>Average yearly income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Greece!$V$32:$V$37</c:f>
              <c:strCache>
                <c:ptCount val="6"/>
                <c:pt idx="0">
                  <c:v>Under 20k euros</c:v>
                </c:pt>
                <c:pt idx="1">
                  <c:v>20k-35k euros</c:v>
                </c:pt>
                <c:pt idx="2">
                  <c:v>35k-50k euros</c:v>
                </c:pt>
                <c:pt idx="3">
                  <c:v>50k-75k euros</c:v>
                </c:pt>
                <c:pt idx="4">
                  <c:v>over 75k euros</c:v>
                </c:pt>
                <c:pt idx="5">
                  <c:v>Not indicated</c:v>
                </c:pt>
              </c:strCache>
            </c:strRef>
          </c:cat>
          <c:val>
            <c:numRef>
              <c:f>Greece!$W$32:$W$37</c:f>
              <c:numCache>
                <c:formatCode>General</c:formatCode>
                <c:ptCount val="6"/>
                <c:pt idx="0">
                  <c:v>5</c:v>
                </c:pt>
                <c:pt idx="1">
                  <c:v>8</c:v>
                </c:pt>
                <c:pt idx="2">
                  <c:v>3</c:v>
                </c:pt>
                <c:pt idx="3">
                  <c:v>4</c:v>
                </c:pt>
                <c:pt idx="4">
                  <c:v>0</c:v>
                </c:pt>
                <c:pt idx="5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E9-492D-882C-189079E6E2F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91554368"/>
        <c:axId val="143607152"/>
      </c:barChart>
      <c:catAx>
        <c:axId val="91554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143607152"/>
        <c:crosses val="autoZero"/>
        <c:auto val="1"/>
        <c:lblAlgn val="ctr"/>
        <c:lblOffset val="100"/>
        <c:noMultiLvlLbl val="0"/>
      </c:catAx>
      <c:valAx>
        <c:axId val="1436071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91554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Greece!$Y$31</c:f>
              <c:strCache>
                <c:ptCount val="1"/>
                <c:pt idx="0">
                  <c:v>What do you grow on your farm?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Greece!$Y$32:$Y$39</c:f>
              <c:strCache>
                <c:ptCount val="8"/>
                <c:pt idx="0">
                  <c:v>Arable crops</c:v>
                </c:pt>
                <c:pt idx="1">
                  <c:v>Mixed</c:v>
                </c:pt>
                <c:pt idx="2">
                  <c:v>Animal</c:v>
                </c:pt>
                <c:pt idx="3">
                  <c:v>Orchards</c:v>
                </c:pt>
                <c:pt idx="4">
                  <c:v>Vineyards</c:v>
                </c:pt>
                <c:pt idx="5">
                  <c:v>Flower</c:v>
                </c:pt>
                <c:pt idx="6">
                  <c:v>Others</c:v>
                </c:pt>
                <c:pt idx="7">
                  <c:v>Not indicated</c:v>
                </c:pt>
              </c:strCache>
            </c:strRef>
          </c:cat>
          <c:val>
            <c:numRef>
              <c:f>Greece!$Z$32:$Z$39</c:f>
              <c:numCache>
                <c:formatCode>General</c:formatCode>
                <c:ptCount val="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F6-46D0-950D-A3967654433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50206736"/>
        <c:axId val="89360848"/>
      </c:barChart>
      <c:catAx>
        <c:axId val="250206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89360848"/>
        <c:crosses val="autoZero"/>
        <c:auto val="1"/>
        <c:lblAlgn val="ctr"/>
        <c:lblOffset val="100"/>
        <c:noMultiLvlLbl val="0"/>
      </c:catAx>
      <c:valAx>
        <c:axId val="89360848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50206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Greece!$AB$31</c:f>
              <c:strCache>
                <c:ptCount val="1"/>
                <c:pt idx="0">
                  <c:v>Do you need to satisfy some legislative or market requirement</c:v>
                </c:pt>
              </c:strCache>
            </c:strRef>
          </c:tx>
          <c:explosion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E15-4904-8A1B-A4760AD3D0D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E15-4904-8A1B-A4760AD3D0D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2E15-4904-8A1B-A4760AD3D0D2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Greece!$AB$32:$AB$34</c:f>
              <c:strCache>
                <c:ptCount val="3"/>
                <c:pt idx="0">
                  <c:v>Yes</c:v>
                </c:pt>
                <c:pt idx="1">
                  <c:v>No</c:v>
                </c:pt>
                <c:pt idx="2">
                  <c:v>Not indicated</c:v>
                </c:pt>
              </c:strCache>
            </c:strRef>
          </c:cat>
          <c:val>
            <c:numRef>
              <c:f>Greece!$AC$32:$AC$34</c:f>
              <c:numCache>
                <c:formatCode>General</c:formatCode>
                <c:ptCount val="3"/>
                <c:pt idx="0">
                  <c:v>8</c:v>
                </c:pt>
                <c:pt idx="1">
                  <c:v>12</c:v>
                </c:pt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E15-4904-8A1B-A4760AD3D0D2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Greece!$AE$31</c:f>
              <c:strCache>
                <c:ptCount val="1"/>
                <c:pt idx="0">
                  <c:v>Do you have a smartphone?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BF1D-4630-B5C0-CFE6D442378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BF1D-4630-B5C0-CFE6D442378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BF1D-4630-B5C0-CFE6D4423787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Greece!$AE$32:$AE$34</c:f>
              <c:strCache>
                <c:ptCount val="3"/>
                <c:pt idx="0">
                  <c:v>Yes</c:v>
                </c:pt>
                <c:pt idx="1">
                  <c:v>No</c:v>
                </c:pt>
                <c:pt idx="2">
                  <c:v>Not indicated</c:v>
                </c:pt>
              </c:strCache>
            </c:strRef>
          </c:cat>
          <c:val>
            <c:numRef>
              <c:f>Greece!$AF$32:$AF$34</c:f>
              <c:numCache>
                <c:formatCode>General</c:formatCode>
                <c:ptCount val="3"/>
                <c:pt idx="0">
                  <c:v>22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F1D-4630-B5C0-CFE6D4423787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Greece!$AH$31</c:f>
              <c:strCache>
                <c:ptCount val="1"/>
                <c:pt idx="0">
                  <c:v>Do you use agricultural help application?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A3C-48DA-9DDE-C5C5D299FE7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A3C-48DA-9DDE-C5C5D299FE7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7A3C-48DA-9DDE-C5C5D299FE7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Greece!$AH$32:$AH$34</c:f>
              <c:strCache>
                <c:ptCount val="3"/>
                <c:pt idx="0">
                  <c:v>Yes </c:v>
                </c:pt>
                <c:pt idx="1">
                  <c:v>No</c:v>
                </c:pt>
                <c:pt idx="2">
                  <c:v>Not indicated</c:v>
                </c:pt>
              </c:strCache>
            </c:strRef>
          </c:cat>
          <c:val>
            <c:numRef>
              <c:f>Greece!$AI$32:$AI$34</c:f>
              <c:numCache>
                <c:formatCode>General</c:formatCode>
                <c:ptCount val="3"/>
                <c:pt idx="0">
                  <c:v>3</c:v>
                </c:pt>
                <c:pt idx="1">
                  <c:v>19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A3C-48DA-9DDE-C5C5D299FE7D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Greece!$AK$31</c:f>
              <c:strCache>
                <c:ptCount val="1"/>
                <c:pt idx="0">
                  <c:v>Would you say you use it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Greece!$AK$32:$AK$36</c:f>
              <c:strCache>
                <c:ptCount val="5"/>
                <c:pt idx="0">
                  <c:v>Not very much, less than most people around me</c:v>
                </c:pt>
                <c:pt idx="1">
                  <c:v>Like most people around me</c:v>
                </c:pt>
                <c:pt idx="2">
                  <c:v>More than most people around me</c:v>
                </c:pt>
                <c:pt idx="3">
                  <c:v>Too much. I should try to use it less</c:v>
                </c:pt>
                <c:pt idx="4">
                  <c:v>Not indicated</c:v>
                </c:pt>
              </c:strCache>
            </c:strRef>
          </c:cat>
          <c:val>
            <c:numRef>
              <c:f>Greece!$AL$32:$AL$36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3F-489D-9B29-B76192C7890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95564912"/>
        <c:axId val="145815504"/>
      </c:barChart>
      <c:catAx>
        <c:axId val="955649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145815504"/>
        <c:crosses val="autoZero"/>
        <c:auto val="1"/>
        <c:lblAlgn val="ctr"/>
        <c:lblOffset val="100"/>
        <c:noMultiLvlLbl val="0"/>
      </c:catAx>
      <c:valAx>
        <c:axId val="14581550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5564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Greece!$AN$31</c:f>
              <c:strCache>
                <c:ptCount val="1"/>
                <c:pt idx="0">
                  <c:v>Do you have a computer at home?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CB4-4A69-BCBB-20B39D016D5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CB4-4A69-BCBB-20B39D016D5C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Greece!$AN$32:$AN$33</c:f>
              <c:strCache>
                <c:ptCount val="2"/>
                <c:pt idx="0">
                  <c:v>Yes </c:v>
                </c:pt>
                <c:pt idx="1">
                  <c:v>No</c:v>
                </c:pt>
              </c:strCache>
            </c:strRef>
          </c:cat>
          <c:val>
            <c:numRef>
              <c:f>Greece!$AO$32:$AO$33</c:f>
              <c:numCache>
                <c:formatCode>General</c:formatCode>
                <c:ptCount val="2"/>
                <c:pt idx="0">
                  <c:v>22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CB4-4A69-BCBB-20B39D016D5C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Greece!$AQ$31</c:f>
              <c:strCache>
                <c:ptCount val="1"/>
                <c:pt idx="0">
                  <c:v>Do you have access to speed internet?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6D5-4996-81C6-318C4E7AADC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6D5-4996-81C6-318C4E7AADC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76D5-4996-81C6-318C4E7AADC3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Greece!$AQ$32:$AQ$34</c:f>
              <c:strCache>
                <c:ptCount val="3"/>
                <c:pt idx="0">
                  <c:v>No</c:v>
                </c:pt>
                <c:pt idx="1">
                  <c:v>Yes, in the office but not in the fields</c:v>
                </c:pt>
                <c:pt idx="2">
                  <c:v>Yes, both in the office and in the fields</c:v>
                </c:pt>
              </c:strCache>
            </c:strRef>
          </c:cat>
          <c:val>
            <c:numRef>
              <c:f>Greece!$AR$32:$AR$34</c:f>
              <c:numCache>
                <c:formatCode>General</c:formatCode>
                <c:ptCount val="3"/>
                <c:pt idx="0">
                  <c:v>1</c:v>
                </c:pt>
                <c:pt idx="1">
                  <c:v>13</c:v>
                </c:pt>
                <c:pt idx="2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6D5-4996-81C6-318C4E7AADC3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Greece!$AT$31</c:f>
              <c:strCache>
                <c:ptCount val="1"/>
                <c:pt idx="0">
                  <c:v>Have you already used DSS?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375-4228-A942-90F5741004A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375-4228-A942-90F5741004A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375-4228-A942-90F5741004AB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Greece!$AT$32:$AT$34</c:f>
              <c:strCache>
                <c:ptCount val="3"/>
                <c:pt idx="0">
                  <c:v>Yes </c:v>
                </c:pt>
                <c:pt idx="1">
                  <c:v>No</c:v>
                </c:pt>
                <c:pt idx="2">
                  <c:v>Not indicated</c:v>
                </c:pt>
              </c:strCache>
            </c:strRef>
          </c:cat>
          <c:val>
            <c:numRef>
              <c:f>Greece!$AU$32:$AU$34</c:f>
              <c:numCache>
                <c:formatCode>General</c:formatCode>
                <c:ptCount val="3"/>
                <c:pt idx="0">
                  <c:v>0</c:v>
                </c:pt>
                <c:pt idx="1">
                  <c:v>0</c:v>
                </c:pt>
                <c:pt idx="2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375-4228-A942-90F5741004A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Greece!$AW$31</c:f>
              <c:strCache>
                <c:ptCount val="1"/>
                <c:pt idx="0">
                  <c:v>Usually, how do you access a DSS?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Greece!$AW$32:$AW$35</c:f>
              <c:strCache>
                <c:ptCount val="4"/>
                <c:pt idx="0">
                  <c:v>Mobile phone</c:v>
                </c:pt>
                <c:pt idx="1">
                  <c:v>PC</c:v>
                </c:pt>
                <c:pt idx="2">
                  <c:v>Through an advisor</c:v>
                </c:pt>
                <c:pt idx="3">
                  <c:v>Not indicated</c:v>
                </c:pt>
              </c:strCache>
            </c:strRef>
          </c:cat>
          <c:val>
            <c:numRef>
              <c:f>Greece!$AX$32:$AX$35</c:f>
              <c:numCache>
                <c:formatCode>General</c:formatCode>
                <c:ptCount val="4"/>
                <c:pt idx="0">
                  <c:v>3</c:v>
                </c:pt>
                <c:pt idx="1">
                  <c:v>2</c:v>
                </c:pt>
                <c:pt idx="2">
                  <c:v>3</c:v>
                </c:pt>
                <c:pt idx="3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A5-470F-90A6-EABABD8D26B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51819328"/>
        <c:axId val="90541760"/>
      </c:barChart>
      <c:catAx>
        <c:axId val="2518193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0541760"/>
        <c:crosses val="autoZero"/>
        <c:auto val="1"/>
        <c:lblAlgn val="ctr"/>
        <c:lblOffset val="100"/>
        <c:noMultiLvlLbl val="0"/>
      </c:catAx>
      <c:valAx>
        <c:axId val="9054176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51819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Greece!$AZ$31</c:f>
              <c:strCache>
                <c:ptCount val="1"/>
                <c:pt idx="0">
                  <c:v>Which would be your preferred way to access a DSS?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Greece!$AZ$32:$AZ$35</c:f>
              <c:strCache>
                <c:ptCount val="4"/>
                <c:pt idx="0">
                  <c:v>Mobile phone</c:v>
                </c:pt>
                <c:pt idx="1">
                  <c:v>PC</c:v>
                </c:pt>
                <c:pt idx="2">
                  <c:v>Through an advisor</c:v>
                </c:pt>
                <c:pt idx="3">
                  <c:v>Not indicated</c:v>
                </c:pt>
              </c:strCache>
            </c:strRef>
          </c:cat>
          <c:val>
            <c:numRef>
              <c:f>Greece!$BA$32:$BA$35</c:f>
              <c:numCache>
                <c:formatCode>General</c:formatCode>
                <c:ptCount val="4"/>
                <c:pt idx="0">
                  <c:v>11</c:v>
                </c:pt>
                <c:pt idx="1">
                  <c:v>10</c:v>
                </c:pt>
                <c:pt idx="2">
                  <c:v>1</c:v>
                </c:pt>
                <c:pt idx="3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95-4DB9-9590-6958A9918FB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85074400"/>
        <c:axId val="98619808"/>
      </c:barChart>
      <c:catAx>
        <c:axId val="850744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8619808"/>
        <c:crosses val="autoZero"/>
        <c:auto val="1"/>
        <c:lblAlgn val="ctr"/>
        <c:lblOffset val="100"/>
        <c:noMultiLvlLbl val="0"/>
      </c:catAx>
      <c:valAx>
        <c:axId val="9861980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85074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Greece!$BC$31</c:f>
              <c:strCache>
                <c:ptCount val="1"/>
                <c:pt idx="0">
                  <c:v>Are you willing to try new products and services?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AA1-4781-A0E9-A2A212B6FF4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AA1-4781-A0E9-A2A212B6FF4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AA1-4781-A0E9-A2A212B6FF4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EAA1-4781-A0E9-A2A212B6FF4A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Greece!$BC$32:$BC$35</c:f>
              <c:strCache>
                <c:ptCount val="4"/>
                <c:pt idx="0">
                  <c:v>Yes</c:v>
                </c:pt>
                <c:pt idx="1">
                  <c:v>Sometimes</c:v>
                </c:pt>
                <c:pt idx="2">
                  <c:v>Never</c:v>
                </c:pt>
                <c:pt idx="3">
                  <c:v>Not indicated</c:v>
                </c:pt>
              </c:strCache>
            </c:strRef>
          </c:cat>
          <c:val>
            <c:numRef>
              <c:f>Greece!$BD$32:$BD$35</c:f>
              <c:numCache>
                <c:formatCode>General</c:formatCode>
                <c:ptCount val="4"/>
                <c:pt idx="0">
                  <c:v>20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AA1-4781-A0E9-A2A212B6FF4A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Greece!$BF$31</c:f>
              <c:strCache>
                <c:ptCount val="1"/>
                <c:pt idx="0">
                  <c:v>Is price an important factor of your decision to use or not a given decision support system?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727-49AF-84DD-AA35C219149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727-49AF-84DD-AA35C219149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A727-49AF-84DD-AA35C2191497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Greece!$BF$32:$BF$34</c:f>
              <c:strCache>
                <c:ptCount val="3"/>
                <c:pt idx="0">
                  <c:v>Yes </c:v>
                </c:pt>
                <c:pt idx="1">
                  <c:v>no</c:v>
                </c:pt>
                <c:pt idx="2">
                  <c:v>Not indicated</c:v>
                </c:pt>
              </c:strCache>
            </c:strRef>
          </c:cat>
          <c:val>
            <c:numRef>
              <c:f>Greece!$BG$32:$BG$34</c:f>
              <c:numCache>
                <c:formatCode>General</c:formatCode>
                <c:ptCount val="3"/>
                <c:pt idx="0">
                  <c:v>12</c:v>
                </c:pt>
                <c:pt idx="1">
                  <c:v>9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727-49AF-84DD-AA35C2191497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Greece!$BI$31</c:f>
              <c:strCache>
                <c:ptCount val="1"/>
                <c:pt idx="0">
                  <c:v>In your opinion, decision support systems are more useful for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Greece!$BI$32:$BI$35</c:f>
              <c:strCache>
                <c:ptCount val="4"/>
                <c:pt idx="0">
                  <c:v>Short-run decisions</c:v>
                </c:pt>
                <c:pt idx="1">
                  <c:v>Long-run decisions</c:v>
                </c:pt>
                <c:pt idx="2">
                  <c:v>Both</c:v>
                </c:pt>
                <c:pt idx="3">
                  <c:v>Not indicated</c:v>
                </c:pt>
              </c:strCache>
            </c:strRef>
          </c:cat>
          <c:val>
            <c:numRef>
              <c:f>Greece!$BJ$32:$BJ$35</c:f>
              <c:numCache>
                <c:formatCode>General</c:formatCode>
                <c:ptCount val="4"/>
                <c:pt idx="0">
                  <c:v>4</c:v>
                </c:pt>
                <c:pt idx="1">
                  <c:v>13</c:v>
                </c:pt>
                <c:pt idx="2">
                  <c:v>4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76-4C87-B2C4-919DEA09A24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23172848"/>
        <c:axId val="223057488"/>
      </c:barChart>
      <c:catAx>
        <c:axId val="2231728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23057488"/>
        <c:crosses val="autoZero"/>
        <c:auto val="1"/>
        <c:lblAlgn val="ctr"/>
        <c:lblOffset val="100"/>
        <c:noMultiLvlLbl val="0"/>
      </c:catAx>
      <c:valAx>
        <c:axId val="22305748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23172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1011248906386701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Greece!$BL$31</c:f>
              <c:strCache>
                <c:ptCount val="1"/>
                <c:pt idx="0">
                  <c:v>What type of support do you prefer for a decision support system?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A7F-4A13-84B8-2E50251AED9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A7F-4A13-84B8-2E50251AED9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A7F-4A13-84B8-2E50251AED9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8A7F-4A13-84B8-2E50251AED9E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Greece!$BL$32:$BL$35</c:f>
              <c:strCache>
                <c:ptCount val="4"/>
                <c:pt idx="0">
                  <c:v>Web-based</c:v>
                </c:pt>
                <c:pt idx="1">
                  <c:v>Software downloaded locally</c:v>
                </c:pt>
                <c:pt idx="2">
                  <c:v>Both</c:v>
                </c:pt>
                <c:pt idx="3">
                  <c:v>Not indicated</c:v>
                </c:pt>
              </c:strCache>
            </c:strRef>
          </c:cat>
          <c:val>
            <c:numRef>
              <c:f>Greece!$BM$32:$BM$35</c:f>
              <c:numCache>
                <c:formatCode>General</c:formatCode>
                <c:ptCount val="4"/>
                <c:pt idx="0">
                  <c:v>18</c:v>
                </c:pt>
                <c:pt idx="1">
                  <c:v>1</c:v>
                </c:pt>
                <c:pt idx="2">
                  <c:v>0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A7F-4A13-84B8-2E50251AED9E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Greece!$BO$31</c:f>
              <c:strCache>
                <c:ptCount val="1"/>
                <c:pt idx="0">
                  <c:v>importance of the following characteristics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Greece!$BO$32:$BO$35</c:f>
              <c:strCache>
                <c:ptCount val="4"/>
                <c:pt idx="0">
                  <c:v>Easy to use</c:v>
                </c:pt>
                <c:pt idx="1">
                  <c:v>Efficient</c:v>
                </c:pt>
                <c:pt idx="2">
                  <c:v>Low price</c:v>
                </c:pt>
                <c:pt idx="3">
                  <c:v>Polyvalent</c:v>
                </c:pt>
              </c:strCache>
            </c:strRef>
          </c:cat>
          <c:val>
            <c:numRef>
              <c:f>Greece!$BP$32:$BP$35</c:f>
              <c:numCache>
                <c:formatCode>General</c:formatCode>
                <c:ptCount val="4"/>
                <c:pt idx="0">
                  <c:v>4.6470588235294121</c:v>
                </c:pt>
                <c:pt idx="1">
                  <c:v>5.7142857142857144</c:v>
                </c:pt>
                <c:pt idx="2">
                  <c:v>4.1111111111111107</c:v>
                </c:pt>
                <c:pt idx="3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84-4655-A5F7-DE430885391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43484352"/>
        <c:axId val="98884896"/>
      </c:barChart>
      <c:catAx>
        <c:axId val="143484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8884896"/>
        <c:crosses val="autoZero"/>
        <c:auto val="1"/>
        <c:lblAlgn val="ctr"/>
        <c:lblOffset val="100"/>
        <c:noMultiLvlLbl val="0"/>
      </c:catAx>
      <c:valAx>
        <c:axId val="9888489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43484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importance of the following characteristics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Greece!$BO$31</c:f>
              <c:strCache>
                <c:ptCount val="1"/>
                <c:pt idx="0">
                  <c:v>importance of the following characteristics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Greece!$BR$32:$BR$36</c:f>
              <c:strCache>
                <c:ptCount val="5"/>
                <c:pt idx="0">
                  <c:v>enjoy using new technologies</c:v>
                </c:pt>
                <c:pt idx="1">
                  <c:v>appreciate change in general</c:v>
                </c:pt>
                <c:pt idx="2">
                  <c:v>how much would you trust the guidance of a decision support system</c:v>
                </c:pt>
                <c:pt idx="3">
                  <c:v>trust the advice of a colleague</c:v>
                </c:pt>
                <c:pt idx="4">
                  <c:v>trust the advice of a friend</c:v>
                </c:pt>
              </c:strCache>
            </c:strRef>
          </c:cat>
          <c:val>
            <c:numRef>
              <c:f>Greece!$BS$32:$BS$36</c:f>
              <c:numCache>
                <c:formatCode>General</c:formatCode>
                <c:ptCount val="5"/>
                <c:pt idx="0">
                  <c:v>5.7142857142857144</c:v>
                </c:pt>
                <c:pt idx="1">
                  <c:v>4.4615384615384617</c:v>
                </c:pt>
                <c:pt idx="2">
                  <c:v>4.8461538461538458</c:v>
                </c:pt>
                <c:pt idx="3">
                  <c:v>3.0769230769230771</c:v>
                </c:pt>
                <c:pt idx="4">
                  <c:v>2.8571428571428572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5A-43C6-8883-C1C776DDCD5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59549504"/>
        <c:axId val="146108320"/>
      </c:barChart>
      <c:catAx>
        <c:axId val="259549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146108320"/>
        <c:crosses val="autoZero"/>
        <c:auto val="1"/>
        <c:lblAlgn val="ctr"/>
        <c:lblOffset val="100"/>
        <c:noMultiLvlLbl val="0"/>
      </c:catAx>
      <c:valAx>
        <c:axId val="14610832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59549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Greece!$BU$31</c:f>
              <c:strCache>
                <c:ptCount val="1"/>
                <c:pt idx="0">
                  <c:v>Would you need additional computer-related education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B6B9-4332-B109-04BCE567EAB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B6B9-4332-B109-04BCE567EAB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B6B9-4332-B109-04BCE567EAB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B6B9-4332-B109-04BCE567EAB7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Greece!$BU$32:$BU$35</c:f>
              <c:strCache>
                <c:ptCount val="4"/>
                <c:pt idx="0">
                  <c:v>No</c:v>
                </c:pt>
                <c:pt idx="1">
                  <c:v>If available, yes</c:v>
                </c:pt>
                <c:pt idx="2">
                  <c:v>I need it urgently</c:v>
                </c:pt>
                <c:pt idx="3">
                  <c:v>Not indicated</c:v>
                </c:pt>
              </c:strCache>
            </c:strRef>
          </c:cat>
          <c:val>
            <c:numRef>
              <c:f>Greece!$BV$32:$BV$35</c:f>
              <c:numCache>
                <c:formatCode>General</c:formatCode>
                <c:ptCount val="4"/>
                <c:pt idx="0">
                  <c:v>2</c:v>
                </c:pt>
                <c:pt idx="1">
                  <c:v>18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6B9-4332-B109-04BCE567EAB7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Greece!$BX$31</c:f>
              <c:strCache>
                <c:ptCount val="1"/>
                <c:pt idx="0">
                  <c:v>Do you think that the use of a Decision Support tool may improve your decision-making process and productivity?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25F-45A4-843A-432D056FB53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25F-45A4-843A-432D056FB53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25F-45A4-843A-432D056FB53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25F-45A4-843A-432D056FB53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25F-45A4-843A-432D056FB53F}"/>
              </c:ext>
            </c:extLst>
          </c:dPt>
          <c:dLbls>
            <c:dLbl>
              <c:idx val="0"/>
              <c:layout>
                <c:manualLayout>
                  <c:x val="-1.5184637045614119E-2"/>
                  <c:y val="7.1187161698348461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25F-45A4-843A-432D056FB53F}"/>
                </c:ext>
              </c:extLst>
            </c:dLbl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Greece!$BX$32:$BX$36</c:f>
              <c:strCache>
                <c:ptCount val="5"/>
                <c:pt idx="0">
                  <c:v>No, not at all</c:v>
                </c:pt>
                <c:pt idx="1">
                  <c:v>I am not sure</c:v>
                </c:pt>
                <c:pt idx="2">
                  <c:v>Probably</c:v>
                </c:pt>
                <c:pt idx="3">
                  <c:v>Yes, for sure</c:v>
                </c:pt>
                <c:pt idx="4">
                  <c:v>Not indicated</c:v>
                </c:pt>
              </c:strCache>
            </c:strRef>
          </c:cat>
          <c:val>
            <c:numRef>
              <c:f>Greece!$BY$32:$BY$36</c:f>
              <c:numCache>
                <c:formatCode>General</c:formatCode>
                <c:ptCount val="5"/>
                <c:pt idx="0">
                  <c:v>0</c:v>
                </c:pt>
                <c:pt idx="1">
                  <c:v>5</c:v>
                </c:pt>
                <c:pt idx="2">
                  <c:v>3</c:v>
                </c:pt>
                <c:pt idx="3">
                  <c:v>12</c:v>
                </c:pt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D25F-45A4-843A-432D056FB53F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Greece!$CA$31</c:f>
              <c:strCache>
                <c:ptCount val="1"/>
                <c:pt idx="0">
                  <c:v>Do you prefer a graphical or textual output from a decision support system?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F52-4788-A139-CD860C555B8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F52-4788-A139-CD860C555B8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F52-4788-A139-CD860C555B8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F52-4788-A139-CD860C555B8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Greece!$CA$32:$CA$35</c:f>
              <c:strCache>
                <c:ptCount val="4"/>
                <c:pt idx="0">
                  <c:v>Graphical</c:v>
                </c:pt>
                <c:pt idx="1">
                  <c:v>Textual</c:v>
                </c:pt>
                <c:pt idx="2">
                  <c:v>Both</c:v>
                </c:pt>
                <c:pt idx="3">
                  <c:v>Not indicated</c:v>
                </c:pt>
              </c:strCache>
            </c:strRef>
          </c:cat>
          <c:val>
            <c:numRef>
              <c:f>Greece!$CB$32:$CB$35</c:f>
              <c:numCache>
                <c:formatCode>General</c:formatCode>
                <c:ptCount val="4"/>
                <c:pt idx="0">
                  <c:v>2</c:v>
                </c:pt>
                <c:pt idx="1">
                  <c:v>1</c:v>
                </c:pt>
                <c:pt idx="2">
                  <c:v>17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F52-4788-A139-CD860C555B8D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Greece!$CD$28</c:f>
              <c:strCache>
                <c:ptCount val="1"/>
                <c:pt idx="0">
                  <c:v>Do you exchange and share your experiences about the use of decision support systems with your colleagues?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Greece!$CD$29:$CD$33</c:f>
              <c:strCache>
                <c:ptCount val="5"/>
                <c:pt idx="0">
                  <c:v>Never</c:v>
                </c:pt>
                <c:pt idx="1">
                  <c:v>Occasionally</c:v>
                </c:pt>
                <c:pt idx="2">
                  <c:v>Often</c:v>
                </c:pt>
                <c:pt idx="3">
                  <c:v>Always</c:v>
                </c:pt>
                <c:pt idx="4">
                  <c:v>Not indicated</c:v>
                </c:pt>
              </c:strCache>
            </c:strRef>
          </c:cat>
          <c:val>
            <c:numRef>
              <c:f>Greece!$CE$29:$CE$33</c:f>
              <c:numCache>
                <c:formatCode>General</c:formatCode>
                <c:ptCount val="5"/>
                <c:pt idx="0">
                  <c:v>3</c:v>
                </c:pt>
                <c:pt idx="1">
                  <c:v>9</c:v>
                </c:pt>
                <c:pt idx="2">
                  <c:v>4</c:v>
                </c:pt>
                <c:pt idx="3">
                  <c:v>0</c:v>
                </c:pt>
                <c:pt idx="4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6C6-448D-BBB0-2E98DB87E39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58492000"/>
        <c:axId val="223470240"/>
      </c:barChart>
      <c:catAx>
        <c:axId val="25849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23470240"/>
        <c:crosses val="autoZero"/>
        <c:auto val="1"/>
        <c:lblAlgn val="ctr"/>
        <c:lblOffset val="100"/>
        <c:noMultiLvlLbl val="0"/>
      </c:catAx>
      <c:valAx>
        <c:axId val="22347024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58492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Greece!$CG$28</c:f>
              <c:strCache>
                <c:ptCount val="1"/>
                <c:pt idx="0">
                  <c:v>Do you use decision support systems from trusted sources?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449-4473-A6A7-510DFEDE017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449-4473-A6A7-510DFEDE017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449-4473-A6A7-510DFEDE017B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Greece!$CG$29:$CG$31</c:f>
              <c:strCache>
                <c:ptCount val="3"/>
                <c:pt idx="0">
                  <c:v>Always</c:v>
                </c:pt>
                <c:pt idx="1">
                  <c:v>The source is not important to me</c:v>
                </c:pt>
                <c:pt idx="2">
                  <c:v>Not indicated</c:v>
                </c:pt>
              </c:strCache>
            </c:strRef>
          </c:cat>
          <c:val>
            <c:numRef>
              <c:f>Greece!$CH$29:$CH$31</c:f>
              <c:numCache>
                <c:formatCode>General</c:formatCode>
                <c:ptCount val="3"/>
                <c:pt idx="0">
                  <c:v>4</c:v>
                </c:pt>
                <c:pt idx="1">
                  <c:v>7</c:v>
                </c:pt>
                <c:pt idx="2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449-4473-A6A7-510DFEDE017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Greece!$CJ$28</c:f>
              <c:strCache>
                <c:ptCount val="1"/>
                <c:pt idx="0">
                  <c:v>Are you willing to pay in order to use a decision support system?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C2F-433D-855A-4B21D694BEA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C2F-433D-855A-4B21D694BEA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C2F-433D-855A-4B21D694BEA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C2F-433D-855A-4B21D694BEA0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Greece!$CJ$29:$CJ$32</c:f>
              <c:strCache>
                <c:ptCount val="4"/>
                <c:pt idx="0">
                  <c:v>No</c:v>
                </c:pt>
                <c:pt idx="1">
                  <c:v>Only if a subsidy is available</c:v>
                </c:pt>
                <c:pt idx="2">
                  <c:v>Yes</c:v>
                </c:pt>
                <c:pt idx="3">
                  <c:v>Not indicated</c:v>
                </c:pt>
              </c:strCache>
            </c:strRef>
          </c:cat>
          <c:val>
            <c:numRef>
              <c:f>Greece!$CK$29:$CK$32</c:f>
              <c:numCache>
                <c:formatCode>General</c:formatCode>
                <c:ptCount val="4"/>
                <c:pt idx="0">
                  <c:v>0</c:v>
                </c:pt>
                <c:pt idx="1">
                  <c:v>11</c:v>
                </c:pt>
                <c:pt idx="2">
                  <c:v>10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C2F-433D-855A-4B21D694BEA0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Greece!$CM$28</c:f>
              <c:strCache>
                <c:ptCount val="1"/>
                <c:pt idx="0">
                  <c:v>Would you consider necessary that a decision support system is tailored to your farm’s characteristics?</c:v>
                </c:pt>
              </c:strCache>
            </c:strRef>
          </c:tx>
          <c:explosion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4E8-4C1B-9B0F-EE0E600EE43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4E8-4C1B-9B0F-EE0E600EE43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24E8-4C1B-9B0F-EE0E600EE43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24E8-4C1B-9B0F-EE0E600EE43E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Greece!$CM$29:$CM$32</c:f>
              <c:strCache>
                <c:ptCount val="4"/>
                <c:pt idx="0">
                  <c:v>Not necessary</c:v>
                </c:pt>
                <c:pt idx="1">
                  <c:v>Yes, if possible</c:v>
                </c:pt>
                <c:pt idx="2">
                  <c:v>Required</c:v>
                </c:pt>
                <c:pt idx="3">
                  <c:v>Not indicated</c:v>
                </c:pt>
              </c:strCache>
            </c:strRef>
          </c:cat>
          <c:val>
            <c:numRef>
              <c:f>Greece!$CN$29:$CN$32</c:f>
              <c:numCache>
                <c:formatCode>General</c:formatCode>
                <c:ptCount val="4"/>
                <c:pt idx="0">
                  <c:v>2</c:v>
                </c:pt>
                <c:pt idx="1">
                  <c:v>17</c:v>
                </c:pt>
                <c:pt idx="2">
                  <c:v>0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4E8-4C1B-9B0F-EE0E600EE43E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Greece!$CP$28</c:f>
              <c:strCache>
                <c:ptCount val="1"/>
                <c:pt idx="0">
                  <c:v>Do you use the same decision support system as your advisor?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Greece!$CP$29:$CP$32</c:f>
              <c:strCache>
                <c:ptCount val="4"/>
                <c:pt idx="0">
                  <c:v>No</c:v>
                </c:pt>
                <c:pt idx="1">
                  <c:v>Similar but not the same</c:v>
                </c:pt>
                <c:pt idx="2">
                  <c:v>The same</c:v>
                </c:pt>
                <c:pt idx="3">
                  <c:v>Not indicated</c:v>
                </c:pt>
              </c:strCache>
            </c:strRef>
          </c:cat>
          <c:val>
            <c:numRef>
              <c:f>Greece!$CQ$29:$CQ$32</c:f>
              <c:numCache>
                <c:formatCode>General</c:formatCode>
                <c:ptCount val="4"/>
                <c:pt idx="0">
                  <c:v>6</c:v>
                </c:pt>
                <c:pt idx="1">
                  <c:v>2</c:v>
                </c:pt>
                <c:pt idx="2">
                  <c:v>1</c:v>
                </c:pt>
                <c:pt idx="3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80-40CF-8AA1-C5A1BE4FAFA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60018640"/>
        <c:axId val="90542176"/>
      </c:barChart>
      <c:catAx>
        <c:axId val="2600186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0542176"/>
        <c:crosses val="autoZero"/>
        <c:auto val="1"/>
        <c:lblAlgn val="ctr"/>
        <c:lblOffset val="100"/>
        <c:noMultiLvlLbl val="0"/>
      </c:catAx>
      <c:valAx>
        <c:axId val="9054217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60018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Greece!$CS$28</c:f>
              <c:strCache>
                <c:ptCount val="1"/>
                <c:pt idx="0">
                  <c:v>What is the age of the DSS user at the farm?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Greece!$CS$29:$CS$32</c:f>
              <c:strCache>
                <c:ptCount val="4"/>
                <c:pt idx="0">
                  <c:v>18-30</c:v>
                </c:pt>
                <c:pt idx="1">
                  <c:v>30-45</c:v>
                </c:pt>
                <c:pt idx="2">
                  <c:v>over 45</c:v>
                </c:pt>
                <c:pt idx="3">
                  <c:v>Not indicated</c:v>
                </c:pt>
              </c:strCache>
            </c:strRef>
          </c:cat>
          <c:val>
            <c:numRef>
              <c:f>Greece!$CT$29:$CT$32</c:f>
              <c:numCache>
                <c:formatCode>General</c:formatCode>
                <c:ptCount val="4"/>
                <c:pt idx="0">
                  <c:v>3</c:v>
                </c:pt>
                <c:pt idx="1">
                  <c:v>4</c:v>
                </c:pt>
                <c:pt idx="2">
                  <c:v>0</c:v>
                </c:pt>
                <c:pt idx="3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A0-4512-8336-12A40D202FF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24274192"/>
        <c:axId val="258307360"/>
      </c:barChart>
      <c:catAx>
        <c:axId val="22427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58307360"/>
        <c:crosses val="autoZero"/>
        <c:auto val="1"/>
        <c:lblAlgn val="ctr"/>
        <c:lblOffset val="100"/>
        <c:noMultiLvlLbl val="0"/>
      </c:catAx>
      <c:valAx>
        <c:axId val="2583073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24274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Greece!$CV$28</c:f>
              <c:strCache>
                <c:ptCount val="1"/>
                <c:pt idx="0">
                  <c:v>Do you have access to marketing information about decision support systems?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Greece!$CV$29:$CV$32</c:f>
              <c:strCache>
                <c:ptCount val="4"/>
                <c:pt idx="0">
                  <c:v>No</c:v>
                </c:pt>
                <c:pt idx="1">
                  <c:v>Occasionallu only</c:v>
                </c:pt>
                <c:pt idx="2">
                  <c:v>Yes, I’m subscribed to receive news concerning decision support systems</c:v>
                </c:pt>
                <c:pt idx="3">
                  <c:v>Not indicated</c:v>
                </c:pt>
              </c:strCache>
            </c:strRef>
          </c:cat>
          <c:val>
            <c:numRef>
              <c:f>Greece!$CW$29:$CW$32</c:f>
              <c:numCache>
                <c:formatCode>General</c:formatCode>
                <c:ptCount val="4"/>
                <c:pt idx="0">
                  <c:v>6</c:v>
                </c:pt>
                <c:pt idx="1">
                  <c:v>9</c:v>
                </c:pt>
                <c:pt idx="2">
                  <c:v>0</c:v>
                </c:pt>
                <c:pt idx="3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81-41CD-81E6-355973E5FD9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35399680"/>
        <c:axId val="223057904"/>
      </c:barChart>
      <c:catAx>
        <c:axId val="2353996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23057904"/>
        <c:crosses val="autoZero"/>
        <c:auto val="1"/>
        <c:lblAlgn val="ctr"/>
        <c:lblOffset val="100"/>
        <c:noMultiLvlLbl val="0"/>
      </c:catAx>
      <c:valAx>
        <c:axId val="22305790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35399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Greece!$CY$28</c:f>
              <c:strCache>
                <c:ptCount val="1"/>
                <c:pt idx="0">
                  <c:v>Have you followed a manufacturer’s demonstration of a decision support system?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C6F-44AB-959C-D8FA1694E1C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C6F-44AB-959C-D8FA1694E1C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AC6F-44AB-959C-D8FA1694E1C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AC6F-44AB-959C-D8FA1694E1C1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Greece!$CY$29:$CY$32</c:f>
              <c:strCache>
                <c:ptCount val="4"/>
                <c:pt idx="0">
                  <c:v>Never</c:v>
                </c:pt>
                <c:pt idx="1">
                  <c:v>Occasionally by invitation</c:v>
                </c:pt>
                <c:pt idx="2">
                  <c:v>Regularly</c:v>
                </c:pt>
                <c:pt idx="3">
                  <c:v>Not indicated</c:v>
                </c:pt>
              </c:strCache>
            </c:strRef>
          </c:cat>
          <c:val>
            <c:numRef>
              <c:f>Greece!$CZ$29:$CZ$32</c:f>
              <c:numCache>
                <c:formatCode>General</c:formatCode>
                <c:ptCount val="4"/>
                <c:pt idx="0">
                  <c:v>17</c:v>
                </c:pt>
                <c:pt idx="1">
                  <c:v>3</c:v>
                </c:pt>
                <c:pt idx="2">
                  <c:v>0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C6F-44AB-959C-D8FA1694E1C1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Italy!$C$45</c:f>
              <c:strCache>
                <c:ptCount val="1"/>
                <c:pt idx="0">
                  <c:v>Which is your age group?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Italy!$C$46:$C$50</c:f>
              <c:strCache>
                <c:ptCount val="5"/>
                <c:pt idx="0">
                  <c:v>18 to 25</c:v>
                </c:pt>
                <c:pt idx="1">
                  <c:v>25 to 35</c:v>
                </c:pt>
                <c:pt idx="2">
                  <c:v>35 to 50</c:v>
                </c:pt>
                <c:pt idx="3">
                  <c:v>50 to 60</c:v>
                </c:pt>
                <c:pt idx="4">
                  <c:v>60 or more</c:v>
                </c:pt>
              </c:strCache>
            </c:strRef>
          </c:cat>
          <c:val>
            <c:numRef>
              <c:f>Italy!$D$46:$D$50</c:f>
              <c:numCache>
                <c:formatCode>General</c:formatCode>
                <c:ptCount val="5"/>
                <c:pt idx="0">
                  <c:v>4</c:v>
                </c:pt>
                <c:pt idx="1">
                  <c:v>16</c:v>
                </c:pt>
                <c:pt idx="2">
                  <c:v>7</c:v>
                </c:pt>
                <c:pt idx="3">
                  <c:v>6</c:v>
                </c:pt>
                <c:pt idx="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8F-476C-8269-D1E28E4598C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52575888"/>
        <c:axId val="89359600"/>
      </c:barChart>
      <c:catAx>
        <c:axId val="152575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89359600"/>
        <c:crosses val="autoZero"/>
        <c:auto val="1"/>
        <c:lblAlgn val="ctr"/>
        <c:lblOffset val="100"/>
        <c:noMultiLvlLbl val="0"/>
      </c:catAx>
      <c:valAx>
        <c:axId val="8935960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52575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Italy!$F$45</c:f>
              <c:strCache>
                <c:ptCount val="1"/>
                <c:pt idx="0">
                  <c:v>What is your gender?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0E1-4F5D-A35A-65CC9B4B977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0E1-4F5D-A35A-65CC9B4B977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0E1-4F5D-A35A-65CC9B4B9771}"/>
              </c:ext>
            </c:extLst>
          </c:dPt>
          <c:dLbls>
            <c:dLbl>
              <c:idx val="2"/>
              <c:layout>
                <c:manualLayout>
                  <c:x val="-0.1998732326893683"/>
                  <c:y val="4.7068101901433179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0E1-4F5D-A35A-65CC9B4B9771}"/>
                </c:ext>
              </c:extLst>
            </c:dLbl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Italy!$F$46:$F$48</c:f>
              <c:strCache>
                <c:ptCount val="3"/>
                <c:pt idx="0">
                  <c:v>Male</c:v>
                </c:pt>
                <c:pt idx="1">
                  <c:v>Female</c:v>
                </c:pt>
                <c:pt idx="2">
                  <c:v>not indicated</c:v>
                </c:pt>
              </c:strCache>
            </c:strRef>
          </c:cat>
          <c:val>
            <c:numRef>
              <c:f>Italy!$G$46:$G$48</c:f>
              <c:numCache>
                <c:formatCode>General</c:formatCode>
                <c:ptCount val="3"/>
                <c:pt idx="0">
                  <c:v>30</c:v>
                </c:pt>
                <c:pt idx="1">
                  <c:v>6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0E1-4F5D-A35A-65CC9B4B9771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Italy!$J$45</c:f>
              <c:strCache>
                <c:ptCount val="1"/>
                <c:pt idx="0">
                  <c:v>What is the highest degree you have attained?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Italy!$J$46:$J$51</c:f>
              <c:strCache>
                <c:ptCount val="6"/>
                <c:pt idx="0">
                  <c:v>Vocational</c:v>
                </c:pt>
                <c:pt idx="1">
                  <c:v>Bachelor</c:v>
                </c:pt>
                <c:pt idx="2">
                  <c:v>Masters</c:v>
                </c:pt>
                <c:pt idx="3">
                  <c:v>PhD</c:v>
                </c:pt>
                <c:pt idx="4">
                  <c:v>Others</c:v>
                </c:pt>
                <c:pt idx="5">
                  <c:v>not indicated</c:v>
                </c:pt>
              </c:strCache>
            </c:strRef>
          </c:cat>
          <c:val>
            <c:numRef>
              <c:f>Italy!$K$46:$K$51</c:f>
              <c:numCache>
                <c:formatCode>General</c:formatCode>
                <c:ptCount val="6"/>
                <c:pt idx="0">
                  <c:v>26</c:v>
                </c:pt>
                <c:pt idx="1">
                  <c:v>3</c:v>
                </c:pt>
                <c:pt idx="2">
                  <c:v>5</c:v>
                </c:pt>
                <c:pt idx="3">
                  <c:v>0</c:v>
                </c:pt>
                <c:pt idx="4">
                  <c:v>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38-4B92-94B9-2D361EEAA91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59092768"/>
        <c:axId val="146107904"/>
      </c:barChart>
      <c:catAx>
        <c:axId val="2590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146107904"/>
        <c:crosses val="autoZero"/>
        <c:auto val="1"/>
        <c:lblAlgn val="ctr"/>
        <c:lblOffset val="100"/>
        <c:noMultiLvlLbl val="0"/>
      </c:catAx>
      <c:valAx>
        <c:axId val="14610790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590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Italy!$M$45</c:f>
              <c:strCache>
                <c:ptCount val="1"/>
                <c:pt idx="0">
                  <c:v>Your farm is 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Italy!$M$46:$M$51</c:f>
              <c:strCache>
                <c:ptCount val="6"/>
                <c:pt idx="0">
                  <c:v>Under 5 ha</c:v>
                </c:pt>
                <c:pt idx="1">
                  <c:v>5-10 ha</c:v>
                </c:pt>
                <c:pt idx="2">
                  <c:v>10-30 ha</c:v>
                </c:pt>
                <c:pt idx="3">
                  <c:v>30-60 ha</c:v>
                </c:pt>
                <c:pt idx="4">
                  <c:v>over 60 ha</c:v>
                </c:pt>
                <c:pt idx="5">
                  <c:v>not indicated</c:v>
                </c:pt>
              </c:strCache>
            </c:strRef>
          </c:cat>
          <c:val>
            <c:numRef>
              <c:f>Italy!$N$46:$N$51</c:f>
              <c:numCache>
                <c:formatCode>General</c:formatCode>
                <c:ptCount val="6"/>
                <c:pt idx="0">
                  <c:v>0</c:v>
                </c:pt>
                <c:pt idx="1">
                  <c:v>3</c:v>
                </c:pt>
                <c:pt idx="2">
                  <c:v>4</c:v>
                </c:pt>
                <c:pt idx="3">
                  <c:v>14</c:v>
                </c:pt>
                <c:pt idx="4">
                  <c:v>16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07-4E47-AC2A-2689E416AD8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85076800"/>
        <c:axId val="98620224"/>
      </c:barChart>
      <c:catAx>
        <c:axId val="85076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8620224"/>
        <c:crosses val="autoZero"/>
        <c:auto val="1"/>
        <c:lblAlgn val="ctr"/>
        <c:lblOffset val="100"/>
        <c:noMultiLvlLbl val="0"/>
      </c:catAx>
      <c:valAx>
        <c:axId val="9862022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85076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Italy!$P$45</c:f>
              <c:strCache>
                <c:ptCount val="1"/>
                <c:pt idx="0">
                  <c:v>Most of the agricultural production on your farm is intended for: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2C9-4287-AFB8-670AB8DE9EC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2C9-4287-AFB8-670AB8DE9EC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36DF-40DA-929C-2DC790F6D736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Italy!$P$46:$P$48</c:f>
              <c:strCache>
                <c:ptCount val="3"/>
                <c:pt idx="0">
                  <c:v>Selling</c:v>
                </c:pt>
                <c:pt idx="1">
                  <c:v>Your own needs</c:v>
                </c:pt>
                <c:pt idx="2">
                  <c:v>not indicated</c:v>
                </c:pt>
              </c:strCache>
            </c:strRef>
          </c:cat>
          <c:val>
            <c:numRef>
              <c:f>Italy!$Q$46:$Q$48</c:f>
              <c:numCache>
                <c:formatCode>General</c:formatCode>
                <c:ptCount val="3"/>
                <c:pt idx="0">
                  <c:v>26</c:v>
                </c:pt>
                <c:pt idx="1">
                  <c:v>12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2C9-4287-AFB8-670AB8DE9EC1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Italy!$S$45</c:f>
              <c:strCache>
                <c:ptCount val="1"/>
                <c:pt idx="0">
                  <c:v>Your farm is: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Italy!$S$46:$S$50</c:f>
              <c:strCache>
                <c:ptCount val="5"/>
                <c:pt idx="0">
                  <c:v>Conventional</c:v>
                </c:pt>
                <c:pt idx="1">
                  <c:v>Intergrated</c:v>
                </c:pt>
                <c:pt idx="2">
                  <c:v>Organic</c:v>
                </c:pt>
                <c:pt idx="3">
                  <c:v>Biodynamic</c:v>
                </c:pt>
                <c:pt idx="4">
                  <c:v>not indicated</c:v>
                </c:pt>
              </c:strCache>
            </c:strRef>
          </c:cat>
          <c:val>
            <c:numRef>
              <c:f>Italy!$T$46:$T$50</c:f>
              <c:numCache>
                <c:formatCode>General</c:formatCode>
                <c:ptCount val="5"/>
                <c:pt idx="0">
                  <c:v>19</c:v>
                </c:pt>
                <c:pt idx="1">
                  <c:v>12</c:v>
                </c:pt>
                <c:pt idx="2">
                  <c:v>6</c:v>
                </c:pt>
                <c:pt idx="3">
                  <c:v>1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37-4471-BA97-2B03259276E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50211536"/>
        <c:axId val="98260768"/>
      </c:barChart>
      <c:catAx>
        <c:axId val="25021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8260768"/>
        <c:crosses val="autoZero"/>
        <c:auto val="1"/>
        <c:lblAlgn val="ctr"/>
        <c:lblOffset val="100"/>
        <c:noMultiLvlLbl val="0"/>
      </c:catAx>
      <c:valAx>
        <c:axId val="98260768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50211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1633333333333336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Italy!$V$45</c:f>
              <c:strCache>
                <c:ptCount val="1"/>
                <c:pt idx="0">
                  <c:v>Average yearly income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Italy!$V$46:$V$51</c:f>
              <c:strCache>
                <c:ptCount val="6"/>
                <c:pt idx="0">
                  <c:v>Under 20k euros</c:v>
                </c:pt>
                <c:pt idx="1">
                  <c:v>20k-35k euros</c:v>
                </c:pt>
                <c:pt idx="2">
                  <c:v>35k-50k euros</c:v>
                </c:pt>
                <c:pt idx="3">
                  <c:v>50k-75k euros</c:v>
                </c:pt>
                <c:pt idx="4">
                  <c:v>over 75k euros</c:v>
                </c:pt>
                <c:pt idx="5">
                  <c:v>Not indicated</c:v>
                </c:pt>
              </c:strCache>
            </c:strRef>
          </c:cat>
          <c:val>
            <c:numRef>
              <c:f>Italy!$W$46:$W$51</c:f>
              <c:numCache>
                <c:formatCode>General</c:formatCode>
                <c:ptCount val="6"/>
                <c:pt idx="0">
                  <c:v>10</c:v>
                </c:pt>
                <c:pt idx="1">
                  <c:v>7</c:v>
                </c:pt>
                <c:pt idx="2">
                  <c:v>9</c:v>
                </c:pt>
                <c:pt idx="3">
                  <c:v>2</c:v>
                </c:pt>
                <c:pt idx="4">
                  <c:v>8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FF-46AF-B26A-AF9B20F675B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91554368"/>
        <c:axId val="143607152"/>
      </c:barChart>
      <c:catAx>
        <c:axId val="91554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143607152"/>
        <c:crosses val="autoZero"/>
        <c:auto val="1"/>
        <c:lblAlgn val="ctr"/>
        <c:lblOffset val="100"/>
        <c:noMultiLvlLbl val="0"/>
      </c:catAx>
      <c:valAx>
        <c:axId val="1436071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91554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Italy!$Y$45</c:f>
              <c:strCache>
                <c:ptCount val="1"/>
                <c:pt idx="0">
                  <c:v>What do you grow on your farm?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Italy!$Y$46:$Y$53</c:f>
              <c:strCache>
                <c:ptCount val="8"/>
                <c:pt idx="0">
                  <c:v>Arable crops</c:v>
                </c:pt>
                <c:pt idx="1">
                  <c:v>Mixed</c:v>
                </c:pt>
                <c:pt idx="2">
                  <c:v>Animal</c:v>
                </c:pt>
                <c:pt idx="3">
                  <c:v>Orchards</c:v>
                </c:pt>
                <c:pt idx="4">
                  <c:v>Vineyards</c:v>
                </c:pt>
                <c:pt idx="5">
                  <c:v>Flower</c:v>
                </c:pt>
                <c:pt idx="6">
                  <c:v>Others</c:v>
                </c:pt>
                <c:pt idx="7">
                  <c:v>not indicated</c:v>
                </c:pt>
              </c:strCache>
            </c:strRef>
          </c:cat>
          <c:val>
            <c:numRef>
              <c:f>Italy!$Z$46:$Z$53</c:f>
              <c:numCache>
                <c:formatCode>General</c:formatCode>
                <c:ptCount val="8"/>
                <c:pt idx="0">
                  <c:v>20</c:v>
                </c:pt>
                <c:pt idx="1">
                  <c:v>14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3A-4748-8B6F-A7CCAD9B157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50206736"/>
        <c:axId val="89360848"/>
      </c:barChart>
      <c:catAx>
        <c:axId val="250206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89360848"/>
        <c:crosses val="autoZero"/>
        <c:auto val="1"/>
        <c:lblAlgn val="ctr"/>
        <c:lblOffset val="100"/>
        <c:noMultiLvlLbl val="0"/>
      </c:catAx>
      <c:valAx>
        <c:axId val="89360848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50206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Italy!$AB$45</c:f>
              <c:strCache>
                <c:ptCount val="1"/>
                <c:pt idx="0">
                  <c:v>Do you need to satisfy some legislative or market requirement</c:v>
                </c:pt>
              </c:strCache>
            </c:strRef>
          </c:tx>
          <c:explosion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BE69-4EB7-8C8B-74673FE2C2B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BE69-4EB7-8C8B-74673FE2C2B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BE69-4EB7-8C8B-74673FE2C2B6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Italy!$AB$46:$AB$48</c:f>
              <c:strCache>
                <c:ptCount val="3"/>
                <c:pt idx="0">
                  <c:v>Yes</c:v>
                </c:pt>
                <c:pt idx="1">
                  <c:v>No</c:v>
                </c:pt>
                <c:pt idx="2">
                  <c:v>Not indicated</c:v>
                </c:pt>
              </c:strCache>
            </c:strRef>
          </c:cat>
          <c:val>
            <c:numRef>
              <c:f>Italy!$AC$46:$AC$48</c:f>
              <c:numCache>
                <c:formatCode>General</c:formatCode>
                <c:ptCount val="3"/>
                <c:pt idx="0">
                  <c:v>24</c:v>
                </c:pt>
                <c:pt idx="1">
                  <c:v>8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E69-4EB7-8C8B-74673FE2C2B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Italy!$AE$45</c:f>
              <c:strCache>
                <c:ptCount val="1"/>
                <c:pt idx="0">
                  <c:v>Do you have a smartphone?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39A-44F9-B568-0BA48586F9A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39A-44F9-B568-0BA48586F9A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121A-435A-B6BF-924718F66D61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Italy!$AE$46:$AE$48</c:f>
              <c:strCache>
                <c:ptCount val="3"/>
                <c:pt idx="0">
                  <c:v>Yes</c:v>
                </c:pt>
                <c:pt idx="1">
                  <c:v>No</c:v>
                </c:pt>
                <c:pt idx="2">
                  <c:v>not indicated</c:v>
                </c:pt>
              </c:strCache>
            </c:strRef>
          </c:cat>
          <c:val>
            <c:numRef>
              <c:f>Italy!$AF$46:$AF$48</c:f>
              <c:numCache>
                <c:formatCode>General</c:formatCode>
                <c:ptCount val="3"/>
                <c:pt idx="0">
                  <c:v>36</c:v>
                </c:pt>
                <c:pt idx="1">
                  <c:v>1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39A-44F9-B568-0BA48586F9A1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Italy!$AH$45</c:f>
              <c:strCache>
                <c:ptCount val="1"/>
                <c:pt idx="0">
                  <c:v>Do you use agricultural help application?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461A-4300-8135-4EFCE5FA7B9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461A-4300-8135-4EFCE5FA7B9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461A-4300-8135-4EFCE5FA7B9F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Italy!$AH$46:$AH$48</c:f>
              <c:strCache>
                <c:ptCount val="3"/>
                <c:pt idx="0">
                  <c:v>Yes </c:v>
                </c:pt>
                <c:pt idx="1">
                  <c:v>No</c:v>
                </c:pt>
                <c:pt idx="2">
                  <c:v>Not indicated</c:v>
                </c:pt>
              </c:strCache>
            </c:strRef>
          </c:cat>
          <c:val>
            <c:numRef>
              <c:f>Italy!$AI$46:$AI$48</c:f>
              <c:numCache>
                <c:formatCode>General</c:formatCode>
                <c:ptCount val="3"/>
                <c:pt idx="0">
                  <c:v>34</c:v>
                </c:pt>
                <c:pt idx="1">
                  <c:v>1</c:v>
                </c:pt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61A-4300-8135-4EFCE5FA7B9F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Italy!$AK$45</c:f>
              <c:strCache>
                <c:ptCount val="1"/>
                <c:pt idx="0">
                  <c:v>Would you say you use it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Italy!$AK$46:$AK$50</c:f>
              <c:strCache>
                <c:ptCount val="5"/>
                <c:pt idx="0">
                  <c:v>Not very much, less than most people around me</c:v>
                </c:pt>
                <c:pt idx="1">
                  <c:v>Like most people around me</c:v>
                </c:pt>
                <c:pt idx="2">
                  <c:v>More than most people around me</c:v>
                </c:pt>
                <c:pt idx="3">
                  <c:v>Too much. I should try to use it less</c:v>
                </c:pt>
                <c:pt idx="4">
                  <c:v>Not indicated</c:v>
                </c:pt>
              </c:strCache>
            </c:strRef>
          </c:cat>
          <c:val>
            <c:numRef>
              <c:f>Italy!$AL$46:$AL$50</c:f>
              <c:numCache>
                <c:formatCode>General</c:formatCode>
                <c:ptCount val="5"/>
                <c:pt idx="0">
                  <c:v>7</c:v>
                </c:pt>
                <c:pt idx="1">
                  <c:v>19</c:v>
                </c:pt>
                <c:pt idx="2">
                  <c:v>8</c:v>
                </c:pt>
                <c:pt idx="3">
                  <c:v>0</c:v>
                </c:pt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33-4678-A926-314EFF80D31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95564912"/>
        <c:axId val="145815504"/>
      </c:barChart>
      <c:catAx>
        <c:axId val="955649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145815504"/>
        <c:crosses val="autoZero"/>
        <c:auto val="1"/>
        <c:lblAlgn val="ctr"/>
        <c:lblOffset val="100"/>
        <c:noMultiLvlLbl val="0"/>
      </c:catAx>
      <c:valAx>
        <c:axId val="14581550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5564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Italy!$AN$45</c:f>
              <c:strCache>
                <c:ptCount val="1"/>
                <c:pt idx="0">
                  <c:v>Do you have a computer at home?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FDD-4A6C-962D-212B525653F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FDD-4A6C-962D-212B525653F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3B8-4B7B-9B23-3EB6674E1A1B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Italy!$AN$46:$AN$48</c:f>
              <c:strCache>
                <c:ptCount val="3"/>
                <c:pt idx="0">
                  <c:v>Yes </c:v>
                </c:pt>
                <c:pt idx="1">
                  <c:v>No</c:v>
                </c:pt>
                <c:pt idx="2">
                  <c:v>not indicated</c:v>
                </c:pt>
              </c:strCache>
            </c:strRef>
          </c:cat>
          <c:val>
            <c:numRef>
              <c:f>Italy!$AO$46:$AO$48</c:f>
              <c:numCache>
                <c:formatCode>General</c:formatCode>
                <c:ptCount val="3"/>
                <c:pt idx="0">
                  <c:v>37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FDD-4A6C-962D-212B525653F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Italy!$AQ$45</c:f>
              <c:strCache>
                <c:ptCount val="1"/>
                <c:pt idx="0">
                  <c:v>Do you have access to speed internet?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FBF-4DF2-850A-FE3A1634518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FBF-4DF2-850A-FE3A1634518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9FBF-4DF2-850A-FE3A1634518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7744-4D79-8762-7534AE276AA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Italy!$AQ$46:$AQ$49</c:f>
              <c:strCache>
                <c:ptCount val="4"/>
                <c:pt idx="0">
                  <c:v>No</c:v>
                </c:pt>
                <c:pt idx="1">
                  <c:v>Yes, in the office but not in the fields</c:v>
                </c:pt>
                <c:pt idx="2">
                  <c:v>Yes, both in the office and in the fields</c:v>
                </c:pt>
                <c:pt idx="3">
                  <c:v>not indicated</c:v>
                </c:pt>
              </c:strCache>
            </c:strRef>
          </c:cat>
          <c:val>
            <c:numRef>
              <c:f>Italy!$AR$46:$AR$49</c:f>
              <c:numCache>
                <c:formatCode>General</c:formatCode>
                <c:ptCount val="4"/>
                <c:pt idx="0">
                  <c:v>4</c:v>
                </c:pt>
                <c:pt idx="1">
                  <c:v>12</c:v>
                </c:pt>
                <c:pt idx="2">
                  <c:v>21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FBF-4DF2-850A-FE3A1634518C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Italy!$AT$45</c:f>
              <c:strCache>
                <c:ptCount val="1"/>
                <c:pt idx="0">
                  <c:v>Have you already used DSS?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603-41D6-82AA-9EAE8D8EA9C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603-41D6-82AA-9EAE8D8EA9C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3603-41D6-82AA-9EAE8D8EA9C7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Italy!$AT$46:$AT$48</c:f>
              <c:strCache>
                <c:ptCount val="3"/>
                <c:pt idx="0">
                  <c:v>Yes </c:v>
                </c:pt>
                <c:pt idx="1">
                  <c:v>No</c:v>
                </c:pt>
                <c:pt idx="2">
                  <c:v>Not indicated</c:v>
                </c:pt>
              </c:strCache>
            </c:strRef>
          </c:cat>
          <c:val>
            <c:numRef>
              <c:f>Italy!$AU$46:$AU$48</c:f>
              <c:numCache>
                <c:formatCode>General</c:formatCode>
                <c:ptCount val="3"/>
                <c:pt idx="0">
                  <c:v>17</c:v>
                </c:pt>
                <c:pt idx="1">
                  <c:v>19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603-41D6-82AA-9EAE8D8EA9C7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Italy!$AW$45</c:f>
              <c:strCache>
                <c:ptCount val="1"/>
                <c:pt idx="0">
                  <c:v>Usually, how do you access a DSS?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Italy!$AW$46:$AW$49</c:f>
              <c:strCache>
                <c:ptCount val="4"/>
                <c:pt idx="0">
                  <c:v>Mobile phone</c:v>
                </c:pt>
                <c:pt idx="1">
                  <c:v>PC</c:v>
                </c:pt>
                <c:pt idx="2">
                  <c:v>Through an advisor</c:v>
                </c:pt>
                <c:pt idx="3">
                  <c:v>Not indicated</c:v>
                </c:pt>
              </c:strCache>
            </c:strRef>
          </c:cat>
          <c:val>
            <c:numRef>
              <c:f>Italy!$AX$46:$AX$49</c:f>
              <c:numCache>
                <c:formatCode>General</c:formatCode>
                <c:ptCount val="4"/>
                <c:pt idx="0">
                  <c:v>10</c:v>
                </c:pt>
                <c:pt idx="1">
                  <c:v>7</c:v>
                </c:pt>
                <c:pt idx="2">
                  <c:v>7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73-4183-B035-439C14392E4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51819328"/>
        <c:axId val="90541760"/>
      </c:barChart>
      <c:catAx>
        <c:axId val="2518193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0541760"/>
        <c:crosses val="autoZero"/>
        <c:auto val="1"/>
        <c:lblAlgn val="ctr"/>
        <c:lblOffset val="100"/>
        <c:noMultiLvlLbl val="0"/>
      </c:catAx>
      <c:valAx>
        <c:axId val="9054176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51819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Italy!$AZ$45</c:f>
              <c:strCache>
                <c:ptCount val="1"/>
                <c:pt idx="0">
                  <c:v>Which would be your preferred way to access a DSS?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Italy!$AZ$46:$AZ$49</c:f>
              <c:strCache>
                <c:ptCount val="4"/>
                <c:pt idx="0">
                  <c:v>Mobile phone</c:v>
                </c:pt>
                <c:pt idx="1">
                  <c:v>PC</c:v>
                </c:pt>
                <c:pt idx="2">
                  <c:v>Through an advisor</c:v>
                </c:pt>
                <c:pt idx="3">
                  <c:v>Not indicated</c:v>
                </c:pt>
              </c:strCache>
            </c:strRef>
          </c:cat>
          <c:val>
            <c:numRef>
              <c:f>Italy!$BA$46:$BA$49</c:f>
              <c:numCache>
                <c:formatCode>General</c:formatCode>
                <c:ptCount val="4"/>
                <c:pt idx="0">
                  <c:v>23</c:v>
                </c:pt>
                <c:pt idx="1">
                  <c:v>8</c:v>
                </c:pt>
                <c:pt idx="2">
                  <c:v>5</c:v>
                </c:pt>
                <c:pt idx="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3F-4E9A-A53F-81EB980C0DA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85074400"/>
        <c:axId val="98619808"/>
      </c:barChart>
      <c:catAx>
        <c:axId val="850744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8619808"/>
        <c:crosses val="autoZero"/>
        <c:auto val="1"/>
        <c:lblAlgn val="ctr"/>
        <c:lblOffset val="100"/>
        <c:noMultiLvlLbl val="0"/>
      </c:catAx>
      <c:valAx>
        <c:axId val="9861980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85074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Italy!$BC$45</c:f>
              <c:strCache>
                <c:ptCount val="1"/>
                <c:pt idx="0">
                  <c:v>Are you willing to try new products and services?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B76-4F2C-9BFB-F77396FC169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B76-4F2C-9BFB-F77396FC169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B76-4F2C-9BFB-F77396FC169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0B76-4F2C-9BFB-F77396FC1699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Italy!$BC$46:$BC$49</c:f>
              <c:strCache>
                <c:ptCount val="4"/>
                <c:pt idx="0">
                  <c:v>Yes</c:v>
                </c:pt>
                <c:pt idx="1">
                  <c:v>Sometimes</c:v>
                </c:pt>
                <c:pt idx="2">
                  <c:v>Never</c:v>
                </c:pt>
                <c:pt idx="3">
                  <c:v>Not indicated</c:v>
                </c:pt>
              </c:strCache>
            </c:strRef>
          </c:cat>
          <c:val>
            <c:numRef>
              <c:f>Italy!$BD$46:$BD$49</c:f>
              <c:numCache>
                <c:formatCode>General</c:formatCode>
                <c:ptCount val="4"/>
                <c:pt idx="0">
                  <c:v>18</c:v>
                </c:pt>
                <c:pt idx="1">
                  <c:v>15</c:v>
                </c:pt>
                <c:pt idx="2">
                  <c:v>0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B76-4F2C-9BFB-F77396FC1699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Italy!$BF$45</c:f>
              <c:strCache>
                <c:ptCount val="1"/>
                <c:pt idx="0">
                  <c:v>Is price an important factor of your decision to use or not a given decision support system?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8BC-49AB-AD0C-A50AD41931C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8BC-49AB-AD0C-A50AD41931C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8BC-49AB-AD0C-A50AD41931CE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Italy!$BF$46:$BF$48</c:f>
              <c:strCache>
                <c:ptCount val="3"/>
                <c:pt idx="0">
                  <c:v>Yes </c:v>
                </c:pt>
                <c:pt idx="1">
                  <c:v>no</c:v>
                </c:pt>
                <c:pt idx="2">
                  <c:v>Not indicated</c:v>
                </c:pt>
              </c:strCache>
            </c:strRef>
          </c:cat>
          <c:val>
            <c:numRef>
              <c:f>Italy!$BG$46:$BG$48</c:f>
              <c:numCache>
                <c:formatCode>General</c:formatCode>
                <c:ptCount val="3"/>
                <c:pt idx="0">
                  <c:v>30</c:v>
                </c:pt>
                <c:pt idx="1">
                  <c:v>5</c:v>
                </c:pt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8BC-49AB-AD0C-A50AD41931CE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Italy!$BI$45</c:f>
              <c:strCache>
                <c:ptCount val="1"/>
                <c:pt idx="0">
                  <c:v>In your opinion, decision support systems are more useful for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Italy!$BI$46:$BI$49</c:f>
              <c:strCache>
                <c:ptCount val="4"/>
                <c:pt idx="0">
                  <c:v>Short-run decisions</c:v>
                </c:pt>
                <c:pt idx="1">
                  <c:v>Long-run decisions</c:v>
                </c:pt>
                <c:pt idx="2">
                  <c:v>Both</c:v>
                </c:pt>
                <c:pt idx="3">
                  <c:v>Not indicated</c:v>
                </c:pt>
              </c:strCache>
            </c:strRef>
          </c:cat>
          <c:val>
            <c:numRef>
              <c:f>Italy!$BJ$46:$BJ$49</c:f>
              <c:numCache>
                <c:formatCode>General</c:formatCode>
                <c:ptCount val="4"/>
                <c:pt idx="0">
                  <c:v>9</c:v>
                </c:pt>
                <c:pt idx="1">
                  <c:v>19</c:v>
                </c:pt>
                <c:pt idx="2">
                  <c:v>5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7D-408B-A72E-E33E1E7BDD7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23172848"/>
        <c:axId val="223057488"/>
      </c:barChart>
      <c:catAx>
        <c:axId val="2231728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23057488"/>
        <c:crosses val="autoZero"/>
        <c:auto val="1"/>
        <c:lblAlgn val="ctr"/>
        <c:lblOffset val="100"/>
        <c:noMultiLvlLbl val="0"/>
      </c:catAx>
      <c:valAx>
        <c:axId val="22305748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23172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1011248906386701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Italy!$BL$45</c:f>
              <c:strCache>
                <c:ptCount val="1"/>
                <c:pt idx="0">
                  <c:v>What type of support do you prefer for a decision support system?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FC7-4FB2-8BB5-9BDCBF9E75C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FC7-4FB2-8BB5-9BDCBF9E75C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3FC7-4FB2-8BB5-9BDCBF9E75C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3FC7-4FB2-8BB5-9BDCBF9E75CF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Italy!$BL$46:$BL$49</c:f>
              <c:strCache>
                <c:ptCount val="4"/>
                <c:pt idx="0">
                  <c:v>Web-based</c:v>
                </c:pt>
                <c:pt idx="1">
                  <c:v>Software downloaded locally</c:v>
                </c:pt>
                <c:pt idx="2">
                  <c:v>Both</c:v>
                </c:pt>
                <c:pt idx="3">
                  <c:v>Not indicated</c:v>
                </c:pt>
              </c:strCache>
            </c:strRef>
          </c:cat>
          <c:val>
            <c:numRef>
              <c:f>Italy!$BM$46:$BM$49</c:f>
              <c:numCache>
                <c:formatCode>General</c:formatCode>
                <c:ptCount val="4"/>
                <c:pt idx="0">
                  <c:v>15</c:v>
                </c:pt>
                <c:pt idx="1">
                  <c:v>15</c:v>
                </c:pt>
                <c:pt idx="2">
                  <c:v>1</c:v>
                </c:pt>
                <c:pt idx="3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FC7-4FB2-8BB5-9BDCBF9E75CF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Italy!$BO$45</c:f>
              <c:strCache>
                <c:ptCount val="1"/>
                <c:pt idx="0">
                  <c:v>importance of the following characteristics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Italy!$BO$46:$BO$49</c:f>
              <c:strCache>
                <c:ptCount val="4"/>
                <c:pt idx="0">
                  <c:v>Easy to use</c:v>
                </c:pt>
                <c:pt idx="1">
                  <c:v>Efficient</c:v>
                </c:pt>
                <c:pt idx="2">
                  <c:v>Low price</c:v>
                </c:pt>
                <c:pt idx="3">
                  <c:v>Polyvalent</c:v>
                </c:pt>
              </c:strCache>
            </c:strRef>
          </c:cat>
          <c:val>
            <c:numRef>
              <c:f>Italy!$BP$46:$BP$49</c:f>
              <c:numCache>
                <c:formatCode>General</c:formatCode>
                <c:ptCount val="4"/>
                <c:pt idx="0">
                  <c:v>6.4705882352941178</c:v>
                </c:pt>
                <c:pt idx="1">
                  <c:v>6.3529411764705879</c:v>
                </c:pt>
                <c:pt idx="2">
                  <c:v>5.4411764705882355</c:v>
                </c:pt>
                <c:pt idx="3">
                  <c:v>6.117647058823529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52-4C89-996A-B4332969BC4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43484352"/>
        <c:axId val="98884896"/>
      </c:barChart>
      <c:catAx>
        <c:axId val="143484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8884896"/>
        <c:crosses val="autoZero"/>
        <c:auto val="1"/>
        <c:lblAlgn val="ctr"/>
        <c:lblOffset val="100"/>
        <c:noMultiLvlLbl val="0"/>
      </c:catAx>
      <c:valAx>
        <c:axId val="9888489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43484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importance of the following characteristics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Italy!$BO$45</c:f>
              <c:strCache>
                <c:ptCount val="1"/>
                <c:pt idx="0">
                  <c:v>importance of the following characteristics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Italy!$BR$46:$BR$50</c:f>
              <c:strCache>
                <c:ptCount val="5"/>
                <c:pt idx="0">
                  <c:v>enjoy using new technologies</c:v>
                </c:pt>
                <c:pt idx="1">
                  <c:v>appreciate change in general</c:v>
                </c:pt>
                <c:pt idx="2">
                  <c:v>how much would you trust the guidance of a decision support system</c:v>
                </c:pt>
                <c:pt idx="3">
                  <c:v>trust the advice of a colleague</c:v>
                </c:pt>
                <c:pt idx="4">
                  <c:v>trust the advice of a friend</c:v>
                </c:pt>
              </c:strCache>
            </c:strRef>
          </c:cat>
          <c:val>
            <c:numRef>
              <c:f>Italy!$BS$46:$BS$50</c:f>
              <c:numCache>
                <c:formatCode>General</c:formatCode>
                <c:ptCount val="5"/>
                <c:pt idx="0">
                  <c:v>5.8888888888888893</c:v>
                </c:pt>
                <c:pt idx="1">
                  <c:v>5.7297297297297298</c:v>
                </c:pt>
                <c:pt idx="2">
                  <c:v>4.4324324324324325</c:v>
                </c:pt>
                <c:pt idx="3">
                  <c:v>4.6756756756756754</c:v>
                </c:pt>
                <c:pt idx="4">
                  <c:v>4.4864864864864868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2D-4705-AEB2-40664502EE2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59549504"/>
        <c:axId val="146108320"/>
      </c:barChart>
      <c:catAx>
        <c:axId val="259549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146108320"/>
        <c:crosses val="autoZero"/>
        <c:auto val="1"/>
        <c:lblAlgn val="ctr"/>
        <c:lblOffset val="100"/>
        <c:noMultiLvlLbl val="0"/>
      </c:catAx>
      <c:valAx>
        <c:axId val="14610832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59549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Italy!$BU$45</c:f>
              <c:strCache>
                <c:ptCount val="1"/>
                <c:pt idx="0">
                  <c:v>Would you need additional computer-related education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EB2-4435-8B43-1D9C2C1FF71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EB2-4435-8B43-1D9C2C1FF71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EB2-4435-8B43-1D9C2C1FF71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5EB2-4435-8B43-1D9C2C1FF71C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Italy!$BU$46:$BU$49</c:f>
              <c:strCache>
                <c:ptCount val="4"/>
                <c:pt idx="0">
                  <c:v>No</c:v>
                </c:pt>
                <c:pt idx="1">
                  <c:v>If available, yes</c:v>
                </c:pt>
                <c:pt idx="2">
                  <c:v>I need it urgently</c:v>
                </c:pt>
                <c:pt idx="3">
                  <c:v>not indicated</c:v>
                </c:pt>
              </c:strCache>
            </c:strRef>
          </c:cat>
          <c:val>
            <c:numRef>
              <c:f>Italy!$BV$46:$BV$49</c:f>
              <c:numCache>
                <c:formatCode>General</c:formatCode>
                <c:ptCount val="4"/>
                <c:pt idx="0">
                  <c:v>8</c:v>
                </c:pt>
                <c:pt idx="1">
                  <c:v>28</c:v>
                </c:pt>
                <c:pt idx="2">
                  <c:v>0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EB2-4435-8B43-1D9C2C1FF71C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Italy!$BX$45</c:f>
              <c:strCache>
                <c:ptCount val="1"/>
                <c:pt idx="0">
                  <c:v>Do you think that the use of a Decision Support tool may improve your decision-making process and productivity?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166C-48D3-81CF-5782614E910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166C-48D3-81CF-5782614E910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166C-48D3-81CF-5782614E910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166C-48D3-81CF-5782614E9105}"/>
              </c:ext>
            </c:extLst>
          </c:dPt>
          <c:dLbls>
            <c:dLbl>
              <c:idx val="0"/>
              <c:layout>
                <c:manualLayout>
                  <c:x val="-1.5184637045614119E-2"/>
                  <c:y val="7.1187161698348461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66C-48D3-81CF-5782614E9105}"/>
                </c:ext>
              </c:extLst>
            </c:dLbl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Italy!$BX$46:$BX$49</c:f>
              <c:strCache>
                <c:ptCount val="4"/>
                <c:pt idx="0">
                  <c:v>No, not at all</c:v>
                </c:pt>
                <c:pt idx="1">
                  <c:v>I am not sure</c:v>
                </c:pt>
                <c:pt idx="2">
                  <c:v>Probably</c:v>
                </c:pt>
                <c:pt idx="3">
                  <c:v>Yes, for sure</c:v>
                </c:pt>
              </c:strCache>
            </c:strRef>
          </c:cat>
          <c:val>
            <c:numRef>
              <c:f>Italy!$BY$46:$BY$49</c:f>
              <c:numCache>
                <c:formatCode>General</c:formatCode>
                <c:ptCount val="4"/>
                <c:pt idx="0">
                  <c:v>2</c:v>
                </c:pt>
                <c:pt idx="1">
                  <c:v>8</c:v>
                </c:pt>
                <c:pt idx="2">
                  <c:v>18</c:v>
                </c:pt>
                <c:pt idx="3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66C-48D3-81CF-5782614E9105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Italy!$CA$45</c:f>
              <c:strCache>
                <c:ptCount val="1"/>
                <c:pt idx="0">
                  <c:v>Do you prefer a graphical or textual output from a decision support system?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93F-4E31-B050-416EDB8BF9D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93F-4E31-B050-416EDB8BF9D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93F-4E31-B050-416EDB8BF9D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E93F-4E31-B050-416EDB8BF9D3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Italy!$CA$46:$CA$49</c:f>
              <c:strCache>
                <c:ptCount val="4"/>
                <c:pt idx="0">
                  <c:v>Graphical</c:v>
                </c:pt>
                <c:pt idx="1">
                  <c:v>Textual</c:v>
                </c:pt>
                <c:pt idx="2">
                  <c:v>Both</c:v>
                </c:pt>
                <c:pt idx="3">
                  <c:v>Not indicated</c:v>
                </c:pt>
              </c:strCache>
            </c:strRef>
          </c:cat>
          <c:val>
            <c:numRef>
              <c:f>Italy!$CB$46:$CB$49</c:f>
              <c:numCache>
                <c:formatCode>General</c:formatCode>
                <c:ptCount val="4"/>
                <c:pt idx="0">
                  <c:v>9</c:v>
                </c:pt>
                <c:pt idx="1">
                  <c:v>2</c:v>
                </c:pt>
                <c:pt idx="2">
                  <c:v>23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93F-4E31-B050-416EDB8BF9D3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Italy!$CD$42</c:f>
              <c:strCache>
                <c:ptCount val="1"/>
                <c:pt idx="0">
                  <c:v>Do you exchange and share your experiences about the use of decision support systems with your colleagues?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Italy!$CD$43:$CD$47</c:f>
              <c:strCache>
                <c:ptCount val="5"/>
                <c:pt idx="0">
                  <c:v>Never</c:v>
                </c:pt>
                <c:pt idx="1">
                  <c:v>Occasionally</c:v>
                </c:pt>
                <c:pt idx="2">
                  <c:v>Often</c:v>
                </c:pt>
                <c:pt idx="3">
                  <c:v>Always</c:v>
                </c:pt>
                <c:pt idx="4">
                  <c:v>Not indicated</c:v>
                </c:pt>
              </c:strCache>
            </c:strRef>
          </c:cat>
          <c:val>
            <c:numRef>
              <c:f>Italy!$CE$43:$CE$47</c:f>
              <c:numCache>
                <c:formatCode>General</c:formatCode>
                <c:ptCount val="5"/>
                <c:pt idx="0">
                  <c:v>5</c:v>
                </c:pt>
                <c:pt idx="1">
                  <c:v>22</c:v>
                </c:pt>
                <c:pt idx="2">
                  <c:v>7</c:v>
                </c:pt>
                <c:pt idx="3">
                  <c:v>0</c:v>
                </c:pt>
                <c:pt idx="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04-41F3-9E20-129444BF95D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58492000"/>
        <c:axId val="223470240"/>
      </c:barChart>
      <c:catAx>
        <c:axId val="25849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23470240"/>
        <c:crosses val="autoZero"/>
        <c:auto val="1"/>
        <c:lblAlgn val="ctr"/>
        <c:lblOffset val="100"/>
        <c:noMultiLvlLbl val="0"/>
      </c:catAx>
      <c:valAx>
        <c:axId val="22347024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58492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Italy!$CG$42</c:f>
              <c:strCache>
                <c:ptCount val="1"/>
                <c:pt idx="0">
                  <c:v>Do you use decision support systems from trusted sources?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FD6-457B-9AB3-DC92B32F41F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FD6-457B-9AB3-DC92B32F41F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FD6-457B-9AB3-DC92B32F41F2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Italy!$CG$43:$CG$45</c:f>
              <c:strCache>
                <c:ptCount val="3"/>
                <c:pt idx="0">
                  <c:v>Always</c:v>
                </c:pt>
                <c:pt idx="1">
                  <c:v>The source is not important to me</c:v>
                </c:pt>
                <c:pt idx="2">
                  <c:v>Not indicated</c:v>
                </c:pt>
              </c:strCache>
            </c:strRef>
          </c:cat>
          <c:val>
            <c:numRef>
              <c:f>Italy!$CH$43:$CH$45</c:f>
              <c:numCache>
                <c:formatCode>General</c:formatCode>
                <c:ptCount val="3"/>
                <c:pt idx="0">
                  <c:v>22</c:v>
                </c:pt>
                <c:pt idx="1">
                  <c:v>5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FD6-457B-9AB3-DC92B32F41F2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Italy!$CJ$42</c:f>
              <c:strCache>
                <c:ptCount val="1"/>
                <c:pt idx="0">
                  <c:v>Are you willing to pay in order to use a decision support system?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66F-4424-B8D0-CE7071F98C9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66F-4424-B8D0-CE7071F98C9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266F-4424-B8D0-CE7071F98C9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7F13-4738-B0FE-0A1E3F52F63B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Italy!$CJ$43:$CJ$46</c:f>
              <c:strCache>
                <c:ptCount val="4"/>
                <c:pt idx="0">
                  <c:v>No</c:v>
                </c:pt>
                <c:pt idx="1">
                  <c:v>Only if a subsidy is available</c:v>
                </c:pt>
                <c:pt idx="2">
                  <c:v>Yes</c:v>
                </c:pt>
                <c:pt idx="3">
                  <c:v>Not indicated</c:v>
                </c:pt>
              </c:strCache>
            </c:strRef>
          </c:cat>
          <c:val>
            <c:numRef>
              <c:f>Italy!$CK$43:$CK$46</c:f>
              <c:numCache>
                <c:formatCode>General</c:formatCode>
                <c:ptCount val="4"/>
                <c:pt idx="0">
                  <c:v>10</c:v>
                </c:pt>
                <c:pt idx="1">
                  <c:v>17</c:v>
                </c:pt>
                <c:pt idx="2">
                  <c:v>10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66F-4424-B8D0-CE7071F98C99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Italy!$CM$42</c:f>
              <c:strCache>
                <c:ptCount val="1"/>
                <c:pt idx="0">
                  <c:v>Would you consider necessary that a decision support system is tailored to your farm’s characteristics?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198-43F8-882C-1E7F4181A1A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198-43F8-882C-1E7F4181A1A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A198-43F8-882C-1E7F4181A1A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490-4253-84A6-C075055C8727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Italy!$CM$43:$CM$46</c:f>
              <c:strCache>
                <c:ptCount val="4"/>
                <c:pt idx="0">
                  <c:v>Not necessary</c:v>
                </c:pt>
                <c:pt idx="1">
                  <c:v>Yes, if possible</c:v>
                </c:pt>
                <c:pt idx="2">
                  <c:v>Required</c:v>
                </c:pt>
                <c:pt idx="3">
                  <c:v>Not indicated</c:v>
                </c:pt>
              </c:strCache>
            </c:strRef>
          </c:cat>
          <c:val>
            <c:numRef>
              <c:f>Italy!$CN$43:$CN$46</c:f>
              <c:numCache>
                <c:formatCode>General</c:formatCode>
                <c:ptCount val="4"/>
                <c:pt idx="0">
                  <c:v>5</c:v>
                </c:pt>
                <c:pt idx="1">
                  <c:v>23</c:v>
                </c:pt>
                <c:pt idx="2">
                  <c:v>9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198-43F8-882C-1E7F4181A1A1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Italy!$CP$42</c:f>
              <c:strCache>
                <c:ptCount val="1"/>
                <c:pt idx="0">
                  <c:v>Do you use the same decision support system as your advisor?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Italy!$CP$43:$CP$46</c:f>
              <c:strCache>
                <c:ptCount val="4"/>
                <c:pt idx="0">
                  <c:v>No</c:v>
                </c:pt>
                <c:pt idx="1">
                  <c:v>Similar but not the same</c:v>
                </c:pt>
                <c:pt idx="2">
                  <c:v>The same</c:v>
                </c:pt>
                <c:pt idx="3">
                  <c:v>Not indicated</c:v>
                </c:pt>
              </c:strCache>
            </c:strRef>
          </c:cat>
          <c:val>
            <c:numRef>
              <c:f>Italy!$CQ$43:$CQ$46</c:f>
              <c:numCache>
                <c:formatCode>General</c:formatCode>
                <c:ptCount val="4"/>
                <c:pt idx="0">
                  <c:v>11</c:v>
                </c:pt>
                <c:pt idx="1">
                  <c:v>8</c:v>
                </c:pt>
                <c:pt idx="2">
                  <c:v>4</c:v>
                </c:pt>
                <c:pt idx="3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51-4CCD-9622-9A7F87A868A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60018640"/>
        <c:axId val="90542176"/>
      </c:barChart>
      <c:catAx>
        <c:axId val="2600186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0542176"/>
        <c:crosses val="autoZero"/>
        <c:auto val="1"/>
        <c:lblAlgn val="ctr"/>
        <c:lblOffset val="100"/>
        <c:noMultiLvlLbl val="0"/>
      </c:catAx>
      <c:valAx>
        <c:axId val="9054217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60018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Italy!$CS$42</c:f>
              <c:strCache>
                <c:ptCount val="1"/>
                <c:pt idx="0">
                  <c:v>What is the age of the DSS user at the farm?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Italy!$CS$43:$CS$46</c:f>
              <c:strCache>
                <c:ptCount val="4"/>
                <c:pt idx="0">
                  <c:v>18-30</c:v>
                </c:pt>
                <c:pt idx="1">
                  <c:v>30-45</c:v>
                </c:pt>
                <c:pt idx="2">
                  <c:v>over 45</c:v>
                </c:pt>
                <c:pt idx="3">
                  <c:v>Not indicated</c:v>
                </c:pt>
              </c:strCache>
            </c:strRef>
          </c:cat>
          <c:val>
            <c:numRef>
              <c:f>Italy!$CT$43:$CT$46</c:f>
              <c:numCache>
                <c:formatCode>General</c:formatCode>
                <c:ptCount val="4"/>
                <c:pt idx="0">
                  <c:v>14</c:v>
                </c:pt>
                <c:pt idx="1">
                  <c:v>12</c:v>
                </c:pt>
                <c:pt idx="2">
                  <c:v>4</c:v>
                </c:pt>
                <c:pt idx="3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35-484F-AE68-AE43BFCD2FE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24274192"/>
        <c:axId val="258307360"/>
      </c:barChart>
      <c:catAx>
        <c:axId val="22427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58307360"/>
        <c:crosses val="autoZero"/>
        <c:auto val="1"/>
        <c:lblAlgn val="ctr"/>
        <c:lblOffset val="100"/>
        <c:noMultiLvlLbl val="0"/>
      </c:catAx>
      <c:valAx>
        <c:axId val="2583073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24274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Italy!$CV$42</c:f>
              <c:strCache>
                <c:ptCount val="1"/>
                <c:pt idx="0">
                  <c:v>Do you have access to marketing information about decision support systems?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Italy!$CV$43:$CV$46</c:f>
              <c:strCache>
                <c:ptCount val="4"/>
                <c:pt idx="0">
                  <c:v>No</c:v>
                </c:pt>
                <c:pt idx="1">
                  <c:v>Occasionallu only</c:v>
                </c:pt>
                <c:pt idx="2">
                  <c:v>Yes, I’m subscribed to receive news concerning decision support systems</c:v>
                </c:pt>
                <c:pt idx="3">
                  <c:v>Not indicated</c:v>
                </c:pt>
              </c:strCache>
            </c:strRef>
          </c:cat>
          <c:val>
            <c:numRef>
              <c:f>Italy!$CW$43:$CW$46</c:f>
              <c:numCache>
                <c:formatCode>General</c:formatCode>
                <c:ptCount val="4"/>
                <c:pt idx="0">
                  <c:v>13</c:v>
                </c:pt>
                <c:pt idx="1">
                  <c:v>15</c:v>
                </c:pt>
                <c:pt idx="2">
                  <c:v>1</c:v>
                </c:pt>
                <c:pt idx="3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0D-41D9-857F-F3087BA0B58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35399680"/>
        <c:axId val="223057904"/>
      </c:barChart>
      <c:catAx>
        <c:axId val="2353996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23057904"/>
        <c:crosses val="autoZero"/>
        <c:auto val="1"/>
        <c:lblAlgn val="ctr"/>
        <c:lblOffset val="100"/>
        <c:noMultiLvlLbl val="0"/>
      </c:catAx>
      <c:valAx>
        <c:axId val="22305790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35399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Italy!$CY$42</c:f>
              <c:strCache>
                <c:ptCount val="1"/>
                <c:pt idx="0">
                  <c:v>Have you followed a manufacturer’s demonstration of a decision support system?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7BE-464C-8B0D-44C9D23BFC1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7BE-464C-8B0D-44C9D23BFC1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7BE-464C-8B0D-44C9D23BFC1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E7BE-464C-8B0D-44C9D23BFC1B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Italy!$CY$43:$CY$46</c:f>
              <c:strCache>
                <c:ptCount val="4"/>
                <c:pt idx="0">
                  <c:v>Never</c:v>
                </c:pt>
                <c:pt idx="1">
                  <c:v>Occasionally by invitation</c:v>
                </c:pt>
                <c:pt idx="2">
                  <c:v>Regularly</c:v>
                </c:pt>
                <c:pt idx="3">
                  <c:v>Not indicated</c:v>
                </c:pt>
              </c:strCache>
            </c:strRef>
          </c:cat>
          <c:val>
            <c:numRef>
              <c:f>Italy!$CZ$43:$CZ$46</c:f>
              <c:numCache>
                <c:formatCode>General</c:formatCode>
                <c:ptCount val="4"/>
                <c:pt idx="0">
                  <c:v>19</c:v>
                </c:pt>
                <c:pt idx="1">
                  <c:v>17</c:v>
                </c:pt>
                <c:pt idx="2">
                  <c:v>0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7BE-464C-8B0D-44C9D23BFC1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Lithuania!$C$17</c:f>
              <c:strCache>
                <c:ptCount val="1"/>
                <c:pt idx="0">
                  <c:v>Which is your age group?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Lithuania!$C$18:$C$22</c:f>
              <c:strCache>
                <c:ptCount val="5"/>
                <c:pt idx="0">
                  <c:v>18 to 25</c:v>
                </c:pt>
                <c:pt idx="1">
                  <c:v>25 to 35</c:v>
                </c:pt>
                <c:pt idx="2">
                  <c:v>35 to 50</c:v>
                </c:pt>
                <c:pt idx="3">
                  <c:v>50 to 60</c:v>
                </c:pt>
                <c:pt idx="4">
                  <c:v>60 or more</c:v>
                </c:pt>
              </c:strCache>
            </c:strRef>
          </c:cat>
          <c:val>
            <c:numRef>
              <c:f>Lithuania!$D$18:$D$22</c:f>
              <c:numCache>
                <c:formatCode>General</c:formatCode>
                <c:ptCount val="5"/>
                <c:pt idx="0">
                  <c:v>4</c:v>
                </c:pt>
                <c:pt idx="1">
                  <c:v>2</c:v>
                </c:pt>
                <c:pt idx="2">
                  <c:v>1</c:v>
                </c:pt>
                <c:pt idx="3">
                  <c:v>2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10-4707-AF10-B9DE62D2BCD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52575888"/>
        <c:axId val="89359600"/>
      </c:barChart>
      <c:catAx>
        <c:axId val="152575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89359600"/>
        <c:crosses val="autoZero"/>
        <c:auto val="1"/>
        <c:lblAlgn val="ctr"/>
        <c:lblOffset val="100"/>
        <c:noMultiLvlLbl val="0"/>
      </c:catAx>
      <c:valAx>
        <c:axId val="8935960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52575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Lithuania!$F$17</c:f>
              <c:strCache>
                <c:ptCount val="1"/>
                <c:pt idx="0">
                  <c:v>What is your gender?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1BDE-421E-9AC8-5382D99A614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1BDE-421E-9AC8-5382D99A614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1BDE-421E-9AC8-5382D99A6143}"/>
              </c:ext>
            </c:extLst>
          </c:dPt>
          <c:dLbls>
            <c:dLbl>
              <c:idx val="2"/>
              <c:layout>
                <c:manualLayout>
                  <c:x val="-0.1998732326893683"/>
                  <c:y val="4.7068101901433179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BDE-421E-9AC8-5382D99A6143}"/>
                </c:ext>
              </c:extLst>
            </c:dLbl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Lithuania!$F$18:$F$20</c:f>
              <c:strCache>
                <c:ptCount val="3"/>
                <c:pt idx="0">
                  <c:v>Male</c:v>
                </c:pt>
                <c:pt idx="1">
                  <c:v>Female</c:v>
                </c:pt>
                <c:pt idx="2">
                  <c:v>not indicated</c:v>
                </c:pt>
              </c:strCache>
            </c:strRef>
          </c:cat>
          <c:val>
            <c:numRef>
              <c:f>Lithuania!$G$18:$G$20</c:f>
              <c:numCache>
                <c:formatCode>General</c:formatCode>
                <c:ptCount val="3"/>
                <c:pt idx="0">
                  <c:v>7</c:v>
                </c:pt>
                <c:pt idx="1">
                  <c:v>2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BDE-421E-9AC8-5382D99A6143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Lithuania!$J$17</c:f>
              <c:strCache>
                <c:ptCount val="1"/>
                <c:pt idx="0">
                  <c:v>What is the highest degree you have attained?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Lithuania!$J$18:$J$23</c:f>
              <c:strCache>
                <c:ptCount val="6"/>
                <c:pt idx="0">
                  <c:v>Vocational</c:v>
                </c:pt>
                <c:pt idx="1">
                  <c:v>Bachelor</c:v>
                </c:pt>
                <c:pt idx="2">
                  <c:v>Masters</c:v>
                </c:pt>
                <c:pt idx="3">
                  <c:v>PhD</c:v>
                </c:pt>
                <c:pt idx="4">
                  <c:v>Others</c:v>
                </c:pt>
                <c:pt idx="5">
                  <c:v>not indicated</c:v>
                </c:pt>
              </c:strCache>
            </c:strRef>
          </c:cat>
          <c:val>
            <c:numRef>
              <c:f>Lithuania!$K$18:$K$23</c:f>
              <c:numCache>
                <c:formatCode>General</c:formatCode>
                <c:ptCount val="6"/>
                <c:pt idx="0">
                  <c:v>1</c:v>
                </c:pt>
                <c:pt idx="1">
                  <c:v>4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ED-43AA-81B4-D866502B235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59092768"/>
        <c:axId val="146107904"/>
      </c:barChart>
      <c:catAx>
        <c:axId val="2590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146107904"/>
        <c:crosses val="autoZero"/>
        <c:auto val="1"/>
        <c:lblAlgn val="ctr"/>
        <c:lblOffset val="100"/>
        <c:noMultiLvlLbl val="0"/>
      </c:catAx>
      <c:valAx>
        <c:axId val="14610790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590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Lithuania!$M$17</c:f>
              <c:strCache>
                <c:ptCount val="1"/>
                <c:pt idx="0">
                  <c:v>Your farm is 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Lithuania!$M$18:$M$23</c:f>
              <c:strCache>
                <c:ptCount val="6"/>
                <c:pt idx="0">
                  <c:v>Under 5 ha</c:v>
                </c:pt>
                <c:pt idx="1">
                  <c:v>5-10 ha</c:v>
                </c:pt>
                <c:pt idx="2">
                  <c:v>10-30 ha</c:v>
                </c:pt>
                <c:pt idx="3">
                  <c:v>30-60 ha</c:v>
                </c:pt>
                <c:pt idx="4">
                  <c:v>over 60 ha</c:v>
                </c:pt>
                <c:pt idx="5">
                  <c:v>not indicated</c:v>
                </c:pt>
              </c:strCache>
            </c:strRef>
          </c:cat>
          <c:val>
            <c:numRef>
              <c:f>Lithuania!$N$18:$N$23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3</c:v>
                </c:pt>
                <c:pt idx="4">
                  <c:v>5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11-4365-AEA7-F42317DCE10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85076800"/>
        <c:axId val="98620224"/>
      </c:barChart>
      <c:catAx>
        <c:axId val="85076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8620224"/>
        <c:crosses val="autoZero"/>
        <c:auto val="1"/>
        <c:lblAlgn val="ctr"/>
        <c:lblOffset val="100"/>
        <c:noMultiLvlLbl val="0"/>
      </c:catAx>
      <c:valAx>
        <c:axId val="9862022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85076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Lithuania!$P$17</c:f>
              <c:strCache>
                <c:ptCount val="1"/>
                <c:pt idx="0">
                  <c:v>Most of the agricultural production on your farm is intended for: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F0A-4A99-90AA-D18C182226C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F0A-4A99-90AA-D18C182226C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F84-46C7-A455-E41B87B72D9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Lithuania!$P$18:$P$20</c:f>
              <c:strCache>
                <c:ptCount val="3"/>
                <c:pt idx="0">
                  <c:v>Selling</c:v>
                </c:pt>
                <c:pt idx="1">
                  <c:v>Your own needs</c:v>
                </c:pt>
                <c:pt idx="2">
                  <c:v>not indicated</c:v>
                </c:pt>
              </c:strCache>
            </c:strRef>
          </c:cat>
          <c:val>
            <c:numRef>
              <c:f>Lithuania!$Q$18:$Q$20</c:f>
              <c:numCache>
                <c:formatCode>General</c:formatCode>
                <c:ptCount val="3"/>
                <c:pt idx="0">
                  <c:v>7</c:v>
                </c:pt>
                <c:pt idx="1">
                  <c:v>2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F0A-4A99-90AA-D18C182226CF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Lithuania!$S$17</c:f>
              <c:strCache>
                <c:ptCount val="1"/>
                <c:pt idx="0">
                  <c:v>Your farm is: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Lithuania!$S$18:$S$22</c:f>
              <c:strCache>
                <c:ptCount val="5"/>
                <c:pt idx="0">
                  <c:v>Conventional</c:v>
                </c:pt>
                <c:pt idx="1">
                  <c:v>Intergrated</c:v>
                </c:pt>
                <c:pt idx="2">
                  <c:v>Organic</c:v>
                </c:pt>
                <c:pt idx="3">
                  <c:v>Biodynamic</c:v>
                </c:pt>
                <c:pt idx="4">
                  <c:v>not indicated</c:v>
                </c:pt>
              </c:strCache>
            </c:strRef>
          </c:cat>
          <c:val>
            <c:numRef>
              <c:f>Lithuania!$T$18:$T$22</c:f>
              <c:numCache>
                <c:formatCode>General</c:formatCode>
                <c:ptCount val="5"/>
                <c:pt idx="0">
                  <c:v>6</c:v>
                </c:pt>
                <c:pt idx="1">
                  <c:v>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7D-4F76-83F9-E2744BAAB91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50211536"/>
        <c:axId val="98260768"/>
      </c:barChart>
      <c:catAx>
        <c:axId val="25021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8260768"/>
        <c:crosses val="autoZero"/>
        <c:auto val="1"/>
        <c:lblAlgn val="ctr"/>
        <c:lblOffset val="100"/>
        <c:noMultiLvlLbl val="0"/>
      </c:catAx>
      <c:valAx>
        <c:axId val="98260768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50211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1633333333333336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Lithuania!$V$17</c:f>
              <c:strCache>
                <c:ptCount val="1"/>
                <c:pt idx="0">
                  <c:v>Average yearly income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Lithuania!$V$18:$V$23</c:f>
              <c:strCache>
                <c:ptCount val="6"/>
                <c:pt idx="0">
                  <c:v>Under 20k euros</c:v>
                </c:pt>
                <c:pt idx="1">
                  <c:v>20k-35k euros</c:v>
                </c:pt>
                <c:pt idx="2">
                  <c:v>35k-50k euros</c:v>
                </c:pt>
                <c:pt idx="3">
                  <c:v>50k-75k euros</c:v>
                </c:pt>
                <c:pt idx="4">
                  <c:v>over 75k euros</c:v>
                </c:pt>
                <c:pt idx="5">
                  <c:v>Not indicated</c:v>
                </c:pt>
              </c:strCache>
            </c:strRef>
          </c:cat>
          <c:val>
            <c:numRef>
              <c:f>Lithuania!$W$18:$W$23</c:f>
              <c:numCache>
                <c:formatCode>General</c:formatCode>
                <c:ptCount val="6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0</c:v>
                </c:pt>
                <c:pt idx="4">
                  <c:v>3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06-4017-887B-5C688C5A72E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91554368"/>
        <c:axId val="143607152"/>
      </c:barChart>
      <c:catAx>
        <c:axId val="91554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143607152"/>
        <c:crosses val="autoZero"/>
        <c:auto val="1"/>
        <c:lblAlgn val="ctr"/>
        <c:lblOffset val="100"/>
        <c:noMultiLvlLbl val="0"/>
      </c:catAx>
      <c:valAx>
        <c:axId val="1436071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91554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Lithuania!$Y$17</c:f>
              <c:strCache>
                <c:ptCount val="1"/>
                <c:pt idx="0">
                  <c:v>What do you grow on your farm?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Lithuania!$Y$18:$Y$25</c:f>
              <c:strCache>
                <c:ptCount val="8"/>
                <c:pt idx="0">
                  <c:v>Arable crops</c:v>
                </c:pt>
                <c:pt idx="1">
                  <c:v>Mixed</c:v>
                </c:pt>
                <c:pt idx="2">
                  <c:v>Animal</c:v>
                </c:pt>
                <c:pt idx="3">
                  <c:v>Orchards</c:v>
                </c:pt>
                <c:pt idx="4">
                  <c:v>Vineyards</c:v>
                </c:pt>
                <c:pt idx="5">
                  <c:v>Flower</c:v>
                </c:pt>
                <c:pt idx="6">
                  <c:v>Others</c:v>
                </c:pt>
                <c:pt idx="7">
                  <c:v>not indicated</c:v>
                </c:pt>
              </c:strCache>
            </c:strRef>
          </c:cat>
          <c:val>
            <c:numRef>
              <c:f>Lithuania!$Z$18:$Z$25</c:f>
              <c:numCache>
                <c:formatCode>General</c:formatCode>
                <c:ptCount val="8"/>
                <c:pt idx="0">
                  <c:v>7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A9-4258-8F97-C0B1D7FD6C0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50206736"/>
        <c:axId val="89360848"/>
      </c:barChart>
      <c:catAx>
        <c:axId val="250206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89360848"/>
        <c:crosses val="autoZero"/>
        <c:auto val="1"/>
        <c:lblAlgn val="ctr"/>
        <c:lblOffset val="100"/>
        <c:noMultiLvlLbl val="0"/>
      </c:catAx>
      <c:valAx>
        <c:axId val="89360848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50206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Lithuania!$AB$17</c:f>
              <c:strCache>
                <c:ptCount val="1"/>
                <c:pt idx="0">
                  <c:v>Do you need to satisfy some legislative or market requirement</c:v>
                </c:pt>
              </c:strCache>
            </c:strRef>
          </c:tx>
          <c:explosion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22B-40BC-981E-F0AB074FB38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22B-40BC-981E-F0AB074FB38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922B-40BC-981E-F0AB074FB38C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Lithuania!$AB$18:$AB$20</c:f>
              <c:strCache>
                <c:ptCount val="3"/>
                <c:pt idx="0">
                  <c:v>Yes</c:v>
                </c:pt>
                <c:pt idx="1">
                  <c:v>No</c:v>
                </c:pt>
                <c:pt idx="2">
                  <c:v>Not indicated</c:v>
                </c:pt>
              </c:strCache>
            </c:strRef>
          </c:cat>
          <c:val>
            <c:numRef>
              <c:f>Lithuania!$AC$18:$AC$20</c:f>
              <c:numCache>
                <c:formatCode>General</c:formatCode>
                <c:ptCount val="3"/>
                <c:pt idx="0">
                  <c:v>8</c:v>
                </c:pt>
                <c:pt idx="1">
                  <c:v>1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22B-40BC-981E-F0AB074FB38C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Lithuania!$AE$17</c:f>
              <c:strCache>
                <c:ptCount val="1"/>
                <c:pt idx="0">
                  <c:v>Do you have a smartphone?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E7B-466B-9CEB-4CF2FD3194D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E7B-466B-9CEB-4CF2FD3194D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A2DA-4583-BFE1-AE3B5233AB76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Lithuania!$AE$18:$AE$20</c:f>
              <c:strCache>
                <c:ptCount val="3"/>
                <c:pt idx="0">
                  <c:v>Yes</c:v>
                </c:pt>
                <c:pt idx="1">
                  <c:v>No</c:v>
                </c:pt>
                <c:pt idx="2">
                  <c:v>not indicated</c:v>
                </c:pt>
              </c:strCache>
            </c:strRef>
          </c:cat>
          <c:val>
            <c:numRef>
              <c:f>Lithuania!$AF$18:$AF$20</c:f>
              <c:numCache>
                <c:formatCode>General</c:formatCode>
                <c:ptCount val="3"/>
                <c:pt idx="0">
                  <c:v>9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E7B-466B-9CEB-4CF2FD3194D5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Lithuania!$AH$17</c:f>
              <c:strCache>
                <c:ptCount val="1"/>
                <c:pt idx="0">
                  <c:v>Do you use agricultural help application?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3A3-4469-9F36-138C32316AD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3A3-4469-9F36-138C32316AD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33A3-4469-9F36-138C32316ADF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Lithuania!$AH$18:$AH$20</c:f>
              <c:strCache>
                <c:ptCount val="3"/>
                <c:pt idx="0">
                  <c:v>Yes </c:v>
                </c:pt>
                <c:pt idx="1">
                  <c:v>No</c:v>
                </c:pt>
                <c:pt idx="2">
                  <c:v>Not indicated</c:v>
                </c:pt>
              </c:strCache>
            </c:strRef>
          </c:cat>
          <c:val>
            <c:numRef>
              <c:f>Lithuania!$AI$18:$AI$20</c:f>
              <c:numCache>
                <c:formatCode>General</c:formatCode>
                <c:ptCount val="3"/>
                <c:pt idx="0">
                  <c:v>9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3A3-4469-9F36-138C32316ADF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Lithuania!$AK$17</c:f>
              <c:strCache>
                <c:ptCount val="1"/>
                <c:pt idx="0">
                  <c:v>Would you say you use it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Lithuania!$AK$18:$AK$22</c:f>
              <c:strCache>
                <c:ptCount val="5"/>
                <c:pt idx="0">
                  <c:v>Not very much, less than most people around me</c:v>
                </c:pt>
                <c:pt idx="1">
                  <c:v>Like most people around me</c:v>
                </c:pt>
                <c:pt idx="2">
                  <c:v>More than most people around me</c:v>
                </c:pt>
                <c:pt idx="3">
                  <c:v>Too much. I should try to use it less</c:v>
                </c:pt>
                <c:pt idx="4">
                  <c:v>Not indicated</c:v>
                </c:pt>
              </c:strCache>
            </c:strRef>
          </c:cat>
          <c:val>
            <c:numRef>
              <c:f>Lithuania!$AL$18:$AL$22</c:f>
              <c:numCache>
                <c:formatCode>General</c:formatCode>
                <c:ptCount val="5"/>
                <c:pt idx="0">
                  <c:v>1</c:v>
                </c:pt>
                <c:pt idx="1">
                  <c:v>5</c:v>
                </c:pt>
                <c:pt idx="2">
                  <c:v>1</c:v>
                </c:pt>
                <c:pt idx="3">
                  <c:v>2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FF-4874-84DB-CDD7D3B8DC6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95564912"/>
        <c:axId val="145815504"/>
      </c:barChart>
      <c:catAx>
        <c:axId val="955649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145815504"/>
        <c:crosses val="autoZero"/>
        <c:auto val="1"/>
        <c:lblAlgn val="ctr"/>
        <c:lblOffset val="100"/>
        <c:noMultiLvlLbl val="0"/>
      </c:catAx>
      <c:valAx>
        <c:axId val="14581550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5564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Lithuania!$AN$17</c:f>
              <c:strCache>
                <c:ptCount val="1"/>
                <c:pt idx="0">
                  <c:v>Do you have a computer at home?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9A5-4B6E-A820-99BF6FBC044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9A5-4B6E-A820-99BF6FBC044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644-463D-963A-B947E7CB2122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Lithuania!$AN$18:$AN$20</c:f>
              <c:strCache>
                <c:ptCount val="3"/>
                <c:pt idx="0">
                  <c:v>Yes </c:v>
                </c:pt>
                <c:pt idx="1">
                  <c:v>No</c:v>
                </c:pt>
                <c:pt idx="2">
                  <c:v>not indicated</c:v>
                </c:pt>
              </c:strCache>
            </c:strRef>
          </c:cat>
          <c:val>
            <c:numRef>
              <c:f>Lithuania!$AO$18:$AO$20</c:f>
              <c:numCache>
                <c:formatCode>General</c:formatCode>
                <c:ptCount val="3"/>
                <c:pt idx="0">
                  <c:v>9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9A5-4B6E-A820-99BF6FBC0447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Lithuania!$AQ$17</c:f>
              <c:strCache>
                <c:ptCount val="1"/>
                <c:pt idx="0">
                  <c:v>Do you have access to speed internet?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418A-4A4E-BB19-681FB043892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418A-4A4E-BB19-681FB043892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418A-4A4E-BB19-681FB043892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B3B6-4877-96E6-CC07F6AACE49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Lithuania!$AQ$18:$AQ$21</c:f>
              <c:strCache>
                <c:ptCount val="4"/>
                <c:pt idx="0">
                  <c:v>No</c:v>
                </c:pt>
                <c:pt idx="1">
                  <c:v>Yes, in the office but not in the fields</c:v>
                </c:pt>
                <c:pt idx="2">
                  <c:v>Yes, both in the office and in the fields</c:v>
                </c:pt>
                <c:pt idx="3">
                  <c:v>not indicated</c:v>
                </c:pt>
              </c:strCache>
            </c:strRef>
          </c:cat>
          <c:val>
            <c:numRef>
              <c:f>Lithuania!$AR$18:$AR$21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18A-4A4E-BB19-681FB043892F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Lithuania!$AT$17</c:f>
              <c:strCache>
                <c:ptCount val="1"/>
                <c:pt idx="0">
                  <c:v>Have you already used DSS?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DEB-41C8-B33B-E66DC13338E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DEB-41C8-B33B-E66DC13338E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2DEB-41C8-B33B-E66DC13338EB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Lithuania!$AT$18:$AT$20</c:f>
              <c:strCache>
                <c:ptCount val="3"/>
                <c:pt idx="0">
                  <c:v>Yes </c:v>
                </c:pt>
                <c:pt idx="1">
                  <c:v>No</c:v>
                </c:pt>
                <c:pt idx="2">
                  <c:v>Not indicated</c:v>
                </c:pt>
              </c:strCache>
            </c:strRef>
          </c:cat>
          <c:val>
            <c:numRef>
              <c:f>Lithuania!$AU$18:$AU$20</c:f>
              <c:numCache>
                <c:formatCode>General</c:formatCode>
                <c:ptCount val="3"/>
                <c:pt idx="0">
                  <c:v>5</c:v>
                </c:pt>
                <c:pt idx="1">
                  <c:v>4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DEB-41C8-B33B-E66DC13338E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Lithuania!$AW$17</c:f>
              <c:strCache>
                <c:ptCount val="1"/>
                <c:pt idx="0">
                  <c:v>Usually, how do you access a DSS?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Lithuania!$AW$18:$AW$21</c:f>
              <c:strCache>
                <c:ptCount val="4"/>
                <c:pt idx="0">
                  <c:v>Mobile phone</c:v>
                </c:pt>
                <c:pt idx="1">
                  <c:v>PC</c:v>
                </c:pt>
                <c:pt idx="2">
                  <c:v>Through an advisor</c:v>
                </c:pt>
                <c:pt idx="3">
                  <c:v>Not indicated</c:v>
                </c:pt>
              </c:strCache>
            </c:strRef>
          </c:cat>
          <c:val>
            <c:numRef>
              <c:f>Lithuania!$AX$18:$AX$21</c:f>
              <c:numCache>
                <c:formatCode>General</c:formatCode>
                <c:ptCount val="4"/>
                <c:pt idx="0">
                  <c:v>2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4C-4077-95F8-FACAD82AC45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51819328"/>
        <c:axId val="90541760"/>
      </c:barChart>
      <c:catAx>
        <c:axId val="2518193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0541760"/>
        <c:crosses val="autoZero"/>
        <c:auto val="1"/>
        <c:lblAlgn val="ctr"/>
        <c:lblOffset val="100"/>
        <c:noMultiLvlLbl val="0"/>
      </c:catAx>
      <c:valAx>
        <c:axId val="9054176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51819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Lithuania!$AZ$17</c:f>
              <c:strCache>
                <c:ptCount val="1"/>
                <c:pt idx="0">
                  <c:v>Which would be your preferred way to access a DSS?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Lithuania!$AZ$18:$AZ$21</c:f>
              <c:strCache>
                <c:ptCount val="4"/>
                <c:pt idx="0">
                  <c:v>Mobile phone</c:v>
                </c:pt>
                <c:pt idx="1">
                  <c:v>PC</c:v>
                </c:pt>
                <c:pt idx="2">
                  <c:v>Through an advisor</c:v>
                </c:pt>
                <c:pt idx="3">
                  <c:v>Not indicated</c:v>
                </c:pt>
              </c:strCache>
            </c:strRef>
          </c:cat>
          <c:val>
            <c:numRef>
              <c:f>Lithuania!$BA$18:$BA$21</c:f>
              <c:numCache>
                <c:formatCode>General</c:formatCode>
                <c:ptCount val="4"/>
                <c:pt idx="0">
                  <c:v>9</c:v>
                </c:pt>
                <c:pt idx="1">
                  <c:v>4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FD-44BC-8E29-273DF71FB77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85074400"/>
        <c:axId val="98619808"/>
      </c:barChart>
      <c:catAx>
        <c:axId val="850744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8619808"/>
        <c:crosses val="autoZero"/>
        <c:auto val="1"/>
        <c:lblAlgn val="ctr"/>
        <c:lblOffset val="100"/>
        <c:noMultiLvlLbl val="0"/>
      </c:catAx>
      <c:valAx>
        <c:axId val="9861980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85074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Lithuania!$BC$17</c:f>
              <c:strCache>
                <c:ptCount val="1"/>
                <c:pt idx="0">
                  <c:v>Are you willing to try new products and services?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1B78-43A8-9558-E0072E822FF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1B78-43A8-9558-E0072E822FF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1B78-43A8-9558-E0072E822FF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1B78-43A8-9558-E0072E822FFA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Lithuania!$BC$18:$BC$21</c:f>
              <c:strCache>
                <c:ptCount val="4"/>
                <c:pt idx="0">
                  <c:v>Yes</c:v>
                </c:pt>
                <c:pt idx="1">
                  <c:v>Sometimes</c:v>
                </c:pt>
                <c:pt idx="2">
                  <c:v>Never</c:v>
                </c:pt>
                <c:pt idx="3">
                  <c:v>Not indicated</c:v>
                </c:pt>
              </c:strCache>
            </c:strRef>
          </c:cat>
          <c:val>
            <c:numRef>
              <c:f>Lithuania!$BD$18:$BD$21</c:f>
              <c:numCache>
                <c:formatCode>General</c:formatCode>
                <c:ptCount val="4"/>
                <c:pt idx="0">
                  <c:v>8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B78-43A8-9558-E0072E822FFA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Lithuania!$BF$17</c:f>
              <c:strCache>
                <c:ptCount val="1"/>
                <c:pt idx="0">
                  <c:v>Is price an important factor of your decision to use or not a given decision support system?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C45-4007-8EB5-C7B399885FB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C45-4007-8EB5-C7B399885FB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9C45-4007-8EB5-C7B399885FBB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Lithuania!$BF$18:$BF$20</c:f>
              <c:strCache>
                <c:ptCount val="3"/>
                <c:pt idx="0">
                  <c:v>Yes </c:v>
                </c:pt>
                <c:pt idx="1">
                  <c:v>no</c:v>
                </c:pt>
                <c:pt idx="2">
                  <c:v>Not indicated</c:v>
                </c:pt>
              </c:strCache>
            </c:strRef>
          </c:cat>
          <c:val>
            <c:numRef>
              <c:f>Lithuania!$BG$18:$BG$20</c:f>
              <c:numCache>
                <c:formatCode>General</c:formatCode>
                <c:ptCount val="3"/>
                <c:pt idx="0">
                  <c:v>7</c:v>
                </c:pt>
                <c:pt idx="1">
                  <c:v>2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C45-4007-8EB5-C7B399885FB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Lithuania!$BI$17</c:f>
              <c:strCache>
                <c:ptCount val="1"/>
                <c:pt idx="0">
                  <c:v>In your opinion, decision support systems are more useful for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Lithuania!$BI$18:$BI$21</c:f>
              <c:strCache>
                <c:ptCount val="4"/>
                <c:pt idx="0">
                  <c:v>Short-run decisions</c:v>
                </c:pt>
                <c:pt idx="1">
                  <c:v>Long-run decisions</c:v>
                </c:pt>
                <c:pt idx="2">
                  <c:v>Both</c:v>
                </c:pt>
                <c:pt idx="3">
                  <c:v>Not indicated</c:v>
                </c:pt>
              </c:strCache>
            </c:strRef>
          </c:cat>
          <c:val>
            <c:numRef>
              <c:f>Lithuania!$BJ$18:$BJ$21</c:f>
              <c:numCache>
                <c:formatCode>General</c:formatCode>
                <c:ptCount val="4"/>
                <c:pt idx="0">
                  <c:v>3</c:v>
                </c:pt>
                <c:pt idx="1">
                  <c:v>4</c:v>
                </c:pt>
                <c:pt idx="2">
                  <c:v>2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8E-42B7-8440-C296D30C976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23172848"/>
        <c:axId val="223057488"/>
      </c:barChart>
      <c:catAx>
        <c:axId val="2231728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23057488"/>
        <c:crosses val="autoZero"/>
        <c:auto val="1"/>
        <c:lblAlgn val="ctr"/>
        <c:lblOffset val="100"/>
        <c:noMultiLvlLbl val="0"/>
      </c:catAx>
      <c:valAx>
        <c:axId val="22305748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23172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1011248906386701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Lithuania!$BL$17</c:f>
              <c:strCache>
                <c:ptCount val="1"/>
                <c:pt idx="0">
                  <c:v>What type of support do you prefer for a decision support system?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C1F-4A03-BAF1-BAC38114B26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C1F-4A03-BAF1-BAC38114B26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C1F-4A03-BAF1-BAC38114B26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C1F-4A03-BAF1-BAC38114B26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Lithuania!$BL$18:$BL$21</c:f>
              <c:strCache>
                <c:ptCount val="4"/>
                <c:pt idx="0">
                  <c:v>Web-based</c:v>
                </c:pt>
                <c:pt idx="1">
                  <c:v>Software downloaded locally</c:v>
                </c:pt>
                <c:pt idx="2">
                  <c:v>Both</c:v>
                </c:pt>
                <c:pt idx="3">
                  <c:v>Not indicated</c:v>
                </c:pt>
              </c:strCache>
            </c:strRef>
          </c:cat>
          <c:val>
            <c:numRef>
              <c:f>Lithuania!$BM$18:$BM$21</c:f>
              <c:numCache>
                <c:formatCode>General</c:formatCode>
                <c:ptCount val="4"/>
                <c:pt idx="0">
                  <c:v>3</c:v>
                </c:pt>
                <c:pt idx="1">
                  <c:v>5</c:v>
                </c:pt>
                <c:pt idx="2">
                  <c:v>1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C1F-4A03-BAF1-BAC38114B26D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Lithuania!$BO$17</c:f>
              <c:strCache>
                <c:ptCount val="1"/>
                <c:pt idx="0">
                  <c:v>importance of the following characteristics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Lithuania!$BO$18:$BO$21</c:f>
              <c:strCache>
                <c:ptCount val="4"/>
                <c:pt idx="0">
                  <c:v>Easy to use</c:v>
                </c:pt>
                <c:pt idx="1">
                  <c:v>Efficient</c:v>
                </c:pt>
                <c:pt idx="2">
                  <c:v>Low price</c:v>
                </c:pt>
                <c:pt idx="3">
                  <c:v>Polyvalent</c:v>
                </c:pt>
              </c:strCache>
            </c:strRef>
          </c:cat>
          <c:val>
            <c:numRef>
              <c:f>Lithuania!$BP$18:$BP$21</c:f>
              <c:numCache>
                <c:formatCode>General</c:formatCode>
                <c:ptCount val="4"/>
                <c:pt idx="0">
                  <c:v>6.5555555555555554</c:v>
                </c:pt>
                <c:pt idx="1">
                  <c:v>6.5555555555555554</c:v>
                </c:pt>
                <c:pt idx="2">
                  <c:v>5.1111111111111107</c:v>
                </c:pt>
                <c:pt idx="3">
                  <c:v>6.666666666666667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DE-44BE-9E64-F2C6C9D6F27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43484352"/>
        <c:axId val="98884896"/>
      </c:barChart>
      <c:catAx>
        <c:axId val="143484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8884896"/>
        <c:crosses val="autoZero"/>
        <c:auto val="1"/>
        <c:lblAlgn val="ctr"/>
        <c:lblOffset val="100"/>
        <c:noMultiLvlLbl val="0"/>
      </c:catAx>
      <c:valAx>
        <c:axId val="9888489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43484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importance of the following characteristics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Lithuania!$BO$17</c:f>
              <c:strCache>
                <c:ptCount val="1"/>
                <c:pt idx="0">
                  <c:v>importance of the following characteristics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Lithuania!$BR$18:$BR$22</c:f>
              <c:strCache>
                <c:ptCount val="5"/>
                <c:pt idx="0">
                  <c:v>enjoy using new technologies</c:v>
                </c:pt>
                <c:pt idx="1">
                  <c:v>appreciate change in general</c:v>
                </c:pt>
                <c:pt idx="2">
                  <c:v>how much would you trust the guidance of a decision support system</c:v>
                </c:pt>
                <c:pt idx="3">
                  <c:v>trust the advice of a colleague</c:v>
                </c:pt>
                <c:pt idx="4">
                  <c:v>trust the advice of a friend</c:v>
                </c:pt>
              </c:strCache>
            </c:strRef>
          </c:cat>
          <c:val>
            <c:numRef>
              <c:f>Lithuania!$BS$18:$BS$22</c:f>
              <c:numCache>
                <c:formatCode>General</c:formatCode>
                <c:ptCount val="5"/>
                <c:pt idx="0">
                  <c:v>6.7777777777777777</c:v>
                </c:pt>
                <c:pt idx="1">
                  <c:v>6.333333333333333</c:v>
                </c:pt>
                <c:pt idx="2">
                  <c:v>4.8888888888888893</c:v>
                </c:pt>
                <c:pt idx="3">
                  <c:v>4.666666666666667</c:v>
                </c:pt>
                <c:pt idx="4">
                  <c:v>4.75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72-4C08-AE64-F7DD4225B87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59549504"/>
        <c:axId val="146108320"/>
      </c:barChart>
      <c:catAx>
        <c:axId val="259549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146108320"/>
        <c:crosses val="autoZero"/>
        <c:auto val="1"/>
        <c:lblAlgn val="ctr"/>
        <c:lblOffset val="100"/>
        <c:noMultiLvlLbl val="0"/>
      </c:catAx>
      <c:valAx>
        <c:axId val="14610832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59549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Lithuania!$BU$17</c:f>
              <c:strCache>
                <c:ptCount val="1"/>
                <c:pt idx="0">
                  <c:v>Would you need additional computer-related education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D03-4CB1-B378-686AFD7566F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D03-4CB1-B378-686AFD7566F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3D03-4CB1-B378-686AFD7566F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3D03-4CB1-B378-686AFD7566FA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Lithuania!$BU$18:$BU$21</c:f>
              <c:strCache>
                <c:ptCount val="4"/>
                <c:pt idx="0">
                  <c:v>No</c:v>
                </c:pt>
                <c:pt idx="1">
                  <c:v>If available, yes</c:v>
                </c:pt>
                <c:pt idx="2">
                  <c:v>I need it urgently</c:v>
                </c:pt>
                <c:pt idx="3">
                  <c:v>Not indicated</c:v>
                </c:pt>
              </c:strCache>
            </c:strRef>
          </c:cat>
          <c:val>
            <c:numRef>
              <c:f>Lithuania!$BV$18:$BV$21</c:f>
              <c:numCache>
                <c:formatCode>General</c:formatCode>
                <c:ptCount val="4"/>
                <c:pt idx="0">
                  <c:v>6</c:v>
                </c:pt>
                <c:pt idx="1">
                  <c:v>3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D03-4CB1-B378-686AFD7566FA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Lithuania!$BX$17</c:f>
              <c:strCache>
                <c:ptCount val="1"/>
                <c:pt idx="0">
                  <c:v>Do you think that the use of a Decision Support tool may improve your decision-making process and productivity?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307-474D-96A4-F61B0173944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307-474D-96A4-F61B0173944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307-474D-96A4-F61B0173944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8307-474D-96A4-F61B01739441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4910-4684-9D68-8074CFC6D726}"/>
              </c:ext>
            </c:extLst>
          </c:dPt>
          <c:dLbls>
            <c:dLbl>
              <c:idx val="0"/>
              <c:layout>
                <c:manualLayout>
                  <c:x val="-1.5184637045614119E-2"/>
                  <c:y val="7.1187161698348461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307-474D-96A4-F61B01739441}"/>
                </c:ext>
              </c:extLst>
            </c:dLbl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Lithuania!$BX$18:$BX$22</c:f>
              <c:strCache>
                <c:ptCount val="5"/>
                <c:pt idx="0">
                  <c:v>No, not at all</c:v>
                </c:pt>
                <c:pt idx="1">
                  <c:v>I am not sure</c:v>
                </c:pt>
                <c:pt idx="2">
                  <c:v>Probably</c:v>
                </c:pt>
                <c:pt idx="3">
                  <c:v>Yes, for sure</c:v>
                </c:pt>
                <c:pt idx="4">
                  <c:v>Not indicated</c:v>
                </c:pt>
              </c:strCache>
            </c:strRef>
          </c:cat>
          <c:val>
            <c:numRef>
              <c:f>Lithuania!$BY$18:$BY$22</c:f>
              <c:numCache>
                <c:formatCode>General</c:formatCode>
                <c:ptCount val="5"/>
                <c:pt idx="0">
                  <c:v>1</c:v>
                </c:pt>
                <c:pt idx="1">
                  <c:v>1</c:v>
                </c:pt>
                <c:pt idx="2">
                  <c:v>5</c:v>
                </c:pt>
                <c:pt idx="3">
                  <c:v>2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307-474D-96A4-F61B01739441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Lithuania!$CA$17</c:f>
              <c:strCache>
                <c:ptCount val="1"/>
                <c:pt idx="0">
                  <c:v>Do you prefer a graphical or textual output from a decision support system?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F01-466B-8EB3-9229CD16B39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F01-466B-8EB3-9229CD16B39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7F01-466B-8EB3-9229CD16B39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7F01-466B-8EB3-9229CD16B39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Lithuania!$CA$18:$CA$21</c:f>
              <c:strCache>
                <c:ptCount val="4"/>
                <c:pt idx="0">
                  <c:v>Graphical</c:v>
                </c:pt>
                <c:pt idx="1">
                  <c:v>Textual</c:v>
                </c:pt>
                <c:pt idx="2">
                  <c:v>Both</c:v>
                </c:pt>
                <c:pt idx="3">
                  <c:v>Not indicated</c:v>
                </c:pt>
              </c:strCache>
            </c:strRef>
          </c:cat>
          <c:val>
            <c:numRef>
              <c:f>Lithuania!$CB$18:$CB$21</c:f>
              <c:numCache>
                <c:formatCode>General</c:formatCode>
                <c:ptCount val="4"/>
                <c:pt idx="0">
                  <c:v>3</c:v>
                </c:pt>
                <c:pt idx="1">
                  <c:v>1</c:v>
                </c:pt>
                <c:pt idx="2">
                  <c:v>5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F01-466B-8EB3-9229CD16B398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Lithuania!$CD$14</c:f>
              <c:strCache>
                <c:ptCount val="1"/>
                <c:pt idx="0">
                  <c:v>Do you exchange and share your experiences about the use of decision support systems with your colleagues?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Lithuania!$CD$15:$CD$19</c:f>
              <c:strCache>
                <c:ptCount val="5"/>
                <c:pt idx="0">
                  <c:v>Never</c:v>
                </c:pt>
                <c:pt idx="1">
                  <c:v>Occasionally</c:v>
                </c:pt>
                <c:pt idx="2">
                  <c:v>Often</c:v>
                </c:pt>
                <c:pt idx="3">
                  <c:v>Always</c:v>
                </c:pt>
                <c:pt idx="4">
                  <c:v>Not indicated</c:v>
                </c:pt>
              </c:strCache>
            </c:strRef>
          </c:cat>
          <c:val>
            <c:numRef>
              <c:f>Lithuania!$CE$15:$CE$19</c:f>
              <c:numCache>
                <c:formatCode>General</c:formatCode>
                <c:ptCount val="5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AA-415E-A6A2-3D16F3AEDDB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58492000"/>
        <c:axId val="223470240"/>
      </c:barChart>
      <c:catAx>
        <c:axId val="25849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23470240"/>
        <c:crosses val="autoZero"/>
        <c:auto val="1"/>
        <c:lblAlgn val="ctr"/>
        <c:lblOffset val="100"/>
        <c:noMultiLvlLbl val="0"/>
      </c:catAx>
      <c:valAx>
        <c:axId val="22347024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58492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Lithuania!$CG$14</c:f>
              <c:strCache>
                <c:ptCount val="1"/>
                <c:pt idx="0">
                  <c:v>Do you use decision support systems from trusted sources?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9A3-4565-8007-1817D7768DD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9A3-4565-8007-1817D7768DD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9A3-4565-8007-1817D7768DDB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Lithuania!$CG$15:$CG$17</c:f>
              <c:strCache>
                <c:ptCount val="3"/>
                <c:pt idx="0">
                  <c:v>Always</c:v>
                </c:pt>
                <c:pt idx="1">
                  <c:v>The source is not important to me</c:v>
                </c:pt>
                <c:pt idx="2">
                  <c:v>Not indicated</c:v>
                </c:pt>
              </c:strCache>
            </c:strRef>
          </c:cat>
          <c:val>
            <c:numRef>
              <c:f>Lithuania!$CH$15:$CH$17</c:f>
              <c:numCache>
                <c:formatCode>General</c:formatCode>
                <c:ptCount val="3"/>
                <c:pt idx="0">
                  <c:v>7</c:v>
                </c:pt>
                <c:pt idx="1">
                  <c:v>2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9A3-4565-8007-1817D7768DD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Lithuania!$CJ$14</c:f>
              <c:strCache>
                <c:ptCount val="1"/>
                <c:pt idx="0">
                  <c:v>Are you willing to pay in order to use a decision support system?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BF7-4455-8780-1EEA66FBD0D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BF7-4455-8780-1EEA66FBD0D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CBF7-4455-8780-1EEA66FBD0D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CE1E-40A7-9FAC-7B58DF4ADE4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Lithuania!$CJ$15:$CJ$18</c:f>
              <c:strCache>
                <c:ptCount val="4"/>
                <c:pt idx="0">
                  <c:v>No</c:v>
                </c:pt>
                <c:pt idx="1">
                  <c:v>Only if a subsidy is available</c:v>
                </c:pt>
                <c:pt idx="2">
                  <c:v>Yes</c:v>
                </c:pt>
                <c:pt idx="3">
                  <c:v>Not indicated</c:v>
                </c:pt>
              </c:strCache>
            </c:strRef>
          </c:cat>
          <c:val>
            <c:numRef>
              <c:f>Lithuania!$CK$15:$CK$18</c:f>
              <c:numCache>
                <c:formatCode>General</c:formatCode>
                <c:ptCount val="4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BF7-4455-8780-1EEA66FBD0D2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Lithuania!$CM$14</c:f>
              <c:strCache>
                <c:ptCount val="1"/>
                <c:pt idx="0">
                  <c:v>Would you consider necessary that a decision support system is tailored to your farm’s characteristics?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9F4-4811-B5D6-F62FDAF4BF9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9F4-4811-B5D6-F62FDAF4BF9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9F4-4811-B5D6-F62FDAF4BF9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5C33-48C2-8B80-DF2EA355996C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Lithuania!$CM$15:$CM$18</c:f>
              <c:strCache>
                <c:ptCount val="4"/>
                <c:pt idx="0">
                  <c:v>Not necessary</c:v>
                </c:pt>
                <c:pt idx="1">
                  <c:v>Yes, if possible</c:v>
                </c:pt>
                <c:pt idx="2">
                  <c:v>Required</c:v>
                </c:pt>
                <c:pt idx="3">
                  <c:v>Not indicated</c:v>
                </c:pt>
              </c:strCache>
            </c:strRef>
          </c:cat>
          <c:val>
            <c:numRef>
              <c:f>Lithuania!$CN$15:$CN$18</c:f>
              <c:numCache>
                <c:formatCode>General</c:formatCode>
                <c:ptCount val="4"/>
                <c:pt idx="0">
                  <c:v>1</c:v>
                </c:pt>
                <c:pt idx="1">
                  <c:v>7</c:v>
                </c:pt>
                <c:pt idx="2">
                  <c:v>1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9F4-4811-B5D6-F62FDAF4BF90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Lithuania!$CP$14</c:f>
              <c:strCache>
                <c:ptCount val="1"/>
                <c:pt idx="0">
                  <c:v>Do you use the same decision support system as your advisor?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Lithuania!$CP$15:$CP$18</c:f>
              <c:strCache>
                <c:ptCount val="4"/>
                <c:pt idx="0">
                  <c:v>No</c:v>
                </c:pt>
                <c:pt idx="1">
                  <c:v>Similar but not the same</c:v>
                </c:pt>
                <c:pt idx="2">
                  <c:v>The same</c:v>
                </c:pt>
                <c:pt idx="3">
                  <c:v>Not indicated</c:v>
                </c:pt>
              </c:strCache>
            </c:strRef>
          </c:cat>
          <c:val>
            <c:numRef>
              <c:f>Lithuania!$CQ$15:$CQ$18</c:f>
              <c:numCache>
                <c:formatCode>General</c:formatCode>
                <c:ptCount val="4"/>
                <c:pt idx="0">
                  <c:v>6</c:v>
                </c:pt>
                <c:pt idx="1">
                  <c:v>3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B1-4A53-9CC5-E5BF7DEC485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60018640"/>
        <c:axId val="90542176"/>
      </c:barChart>
      <c:catAx>
        <c:axId val="2600186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0542176"/>
        <c:crosses val="autoZero"/>
        <c:auto val="1"/>
        <c:lblAlgn val="ctr"/>
        <c:lblOffset val="100"/>
        <c:noMultiLvlLbl val="0"/>
      </c:catAx>
      <c:valAx>
        <c:axId val="9054217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60018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Lithuania!$CS$14</c:f>
              <c:strCache>
                <c:ptCount val="1"/>
                <c:pt idx="0">
                  <c:v>What is the age of the DSS user at the farm?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Lithuania!$CS$15:$CS$18</c:f>
              <c:strCache>
                <c:ptCount val="4"/>
                <c:pt idx="0">
                  <c:v>18-30</c:v>
                </c:pt>
                <c:pt idx="1">
                  <c:v>30-45</c:v>
                </c:pt>
                <c:pt idx="2">
                  <c:v>over 45</c:v>
                </c:pt>
                <c:pt idx="3">
                  <c:v>Not indicated</c:v>
                </c:pt>
              </c:strCache>
            </c:strRef>
          </c:cat>
          <c:val>
            <c:numRef>
              <c:f>Lithuania!$CT$15:$CT$18</c:f>
              <c:numCache>
                <c:formatCode>General</c:formatCode>
                <c:ptCount val="4"/>
                <c:pt idx="0">
                  <c:v>3</c:v>
                </c:pt>
                <c:pt idx="1">
                  <c:v>2</c:v>
                </c:pt>
                <c:pt idx="2">
                  <c:v>4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51-4466-ADC6-6384BDDFC1C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24274192"/>
        <c:axId val="258307360"/>
      </c:barChart>
      <c:catAx>
        <c:axId val="22427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58307360"/>
        <c:crosses val="autoZero"/>
        <c:auto val="1"/>
        <c:lblAlgn val="ctr"/>
        <c:lblOffset val="100"/>
        <c:noMultiLvlLbl val="0"/>
      </c:catAx>
      <c:valAx>
        <c:axId val="2583073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24274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Lithuania!$CV$14</c:f>
              <c:strCache>
                <c:ptCount val="1"/>
                <c:pt idx="0">
                  <c:v>Do you have access to marketing information about decision support systems?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Lithuania!$CV$15:$CV$18</c:f>
              <c:strCache>
                <c:ptCount val="4"/>
                <c:pt idx="0">
                  <c:v>No</c:v>
                </c:pt>
                <c:pt idx="1">
                  <c:v>Occasionallu only</c:v>
                </c:pt>
                <c:pt idx="2">
                  <c:v>Yes, I’m subscribed to receive news concerning decision support systems</c:v>
                </c:pt>
                <c:pt idx="3">
                  <c:v>Not indicated</c:v>
                </c:pt>
              </c:strCache>
            </c:strRef>
          </c:cat>
          <c:val>
            <c:numRef>
              <c:f>Lithuania!$CW$15:$CW$18</c:f>
              <c:numCache>
                <c:formatCode>General</c:formatCode>
                <c:ptCount val="4"/>
                <c:pt idx="0">
                  <c:v>7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12-4EDF-89B8-812A81C90EC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35399680"/>
        <c:axId val="223057904"/>
      </c:barChart>
      <c:catAx>
        <c:axId val="2353996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23057904"/>
        <c:crosses val="autoZero"/>
        <c:auto val="1"/>
        <c:lblAlgn val="ctr"/>
        <c:lblOffset val="100"/>
        <c:noMultiLvlLbl val="0"/>
      </c:catAx>
      <c:valAx>
        <c:axId val="22305790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35399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Lithuania!$CY$14</c:f>
              <c:strCache>
                <c:ptCount val="1"/>
                <c:pt idx="0">
                  <c:v>Have you followed a manufacturer’s demonstration of a decision support system?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41A-4139-89B3-C26A7B1E1CF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41A-4139-89B3-C26A7B1E1CF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41A-4139-89B3-C26A7B1E1CF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41A-4139-89B3-C26A7B1E1CF0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Lithuania!$CY$15:$CY$18</c:f>
              <c:strCache>
                <c:ptCount val="4"/>
                <c:pt idx="0">
                  <c:v>Never</c:v>
                </c:pt>
                <c:pt idx="1">
                  <c:v>Occasionally by invitation</c:v>
                </c:pt>
                <c:pt idx="2">
                  <c:v>Regularly</c:v>
                </c:pt>
                <c:pt idx="3">
                  <c:v>Not indicated</c:v>
                </c:pt>
              </c:strCache>
            </c:strRef>
          </c:cat>
          <c:val>
            <c:numRef>
              <c:f>Lithuania!$CZ$15:$CZ$18</c:f>
              <c:numCache>
                <c:formatCode>General</c:formatCode>
                <c:ptCount val="4"/>
                <c:pt idx="0">
                  <c:v>3</c:v>
                </c:pt>
                <c:pt idx="1">
                  <c:v>5</c:v>
                </c:pt>
                <c:pt idx="2">
                  <c:v>1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41A-4139-89B3-C26A7B1E1CF0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Netherlands!$C$12</c:f>
              <c:strCache>
                <c:ptCount val="1"/>
                <c:pt idx="0">
                  <c:v>Which is your age group?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Netherlands!$C$13:$C$17</c:f>
              <c:strCache>
                <c:ptCount val="5"/>
                <c:pt idx="0">
                  <c:v>18 to 25</c:v>
                </c:pt>
                <c:pt idx="1">
                  <c:v>25 to 35</c:v>
                </c:pt>
                <c:pt idx="2">
                  <c:v>35 to 50</c:v>
                </c:pt>
                <c:pt idx="3">
                  <c:v>50 to 60</c:v>
                </c:pt>
                <c:pt idx="4">
                  <c:v>60 or more</c:v>
                </c:pt>
              </c:strCache>
            </c:strRef>
          </c:cat>
          <c:val>
            <c:numRef>
              <c:f>Netherlands!$D$13:$D$17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184-455E-8901-C4BE04B57B8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52575888"/>
        <c:axId val="89359600"/>
      </c:barChart>
      <c:catAx>
        <c:axId val="152575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89359600"/>
        <c:crosses val="autoZero"/>
        <c:auto val="1"/>
        <c:lblAlgn val="ctr"/>
        <c:lblOffset val="100"/>
        <c:noMultiLvlLbl val="0"/>
      </c:catAx>
      <c:valAx>
        <c:axId val="8935960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52575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Netherlands!$F$12</c:f>
              <c:strCache>
                <c:ptCount val="1"/>
                <c:pt idx="0">
                  <c:v>What is your gender?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ECD-4C2B-A82A-C902B86C8A5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ECD-4C2B-A82A-C902B86C8A5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ECD-4C2B-A82A-C902B86C8A54}"/>
              </c:ext>
            </c:extLst>
          </c:dPt>
          <c:dLbls>
            <c:dLbl>
              <c:idx val="2"/>
              <c:layout>
                <c:manualLayout>
                  <c:x val="-0.1998732326893683"/>
                  <c:y val="4.7068101901433179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8ECD-4C2B-A82A-C902B86C8A54}"/>
                </c:ext>
              </c:extLst>
            </c:dLbl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Netherlands!$F$13:$F$15</c:f>
              <c:strCache>
                <c:ptCount val="3"/>
                <c:pt idx="0">
                  <c:v>Male</c:v>
                </c:pt>
                <c:pt idx="1">
                  <c:v>Female</c:v>
                </c:pt>
                <c:pt idx="2">
                  <c:v>not indicated</c:v>
                </c:pt>
              </c:strCache>
            </c:strRef>
          </c:cat>
          <c:val>
            <c:numRef>
              <c:f>Netherlands!$G$13:$G$15</c:f>
              <c:numCache>
                <c:formatCode>General</c:formatCode>
                <c:ptCount val="3"/>
                <c:pt idx="0">
                  <c:v>4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ECD-4C2B-A82A-C902B86C8A54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Netherlands!$J$12</c:f>
              <c:strCache>
                <c:ptCount val="1"/>
                <c:pt idx="0">
                  <c:v>What is the highest degree you have attained?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Netherlands!$J$13:$J$17</c:f>
              <c:strCache>
                <c:ptCount val="5"/>
                <c:pt idx="0">
                  <c:v>Vocational</c:v>
                </c:pt>
                <c:pt idx="1">
                  <c:v>Bachelor</c:v>
                </c:pt>
                <c:pt idx="2">
                  <c:v>Masters</c:v>
                </c:pt>
                <c:pt idx="3">
                  <c:v>PhD</c:v>
                </c:pt>
                <c:pt idx="4">
                  <c:v>Others</c:v>
                </c:pt>
              </c:strCache>
            </c:strRef>
          </c:cat>
          <c:val>
            <c:numRef>
              <c:f>Netherlands!$K$13:$K$17</c:f>
              <c:numCache>
                <c:formatCode>General</c:formatCode>
                <c:ptCount val="5"/>
                <c:pt idx="0">
                  <c:v>2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5A-4DB2-BB49-5CC444D41F4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59092768"/>
        <c:axId val="146107904"/>
      </c:barChart>
      <c:catAx>
        <c:axId val="2590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146107904"/>
        <c:crosses val="autoZero"/>
        <c:auto val="1"/>
        <c:lblAlgn val="ctr"/>
        <c:lblOffset val="100"/>
        <c:noMultiLvlLbl val="0"/>
      </c:catAx>
      <c:valAx>
        <c:axId val="14610790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590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Netherlands!$M$12</c:f>
              <c:strCache>
                <c:ptCount val="1"/>
                <c:pt idx="0">
                  <c:v>Your farm is 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Netherlands!$M$13:$M$18</c:f>
              <c:strCache>
                <c:ptCount val="6"/>
                <c:pt idx="0">
                  <c:v>Under 5 ha</c:v>
                </c:pt>
                <c:pt idx="1">
                  <c:v>5-10 ha</c:v>
                </c:pt>
                <c:pt idx="2">
                  <c:v>10-30 ha</c:v>
                </c:pt>
                <c:pt idx="3">
                  <c:v>30-60 ha</c:v>
                </c:pt>
                <c:pt idx="4">
                  <c:v>over 60 ha</c:v>
                </c:pt>
                <c:pt idx="5">
                  <c:v>not indicated</c:v>
                </c:pt>
              </c:strCache>
            </c:strRef>
          </c:cat>
          <c:val>
            <c:numRef>
              <c:f>Netherlands!$N$13:$N$18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1</c:v>
                </c:pt>
                <c:pt idx="4">
                  <c:v>2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36-48BC-8BA4-0A1E8D226E7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85076800"/>
        <c:axId val="98620224"/>
      </c:barChart>
      <c:catAx>
        <c:axId val="85076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8620224"/>
        <c:crosses val="autoZero"/>
        <c:auto val="1"/>
        <c:lblAlgn val="ctr"/>
        <c:lblOffset val="100"/>
        <c:noMultiLvlLbl val="0"/>
      </c:catAx>
      <c:valAx>
        <c:axId val="9862022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85076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Netherlands!$P$12</c:f>
              <c:strCache>
                <c:ptCount val="1"/>
                <c:pt idx="0">
                  <c:v>Most of the agricultural production on your farm is intended for: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B3A7-4264-9E47-FCC5DA2B948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B3A7-4264-9E47-FCC5DA2B948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5D-4987-BD3C-A63639D28BF4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Netherlands!$P$13:$P$15</c:f>
              <c:strCache>
                <c:ptCount val="3"/>
                <c:pt idx="0">
                  <c:v>Selling</c:v>
                </c:pt>
                <c:pt idx="1">
                  <c:v>Your own needs</c:v>
                </c:pt>
                <c:pt idx="2">
                  <c:v>not indicated</c:v>
                </c:pt>
              </c:strCache>
            </c:strRef>
          </c:cat>
          <c:val>
            <c:numRef>
              <c:f>Netherlands!$Q$13:$Q$15</c:f>
              <c:numCache>
                <c:formatCode>General</c:formatCode>
                <c:ptCount val="3"/>
                <c:pt idx="0">
                  <c:v>4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3A7-4264-9E47-FCC5DA2B948F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Netherlands!$S$12</c:f>
              <c:strCache>
                <c:ptCount val="1"/>
                <c:pt idx="0">
                  <c:v>Your farm is: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Netherlands!$S$13:$S$17</c:f>
              <c:strCache>
                <c:ptCount val="5"/>
                <c:pt idx="0">
                  <c:v>Conventional</c:v>
                </c:pt>
                <c:pt idx="1">
                  <c:v>Intergrated</c:v>
                </c:pt>
                <c:pt idx="2">
                  <c:v>Organic</c:v>
                </c:pt>
                <c:pt idx="3">
                  <c:v>Biodynamic</c:v>
                </c:pt>
                <c:pt idx="4">
                  <c:v>not indicated</c:v>
                </c:pt>
              </c:strCache>
            </c:strRef>
          </c:cat>
          <c:val>
            <c:numRef>
              <c:f>Netherlands!$T$13:$T$17</c:f>
              <c:numCache>
                <c:formatCode>General</c:formatCode>
                <c:ptCount val="5"/>
                <c:pt idx="0">
                  <c:v>0</c:v>
                </c:pt>
                <c:pt idx="1">
                  <c:v>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3A-4698-90D4-74B2F0711A2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50211536"/>
        <c:axId val="98260768"/>
      </c:barChart>
      <c:catAx>
        <c:axId val="25021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8260768"/>
        <c:crosses val="autoZero"/>
        <c:auto val="1"/>
        <c:lblAlgn val="ctr"/>
        <c:lblOffset val="100"/>
        <c:noMultiLvlLbl val="0"/>
      </c:catAx>
      <c:valAx>
        <c:axId val="98260768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50211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1633333333333336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Netherlands!$V$12</c:f>
              <c:strCache>
                <c:ptCount val="1"/>
                <c:pt idx="0">
                  <c:v>Average yearly income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Netherlands!$V$13:$V$18</c:f>
              <c:strCache>
                <c:ptCount val="6"/>
                <c:pt idx="0">
                  <c:v>Under 20k euros</c:v>
                </c:pt>
                <c:pt idx="1">
                  <c:v>20k-35k euros</c:v>
                </c:pt>
                <c:pt idx="2">
                  <c:v>35k-50k euros</c:v>
                </c:pt>
                <c:pt idx="3">
                  <c:v>50k-75k euros</c:v>
                </c:pt>
                <c:pt idx="4">
                  <c:v>over 75k euros</c:v>
                </c:pt>
                <c:pt idx="5">
                  <c:v>Not indicated</c:v>
                </c:pt>
              </c:strCache>
            </c:strRef>
          </c:cat>
          <c:val>
            <c:numRef>
              <c:f>Netherlands!$W$13:$W$18</c:f>
              <c:numCache>
                <c:formatCode>General</c:formatCode>
                <c:ptCount val="6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05-443F-BB99-DC7DB9C33ED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91554368"/>
        <c:axId val="143607152"/>
      </c:barChart>
      <c:catAx>
        <c:axId val="91554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143607152"/>
        <c:crosses val="autoZero"/>
        <c:auto val="1"/>
        <c:lblAlgn val="ctr"/>
        <c:lblOffset val="100"/>
        <c:noMultiLvlLbl val="0"/>
      </c:catAx>
      <c:valAx>
        <c:axId val="1436071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91554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Netherlands!$Y$12</c:f>
              <c:strCache>
                <c:ptCount val="1"/>
                <c:pt idx="0">
                  <c:v>What do you grow on your farm?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Netherlands!$Y$13:$Y$20</c:f>
              <c:strCache>
                <c:ptCount val="8"/>
                <c:pt idx="0">
                  <c:v>Arable crops</c:v>
                </c:pt>
                <c:pt idx="1">
                  <c:v>Mixed</c:v>
                </c:pt>
                <c:pt idx="2">
                  <c:v>Animal</c:v>
                </c:pt>
                <c:pt idx="3">
                  <c:v>Orchards</c:v>
                </c:pt>
                <c:pt idx="4">
                  <c:v>Vineyards</c:v>
                </c:pt>
                <c:pt idx="5">
                  <c:v>Flower</c:v>
                </c:pt>
                <c:pt idx="6">
                  <c:v>Others</c:v>
                </c:pt>
                <c:pt idx="7">
                  <c:v>not indicated</c:v>
                </c:pt>
              </c:strCache>
            </c:strRef>
          </c:cat>
          <c:val>
            <c:numRef>
              <c:f>Netherlands!$Z$13:$Z$20</c:f>
              <c:numCache>
                <c:formatCode>General</c:formatCode>
                <c:ptCount val="8"/>
                <c:pt idx="0">
                  <c:v>2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7D-4E8F-870E-802B3534829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50206736"/>
        <c:axId val="89360848"/>
      </c:barChart>
      <c:catAx>
        <c:axId val="250206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89360848"/>
        <c:crosses val="autoZero"/>
        <c:auto val="1"/>
        <c:lblAlgn val="ctr"/>
        <c:lblOffset val="100"/>
        <c:noMultiLvlLbl val="0"/>
      </c:catAx>
      <c:valAx>
        <c:axId val="89360848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50206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Netherlands!$AB$12</c:f>
              <c:strCache>
                <c:ptCount val="1"/>
                <c:pt idx="0">
                  <c:v>Do you need to satisfy some legislative or market requirement</c:v>
                </c:pt>
              </c:strCache>
            </c:strRef>
          </c:tx>
          <c:explosion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B98D-497C-8692-697DAE8FB83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B98D-497C-8692-697DAE8FB83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B98D-497C-8692-697DAE8FB835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Netherlands!$AB$13:$AB$15</c:f>
              <c:strCache>
                <c:ptCount val="3"/>
                <c:pt idx="0">
                  <c:v>Yes</c:v>
                </c:pt>
                <c:pt idx="1">
                  <c:v>No</c:v>
                </c:pt>
                <c:pt idx="2">
                  <c:v>Not indicated</c:v>
                </c:pt>
              </c:strCache>
            </c:strRef>
          </c:cat>
          <c:val>
            <c:numRef>
              <c:f>Netherlands!$AC$13:$AC$15</c:f>
              <c:numCache>
                <c:formatCode>General</c:formatCode>
                <c:ptCount val="3"/>
                <c:pt idx="0">
                  <c:v>4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98D-497C-8692-697DAE8FB835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Netherlands!$AE$12</c:f>
              <c:strCache>
                <c:ptCount val="1"/>
                <c:pt idx="0">
                  <c:v>Do you have a smartphone?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B50-483E-A1BB-29E3CF703D1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B50-483E-A1BB-29E3CF703D1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1DD2-4D73-B1A0-B84217DF87DF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Netherlands!$AE$13:$AE$15</c:f>
              <c:strCache>
                <c:ptCount val="3"/>
                <c:pt idx="0">
                  <c:v>Yes</c:v>
                </c:pt>
                <c:pt idx="1">
                  <c:v>No</c:v>
                </c:pt>
                <c:pt idx="2">
                  <c:v>Not indicated</c:v>
                </c:pt>
              </c:strCache>
            </c:strRef>
          </c:cat>
          <c:val>
            <c:numRef>
              <c:f>Netherlands!$AF$13:$AF$15</c:f>
              <c:numCache>
                <c:formatCode>General</c:formatCode>
                <c:ptCount val="3"/>
                <c:pt idx="0">
                  <c:v>4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B50-483E-A1BB-29E3CF703D11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Netherlands!$AH$12</c:f>
              <c:strCache>
                <c:ptCount val="1"/>
                <c:pt idx="0">
                  <c:v>Do you use agricultural help application?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34F-49B1-AAB9-1DB58A6A97E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34F-49B1-AAB9-1DB58A6A97E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34F-49B1-AAB9-1DB58A6A97E7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Netherlands!$AH$13:$AH$15</c:f>
              <c:strCache>
                <c:ptCount val="3"/>
                <c:pt idx="0">
                  <c:v>Yes </c:v>
                </c:pt>
                <c:pt idx="1">
                  <c:v>No</c:v>
                </c:pt>
                <c:pt idx="2">
                  <c:v>Not indicated</c:v>
                </c:pt>
              </c:strCache>
            </c:strRef>
          </c:cat>
          <c:val>
            <c:numRef>
              <c:f>Netherlands!$AI$13:$AI$15</c:f>
              <c:numCache>
                <c:formatCode>General</c:formatCode>
                <c:ptCount val="3"/>
                <c:pt idx="0">
                  <c:v>4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34F-49B1-AAB9-1DB58A6A97E7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Netherlands!$AK$12</c:f>
              <c:strCache>
                <c:ptCount val="1"/>
                <c:pt idx="0">
                  <c:v>Would you say you use it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Netherlands!$AK$13:$AK$17</c:f>
              <c:strCache>
                <c:ptCount val="5"/>
                <c:pt idx="0">
                  <c:v>Not very much, less than most people around me</c:v>
                </c:pt>
                <c:pt idx="1">
                  <c:v>Like most people around me</c:v>
                </c:pt>
                <c:pt idx="2">
                  <c:v>More than most people around me</c:v>
                </c:pt>
                <c:pt idx="3">
                  <c:v>Too much. I should try to use it less</c:v>
                </c:pt>
                <c:pt idx="4">
                  <c:v>Not indicated</c:v>
                </c:pt>
              </c:strCache>
            </c:strRef>
          </c:cat>
          <c:val>
            <c:numRef>
              <c:f>Netherlands!$AL$13:$AL$17</c:f>
              <c:numCache>
                <c:formatCode>General</c:formatCode>
                <c:ptCount val="5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63-4DAB-969F-5DB126DBC9D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95564912"/>
        <c:axId val="145815504"/>
      </c:barChart>
      <c:catAx>
        <c:axId val="955649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145815504"/>
        <c:crosses val="autoZero"/>
        <c:auto val="1"/>
        <c:lblAlgn val="ctr"/>
        <c:lblOffset val="100"/>
        <c:noMultiLvlLbl val="0"/>
      </c:catAx>
      <c:valAx>
        <c:axId val="14581550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5564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Netherlands!$AN$12</c:f>
              <c:strCache>
                <c:ptCount val="1"/>
                <c:pt idx="0">
                  <c:v>Do you have a computer at home?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140-43DD-9C54-F2B618080D1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140-43DD-9C54-F2B618080D1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9C5-4DD0-90BB-DDF203E2F42F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Netherlands!$AN$13:$AN$15</c:f>
              <c:strCache>
                <c:ptCount val="3"/>
                <c:pt idx="0">
                  <c:v>Yes </c:v>
                </c:pt>
                <c:pt idx="1">
                  <c:v>No</c:v>
                </c:pt>
                <c:pt idx="2">
                  <c:v>Not indicated</c:v>
                </c:pt>
              </c:strCache>
            </c:strRef>
          </c:cat>
          <c:val>
            <c:numRef>
              <c:f>Netherlands!$AO$13:$AO$15</c:f>
              <c:numCache>
                <c:formatCode>General</c:formatCode>
                <c:ptCount val="3"/>
                <c:pt idx="0">
                  <c:v>4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140-43DD-9C54-F2B618080D10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Netherlands!$AQ$12</c:f>
              <c:strCache>
                <c:ptCount val="1"/>
                <c:pt idx="0">
                  <c:v>Do you have access to speed internet?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022-48D2-B540-446EDF6BFEA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022-48D2-B540-446EDF6BFEA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2022-48D2-B540-446EDF6BFEA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06A1-4046-B20C-B0FBEA9BA37B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Netherlands!$AQ$13:$AQ$16</c:f>
              <c:strCache>
                <c:ptCount val="4"/>
                <c:pt idx="0">
                  <c:v>No</c:v>
                </c:pt>
                <c:pt idx="1">
                  <c:v>Yes, in the office but not in the fields</c:v>
                </c:pt>
                <c:pt idx="2">
                  <c:v>Yes, both in the office and in the fields</c:v>
                </c:pt>
                <c:pt idx="3">
                  <c:v>Not indicated</c:v>
                </c:pt>
              </c:strCache>
            </c:strRef>
          </c:cat>
          <c:val>
            <c:numRef>
              <c:f>Netherlands!$AR$13:$AR$16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022-48D2-B540-446EDF6BFEA5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Netherlands!$AT$12</c:f>
              <c:strCache>
                <c:ptCount val="1"/>
                <c:pt idx="0">
                  <c:v>Have you already used DSS?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4206-4A02-B5E5-A680F6F2219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4206-4A02-B5E5-A680F6F2219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4206-4A02-B5E5-A680F6F22193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Netherlands!$AT$13:$AT$15</c:f>
              <c:strCache>
                <c:ptCount val="3"/>
                <c:pt idx="0">
                  <c:v>Yes </c:v>
                </c:pt>
                <c:pt idx="1">
                  <c:v>No</c:v>
                </c:pt>
                <c:pt idx="2">
                  <c:v>Not indicated</c:v>
                </c:pt>
              </c:strCache>
            </c:strRef>
          </c:cat>
          <c:val>
            <c:numRef>
              <c:f>Netherlands!$AU$13:$AU$15</c:f>
              <c:numCache>
                <c:formatCode>General</c:formatCode>
                <c:ptCount val="3"/>
                <c:pt idx="0">
                  <c:v>4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206-4A02-B5E5-A680F6F22193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Netherlands!$AW$12</c:f>
              <c:strCache>
                <c:ptCount val="1"/>
                <c:pt idx="0">
                  <c:v>Usually, how do you access a DSS?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Netherlands!$AW$13:$AW$16</c:f>
              <c:strCache>
                <c:ptCount val="4"/>
                <c:pt idx="0">
                  <c:v>Mobile phone</c:v>
                </c:pt>
                <c:pt idx="1">
                  <c:v>PC</c:v>
                </c:pt>
                <c:pt idx="2">
                  <c:v>Through an advisor</c:v>
                </c:pt>
                <c:pt idx="3">
                  <c:v>Not indicated</c:v>
                </c:pt>
              </c:strCache>
            </c:strRef>
          </c:cat>
          <c:val>
            <c:numRef>
              <c:f>Netherlands!$AX$13:$AX$16</c:f>
              <c:numCache>
                <c:formatCode>General</c:formatCode>
                <c:ptCount val="4"/>
                <c:pt idx="0">
                  <c:v>1</c:v>
                </c:pt>
                <c:pt idx="1">
                  <c:v>3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402-462E-9FA7-A981AA7FC6A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51819328"/>
        <c:axId val="90541760"/>
      </c:barChart>
      <c:catAx>
        <c:axId val="2518193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0541760"/>
        <c:crosses val="autoZero"/>
        <c:auto val="1"/>
        <c:lblAlgn val="ctr"/>
        <c:lblOffset val="100"/>
        <c:noMultiLvlLbl val="0"/>
      </c:catAx>
      <c:valAx>
        <c:axId val="9054176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51819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Netherlands!$AZ$12</c:f>
              <c:strCache>
                <c:ptCount val="1"/>
                <c:pt idx="0">
                  <c:v>Which would be your preferred way to access a DSS?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Netherlands!$AZ$13:$AZ$16</c:f>
              <c:strCache>
                <c:ptCount val="4"/>
                <c:pt idx="0">
                  <c:v>Mobile phone</c:v>
                </c:pt>
                <c:pt idx="1">
                  <c:v>PC</c:v>
                </c:pt>
                <c:pt idx="2">
                  <c:v>Through an advisor</c:v>
                </c:pt>
                <c:pt idx="3">
                  <c:v>Not indicated</c:v>
                </c:pt>
              </c:strCache>
            </c:strRef>
          </c:cat>
          <c:val>
            <c:numRef>
              <c:f>Netherlands!$BA$13:$BA$16</c:f>
              <c:numCache>
                <c:formatCode>General</c:formatCode>
                <c:ptCount val="4"/>
                <c:pt idx="0">
                  <c:v>4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5A-4040-BDCA-C991177D40F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85074400"/>
        <c:axId val="98619808"/>
      </c:barChart>
      <c:catAx>
        <c:axId val="850744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8619808"/>
        <c:crosses val="autoZero"/>
        <c:auto val="1"/>
        <c:lblAlgn val="ctr"/>
        <c:lblOffset val="100"/>
        <c:noMultiLvlLbl val="0"/>
      </c:catAx>
      <c:valAx>
        <c:axId val="9861980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85074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Netherlands!$BC$12</c:f>
              <c:strCache>
                <c:ptCount val="1"/>
                <c:pt idx="0">
                  <c:v>Are you willing to try new products and services?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435-4514-ABD2-718331D78C1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435-4514-ABD2-718331D78C1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435-4514-ABD2-718331D78C1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0435-4514-ABD2-718331D78C1B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E15-4DEB-A9AB-2EB727B6F263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Netherlands!$BC$13:$BC$17</c:f>
              <c:strCache>
                <c:ptCount val="5"/>
                <c:pt idx="0">
                  <c:v>Yes</c:v>
                </c:pt>
                <c:pt idx="1">
                  <c:v>Sometimes</c:v>
                </c:pt>
                <c:pt idx="2">
                  <c:v>Never</c:v>
                </c:pt>
                <c:pt idx="3">
                  <c:v>Not indicated</c:v>
                </c:pt>
                <c:pt idx="4">
                  <c:v>Not indicated</c:v>
                </c:pt>
              </c:strCache>
            </c:strRef>
          </c:cat>
          <c:val>
            <c:numRef>
              <c:f>Netherlands!$BD$13:$BD$17</c:f>
              <c:numCache>
                <c:formatCode>General</c:formatCode>
                <c:ptCount val="5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435-4514-ABD2-718331D78C1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Netherlands!$BF$12</c:f>
              <c:strCache>
                <c:ptCount val="1"/>
                <c:pt idx="0">
                  <c:v>Is price an important factor of your decision to use or not a given decision support system?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91B-4A68-9459-2C8DB592398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91B-4A68-9459-2C8DB592398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C91B-4A68-9459-2C8DB592398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Netherlands!$BF$13:$BF$15</c:f>
              <c:strCache>
                <c:ptCount val="3"/>
                <c:pt idx="0">
                  <c:v>Yes </c:v>
                </c:pt>
                <c:pt idx="1">
                  <c:v>no</c:v>
                </c:pt>
                <c:pt idx="2">
                  <c:v>Not indicated</c:v>
                </c:pt>
              </c:strCache>
            </c:strRef>
          </c:cat>
          <c:val>
            <c:numRef>
              <c:f>Netherlands!$BG$13:$BG$15</c:f>
              <c:numCache>
                <c:formatCode>General</c:formatCode>
                <c:ptCount val="3"/>
                <c:pt idx="0">
                  <c:v>4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91B-4A68-9459-2C8DB592398D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Netherlands!$BI$12</c:f>
              <c:strCache>
                <c:ptCount val="1"/>
                <c:pt idx="0">
                  <c:v>In your opinion, decision support systems are more useful for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Netherlands!$BI$13:$BI$16</c:f>
              <c:strCache>
                <c:ptCount val="4"/>
                <c:pt idx="0">
                  <c:v>Short-run decisions</c:v>
                </c:pt>
                <c:pt idx="1">
                  <c:v>Long-run decisions</c:v>
                </c:pt>
                <c:pt idx="2">
                  <c:v>Both</c:v>
                </c:pt>
                <c:pt idx="3">
                  <c:v>Not indicated</c:v>
                </c:pt>
              </c:strCache>
            </c:strRef>
          </c:cat>
          <c:val>
            <c:numRef>
              <c:f>Netherlands!$BJ$13:$BJ$16</c:f>
              <c:numCache>
                <c:formatCode>General</c:formatCode>
                <c:ptCount val="4"/>
                <c:pt idx="0">
                  <c:v>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E3-4BAA-A06B-A2C78F70841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23172848"/>
        <c:axId val="223057488"/>
      </c:barChart>
      <c:catAx>
        <c:axId val="2231728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23057488"/>
        <c:crosses val="autoZero"/>
        <c:auto val="1"/>
        <c:lblAlgn val="ctr"/>
        <c:lblOffset val="100"/>
        <c:noMultiLvlLbl val="0"/>
      </c:catAx>
      <c:valAx>
        <c:axId val="22305748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23172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1011248906386701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Netherlands!$BL$12</c:f>
              <c:strCache>
                <c:ptCount val="1"/>
                <c:pt idx="0">
                  <c:v>What type of support do you prefer for a decision support system?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4EB5-4365-B3DE-A05324435BE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4EB5-4365-B3DE-A05324435BE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4EB5-4365-B3DE-A05324435BE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4EB5-4365-B3DE-A05324435BEC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Netherlands!$BL$13:$BL$16</c:f>
              <c:strCache>
                <c:ptCount val="4"/>
                <c:pt idx="0">
                  <c:v>Web-based</c:v>
                </c:pt>
                <c:pt idx="1">
                  <c:v>Software downloaded locally</c:v>
                </c:pt>
                <c:pt idx="2">
                  <c:v>Both</c:v>
                </c:pt>
                <c:pt idx="3">
                  <c:v>Not indicated</c:v>
                </c:pt>
              </c:strCache>
            </c:strRef>
          </c:cat>
          <c:val>
            <c:numRef>
              <c:f>Netherlands!$BM$13:$BM$16</c:f>
              <c:numCache>
                <c:formatCode>General</c:formatCode>
                <c:ptCount val="4"/>
                <c:pt idx="0">
                  <c:v>3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EB5-4365-B3DE-A05324435BEC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Netherlands!$BO$12</c:f>
              <c:strCache>
                <c:ptCount val="1"/>
                <c:pt idx="0">
                  <c:v>importance of the following characteristics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Netherlands!$BO$13:$BO$16</c:f>
              <c:strCache>
                <c:ptCount val="4"/>
                <c:pt idx="0">
                  <c:v>Easy to use</c:v>
                </c:pt>
                <c:pt idx="1">
                  <c:v>Efficient</c:v>
                </c:pt>
                <c:pt idx="2">
                  <c:v>Low price</c:v>
                </c:pt>
                <c:pt idx="3">
                  <c:v>Polyvalent</c:v>
                </c:pt>
              </c:strCache>
            </c:strRef>
          </c:cat>
          <c:val>
            <c:numRef>
              <c:f>Netherlands!$BP$13:$BP$16</c:f>
              <c:numCache>
                <c:formatCode>General</c:formatCode>
                <c:ptCount val="4"/>
                <c:pt idx="0">
                  <c:v>7</c:v>
                </c:pt>
                <c:pt idx="1">
                  <c:v>6.5</c:v>
                </c:pt>
                <c:pt idx="2">
                  <c:v>5.25</c:v>
                </c:pt>
                <c:pt idx="3">
                  <c:v>5.75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32-4467-BD39-F38B0DF9983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43484352"/>
        <c:axId val="98884896"/>
      </c:barChart>
      <c:catAx>
        <c:axId val="143484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8884896"/>
        <c:crosses val="autoZero"/>
        <c:auto val="1"/>
        <c:lblAlgn val="ctr"/>
        <c:lblOffset val="100"/>
        <c:noMultiLvlLbl val="0"/>
      </c:catAx>
      <c:valAx>
        <c:axId val="9888489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43484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importance of the following characteristics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Netherlands!$BO$12</c:f>
              <c:strCache>
                <c:ptCount val="1"/>
                <c:pt idx="0">
                  <c:v>importance of the following characteristics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Netherlands!$BR$13:$BR$17</c:f>
              <c:strCache>
                <c:ptCount val="5"/>
                <c:pt idx="0">
                  <c:v>enjoy using new technologies</c:v>
                </c:pt>
                <c:pt idx="1">
                  <c:v>appreciate change in general</c:v>
                </c:pt>
                <c:pt idx="2">
                  <c:v>how much would you trust the guidance of a decision support system</c:v>
                </c:pt>
                <c:pt idx="3">
                  <c:v>trust the advice of a colleague</c:v>
                </c:pt>
                <c:pt idx="4">
                  <c:v>trust the advice of a friend</c:v>
                </c:pt>
              </c:strCache>
            </c:strRef>
          </c:cat>
          <c:val>
            <c:numRef>
              <c:f>Netherlands!$BS$13:$BS$17</c:f>
              <c:numCache>
                <c:formatCode>General</c:formatCode>
                <c:ptCount val="5"/>
                <c:pt idx="0">
                  <c:v>6</c:v>
                </c:pt>
                <c:pt idx="1">
                  <c:v>4.5</c:v>
                </c:pt>
                <c:pt idx="2">
                  <c:v>5.75</c:v>
                </c:pt>
                <c:pt idx="3">
                  <c:v>5</c:v>
                </c:pt>
                <c:pt idx="4">
                  <c:v>5.5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FE-4689-9498-53900AD3C0B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59549504"/>
        <c:axId val="146108320"/>
      </c:barChart>
      <c:catAx>
        <c:axId val="259549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146108320"/>
        <c:crosses val="autoZero"/>
        <c:auto val="1"/>
        <c:lblAlgn val="ctr"/>
        <c:lblOffset val="100"/>
        <c:noMultiLvlLbl val="0"/>
      </c:catAx>
      <c:valAx>
        <c:axId val="14610832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59549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Netherlands!$BU$12</c:f>
              <c:strCache>
                <c:ptCount val="1"/>
                <c:pt idx="0">
                  <c:v>Would you need additional computer-related education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473-4662-B5B8-1B0D66B5181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473-4662-B5B8-1B0D66B5181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473-4662-B5B8-1B0D66B5181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F473-4662-B5B8-1B0D66B51810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Netherlands!$BU$13:$BU$16</c:f>
              <c:strCache>
                <c:ptCount val="4"/>
                <c:pt idx="0">
                  <c:v>No</c:v>
                </c:pt>
                <c:pt idx="1">
                  <c:v>If available, yes</c:v>
                </c:pt>
                <c:pt idx="2">
                  <c:v>I need it urgently</c:v>
                </c:pt>
                <c:pt idx="3">
                  <c:v>Not indicated</c:v>
                </c:pt>
              </c:strCache>
            </c:strRef>
          </c:cat>
          <c:val>
            <c:numRef>
              <c:f>Netherlands!$BV$13:$BV$16</c:f>
              <c:numCache>
                <c:formatCode>General</c:formatCode>
                <c:ptCount val="4"/>
                <c:pt idx="0">
                  <c:v>2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473-4662-B5B8-1B0D66B51810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Netherlands!$BX$12</c:f>
              <c:strCache>
                <c:ptCount val="1"/>
                <c:pt idx="0">
                  <c:v>Do you think that the use of a Decision Support tool may improve your decision-making process and productivity?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BC-4CBE-96DD-A1D298DF9A5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BC-4CBE-96DD-A1D298DF9A5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BC-4CBE-96DD-A1D298DF9A5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BC-4CBE-96DD-A1D298DF9A55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0F91-497A-91CD-8E0B222817FE}"/>
              </c:ext>
            </c:extLst>
          </c:dPt>
          <c:dLbls>
            <c:dLbl>
              <c:idx val="0"/>
              <c:layout>
                <c:manualLayout>
                  <c:x val="-1.5184637045614119E-2"/>
                  <c:y val="7.1187161698348461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3BC-4CBE-96DD-A1D298DF9A55}"/>
                </c:ext>
              </c:extLst>
            </c:dLbl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Netherlands!$BX$13:$BX$17</c:f>
              <c:strCache>
                <c:ptCount val="5"/>
                <c:pt idx="0">
                  <c:v>No, not at all</c:v>
                </c:pt>
                <c:pt idx="1">
                  <c:v>I am not sure</c:v>
                </c:pt>
                <c:pt idx="2">
                  <c:v>Probably</c:v>
                </c:pt>
                <c:pt idx="3">
                  <c:v>Yes, for sure</c:v>
                </c:pt>
                <c:pt idx="4">
                  <c:v>Not indicated</c:v>
                </c:pt>
              </c:strCache>
            </c:strRef>
          </c:cat>
          <c:val>
            <c:numRef>
              <c:f>Netherlands!$BY$13:$BY$17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2</c:v>
                </c:pt>
                <c:pt idx="3">
                  <c:v>2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3BC-4CBE-96DD-A1D298DF9A55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Netherlands!$CA$12</c:f>
              <c:strCache>
                <c:ptCount val="1"/>
                <c:pt idx="0">
                  <c:v>Do you prefer a graphical or textual output from a decision support system?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A19-4F58-AE98-8CBC29C73A4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A19-4F58-AE98-8CBC29C73A4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7A19-4F58-AE98-8CBC29C73A4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7A19-4F58-AE98-8CBC29C73A40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Netherlands!$CA$13:$CA$16</c:f>
              <c:strCache>
                <c:ptCount val="4"/>
                <c:pt idx="0">
                  <c:v>Graphical</c:v>
                </c:pt>
                <c:pt idx="1">
                  <c:v>Textual</c:v>
                </c:pt>
                <c:pt idx="2">
                  <c:v>Both</c:v>
                </c:pt>
                <c:pt idx="3">
                  <c:v>Not indicated</c:v>
                </c:pt>
              </c:strCache>
            </c:strRef>
          </c:cat>
          <c:val>
            <c:numRef>
              <c:f>Netherlands!$CB$13:$CB$16</c:f>
              <c:numCache>
                <c:formatCode>General</c:formatCode>
                <c:ptCount val="4"/>
                <c:pt idx="0">
                  <c:v>1</c:v>
                </c:pt>
                <c:pt idx="1">
                  <c:v>0</c:v>
                </c:pt>
                <c:pt idx="2">
                  <c:v>3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A19-4F58-AE98-8CBC29C73A40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Netherlands!$CD$9</c:f>
              <c:strCache>
                <c:ptCount val="1"/>
                <c:pt idx="0">
                  <c:v>Do you exchange and share your experiences about the use of decision support systems with your colleagues?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Netherlands!$CD$10:$CD$14</c:f>
              <c:strCache>
                <c:ptCount val="5"/>
                <c:pt idx="0">
                  <c:v>Never</c:v>
                </c:pt>
                <c:pt idx="1">
                  <c:v>Occasionally</c:v>
                </c:pt>
                <c:pt idx="2">
                  <c:v>Often</c:v>
                </c:pt>
                <c:pt idx="3">
                  <c:v>Always</c:v>
                </c:pt>
                <c:pt idx="4">
                  <c:v>Not indicated</c:v>
                </c:pt>
              </c:strCache>
            </c:strRef>
          </c:cat>
          <c:val>
            <c:numRef>
              <c:f>Netherlands!$CE$10:$CE$14</c:f>
              <c:numCache>
                <c:formatCode>General</c:formatCode>
                <c:ptCount val="5"/>
                <c:pt idx="0">
                  <c:v>0</c:v>
                </c:pt>
                <c:pt idx="1">
                  <c:v>3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99-4E02-82A4-1EEFE5716BD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58492000"/>
        <c:axId val="223470240"/>
      </c:barChart>
      <c:catAx>
        <c:axId val="25849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23470240"/>
        <c:crosses val="autoZero"/>
        <c:auto val="1"/>
        <c:lblAlgn val="ctr"/>
        <c:lblOffset val="100"/>
        <c:noMultiLvlLbl val="0"/>
      </c:catAx>
      <c:valAx>
        <c:axId val="22347024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58492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Netherlands!$CG$9</c:f>
              <c:strCache>
                <c:ptCount val="1"/>
                <c:pt idx="0">
                  <c:v>Do you use decision support systems from trusted sources?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3BB-4575-8592-91B11DDB16D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3BB-4575-8592-91B11DDB16D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23BB-4575-8592-91B11DDB16D5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Netherlands!$CG$10:$CG$12</c:f>
              <c:strCache>
                <c:ptCount val="3"/>
                <c:pt idx="0">
                  <c:v>Always</c:v>
                </c:pt>
                <c:pt idx="1">
                  <c:v>The source is not important to me</c:v>
                </c:pt>
                <c:pt idx="2">
                  <c:v>Not indicated</c:v>
                </c:pt>
              </c:strCache>
            </c:strRef>
          </c:cat>
          <c:val>
            <c:numRef>
              <c:f>Netherlands!$CH$10:$CH$12</c:f>
              <c:numCache>
                <c:formatCode>General</c:formatCode>
                <c:ptCount val="3"/>
                <c:pt idx="0">
                  <c:v>4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3BB-4575-8592-91B11DDB16D5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Netherlands!$CJ$9</c:f>
              <c:strCache>
                <c:ptCount val="1"/>
                <c:pt idx="0">
                  <c:v>Are you willing to pay in order to use a decision support system?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157-46F0-A3C2-98D0B61A382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157-46F0-A3C2-98D0B61A382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157-46F0-A3C2-98D0B61A382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F9F7-4161-9B64-22E3E53806CE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Netherlands!$CJ$10:$CJ$13</c:f>
              <c:strCache>
                <c:ptCount val="4"/>
                <c:pt idx="0">
                  <c:v>No</c:v>
                </c:pt>
                <c:pt idx="1">
                  <c:v>Only if a subsidy is available</c:v>
                </c:pt>
                <c:pt idx="2">
                  <c:v>Yes</c:v>
                </c:pt>
                <c:pt idx="3">
                  <c:v>Not indicated</c:v>
                </c:pt>
              </c:strCache>
            </c:strRef>
          </c:cat>
          <c:val>
            <c:numRef>
              <c:f>Netherlands!$CK$10:$CK$13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4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157-46F0-A3C2-98D0B61A3822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Netherlands!$CM$9</c:f>
              <c:strCache>
                <c:ptCount val="1"/>
                <c:pt idx="0">
                  <c:v>Would you consider necessary that a decision support system is tailored to your farm’s characteristics?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C23-4892-ABF9-CC348B6C7BA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C23-4892-ABF9-CC348B6C7BA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2C23-4892-ABF9-CC348B6C7BA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879C-4E55-B482-35D4EDDC5244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Netherlands!$CM$10:$CM$13</c:f>
              <c:strCache>
                <c:ptCount val="4"/>
                <c:pt idx="0">
                  <c:v>Not necessary</c:v>
                </c:pt>
                <c:pt idx="1">
                  <c:v>Yes, if possible</c:v>
                </c:pt>
                <c:pt idx="2">
                  <c:v>Required</c:v>
                </c:pt>
                <c:pt idx="3">
                  <c:v>Not indicated</c:v>
                </c:pt>
              </c:strCache>
            </c:strRef>
          </c:cat>
          <c:val>
            <c:numRef>
              <c:f>Netherlands!$CN$10:$CN$13</c:f>
              <c:numCache>
                <c:formatCode>General</c:formatCode>
                <c:ptCount val="4"/>
                <c:pt idx="0">
                  <c:v>1</c:v>
                </c:pt>
                <c:pt idx="1">
                  <c:v>1</c:v>
                </c:pt>
                <c:pt idx="2">
                  <c:v>2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C23-4892-ABF9-CC348B6C7BAE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Netherlands!$CP$9</c:f>
              <c:strCache>
                <c:ptCount val="1"/>
                <c:pt idx="0">
                  <c:v>Do you use the same decision support system as your advisor?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Netherlands!$CP$10:$CP$13</c:f>
              <c:strCache>
                <c:ptCount val="4"/>
                <c:pt idx="0">
                  <c:v>No</c:v>
                </c:pt>
                <c:pt idx="1">
                  <c:v>Similar but not the same</c:v>
                </c:pt>
                <c:pt idx="2">
                  <c:v>The same</c:v>
                </c:pt>
                <c:pt idx="3">
                  <c:v>Not indicated</c:v>
                </c:pt>
              </c:strCache>
            </c:strRef>
          </c:cat>
          <c:val>
            <c:numRef>
              <c:f>Netherlands!$CQ$10:$CQ$13</c:f>
              <c:numCache>
                <c:formatCode>General</c:formatCode>
                <c:ptCount val="4"/>
                <c:pt idx="0">
                  <c:v>2</c:v>
                </c:pt>
                <c:pt idx="1">
                  <c:v>1</c:v>
                </c:pt>
                <c:pt idx="2">
                  <c:v>1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E2-4585-9E67-5E067E6C70D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60018640"/>
        <c:axId val="90542176"/>
      </c:barChart>
      <c:catAx>
        <c:axId val="2600186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0542176"/>
        <c:crosses val="autoZero"/>
        <c:auto val="1"/>
        <c:lblAlgn val="ctr"/>
        <c:lblOffset val="100"/>
        <c:noMultiLvlLbl val="0"/>
      </c:catAx>
      <c:valAx>
        <c:axId val="9054217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60018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Netherlands!$CS$9</c:f>
              <c:strCache>
                <c:ptCount val="1"/>
                <c:pt idx="0">
                  <c:v>What is the age of the DSS user at the farm?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Netherlands!$CS$10:$CS$13</c:f>
              <c:strCache>
                <c:ptCount val="4"/>
                <c:pt idx="0">
                  <c:v>18-30</c:v>
                </c:pt>
                <c:pt idx="1">
                  <c:v>30-45</c:v>
                </c:pt>
                <c:pt idx="2">
                  <c:v>over 45</c:v>
                </c:pt>
                <c:pt idx="3">
                  <c:v>Not indicated</c:v>
                </c:pt>
              </c:strCache>
            </c:strRef>
          </c:cat>
          <c:val>
            <c:numRef>
              <c:f>Netherlands!$CT$10:$CT$13</c:f>
              <c:numCache>
                <c:formatCode>General</c:formatCode>
                <c:ptCount val="4"/>
                <c:pt idx="0">
                  <c:v>0</c:v>
                </c:pt>
                <c:pt idx="1">
                  <c:v>1</c:v>
                </c:pt>
                <c:pt idx="2">
                  <c:v>3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9B-408B-A288-B477AAC32FC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24274192"/>
        <c:axId val="258307360"/>
      </c:barChart>
      <c:catAx>
        <c:axId val="22427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58307360"/>
        <c:crosses val="autoZero"/>
        <c:auto val="1"/>
        <c:lblAlgn val="ctr"/>
        <c:lblOffset val="100"/>
        <c:noMultiLvlLbl val="0"/>
      </c:catAx>
      <c:valAx>
        <c:axId val="2583073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24274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Netherlands!$CV$9</c:f>
              <c:strCache>
                <c:ptCount val="1"/>
                <c:pt idx="0">
                  <c:v>Do you have access to marketing information about decision support systems?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Netherlands!$CV$10:$CV$13</c:f>
              <c:strCache>
                <c:ptCount val="4"/>
                <c:pt idx="0">
                  <c:v>No</c:v>
                </c:pt>
                <c:pt idx="1">
                  <c:v>Occasionallu only</c:v>
                </c:pt>
                <c:pt idx="2">
                  <c:v>Yes, I’m subscribed to receive news concerning decision support systems</c:v>
                </c:pt>
                <c:pt idx="3">
                  <c:v>Not indicated</c:v>
                </c:pt>
              </c:strCache>
            </c:strRef>
          </c:cat>
          <c:val>
            <c:numRef>
              <c:f>Netherlands!$CW$10:$CW$13</c:f>
              <c:numCache>
                <c:formatCode>General</c:formatCode>
                <c:ptCount val="4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27-4864-BBEE-151C54E0F1E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35399680"/>
        <c:axId val="223057904"/>
      </c:barChart>
      <c:catAx>
        <c:axId val="2353996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23057904"/>
        <c:crosses val="autoZero"/>
        <c:auto val="1"/>
        <c:lblAlgn val="ctr"/>
        <c:lblOffset val="100"/>
        <c:noMultiLvlLbl val="0"/>
      </c:catAx>
      <c:valAx>
        <c:axId val="22305790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35399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Netherlands!$CY$9</c:f>
              <c:strCache>
                <c:ptCount val="1"/>
                <c:pt idx="0">
                  <c:v>Have you followed a manufacturer’s demonstration of a decision support system?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700-4ED2-AB8D-A452F7F3288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700-4ED2-AB8D-A452F7F3288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700-4ED2-AB8D-A452F7F3288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0700-4ED2-AB8D-A452F7F32889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Netherlands!$CY$10:$CY$13</c:f>
              <c:strCache>
                <c:ptCount val="4"/>
                <c:pt idx="0">
                  <c:v>Never</c:v>
                </c:pt>
                <c:pt idx="1">
                  <c:v>Occasionally by invitation</c:v>
                </c:pt>
                <c:pt idx="2">
                  <c:v>Regularly</c:v>
                </c:pt>
                <c:pt idx="3">
                  <c:v>Not indicated</c:v>
                </c:pt>
              </c:strCache>
            </c:strRef>
          </c:cat>
          <c:val>
            <c:numRef>
              <c:f>Netherlands!$CZ$10:$CZ$13</c:f>
              <c:numCache>
                <c:formatCode>General</c:formatCode>
                <c:ptCount val="4"/>
                <c:pt idx="0">
                  <c:v>1</c:v>
                </c:pt>
                <c:pt idx="1">
                  <c:v>3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700-4ED2-AB8D-A452F7F32889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Slovenia!$C$22</c:f>
              <c:strCache>
                <c:ptCount val="1"/>
                <c:pt idx="0">
                  <c:v>Which is your age group?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Slovenia!$C$23:$C$27</c:f>
              <c:strCache>
                <c:ptCount val="5"/>
                <c:pt idx="0">
                  <c:v>18 to 25</c:v>
                </c:pt>
                <c:pt idx="1">
                  <c:v>25 to 35</c:v>
                </c:pt>
                <c:pt idx="2">
                  <c:v>35 to 50</c:v>
                </c:pt>
                <c:pt idx="3">
                  <c:v>50 to 60</c:v>
                </c:pt>
                <c:pt idx="4">
                  <c:v>60 or more</c:v>
                </c:pt>
              </c:strCache>
            </c:strRef>
          </c:cat>
          <c:val>
            <c:numRef>
              <c:f>Slovenia!$D$23:$D$27</c:f>
              <c:numCache>
                <c:formatCode>General</c:formatCode>
                <c:ptCount val="5"/>
                <c:pt idx="0">
                  <c:v>1</c:v>
                </c:pt>
                <c:pt idx="1">
                  <c:v>3</c:v>
                </c:pt>
                <c:pt idx="2">
                  <c:v>6</c:v>
                </c:pt>
                <c:pt idx="3">
                  <c:v>4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F8-4C55-B7D3-830D4B7AF58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52575888"/>
        <c:axId val="89359600"/>
      </c:barChart>
      <c:catAx>
        <c:axId val="152575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89359600"/>
        <c:crosses val="autoZero"/>
        <c:auto val="1"/>
        <c:lblAlgn val="ctr"/>
        <c:lblOffset val="100"/>
        <c:noMultiLvlLbl val="0"/>
      </c:catAx>
      <c:valAx>
        <c:axId val="8935960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52575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Slovenia!$F$22</c:f>
              <c:strCache>
                <c:ptCount val="1"/>
                <c:pt idx="0">
                  <c:v>What is your gender?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089-4B97-A2B8-3C9E0351ABD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089-4B97-A2B8-3C9E0351ABD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2089-4B97-A2B8-3C9E0351ABD2}"/>
              </c:ext>
            </c:extLst>
          </c:dPt>
          <c:dLbls>
            <c:dLbl>
              <c:idx val="2"/>
              <c:layout>
                <c:manualLayout>
                  <c:x val="-0.1998732326893683"/>
                  <c:y val="4.7068101901433179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089-4B97-A2B8-3C9E0351ABD2}"/>
                </c:ext>
              </c:extLst>
            </c:dLbl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Slovenia!$F$23:$F$25</c:f>
              <c:strCache>
                <c:ptCount val="3"/>
                <c:pt idx="0">
                  <c:v>Male</c:v>
                </c:pt>
                <c:pt idx="1">
                  <c:v>Female</c:v>
                </c:pt>
                <c:pt idx="2">
                  <c:v>not indicated</c:v>
                </c:pt>
              </c:strCache>
            </c:strRef>
          </c:cat>
          <c:val>
            <c:numRef>
              <c:f>Slovenia!$G$23:$G$25</c:f>
              <c:numCache>
                <c:formatCode>General</c:formatCode>
                <c:ptCount val="3"/>
                <c:pt idx="0">
                  <c:v>7</c:v>
                </c:pt>
                <c:pt idx="1">
                  <c:v>7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089-4B97-A2B8-3C9E0351ABD2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Slovenia!$J$22</c:f>
              <c:strCache>
                <c:ptCount val="1"/>
                <c:pt idx="0">
                  <c:v>What is the highest degree you have attained?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Slovenia!$J$23:$J$28</c:f>
              <c:strCache>
                <c:ptCount val="6"/>
                <c:pt idx="0">
                  <c:v>Vocational</c:v>
                </c:pt>
                <c:pt idx="1">
                  <c:v>Bachelor</c:v>
                </c:pt>
                <c:pt idx="2">
                  <c:v>Masters</c:v>
                </c:pt>
                <c:pt idx="3">
                  <c:v>PhD</c:v>
                </c:pt>
                <c:pt idx="4">
                  <c:v>Others</c:v>
                </c:pt>
                <c:pt idx="5">
                  <c:v>Not indicated</c:v>
                </c:pt>
              </c:strCache>
            </c:strRef>
          </c:cat>
          <c:val>
            <c:numRef>
              <c:f>Slovenia!$K$23:$K$28</c:f>
              <c:numCache>
                <c:formatCode>General</c:formatCode>
                <c:ptCount val="6"/>
                <c:pt idx="0">
                  <c:v>2</c:v>
                </c:pt>
                <c:pt idx="1">
                  <c:v>4</c:v>
                </c:pt>
                <c:pt idx="2">
                  <c:v>3</c:v>
                </c:pt>
                <c:pt idx="3">
                  <c:v>5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0B-4A07-8423-2DCECAFF42B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59092768"/>
        <c:axId val="146107904"/>
      </c:barChart>
      <c:catAx>
        <c:axId val="2590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146107904"/>
        <c:crosses val="autoZero"/>
        <c:auto val="1"/>
        <c:lblAlgn val="ctr"/>
        <c:lblOffset val="100"/>
        <c:noMultiLvlLbl val="0"/>
      </c:catAx>
      <c:valAx>
        <c:axId val="14610790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590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Slovenia!$M$22</c:f>
              <c:strCache>
                <c:ptCount val="1"/>
                <c:pt idx="0">
                  <c:v>Your farm is 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Slovenia!$M$23:$M$28</c:f>
              <c:strCache>
                <c:ptCount val="6"/>
                <c:pt idx="0">
                  <c:v>Under 5 ha</c:v>
                </c:pt>
                <c:pt idx="1">
                  <c:v>5-10 ha</c:v>
                </c:pt>
                <c:pt idx="2">
                  <c:v>10-30 ha</c:v>
                </c:pt>
                <c:pt idx="3">
                  <c:v>30-60 ha</c:v>
                </c:pt>
                <c:pt idx="4">
                  <c:v>over 60 ha</c:v>
                </c:pt>
                <c:pt idx="5">
                  <c:v>Not indicated</c:v>
                </c:pt>
              </c:strCache>
            </c:strRef>
          </c:cat>
          <c:val>
            <c:numRef>
              <c:f>Slovenia!$N$23:$N$28</c:f>
              <c:numCache>
                <c:formatCode>General</c:formatCode>
                <c:ptCount val="6"/>
                <c:pt idx="0">
                  <c:v>10</c:v>
                </c:pt>
                <c:pt idx="1">
                  <c:v>1</c:v>
                </c:pt>
                <c:pt idx="2">
                  <c:v>2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28-4CC3-8EBD-FCF6BD415F0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85076800"/>
        <c:axId val="98620224"/>
      </c:barChart>
      <c:catAx>
        <c:axId val="85076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8620224"/>
        <c:crosses val="autoZero"/>
        <c:auto val="1"/>
        <c:lblAlgn val="ctr"/>
        <c:lblOffset val="100"/>
        <c:noMultiLvlLbl val="0"/>
      </c:catAx>
      <c:valAx>
        <c:axId val="9862022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85076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Slovenia!$P$22</c:f>
              <c:strCache>
                <c:ptCount val="1"/>
                <c:pt idx="0">
                  <c:v>Most of the agricultural production on your farm is intended for: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3B6-4EBA-BAC6-4E64E97DCC5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3B6-4EBA-BAC6-4E64E97DCC5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28C1-486B-B455-5739F6CD204F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Slovenia!$P$23:$P$25</c:f>
              <c:strCache>
                <c:ptCount val="3"/>
                <c:pt idx="0">
                  <c:v>Selling</c:v>
                </c:pt>
                <c:pt idx="1">
                  <c:v>Your own needs</c:v>
                </c:pt>
                <c:pt idx="2">
                  <c:v>Not indicated</c:v>
                </c:pt>
              </c:strCache>
            </c:strRef>
          </c:cat>
          <c:val>
            <c:numRef>
              <c:f>Slovenia!$Q$23:$Q$25</c:f>
              <c:numCache>
                <c:formatCode>General</c:formatCode>
                <c:ptCount val="3"/>
                <c:pt idx="0">
                  <c:v>6</c:v>
                </c:pt>
                <c:pt idx="1">
                  <c:v>8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B6-4EBA-BAC6-4E64E97DCC53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Slovenia!$S$22</c:f>
              <c:strCache>
                <c:ptCount val="1"/>
                <c:pt idx="0">
                  <c:v>Your farm is: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Slovenia!$S$23:$S$27</c:f>
              <c:strCache>
                <c:ptCount val="5"/>
                <c:pt idx="0">
                  <c:v>Conventional</c:v>
                </c:pt>
                <c:pt idx="1">
                  <c:v>Intergrated</c:v>
                </c:pt>
                <c:pt idx="2">
                  <c:v>Organic</c:v>
                </c:pt>
                <c:pt idx="3">
                  <c:v>Biodynamic</c:v>
                </c:pt>
                <c:pt idx="4">
                  <c:v>Not indicated</c:v>
                </c:pt>
              </c:strCache>
            </c:strRef>
          </c:cat>
          <c:val>
            <c:numRef>
              <c:f>Slovenia!$T$23:$T$27</c:f>
              <c:numCache>
                <c:formatCode>General</c:formatCode>
                <c:ptCount val="5"/>
                <c:pt idx="0">
                  <c:v>3</c:v>
                </c:pt>
                <c:pt idx="1">
                  <c:v>9</c:v>
                </c:pt>
                <c:pt idx="2">
                  <c:v>3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58-455B-BB53-07231F2EF77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50211536"/>
        <c:axId val="98260768"/>
      </c:barChart>
      <c:catAx>
        <c:axId val="25021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8260768"/>
        <c:crosses val="autoZero"/>
        <c:auto val="1"/>
        <c:lblAlgn val="ctr"/>
        <c:lblOffset val="100"/>
        <c:noMultiLvlLbl val="0"/>
      </c:catAx>
      <c:valAx>
        <c:axId val="98260768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50211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1633333333333336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Slovenia!$V$22</c:f>
              <c:strCache>
                <c:ptCount val="1"/>
                <c:pt idx="0">
                  <c:v>Average yearly income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Slovenia!$V$23:$V$28</c:f>
              <c:strCache>
                <c:ptCount val="6"/>
                <c:pt idx="0">
                  <c:v>Under 20k euros</c:v>
                </c:pt>
                <c:pt idx="1">
                  <c:v>20k-35k euros</c:v>
                </c:pt>
                <c:pt idx="2">
                  <c:v>35k-50k euros</c:v>
                </c:pt>
                <c:pt idx="3">
                  <c:v>50k-75k euros</c:v>
                </c:pt>
                <c:pt idx="4">
                  <c:v>over 75k euros</c:v>
                </c:pt>
                <c:pt idx="5">
                  <c:v>Not indicated</c:v>
                </c:pt>
              </c:strCache>
            </c:strRef>
          </c:cat>
          <c:val>
            <c:numRef>
              <c:f>Slovenia!$W$23:$W$28</c:f>
              <c:numCache>
                <c:formatCode>General</c:formatCode>
                <c:ptCount val="6"/>
                <c:pt idx="0">
                  <c:v>11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02-41C9-8CBB-22FEE6C8CEA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91554368"/>
        <c:axId val="143607152"/>
      </c:barChart>
      <c:catAx>
        <c:axId val="91554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143607152"/>
        <c:crosses val="autoZero"/>
        <c:auto val="1"/>
        <c:lblAlgn val="ctr"/>
        <c:lblOffset val="100"/>
        <c:noMultiLvlLbl val="0"/>
      </c:catAx>
      <c:valAx>
        <c:axId val="1436071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91554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Slovenia!$Y$22</c:f>
              <c:strCache>
                <c:ptCount val="1"/>
                <c:pt idx="0">
                  <c:v>What do you grow on your farm?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Slovenia!$Y$23:$Y$30</c:f>
              <c:strCache>
                <c:ptCount val="8"/>
                <c:pt idx="0">
                  <c:v>Arable crops</c:v>
                </c:pt>
                <c:pt idx="1">
                  <c:v>Mixed</c:v>
                </c:pt>
                <c:pt idx="2">
                  <c:v>Animal</c:v>
                </c:pt>
                <c:pt idx="3">
                  <c:v>Orchards</c:v>
                </c:pt>
                <c:pt idx="4">
                  <c:v>Vineyards</c:v>
                </c:pt>
                <c:pt idx="5">
                  <c:v>Flower</c:v>
                </c:pt>
                <c:pt idx="6">
                  <c:v>Others</c:v>
                </c:pt>
                <c:pt idx="7">
                  <c:v>Not indicated</c:v>
                </c:pt>
              </c:strCache>
            </c:strRef>
          </c:cat>
          <c:val>
            <c:numRef>
              <c:f>Slovenia!$Z$23:$Z$30</c:f>
              <c:numCache>
                <c:formatCode>General</c:formatCode>
                <c:ptCount val="8"/>
                <c:pt idx="0">
                  <c:v>2</c:v>
                </c:pt>
                <c:pt idx="1">
                  <c:v>4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D9-421B-A67C-955912DE7BE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50206736"/>
        <c:axId val="89360848"/>
      </c:barChart>
      <c:catAx>
        <c:axId val="250206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89360848"/>
        <c:crosses val="autoZero"/>
        <c:auto val="1"/>
        <c:lblAlgn val="ctr"/>
        <c:lblOffset val="100"/>
        <c:noMultiLvlLbl val="0"/>
      </c:catAx>
      <c:valAx>
        <c:axId val="89360848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50206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Slovenia!$AB$22</c:f>
              <c:strCache>
                <c:ptCount val="1"/>
                <c:pt idx="0">
                  <c:v>Do you need to satisfy some legislative or market requirement</c:v>
                </c:pt>
              </c:strCache>
            </c:strRef>
          </c:tx>
          <c:explosion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EFC-427F-88AF-53D6CC15359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EFC-427F-88AF-53D6CC15359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EFC-427F-88AF-53D6CC153590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Slovenia!$AB$23:$AB$25</c:f>
              <c:strCache>
                <c:ptCount val="3"/>
                <c:pt idx="0">
                  <c:v>Yes</c:v>
                </c:pt>
                <c:pt idx="1">
                  <c:v>No</c:v>
                </c:pt>
                <c:pt idx="2">
                  <c:v>Not indicated</c:v>
                </c:pt>
              </c:strCache>
            </c:strRef>
          </c:cat>
          <c:val>
            <c:numRef>
              <c:f>Slovenia!$AC$23:$AC$25</c:f>
              <c:numCache>
                <c:formatCode>General</c:formatCode>
                <c:ptCount val="3"/>
                <c:pt idx="0">
                  <c:v>10</c:v>
                </c:pt>
                <c:pt idx="1">
                  <c:v>2</c:v>
                </c:pt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EFC-427F-88AF-53D6CC153590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Slovenia!$AE$22</c:f>
              <c:strCache>
                <c:ptCount val="1"/>
                <c:pt idx="0">
                  <c:v>Do you have a smartphone?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417-4C0E-8DB5-E8DD9D3189D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417-4C0E-8DB5-E8DD9D3189D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8C6-400F-9C30-CD04FC5179C0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Slovenia!$AE$23:$AE$25</c:f>
              <c:strCache>
                <c:ptCount val="3"/>
                <c:pt idx="0">
                  <c:v>Yes</c:v>
                </c:pt>
                <c:pt idx="1">
                  <c:v>No</c:v>
                </c:pt>
                <c:pt idx="2">
                  <c:v>Not indicated</c:v>
                </c:pt>
              </c:strCache>
            </c:strRef>
          </c:cat>
          <c:val>
            <c:numRef>
              <c:f>Slovenia!$AF$23:$AF$25</c:f>
              <c:numCache>
                <c:formatCode>General</c:formatCode>
                <c:ptCount val="3"/>
                <c:pt idx="0">
                  <c:v>14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417-4C0E-8DB5-E8DD9D3189DE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Slovenia!$AH$22</c:f>
              <c:strCache>
                <c:ptCount val="1"/>
                <c:pt idx="0">
                  <c:v>Do you use agricultural help application?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28A-4735-8AFB-5CF33073935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28A-4735-8AFB-5CF33073935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28A-4735-8AFB-5CF33073935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Slovenia!$AH$23:$AH$25</c:f>
              <c:strCache>
                <c:ptCount val="3"/>
                <c:pt idx="0">
                  <c:v>Yes </c:v>
                </c:pt>
                <c:pt idx="1">
                  <c:v>No</c:v>
                </c:pt>
                <c:pt idx="2">
                  <c:v>Not indicated</c:v>
                </c:pt>
              </c:strCache>
            </c:strRef>
          </c:cat>
          <c:val>
            <c:numRef>
              <c:f>Slovenia!$AI$23:$AI$25</c:f>
              <c:numCache>
                <c:formatCode>General</c:formatCode>
                <c:ptCount val="3"/>
                <c:pt idx="0">
                  <c:v>5</c:v>
                </c:pt>
                <c:pt idx="1">
                  <c:v>9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28A-4735-8AFB-5CF33073935D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Slovenia!$AK$22</c:f>
              <c:strCache>
                <c:ptCount val="1"/>
                <c:pt idx="0">
                  <c:v>Would you say you use it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Slovenia!$AK$23:$AK$27</c:f>
              <c:strCache>
                <c:ptCount val="5"/>
                <c:pt idx="0">
                  <c:v>Not very much, less than most people around me</c:v>
                </c:pt>
                <c:pt idx="1">
                  <c:v>Like most people around me</c:v>
                </c:pt>
                <c:pt idx="2">
                  <c:v>More than most people around me</c:v>
                </c:pt>
                <c:pt idx="3">
                  <c:v>Too much. I should try to use it less</c:v>
                </c:pt>
                <c:pt idx="4">
                  <c:v>Not indicated</c:v>
                </c:pt>
              </c:strCache>
            </c:strRef>
          </c:cat>
          <c:val>
            <c:numRef>
              <c:f>Slovenia!$AL$23:$AL$27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B72-4C6F-97E3-213D51B7065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95564912"/>
        <c:axId val="145815504"/>
      </c:barChart>
      <c:catAx>
        <c:axId val="955649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145815504"/>
        <c:crosses val="autoZero"/>
        <c:auto val="1"/>
        <c:lblAlgn val="ctr"/>
        <c:lblOffset val="100"/>
        <c:noMultiLvlLbl val="0"/>
      </c:catAx>
      <c:valAx>
        <c:axId val="14581550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5564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Slovenia!$AN$22</c:f>
              <c:strCache>
                <c:ptCount val="1"/>
                <c:pt idx="0">
                  <c:v>Do you have a computer at home?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5E4-4494-A6C8-5B6F5AF6EEA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5E4-4494-A6C8-5B6F5AF6EEA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C957-4B7E-826E-393ADC4FDEF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Slovenia!$AN$23:$AN$25</c:f>
              <c:strCache>
                <c:ptCount val="3"/>
                <c:pt idx="0">
                  <c:v>Yes </c:v>
                </c:pt>
                <c:pt idx="1">
                  <c:v>No</c:v>
                </c:pt>
                <c:pt idx="2">
                  <c:v>Not indicated</c:v>
                </c:pt>
              </c:strCache>
            </c:strRef>
          </c:cat>
          <c:val>
            <c:numRef>
              <c:f>Slovenia!$AO$23:$AO$25</c:f>
              <c:numCache>
                <c:formatCode>General</c:formatCode>
                <c:ptCount val="3"/>
                <c:pt idx="0">
                  <c:v>14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5E4-4494-A6C8-5B6F5AF6EEAC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Slovenia!$AQ$22</c:f>
              <c:strCache>
                <c:ptCount val="1"/>
                <c:pt idx="0">
                  <c:v>Do you have access to speed internet?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FEB-4C43-B2D8-0B6DE329893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FEB-4C43-B2D8-0B6DE329893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CFEB-4C43-B2D8-0B6DE329893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38EF-4758-A842-7A112EEF78B5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Slovenia!$AQ$23:$AQ$26</c:f>
              <c:strCache>
                <c:ptCount val="4"/>
                <c:pt idx="0">
                  <c:v>No</c:v>
                </c:pt>
                <c:pt idx="1">
                  <c:v>Yes, in the office but not in the fields</c:v>
                </c:pt>
                <c:pt idx="2">
                  <c:v>Yes, both in the office and in the fields</c:v>
                </c:pt>
                <c:pt idx="3">
                  <c:v>Not indicated</c:v>
                </c:pt>
              </c:strCache>
            </c:strRef>
          </c:cat>
          <c:val>
            <c:numRef>
              <c:f>Slovenia!$AR$23:$AR$26</c:f>
              <c:numCache>
                <c:formatCode>General</c:formatCode>
                <c:ptCount val="4"/>
                <c:pt idx="0">
                  <c:v>1</c:v>
                </c:pt>
                <c:pt idx="1">
                  <c:v>5</c:v>
                </c:pt>
                <c:pt idx="2">
                  <c:v>8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FEB-4C43-B2D8-0B6DE3298939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Slovenia!$AT$22</c:f>
              <c:strCache>
                <c:ptCount val="1"/>
                <c:pt idx="0">
                  <c:v>Have you already used DSS?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710-4BFF-B903-D80D2935E9A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710-4BFF-B903-D80D2935E9A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7710-4BFF-B903-D80D2935E9A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Slovenia!$AT$23:$AT$25</c:f>
              <c:strCache>
                <c:ptCount val="3"/>
                <c:pt idx="0">
                  <c:v>Yes </c:v>
                </c:pt>
                <c:pt idx="1">
                  <c:v>No</c:v>
                </c:pt>
                <c:pt idx="2">
                  <c:v>Not indicated</c:v>
                </c:pt>
              </c:strCache>
            </c:strRef>
          </c:cat>
          <c:val>
            <c:numRef>
              <c:f>Slovenia!$AU$23:$AU$25</c:f>
              <c:numCache>
                <c:formatCode>General</c:formatCode>
                <c:ptCount val="3"/>
                <c:pt idx="0">
                  <c:v>10</c:v>
                </c:pt>
                <c:pt idx="1">
                  <c:v>4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710-4BFF-B903-D80D2935E9A8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Slovenia!$AW$22</c:f>
              <c:strCache>
                <c:ptCount val="1"/>
                <c:pt idx="0">
                  <c:v>Usually, how do you access a DSS?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Slovenia!$AW$23:$AW$26</c:f>
              <c:strCache>
                <c:ptCount val="4"/>
                <c:pt idx="0">
                  <c:v>Mobile phone</c:v>
                </c:pt>
                <c:pt idx="1">
                  <c:v>PC</c:v>
                </c:pt>
                <c:pt idx="2">
                  <c:v>Through an advisor</c:v>
                </c:pt>
                <c:pt idx="3">
                  <c:v>Not indicated</c:v>
                </c:pt>
              </c:strCache>
            </c:strRef>
          </c:cat>
          <c:val>
            <c:numRef>
              <c:f>Slovenia!$AX$23:$AX$26</c:f>
              <c:numCache>
                <c:formatCode>General</c:formatCode>
                <c:ptCount val="4"/>
                <c:pt idx="0">
                  <c:v>5</c:v>
                </c:pt>
                <c:pt idx="1">
                  <c:v>8</c:v>
                </c:pt>
                <c:pt idx="2">
                  <c:v>2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AC0-43D3-A4AF-77B7F02A7FA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51819328"/>
        <c:axId val="90541760"/>
      </c:barChart>
      <c:catAx>
        <c:axId val="2518193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0541760"/>
        <c:crosses val="autoZero"/>
        <c:auto val="1"/>
        <c:lblAlgn val="ctr"/>
        <c:lblOffset val="100"/>
        <c:noMultiLvlLbl val="0"/>
      </c:catAx>
      <c:valAx>
        <c:axId val="9054176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51819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Slovenia!$AZ$22</c:f>
              <c:strCache>
                <c:ptCount val="1"/>
                <c:pt idx="0">
                  <c:v>Which would be your preferred way to access a DSS?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Slovenia!$AZ$23:$AZ$26</c:f>
              <c:strCache>
                <c:ptCount val="4"/>
                <c:pt idx="0">
                  <c:v>Mobile phone</c:v>
                </c:pt>
                <c:pt idx="1">
                  <c:v>PC</c:v>
                </c:pt>
                <c:pt idx="2">
                  <c:v>Through an advisor</c:v>
                </c:pt>
                <c:pt idx="3">
                  <c:v>Not indicated</c:v>
                </c:pt>
              </c:strCache>
            </c:strRef>
          </c:cat>
          <c:val>
            <c:numRef>
              <c:f>Slovenia!$BA$23:$BA$26</c:f>
              <c:numCache>
                <c:formatCode>General</c:formatCode>
                <c:ptCount val="4"/>
                <c:pt idx="0">
                  <c:v>10</c:v>
                </c:pt>
                <c:pt idx="1">
                  <c:v>6</c:v>
                </c:pt>
                <c:pt idx="2">
                  <c:v>2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86-4FA8-8792-CDACB6BBFE2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85074400"/>
        <c:axId val="98619808"/>
      </c:barChart>
      <c:catAx>
        <c:axId val="850744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8619808"/>
        <c:crosses val="autoZero"/>
        <c:auto val="1"/>
        <c:lblAlgn val="ctr"/>
        <c:lblOffset val="100"/>
        <c:noMultiLvlLbl val="0"/>
      </c:catAx>
      <c:valAx>
        <c:axId val="9861980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85074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Slovenia!$BC$22</c:f>
              <c:strCache>
                <c:ptCount val="1"/>
                <c:pt idx="0">
                  <c:v>Are you willing to try new products and services?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72C-4B6F-942A-9B61BF94C26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72C-4B6F-942A-9B61BF94C26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72C-4B6F-942A-9B61BF94C26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F72C-4B6F-942A-9B61BF94C26E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Slovenia!$BC$23:$BC$26</c:f>
              <c:strCache>
                <c:ptCount val="4"/>
                <c:pt idx="0">
                  <c:v>Yes</c:v>
                </c:pt>
                <c:pt idx="1">
                  <c:v>Sometimes</c:v>
                </c:pt>
                <c:pt idx="2">
                  <c:v>Never</c:v>
                </c:pt>
                <c:pt idx="3">
                  <c:v>Not indicated</c:v>
                </c:pt>
              </c:strCache>
            </c:strRef>
          </c:cat>
          <c:val>
            <c:numRef>
              <c:f>Slovenia!$BD$23:$BD$26</c:f>
              <c:numCache>
                <c:formatCode>General</c:formatCode>
                <c:ptCount val="4"/>
                <c:pt idx="0">
                  <c:v>13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72C-4B6F-942A-9B61BF94C26E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Slovenia!$BF$22</c:f>
              <c:strCache>
                <c:ptCount val="1"/>
                <c:pt idx="0">
                  <c:v>Is price an important factor of your decision to use or not a given decision support system?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3C1-4E8E-9221-E5E4B2EE9B2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3C1-4E8E-9221-E5E4B2EE9B2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3C1-4E8E-9221-E5E4B2EE9B26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Slovenia!$BF$23:$BF$25</c:f>
              <c:strCache>
                <c:ptCount val="3"/>
                <c:pt idx="0">
                  <c:v>Yes </c:v>
                </c:pt>
                <c:pt idx="1">
                  <c:v>no</c:v>
                </c:pt>
                <c:pt idx="2">
                  <c:v>Not indicated</c:v>
                </c:pt>
              </c:strCache>
            </c:strRef>
          </c:cat>
          <c:val>
            <c:numRef>
              <c:f>Slovenia!$BG$23:$BG$25</c:f>
              <c:numCache>
                <c:formatCode>General</c:formatCode>
                <c:ptCount val="3"/>
                <c:pt idx="0">
                  <c:v>12</c:v>
                </c:pt>
                <c:pt idx="1">
                  <c:v>2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3C1-4E8E-9221-E5E4B2EE9B2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Slovenia!$BI$22</c:f>
              <c:strCache>
                <c:ptCount val="1"/>
                <c:pt idx="0">
                  <c:v>In your opinion, decision support systems are more useful for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Slovenia!$BI$23:$BI$26</c:f>
              <c:strCache>
                <c:ptCount val="4"/>
                <c:pt idx="0">
                  <c:v>Short-run decisions</c:v>
                </c:pt>
                <c:pt idx="1">
                  <c:v>Long-run decisions</c:v>
                </c:pt>
                <c:pt idx="2">
                  <c:v>Both</c:v>
                </c:pt>
                <c:pt idx="3">
                  <c:v>Not indicated</c:v>
                </c:pt>
              </c:strCache>
            </c:strRef>
          </c:cat>
          <c:val>
            <c:numRef>
              <c:f>Slovenia!$BJ$23:$BJ$26</c:f>
              <c:numCache>
                <c:formatCode>General</c:formatCode>
                <c:ptCount val="4"/>
                <c:pt idx="0">
                  <c:v>6</c:v>
                </c:pt>
                <c:pt idx="1">
                  <c:v>3</c:v>
                </c:pt>
                <c:pt idx="2">
                  <c:v>4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F-4EC6-AE08-5E250D8EB29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23172848"/>
        <c:axId val="223057488"/>
      </c:barChart>
      <c:catAx>
        <c:axId val="2231728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23057488"/>
        <c:crosses val="autoZero"/>
        <c:auto val="1"/>
        <c:lblAlgn val="ctr"/>
        <c:lblOffset val="100"/>
        <c:noMultiLvlLbl val="0"/>
      </c:catAx>
      <c:valAx>
        <c:axId val="22305748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23172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1011248906386701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Slovenia!$BL$22</c:f>
              <c:strCache>
                <c:ptCount val="1"/>
                <c:pt idx="0">
                  <c:v>What type of support do you prefer for a decision support system?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8B3-4290-B78B-2B60DDEE7AE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8B3-4290-B78B-2B60DDEE7AE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38B3-4290-B78B-2B60DDEE7AE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38B3-4290-B78B-2B60DDEE7AE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Slovenia!$BL$23:$BL$26</c:f>
              <c:strCache>
                <c:ptCount val="4"/>
                <c:pt idx="0">
                  <c:v>Web-based</c:v>
                </c:pt>
                <c:pt idx="1">
                  <c:v>Software downloaded locally</c:v>
                </c:pt>
                <c:pt idx="2">
                  <c:v>Both</c:v>
                </c:pt>
                <c:pt idx="3">
                  <c:v>Not indicated</c:v>
                </c:pt>
              </c:strCache>
            </c:strRef>
          </c:cat>
          <c:val>
            <c:numRef>
              <c:f>Slovenia!$BM$23:$BM$26</c:f>
              <c:numCache>
                <c:formatCode>General</c:formatCode>
                <c:ptCount val="4"/>
                <c:pt idx="0">
                  <c:v>5</c:v>
                </c:pt>
                <c:pt idx="1">
                  <c:v>7</c:v>
                </c:pt>
                <c:pt idx="2">
                  <c:v>1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8B3-4290-B78B-2B60DDEE7AED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Slovenia!$BO$22</c:f>
              <c:strCache>
                <c:ptCount val="1"/>
                <c:pt idx="0">
                  <c:v>importance of the following characteristics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Slovenia!$BO$23:$BO$26</c:f>
              <c:strCache>
                <c:ptCount val="4"/>
                <c:pt idx="0">
                  <c:v>Easy to use</c:v>
                </c:pt>
                <c:pt idx="1">
                  <c:v>Efficient</c:v>
                </c:pt>
                <c:pt idx="2">
                  <c:v>Low price</c:v>
                </c:pt>
                <c:pt idx="3">
                  <c:v>Polyvalent</c:v>
                </c:pt>
              </c:strCache>
            </c:strRef>
          </c:cat>
          <c:val>
            <c:numRef>
              <c:f>Slovenia!$BP$23:$BP$26</c:f>
              <c:numCache>
                <c:formatCode>General</c:formatCode>
                <c:ptCount val="4"/>
                <c:pt idx="0">
                  <c:v>6.5714285714285712</c:v>
                </c:pt>
                <c:pt idx="1">
                  <c:v>6.9285714285714288</c:v>
                </c:pt>
                <c:pt idx="2">
                  <c:v>5.8571428571428568</c:v>
                </c:pt>
                <c:pt idx="3">
                  <c:v>6.5714285714285712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3B-4959-B924-232729590F0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43484352"/>
        <c:axId val="98884896"/>
      </c:barChart>
      <c:catAx>
        <c:axId val="143484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8884896"/>
        <c:crosses val="autoZero"/>
        <c:auto val="1"/>
        <c:lblAlgn val="ctr"/>
        <c:lblOffset val="100"/>
        <c:noMultiLvlLbl val="0"/>
      </c:catAx>
      <c:valAx>
        <c:axId val="9888489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43484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importance of the following characteristics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Slovenia!$BO$22</c:f>
              <c:strCache>
                <c:ptCount val="1"/>
                <c:pt idx="0">
                  <c:v>importance of the following characteristics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Slovenia!$BR$23:$BR$27</c:f>
              <c:strCache>
                <c:ptCount val="5"/>
                <c:pt idx="0">
                  <c:v>enjoy using new technologies</c:v>
                </c:pt>
                <c:pt idx="1">
                  <c:v>appreciate change in general</c:v>
                </c:pt>
                <c:pt idx="2">
                  <c:v>how much would you trust the guidance of a decision support system</c:v>
                </c:pt>
                <c:pt idx="3">
                  <c:v>trust the advice of a colleague</c:v>
                </c:pt>
                <c:pt idx="4">
                  <c:v>trust the advice of a friend</c:v>
                </c:pt>
              </c:strCache>
            </c:strRef>
          </c:cat>
          <c:val>
            <c:numRef>
              <c:f>Slovenia!$BS$23:$BS$27</c:f>
              <c:numCache>
                <c:formatCode>General</c:formatCode>
                <c:ptCount val="5"/>
                <c:pt idx="0">
                  <c:v>4.8571428571428568</c:v>
                </c:pt>
                <c:pt idx="1">
                  <c:v>4.5</c:v>
                </c:pt>
                <c:pt idx="2">
                  <c:v>4.5714285714285712</c:v>
                </c:pt>
                <c:pt idx="3">
                  <c:v>5.2142857142857144</c:v>
                </c:pt>
                <c:pt idx="4">
                  <c:v>5.1428571428571432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51-4981-9619-A4EB0D626C5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59549504"/>
        <c:axId val="146108320"/>
      </c:barChart>
      <c:catAx>
        <c:axId val="259549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146108320"/>
        <c:crosses val="autoZero"/>
        <c:auto val="1"/>
        <c:lblAlgn val="ctr"/>
        <c:lblOffset val="100"/>
        <c:noMultiLvlLbl val="0"/>
      </c:catAx>
      <c:valAx>
        <c:axId val="14610832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59549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Slovenia!$BU$22</c:f>
              <c:strCache>
                <c:ptCount val="1"/>
                <c:pt idx="0">
                  <c:v>Would you need additional computer-related education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44A4-49AF-906F-95C7D7CFB6D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44A4-49AF-906F-95C7D7CFB6D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44A4-49AF-906F-95C7D7CFB6D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44A4-49AF-906F-95C7D7CFB6DE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Slovenia!$BU$23:$BU$26</c:f>
              <c:strCache>
                <c:ptCount val="4"/>
                <c:pt idx="0">
                  <c:v>No</c:v>
                </c:pt>
                <c:pt idx="1">
                  <c:v>If available, yes</c:v>
                </c:pt>
                <c:pt idx="2">
                  <c:v>I need it urgently</c:v>
                </c:pt>
                <c:pt idx="3">
                  <c:v>Not indicated</c:v>
                </c:pt>
              </c:strCache>
            </c:strRef>
          </c:cat>
          <c:val>
            <c:numRef>
              <c:f>Slovenia!$BV$23:$BV$26</c:f>
              <c:numCache>
                <c:formatCode>General</c:formatCode>
                <c:ptCount val="4"/>
                <c:pt idx="0">
                  <c:v>1</c:v>
                </c:pt>
                <c:pt idx="1">
                  <c:v>10</c:v>
                </c:pt>
                <c:pt idx="2">
                  <c:v>3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4A4-49AF-906F-95C7D7CFB6DE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Slovenia!$BX$22</c:f>
              <c:strCache>
                <c:ptCount val="1"/>
                <c:pt idx="0">
                  <c:v>Do you think that the use of a Decision Support tool may improve your decision-making process and productivity?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824-4E0D-8E06-533DA811A75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824-4E0D-8E06-533DA811A75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824-4E0D-8E06-533DA811A75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824-4E0D-8E06-533DA811A751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B109-4EFD-8B13-6C4016AAEB11}"/>
              </c:ext>
            </c:extLst>
          </c:dPt>
          <c:dLbls>
            <c:dLbl>
              <c:idx val="0"/>
              <c:layout>
                <c:manualLayout>
                  <c:x val="-1.5184637045614119E-2"/>
                  <c:y val="7.1187161698348461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824-4E0D-8E06-533DA811A751}"/>
                </c:ext>
              </c:extLst>
            </c:dLbl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Slovenia!$BX$23:$BX$27</c:f>
              <c:strCache>
                <c:ptCount val="5"/>
                <c:pt idx="0">
                  <c:v>No, not at all</c:v>
                </c:pt>
                <c:pt idx="1">
                  <c:v>I am not sure</c:v>
                </c:pt>
                <c:pt idx="2">
                  <c:v>Probably</c:v>
                </c:pt>
                <c:pt idx="3">
                  <c:v>Yes, for sure</c:v>
                </c:pt>
                <c:pt idx="4">
                  <c:v>Not indicated</c:v>
                </c:pt>
              </c:strCache>
            </c:strRef>
          </c:cat>
          <c:val>
            <c:numRef>
              <c:f>Slovenia!$BY$23:$BY$27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8</c:v>
                </c:pt>
                <c:pt idx="3">
                  <c:v>6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D824-4E0D-8E06-533DA811A751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Slovenia!$CA$22</c:f>
              <c:strCache>
                <c:ptCount val="1"/>
                <c:pt idx="0">
                  <c:v>Do you prefer a graphical or textual output from a decision support system?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289-4666-B024-F0295FE7976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289-4666-B024-F0295FE7976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289-4666-B024-F0295FE7976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5289-4666-B024-F0295FE79769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Slovenia!$CA$23:$CA$26</c:f>
              <c:strCache>
                <c:ptCount val="4"/>
                <c:pt idx="0">
                  <c:v>Graphical</c:v>
                </c:pt>
                <c:pt idx="1">
                  <c:v>Textual</c:v>
                </c:pt>
                <c:pt idx="2">
                  <c:v>Both</c:v>
                </c:pt>
                <c:pt idx="3">
                  <c:v>Not indicated</c:v>
                </c:pt>
              </c:strCache>
            </c:strRef>
          </c:cat>
          <c:val>
            <c:numRef>
              <c:f>Slovenia!$CB$23:$CB$26</c:f>
              <c:numCache>
                <c:formatCode>General</c:formatCode>
                <c:ptCount val="4"/>
                <c:pt idx="0">
                  <c:v>5</c:v>
                </c:pt>
                <c:pt idx="1">
                  <c:v>1</c:v>
                </c:pt>
                <c:pt idx="2">
                  <c:v>8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289-4666-B024-F0295FE79769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Slovenia!$CD$19</c:f>
              <c:strCache>
                <c:ptCount val="1"/>
                <c:pt idx="0">
                  <c:v>Do you exchange and share your experiences about the use of decision support systems with your colleagues?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Slovenia!$CD$20:$CD$24</c:f>
              <c:strCache>
                <c:ptCount val="5"/>
                <c:pt idx="0">
                  <c:v>Never</c:v>
                </c:pt>
                <c:pt idx="1">
                  <c:v>Occasionally</c:v>
                </c:pt>
                <c:pt idx="2">
                  <c:v>Often</c:v>
                </c:pt>
                <c:pt idx="3">
                  <c:v>Always</c:v>
                </c:pt>
                <c:pt idx="4">
                  <c:v>Not indicated</c:v>
                </c:pt>
              </c:strCache>
            </c:strRef>
          </c:cat>
          <c:val>
            <c:numRef>
              <c:f>Slovenia!$CE$20:$CE$24</c:f>
              <c:numCache>
                <c:formatCode>General</c:formatCode>
                <c:ptCount val="5"/>
                <c:pt idx="0">
                  <c:v>0</c:v>
                </c:pt>
                <c:pt idx="1">
                  <c:v>9</c:v>
                </c:pt>
                <c:pt idx="2">
                  <c:v>4</c:v>
                </c:pt>
                <c:pt idx="3">
                  <c:v>0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87-49D3-913B-80BDF2FA55B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58492000"/>
        <c:axId val="223470240"/>
      </c:barChart>
      <c:catAx>
        <c:axId val="25849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23470240"/>
        <c:crosses val="autoZero"/>
        <c:auto val="1"/>
        <c:lblAlgn val="ctr"/>
        <c:lblOffset val="100"/>
        <c:noMultiLvlLbl val="0"/>
      </c:catAx>
      <c:valAx>
        <c:axId val="22347024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58492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Slovenia!$CG$19</c:f>
              <c:strCache>
                <c:ptCount val="1"/>
                <c:pt idx="0">
                  <c:v>Do you use decision support systems from trusted sources?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FF2-4D44-AF6F-3A9793C29A0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FF2-4D44-AF6F-3A9793C29A0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FF2-4D44-AF6F-3A9793C29A05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Slovenia!$CG$20:$CG$22</c:f>
              <c:strCache>
                <c:ptCount val="3"/>
                <c:pt idx="0">
                  <c:v>Always</c:v>
                </c:pt>
                <c:pt idx="1">
                  <c:v>The source is not important to me</c:v>
                </c:pt>
                <c:pt idx="2">
                  <c:v>Not indicated</c:v>
                </c:pt>
              </c:strCache>
            </c:strRef>
          </c:cat>
          <c:val>
            <c:numRef>
              <c:f>Slovenia!$CH$20:$CH$22</c:f>
              <c:numCache>
                <c:formatCode>General</c:formatCode>
                <c:ptCount val="3"/>
                <c:pt idx="0">
                  <c:v>9</c:v>
                </c:pt>
                <c:pt idx="1">
                  <c:v>2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FF2-4D44-AF6F-3A9793C29A05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Slovenia!$CJ$19</c:f>
              <c:strCache>
                <c:ptCount val="1"/>
                <c:pt idx="0">
                  <c:v>Are you willing to pay in order to use a decision support system?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2C1-4829-B1AB-58E83FC66FC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2C1-4829-B1AB-58E83FC66FC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2C1-4829-B1AB-58E83FC66FC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EEB3-4AC8-BF01-A26C2DE8ED5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Slovenia!$CJ$20:$CJ$23</c:f>
              <c:strCache>
                <c:ptCount val="4"/>
                <c:pt idx="0">
                  <c:v>No</c:v>
                </c:pt>
                <c:pt idx="1">
                  <c:v>Only if a subsidy is available</c:v>
                </c:pt>
                <c:pt idx="2">
                  <c:v>Yes</c:v>
                </c:pt>
                <c:pt idx="3">
                  <c:v>Not indicated</c:v>
                </c:pt>
              </c:strCache>
            </c:strRef>
          </c:cat>
          <c:val>
            <c:numRef>
              <c:f>Slovenia!$CK$20:$CK$23</c:f>
              <c:numCache>
                <c:formatCode>General</c:formatCode>
                <c:ptCount val="4"/>
                <c:pt idx="0">
                  <c:v>5</c:v>
                </c:pt>
                <c:pt idx="1">
                  <c:v>2</c:v>
                </c:pt>
                <c:pt idx="2">
                  <c:v>6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2C1-4829-B1AB-58E83FC66FC8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Slovenia!$CM$19</c:f>
              <c:strCache>
                <c:ptCount val="1"/>
                <c:pt idx="0">
                  <c:v>Would you consider necessary that a decision support system is tailored to your farm’s characteristics?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923-4F5F-8814-9DB9CA6948F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923-4F5F-8814-9DB9CA6948F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9923-4F5F-8814-9DB9CA6948F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1456-43DC-B50C-19150E487F5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Slovenia!$CM$20:$CM$23</c:f>
              <c:strCache>
                <c:ptCount val="4"/>
                <c:pt idx="0">
                  <c:v>Not necessary</c:v>
                </c:pt>
                <c:pt idx="1">
                  <c:v>Yes, if possible</c:v>
                </c:pt>
                <c:pt idx="2">
                  <c:v>Required</c:v>
                </c:pt>
                <c:pt idx="3">
                  <c:v>Not indicated</c:v>
                </c:pt>
              </c:strCache>
            </c:strRef>
          </c:cat>
          <c:val>
            <c:numRef>
              <c:f>Slovenia!$CN$20:$CN$23</c:f>
              <c:numCache>
                <c:formatCode>General</c:formatCode>
                <c:ptCount val="4"/>
                <c:pt idx="0">
                  <c:v>3</c:v>
                </c:pt>
                <c:pt idx="1">
                  <c:v>8</c:v>
                </c:pt>
                <c:pt idx="2">
                  <c:v>3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923-4F5F-8814-9DB9CA6948F7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Slovenia!$CP$19</c:f>
              <c:strCache>
                <c:ptCount val="1"/>
                <c:pt idx="0">
                  <c:v>Do you use the same decision support system as your advisor?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Slovenia!$CP$20:$CP$23</c:f>
              <c:strCache>
                <c:ptCount val="4"/>
                <c:pt idx="0">
                  <c:v>No</c:v>
                </c:pt>
                <c:pt idx="1">
                  <c:v>Similar but not the same</c:v>
                </c:pt>
                <c:pt idx="2">
                  <c:v>The same</c:v>
                </c:pt>
                <c:pt idx="3">
                  <c:v>Not indicated</c:v>
                </c:pt>
              </c:strCache>
            </c:strRef>
          </c:cat>
          <c:val>
            <c:numRef>
              <c:f>Slovenia!$CQ$20:$CQ$23</c:f>
              <c:numCache>
                <c:formatCode>General</c:formatCode>
                <c:ptCount val="4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39-479B-93BE-CFE94AD5E92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60018640"/>
        <c:axId val="90542176"/>
      </c:barChart>
      <c:catAx>
        <c:axId val="2600186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0542176"/>
        <c:crosses val="autoZero"/>
        <c:auto val="1"/>
        <c:lblAlgn val="ctr"/>
        <c:lblOffset val="100"/>
        <c:noMultiLvlLbl val="0"/>
      </c:catAx>
      <c:valAx>
        <c:axId val="9054217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60018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Slovenia!$CS$19</c:f>
              <c:strCache>
                <c:ptCount val="1"/>
                <c:pt idx="0">
                  <c:v>What is the age of the DSS user at the farm?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Slovenia!$CS$20:$CS$23</c:f>
              <c:strCache>
                <c:ptCount val="4"/>
                <c:pt idx="0">
                  <c:v>18-30</c:v>
                </c:pt>
                <c:pt idx="1">
                  <c:v>30-45</c:v>
                </c:pt>
                <c:pt idx="2">
                  <c:v>over 45</c:v>
                </c:pt>
                <c:pt idx="3">
                  <c:v>Not indicated</c:v>
                </c:pt>
              </c:strCache>
            </c:strRef>
          </c:cat>
          <c:val>
            <c:numRef>
              <c:f>Slovenia!$CT$20:$CT$23</c:f>
              <c:numCache>
                <c:formatCode>General</c:formatCode>
                <c:ptCount val="4"/>
                <c:pt idx="0">
                  <c:v>1</c:v>
                </c:pt>
                <c:pt idx="1">
                  <c:v>4</c:v>
                </c:pt>
                <c:pt idx="2">
                  <c:v>7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14-4E7F-BFE5-77625647BE9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24274192"/>
        <c:axId val="258307360"/>
      </c:barChart>
      <c:catAx>
        <c:axId val="22427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58307360"/>
        <c:crosses val="autoZero"/>
        <c:auto val="1"/>
        <c:lblAlgn val="ctr"/>
        <c:lblOffset val="100"/>
        <c:noMultiLvlLbl val="0"/>
      </c:catAx>
      <c:valAx>
        <c:axId val="2583073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24274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Slovenia!$CV$19</c:f>
              <c:strCache>
                <c:ptCount val="1"/>
                <c:pt idx="0">
                  <c:v>Do you have access to marketing information about decision support systems?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Slovenia!$CV$20:$CV$23</c:f>
              <c:strCache>
                <c:ptCount val="4"/>
                <c:pt idx="0">
                  <c:v>No</c:v>
                </c:pt>
                <c:pt idx="1">
                  <c:v>Occasionallu only</c:v>
                </c:pt>
                <c:pt idx="2">
                  <c:v>Yes, I’m subscribed to receive news concerning decision support systems</c:v>
                </c:pt>
                <c:pt idx="3">
                  <c:v>Not indicated</c:v>
                </c:pt>
              </c:strCache>
            </c:strRef>
          </c:cat>
          <c:val>
            <c:numRef>
              <c:f>Slovenia!$CW$20:$CW$23</c:f>
              <c:numCache>
                <c:formatCode>General</c:formatCode>
                <c:ptCount val="4"/>
                <c:pt idx="0">
                  <c:v>3</c:v>
                </c:pt>
                <c:pt idx="1">
                  <c:v>7</c:v>
                </c:pt>
                <c:pt idx="2">
                  <c:v>2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03-4EA2-B139-80D8D64CE1F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35399680"/>
        <c:axId val="223057904"/>
      </c:barChart>
      <c:catAx>
        <c:axId val="2353996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23057904"/>
        <c:crosses val="autoZero"/>
        <c:auto val="1"/>
        <c:lblAlgn val="ctr"/>
        <c:lblOffset val="100"/>
        <c:noMultiLvlLbl val="0"/>
      </c:catAx>
      <c:valAx>
        <c:axId val="22305790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35399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Slovenia!$CY$19</c:f>
              <c:strCache>
                <c:ptCount val="1"/>
                <c:pt idx="0">
                  <c:v>Have you followed a manufacturer’s demonstration of a decision support system?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C8A-45A7-B3A4-E1E07521523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C8A-45A7-B3A4-E1E07521523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2C8A-45A7-B3A4-E1E07521523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2C8A-45A7-B3A4-E1E07521523F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Slovenia!$CY$20:$CY$23</c:f>
              <c:strCache>
                <c:ptCount val="4"/>
                <c:pt idx="0">
                  <c:v>Never</c:v>
                </c:pt>
                <c:pt idx="1">
                  <c:v>Occasionally by invitation</c:v>
                </c:pt>
                <c:pt idx="2">
                  <c:v>Regularly</c:v>
                </c:pt>
                <c:pt idx="3">
                  <c:v>Not indicated</c:v>
                </c:pt>
              </c:strCache>
            </c:strRef>
          </c:cat>
          <c:val>
            <c:numRef>
              <c:f>Slovenia!$CZ$20:$CZ$23</c:f>
              <c:numCache>
                <c:formatCode>General</c:formatCode>
                <c:ptCount val="4"/>
                <c:pt idx="0">
                  <c:v>5</c:v>
                </c:pt>
                <c:pt idx="1">
                  <c:v>8</c:v>
                </c:pt>
                <c:pt idx="2">
                  <c:v>0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C8A-45A7-B3A4-E1E07521523F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Sweden!$C$19</c:f>
              <c:strCache>
                <c:ptCount val="1"/>
                <c:pt idx="0">
                  <c:v>Which is your age group?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Sweden!$C$20:$C$24</c:f>
              <c:strCache>
                <c:ptCount val="5"/>
                <c:pt idx="0">
                  <c:v>18 to 25</c:v>
                </c:pt>
                <c:pt idx="1">
                  <c:v>25 to 35</c:v>
                </c:pt>
                <c:pt idx="2">
                  <c:v>35 to 50</c:v>
                </c:pt>
                <c:pt idx="3">
                  <c:v>50 to 60</c:v>
                </c:pt>
                <c:pt idx="4">
                  <c:v>60 or more</c:v>
                </c:pt>
              </c:strCache>
            </c:strRef>
          </c:cat>
          <c:val>
            <c:numRef>
              <c:f>Sweden!$D$20:$D$24</c:f>
              <c:numCache>
                <c:formatCode>General</c:formatCode>
                <c:ptCount val="5"/>
                <c:pt idx="0">
                  <c:v>0</c:v>
                </c:pt>
                <c:pt idx="1">
                  <c:v>3</c:v>
                </c:pt>
                <c:pt idx="2">
                  <c:v>0</c:v>
                </c:pt>
                <c:pt idx="3">
                  <c:v>3</c:v>
                </c:pt>
                <c:pt idx="4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F0-405B-A89F-22163EB2709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52575888"/>
        <c:axId val="89359600"/>
      </c:barChart>
      <c:catAx>
        <c:axId val="152575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89359600"/>
        <c:crosses val="autoZero"/>
        <c:auto val="1"/>
        <c:lblAlgn val="ctr"/>
        <c:lblOffset val="100"/>
        <c:noMultiLvlLbl val="0"/>
      </c:catAx>
      <c:valAx>
        <c:axId val="8935960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52575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Sweden!$F$19</c:f>
              <c:strCache>
                <c:ptCount val="1"/>
                <c:pt idx="0">
                  <c:v>What is your gender?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319-4042-A5CA-A71C264E9FD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319-4042-A5CA-A71C264E9FD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319-4042-A5CA-A71C264E9FDD}"/>
              </c:ext>
            </c:extLst>
          </c:dPt>
          <c:dLbls>
            <c:dLbl>
              <c:idx val="2"/>
              <c:layout>
                <c:manualLayout>
                  <c:x val="-0.1998732326893683"/>
                  <c:y val="4.7068101901433179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319-4042-A5CA-A71C264E9FDD}"/>
                </c:ext>
              </c:extLst>
            </c:dLbl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Sweden!$F$20:$F$22</c:f>
              <c:strCache>
                <c:ptCount val="3"/>
                <c:pt idx="0">
                  <c:v>Male</c:v>
                </c:pt>
                <c:pt idx="1">
                  <c:v>Female</c:v>
                </c:pt>
                <c:pt idx="2">
                  <c:v>not indicated</c:v>
                </c:pt>
              </c:strCache>
            </c:strRef>
          </c:cat>
          <c:val>
            <c:numRef>
              <c:f>Sweden!$G$20:$G$22</c:f>
              <c:numCache>
                <c:formatCode>General</c:formatCode>
                <c:ptCount val="3"/>
                <c:pt idx="0">
                  <c:v>11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319-4042-A5CA-A71C264E9FDD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Sweden!$J$19</c:f>
              <c:strCache>
                <c:ptCount val="1"/>
                <c:pt idx="0">
                  <c:v>What is the highest degree you have attained?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Sweden!$J$20:$J$25</c:f>
              <c:strCache>
                <c:ptCount val="6"/>
                <c:pt idx="0">
                  <c:v>Vocational</c:v>
                </c:pt>
                <c:pt idx="1">
                  <c:v>Bachelor</c:v>
                </c:pt>
                <c:pt idx="2">
                  <c:v>Masters</c:v>
                </c:pt>
                <c:pt idx="3">
                  <c:v>PhD</c:v>
                </c:pt>
                <c:pt idx="4">
                  <c:v>Others</c:v>
                </c:pt>
                <c:pt idx="5">
                  <c:v>not indicated</c:v>
                </c:pt>
              </c:strCache>
            </c:strRef>
          </c:cat>
          <c:val>
            <c:numRef>
              <c:f>Sweden!$K$20:$K$25</c:f>
              <c:numCache>
                <c:formatCode>General</c:formatCode>
                <c:ptCount val="6"/>
                <c:pt idx="0">
                  <c:v>4</c:v>
                </c:pt>
                <c:pt idx="1">
                  <c:v>4</c:v>
                </c:pt>
                <c:pt idx="2">
                  <c:v>2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1C-48EB-9C15-3D156C6A72D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59092768"/>
        <c:axId val="146107904"/>
      </c:barChart>
      <c:catAx>
        <c:axId val="2590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146107904"/>
        <c:crosses val="autoZero"/>
        <c:auto val="1"/>
        <c:lblAlgn val="ctr"/>
        <c:lblOffset val="100"/>
        <c:noMultiLvlLbl val="0"/>
      </c:catAx>
      <c:valAx>
        <c:axId val="14610790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590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Sweden!$M$19</c:f>
              <c:strCache>
                <c:ptCount val="1"/>
                <c:pt idx="0">
                  <c:v>Your farm is 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Sweden!$M$20:$M$25</c:f>
              <c:strCache>
                <c:ptCount val="6"/>
                <c:pt idx="0">
                  <c:v>Under 5 ha</c:v>
                </c:pt>
                <c:pt idx="1">
                  <c:v>5-10 ha</c:v>
                </c:pt>
                <c:pt idx="2">
                  <c:v>10-30 ha</c:v>
                </c:pt>
                <c:pt idx="3">
                  <c:v>30-60 ha</c:v>
                </c:pt>
                <c:pt idx="4">
                  <c:v>over 60 ha</c:v>
                </c:pt>
                <c:pt idx="5">
                  <c:v>not indicated</c:v>
                </c:pt>
              </c:strCache>
            </c:strRef>
          </c:cat>
          <c:val>
            <c:numRef>
              <c:f>Sweden!$N$20:$N$25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11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B5-4FEA-AF4A-A3BB880B5A3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85076800"/>
        <c:axId val="98620224"/>
      </c:barChart>
      <c:catAx>
        <c:axId val="85076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8620224"/>
        <c:crosses val="autoZero"/>
        <c:auto val="1"/>
        <c:lblAlgn val="ctr"/>
        <c:lblOffset val="100"/>
        <c:noMultiLvlLbl val="0"/>
      </c:catAx>
      <c:valAx>
        <c:axId val="9862022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85076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Sweden!$P$19</c:f>
              <c:strCache>
                <c:ptCount val="1"/>
                <c:pt idx="0">
                  <c:v>Most of the agricultural production on your farm is intended for: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A77-4921-BD0C-20C846AAEB1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A77-4921-BD0C-20C846AAEB1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4D68-4FAE-A970-7ED642BAA75E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Sweden!$P$20:$P$22</c:f>
              <c:strCache>
                <c:ptCount val="3"/>
                <c:pt idx="0">
                  <c:v>Selling</c:v>
                </c:pt>
                <c:pt idx="1">
                  <c:v>Your own needs</c:v>
                </c:pt>
                <c:pt idx="2">
                  <c:v>not indicated</c:v>
                </c:pt>
              </c:strCache>
            </c:strRef>
          </c:cat>
          <c:val>
            <c:numRef>
              <c:f>Sweden!$Q$20:$Q$22</c:f>
              <c:numCache>
                <c:formatCode>General</c:formatCode>
                <c:ptCount val="3"/>
                <c:pt idx="0">
                  <c:v>11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A77-4921-BD0C-20C846AAEB1F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Sweden!$S$19</c:f>
              <c:strCache>
                <c:ptCount val="1"/>
                <c:pt idx="0">
                  <c:v>Your farm is: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Sweden!$S$20:$S$24</c:f>
              <c:strCache>
                <c:ptCount val="5"/>
                <c:pt idx="0">
                  <c:v>Conventional</c:v>
                </c:pt>
                <c:pt idx="1">
                  <c:v>Intergrated</c:v>
                </c:pt>
                <c:pt idx="2">
                  <c:v>Organic</c:v>
                </c:pt>
                <c:pt idx="3">
                  <c:v>Biodynamic</c:v>
                </c:pt>
                <c:pt idx="4">
                  <c:v>not indicated</c:v>
                </c:pt>
              </c:strCache>
            </c:strRef>
          </c:cat>
          <c:val>
            <c:numRef>
              <c:f>Sweden!$T$20:$T$24</c:f>
              <c:numCache>
                <c:formatCode>General</c:formatCode>
                <c:ptCount val="5"/>
                <c:pt idx="0">
                  <c:v>10</c:v>
                </c:pt>
                <c:pt idx="1">
                  <c:v>1</c:v>
                </c:pt>
                <c:pt idx="2">
                  <c:v>2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40-4DB6-A677-D6951BAFDD9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50211536"/>
        <c:axId val="98260768"/>
      </c:barChart>
      <c:catAx>
        <c:axId val="25021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8260768"/>
        <c:crosses val="autoZero"/>
        <c:auto val="1"/>
        <c:lblAlgn val="ctr"/>
        <c:lblOffset val="100"/>
        <c:noMultiLvlLbl val="0"/>
      </c:catAx>
      <c:valAx>
        <c:axId val="98260768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50211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1633333333333336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Sweden!$V$19</c:f>
              <c:strCache>
                <c:ptCount val="1"/>
                <c:pt idx="0">
                  <c:v>Average yearly income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Sweden!$V$20:$V$25</c:f>
              <c:strCache>
                <c:ptCount val="6"/>
                <c:pt idx="0">
                  <c:v>Under 20k euros</c:v>
                </c:pt>
                <c:pt idx="1">
                  <c:v>20k-35k euros</c:v>
                </c:pt>
                <c:pt idx="2">
                  <c:v>35k-50k euros</c:v>
                </c:pt>
                <c:pt idx="3">
                  <c:v>50k-75k euros</c:v>
                </c:pt>
                <c:pt idx="4">
                  <c:v>over 75k euros</c:v>
                </c:pt>
                <c:pt idx="5">
                  <c:v>Not indicated</c:v>
                </c:pt>
              </c:strCache>
            </c:strRef>
          </c:cat>
          <c:val>
            <c:numRef>
              <c:f>Sweden!$W$20:$W$25</c:f>
              <c:numCache>
                <c:formatCode>General</c:formatCode>
                <c:ptCount val="6"/>
                <c:pt idx="0">
                  <c:v>0</c:v>
                </c:pt>
                <c:pt idx="1">
                  <c:v>2</c:v>
                </c:pt>
                <c:pt idx="2">
                  <c:v>4</c:v>
                </c:pt>
                <c:pt idx="3">
                  <c:v>3</c:v>
                </c:pt>
                <c:pt idx="4">
                  <c:v>2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B8-4026-B431-F69315B7171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91554368"/>
        <c:axId val="143607152"/>
      </c:barChart>
      <c:catAx>
        <c:axId val="91554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143607152"/>
        <c:crosses val="autoZero"/>
        <c:auto val="1"/>
        <c:lblAlgn val="ctr"/>
        <c:lblOffset val="100"/>
        <c:noMultiLvlLbl val="0"/>
      </c:catAx>
      <c:valAx>
        <c:axId val="1436071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91554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Sweden!$Y$19</c:f>
              <c:strCache>
                <c:ptCount val="1"/>
                <c:pt idx="0">
                  <c:v>What do you grow on your farm?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Sweden!$Y$20:$Y$27</c:f>
              <c:strCache>
                <c:ptCount val="8"/>
                <c:pt idx="0">
                  <c:v>Arable crops</c:v>
                </c:pt>
                <c:pt idx="1">
                  <c:v>Mixed</c:v>
                </c:pt>
                <c:pt idx="2">
                  <c:v>Animal</c:v>
                </c:pt>
                <c:pt idx="3">
                  <c:v>Orchards</c:v>
                </c:pt>
                <c:pt idx="4">
                  <c:v>Vineyards</c:v>
                </c:pt>
                <c:pt idx="5">
                  <c:v>Flower</c:v>
                </c:pt>
                <c:pt idx="6">
                  <c:v>Others</c:v>
                </c:pt>
                <c:pt idx="7">
                  <c:v>not indicated</c:v>
                </c:pt>
              </c:strCache>
            </c:strRef>
          </c:cat>
          <c:val>
            <c:numRef>
              <c:f>Sweden!$Z$20:$Z$27</c:f>
              <c:numCache>
                <c:formatCode>General</c:formatCode>
                <c:ptCount val="8"/>
                <c:pt idx="0">
                  <c:v>10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BA-4AAB-AFC4-ED01238729E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50206736"/>
        <c:axId val="89360848"/>
      </c:barChart>
      <c:catAx>
        <c:axId val="250206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89360848"/>
        <c:crosses val="autoZero"/>
        <c:auto val="1"/>
        <c:lblAlgn val="ctr"/>
        <c:lblOffset val="100"/>
        <c:noMultiLvlLbl val="0"/>
      </c:catAx>
      <c:valAx>
        <c:axId val="89360848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50206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Sweden!$AB$19</c:f>
              <c:strCache>
                <c:ptCount val="1"/>
                <c:pt idx="0">
                  <c:v>Do you need to satisfy some legislative or market requirement</c:v>
                </c:pt>
              </c:strCache>
            </c:strRef>
          </c:tx>
          <c:explosion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E48-4044-803A-B4D3A829A5D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E48-4044-803A-B4D3A829A5D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AE48-4044-803A-B4D3A829A5D9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Sweden!$AB$20:$AB$22</c:f>
              <c:strCache>
                <c:ptCount val="3"/>
                <c:pt idx="0">
                  <c:v>Yes</c:v>
                </c:pt>
                <c:pt idx="1">
                  <c:v>No</c:v>
                </c:pt>
                <c:pt idx="2">
                  <c:v>Not indicated</c:v>
                </c:pt>
              </c:strCache>
            </c:strRef>
          </c:cat>
          <c:val>
            <c:numRef>
              <c:f>Sweden!$AC$20:$AC$22</c:f>
              <c:numCache>
                <c:formatCode>General</c:formatCode>
                <c:ptCount val="3"/>
                <c:pt idx="0">
                  <c:v>11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E48-4044-803A-B4D3A829A5D9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Sweden!$AE$19</c:f>
              <c:strCache>
                <c:ptCount val="1"/>
                <c:pt idx="0">
                  <c:v>Do you have a smartphone?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ACE-44CD-9DB1-123BBB847EC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ACE-44CD-9DB1-123BBB847EC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91E7-4B9D-BF36-A0C14F07542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Sweden!$AE$20:$AE$22</c:f>
              <c:strCache>
                <c:ptCount val="3"/>
                <c:pt idx="0">
                  <c:v>Yes</c:v>
                </c:pt>
                <c:pt idx="1">
                  <c:v>No</c:v>
                </c:pt>
                <c:pt idx="2">
                  <c:v>not indicated</c:v>
                </c:pt>
              </c:strCache>
            </c:strRef>
          </c:cat>
          <c:val>
            <c:numRef>
              <c:f>Sweden!$AF$20:$AF$22</c:f>
              <c:numCache>
                <c:formatCode>General</c:formatCode>
                <c:ptCount val="3"/>
                <c:pt idx="0">
                  <c:v>10</c:v>
                </c:pt>
                <c:pt idx="1">
                  <c:v>1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ACE-44CD-9DB1-123BBB847ECD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Sweden!$AH$19</c:f>
              <c:strCache>
                <c:ptCount val="1"/>
                <c:pt idx="0">
                  <c:v>Do you use agricultural help application?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B6E-46E8-AE66-E4F46B2C0BB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B6E-46E8-AE66-E4F46B2C0BB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2B6E-46E8-AE66-E4F46B2C0BB3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Sweden!$AH$20:$AH$22</c:f>
              <c:strCache>
                <c:ptCount val="3"/>
                <c:pt idx="0">
                  <c:v>Yes </c:v>
                </c:pt>
                <c:pt idx="1">
                  <c:v>No</c:v>
                </c:pt>
                <c:pt idx="2">
                  <c:v>Not indicated</c:v>
                </c:pt>
              </c:strCache>
            </c:strRef>
          </c:cat>
          <c:val>
            <c:numRef>
              <c:f>Sweden!$AI$20:$AI$22</c:f>
              <c:numCache>
                <c:formatCode>General</c:formatCode>
                <c:ptCount val="3"/>
                <c:pt idx="0">
                  <c:v>10</c:v>
                </c:pt>
                <c:pt idx="1">
                  <c:v>1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B6E-46E8-AE66-E4F46B2C0BB3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Sweden!$AK$19</c:f>
              <c:strCache>
                <c:ptCount val="1"/>
                <c:pt idx="0">
                  <c:v>Would you say you use it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Sweden!$AK$20:$AK$24</c:f>
              <c:strCache>
                <c:ptCount val="5"/>
                <c:pt idx="0">
                  <c:v>Not very much, less than most people around me</c:v>
                </c:pt>
                <c:pt idx="1">
                  <c:v>Like most people around me</c:v>
                </c:pt>
                <c:pt idx="2">
                  <c:v>More than most people around me</c:v>
                </c:pt>
                <c:pt idx="3">
                  <c:v>Too much. I should try to use it less</c:v>
                </c:pt>
                <c:pt idx="4">
                  <c:v>Not indicated</c:v>
                </c:pt>
              </c:strCache>
            </c:strRef>
          </c:cat>
          <c:val>
            <c:numRef>
              <c:f>Sweden!$AL$20:$AL$24</c:f>
              <c:numCache>
                <c:formatCode>General</c:formatCode>
                <c:ptCount val="5"/>
                <c:pt idx="0">
                  <c:v>0</c:v>
                </c:pt>
                <c:pt idx="1">
                  <c:v>7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F64-443E-AF0F-D59C120C770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95564912"/>
        <c:axId val="145815504"/>
      </c:barChart>
      <c:catAx>
        <c:axId val="955649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145815504"/>
        <c:crosses val="autoZero"/>
        <c:auto val="1"/>
        <c:lblAlgn val="ctr"/>
        <c:lblOffset val="100"/>
        <c:noMultiLvlLbl val="0"/>
      </c:catAx>
      <c:valAx>
        <c:axId val="14581550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5564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Sweden!$AN$19</c:f>
              <c:strCache>
                <c:ptCount val="1"/>
                <c:pt idx="0">
                  <c:v>Do you have a computer at home?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C42-4AF4-8B07-B67697A3D43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C42-4AF4-8B07-B67697A3D43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32CB-47B1-B767-F83D1A903312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Sweden!$AN$20:$AN$22</c:f>
              <c:strCache>
                <c:ptCount val="3"/>
                <c:pt idx="0">
                  <c:v>Yes </c:v>
                </c:pt>
                <c:pt idx="1">
                  <c:v>No</c:v>
                </c:pt>
                <c:pt idx="2">
                  <c:v>not indicated</c:v>
                </c:pt>
              </c:strCache>
            </c:strRef>
          </c:cat>
          <c:val>
            <c:numRef>
              <c:f>Sweden!$AO$20:$AO$22</c:f>
              <c:numCache>
                <c:formatCode>General</c:formatCode>
                <c:ptCount val="3"/>
                <c:pt idx="0">
                  <c:v>11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C42-4AF4-8B07-B67697A3D432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Sweden!$AQ$19</c:f>
              <c:strCache>
                <c:ptCount val="1"/>
                <c:pt idx="0">
                  <c:v>Do you have access to speed internet?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27D-4C81-BC90-A37E344A134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27D-4C81-BC90-A37E344A134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927D-4C81-BC90-A37E344A134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F0DA-4015-ACF1-0417F144F4B4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Sweden!$AQ$20:$AQ$23</c:f>
              <c:strCache>
                <c:ptCount val="4"/>
                <c:pt idx="0">
                  <c:v>No</c:v>
                </c:pt>
                <c:pt idx="1">
                  <c:v>Yes, in the office but not in the fields</c:v>
                </c:pt>
                <c:pt idx="2">
                  <c:v>Yes, both in the office and in the fields</c:v>
                </c:pt>
                <c:pt idx="3">
                  <c:v>not indicated</c:v>
                </c:pt>
              </c:strCache>
            </c:strRef>
          </c:cat>
          <c:val>
            <c:numRef>
              <c:f>Sweden!$AR$20:$AR$23</c:f>
              <c:numCache>
                <c:formatCode>General</c:formatCode>
                <c:ptCount val="4"/>
                <c:pt idx="0">
                  <c:v>1</c:v>
                </c:pt>
                <c:pt idx="1">
                  <c:v>3</c:v>
                </c:pt>
                <c:pt idx="2">
                  <c:v>7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27D-4C81-BC90-A37E344A134E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Sweden!$AT$19</c:f>
              <c:strCache>
                <c:ptCount val="1"/>
                <c:pt idx="0">
                  <c:v>Have you already used DSS?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9C1-498A-BF58-B23F9C54E87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9C1-498A-BF58-B23F9C54E87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39C1-498A-BF58-B23F9C54E87E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Sweden!$AT$20:$AT$22</c:f>
              <c:strCache>
                <c:ptCount val="3"/>
                <c:pt idx="0">
                  <c:v>Yes </c:v>
                </c:pt>
                <c:pt idx="1">
                  <c:v>No</c:v>
                </c:pt>
                <c:pt idx="2">
                  <c:v>Not indicated</c:v>
                </c:pt>
              </c:strCache>
            </c:strRef>
          </c:cat>
          <c:val>
            <c:numRef>
              <c:f>Sweden!$AU$20:$AU$22</c:f>
              <c:numCache>
                <c:formatCode>General</c:formatCode>
                <c:ptCount val="3"/>
                <c:pt idx="0">
                  <c:v>9</c:v>
                </c:pt>
                <c:pt idx="1">
                  <c:v>2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9C1-498A-BF58-B23F9C54E87E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Sweden!$AW$19</c:f>
              <c:strCache>
                <c:ptCount val="1"/>
                <c:pt idx="0">
                  <c:v>Usually, how do you access a DSS?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Sweden!$AW$20:$AW$23</c:f>
              <c:strCache>
                <c:ptCount val="4"/>
                <c:pt idx="0">
                  <c:v>Mobile phone</c:v>
                </c:pt>
                <c:pt idx="1">
                  <c:v>PC</c:v>
                </c:pt>
                <c:pt idx="2">
                  <c:v>Through an advisor</c:v>
                </c:pt>
                <c:pt idx="3">
                  <c:v>Not indicated</c:v>
                </c:pt>
              </c:strCache>
            </c:strRef>
          </c:cat>
          <c:val>
            <c:numRef>
              <c:f>Sweden!$AX$20:$AX$23</c:f>
              <c:numCache>
                <c:formatCode>General</c:formatCode>
                <c:ptCount val="4"/>
                <c:pt idx="0">
                  <c:v>7</c:v>
                </c:pt>
                <c:pt idx="1">
                  <c:v>4</c:v>
                </c:pt>
                <c:pt idx="2">
                  <c:v>5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73-4968-980C-1191969AD15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51819328"/>
        <c:axId val="90541760"/>
      </c:barChart>
      <c:catAx>
        <c:axId val="2518193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0541760"/>
        <c:crosses val="autoZero"/>
        <c:auto val="1"/>
        <c:lblAlgn val="ctr"/>
        <c:lblOffset val="100"/>
        <c:noMultiLvlLbl val="0"/>
      </c:catAx>
      <c:valAx>
        <c:axId val="9054176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51819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Sweden!$AZ$19</c:f>
              <c:strCache>
                <c:ptCount val="1"/>
                <c:pt idx="0">
                  <c:v>Which would be your preferred way to access a DSS?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Sweden!$AZ$20:$AZ$23</c:f>
              <c:strCache>
                <c:ptCount val="4"/>
                <c:pt idx="0">
                  <c:v>Mobile phone</c:v>
                </c:pt>
                <c:pt idx="1">
                  <c:v>PC</c:v>
                </c:pt>
                <c:pt idx="2">
                  <c:v>Through an advisor</c:v>
                </c:pt>
                <c:pt idx="3">
                  <c:v>Not indicated</c:v>
                </c:pt>
              </c:strCache>
            </c:strRef>
          </c:cat>
          <c:val>
            <c:numRef>
              <c:f>Sweden!$BA$20:$BA$23</c:f>
              <c:numCache>
                <c:formatCode>General</c:formatCode>
                <c:ptCount val="4"/>
                <c:pt idx="0">
                  <c:v>9</c:v>
                </c:pt>
                <c:pt idx="1">
                  <c:v>3</c:v>
                </c:pt>
                <c:pt idx="2">
                  <c:v>3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48-44BC-80EF-D5FD72EAA23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85074400"/>
        <c:axId val="98619808"/>
      </c:barChart>
      <c:catAx>
        <c:axId val="850744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8619808"/>
        <c:crosses val="autoZero"/>
        <c:auto val="1"/>
        <c:lblAlgn val="ctr"/>
        <c:lblOffset val="100"/>
        <c:noMultiLvlLbl val="0"/>
      </c:catAx>
      <c:valAx>
        <c:axId val="9861980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85074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Sweden!$BC$19</c:f>
              <c:strCache>
                <c:ptCount val="1"/>
                <c:pt idx="0">
                  <c:v>Are you willing to try new products and services?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609-4A58-98D0-CE294011039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609-4A58-98D0-CE294011039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609-4A58-98D0-CE294011039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E609-4A58-98D0-CE294011039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Sweden!$BC$20:$BC$23</c:f>
              <c:strCache>
                <c:ptCount val="4"/>
                <c:pt idx="0">
                  <c:v>Yes</c:v>
                </c:pt>
                <c:pt idx="1">
                  <c:v>Sometimes</c:v>
                </c:pt>
                <c:pt idx="2">
                  <c:v>Never</c:v>
                </c:pt>
                <c:pt idx="3">
                  <c:v>Not indicated</c:v>
                </c:pt>
              </c:strCache>
            </c:strRef>
          </c:cat>
          <c:val>
            <c:numRef>
              <c:f>Sweden!$BD$20:$BD$23</c:f>
              <c:numCache>
                <c:formatCode>General</c:formatCode>
                <c:ptCount val="4"/>
                <c:pt idx="0">
                  <c:v>9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609-4A58-98D0-CE294011039D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Sweden!$BF$19</c:f>
              <c:strCache>
                <c:ptCount val="1"/>
                <c:pt idx="0">
                  <c:v>Is price an important factor of your decision to use or not a given decision support system?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B575-4177-9508-AD6F7C57D62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B575-4177-9508-AD6F7C57D62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B575-4177-9508-AD6F7C57D624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Sweden!$BF$20:$BF$22</c:f>
              <c:strCache>
                <c:ptCount val="3"/>
                <c:pt idx="0">
                  <c:v>Yes </c:v>
                </c:pt>
                <c:pt idx="1">
                  <c:v>no</c:v>
                </c:pt>
                <c:pt idx="2">
                  <c:v>Not indicated</c:v>
                </c:pt>
              </c:strCache>
            </c:strRef>
          </c:cat>
          <c:val>
            <c:numRef>
              <c:f>Sweden!$BG$20:$BG$22</c:f>
              <c:numCache>
                <c:formatCode>General</c:formatCode>
                <c:ptCount val="3"/>
                <c:pt idx="0">
                  <c:v>9</c:v>
                </c:pt>
                <c:pt idx="1">
                  <c:v>2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575-4177-9508-AD6F7C57D624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Sweden!$BI$19</c:f>
              <c:strCache>
                <c:ptCount val="1"/>
                <c:pt idx="0">
                  <c:v>In your opinion, decision support systems are more useful for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Sweden!$BI$20:$BI$23</c:f>
              <c:strCache>
                <c:ptCount val="4"/>
                <c:pt idx="0">
                  <c:v>Short-run decisions</c:v>
                </c:pt>
                <c:pt idx="1">
                  <c:v>Long-run decisions</c:v>
                </c:pt>
                <c:pt idx="2">
                  <c:v>Both</c:v>
                </c:pt>
                <c:pt idx="3">
                  <c:v>Not indicated</c:v>
                </c:pt>
              </c:strCache>
            </c:strRef>
          </c:cat>
          <c:val>
            <c:numRef>
              <c:f>Sweden!$BJ$20:$BJ$23</c:f>
              <c:numCache>
                <c:formatCode>General</c:formatCode>
                <c:ptCount val="4"/>
                <c:pt idx="0">
                  <c:v>8</c:v>
                </c:pt>
                <c:pt idx="1">
                  <c:v>2</c:v>
                </c:pt>
                <c:pt idx="2">
                  <c:v>0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4A-432B-8CBB-59761B5A3E8F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23172848"/>
        <c:axId val="223057488"/>
      </c:barChart>
      <c:catAx>
        <c:axId val="2231728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23057488"/>
        <c:crosses val="autoZero"/>
        <c:auto val="1"/>
        <c:lblAlgn val="ctr"/>
        <c:lblOffset val="100"/>
        <c:noMultiLvlLbl val="0"/>
      </c:catAx>
      <c:valAx>
        <c:axId val="22305748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23172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1011248906386701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Sweden!$BL$19</c:f>
              <c:strCache>
                <c:ptCount val="1"/>
                <c:pt idx="0">
                  <c:v>What type of support do you prefer for a decision support system?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499F-4223-9762-BC47231BEBC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499F-4223-9762-BC47231BEBC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499F-4223-9762-BC47231BEBC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499F-4223-9762-BC47231BEBC9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Sweden!$BL$20:$BL$23</c:f>
              <c:strCache>
                <c:ptCount val="4"/>
                <c:pt idx="0">
                  <c:v>Web-based</c:v>
                </c:pt>
                <c:pt idx="1">
                  <c:v>Software downloaded locally</c:v>
                </c:pt>
                <c:pt idx="2">
                  <c:v>Both</c:v>
                </c:pt>
                <c:pt idx="3">
                  <c:v>Not indicated</c:v>
                </c:pt>
              </c:strCache>
            </c:strRef>
          </c:cat>
          <c:val>
            <c:numRef>
              <c:f>Sweden!$BM$20:$BM$23</c:f>
              <c:numCache>
                <c:formatCode>General</c:formatCode>
                <c:ptCount val="4"/>
                <c:pt idx="0">
                  <c:v>10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99F-4223-9762-BC47231BEBC9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Sweden!$BO$19</c:f>
              <c:strCache>
                <c:ptCount val="1"/>
                <c:pt idx="0">
                  <c:v>importance of the following characteristics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Sweden!$BO$20:$BO$23</c:f>
              <c:strCache>
                <c:ptCount val="4"/>
                <c:pt idx="0">
                  <c:v>Easy to use</c:v>
                </c:pt>
                <c:pt idx="1">
                  <c:v>Efficient</c:v>
                </c:pt>
                <c:pt idx="2">
                  <c:v>Low price</c:v>
                </c:pt>
                <c:pt idx="3">
                  <c:v>Polyvalent</c:v>
                </c:pt>
              </c:strCache>
            </c:strRef>
          </c:cat>
          <c:val>
            <c:numRef>
              <c:f>Sweden!$BP$20:$BP$23</c:f>
              <c:numCache>
                <c:formatCode>General</c:formatCode>
                <c:ptCount val="4"/>
                <c:pt idx="0">
                  <c:v>6</c:v>
                </c:pt>
                <c:pt idx="1">
                  <c:v>6.0909090909090908</c:v>
                </c:pt>
                <c:pt idx="2">
                  <c:v>4.3636363636363633</c:v>
                </c:pt>
                <c:pt idx="3">
                  <c:v>5.0909090909090908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860-4EDE-95E0-0EDB0E5D6B5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43484352"/>
        <c:axId val="98884896"/>
      </c:barChart>
      <c:catAx>
        <c:axId val="143484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8884896"/>
        <c:crosses val="autoZero"/>
        <c:auto val="1"/>
        <c:lblAlgn val="ctr"/>
        <c:lblOffset val="100"/>
        <c:noMultiLvlLbl val="0"/>
      </c:catAx>
      <c:valAx>
        <c:axId val="9888489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43484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importance of the following characteristics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Sweden!$BO$19</c:f>
              <c:strCache>
                <c:ptCount val="1"/>
                <c:pt idx="0">
                  <c:v>importance of the following characteristics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Sweden!$BR$20:$BR$24</c:f>
              <c:strCache>
                <c:ptCount val="5"/>
                <c:pt idx="0">
                  <c:v>enjoy using new technologies</c:v>
                </c:pt>
                <c:pt idx="1">
                  <c:v>appreciate change in general</c:v>
                </c:pt>
                <c:pt idx="2">
                  <c:v>how much would you trust the guidance of a decision support system</c:v>
                </c:pt>
                <c:pt idx="3">
                  <c:v>trust the advice of a colleague</c:v>
                </c:pt>
                <c:pt idx="4">
                  <c:v>trust the advice of a friend</c:v>
                </c:pt>
              </c:strCache>
            </c:strRef>
          </c:cat>
          <c:val>
            <c:numRef>
              <c:f>Sweden!$BS$20:$BS$24</c:f>
              <c:numCache>
                <c:formatCode>General</c:formatCode>
                <c:ptCount val="5"/>
                <c:pt idx="0">
                  <c:v>5</c:v>
                </c:pt>
                <c:pt idx="1">
                  <c:v>4.6363636363636367</c:v>
                </c:pt>
                <c:pt idx="2">
                  <c:v>4.8181818181818183</c:v>
                </c:pt>
                <c:pt idx="3">
                  <c:v>4.5454545454545459</c:v>
                </c:pt>
                <c:pt idx="4">
                  <c:v>4.3636363636363633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B4-4827-B96F-D6B95BF59DF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59549504"/>
        <c:axId val="146108320"/>
      </c:barChart>
      <c:catAx>
        <c:axId val="259549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146108320"/>
        <c:crosses val="autoZero"/>
        <c:auto val="1"/>
        <c:lblAlgn val="ctr"/>
        <c:lblOffset val="100"/>
        <c:noMultiLvlLbl val="0"/>
      </c:catAx>
      <c:valAx>
        <c:axId val="14610832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59549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Sweden!$BU$19</c:f>
              <c:strCache>
                <c:ptCount val="1"/>
                <c:pt idx="0">
                  <c:v>Would you need additional computer-related education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1024-4EFA-9751-D3FD9BCD3C9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1024-4EFA-9751-D3FD9BCD3C9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1024-4EFA-9751-D3FD9BCD3C9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1024-4EFA-9751-D3FD9BCD3C9A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Sweden!$BU$20:$BU$23</c:f>
              <c:strCache>
                <c:ptCount val="4"/>
                <c:pt idx="0">
                  <c:v>No</c:v>
                </c:pt>
                <c:pt idx="1">
                  <c:v>If available, yes</c:v>
                </c:pt>
                <c:pt idx="2">
                  <c:v>I need it urgently</c:v>
                </c:pt>
                <c:pt idx="3">
                  <c:v>not indicated</c:v>
                </c:pt>
              </c:strCache>
            </c:strRef>
          </c:cat>
          <c:val>
            <c:numRef>
              <c:f>Sweden!$BV$20:$BV$23</c:f>
              <c:numCache>
                <c:formatCode>General</c:formatCode>
                <c:ptCount val="4"/>
                <c:pt idx="0">
                  <c:v>2</c:v>
                </c:pt>
                <c:pt idx="1">
                  <c:v>7</c:v>
                </c:pt>
                <c:pt idx="2">
                  <c:v>2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024-4EFA-9751-D3FD9BCD3C9A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Sweden!$BX$19</c:f>
              <c:strCache>
                <c:ptCount val="1"/>
                <c:pt idx="0">
                  <c:v>Do you think that the use of a Decision Support tool may improve your decision-making process and productivity?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A13-41EC-91A4-89BD3655ABF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A13-41EC-91A4-89BD3655ABF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A13-41EC-91A4-89BD3655ABF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8A13-41EC-91A4-89BD3655ABFD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B08D-42F6-B386-D091F6B0AAC0}"/>
              </c:ext>
            </c:extLst>
          </c:dPt>
          <c:dLbls>
            <c:dLbl>
              <c:idx val="0"/>
              <c:layout>
                <c:manualLayout>
                  <c:x val="-1.5184637045614119E-2"/>
                  <c:y val="7.1187161698348461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8A13-41EC-91A4-89BD3655ABFD}"/>
                </c:ext>
              </c:extLst>
            </c:dLbl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Sweden!$BX$20:$BX$24</c:f>
              <c:strCache>
                <c:ptCount val="5"/>
                <c:pt idx="0">
                  <c:v>No, not at all</c:v>
                </c:pt>
                <c:pt idx="1">
                  <c:v>I am not sure</c:v>
                </c:pt>
                <c:pt idx="2">
                  <c:v>Probably</c:v>
                </c:pt>
                <c:pt idx="3">
                  <c:v>Yes, for sure</c:v>
                </c:pt>
                <c:pt idx="4">
                  <c:v>not indicated</c:v>
                </c:pt>
              </c:strCache>
            </c:strRef>
          </c:cat>
          <c:val>
            <c:numRef>
              <c:f>Sweden!$BY$20:$BY$24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8</c:v>
                </c:pt>
                <c:pt idx="3">
                  <c:v>3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A13-41EC-91A4-89BD3655ABFD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Sweden!$CA$19</c:f>
              <c:strCache>
                <c:ptCount val="1"/>
                <c:pt idx="0">
                  <c:v>Do you prefer a graphical or textual output from a decision support system?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FCC-4F25-B1B4-F7A2D6E6862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FCC-4F25-B1B4-F7A2D6E6862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FCC-4F25-B1B4-F7A2D6E6862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0FCC-4F25-B1B4-F7A2D6E6862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Sweden!$CA$20:$CA$23</c:f>
              <c:strCache>
                <c:ptCount val="4"/>
                <c:pt idx="0">
                  <c:v>Graphical</c:v>
                </c:pt>
                <c:pt idx="1">
                  <c:v>Textual</c:v>
                </c:pt>
                <c:pt idx="2">
                  <c:v>Both</c:v>
                </c:pt>
                <c:pt idx="3">
                  <c:v>Not indicated</c:v>
                </c:pt>
              </c:strCache>
            </c:strRef>
          </c:cat>
          <c:val>
            <c:numRef>
              <c:f>Sweden!$CB$20:$CB$23</c:f>
              <c:numCache>
                <c:formatCode>General</c:formatCode>
                <c:ptCount val="4"/>
                <c:pt idx="0">
                  <c:v>3</c:v>
                </c:pt>
                <c:pt idx="1">
                  <c:v>1</c:v>
                </c:pt>
                <c:pt idx="2">
                  <c:v>7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FCC-4F25-B1B4-F7A2D6E6862D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Sweden!$CD$16</c:f>
              <c:strCache>
                <c:ptCount val="1"/>
                <c:pt idx="0">
                  <c:v>Do you exchange and share your experiences about the use of decision support systems with your colleagues?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Sweden!$CD$17:$CD$21</c:f>
              <c:strCache>
                <c:ptCount val="5"/>
                <c:pt idx="0">
                  <c:v>Never</c:v>
                </c:pt>
                <c:pt idx="1">
                  <c:v>Occasionally</c:v>
                </c:pt>
                <c:pt idx="2">
                  <c:v>Often</c:v>
                </c:pt>
                <c:pt idx="3">
                  <c:v>Always</c:v>
                </c:pt>
                <c:pt idx="4">
                  <c:v>Not indicated</c:v>
                </c:pt>
              </c:strCache>
            </c:strRef>
          </c:cat>
          <c:val>
            <c:numRef>
              <c:f>Sweden!$CE$17:$CE$21</c:f>
              <c:numCache>
                <c:formatCode>General</c:formatCode>
                <c:ptCount val="5"/>
                <c:pt idx="0">
                  <c:v>1</c:v>
                </c:pt>
                <c:pt idx="1">
                  <c:v>6</c:v>
                </c:pt>
                <c:pt idx="2">
                  <c:v>2</c:v>
                </c:pt>
                <c:pt idx="3">
                  <c:v>0</c:v>
                </c:pt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5D-4137-94B7-B91315155D3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58492000"/>
        <c:axId val="223470240"/>
      </c:barChart>
      <c:catAx>
        <c:axId val="25849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23470240"/>
        <c:crosses val="autoZero"/>
        <c:auto val="1"/>
        <c:lblAlgn val="ctr"/>
        <c:lblOffset val="100"/>
        <c:noMultiLvlLbl val="0"/>
      </c:catAx>
      <c:valAx>
        <c:axId val="22347024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58492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Sweden!$CG$16</c:f>
              <c:strCache>
                <c:ptCount val="1"/>
                <c:pt idx="0">
                  <c:v>Do you use decision support systems from trusted sources?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18A-4EF1-B288-0CD3EE0AACC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18A-4EF1-B288-0CD3EE0AACC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18A-4EF1-B288-0CD3EE0AACC4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Sweden!$CG$17:$CG$19</c:f>
              <c:strCache>
                <c:ptCount val="3"/>
                <c:pt idx="0">
                  <c:v>Always</c:v>
                </c:pt>
                <c:pt idx="1">
                  <c:v>The source is not important to me</c:v>
                </c:pt>
                <c:pt idx="2">
                  <c:v>Not indicated</c:v>
                </c:pt>
              </c:strCache>
            </c:strRef>
          </c:cat>
          <c:val>
            <c:numRef>
              <c:f>Sweden!$CH$17:$CH$19</c:f>
              <c:numCache>
                <c:formatCode>General</c:formatCode>
                <c:ptCount val="3"/>
                <c:pt idx="0">
                  <c:v>9</c:v>
                </c:pt>
                <c:pt idx="1">
                  <c:v>0</c:v>
                </c:pt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18A-4EF1-B288-0CD3EE0AACC4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Sweden!$CJ$16</c:f>
              <c:strCache>
                <c:ptCount val="1"/>
                <c:pt idx="0">
                  <c:v>Are you willing to pay in order to use a decision support system?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4C75-4F00-97D6-0DDDAE3F19B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4C75-4F00-97D6-0DDDAE3F19B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4C75-4F00-97D6-0DDDAE3F19B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EF0-45F0-A844-D1D78A0E8090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Sweden!$CJ$17:$CJ$20</c:f>
              <c:strCache>
                <c:ptCount val="4"/>
                <c:pt idx="0">
                  <c:v>No</c:v>
                </c:pt>
                <c:pt idx="1">
                  <c:v>Only if a subsidy is available</c:v>
                </c:pt>
                <c:pt idx="2">
                  <c:v>Yes</c:v>
                </c:pt>
                <c:pt idx="3">
                  <c:v>not indicated</c:v>
                </c:pt>
              </c:strCache>
            </c:strRef>
          </c:cat>
          <c:val>
            <c:numRef>
              <c:f>Sweden!$CK$17:$CK$20</c:f>
              <c:numCache>
                <c:formatCode>General</c:formatCode>
                <c:ptCount val="4"/>
                <c:pt idx="0">
                  <c:v>0</c:v>
                </c:pt>
                <c:pt idx="1">
                  <c:v>2</c:v>
                </c:pt>
                <c:pt idx="2">
                  <c:v>9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C75-4F00-97D6-0DDDAE3F19B0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Sweden!$CM$16</c:f>
              <c:strCache>
                <c:ptCount val="1"/>
                <c:pt idx="0">
                  <c:v>Would you consider necessary that a decision support system is tailored to your farm’s characteristics?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329-4B52-BEBE-D5D5511405D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329-4B52-BEBE-D5D5511405D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3329-4B52-BEBE-D5D5511405D8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380F-4D78-9092-78056C2B7CD0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Sweden!$CM$17:$CM$20</c:f>
              <c:strCache>
                <c:ptCount val="4"/>
                <c:pt idx="0">
                  <c:v>Not necessary</c:v>
                </c:pt>
                <c:pt idx="1">
                  <c:v>Yes, if possible</c:v>
                </c:pt>
                <c:pt idx="2">
                  <c:v>Required</c:v>
                </c:pt>
                <c:pt idx="3">
                  <c:v>not indicated</c:v>
                </c:pt>
              </c:strCache>
            </c:strRef>
          </c:cat>
          <c:val>
            <c:numRef>
              <c:f>Sweden!$CN$17:$CN$20</c:f>
              <c:numCache>
                <c:formatCode>General</c:formatCode>
                <c:ptCount val="4"/>
                <c:pt idx="0">
                  <c:v>2</c:v>
                </c:pt>
                <c:pt idx="1">
                  <c:v>8</c:v>
                </c:pt>
                <c:pt idx="2">
                  <c:v>1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329-4B52-BEBE-D5D5511405D8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Sweden!$CP$16</c:f>
              <c:strCache>
                <c:ptCount val="1"/>
                <c:pt idx="0">
                  <c:v>Do you use the same decision support system as your advisor?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Sweden!$CP$17:$CP$20</c:f>
              <c:strCache>
                <c:ptCount val="4"/>
                <c:pt idx="0">
                  <c:v>No</c:v>
                </c:pt>
                <c:pt idx="1">
                  <c:v>Similar but not the same</c:v>
                </c:pt>
                <c:pt idx="2">
                  <c:v>The same</c:v>
                </c:pt>
                <c:pt idx="3">
                  <c:v>Not indicated</c:v>
                </c:pt>
              </c:strCache>
            </c:strRef>
          </c:cat>
          <c:val>
            <c:numRef>
              <c:f>Sweden!$CQ$17:$CQ$20</c:f>
              <c:numCache>
                <c:formatCode>General</c:formatCode>
                <c:ptCount val="4"/>
                <c:pt idx="0">
                  <c:v>3</c:v>
                </c:pt>
                <c:pt idx="1">
                  <c:v>2</c:v>
                </c:pt>
                <c:pt idx="2">
                  <c:v>2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8A-49A6-8FF5-0419F10930E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60018640"/>
        <c:axId val="90542176"/>
      </c:barChart>
      <c:catAx>
        <c:axId val="2600186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0542176"/>
        <c:crosses val="autoZero"/>
        <c:auto val="1"/>
        <c:lblAlgn val="ctr"/>
        <c:lblOffset val="100"/>
        <c:noMultiLvlLbl val="0"/>
      </c:catAx>
      <c:valAx>
        <c:axId val="9054217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60018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Sweden!$CS$16</c:f>
              <c:strCache>
                <c:ptCount val="1"/>
                <c:pt idx="0">
                  <c:v>What is the age of the DSS user at the farm?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Sweden!$CS$17:$CS$20</c:f>
              <c:strCache>
                <c:ptCount val="4"/>
                <c:pt idx="0">
                  <c:v>18-30</c:v>
                </c:pt>
                <c:pt idx="1">
                  <c:v>30-45</c:v>
                </c:pt>
                <c:pt idx="2">
                  <c:v>over 45</c:v>
                </c:pt>
                <c:pt idx="3">
                  <c:v>Not indicated</c:v>
                </c:pt>
              </c:strCache>
            </c:strRef>
          </c:cat>
          <c:val>
            <c:numRef>
              <c:f>Sweden!$CT$17:$CT$20</c:f>
              <c:numCache>
                <c:formatCode>General</c:formatCode>
                <c:ptCount val="4"/>
                <c:pt idx="0">
                  <c:v>0</c:v>
                </c:pt>
                <c:pt idx="1">
                  <c:v>2</c:v>
                </c:pt>
                <c:pt idx="2">
                  <c:v>6</c:v>
                </c:pt>
                <c:pt idx="3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D7-42C7-9C0E-9B533D27532E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24274192"/>
        <c:axId val="258307360"/>
      </c:barChart>
      <c:catAx>
        <c:axId val="22427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58307360"/>
        <c:crosses val="autoZero"/>
        <c:auto val="1"/>
        <c:lblAlgn val="ctr"/>
        <c:lblOffset val="100"/>
        <c:noMultiLvlLbl val="0"/>
      </c:catAx>
      <c:valAx>
        <c:axId val="2583073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24274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Sweden!$CV$16</c:f>
              <c:strCache>
                <c:ptCount val="1"/>
                <c:pt idx="0">
                  <c:v>Do you have access to marketing information about decision support systems?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Sweden!$CV$17:$CV$20</c:f>
              <c:strCache>
                <c:ptCount val="4"/>
                <c:pt idx="0">
                  <c:v>No</c:v>
                </c:pt>
                <c:pt idx="1">
                  <c:v>Occasionallu only</c:v>
                </c:pt>
                <c:pt idx="2">
                  <c:v>Yes, I’m subscribed to receive news concerning decision support systems</c:v>
                </c:pt>
                <c:pt idx="3">
                  <c:v>Not indicated</c:v>
                </c:pt>
              </c:strCache>
            </c:strRef>
          </c:cat>
          <c:val>
            <c:numRef>
              <c:f>Sweden!$CW$17:$CW$20</c:f>
              <c:numCache>
                <c:formatCode>General</c:formatCode>
                <c:ptCount val="4"/>
                <c:pt idx="0">
                  <c:v>4</c:v>
                </c:pt>
                <c:pt idx="1">
                  <c:v>5</c:v>
                </c:pt>
                <c:pt idx="2">
                  <c:v>0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4E-4E10-BCFA-81228C70023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35399680"/>
        <c:axId val="223057904"/>
      </c:barChart>
      <c:catAx>
        <c:axId val="2353996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23057904"/>
        <c:crosses val="autoZero"/>
        <c:auto val="1"/>
        <c:lblAlgn val="ctr"/>
        <c:lblOffset val="100"/>
        <c:noMultiLvlLbl val="0"/>
      </c:catAx>
      <c:valAx>
        <c:axId val="22305790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35399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Sweden!$CY$16</c:f>
              <c:strCache>
                <c:ptCount val="1"/>
                <c:pt idx="0">
                  <c:v>Have you followed a manufacturer’s demonstration of a decision support system?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AE1-4FAE-BDC6-D542E1E76E5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AE1-4FAE-BDC6-D542E1E76E5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AAE1-4FAE-BDC6-D542E1E76E5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AAE1-4FAE-BDC6-D542E1E76E52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Sweden!$CY$17:$CY$20</c:f>
              <c:strCache>
                <c:ptCount val="4"/>
                <c:pt idx="0">
                  <c:v>Never</c:v>
                </c:pt>
                <c:pt idx="1">
                  <c:v>Occasionally by invitation</c:v>
                </c:pt>
                <c:pt idx="2">
                  <c:v>Regularly</c:v>
                </c:pt>
                <c:pt idx="3">
                  <c:v>Not indicated</c:v>
                </c:pt>
              </c:strCache>
            </c:strRef>
          </c:cat>
          <c:val>
            <c:numRef>
              <c:f>Sweden!$CZ$17:$CZ$20</c:f>
              <c:numCache>
                <c:formatCode>General</c:formatCode>
                <c:ptCount val="4"/>
                <c:pt idx="0">
                  <c:v>8</c:v>
                </c:pt>
                <c:pt idx="1">
                  <c:v>3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AE1-4FAE-BDC6-D542E1E76E52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UK!$C$32</c:f>
              <c:strCache>
                <c:ptCount val="1"/>
                <c:pt idx="0">
                  <c:v>Which is your age group?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UK!$C$33:$C$37</c:f>
              <c:strCache>
                <c:ptCount val="5"/>
                <c:pt idx="0">
                  <c:v>18 to 25</c:v>
                </c:pt>
                <c:pt idx="1">
                  <c:v>25 to 35</c:v>
                </c:pt>
                <c:pt idx="2">
                  <c:v>35 to 50</c:v>
                </c:pt>
                <c:pt idx="3">
                  <c:v>50 to 60</c:v>
                </c:pt>
                <c:pt idx="4">
                  <c:v>60 or more</c:v>
                </c:pt>
              </c:strCache>
            </c:strRef>
          </c:cat>
          <c:val>
            <c:numRef>
              <c:f>UK!$D$33:$D$37</c:f>
              <c:numCache>
                <c:formatCode>General</c:formatCode>
                <c:ptCount val="5"/>
                <c:pt idx="0">
                  <c:v>0</c:v>
                </c:pt>
                <c:pt idx="1">
                  <c:v>3</c:v>
                </c:pt>
                <c:pt idx="2">
                  <c:v>7</c:v>
                </c:pt>
                <c:pt idx="3">
                  <c:v>10</c:v>
                </c:pt>
                <c:pt idx="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94-4565-BD8A-54B7CB97F08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52575888"/>
        <c:axId val="89359600"/>
      </c:barChart>
      <c:catAx>
        <c:axId val="152575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89359600"/>
        <c:crosses val="autoZero"/>
        <c:auto val="1"/>
        <c:lblAlgn val="ctr"/>
        <c:lblOffset val="100"/>
        <c:noMultiLvlLbl val="0"/>
      </c:catAx>
      <c:valAx>
        <c:axId val="8935960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525758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UK!$F$32</c:f>
              <c:strCache>
                <c:ptCount val="1"/>
                <c:pt idx="0">
                  <c:v>What is your gender?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9F1-4008-960A-C1746B92BE6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9F1-4008-960A-C1746B92BE6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9F1-4008-960A-C1746B92BE61}"/>
              </c:ext>
            </c:extLst>
          </c:dPt>
          <c:dLbls>
            <c:dLbl>
              <c:idx val="2"/>
              <c:layout>
                <c:manualLayout>
                  <c:x val="-0.1998732326893683"/>
                  <c:y val="4.7068101901433179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69F1-4008-960A-C1746B92BE61}"/>
                </c:ext>
              </c:extLst>
            </c:dLbl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UK!$F$33:$F$35</c:f>
              <c:strCache>
                <c:ptCount val="3"/>
                <c:pt idx="0">
                  <c:v>Male</c:v>
                </c:pt>
                <c:pt idx="1">
                  <c:v>Female</c:v>
                </c:pt>
                <c:pt idx="2">
                  <c:v>not indicated</c:v>
                </c:pt>
              </c:strCache>
            </c:strRef>
          </c:cat>
          <c:val>
            <c:numRef>
              <c:f>UK!$G$33:$G$35</c:f>
              <c:numCache>
                <c:formatCode>General</c:formatCode>
                <c:ptCount val="3"/>
                <c:pt idx="0">
                  <c:v>15</c:v>
                </c:pt>
                <c:pt idx="1">
                  <c:v>9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9F1-4008-960A-C1746B92BE61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UK!$J$32</c:f>
              <c:strCache>
                <c:ptCount val="1"/>
                <c:pt idx="0">
                  <c:v>What is the highest degree you have attained?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UK!$J$33:$J$38</c:f>
              <c:strCache>
                <c:ptCount val="6"/>
                <c:pt idx="0">
                  <c:v>Vocational</c:v>
                </c:pt>
                <c:pt idx="1">
                  <c:v>Bachelor</c:v>
                </c:pt>
                <c:pt idx="2">
                  <c:v>Masters</c:v>
                </c:pt>
                <c:pt idx="3">
                  <c:v>PhD</c:v>
                </c:pt>
                <c:pt idx="4">
                  <c:v>Others</c:v>
                </c:pt>
                <c:pt idx="5">
                  <c:v>not indicated</c:v>
                </c:pt>
              </c:strCache>
            </c:strRef>
          </c:cat>
          <c:val>
            <c:numRef>
              <c:f>UK!$K$33:$K$38</c:f>
              <c:numCache>
                <c:formatCode>General</c:formatCode>
                <c:ptCount val="6"/>
                <c:pt idx="0">
                  <c:v>9</c:v>
                </c:pt>
                <c:pt idx="1">
                  <c:v>9</c:v>
                </c:pt>
                <c:pt idx="2">
                  <c:v>2</c:v>
                </c:pt>
                <c:pt idx="3">
                  <c:v>1</c:v>
                </c:pt>
                <c:pt idx="4">
                  <c:v>2</c:v>
                </c:pt>
                <c:pt idx="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19-4B10-84B0-ACFD8FEE1B9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59092768"/>
        <c:axId val="146107904"/>
      </c:barChart>
      <c:catAx>
        <c:axId val="2590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146107904"/>
        <c:crosses val="autoZero"/>
        <c:auto val="1"/>
        <c:lblAlgn val="ctr"/>
        <c:lblOffset val="100"/>
        <c:noMultiLvlLbl val="0"/>
      </c:catAx>
      <c:valAx>
        <c:axId val="14610790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590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UK!$M$32</c:f>
              <c:strCache>
                <c:ptCount val="1"/>
                <c:pt idx="0">
                  <c:v>Your farm is 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UK!$M$33:$M$37</c:f>
              <c:strCache>
                <c:ptCount val="5"/>
                <c:pt idx="0">
                  <c:v>Under 5 ha</c:v>
                </c:pt>
                <c:pt idx="1">
                  <c:v>5-10 ha</c:v>
                </c:pt>
                <c:pt idx="2">
                  <c:v>10-30 ha</c:v>
                </c:pt>
                <c:pt idx="3">
                  <c:v>30-60 ha</c:v>
                </c:pt>
                <c:pt idx="4">
                  <c:v>over 60 ha</c:v>
                </c:pt>
              </c:strCache>
            </c:strRef>
          </c:cat>
          <c:val>
            <c:numRef>
              <c:f>UK!$N$33:$N$37</c:f>
              <c:numCache>
                <c:formatCode>General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BD-448E-9A26-6C28ED89CE7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85076800"/>
        <c:axId val="98620224"/>
      </c:barChart>
      <c:catAx>
        <c:axId val="85076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8620224"/>
        <c:crosses val="autoZero"/>
        <c:auto val="1"/>
        <c:lblAlgn val="ctr"/>
        <c:lblOffset val="100"/>
        <c:noMultiLvlLbl val="0"/>
      </c:catAx>
      <c:valAx>
        <c:axId val="9862022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850768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UK!$P$32</c:f>
              <c:strCache>
                <c:ptCount val="1"/>
                <c:pt idx="0">
                  <c:v>Most of the agricultural production on your farm is intended for: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592-4010-9D6A-D511C376501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592-4010-9D6A-D511C376501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178-4636-A48D-27C96EED124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UK!$P$33:$P$35</c:f>
              <c:strCache>
                <c:ptCount val="3"/>
                <c:pt idx="0">
                  <c:v>Selling</c:v>
                </c:pt>
                <c:pt idx="1">
                  <c:v>Your own needs</c:v>
                </c:pt>
                <c:pt idx="2">
                  <c:v>not indicated</c:v>
                </c:pt>
              </c:strCache>
            </c:strRef>
          </c:cat>
          <c:val>
            <c:numRef>
              <c:f>UK!$Q$33:$Q$35</c:f>
              <c:numCache>
                <c:formatCode>General</c:formatCode>
                <c:ptCount val="3"/>
                <c:pt idx="0">
                  <c:v>24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592-4010-9D6A-D511C3765017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UK!$S$32</c:f>
              <c:strCache>
                <c:ptCount val="1"/>
                <c:pt idx="0">
                  <c:v>Your farm is: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UK!$S$33:$S$37</c:f>
              <c:strCache>
                <c:ptCount val="5"/>
                <c:pt idx="0">
                  <c:v>Conventional</c:v>
                </c:pt>
                <c:pt idx="1">
                  <c:v>Intergrated</c:v>
                </c:pt>
                <c:pt idx="2">
                  <c:v>Organic</c:v>
                </c:pt>
                <c:pt idx="3">
                  <c:v>Biodynamic</c:v>
                </c:pt>
                <c:pt idx="4">
                  <c:v>Not indicated</c:v>
                </c:pt>
              </c:strCache>
            </c:strRef>
          </c:cat>
          <c:val>
            <c:numRef>
              <c:f>UK!$T$33:$T$37</c:f>
              <c:numCache>
                <c:formatCode>General</c:formatCode>
                <c:ptCount val="5"/>
                <c:pt idx="0">
                  <c:v>19</c:v>
                </c:pt>
                <c:pt idx="1">
                  <c:v>5</c:v>
                </c:pt>
                <c:pt idx="2">
                  <c:v>4</c:v>
                </c:pt>
                <c:pt idx="3">
                  <c:v>0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FA-4C1C-8805-F55478512A6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50211536"/>
        <c:axId val="98260768"/>
      </c:barChart>
      <c:catAx>
        <c:axId val="250211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8260768"/>
        <c:crosses val="autoZero"/>
        <c:auto val="1"/>
        <c:lblAlgn val="ctr"/>
        <c:lblOffset val="100"/>
        <c:noMultiLvlLbl val="0"/>
      </c:catAx>
      <c:valAx>
        <c:axId val="98260768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502115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1633333333333336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UK!$V$32</c:f>
              <c:strCache>
                <c:ptCount val="1"/>
                <c:pt idx="0">
                  <c:v>Average yearly income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UK!$V$33:$V$38</c:f>
              <c:strCache>
                <c:ptCount val="6"/>
                <c:pt idx="0">
                  <c:v>Under 20k euros</c:v>
                </c:pt>
                <c:pt idx="1">
                  <c:v>20k-35k euros</c:v>
                </c:pt>
                <c:pt idx="2">
                  <c:v>35k-50k euros</c:v>
                </c:pt>
                <c:pt idx="3">
                  <c:v>50k-75k euros</c:v>
                </c:pt>
                <c:pt idx="4">
                  <c:v>over 75k euros</c:v>
                </c:pt>
                <c:pt idx="5">
                  <c:v>Not indicated</c:v>
                </c:pt>
              </c:strCache>
            </c:strRef>
          </c:cat>
          <c:val>
            <c:numRef>
              <c:f>UK!$W$33:$W$38</c:f>
              <c:numCache>
                <c:formatCode>General</c:formatCode>
                <c:ptCount val="6"/>
                <c:pt idx="0">
                  <c:v>2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10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83-4642-82D8-7667E3C1637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91554368"/>
        <c:axId val="143607152"/>
      </c:barChart>
      <c:catAx>
        <c:axId val="91554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143607152"/>
        <c:crosses val="autoZero"/>
        <c:auto val="1"/>
        <c:lblAlgn val="ctr"/>
        <c:lblOffset val="100"/>
        <c:noMultiLvlLbl val="0"/>
      </c:catAx>
      <c:valAx>
        <c:axId val="14360715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915543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UK!$Y$32</c:f>
              <c:strCache>
                <c:ptCount val="1"/>
                <c:pt idx="0">
                  <c:v>What do you grow on your farm?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UK!$Y$33:$Y$40</c:f>
              <c:strCache>
                <c:ptCount val="8"/>
                <c:pt idx="0">
                  <c:v>Arable crops</c:v>
                </c:pt>
                <c:pt idx="1">
                  <c:v>Mixed</c:v>
                </c:pt>
                <c:pt idx="2">
                  <c:v>Animal</c:v>
                </c:pt>
                <c:pt idx="3">
                  <c:v>Orchards</c:v>
                </c:pt>
                <c:pt idx="4">
                  <c:v>Vineyards</c:v>
                </c:pt>
                <c:pt idx="5">
                  <c:v>Flower</c:v>
                </c:pt>
                <c:pt idx="6">
                  <c:v>Others</c:v>
                </c:pt>
                <c:pt idx="7">
                  <c:v>Not indicated</c:v>
                </c:pt>
              </c:strCache>
            </c:strRef>
          </c:cat>
          <c:val>
            <c:numRef>
              <c:f>UK!$Z$33:$Z$40</c:f>
              <c:numCache>
                <c:formatCode>General</c:formatCode>
                <c:ptCount val="8"/>
                <c:pt idx="0">
                  <c:v>16</c:v>
                </c:pt>
                <c:pt idx="1">
                  <c:v>6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FE-42C0-967C-B037F8745B2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50206736"/>
        <c:axId val="89360848"/>
      </c:barChart>
      <c:catAx>
        <c:axId val="250206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89360848"/>
        <c:crosses val="autoZero"/>
        <c:auto val="1"/>
        <c:lblAlgn val="ctr"/>
        <c:lblOffset val="100"/>
        <c:noMultiLvlLbl val="0"/>
      </c:catAx>
      <c:valAx>
        <c:axId val="89360848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5020673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UK!$AB$32</c:f>
              <c:strCache>
                <c:ptCount val="1"/>
                <c:pt idx="0">
                  <c:v>Do you need to satisfy some legislative or market requirement</c:v>
                </c:pt>
              </c:strCache>
            </c:strRef>
          </c:tx>
          <c:explosion val="1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550-4110-9F4C-A83E890D000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550-4110-9F4C-A83E890D000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2550-4110-9F4C-A83E890D0006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UK!$AB$33:$AB$35</c:f>
              <c:strCache>
                <c:ptCount val="3"/>
                <c:pt idx="0">
                  <c:v>Yes</c:v>
                </c:pt>
                <c:pt idx="1">
                  <c:v>No</c:v>
                </c:pt>
                <c:pt idx="2">
                  <c:v>Not indicated</c:v>
                </c:pt>
              </c:strCache>
            </c:strRef>
          </c:cat>
          <c:val>
            <c:numRef>
              <c:f>UK!$AC$33:$AC$35</c:f>
              <c:numCache>
                <c:formatCode>General</c:formatCode>
                <c:ptCount val="3"/>
                <c:pt idx="0">
                  <c:v>20</c:v>
                </c:pt>
                <c:pt idx="1">
                  <c:v>4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550-4110-9F4C-A83E890D000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UK!$AE$32</c:f>
              <c:strCache>
                <c:ptCount val="1"/>
                <c:pt idx="0">
                  <c:v>Do you have a smartphone?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1ECC-4401-8559-F0FE8419C14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1ECC-4401-8559-F0FE8419C14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80C-4252-A4C3-D006797A9817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UK!$AE$33:$AE$35</c:f>
              <c:strCache>
                <c:ptCount val="3"/>
                <c:pt idx="0">
                  <c:v>Yes</c:v>
                </c:pt>
                <c:pt idx="1">
                  <c:v>No</c:v>
                </c:pt>
                <c:pt idx="2">
                  <c:v>Not indicated</c:v>
                </c:pt>
              </c:strCache>
            </c:strRef>
          </c:cat>
          <c:val>
            <c:numRef>
              <c:f>UK!$AF$33:$AF$35</c:f>
              <c:numCache>
                <c:formatCode>General</c:formatCode>
                <c:ptCount val="3"/>
                <c:pt idx="0">
                  <c:v>22</c:v>
                </c:pt>
                <c:pt idx="1">
                  <c:v>2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ECC-4401-8559-F0FE8419C141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UK!$AH$32</c:f>
              <c:strCache>
                <c:ptCount val="1"/>
                <c:pt idx="0">
                  <c:v>Do you use agricultural help application?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03F-4463-B22F-6B33A16828A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03F-4463-B22F-6B33A16828A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203F-4463-B22F-6B33A16828A6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UK!$AH$33:$AH$35</c:f>
              <c:strCache>
                <c:ptCount val="3"/>
                <c:pt idx="0">
                  <c:v>Yes </c:v>
                </c:pt>
                <c:pt idx="1">
                  <c:v>No</c:v>
                </c:pt>
                <c:pt idx="2">
                  <c:v>Not indicated</c:v>
                </c:pt>
              </c:strCache>
            </c:strRef>
          </c:cat>
          <c:val>
            <c:numRef>
              <c:f>UK!$AI$33:$AI$35</c:f>
              <c:numCache>
                <c:formatCode>General</c:formatCode>
                <c:ptCount val="3"/>
                <c:pt idx="0">
                  <c:v>22</c:v>
                </c:pt>
                <c:pt idx="1">
                  <c:v>0</c:v>
                </c:pt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03F-4463-B22F-6B33A16828A6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UK!$AK$32</c:f>
              <c:strCache>
                <c:ptCount val="1"/>
                <c:pt idx="0">
                  <c:v>Would you say you use it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UK!$AK$33:$AK$37</c:f>
              <c:strCache>
                <c:ptCount val="5"/>
                <c:pt idx="0">
                  <c:v>Not very much, less than most people around me</c:v>
                </c:pt>
                <c:pt idx="1">
                  <c:v>Like most people around me</c:v>
                </c:pt>
                <c:pt idx="2">
                  <c:v>More than most people around me</c:v>
                </c:pt>
                <c:pt idx="3">
                  <c:v>Too much. I should try to use it less</c:v>
                </c:pt>
                <c:pt idx="4">
                  <c:v>Not indicated</c:v>
                </c:pt>
              </c:strCache>
            </c:strRef>
          </c:cat>
          <c:val>
            <c:numRef>
              <c:f>UK!$AL$33:$AL$37</c:f>
              <c:numCache>
                <c:formatCode>General</c:formatCode>
                <c:ptCount val="5"/>
                <c:pt idx="0">
                  <c:v>5</c:v>
                </c:pt>
                <c:pt idx="1">
                  <c:v>11</c:v>
                </c:pt>
                <c:pt idx="2">
                  <c:v>4</c:v>
                </c:pt>
                <c:pt idx="3">
                  <c:v>2</c:v>
                </c:pt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B4-4051-B1ED-3F44AB35B23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95564912"/>
        <c:axId val="145815504"/>
      </c:barChart>
      <c:catAx>
        <c:axId val="9556491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145815504"/>
        <c:crosses val="autoZero"/>
        <c:auto val="1"/>
        <c:lblAlgn val="ctr"/>
        <c:lblOffset val="100"/>
        <c:noMultiLvlLbl val="0"/>
      </c:catAx>
      <c:valAx>
        <c:axId val="14581550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5564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UK!$AN$32</c:f>
              <c:strCache>
                <c:ptCount val="1"/>
                <c:pt idx="0">
                  <c:v>Do you have a computer at home?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9EE-43CD-921A-9135CB8AE45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9EE-43CD-921A-9135CB8AE45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3922-4FE3-BC81-CA208361258C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UK!$AN$33:$AN$35</c:f>
              <c:strCache>
                <c:ptCount val="3"/>
                <c:pt idx="0">
                  <c:v>Yes </c:v>
                </c:pt>
                <c:pt idx="1">
                  <c:v>No</c:v>
                </c:pt>
                <c:pt idx="2">
                  <c:v>Not indicated</c:v>
                </c:pt>
              </c:strCache>
            </c:strRef>
          </c:cat>
          <c:val>
            <c:numRef>
              <c:f>UK!$AO$33:$AO$35</c:f>
              <c:numCache>
                <c:formatCode>General</c:formatCode>
                <c:ptCount val="3"/>
                <c:pt idx="0">
                  <c:v>22</c:v>
                </c:pt>
                <c:pt idx="1">
                  <c:v>2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9EE-43CD-921A-9135CB8AE458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UK!$AQ$32</c:f>
              <c:strCache>
                <c:ptCount val="1"/>
                <c:pt idx="0">
                  <c:v>Do you have access to speed internet?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1C1F-4129-B8DD-5D3C9F23CDB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1C1F-4129-B8DD-5D3C9F23CDB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1C1F-4129-B8DD-5D3C9F23CDB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8DD3-4933-8A47-E27E5426F1EB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UK!$AQ$33:$AQ$36</c:f>
              <c:strCache>
                <c:ptCount val="4"/>
                <c:pt idx="0">
                  <c:v>No</c:v>
                </c:pt>
                <c:pt idx="1">
                  <c:v>Yes, in the office but not in the fields</c:v>
                </c:pt>
                <c:pt idx="2">
                  <c:v>Yes, both in the office and in the fields</c:v>
                </c:pt>
                <c:pt idx="3">
                  <c:v>Not indicated</c:v>
                </c:pt>
              </c:strCache>
            </c:strRef>
          </c:cat>
          <c:val>
            <c:numRef>
              <c:f>UK!$AR$33:$AR$36</c:f>
              <c:numCache>
                <c:formatCode>General</c:formatCode>
                <c:ptCount val="4"/>
                <c:pt idx="0">
                  <c:v>5</c:v>
                </c:pt>
                <c:pt idx="1">
                  <c:v>9</c:v>
                </c:pt>
                <c:pt idx="2">
                  <c:v>10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C1F-4129-B8DD-5D3C9F23CDBD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UK!$AT$32</c:f>
              <c:strCache>
                <c:ptCount val="1"/>
                <c:pt idx="0">
                  <c:v>Have you already used DSS?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4171-4844-8B5A-48E52CBAF21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4171-4844-8B5A-48E52CBAF214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4171-4844-8B5A-48E52CBAF214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UK!$AT$33:$AT$35</c:f>
              <c:strCache>
                <c:ptCount val="3"/>
                <c:pt idx="0">
                  <c:v>Yes </c:v>
                </c:pt>
                <c:pt idx="1">
                  <c:v>No</c:v>
                </c:pt>
                <c:pt idx="2">
                  <c:v>Not indicated</c:v>
                </c:pt>
              </c:strCache>
            </c:strRef>
          </c:cat>
          <c:val>
            <c:numRef>
              <c:f>UK!$AU$33:$AU$35</c:f>
              <c:numCache>
                <c:formatCode>General</c:formatCode>
                <c:ptCount val="3"/>
                <c:pt idx="0">
                  <c:v>18</c:v>
                </c:pt>
                <c:pt idx="1">
                  <c:v>6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171-4844-8B5A-48E52CBAF214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UK!$AW$32</c:f>
              <c:strCache>
                <c:ptCount val="1"/>
                <c:pt idx="0">
                  <c:v>Usually, how do you access a DSS?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UK!$AW$33:$AW$36</c:f>
              <c:strCache>
                <c:ptCount val="4"/>
                <c:pt idx="0">
                  <c:v>Mobile phone</c:v>
                </c:pt>
                <c:pt idx="1">
                  <c:v>PC</c:v>
                </c:pt>
                <c:pt idx="2">
                  <c:v>Through an advisor</c:v>
                </c:pt>
                <c:pt idx="3">
                  <c:v>Not indicated</c:v>
                </c:pt>
              </c:strCache>
            </c:strRef>
          </c:cat>
          <c:val>
            <c:numRef>
              <c:f>UK!$AX$33:$AX$36</c:f>
              <c:numCache>
                <c:formatCode>General</c:formatCode>
                <c:ptCount val="4"/>
                <c:pt idx="0">
                  <c:v>9</c:v>
                </c:pt>
                <c:pt idx="1">
                  <c:v>11</c:v>
                </c:pt>
                <c:pt idx="2">
                  <c:v>5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08-4D2E-A03D-3D964686B00D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51819328"/>
        <c:axId val="90541760"/>
      </c:barChart>
      <c:catAx>
        <c:axId val="25181932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0541760"/>
        <c:crosses val="autoZero"/>
        <c:auto val="1"/>
        <c:lblAlgn val="ctr"/>
        <c:lblOffset val="100"/>
        <c:noMultiLvlLbl val="0"/>
      </c:catAx>
      <c:valAx>
        <c:axId val="9054176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518193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UK!$AZ$32</c:f>
              <c:strCache>
                <c:ptCount val="1"/>
                <c:pt idx="0">
                  <c:v>Which would be your preferred way to access a DSS?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UK!$AZ$33:$AZ$36</c:f>
              <c:strCache>
                <c:ptCount val="4"/>
                <c:pt idx="0">
                  <c:v>Mobile phone</c:v>
                </c:pt>
                <c:pt idx="1">
                  <c:v>PC</c:v>
                </c:pt>
                <c:pt idx="2">
                  <c:v>Through an advisor</c:v>
                </c:pt>
                <c:pt idx="3">
                  <c:v>Not indicated</c:v>
                </c:pt>
              </c:strCache>
            </c:strRef>
          </c:cat>
          <c:val>
            <c:numRef>
              <c:f>UK!$BA$33:$BA$36</c:f>
              <c:numCache>
                <c:formatCode>General</c:formatCode>
                <c:ptCount val="4"/>
                <c:pt idx="0">
                  <c:v>15</c:v>
                </c:pt>
                <c:pt idx="1">
                  <c:v>11</c:v>
                </c:pt>
                <c:pt idx="2">
                  <c:v>4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80-43ED-B4C3-24B9E801AEE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85074400"/>
        <c:axId val="98619808"/>
      </c:barChart>
      <c:catAx>
        <c:axId val="8507440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8619808"/>
        <c:crosses val="autoZero"/>
        <c:auto val="1"/>
        <c:lblAlgn val="ctr"/>
        <c:lblOffset val="100"/>
        <c:noMultiLvlLbl val="0"/>
      </c:catAx>
      <c:valAx>
        <c:axId val="9861980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850744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UK!$BC$32</c:f>
              <c:strCache>
                <c:ptCount val="1"/>
                <c:pt idx="0">
                  <c:v>Are you willing to try new products and services?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2A3-40DE-A715-51A7165AFD7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2A3-40DE-A715-51A7165AFD7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92A3-40DE-A715-51A7165AFD7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92A3-40DE-A715-51A7165AFD7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UK!$BC$33:$BC$36</c:f>
              <c:strCache>
                <c:ptCount val="4"/>
                <c:pt idx="0">
                  <c:v>Yes</c:v>
                </c:pt>
                <c:pt idx="1">
                  <c:v>Sometimes</c:v>
                </c:pt>
                <c:pt idx="2">
                  <c:v>Never</c:v>
                </c:pt>
                <c:pt idx="3">
                  <c:v>Not indicated</c:v>
                </c:pt>
              </c:strCache>
            </c:strRef>
          </c:cat>
          <c:val>
            <c:numRef>
              <c:f>UK!$BD$33:$BD$36</c:f>
              <c:numCache>
                <c:formatCode>General</c:formatCode>
                <c:ptCount val="4"/>
                <c:pt idx="0">
                  <c:v>19</c:v>
                </c:pt>
                <c:pt idx="1">
                  <c:v>4</c:v>
                </c:pt>
                <c:pt idx="2">
                  <c:v>0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2A3-40DE-A715-51A7165AFD7D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UK!$BF$32</c:f>
              <c:strCache>
                <c:ptCount val="1"/>
                <c:pt idx="0">
                  <c:v>Is price an important factor of your decision to use or not a given decision support system?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4134-4516-BD4E-7044C9CEB4C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4134-4516-BD4E-7044C9CEB4C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4134-4516-BD4E-7044C9CEB4CB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UK!$BF$33:$BF$35</c:f>
              <c:strCache>
                <c:ptCount val="3"/>
                <c:pt idx="0">
                  <c:v>Yes </c:v>
                </c:pt>
                <c:pt idx="1">
                  <c:v>no</c:v>
                </c:pt>
                <c:pt idx="2">
                  <c:v>Not indicated</c:v>
                </c:pt>
              </c:strCache>
            </c:strRef>
          </c:cat>
          <c:val>
            <c:numRef>
              <c:f>UK!$BG$33:$BG$35</c:f>
              <c:numCache>
                <c:formatCode>General</c:formatCode>
                <c:ptCount val="3"/>
                <c:pt idx="0">
                  <c:v>19</c:v>
                </c:pt>
                <c:pt idx="1">
                  <c:v>5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134-4516-BD4E-7044C9CEB4C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UK!$BI$32</c:f>
              <c:strCache>
                <c:ptCount val="1"/>
                <c:pt idx="0">
                  <c:v>In your opinion, decision support systems are more useful for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UK!$BI$33:$BI$36</c:f>
              <c:strCache>
                <c:ptCount val="4"/>
                <c:pt idx="0">
                  <c:v>Short-run decisions</c:v>
                </c:pt>
                <c:pt idx="1">
                  <c:v>Long-run decisions</c:v>
                </c:pt>
                <c:pt idx="2">
                  <c:v>Both</c:v>
                </c:pt>
                <c:pt idx="3">
                  <c:v>Not indicated</c:v>
                </c:pt>
              </c:strCache>
            </c:strRef>
          </c:cat>
          <c:val>
            <c:numRef>
              <c:f>UK!$BJ$33:$BJ$36</c:f>
              <c:numCache>
                <c:formatCode>General</c:formatCode>
                <c:ptCount val="4"/>
                <c:pt idx="0">
                  <c:v>15</c:v>
                </c:pt>
                <c:pt idx="1">
                  <c:v>7</c:v>
                </c:pt>
                <c:pt idx="2">
                  <c:v>2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97-46D6-AB28-85CED75A089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23172848"/>
        <c:axId val="223057488"/>
      </c:barChart>
      <c:catAx>
        <c:axId val="2231728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23057488"/>
        <c:crosses val="autoZero"/>
        <c:auto val="1"/>
        <c:lblAlgn val="ctr"/>
        <c:lblOffset val="100"/>
        <c:noMultiLvlLbl val="0"/>
      </c:catAx>
      <c:valAx>
        <c:axId val="22305748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2317284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10112489063867018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UK!$BL$32</c:f>
              <c:strCache>
                <c:ptCount val="1"/>
                <c:pt idx="0">
                  <c:v>What type of support do you prefer for a decision support system?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8D52-45A3-B20D-CB4143AD8B9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8D52-45A3-B20D-CB4143AD8B9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8D52-45A3-B20D-CB4143AD8B9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8D52-45A3-B20D-CB4143AD8B93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UK!$BL$33:$BL$36</c:f>
              <c:strCache>
                <c:ptCount val="4"/>
                <c:pt idx="0">
                  <c:v>Web-based</c:v>
                </c:pt>
                <c:pt idx="1">
                  <c:v>Software downloaded locally</c:v>
                </c:pt>
                <c:pt idx="2">
                  <c:v>Both</c:v>
                </c:pt>
                <c:pt idx="3">
                  <c:v>Not indicated</c:v>
                </c:pt>
              </c:strCache>
            </c:strRef>
          </c:cat>
          <c:val>
            <c:numRef>
              <c:f>UK!$BM$33:$BM$36</c:f>
              <c:numCache>
                <c:formatCode>General</c:formatCode>
                <c:ptCount val="4"/>
                <c:pt idx="0">
                  <c:v>18</c:v>
                </c:pt>
                <c:pt idx="1">
                  <c:v>3</c:v>
                </c:pt>
                <c:pt idx="2">
                  <c:v>2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8D52-45A3-B20D-CB4143AD8B93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UK!$BO$32</c:f>
              <c:strCache>
                <c:ptCount val="1"/>
                <c:pt idx="0">
                  <c:v>importance of the following characteristics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UK!$BO$33:$BO$36</c:f>
              <c:strCache>
                <c:ptCount val="4"/>
                <c:pt idx="0">
                  <c:v>Easy to use</c:v>
                </c:pt>
                <c:pt idx="1">
                  <c:v>Efficient</c:v>
                </c:pt>
                <c:pt idx="2">
                  <c:v>Low price</c:v>
                </c:pt>
                <c:pt idx="3">
                  <c:v>Polyvalent</c:v>
                </c:pt>
              </c:strCache>
            </c:strRef>
          </c:cat>
          <c:val>
            <c:numRef>
              <c:f>UK!$BP$33:$BP$36</c:f>
              <c:numCache>
                <c:formatCode>General</c:formatCode>
                <c:ptCount val="4"/>
                <c:pt idx="0">
                  <c:v>6.7826086956521738</c:v>
                </c:pt>
                <c:pt idx="1">
                  <c:v>6.6363636363636367</c:v>
                </c:pt>
                <c:pt idx="2">
                  <c:v>5.7222222222222223</c:v>
                </c:pt>
                <c:pt idx="3">
                  <c:v>6.25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D29-4F5B-9E66-A07964D16469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43484352"/>
        <c:axId val="98884896"/>
      </c:barChart>
      <c:catAx>
        <c:axId val="1434843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8884896"/>
        <c:crosses val="autoZero"/>
        <c:auto val="1"/>
        <c:lblAlgn val="ctr"/>
        <c:lblOffset val="100"/>
        <c:noMultiLvlLbl val="0"/>
      </c:catAx>
      <c:valAx>
        <c:axId val="9888489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434843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importance of the following characteristics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UK!$BO$32</c:f>
              <c:strCache>
                <c:ptCount val="1"/>
                <c:pt idx="0">
                  <c:v>importance of the following characteristics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UK!$BR$33:$BR$37</c:f>
              <c:strCache>
                <c:ptCount val="5"/>
                <c:pt idx="0">
                  <c:v>enjoy using new technologies</c:v>
                </c:pt>
                <c:pt idx="1">
                  <c:v>appreciate change in general</c:v>
                </c:pt>
                <c:pt idx="2">
                  <c:v>how much would you trust the guidance of a decision support system</c:v>
                </c:pt>
                <c:pt idx="3">
                  <c:v>trust the advice of a colleague</c:v>
                </c:pt>
                <c:pt idx="4">
                  <c:v>trust the advice of a friend</c:v>
                </c:pt>
              </c:strCache>
            </c:strRef>
          </c:cat>
          <c:val>
            <c:numRef>
              <c:f>UK!$BS$33:$BS$37</c:f>
              <c:numCache>
                <c:formatCode>General</c:formatCode>
                <c:ptCount val="5"/>
                <c:pt idx="0">
                  <c:v>5</c:v>
                </c:pt>
                <c:pt idx="1">
                  <c:v>5.041666666666667</c:v>
                </c:pt>
                <c:pt idx="2">
                  <c:v>4.791666666666667</c:v>
                </c:pt>
                <c:pt idx="3">
                  <c:v>5.083333333333333</c:v>
                </c:pt>
                <c:pt idx="4">
                  <c:v>4.75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DD-4B05-92FB-F11BAD232ECC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59549504"/>
        <c:axId val="146108320"/>
      </c:barChart>
      <c:catAx>
        <c:axId val="259549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146108320"/>
        <c:crosses val="autoZero"/>
        <c:auto val="1"/>
        <c:lblAlgn val="ctr"/>
        <c:lblOffset val="100"/>
        <c:noMultiLvlLbl val="0"/>
      </c:catAx>
      <c:valAx>
        <c:axId val="14610832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59549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UK!$BU$32</c:f>
              <c:strCache>
                <c:ptCount val="1"/>
                <c:pt idx="0">
                  <c:v>Would you need additional computer-related education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A5F6-40A8-A8A5-6CE83D88ADA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A5F6-40A8-A8A5-6CE83D88ADA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A5F6-40A8-A8A5-6CE83D88ADA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A5F6-40A8-A8A5-6CE83D88ADA1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UK!$BU$33:$BU$36</c:f>
              <c:strCache>
                <c:ptCount val="4"/>
                <c:pt idx="0">
                  <c:v>No</c:v>
                </c:pt>
                <c:pt idx="1">
                  <c:v>If available, yes</c:v>
                </c:pt>
                <c:pt idx="2">
                  <c:v>I need it urgently</c:v>
                </c:pt>
                <c:pt idx="3">
                  <c:v>Not indicated</c:v>
                </c:pt>
              </c:strCache>
            </c:strRef>
          </c:cat>
          <c:val>
            <c:numRef>
              <c:f>UK!$BV$33:$BV$36</c:f>
              <c:numCache>
                <c:formatCode>General</c:formatCode>
                <c:ptCount val="4"/>
                <c:pt idx="0">
                  <c:v>13</c:v>
                </c:pt>
                <c:pt idx="1">
                  <c:v>10</c:v>
                </c:pt>
                <c:pt idx="2">
                  <c:v>1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5F6-40A8-A8A5-6CE83D88ADA1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3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UK!$BX$32</c:f>
              <c:strCache>
                <c:ptCount val="1"/>
                <c:pt idx="0">
                  <c:v>Do you think that the use of a Decision Support tool may improve your decision-making process and productivity?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8B5-4EAF-8F3B-B6772FAFAAB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8B5-4EAF-8F3B-B6772FAFAAB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8B5-4EAF-8F3B-B6772FAFAAB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58B5-4EAF-8F3B-B6772FAFAAB5}"/>
              </c:ext>
            </c:extLst>
          </c:dPt>
          <c:dLbls>
            <c:dLbl>
              <c:idx val="0"/>
              <c:layout>
                <c:manualLayout>
                  <c:x val="-1.5184637045614119E-2"/>
                  <c:y val="7.1187161698348461E-2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8B5-4EAF-8F3B-B6772FAFAAB5}"/>
                </c:ext>
              </c:extLst>
            </c:dLbl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UK!$BX$33:$BX$36</c:f>
              <c:strCache>
                <c:ptCount val="4"/>
                <c:pt idx="0">
                  <c:v>No, not at all</c:v>
                </c:pt>
                <c:pt idx="1">
                  <c:v>I am not sure</c:v>
                </c:pt>
                <c:pt idx="2">
                  <c:v>Probably</c:v>
                </c:pt>
                <c:pt idx="3">
                  <c:v>Yes, for sure</c:v>
                </c:pt>
              </c:strCache>
            </c:strRef>
          </c:cat>
          <c:val>
            <c:numRef>
              <c:f>UK!$BY$33:$BY$36</c:f>
              <c:numCache>
                <c:formatCode>General</c:formatCode>
                <c:ptCount val="4"/>
                <c:pt idx="0">
                  <c:v>0</c:v>
                </c:pt>
                <c:pt idx="1">
                  <c:v>2</c:v>
                </c:pt>
                <c:pt idx="2">
                  <c:v>15</c:v>
                </c:pt>
                <c:pt idx="3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8B5-4EAF-8F3B-B6772FAFAAB5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4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UK!$CA$32</c:f>
              <c:strCache>
                <c:ptCount val="1"/>
                <c:pt idx="0">
                  <c:v>Do you prefer a graphical or textual output from a decision support system?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574-4BAB-96B6-85A65456E51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574-4BAB-96B6-85A65456E515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9574-4BAB-96B6-85A65456E515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9574-4BAB-96B6-85A65456E515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UK!$CA$33:$CA$36</c:f>
              <c:strCache>
                <c:ptCount val="4"/>
                <c:pt idx="0">
                  <c:v>Graphical</c:v>
                </c:pt>
                <c:pt idx="1">
                  <c:v>Textual</c:v>
                </c:pt>
                <c:pt idx="2">
                  <c:v>Both</c:v>
                </c:pt>
                <c:pt idx="3">
                  <c:v>Not indicated</c:v>
                </c:pt>
              </c:strCache>
            </c:strRef>
          </c:cat>
          <c:val>
            <c:numRef>
              <c:f>UK!$CB$33:$CB$36</c:f>
              <c:numCache>
                <c:formatCode>General</c:formatCode>
                <c:ptCount val="4"/>
                <c:pt idx="0">
                  <c:v>4</c:v>
                </c:pt>
                <c:pt idx="1">
                  <c:v>1</c:v>
                </c:pt>
                <c:pt idx="2">
                  <c:v>18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574-4BAB-96B6-85A65456E515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4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UK!$CD$29</c:f>
              <c:strCache>
                <c:ptCount val="1"/>
                <c:pt idx="0">
                  <c:v>Do you exchange and share your experiences about the use of decision support systems with your colleagues?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UK!$CD$30:$CD$34</c:f>
              <c:strCache>
                <c:ptCount val="5"/>
                <c:pt idx="0">
                  <c:v>Never</c:v>
                </c:pt>
                <c:pt idx="1">
                  <c:v>Occasionally</c:v>
                </c:pt>
                <c:pt idx="2">
                  <c:v>Often</c:v>
                </c:pt>
                <c:pt idx="3">
                  <c:v>Always</c:v>
                </c:pt>
                <c:pt idx="4">
                  <c:v>Not indicated</c:v>
                </c:pt>
              </c:strCache>
            </c:strRef>
          </c:cat>
          <c:val>
            <c:numRef>
              <c:f>UK!$CE$30:$CE$34</c:f>
              <c:numCache>
                <c:formatCode>General</c:formatCode>
                <c:ptCount val="5"/>
                <c:pt idx="0">
                  <c:v>0</c:v>
                </c:pt>
                <c:pt idx="1">
                  <c:v>13</c:v>
                </c:pt>
                <c:pt idx="2">
                  <c:v>8</c:v>
                </c:pt>
                <c:pt idx="3">
                  <c:v>2</c:v>
                </c:pt>
                <c:pt idx="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D4-4070-BD13-9B737FA7988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58492000"/>
        <c:axId val="223470240"/>
      </c:barChart>
      <c:catAx>
        <c:axId val="258492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23470240"/>
        <c:crosses val="autoZero"/>
        <c:auto val="1"/>
        <c:lblAlgn val="ctr"/>
        <c:lblOffset val="100"/>
        <c:noMultiLvlLbl val="0"/>
      </c:catAx>
      <c:valAx>
        <c:axId val="22347024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584920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4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UK!$CG$29</c:f>
              <c:strCache>
                <c:ptCount val="1"/>
                <c:pt idx="0">
                  <c:v>Do you use decision support systems from trusted sources?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327-4799-B11F-118A269C626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327-4799-B11F-118A269C626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327-4799-B11F-118A269C6261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UK!$CG$30:$CG$32</c:f>
              <c:strCache>
                <c:ptCount val="3"/>
                <c:pt idx="0">
                  <c:v>Always</c:v>
                </c:pt>
                <c:pt idx="1">
                  <c:v>The source is not important to me</c:v>
                </c:pt>
                <c:pt idx="2">
                  <c:v>Not indicated</c:v>
                </c:pt>
              </c:strCache>
            </c:strRef>
          </c:cat>
          <c:val>
            <c:numRef>
              <c:f>UK!$CH$30:$CH$32</c:f>
              <c:numCache>
                <c:formatCode>General</c:formatCode>
                <c:ptCount val="3"/>
                <c:pt idx="0">
                  <c:v>19</c:v>
                </c:pt>
                <c:pt idx="1">
                  <c:v>2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327-4799-B11F-118A269C6261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4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UK!$CJ$29</c:f>
              <c:strCache>
                <c:ptCount val="1"/>
                <c:pt idx="0">
                  <c:v>Are you willing to pay in order to use a decision support system?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56F-4F30-B93A-E882C31A62F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56F-4F30-B93A-E882C31A62F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C56F-4F30-B93A-E882C31A62F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618D-4E7F-91D4-1C64924CFD80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UK!$CJ$30:$CJ$33</c:f>
              <c:strCache>
                <c:ptCount val="4"/>
                <c:pt idx="0">
                  <c:v>No</c:v>
                </c:pt>
                <c:pt idx="1">
                  <c:v>Only if a subsidy is available</c:v>
                </c:pt>
                <c:pt idx="2">
                  <c:v>Yes</c:v>
                </c:pt>
                <c:pt idx="3">
                  <c:v>Not indicated</c:v>
                </c:pt>
              </c:strCache>
            </c:strRef>
          </c:cat>
          <c:val>
            <c:numRef>
              <c:f>UK!$CK$30:$CK$33</c:f>
              <c:numCache>
                <c:formatCode>General</c:formatCode>
                <c:ptCount val="4"/>
                <c:pt idx="0">
                  <c:v>1</c:v>
                </c:pt>
                <c:pt idx="1">
                  <c:v>8</c:v>
                </c:pt>
                <c:pt idx="2">
                  <c:v>14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56F-4F30-B93A-E882C31A62F3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4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UK!$CM$29</c:f>
              <c:strCache>
                <c:ptCount val="1"/>
                <c:pt idx="0">
                  <c:v>Would you consider necessary that a decision support system is tailored to your farm’s characteristics?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5A1-4F36-BFF3-F6DE662519D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5A1-4F36-BFF3-F6DE662519D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5A1-4F36-BFF3-F6DE662519D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E0F9-465B-BE68-9F74088A96B1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UK!$CM$30:$CM$33</c:f>
              <c:strCache>
                <c:ptCount val="4"/>
                <c:pt idx="0">
                  <c:v>Not necessary</c:v>
                </c:pt>
                <c:pt idx="1">
                  <c:v>Yes, if possible</c:v>
                </c:pt>
                <c:pt idx="2">
                  <c:v>Required</c:v>
                </c:pt>
                <c:pt idx="3">
                  <c:v>Not indicated</c:v>
                </c:pt>
              </c:strCache>
            </c:strRef>
          </c:cat>
          <c:val>
            <c:numRef>
              <c:f>UK!$CN$30:$CN$33</c:f>
              <c:numCache>
                <c:formatCode>General</c:formatCode>
                <c:ptCount val="4"/>
                <c:pt idx="0">
                  <c:v>1</c:v>
                </c:pt>
                <c:pt idx="1">
                  <c:v>21</c:v>
                </c:pt>
                <c:pt idx="2">
                  <c:v>2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5A1-4F36-BFF3-F6DE662519D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4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UK!$CP$29</c:f>
              <c:strCache>
                <c:ptCount val="1"/>
                <c:pt idx="0">
                  <c:v>Do you use the same decision support system as your advisor?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UK!$CP$30:$CP$33</c:f>
              <c:strCache>
                <c:ptCount val="4"/>
                <c:pt idx="0">
                  <c:v>No</c:v>
                </c:pt>
                <c:pt idx="1">
                  <c:v>Similar but not the same</c:v>
                </c:pt>
                <c:pt idx="2">
                  <c:v>The same</c:v>
                </c:pt>
                <c:pt idx="3">
                  <c:v>Not indicated</c:v>
                </c:pt>
              </c:strCache>
            </c:strRef>
          </c:cat>
          <c:val>
            <c:numRef>
              <c:f>UK!$CQ$30:$CQ$33</c:f>
              <c:numCache>
                <c:formatCode>General</c:formatCode>
                <c:ptCount val="4"/>
                <c:pt idx="0">
                  <c:v>4</c:v>
                </c:pt>
                <c:pt idx="1">
                  <c:v>6</c:v>
                </c:pt>
                <c:pt idx="2">
                  <c:v>9</c:v>
                </c:pt>
                <c:pt idx="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DC-413F-8AEF-1F517AD8D0E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60018640"/>
        <c:axId val="90542176"/>
      </c:barChart>
      <c:catAx>
        <c:axId val="2600186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0542176"/>
        <c:crosses val="autoZero"/>
        <c:auto val="1"/>
        <c:lblAlgn val="ctr"/>
        <c:lblOffset val="100"/>
        <c:noMultiLvlLbl val="0"/>
      </c:catAx>
      <c:valAx>
        <c:axId val="9054217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60018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4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UK!$CS$29</c:f>
              <c:strCache>
                <c:ptCount val="1"/>
                <c:pt idx="0">
                  <c:v>What is the age of the DSS user at the farm?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UK!$CS$30:$CS$33</c:f>
              <c:strCache>
                <c:ptCount val="4"/>
                <c:pt idx="0">
                  <c:v>18-30</c:v>
                </c:pt>
                <c:pt idx="1">
                  <c:v>30-45</c:v>
                </c:pt>
                <c:pt idx="2">
                  <c:v>over 45</c:v>
                </c:pt>
                <c:pt idx="3">
                  <c:v>Not indicated</c:v>
                </c:pt>
              </c:strCache>
            </c:strRef>
          </c:cat>
          <c:val>
            <c:numRef>
              <c:f>UK!$CT$30:$CT$33</c:f>
              <c:numCache>
                <c:formatCode>General</c:formatCode>
                <c:ptCount val="4"/>
                <c:pt idx="0">
                  <c:v>2</c:v>
                </c:pt>
                <c:pt idx="1">
                  <c:v>5</c:v>
                </c:pt>
                <c:pt idx="2">
                  <c:v>16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A2-40E5-B9C8-7A67DC5C6CC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24274192"/>
        <c:axId val="258307360"/>
      </c:barChart>
      <c:catAx>
        <c:axId val="224274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58307360"/>
        <c:crosses val="autoZero"/>
        <c:auto val="1"/>
        <c:lblAlgn val="ctr"/>
        <c:lblOffset val="100"/>
        <c:noMultiLvlLbl val="0"/>
      </c:catAx>
      <c:valAx>
        <c:axId val="25830736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2242741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4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UK!$CV$29</c:f>
              <c:strCache>
                <c:ptCount val="1"/>
                <c:pt idx="0">
                  <c:v>Do you have access to marketing information about decision support systems?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UK!$CV$30:$CV$33</c:f>
              <c:strCache>
                <c:ptCount val="4"/>
                <c:pt idx="0">
                  <c:v>No</c:v>
                </c:pt>
                <c:pt idx="1">
                  <c:v>Occasionallu only</c:v>
                </c:pt>
                <c:pt idx="2">
                  <c:v>Yes, I’m subscribed to receive news concerning decision support systems</c:v>
                </c:pt>
                <c:pt idx="3">
                  <c:v>Not indicated</c:v>
                </c:pt>
              </c:strCache>
            </c:strRef>
          </c:cat>
          <c:val>
            <c:numRef>
              <c:f>UK!$CW$30:$CW$33</c:f>
              <c:numCache>
                <c:formatCode>General</c:formatCode>
                <c:ptCount val="4"/>
                <c:pt idx="0">
                  <c:v>6</c:v>
                </c:pt>
                <c:pt idx="1">
                  <c:v>14</c:v>
                </c:pt>
                <c:pt idx="2">
                  <c:v>1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EF-4E8F-B222-BBDCE0896EFA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35399680"/>
        <c:axId val="223057904"/>
      </c:barChart>
      <c:catAx>
        <c:axId val="2353996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23057904"/>
        <c:crosses val="autoZero"/>
        <c:auto val="1"/>
        <c:lblAlgn val="ctr"/>
        <c:lblOffset val="100"/>
        <c:noMultiLvlLbl val="0"/>
      </c:catAx>
      <c:valAx>
        <c:axId val="22305790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353996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4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UK!$CY$29</c:f>
              <c:strCache>
                <c:ptCount val="1"/>
                <c:pt idx="0">
                  <c:v>Have you followed a manufacturer’s demonstration of a decision support system?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101D-4883-8804-A135E5CD5F0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101D-4883-8804-A135E5CD5F0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101D-4883-8804-A135E5CD5F0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101D-4883-8804-A135E5CD5F02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UK!$CY$30:$CY$33</c:f>
              <c:strCache>
                <c:ptCount val="4"/>
                <c:pt idx="0">
                  <c:v>Never</c:v>
                </c:pt>
                <c:pt idx="1">
                  <c:v>Occasionally by invitation</c:v>
                </c:pt>
                <c:pt idx="2">
                  <c:v>Regularly</c:v>
                </c:pt>
                <c:pt idx="3">
                  <c:v>Not indicated</c:v>
                </c:pt>
              </c:strCache>
            </c:strRef>
          </c:cat>
          <c:val>
            <c:numRef>
              <c:f>UK!$CZ$30:$CZ$33</c:f>
              <c:numCache>
                <c:formatCode>General</c:formatCode>
                <c:ptCount val="4"/>
                <c:pt idx="0">
                  <c:v>9</c:v>
                </c:pt>
                <c:pt idx="1">
                  <c:v>10</c:v>
                </c:pt>
                <c:pt idx="2">
                  <c:v>3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01D-4883-8804-A135E5CD5F02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4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'OTHER version of questionnaire'!$C$37</c:f>
              <c:strCache>
                <c:ptCount val="1"/>
                <c:pt idx="0">
                  <c:v>Which is your age group?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'OTHER version of questionnaire'!$C$38:$C$43</c:f>
              <c:strCache>
                <c:ptCount val="6"/>
                <c:pt idx="0">
                  <c:v>18 to 25</c:v>
                </c:pt>
                <c:pt idx="1">
                  <c:v>25 to 35</c:v>
                </c:pt>
                <c:pt idx="2">
                  <c:v>35 to 50</c:v>
                </c:pt>
                <c:pt idx="3">
                  <c:v>50 to 60</c:v>
                </c:pt>
                <c:pt idx="4">
                  <c:v>60 or more</c:v>
                </c:pt>
                <c:pt idx="5">
                  <c:v>Not indicated</c:v>
                </c:pt>
              </c:strCache>
            </c:strRef>
          </c:cat>
          <c:val>
            <c:numRef>
              <c:f>'OTHER version of questionnaire'!$D$38:$D$43</c:f>
              <c:numCache>
                <c:formatCode>General</c:formatCode>
                <c:ptCount val="6"/>
                <c:pt idx="0">
                  <c:v>2</c:v>
                </c:pt>
                <c:pt idx="1">
                  <c:v>8</c:v>
                </c:pt>
                <c:pt idx="2">
                  <c:v>11</c:v>
                </c:pt>
                <c:pt idx="3">
                  <c:v>10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BD-4D91-8A04-6188E7D3DE3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84165664"/>
        <c:axId val="2126488032"/>
      </c:barChart>
      <c:catAx>
        <c:axId val="84165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126488032"/>
        <c:crosses val="autoZero"/>
        <c:auto val="1"/>
        <c:lblAlgn val="ctr"/>
        <c:lblOffset val="100"/>
        <c:noMultiLvlLbl val="0"/>
      </c:catAx>
      <c:valAx>
        <c:axId val="2126488032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841656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4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'OTHER version of questionnaire'!$F$37:$G$37</c:f>
              <c:strCache>
                <c:ptCount val="1"/>
                <c:pt idx="0">
                  <c:v>What is your gender?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CD8-4637-B0ED-0392C21A72E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CD8-4637-B0ED-0392C21A72E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CD8-4637-B0ED-0392C21A72E3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'OTHER version of questionnaire'!$F$38:$F$40</c:f>
              <c:strCache>
                <c:ptCount val="3"/>
                <c:pt idx="0">
                  <c:v>Male</c:v>
                </c:pt>
                <c:pt idx="1">
                  <c:v>Female</c:v>
                </c:pt>
                <c:pt idx="2">
                  <c:v>Not indicated</c:v>
                </c:pt>
              </c:strCache>
            </c:strRef>
          </c:cat>
          <c:val>
            <c:numRef>
              <c:f>'OTHER version of questionnaire'!$G$38:$G$40</c:f>
              <c:numCache>
                <c:formatCode>General</c:formatCode>
                <c:ptCount val="3"/>
                <c:pt idx="0">
                  <c:v>30</c:v>
                </c:pt>
                <c:pt idx="1">
                  <c:v>2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CD8-4637-B0ED-0392C21A72E3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4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'OTHER version of questionnaire'!$H$37</c:f>
              <c:strCache>
                <c:ptCount val="1"/>
                <c:pt idx="0">
                  <c:v>What is the highest degree you have attained?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'OTHER version of questionnaire'!$H$38:$H$43</c:f>
              <c:strCache>
                <c:ptCount val="6"/>
                <c:pt idx="0">
                  <c:v>Vocational</c:v>
                </c:pt>
                <c:pt idx="1">
                  <c:v>Bachelor</c:v>
                </c:pt>
                <c:pt idx="2">
                  <c:v>Masters</c:v>
                </c:pt>
                <c:pt idx="3">
                  <c:v>PhD</c:v>
                </c:pt>
                <c:pt idx="4">
                  <c:v>Others</c:v>
                </c:pt>
                <c:pt idx="5">
                  <c:v>Not indicated</c:v>
                </c:pt>
              </c:strCache>
            </c:strRef>
          </c:cat>
          <c:val>
            <c:numRef>
              <c:f>'OTHER version of questionnaire'!$I$38:$I$43</c:f>
              <c:numCache>
                <c:formatCode>General</c:formatCode>
                <c:ptCount val="6"/>
                <c:pt idx="0">
                  <c:v>14</c:v>
                </c:pt>
                <c:pt idx="1">
                  <c:v>8</c:v>
                </c:pt>
                <c:pt idx="2">
                  <c:v>4</c:v>
                </c:pt>
                <c:pt idx="3">
                  <c:v>0</c:v>
                </c:pt>
                <c:pt idx="4">
                  <c:v>2</c:v>
                </c:pt>
                <c:pt idx="5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54-4C3E-A7A7-B31B159BB21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00061040"/>
        <c:axId val="143605488"/>
      </c:barChart>
      <c:catAx>
        <c:axId val="100061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143605488"/>
        <c:crosses val="autoZero"/>
        <c:auto val="1"/>
        <c:lblAlgn val="ctr"/>
        <c:lblOffset val="100"/>
        <c:noMultiLvlLbl val="0"/>
      </c:catAx>
      <c:valAx>
        <c:axId val="143605488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000610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4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'OTHER version of questionnaire'!$K$37</c:f>
              <c:strCache>
                <c:ptCount val="1"/>
                <c:pt idx="0">
                  <c:v>Your farm is... 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'OTHER version of questionnaire'!$K$38:$K$41</c:f>
              <c:strCache>
                <c:ptCount val="4"/>
                <c:pt idx="0">
                  <c:v>A small family farm</c:v>
                </c:pt>
                <c:pt idx="1">
                  <c:v>A midsize farm that I can manage by myself</c:v>
                </c:pt>
                <c:pt idx="2">
                  <c:v>A large farm or multiple farms and I have a farm manager</c:v>
                </c:pt>
                <c:pt idx="3">
                  <c:v>Not indicated</c:v>
                </c:pt>
              </c:strCache>
            </c:strRef>
          </c:cat>
          <c:val>
            <c:numRef>
              <c:f>'OTHER version of questionnaire'!$L$38:$L$41</c:f>
              <c:numCache>
                <c:formatCode>General</c:formatCode>
                <c:ptCount val="4"/>
                <c:pt idx="0">
                  <c:v>5</c:v>
                </c:pt>
                <c:pt idx="1">
                  <c:v>19</c:v>
                </c:pt>
                <c:pt idx="2">
                  <c:v>8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F2-434B-AF19-7773B6F135E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138523408"/>
        <c:axId val="98261600"/>
      </c:barChart>
      <c:catAx>
        <c:axId val="21385234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8261600"/>
        <c:crosses val="autoZero"/>
        <c:auto val="1"/>
        <c:lblAlgn val="ctr"/>
        <c:lblOffset val="100"/>
        <c:noMultiLvlLbl val="0"/>
      </c:catAx>
      <c:valAx>
        <c:axId val="9826160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138523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4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 you need to satisfy some legislative or market requirement?</a:t>
            </a:r>
          </a:p>
        </c:rich>
      </c:tx>
      <c:layout>
        <c:manualLayout>
          <c:xMode val="edge"/>
          <c:yMode val="edge"/>
          <c:x val="0.12270348580023002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'OTHER version of questionnaire'!$N$37:$O$37</c:f>
              <c:strCache>
                <c:ptCount val="1"/>
                <c:pt idx="0">
                  <c:v>Do you need to satisfy some legislative or market requirement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62C-4220-840D-B285586E6B3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62C-4220-840D-B285586E6B3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362C-4220-840D-B285586E6B3B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'OTHER version of questionnaire'!$N$38:$N$40</c:f>
              <c:strCache>
                <c:ptCount val="3"/>
                <c:pt idx="0">
                  <c:v>Yes</c:v>
                </c:pt>
                <c:pt idx="1">
                  <c:v>no</c:v>
                </c:pt>
                <c:pt idx="2">
                  <c:v>Not indicated</c:v>
                </c:pt>
              </c:strCache>
            </c:strRef>
          </c:cat>
          <c:val>
            <c:numRef>
              <c:f>'OTHER version of questionnaire'!$O$38:$O$40</c:f>
              <c:numCache>
                <c:formatCode>General</c:formatCode>
                <c:ptCount val="3"/>
                <c:pt idx="0">
                  <c:v>16</c:v>
                </c:pt>
                <c:pt idx="1">
                  <c:v>12</c:v>
                </c:pt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62C-4220-840D-B285586E6B3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'OTHER version of questionnaire'!$P$37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8-362C-4220-840D-B285586E6B3B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A-362C-4220-840D-B285586E6B3B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C-362C-4220-840D-B285586E6B3B}"/>
                    </c:ext>
                  </c:extLst>
                </c:dPt>
                <c:dLbls>
                  <c:spPr>
                    <a:pattFill prst="pct75">
                      <a:fgClr>
                        <a:schemeClr val="dk1">
                          <a:lumMod val="75000"/>
                          <a:lumOff val="25000"/>
                        </a:schemeClr>
                      </a:fgClr>
                      <a:bgClr>
                        <a:schemeClr val="dk1">
                          <a:lumMod val="65000"/>
                          <a:lumOff val="35000"/>
                        </a:scheme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sl-SI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'OTHER version of questionnaire'!$N$38:$N$40</c15:sqref>
                        </c15:formulaRef>
                      </c:ext>
                    </c:extLst>
                    <c:strCache>
                      <c:ptCount val="3"/>
                      <c:pt idx="0">
                        <c:v>Yes</c:v>
                      </c:pt>
                      <c:pt idx="1">
                        <c:v>no</c:v>
                      </c:pt>
                      <c:pt idx="2">
                        <c:v>Not indicated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'OTHER version of questionnaire'!$P$38:$P$40</c15:sqref>
                        </c15:formulaRef>
                      </c:ext>
                    </c:extLst>
                    <c:numCache>
                      <c:formatCode>General</c:formatCode>
                      <c:ptCount val="3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362C-4220-840D-B285586E6B3B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4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'OTHER version of questionnaire'!$Q$37</c:f>
              <c:strCache>
                <c:ptCount val="1"/>
                <c:pt idx="0">
                  <c:v>Would you say you use it …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'OTHER version of questionnaire'!$Q$38:$Q$41</c:f>
              <c:strCache>
                <c:ptCount val="4"/>
                <c:pt idx="0">
                  <c:v>Not very much</c:v>
                </c:pt>
                <c:pt idx="1">
                  <c:v>Like most people around me</c:v>
                </c:pt>
                <c:pt idx="2">
                  <c:v>More than most people around me</c:v>
                </c:pt>
                <c:pt idx="3">
                  <c:v>Too much.</c:v>
                </c:pt>
              </c:strCache>
            </c:strRef>
          </c:cat>
          <c:val>
            <c:numRef>
              <c:f>'OTHER version of questionnaire'!$R$38:$R$41</c:f>
              <c:numCache>
                <c:formatCode>General</c:formatCode>
                <c:ptCount val="4"/>
                <c:pt idx="0">
                  <c:v>5</c:v>
                </c:pt>
                <c:pt idx="1">
                  <c:v>19</c:v>
                </c:pt>
                <c:pt idx="2">
                  <c:v>6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815-4C25-9A7F-818C0CDBAD63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96198288"/>
        <c:axId val="2134066800"/>
      </c:barChart>
      <c:catAx>
        <c:axId val="961982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134066800"/>
        <c:crosses val="autoZero"/>
        <c:auto val="1"/>
        <c:lblAlgn val="ctr"/>
        <c:lblOffset val="100"/>
        <c:noMultiLvlLbl val="0"/>
      </c:catAx>
      <c:valAx>
        <c:axId val="213406680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6198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4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>
        <c:manualLayout>
          <c:layoutTarget val="inner"/>
          <c:xMode val="edge"/>
          <c:yMode val="edge"/>
          <c:x val="0.31800721784776903"/>
          <c:y val="0.18560185185185185"/>
          <c:w val="0.40287467191601051"/>
          <c:h val="0.6714577865266842"/>
        </c:manualLayout>
      </c:layout>
      <c:pieChart>
        <c:varyColors val="1"/>
        <c:ser>
          <c:idx val="0"/>
          <c:order val="0"/>
          <c:tx>
            <c:strRef>
              <c:f>'OTHER version of questionnaire'!$T$37</c:f>
              <c:strCache>
                <c:ptCount val="1"/>
                <c:pt idx="0">
                  <c:v>Do you have a computer at home?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693-4486-BA92-F8930F94CE9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693-4486-BA92-F8930F94CE95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'OTHER version of questionnaire'!$T$38:$T$39</c:f>
              <c:strCache>
                <c:ptCount val="2"/>
                <c:pt idx="0">
                  <c:v>Yes</c:v>
                </c:pt>
                <c:pt idx="1">
                  <c:v>no</c:v>
                </c:pt>
              </c:strCache>
            </c:strRef>
          </c:cat>
          <c:val>
            <c:numRef>
              <c:f>'OTHER version of questionnaire'!$U$38:$U$39</c:f>
              <c:numCache>
                <c:formatCode>General</c:formatCode>
                <c:ptCount val="2"/>
                <c:pt idx="0">
                  <c:v>32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693-4486-BA92-F8930F94CE95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4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'OTHER version of questionnaire'!$W$37:$X$37</c:f>
              <c:strCache>
                <c:ptCount val="1"/>
                <c:pt idx="0">
                  <c:v>Do you have access to speed internet?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850-4448-AA29-B4AAD515B0B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850-4448-AA29-B4AAD515B0B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850-4448-AA29-B4AAD515B0B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'OTHER version of questionnaire'!$W$38:$W$40</c:f>
              <c:strCache>
                <c:ptCount val="3"/>
                <c:pt idx="0">
                  <c:v>No</c:v>
                </c:pt>
                <c:pt idx="1">
                  <c:v>Yes, in the office but not in the fields</c:v>
                </c:pt>
                <c:pt idx="2">
                  <c:v>Yes, both in the office and in the fields</c:v>
                </c:pt>
              </c:strCache>
            </c:strRef>
          </c:cat>
          <c:val>
            <c:numRef>
              <c:f>'OTHER version of questionnaire'!$X$38:$X$40</c:f>
              <c:numCache>
                <c:formatCode>General</c:formatCode>
                <c:ptCount val="3"/>
                <c:pt idx="0">
                  <c:v>1</c:v>
                </c:pt>
                <c:pt idx="1">
                  <c:v>18</c:v>
                </c:pt>
                <c:pt idx="2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850-4448-AA29-B4AAD515B0B8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4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'OTHER version of questionnaire'!$Z$37</c:f>
              <c:strCache>
                <c:ptCount val="1"/>
                <c:pt idx="0">
                  <c:v>Have you already used decision support systems?</c:v>
                </c:pt>
              </c:strCache>
            </c:strRef>
          </c:tx>
          <c:explosion val="3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DAC-44AA-ADBB-DDF20CFAAA3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DAC-44AA-ADBB-DDF20CFAAA3F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'OTHER version of questionnaire'!$Z$38:$Z$39</c:f>
              <c:strCache>
                <c:ptCount val="2"/>
                <c:pt idx="0">
                  <c:v>Yes</c:v>
                </c:pt>
                <c:pt idx="1">
                  <c:v>no</c:v>
                </c:pt>
              </c:strCache>
            </c:strRef>
          </c:cat>
          <c:val>
            <c:numRef>
              <c:f>'OTHER version of questionnaire'!$AA$38:$AA$39</c:f>
              <c:numCache>
                <c:formatCode>General</c:formatCode>
                <c:ptCount val="2"/>
                <c:pt idx="0">
                  <c:v>11</c:v>
                </c:pt>
                <c:pt idx="1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DAC-44AA-ADBB-DDF20CFAAA3F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4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'OTHER version of questionnaire'!$AC$37</c:f>
              <c:strCache>
                <c:ptCount val="1"/>
                <c:pt idx="0">
                  <c:v>Usually, how do you access a DSS?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D03-40F9-8B0A-DEC02D16F14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D03-40F9-8B0A-DEC02D16F14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7D03-40F9-8B0A-DEC02D16F14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'OTHER version of questionnaire'!$AC$38:$AC$40</c:f>
              <c:strCache>
                <c:ptCount val="3"/>
                <c:pt idx="0">
                  <c:v>Mobile phone</c:v>
                </c:pt>
                <c:pt idx="1">
                  <c:v>PC</c:v>
                </c:pt>
                <c:pt idx="2">
                  <c:v>Through an advisor</c:v>
                </c:pt>
              </c:strCache>
            </c:strRef>
          </c:cat>
          <c:val>
            <c:numRef>
              <c:f>'OTHER version of questionnaire'!$AD$38:$AD$40</c:f>
              <c:numCache>
                <c:formatCode>General</c:formatCode>
                <c:ptCount val="3"/>
                <c:pt idx="0">
                  <c:v>10</c:v>
                </c:pt>
                <c:pt idx="1">
                  <c:v>10</c:v>
                </c:pt>
                <c:pt idx="2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D03-40F9-8B0A-DEC02D16F148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4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'OTHER version of questionnaire'!$AF$37:$AG$37</c:f>
              <c:strCache>
                <c:ptCount val="1"/>
                <c:pt idx="0">
                  <c:v>Which would be your preferred way to access a DSS?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A0C-4FD3-B743-959C22180F5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A0C-4FD3-B743-959C22180F5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9A0C-4FD3-B743-959C22180F5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'OTHER version of questionnaire'!$AF$38:$AF$40</c:f>
              <c:strCache>
                <c:ptCount val="3"/>
                <c:pt idx="0">
                  <c:v>Mobile phone</c:v>
                </c:pt>
                <c:pt idx="1">
                  <c:v>PC</c:v>
                </c:pt>
                <c:pt idx="2">
                  <c:v>Through an advisor</c:v>
                </c:pt>
              </c:strCache>
            </c:strRef>
          </c:cat>
          <c:val>
            <c:numRef>
              <c:f>'OTHER version of questionnaire'!$AG$38:$AG$40</c:f>
              <c:numCache>
                <c:formatCode>General</c:formatCode>
                <c:ptCount val="3"/>
                <c:pt idx="0">
                  <c:v>20</c:v>
                </c:pt>
                <c:pt idx="1">
                  <c:v>15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A0C-4FD3-B743-959C22180F58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4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'OTHER version of questionnaire'!$AI$37:$AJ$37</c:f>
              <c:strCache>
                <c:ptCount val="1"/>
                <c:pt idx="0">
                  <c:v>Are you willing to try new products and services?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0EBA-430C-A03B-5204E3C729C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0EBA-430C-A03B-5204E3C729C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0EBA-430C-A03B-5204E3C729C3}"/>
              </c:ext>
            </c:extLst>
          </c:dPt>
          <c:dLbls>
            <c:dLbl>
              <c:idx val="2"/>
              <c:layout>
                <c:manualLayout>
                  <c:x val="-8.7501065760203528E-2"/>
                  <c:y val="3.1762175561388158E-3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0EBA-430C-A03B-5204E3C729C3}"/>
                </c:ext>
              </c:extLst>
            </c:dLbl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'OTHER version of questionnaire'!$AI$38:$AI$40</c:f>
              <c:strCache>
                <c:ptCount val="3"/>
                <c:pt idx="0">
                  <c:v>Yes</c:v>
                </c:pt>
                <c:pt idx="1">
                  <c:v>Sometimes</c:v>
                </c:pt>
                <c:pt idx="2">
                  <c:v>Never</c:v>
                </c:pt>
              </c:strCache>
            </c:strRef>
          </c:cat>
          <c:val>
            <c:numRef>
              <c:f>'OTHER version of questionnaire'!$AJ$38:$AJ$40</c:f>
              <c:numCache>
                <c:formatCode>General</c:formatCode>
                <c:ptCount val="3"/>
                <c:pt idx="0">
                  <c:v>28</c:v>
                </c:pt>
                <c:pt idx="1">
                  <c:v>3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EBA-430C-A03B-5204E3C729C3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4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'OTHER version of questionnaire'!$AL$37</c:f>
              <c:strCache>
                <c:ptCount val="1"/>
                <c:pt idx="0">
                  <c:v>Is price an important factor of your decision to use or not a given decision support system?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AA0-40CE-8A39-CC316A77667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AA0-40CE-8A39-CC316A77667B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'OTHER version of questionnaire'!$AL$38:$AL$39</c:f>
              <c:strCache>
                <c:ptCount val="2"/>
                <c:pt idx="0">
                  <c:v>Yes </c:v>
                </c:pt>
                <c:pt idx="1">
                  <c:v>no</c:v>
                </c:pt>
              </c:strCache>
            </c:strRef>
          </c:cat>
          <c:val>
            <c:numRef>
              <c:f>'OTHER version of questionnaire'!$AM$38:$AM$39</c:f>
              <c:numCache>
                <c:formatCode>General</c:formatCode>
                <c:ptCount val="2"/>
                <c:pt idx="0">
                  <c:v>21</c:v>
                </c:pt>
                <c:pt idx="1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AA0-40CE-8A39-CC316A77667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4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'OTHER version of questionnaire'!$AP$37:$AQ$37</c:f>
              <c:strCache>
                <c:ptCount val="1"/>
                <c:pt idx="0">
                  <c:v>In your opinion, decision support systems are more useful for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B19-44B1-8EF1-0B3966E08D3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B19-44B1-8EF1-0B3966E08D3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3B19-44B1-8EF1-0B3966E08D3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'OTHER version of questionnaire'!$AP$38:$AP$40</c:f>
              <c:strCache>
                <c:ptCount val="3"/>
                <c:pt idx="0">
                  <c:v>Short-run decisions</c:v>
                </c:pt>
                <c:pt idx="1">
                  <c:v>Long-run decisions</c:v>
                </c:pt>
                <c:pt idx="2">
                  <c:v>Both</c:v>
                </c:pt>
              </c:strCache>
            </c:strRef>
          </c:cat>
          <c:val>
            <c:numRef>
              <c:f>'OTHER version of questionnaire'!$AQ$38:$AQ$40</c:f>
              <c:numCache>
                <c:formatCode>General</c:formatCode>
                <c:ptCount val="3"/>
                <c:pt idx="0">
                  <c:v>11</c:v>
                </c:pt>
                <c:pt idx="1">
                  <c:v>14</c:v>
                </c:pt>
                <c:pt idx="2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B19-44B1-8EF1-0B3966E08D38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4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'OTHER version of questionnaire'!$AS$37:$AT$37</c:f>
              <c:strCache>
                <c:ptCount val="1"/>
                <c:pt idx="0">
                  <c:v>What type of support do you prefer for a decision support system?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EDA-4E2E-BD70-B10B29864D4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EDA-4E2E-BD70-B10B29864D44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'OTHER version of questionnaire'!$AS$38:$AS$39</c:f>
              <c:strCache>
                <c:ptCount val="2"/>
                <c:pt idx="0">
                  <c:v>Web-based</c:v>
                </c:pt>
                <c:pt idx="1">
                  <c:v>Software downloaded locally</c:v>
                </c:pt>
              </c:strCache>
            </c:strRef>
          </c:cat>
          <c:val>
            <c:numRef>
              <c:f>'OTHER version of questionnaire'!$AT$38:$AT$39</c:f>
              <c:numCache>
                <c:formatCode>General</c:formatCode>
                <c:ptCount val="2"/>
                <c:pt idx="0">
                  <c:v>26</c:v>
                </c:pt>
                <c:pt idx="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EDA-4E2E-BD70-B10B29864D44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4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'OTHER version of questionnaire'!$AV$37</c:f>
              <c:strCache>
                <c:ptCount val="1"/>
                <c:pt idx="0">
                  <c:v>importance of the following characteristics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'OTHER version of questionnaire'!$AV$38:$AV$41</c:f>
              <c:strCache>
                <c:ptCount val="4"/>
                <c:pt idx="0">
                  <c:v>Easy to use</c:v>
                </c:pt>
                <c:pt idx="1">
                  <c:v>Efficient</c:v>
                </c:pt>
                <c:pt idx="2">
                  <c:v>Low price</c:v>
                </c:pt>
                <c:pt idx="3">
                  <c:v>Polyvalent</c:v>
                </c:pt>
              </c:strCache>
            </c:strRef>
          </c:cat>
          <c:val>
            <c:numRef>
              <c:f>'OTHER version of questionnaire'!$AW$38:$AW$41</c:f>
              <c:numCache>
                <c:formatCode>General</c:formatCode>
                <c:ptCount val="4"/>
                <c:pt idx="0">
                  <c:v>4.65625</c:v>
                </c:pt>
                <c:pt idx="1">
                  <c:v>5.875</c:v>
                </c:pt>
                <c:pt idx="2">
                  <c:v>3.9375</c:v>
                </c:pt>
                <c:pt idx="3">
                  <c:v>5.6875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45-4A00-9EDC-66E626F9E774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42080080"/>
        <c:axId val="2079411888"/>
      </c:barChart>
      <c:catAx>
        <c:axId val="142080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079411888"/>
        <c:crosses val="autoZero"/>
        <c:auto val="1"/>
        <c:lblAlgn val="ctr"/>
        <c:lblOffset val="100"/>
        <c:noMultiLvlLbl val="0"/>
      </c:catAx>
      <c:valAx>
        <c:axId val="2079411888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42080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4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15205555555555555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'OTHER version of questionnaire'!$AV$37</c:f>
              <c:strCache>
                <c:ptCount val="1"/>
                <c:pt idx="0">
                  <c:v>importance of the following characteristics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'OTHER version of questionnaire'!$AY$38:$AY$42</c:f>
              <c:strCache>
                <c:ptCount val="5"/>
                <c:pt idx="0">
                  <c:v>enjoy using new technologies</c:v>
                </c:pt>
                <c:pt idx="1">
                  <c:v>appreciate change in general</c:v>
                </c:pt>
                <c:pt idx="2">
                  <c:v>how much would you trust the guidance of a decision support system</c:v>
                </c:pt>
                <c:pt idx="3">
                  <c:v>trust the advice of a colleague</c:v>
                </c:pt>
                <c:pt idx="4">
                  <c:v>trust the advice of a friend</c:v>
                </c:pt>
              </c:strCache>
            </c:strRef>
          </c:cat>
          <c:val>
            <c:numRef>
              <c:f>'OTHER version of questionnaire'!$AZ$38:$AZ$42</c:f>
              <c:numCache>
                <c:formatCode>General</c:formatCode>
                <c:ptCount val="5"/>
                <c:pt idx="0">
                  <c:v>5.59375</c:v>
                </c:pt>
                <c:pt idx="1">
                  <c:v>5</c:v>
                </c:pt>
                <c:pt idx="2">
                  <c:v>4.71875</c:v>
                </c:pt>
                <c:pt idx="3">
                  <c:v>3.5625</c:v>
                </c:pt>
                <c:pt idx="4">
                  <c:v>3.5625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3C-414E-8593-4362662EC7C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99285616"/>
        <c:axId val="137997136"/>
      </c:barChart>
      <c:catAx>
        <c:axId val="99285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137997136"/>
        <c:crosses val="autoZero"/>
        <c:auto val="1"/>
        <c:lblAlgn val="ctr"/>
        <c:lblOffset val="100"/>
        <c:noMultiLvlLbl val="0"/>
      </c:catAx>
      <c:valAx>
        <c:axId val="13799713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99285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4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Would you need additional computer-related education?</a:t>
            </a:r>
          </a:p>
        </c:rich>
      </c:tx>
      <c:layout>
        <c:manualLayout>
          <c:xMode val="edge"/>
          <c:yMode val="edge"/>
          <c:x val="0.1324374453193351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'OTHER version of questionnaire'!$BB$37:$BC$37</c:f>
              <c:strCache>
                <c:ptCount val="1"/>
                <c:pt idx="0">
                  <c:v>Would you need additional computer-related education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9D7-4E1A-9B15-F35787A3D3B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9D7-4E1A-9B15-F35787A3D3B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9D7-4E1A-9B15-F35787A3D3B3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'OTHER version of questionnaire'!$BB$38:$BB$40</c:f>
              <c:strCache>
                <c:ptCount val="3"/>
                <c:pt idx="0">
                  <c:v>No</c:v>
                </c:pt>
                <c:pt idx="1">
                  <c:v>If available, yes</c:v>
                </c:pt>
                <c:pt idx="2">
                  <c:v>I need it urgently</c:v>
                </c:pt>
              </c:strCache>
            </c:strRef>
          </c:cat>
          <c:val>
            <c:numRef>
              <c:f>'OTHER version of questionnaire'!$BC$38:$BC$40</c:f>
              <c:numCache>
                <c:formatCode>General</c:formatCode>
                <c:ptCount val="3"/>
                <c:pt idx="0">
                  <c:v>4</c:v>
                </c:pt>
                <c:pt idx="1">
                  <c:v>25</c:v>
                </c:pt>
                <c:pt idx="2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9D7-4E1A-9B15-F35787A3D3B3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4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'OTHER version of questionnaire'!$BE$37</c:f>
              <c:strCache>
                <c:ptCount val="1"/>
                <c:pt idx="0">
                  <c:v>Do you think that the use of a Decision Support tool may improve your decision-making process and productivity?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FBF-4912-AB7F-9BEE656C54F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FBF-4912-AB7F-9BEE656C54F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FBF-4912-AB7F-9BEE656C54F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EFBF-4912-AB7F-9BEE656C54FB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'OTHER version of questionnaire'!$BE$38:$BE$41</c:f>
              <c:strCache>
                <c:ptCount val="4"/>
                <c:pt idx="0">
                  <c:v>No, not at all</c:v>
                </c:pt>
                <c:pt idx="1">
                  <c:v>I am not sure</c:v>
                </c:pt>
                <c:pt idx="2">
                  <c:v>Probably</c:v>
                </c:pt>
                <c:pt idx="3">
                  <c:v>Yes, for sure</c:v>
                </c:pt>
              </c:strCache>
            </c:strRef>
          </c:cat>
          <c:val>
            <c:numRef>
              <c:f>'OTHER version of questionnaire'!$BF$38:$BF$41</c:f>
              <c:numCache>
                <c:formatCode>General</c:formatCode>
                <c:ptCount val="4"/>
                <c:pt idx="0">
                  <c:v>0</c:v>
                </c:pt>
                <c:pt idx="1">
                  <c:v>5</c:v>
                </c:pt>
                <c:pt idx="2">
                  <c:v>11</c:v>
                </c:pt>
                <c:pt idx="3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FBF-4912-AB7F-9BEE656C54F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4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'OTHER version of questionnaire'!$BH$37</c:f>
              <c:strCache>
                <c:ptCount val="1"/>
                <c:pt idx="0">
                  <c:v>Do you prefer a graphical or textual output from a decision support system?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2E7-49C9-A320-5E4135F33BD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2E7-49C9-A320-5E4135F33BD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2E7-49C9-A320-5E4135F33BD0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'OTHER version of questionnaire'!$BH$38:$BH$40</c:f>
              <c:strCache>
                <c:ptCount val="3"/>
                <c:pt idx="0">
                  <c:v>Graphical</c:v>
                </c:pt>
                <c:pt idx="1">
                  <c:v>Textual</c:v>
                </c:pt>
                <c:pt idx="2">
                  <c:v>Both</c:v>
                </c:pt>
              </c:strCache>
            </c:strRef>
          </c:cat>
          <c:val>
            <c:numRef>
              <c:f>'OTHER version of questionnaire'!$BI$38:$BI$40</c:f>
              <c:numCache>
                <c:formatCode>General</c:formatCode>
                <c:ptCount val="3"/>
                <c:pt idx="0">
                  <c:v>8</c:v>
                </c:pt>
                <c:pt idx="1">
                  <c:v>2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2E7-49C9-A320-5E4135F33BD0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4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'OTHER version of questionnaire'!$BK$37</c:f>
              <c:strCache>
                <c:ptCount val="1"/>
                <c:pt idx="0">
                  <c:v>Do you exchange and share your experiences about the use of decision support systems with your colleagues?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'OTHER version of questionnaire'!$BK$38:$BK$41</c:f>
              <c:strCache>
                <c:ptCount val="4"/>
                <c:pt idx="0">
                  <c:v>Never</c:v>
                </c:pt>
                <c:pt idx="1">
                  <c:v>Occasionally</c:v>
                </c:pt>
                <c:pt idx="2">
                  <c:v>Often</c:v>
                </c:pt>
                <c:pt idx="3">
                  <c:v>Always</c:v>
                </c:pt>
              </c:strCache>
            </c:strRef>
          </c:cat>
          <c:val>
            <c:numRef>
              <c:f>'OTHER version of questionnaire'!$BL$38:$BL$41</c:f>
              <c:numCache>
                <c:formatCode>General</c:formatCode>
                <c:ptCount val="4"/>
                <c:pt idx="0">
                  <c:v>4</c:v>
                </c:pt>
                <c:pt idx="1">
                  <c:v>14</c:v>
                </c:pt>
                <c:pt idx="2">
                  <c:v>7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4AF-4B1E-B41F-41549D392450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00027216"/>
        <c:axId val="2134531664"/>
      </c:barChart>
      <c:catAx>
        <c:axId val="100027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134531664"/>
        <c:crosses val="autoZero"/>
        <c:auto val="1"/>
        <c:lblAlgn val="ctr"/>
        <c:lblOffset val="100"/>
        <c:noMultiLvlLbl val="0"/>
      </c:catAx>
      <c:valAx>
        <c:axId val="213453166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00027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4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'OTHER version of questionnaire'!$BN$37</c:f>
              <c:strCache>
                <c:ptCount val="1"/>
                <c:pt idx="0">
                  <c:v>Do you use decision support systems from trusted sources?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BEC-4C93-AA41-5E876A90BDC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BEC-4C93-AA41-5E876A90BDC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3BEC-4C93-AA41-5E876A90BDC9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'OTHER version of questionnaire'!$BN$38:$BN$40</c:f>
              <c:strCache>
                <c:ptCount val="3"/>
                <c:pt idx="0">
                  <c:v>Always</c:v>
                </c:pt>
                <c:pt idx="1">
                  <c:v>The source is not important to me</c:v>
                </c:pt>
                <c:pt idx="2">
                  <c:v>Not indicated</c:v>
                </c:pt>
              </c:strCache>
            </c:strRef>
          </c:cat>
          <c:val>
            <c:numRef>
              <c:f>'OTHER version of questionnaire'!$BO$38:$BO$40</c:f>
              <c:numCache>
                <c:formatCode>General</c:formatCode>
                <c:ptCount val="3"/>
                <c:pt idx="0">
                  <c:v>12</c:v>
                </c:pt>
                <c:pt idx="1">
                  <c:v>8</c:v>
                </c:pt>
                <c:pt idx="2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BEC-4C93-AA41-5E876A90BDC9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4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'OTHER version of questionnaire'!$BQ$37</c:f>
              <c:strCache>
                <c:ptCount val="1"/>
                <c:pt idx="0">
                  <c:v>Are you willing to pay in order to use a decision support system?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B190-4A0F-AB9D-845607332C7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B190-4A0F-AB9D-845607332C7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B190-4A0F-AB9D-845607332C7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E886-4307-9D72-16EF03A0DF7C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'OTHER version of questionnaire'!$BQ$38:$BQ$41</c:f>
              <c:strCache>
                <c:ptCount val="4"/>
                <c:pt idx="0">
                  <c:v>No</c:v>
                </c:pt>
                <c:pt idx="1">
                  <c:v>Only if a subsidy is available</c:v>
                </c:pt>
                <c:pt idx="2">
                  <c:v>Yes</c:v>
                </c:pt>
                <c:pt idx="3">
                  <c:v>Not indicated</c:v>
                </c:pt>
              </c:strCache>
            </c:strRef>
          </c:cat>
          <c:val>
            <c:numRef>
              <c:f>'OTHER version of questionnaire'!$BR$38:$BR$41</c:f>
              <c:numCache>
                <c:formatCode>General</c:formatCode>
                <c:ptCount val="4"/>
                <c:pt idx="0">
                  <c:v>0</c:v>
                </c:pt>
                <c:pt idx="1">
                  <c:v>16</c:v>
                </c:pt>
                <c:pt idx="2">
                  <c:v>15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90-4A0F-AB9D-845607332C70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4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'OTHER version of questionnaire'!$BT$37</c:f>
              <c:strCache>
                <c:ptCount val="1"/>
                <c:pt idx="0">
                  <c:v>Would you consider necessary that a decision support system is tailored to your farm’s characteristics?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1A7-4D13-8F13-2EEA179F1CE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1A7-4D13-8F13-2EEA179F1CE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1A7-4D13-8F13-2EEA179F1CE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622A-4C2A-BE05-8FA79EA27E0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'OTHER version of questionnaire'!$BT$38:$BT$41</c:f>
              <c:strCache>
                <c:ptCount val="4"/>
                <c:pt idx="0">
                  <c:v>Not necessary</c:v>
                </c:pt>
                <c:pt idx="1">
                  <c:v>Yes, if possible</c:v>
                </c:pt>
                <c:pt idx="2">
                  <c:v>Required</c:v>
                </c:pt>
                <c:pt idx="3">
                  <c:v>Not indicated</c:v>
                </c:pt>
              </c:strCache>
            </c:strRef>
          </c:cat>
          <c:val>
            <c:numRef>
              <c:f>'OTHER version of questionnaire'!$BU$38:$BU$41</c:f>
              <c:numCache>
                <c:formatCode>General</c:formatCode>
                <c:ptCount val="4"/>
                <c:pt idx="0">
                  <c:v>4</c:v>
                </c:pt>
                <c:pt idx="1">
                  <c:v>19</c:v>
                </c:pt>
                <c:pt idx="2">
                  <c:v>6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1A7-4D13-8F13-2EEA179F1CEE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4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'OTHER version of questionnaire'!$BW$37</c:f>
              <c:strCache>
                <c:ptCount val="1"/>
                <c:pt idx="0">
                  <c:v>Do you use the same decision support system as your advisor?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254C-4221-9A74-62C4904F2E7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254C-4221-9A74-62C4904F2E7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254C-4221-9A74-62C4904F2E7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F4F4-4135-94CE-522E948C994E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'OTHER version of questionnaire'!$BW$38:$BW$41</c:f>
              <c:strCache>
                <c:ptCount val="4"/>
                <c:pt idx="0">
                  <c:v>No</c:v>
                </c:pt>
                <c:pt idx="1">
                  <c:v>Similar but not the same</c:v>
                </c:pt>
                <c:pt idx="2">
                  <c:v>The same</c:v>
                </c:pt>
                <c:pt idx="3">
                  <c:v>Not indicated</c:v>
                </c:pt>
              </c:strCache>
            </c:strRef>
          </c:cat>
          <c:val>
            <c:numRef>
              <c:f>'OTHER version of questionnaire'!$BX$38:$BX$41</c:f>
              <c:numCache>
                <c:formatCode>General</c:formatCode>
                <c:ptCount val="4"/>
                <c:pt idx="0">
                  <c:v>7</c:v>
                </c:pt>
                <c:pt idx="1">
                  <c:v>4</c:v>
                </c:pt>
                <c:pt idx="2">
                  <c:v>8</c:v>
                </c:pt>
                <c:pt idx="3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54C-4221-9A74-62C4904F2E72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4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'OTHER version of questionnaire'!$BZ$37</c:f>
              <c:strCache>
                <c:ptCount val="1"/>
                <c:pt idx="0">
                  <c:v>What is the age of the decision support system user at the farm?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1C5A-45ED-9BD4-CC8A3DC14BE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1C5A-45ED-9BD4-CC8A3DC14BE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1C5A-45ED-9BD4-CC8A3DC14BE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019B-4186-A3EA-0B9306B6D39E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'OTHER version of questionnaire'!$BZ$38:$BZ$41</c:f>
              <c:strCache>
                <c:ptCount val="4"/>
                <c:pt idx="0">
                  <c:v>18 – 30 years’ old</c:v>
                </c:pt>
                <c:pt idx="1">
                  <c:v>30 – 45 years’ old</c:v>
                </c:pt>
                <c:pt idx="2">
                  <c:v>Older than 45</c:v>
                </c:pt>
                <c:pt idx="3">
                  <c:v>Not indicated</c:v>
                </c:pt>
              </c:strCache>
            </c:strRef>
          </c:cat>
          <c:val>
            <c:numRef>
              <c:f>'OTHER version of questionnaire'!$CA$38:$CA$41</c:f>
              <c:numCache>
                <c:formatCode>General</c:formatCode>
                <c:ptCount val="4"/>
                <c:pt idx="0">
                  <c:v>5</c:v>
                </c:pt>
                <c:pt idx="1">
                  <c:v>7</c:v>
                </c:pt>
                <c:pt idx="2">
                  <c:v>7</c:v>
                </c:pt>
                <c:pt idx="3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C5A-45ED-9BD4-CC8A3DC14BEE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4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'OTHER version of questionnaire'!$CC$37</c:f>
              <c:strCache>
                <c:ptCount val="1"/>
                <c:pt idx="0">
                  <c:v>Do you have access to marketing information about decision support systems?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'OTHER version of questionnaire'!$CC$38:$CC$41</c:f>
              <c:strCache>
                <c:ptCount val="4"/>
                <c:pt idx="0">
                  <c:v>No</c:v>
                </c:pt>
                <c:pt idx="1">
                  <c:v>Occasionallu only</c:v>
                </c:pt>
                <c:pt idx="2">
                  <c:v>Yes, I’m subscribed to receive news concerning decision support systems</c:v>
                </c:pt>
                <c:pt idx="3">
                  <c:v>Not indicated</c:v>
                </c:pt>
              </c:strCache>
            </c:strRef>
          </c:cat>
          <c:val>
            <c:numRef>
              <c:f>'OTHER version of questionnaire'!$CD$38:$CD$41</c:f>
              <c:numCache>
                <c:formatCode>General</c:formatCode>
                <c:ptCount val="4"/>
                <c:pt idx="0">
                  <c:v>7</c:v>
                </c:pt>
                <c:pt idx="1">
                  <c:v>17</c:v>
                </c:pt>
                <c:pt idx="2">
                  <c:v>1</c:v>
                </c:pt>
                <c:pt idx="3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07-45FA-A0FD-4EDE3DF657B6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95521552"/>
        <c:axId val="145817168"/>
      </c:barChart>
      <c:catAx>
        <c:axId val="955215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145817168"/>
        <c:crosses val="autoZero"/>
        <c:auto val="1"/>
        <c:lblAlgn val="ctr"/>
        <c:lblOffset val="100"/>
        <c:noMultiLvlLbl val="0"/>
      </c:catAx>
      <c:valAx>
        <c:axId val="14581716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55215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4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'OTHER version of questionnaire'!$CF$37</c:f>
              <c:strCache>
                <c:ptCount val="1"/>
                <c:pt idx="0">
                  <c:v>Have you followed a manufacturer’s demonstration of a decision support system?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67D1-4EC8-88F7-7BC225CF536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67D1-4EC8-88F7-7BC225CF536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7D1-4EC8-88F7-7BC225CF536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11AE-41E0-BE3F-FBFB0E8ED45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'OTHER version of questionnaire'!$CF$38:$CF$41</c:f>
              <c:strCache>
                <c:ptCount val="4"/>
                <c:pt idx="0">
                  <c:v>Never</c:v>
                </c:pt>
                <c:pt idx="1">
                  <c:v>Occasionally by invitation</c:v>
                </c:pt>
                <c:pt idx="2">
                  <c:v>Regularly</c:v>
                </c:pt>
                <c:pt idx="3">
                  <c:v>Not indicated</c:v>
                </c:pt>
              </c:strCache>
            </c:strRef>
          </c:cat>
          <c:val>
            <c:numRef>
              <c:f>'OTHER version of questionnaire'!$CG$38:$CG$41</c:f>
              <c:numCache>
                <c:formatCode>General</c:formatCode>
                <c:ptCount val="4"/>
                <c:pt idx="0">
                  <c:v>17</c:v>
                </c:pt>
                <c:pt idx="1">
                  <c:v>12</c:v>
                </c:pt>
                <c:pt idx="2">
                  <c:v>1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7D1-4EC8-88F7-7BC225CF5361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4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'OTHER version of questionnaire'!$K$37</c:f>
              <c:strCache>
                <c:ptCount val="1"/>
                <c:pt idx="0">
                  <c:v>Your farm is... 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'OTHER version of questionnaire'!$K$38:$K$41</c:f>
              <c:strCache>
                <c:ptCount val="4"/>
                <c:pt idx="0">
                  <c:v>A small family farm</c:v>
                </c:pt>
                <c:pt idx="1">
                  <c:v>A midsize farm that I can manage by myself</c:v>
                </c:pt>
                <c:pt idx="2">
                  <c:v>A large farm or multiple farms and I have a farm manager</c:v>
                </c:pt>
                <c:pt idx="3">
                  <c:v>Not indicated</c:v>
                </c:pt>
              </c:strCache>
            </c:strRef>
          </c:cat>
          <c:val>
            <c:numRef>
              <c:f>'OTHER version of questionnaire'!$L$38:$L$41</c:f>
              <c:numCache>
                <c:formatCode>General</c:formatCode>
                <c:ptCount val="4"/>
                <c:pt idx="0">
                  <c:v>5</c:v>
                </c:pt>
                <c:pt idx="1">
                  <c:v>19</c:v>
                </c:pt>
                <c:pt idx="2">
                  <c:v>8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EC5-465E-9B9D-AE8E2B87B2F8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2138523408"/>
        <c:axId val="98261600"/>
      </c:barChart>
      <c:catAx>
        <c:axId val="21385234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8261600"/>
        <c:crosses val="autoZero"/>
        <c:auto val="1"/>
        <c:lblAlgn val="ctr"/>
        <c:lblOffset val="100"/>
        <c:noMultiLvlLbl val="0"/>
      </c:catAx>
      <c:valAx>
        <c:axId val="9826160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138523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4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Do you need to satisfy some legislative or market requirement?</a:t>
            </a:r>
          </a:p>
        </c:rich>
      </c:tx>
      <c:layout>
        <c:manualLayout>
          <c:xMode val="edge"/>
          <c:yMode val="edge"/>
          <c:x val="0.12270348580023002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'OTHER version of questionnaire'!$N$37:$O$37</c:f>
              <c:strCache>
                <c:ptCount val="1"/>
                <c:pt idx="0">
                  <c:v>Do you need to satisfy some legislative or market requirement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834-4522-B610-40D29946B098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834-4522-B610-40D29946B098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834-4522-B610-40D29946B09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'OTHER version of questionnaire'!$N$38:$N$40</c:f>
              <c:strCache>
                <c:ptCount val="3"/>
                <c:pt idx="0">
                  <c:v>Yes</c:v>
                </c:pt>
                <c:pt idx="1">
                  <c:v>no</c:v>
                </c:pt>
                <c:pt idx="2">
                  <c:v>Not indicated</c:v>
                </c:pt>
              </c:strCache>
            </c:strRef>
          </c:cat>
          <c:val>
            <c:numRef>
              <c:f>'OTHER version of questionnaire'!$O$38:$O$40</c:f>
              <c:numCache>
                <c:formatCode>General</c:formatCode>
                <c:ptCount val="3"/>
                <c:pt idx="0">
                  <c:v>16</c:v>
                </c:pt>
                <c:pt idx="1">
                  <c:v>12</c:v>
                </c:pt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834-4522-B610-40D29946B098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'OTHER version of questionnaire'!$P$37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dPt>
                  <c:idx val="0"/>
                  <c:bubble3D val="0"/>
                  <c:spPr>
                    <a:solidFill>
                      <a:schemeClr val="accent1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8-D834-4522-B610-40D29946B098}"/>
                    </c:ext>
                  </c:extLst>
                </c:dPt>
                <c:dPt>
                  <c:idx val="1"/>
                  <c:bubble3D val="0"/>
                  <c:spPr>
                    <a:solidFill>
                      <a:schemeClr val="accent2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A-D834-4522-B610-40D29946B098}"/>
                    </c:ext>
                  </c:extLst>
                </c:dPt>
                <c:dPt>
                  <c:idx val="2"/>
                  <c:bubble3D val="0"/>
                  <c:spPr>
                    <a:solidFill>
                      <a:schemeClr val="accent3"/>
                    </a:solidFill>
                    <a:ln>
                      <a:noFill/>
                    </a:ln>
                    <a:effectLst>
                      <a:outerShdw blurRad="254000" sx="102000" sy="102000" algn="ctr" rotWithShape="0">
                        <a:prstClr val="black">
                          <a:alpha val="20000"/>
                        </a:prst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0C-D834-4522-B610-40D29946B098}"/>
                    </c:ext>
                  </c:extLst>
                </c:dPt>
                <c:dLbls>
                  <c:spPr>
                    <a:pattFill prst="pct75">
                      <a:fgClr>
                        <a:schemeClr val="dk1">
                          <a:lumMod val="75000"/>
                          <a:lumOff val="25000"/>
                        </a:schemeClr>
                      </a:fgClr>
                      <a:bgClr>
                        <a:schemeClr val="dk1">
                          <a:lumMod val="65000"/>
                          <a:lumOff val="35000"/>
                        </a:schemeClr>
                      </a:bgClr>
                    </a:pattFill>
                    <a:ln>
                      <a:noFill/>
                    </a:ln>
                    <a:effectLst>
                      <a:outerShdw blurRad="50800" dist="38100" dir="2700000" algn="tl" rotWithShape="0">
                        <a:prstClr val="black">
                          <a:alpha val="40000"/>
                        </a:prstClr>
                      </a:outerShdw>
                    </a:effectLst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1000" b="1" i="0" u="none" strike="noStrike" kern="1200" baseline="0">
                          <a:solidFill>
                            <a:schemeClr val="lt1"/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sl-SI"/>
                    </a:p>
                  </c:txPr>
                  <c:dLblPos val="ctr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dk1">
                            <a:lumMod val="50000"/>
                            <a:lumOff val="50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'OTHER version of questionnaire'!$N$38:$N$40</c15:sqref>
                        </c15:formulaRef>
                      </c:ext>
                    </c:extLst>
                    <c:strCache>
                      <c:ptCount val="3"/>
                      <c:pt idx="0">
                        <c:v>Yes</c:v>
                      </c:pt>
                      <c:pt idx="1">
                        <c:v>no</c:v>
                      </c:pt>
                      <c:pt idx="2">
                        <c:v>Not indicated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'OTHER version of questionnaire'!$P$38:$P$40</c15:sqref>
                        </c15:formulaRef>
                      </c:ext>
                    </c:extLst>
                    <c:numCache>
                      <c:formatCode>General</c:formatCode>
                      <c:ptCount val="3"/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D-D834-4522-B610-40D29946B098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4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'OTHER version of questionnaire'!$Q$37</c:f>
              <c:strCache>
                <c:ptCount val="1"/>
                <c:pt idx="0">
                  <c:v>Would you say you use it …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'OTHER version of questionnaire'!$Q$38:$Q$42</c:f>
              <c:strCache>
                <c:ptCount val="5"/>
                <c:pt idx="0">
                  <c:v>Not very much</c:v>
                </c:pt>
                <c:pt idx="1">
                  <c:v>Like most people around me</c:v>
                </c:pt>
                <c:pt idx="2">
                  <c:v>More than most people around me</c:v>
                </c:pt>
                <c:pt idx="3">
                  <c:v>Too much.</c:v>
                </c:pt>
                <c:pt idx="4">
                  <c:v>Not indicated</c:v>
                </c:pt>
              </c:strCache>
            </c:strRef>
          </c:cat>
          <c:val>
            <c:numRef>
              <c:f>'OTHER version of questionnaire'!$R$38:$R$42</c:f>
              <c:numCache>
                <c:formatCode>General</c:formatCode>
                <c:ptCount val="5"/>
                <c:pt idx="0">
                  <c:v>5</c:v>
                </c:pt>
                <c:pt idx="1">
                  <c:v>19</c:v>
                </c:pt>
                <c:pt idx="2">
                  <c:v>6</c:v>
                </c:pt>
                <c:pt idx="3">
                  <c:v>2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EF-4288-978D-0F79A87E686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96198288"/>
        <c:axId val="2134066800"/>
      </c:barChart>
      <c:catAx>
        <c:axId val="9619828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134066800"/>
        <c:crosses val="autoZero"/>
        <c:auto val="1"/>
        <c:lblAlgn val="ctr"/>
        <c:lblOffset val="100"/>
        <c:noMultiLvlLbl val="0"/>
      </c:catAx>
      <c:valAx>
        <c:axId val="213406680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961982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4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>
        <c:manualLayout>
          <c:layoutTarget val="inner"/>
          <c:xMode val="edge"/>
          <c:yMode val="edge"/>
          <c:x val="0.31800721784776903"/>
          <c:y val="0.18560185185185185"/>
          <c:w val="0.40287467191601051"/>
          <c:h val="0.6714577865266842"/>
        </c:manualLayout>
      </c:layout>
      <c:pieChart>
        <c:varyColors val="1"/>
        <c:ser>
          <c:idx val="0"/>
          <c:order val="0"/>
          <c:tx>
            <c:strRef>
              <c:f>'OTHER version of questionnaire'!$T$37</c:f>
              <c:strCache>
                <c:ptCount val="1"/>
                <c:pt idx="0">
                  <c:v>Do you have a computer at home?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E18-4E1E-AF69-81DE0FFD95E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E18-4E1E-AF69-81DE0FFD95E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35C-44D0-AE21-B66F60369C78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'OTHER version of questionnaire'!$T$38:$T$40</c:f>
              <c:strCache>
                <c:ptCount val="3"/>
                <c:pt idx="0">
                  <c:v>Yes</c:v>
                </c:pt>
                <c:pt idx="1">
                  <c:v>no</c:v>
                </c:pt>
                <c:pt idx="2">
                  <c:v>Not indicated</c:v>
                </c:pt>
              </c:strCache>
            </c:strRef>
          </c:cat>
          <c:val>
            <c:numRef>
              <c:f>'OTHER version of questionnaire'!$U$38:$U$40</c:f>
              <c:numCache>
                <c:formatCode>General</c:formatCode>
                <c:ptCount val="3"/>
                <c:pt idx="0">
                  <c:v>32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E18-4E1E-AF69-81DE0FFD95E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4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'OTHER version of questionnaire'!$W$37:$X$37</c:f>
              <c:strCache>
                <c:ptCount val="1"/>
                <c:pt idx="0">
                  <c:v>Do you have access to speed internet?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6EB-4C7C-AA2B-0FCC3F58E37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6EB-4C7C-AA2B-0FCC3F58E37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76EB-4C7C-AA2B-0FCC3F58E37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74C9-4A30-BD81-64758FE6D2CA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'OTHER version of questionnaire'!$W$38:$W$41</c:f>
              <c:strCache>
                <c:ptCount val="4"/>
                <c:pt idx="0">
                  <c:v>No</c:v>
                </c:pt>
                <c:pt idx="1">
                  <c:v>Yes, in the office but not in the fields</c:v>
                </c:pt>
                <c:pt idx="2">
                  <c:v>Yes, both in the office and in the fields</c:v>
                </c:pt>
                <c:pt idx="3">
                  <c:v>Not indicated</c:v>
                </c:pt>
              </c:strCache>
            </c:strRef>
          </c:cat>
          <c:val>
            <c:numRef>
              <c:f>'OTHER version of questionnaire'!$X$38:$X$41</c:f>
              <c:numCache>
                <c:formatCode>General</c:formatCode>
                <c:ptCount val="4"/>
                <c:pt idx="0">
                  <c:v>1</c:v>
                </c:pt>
                <c:pt idx="1">
                  <c:v>18</c:v>
                </c:pt>
                <c:pt idx="2">
                  <c:v>13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6EB-4C7C-AA2B-0FCC3F58E37E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4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'OTHER version of questionnaire'!$Z$37</c:f>
              <c:strCache>
                <c:ptCount val="1"/>
                <c:pt idx="0">
                  <c:v>Have you already used decision support systems?</c:v>
                </c:pt>
              </c:strCache>
            </c:strRef>
          </c:tx>
          <c:explosion val="3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02B-4049-A821-229D924B8FE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02B-4049-A821-229D924B8FE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1782-481E-8A4C-A4FA3C4F0316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'OTHER version of questionnaire'!$Z$38:$Z$40</c:f>
              <c:strCache>
                <c:ptCount val="3"/>
                <c:pt idx="0">
                  <c:v>Yes</c:v>
                </c:pt>
                <c:pt idx="1">
                  <c:v>no</c:v>
                </c:pt>
                <c:pt idx="2">
                  <c:v>Not indicated</c:v>
                </c:pt>
              </c:strCache>
            </c:strRef>
          </c:cat>
          <c:val>
            <c:numRef>
              <c:f>'OTHER version of questionnaire'!$AA$38:$AA$40</c:f>
              <c:numCache>
                <c:formatCode>General</c:formatCode>
                <c:ptCount val="3"/>
                <c:pt idx="0">
                  <c:v>11</c:v>
                </c:pt>
                <c:pt idx="1">
                  <c:v>21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02B-4049-A821-229D924B8FE1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4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'OTHER version of questionnaire'!$AC$37</c:f>
              <c:strCache>
                <c:ptCount val="1"/>
                <c:pt idx="0">
                  <c:v>Usually, how do you access a DSS?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446-4D4D-87FB-E7818554BF6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446-4D4D-87FB-E7818554BF6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446-4D4D-87FB-E7818554BF6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4FA-451A-9F65-3CE4E241A6E0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'OTHER version of questionnaire'!$AC$38:$AC$41</c:f>
              <c:strCache>
                <c:ptCount val="4"/>
                <c:pt idx="0">
                  <c:v>Mobile phone</c:v>
                </c:pt>
                <c:pt idx="1">
                  <c:v>PC</c:v>
                </c:pt>
                <c:pt idx="2">
                  <c:v>Through an advisor</c:v>
                </c:pt>
                <c:pt idx="3">
                  <c:v>Not indicated</c:v>
                </c:pt>
              </c:strCache>
            </c:strRef>
          </c:cat>
          <c:val>
            <c:numRef>
              <c:f>'OTHER version of questionnaire'!$AD$38:$AD$41</c:f>
              <c:numCache>
                <c:formatCode>General</c:formatCode>
                <c:ptCount val="4"/>
                <c:pt idx="0">
                  <c:v>10</c:v>
                </c:pt>
                <c:pt idx="1">
                  <c:v>10</c:v>
                </c:pt>
                <c:pt idx="2">
                  <c:v>6</c:v>
                </c:pt>
                <c:pt idx="3">
                  <c:v>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446-4D4D-87FB-E7818554BF6E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4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'OTHER version of questionnaire'!$AF$37:$AG$37</c:f>
              <c:strCache>
                <c:ptCount val="1"/>
                <c:pt idx="0">
                  <c:v>Which would be your preferred way to access a DSS?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3FD-4CB9-A578-C1F94CDCEE8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3FD-4CB9-A578-C1F94CDCEE8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73FD-4CB9-A578-C1F94CDCEE8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2694-434A-875B-EF8106D35E89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'OTHER version of questionnaire'!$AF$38:$AF$41</c:f>
              <c:strCache>
                <c:ptCount val="4"/>
                <c:pt idx="0">
                  <c:v>Mobile phone</c:v>
                </c:pt>
                <c:pt idx="1">
                  <c:v>PC</c:v>
                </c:pt>
                <c:pt idx="2">
                  <c:v>Through an advisor</c:v>
                </c:pt>
                <c:pt idx="3">
                  <c:v>Not indicated</c:v>
                </c:pt>
              </c:strCache>
            </c:strRef>
          </c:cat>
          <c:val>
            <c:numRef>
              <c:f>'OTHER version of questionnaire'!$AG$38:$AG$41</c:f>
              <c:numCache>
                <c:formatCode>General</c:formatCode>
                <c:ptCount val="4"/>
                <c:pt idx="0">
                  <c:v>20</c:v>
                </c:pt>
                <c:pt idx="1">
                  <c:v>15</c:v>
                </c:pt>
                <c:pt idx="2">
                  <c:v>3</c:v>
                </c:pt>
                <c:pt idx="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3FD-4CB9-A578-C1F94CDCEE81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4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'OTHER version of questionnaire'!$AI$37:$AJ$37</c:f>
              <c:strCache>
                <c:ptCount val="1"/>
                <c:pt idx="0">
                  <c:v>Are you willing to try new products and services?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BEA7-46FD-B07D-2144558CC67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BEA7-46FD-B07D-2144558CC67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BEA7-46FD-B07D-2144558CC67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AA8F-460A-BEFC-96497AD6877B}"/>
              </c:ext>
            </c:extLst>
          </c:dPt>
          <c:dLbls>
            <c:dLbl>
              <c:idx val="2"/>
              <c:layout>
                <c:manualLayout>
                  <c:x val="-8.7501065760203528E-2"/>
                  <c:y val="3.1762175561388158E-3"/>
                </c:manualLayout>
              </c:layout>
              <c:dLblPos val="bestFit"/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EA7-46FD-B07D-2144558CC67E}"/>
                </c:ext>
              </c:extLst>
            </c:dLbl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'OTHER version of questionnaire'!$AI$38:$AI$41</c:f>
              <c:strCache>
                <c:ptCount val="4"/>
                <c:pt idx="0">
                  <c:v>Yes</c:v>
                </c:pt>
                <c:pt idx="1">
                  <c:v>Sometimes</c:v>
                </c:pt>
                <c:pt idx="2">
                  <c:v>Never</c:v>
                </c:pt>
                <c:pt idx="3">
                  <c:v>Not indicated</c:v>
                </c:pt>
              </c:strCache>
            </c:strRef>
          </c:cat>
          <c:val>
            <c:numRef>
              <c:f>'OTHER version of questionnaire'!$AJ$38:$AJ$41</c:f>
              <c:numCache>
                <c:formatCode>General</c:formatCode>
                <c:ptCount val="4"/>
                <c:pt idx="0">
                  <c:v>28</c:v>
                </c:pt>
                <c:pt idx="1">
                  <c:v>3</c:v>
                </c:pt>
                <c:pt idx="2">
                  <c:v>0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EA7-46FD-B07D-2144558CC67E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4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'OTHER version of questionnaire'!$AL$37</c:f>
              <c:strCache>
                <c:ptCount val="1"/>
                <c:pt idx="0">
                  <c:v>Is price an important factor of your decision to use or not a given decision support system?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753C-4C2A-ABB7-619C8EEC56C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753C-4C2A-ABB7-619C8EEC56C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8FB-4F15-8A25-9D5B076F2E43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'OTHER version of questionnaire'!$AL$38:$AL$40</c:f>
              <c:strCache>
                <c:ptCount val="3"/>
                <c:pt idx="0">
                  <c:v>Yes </c:v>
                </c:pt>
                <c:pt idx="1">
                  <c:v>no</c:v>
                </c:pt>
                <c:pt idx="2">
                  <c:v>Not indicated</c:v>
                </c:pt>
              </c:strCache>
            </c:strRef>
          </c:cat>
          <c:val>
            <c:numRef>
              <c:f>'OTHER version of questionnaire'!$AM$38:$AM$40</c:f>
              <c:numCache>
                <c:formatCode>General</c:formatCode>
                <c:ptCount val="3"/>
                <c:pt idx="0">
                  <c:v>21</c:v>
                </c:pt>
                <c:pt idx="1">
                  <c:v>11</c:v>
                </c:pt>
                <c:pt idx="2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53C-4C2A-ABB7-619C8EEC56CA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4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'OTHER version of questionnaire'!$AP$37:$AQ$37</c:f>
              <c:strCache>
                <c:ptCount val="1"/>
                <c:pt idx="0">
                  <c:v>In your opinion, decision support systems are more useful for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332-404F-8069-42A8C33FEF9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332-404F-8069-42A8C33FEF9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332-404F-8069-42A8C33FEF9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ADCF-43A2-9528-6BCAFE1A94BD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'OTHER version of questionnaire'!$AP$38:$AP$41</c:f>
              <c:strCache>
                <c:ptCount val="4"/>
                <c:pt idx="0">
                  <c:v>Short-run decisions</c:v>
                </c:pt>
                <c:pt idx="1">
                  <c:v>Long-run decisions</c:v>
                </c:pt>
                <c:pt idx="2">
                  <c:v>Both</c:v>
                </c:pt>
                <c:pt idx="3">
                  <c:v>Not indicated</c:v>
                </c:pt>
              </c:strCache>
            </c:strRef>
          </c:cat>
          <c:val>
            <c:numRef>
              <c:f>'OTHER version of questionnaire'!$AQ$38:$AQ$41</c:f>
              <c:numCache>
                <c:formatCode>General</c:formatCode>
                <c:ptCount val="4"/>
                <c:pt idx="0">
                  <c:v>11</c:v>
                </c:pt>
                <c:pt idx="1">
                  <c:v>14</c:v>
                </c:pt>
                <c:pt idx="2">
                  <c:v>6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332-404F-8069-42A8C33FEF99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4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'OTHER version of questionnaire'!$AS$37:$AT$37</c:f>
              <c:strCache>
                <c:ptCount val="1"/>
                <c:pt idx="0">
                  <c:v>What type of support do you prefer for a decision support system?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11B2-4289-BC4E-AB976F7A772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11B2-4289-BC4E-AB976F7A772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6CDC-4B5F-84FF-0448060B4153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'OTHER version of questionnaire'!$AS$38:$AS$40</c:f>
              <c:strCache>
                <c:ptCount val="3"/>
                <c:pt idx="0">
                  <c:v>Web-based</c:v>
                </c:pt>
                <c:pt idx="1">
                  <c:v>Software downloaded locally</c:v>
                </c:pt>
                <c:pt idx="2">
                  <c:v>Not indicated</c:v>
                </c:pt>
              </c:strCache>
            </c:strRef>
          </c:cat>
          <c:val>
            <c:numRef>
              <c:f>'OTHER version of questionnaire'!$AT$38:$AT$40</c:f>
              <c:numCache>
                <c:formatCode>General</c:formatCode>
                <c:ptCount val="3"/>
                <c:pt idx="0">
                  <c:v>26</c:v>
                </c:pt>
                <c:pt idx="1">
                  <c:v>3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1B2-4289-BC4E-AB976F7A772E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4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'OTHER version of questionnaire'!$AV$37</c:f>
              <c:strCache>
                <c:ptCount val="1"/>
                <c:pt idx="0">
                  <c:v>importance of the following characteristics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'OTHER version of questionnaire'!$AV$38:$AV$41</c:f>
              <c:strCache>
                <c:ptCount val="4"/>
                <c:pt idx="0">
                  <c:v>Easy to use</c:v>
                </c:pt>
                <c:pt idx="1">
                  <c:v>Efficient</c:v>
                </c:pt>
                <c:pt idx="2">
                  <c:v>Low price</c:v>
                </c:pt>
                <c:pt idx="3">
                  <c:v>Polyvalent</c:v>
                </c:pt>
              </c:strCache>
            </c:strRef>
          </c:cat>
          <c:val>
            <c:numRef>
              <c:f>'OTHER version of questionnaire'!$AW$38:$AW$41</c:f>
              <c:numCache>
                <c:formatCode>General</c:formatCode>
                <c:ptCount val="4"/>
                <c:pt idx="0">
                  <c:v>4.65625</c:v>
                </c:pt>
                <c:pt idx="1">
                  <c:v>5.875</c:v>
                </c:pt>
                <c:pt idx="2">
                  <c:v>3.9375</c:v>
                </c:pt>
                <c:pt idx="3">
                  <c:v>5.6875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C4-4604-B65B-3E7C230B5F8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42080080"/>
        <c:axId val="2079411888"/>
      </c:barChart>
      <c:catAx>
        <c:axId val="142080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079411888"/>
        <c:crosses val="autoZero"/>
        <c:auto val="1"/>
        <c:lblAlgn val="ctr"/>
        <c:lblOffset val="100"/>
        <c:noMultiLvlLbl val="0"/>
      </c:catAx>
      <c:valAx>
        <c:axId val="2079411888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420800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4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15205555555555555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'OTHER version of questionnaire'!$AV$37</c:f>
              <c:strCache>
                <c:ptCount val="1"/>
                <c:pt idx="0">
                  <c:v>importance of the following characteristics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'OTHER version of questionnaire'!$AY$38:$AY$42</c:f>
              <c:strCache>
                <c:ptCount val="5"/>
                <c:pt idx="0">
                  <c:v>enjoy using new technologies</c:v>
                </c:pt>
                <c:pt idx="1">
                  <c:v>appreciate change in general</c:v>
                </c:pt>
                <c:pt idx="2">
                  <c:v>how much would you trust the guidance of a decision support system</c:v>
                </c:pt>
                <c:pt idx="3">
                  <c:v>trust the advice of a colleague</c:v>
                </c:pt>
                <c:pt idx="4">
                  <c:v>trust the advice of a friend</c:v>
                </c:pt>
              </c:strCache>
            </c:strRef>
          </c:cat>
          <c:val>
            <c:numRef>
              <c:f>'OTHER version of questionnaire'!$AZ$38:$AZ$42</c:f>
              <c:numCache>
                <c:formatCode>General</c:formatCode>
                <c:ptCount val="5"/>
                <c:pt idx="0">
                  <c:v>5.59375</c:v>
                </c:pt>
                <c:pt idx="1">
                  <c:v>5</c:v>
                </c:pt>
                <c:pt idx="2">
                  <c:v>4.71875</c:v>
                </c:pt>
                <c:pt idx="3">
                  <c:v>3.5625</c:v>
                </c:pt>
                <c:pt idx="4">
                  <c:v>3.5625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59-4391-97EC-4B40A593B46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99285616"/>
        <c:axId val="137997136"/>
      </c:barChart>
      <c:catAx>
        <c:axId val="99285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137997136"/>
        <c:crosses val="autoZero"/>
        <c:auto val="1"/>
        <c:lblAlgn val="ctr"/>
        <c:lblOffset val="100"/>
        <c:noMultiLvlLbl val="0"/>
      </c:catAx>
      <c:valAx>
        <c:axId val="137997136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99285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4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Would you need additional computer-related education?</a:t>
            </a:r>
          </a:p>
        </c:rich>
      </c:tx>
      <c:layout>
        <c:manualLayout>
          <c:xMode val="edge"/>
          <c:yMode val="edge"/>
          <c:x val="0.1324374453193351"/>
          <c:y val="2.3148148148148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'OTHER version of questionnaire'!$BB$37:$BC$37</c:f>
              <c:strCache>
                <c:ptCount val="1"/>
                <c:pt idx="0">
                  <c:v>Would you need additional computer-related education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EE17-4F00-A07D-085BB3DEEC7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EE17-4F00-A07D-085BB3DEEC7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EE17-4F00-A07D-085BB3DEEC72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B269-4464-9A72-5D987F1EA3D9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'OTHER version of questionnaire'!$BB$38:$BB$41</c:f>
              <c:strCache>
                <c:ptCount val="4"/>
                <c:pt idx="0">
                  <c:v>No</c:v>
                </c:pt>
                <c:pt idx="1">
                  <c:v>If available, yes</c:v>
                </c:pt>
                <c:pt idx="2">
                  <c:v>I need it urgently</c:v>
                </c:pt>
                <c:pt idx="3">
                  <c:v>Not indicated</c:v>
                </c:pt>
              </c:strCache>
            </c:strRef>
          </c:cat>
          <c:val>
            <c:numRef>
              <c:f>'OTHER version of questionnaire'!$BC$38:$BC$41</c:f>
              <c:numCache>
                <c:formatCode>General</c:formatCode>
                <c:ptCount val="4"/>
                <c:pt idx="0">
                  <c:v>4</c:v>
                </c:pt>
                <c:pt idx="1">
                  <c:v>25</c:v>
                </c:pt>
                <c:pt idx="2">
                  <c:v>2</c:v>
                </c:pt>
                <c:pt idx="3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E17-4F00-A07D-085BB3DEEC72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4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'OTHER version of questionnaire'!$BE$37</c:f>
              <c:strCache>
                <c:ptCount val="1"/>
                <c:pt idx="0">
                  <c:v>Do you think that the use of a Decision Support tool may improve your decision-making process and productivity?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9663-46C1-8DA5-858A5CE6ACA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9663-46C1-8DA5-858A5CE6ACA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9663-46C1-8DA5-858A5CE6ACA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9663-46C1-8DA5-858A5CE6ACA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880B-4F08-97F2-041781C7BC8A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'OTHER version of questionnaire'!$BE$38:$BE$42</c:f>
              <c:strCache>
                <c:ptCount val="5"/>
                <c:pt idx="0">
                  <c:v>No, not at all</c:v>
                </c:pt>
                <c:pt idx="1">
                  <c:v>I am not sure</c:v>
                </c:pt>
                <c:pt idx="2">
                  <c:v>Probably</c:v>
                </c:pt>
                <c:pt idx="3">
                  <c:v>Yes, for sure</c:v>
                </c:pt>
                <c:pt idx="4">
                  <c:v>Not indicated</c:v>
                </c:pt>
              </c:strCache>
            </c:strRef>
          </c:cat>
          <c:val>
            <c:numRef>
              <c:f>'OTHER version of questionnaire'!$BF$38:$BF$42</c:f>
              <c:numCache>
                <c:formatCode>General</c:formatCode>
                <c:ptCount val="5"/>
                <c:pt idx="0">
                  <c:v>0</c:v>
                </c:pt>
                <c:pt idx="1">
                  <c:v>5</c:v>
                </c:pt>
                <c:pt idx="2">
                  <c:v>11</c:v>
                </c:pt>
                <c:pt idx="3">
                  <c:v>14</c:v>
                </c:pt>
                <c:pt idx="4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663-46C1-8DA5-858A5CE6ACAC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4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'OTHER version of questionnaire'!$BH$37</c:f>
              <c:strCache>
                <c:ptCount val="1"/>
                <c:pt idx="0">
                  <c:v>Do you prefer a graphical or textual output from a decision support system?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F97A-42C7-85D0-9C6C48BD2F7B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F97A-42C7-85D0-9C6C48BD2F7B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F97A-42C7-85D0-9C6C48BD2F7B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969D-437E-B4F9-5AF2D8660217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'OTHER version of questionnaire'!$BH$38:$BH$41</c:f>
              <c:strCache>
                <c:ptCount val="4"/>
                <c:pt idx="0">
                  <c:v>Graphical</c:v>
                </c:pt>
                <c:pt idx="1">
                  <c:v>Textual</c:v>
                </c:pt>
                <c:pt idx="2">
                  <c:v>Both</c:v>
                </c:pt>
                <c:pt idx="3">
                  <c:v>Not indicated</c:v>
                </c:pt>
              </c:strCache>
            </c:strRef>
          </c:cat>
          <c:val>
            <c:numRef>
              <c:f>'OTHER version of questionnaire'!$BI$38:$BI$41</c:f>
              <c:numCache>
                <c:formatCode>General</c:formatCode>
                <c:ptCount val="4"/>
                <c:pt idx="0">
                  <c:v>8</c:v>
                </c:pt>
                <c:pt idx="1">
                  <c:v>2</c:v>
                </c:pt>
                <c:pt idx="2">
                  <c:v>20</c:v>
                </c:pt>
                <c:pt idx="3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97A-42C7-85D0-9C6C48BD2F7B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4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sl-SI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sl-SI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'OTHER version of questionnaire'!$BK$37</c:f>
              <c:strCache>
                <c:ptCount val="1"/>
                <c:pt idx="0">
                  <c:v>Do you exchange and share your experiences about the use of decision support systems with your colleagues?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sl-SI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'OTHER version of questionnaire'!$BK$38:$BK$42</c:f>
              <c:strCache>
                <c:ptCount val="5"/>
                <c:pt idx="0">
                  <c:v>Never</c:v>
                </c:pt>
                <c:pt idx="1">
                  <c:v>Occasionally</c:v>
                </c:pt>
                <c:pt idx="2">
                  <c:v>Often</c:v>
                </c:pt>
                <c:pt idx="3">
                  <c:v>Always</c:v>
                </c:pt>
                <c:pt idx="4">
                  <c:v>Not indicated</c:v>
                </c:pt>
              </c:strCache>
            </c:strRef>
          </c:cat>
          <c:val>
            <c:numRef>
              <c:f>'OTHER version of questionnaire'!$BL$38:$BL$42</c:f>
              <c:numCache>
                <c:formatCode>General</c:formatCode>
                <c:ptCount val="5"/>
                <c:pt idx="0">
                  <c:v>4</c:v>
                </c:pt>
                <c:pt idx="1">
                  <c:v>14</c:v>
                </c:pt>
                <c:pt idx="2">
                  <c:v>7</c:v>
                </c:pt>
                <c:pt idx="3">
                  <c:v>2</c:v>
                </c:pt>
                <c:pt idx="4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CAC-4AFE-9C90-E874DC582891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00027216"/>
        <c:axId val="2134531664"/>
      </c:barChart>
      <c:catAx>
        <c:axId val="100027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sl-SI"/>
          </a:p>
        </c:txPr>
        <c:crossAx val="2134531664"/>
        <c:crosses val="autoZero"/>
        <c:auto val="1"/>
        <c:lblAlgn val="ctr"/>
        <c:lblOffset val="100"/>
        <c:noMultiLvlLbl val="0"/>
      </c:catAx>
      <c:valAx>
        <c:axId val="2134531664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crossAx val="1000272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sl-SI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</cx:numDim>
    </cx:data>
  </cx:chartData>
  <cx:chart>
    <cx:title pos="t" align="ctr" overlay="0">
      <cx:tx>
        <cx:txData>
          <cx:v>Response rate by Country</cx:v>
        </cx:txData>
      </cx:tx>
    </cx:title>
    <cx:plotArea>
      <cx:plotAreaRegion>
        <cx:series layoutId="regionMap" uniqueId="{72A9DF21-3BB8-422F-9A27-110535EE28C9}">
          <cx:tx>
            <cx:txData>
              <cx:f>_xlchart.v5.2</cx:f>
              <cx:v>no.</cx:v>
            </cx:txData>
          </cx:tx>
          <cx:dataId val="0"/>
          <cx:layoutPr>
            <cx:geography cultureLanguage="en-US" cultureRegion="GB" attribution="Powered by Bing">
              <cx:geoCache provider="{E9337A44-BEBE-4D9F-B70C-5C5E7DAFC167}">
                <cx:binary>7HvZkuW2se2vKPR82cJM0mGfB4DkHmoeu1ovjOoaOIAAOIDj158sSS2ry7JkhxUh34jz0tVFEptA
ZmLlWgu7/vq0/OWpeXnsv1lMY4e/PC1/+7b0vv3Ld98NT+WLeRw+mOqpd4N79R+enPnOvb5WTy/f
PfePc2WL7wjC7Lun8rH3L8u3//NX+LTixZ26p0dfOXs1vvTr9cswNn74jXu/euubJzda/za8gE/6
27dZ/2ifXr795sX6yq+3a/vyt2+/euTbb757/0H/8NJvGpiXH59hLBMfBMERw4wiIRgS9NtvGmeL
n26TD4zjmIUxCVnI4pCLL68+fzQw/Pen88NkHp+f+5dh+Oann38f99XU/365Gpz6cd3Kvc0yu/5h
Wd99Hdf/+eu7C7DQd1d+Efr3Ufm9W+8jn7xY89jrL+v/z0PPxQciCIGYxjxCKIzwV6GPP1AqKBdY
UERYjAhk5ses/xj6f2E+vx77nwe+C/7P199HPzn586OfVbZ5tM9fQvCfR1+wD1DZERWMcAg94V8F
n0BuIhLFiMIzhBEcf3nzT3X/+9P59eD/vI53wf/5+vvgZ4c/P/i7l9482vWbLzH4z6PP8QcMsINC
BCmIIhGSr8KP0QeGkIhZxEIMPyn78uofw//ThL5c/LX5/Hr4fx74Lvw/X38f/iT9Lwh///LyR2I+
jT8AmGNKOA0B+cM4/Cr4hHzg0Rsu0RiJt33xS9TZ/e5c/kngfxr3Pu4/XX4f9t1/AeAf/GPzR9Y8
ox844ZyjiBEScfzWS3/RajH5gAVCGFHICon5O8T5YTZfcvGvF/xPw96F/aer76N+uP3zi/208uX4
aKvH31rrv8dxOH9rpaHgAOg/sJyvGy2hH2LEYkaZEDiCp9412n9pRr9e9b8Y+i4Dv7jzPgun/wVZ
OHf9/Lj+cSkQUNyAODyEVhqFX/fa+INAQHIIxoA6HMUhwNEvIef35/Lrwf8y7l3kv1x+H/bziz+/
+M9ffPnSvxGd4UsMfm2r/5vlT4BnApTHInzjktEbsvwCd/gHgTFDBFEW8pgT/A7x/8U5/ZMc/HJB
7xPxy3v/kI3TPz8bN42bXv5QJAK1hXHMOZDOEKA+5l+rLcw+RASHkA+KSSRAmH2pgh9pz78yoV/P
w99HvkvC32+8z8DNfwHxvJlfnl/slyD851sBYOgtwBEoWYoZ4/TrToDFh5ByGiEckpDELAZW+ksk
+v3p/JPo/7SM97H/6fI/RP6/gHPegeb7cen/edQ5NFhGQWoR4PxALdHXVR8A3+SIAzTFsCkQJu/L
/s5W/uX5mxMwWp6d+a15/Xr4349/l4b3t9+nYyf/fCj6WZ/8YTn5PwH2gyH3Q8W89+reWz+/y73/
vYb8gxAAQyeOmMAx9N5fEQJAkyg0Ah4LEX2p+B+bwO9O5tc3wf93QuD9tvzDKv//0Oi3bNKfzeLk
0T+mP7jMv3BKf/vul830buhvNZIfs3p4/tu3mEO3/dm7fvuIr3rvmWue3fSzKvx5xMvj4P/2LUUg
nmnIEPQXFGHEgcTOL293wMkDVRdGwH5/FN3QfKzrfQned/QBfFUM9ivhmAkwm779ZnDjD7f4ByYi
oM2URT8RhS+Lu3TNWjj7cyR++v0bO5pLV1k/wFJgLkCy2x+ffJtqiDhIS2h9RETwIkSjt/tPj9fQ
094G/L9tXopWdKxK6DwXJ7qmQUL8hJQNvEkQb5fE0rrLBtwPKY/HRiKQtMnSljrz3Twk1MdEmbHE
Sdh3s7TLRDNi+CRJtfmjWHE25HUuYUUmw+F8HUOnTcsZtZIG45koi1yF0ZB0CydJvvpBLSS87Gmw
92G17pDtk7qN/Vn/APpMHIuVJCJyeZIzEypfSRJFNon4HMhhWg5BPnRHxMOMBHmx6wvUSBdGH4Ob
rdwWyXXIFWXIpN3UdGoxdUJJW8imbEoFeTrEPlj2i+4OHtdSTNt4nkf+hXEbZEE+H3Nsn12DFxkt
7d7GzZkOhYaZz5/abtsXDUxt87fCx1cC+/tqaiTG5bZ3dY4zlJ+32/oA8ZyUD/pQhV11V9tBZGNz
E/hplUsTF2nAon1B2mxaSq06UpRJ0+el1HhdJQo0laxnl81YXJBooAkVQyuDekytm3autg9D6T5F
ddtJE0yqDLFNyDY06Yimh6ntfWbnTvVFsx1pLLIyR1vKl25VeGKpG8nRhi8sSoutLFNWTFaOyx5H
/b2po1CWpJBbXDFlydwnwYRux7Zr9m2opZk6koQmR3Kx/TPO85slsK+U9lY6t37uIv+4DuvzWjZj
OpaHMEc46/OFyxVFleyHSSdlFzLZT0dn51XxrbCyd6uVcZXFse5kjpZeFV7Esg56m4xzgqJWTXRp
1OSiQW6L0QkyJ2XHaYb6qYWIVU42pth2Q3XY0FgrZ8VZQ0kkzTB42aDJ7DRZDmO90UO5eqdqzOp0
0abeu6KAeeUDT4faajmHrZVgSZL9SoNBknorzsMWFzKO9t4bksyujWUUhZeimxvpN/1pott2bMIo
C5jrd5wEjQxgWcpvNquC6OO6bp8tH3rlsY1kbRealAFsJEbaNalq3qa8jHTa87HKPGeLqsN+bxrk
7/rTglUnrbHbQYtpkmPtP87b8lSjObgwZiulYUueLBupT9DW9NcsH79n9Xm3LfWjrr10fq6gPuIh
8XYlkFcbZtUidn089g/Gm4cNd6pDmKrcNY3ii/nYm/zj1vdxgtauTywqj+aqKyZ0ZGWOJdL9dt2u
bl9EAVJsXu3BTKg+pxO5cmhOw9xc43m+J7qQ9VTRdCNNJxsfukznqJblMhWJcPQUt9Np37lXMo83
nHudbJUoUio0bAAxn4YlGrJZREfKtzqrKn4MeGQPaKSV3MJDMLPqPPJtVi78tqx7kzb5rnR6VOOm
eynmwSfWAkRFYTMd2yYef/wHTltXGa7RqnLWR3IM4z2x7s7b8n50Ks6RU3ilr6Np73BRvTS5Nrt6
4p3UdE3aOo7SaOaF0ojn0vQxxDZvvveuOM59KSQZeJjqeD/ikGah1pPs5l0ONS/7pdeSLT5pBL3Y
WnETR3Ol1rGwSW1NKjZOpLGBSEojvh8Wq3iEL1xcPAZ8SAa0nG7YQfAa9Dh2k9oC1qbdcz0QImfX
5ElRB5KXZD6vhkINLb/Px/5zKNb7sSICXqOPYeSLY8j4gflS5oAe1OPPZFPUISM9KZdjWzYX7Vpm
bcFb5eC4KsFBvjfQmlQUGQSDNFb5UKqmoUi2TT7LcoClba0+DaPpACVXASaMQTI6dozj8WIe+ONU
5Yr1kuNxkG1VnvBlGqTn5rYk1fe0pco7/zrTzQGC6UPfJ3jmQtqKjUlJt5Om9WekKK6qJrqHhlTI
UbSyaWAvYZj/CAdrktZPWx2PibGll4WNmQKy+0o6W0vmp1PCNJNBsjQoymgVnBSrz3dmjD9FdFlV
qD2TtQmHdJ0DL9lUXJJNr2qgukvbmoyKFXkvi2rajpa5Oe1F/TAIiMZmCkkNW6V12sulevKxL28D
dxfHizvkRQ9Do/qimYNJ1psH7Jr6pKIbl3kgopR487pU5DanexEvxTUckexymn9miA5JP5FTUwBm
etOcsC6uEtZ2bD+EzX4141VAivo2GJtTM5tGtWwwyRzm27GI/Ec3lUGqLeHZ0Ib37WQGNfi1Uqxz
V9gBSIswiCULokPn3OX4UsxtkZhmDtNgpFjxKQyUqIhXK/GfgolUaur0bbfxp7Dtu8S54ftFrJ0M
60mKqvJJ2y23bdtlzsy9NE3Y7kpKH1bMr8aB1Ek1t1d+7O9EDKD8xhZyf9Et5hhUS60i1tVyApSQ
bYkOnsJ9NsMWjHif+DL+2OB94P3lDAuGvTmdshU9dbrfC1j8PrS6SgLusjHuPxdjeaLLk5DUg2L0
URRDL7VBH4eOfWo9MmqKr4XxU2ri2KfPdR4Fh2rin6Oe7Wgd5CoqxaxqlrcpNF/Wl5fck+rCxDcA
/eZi6YxiKJR2dkNihHVJ19p439IearUZOzlHgQxJebMu1MqyDK9Ksl1wmn+M7RDul/Z27TGR+O1N
YyxquepZ72KPrKTLgiQKwzaxEc3VFDDV9cycUld5KLD51tQzP3a+yqruko5DeRCVSHRBp7TcVqmD
7TKY2vOaTTfVds77Cst5zt8YzbrIEhd5SgB76cxUVWqiCjfXactyJeBrJodhHfdR2V95/9Zhi/Kj
66rPPtZc4oWpIo+TyvfBgUHrMWW8nws676emrKQg21UhtinV4CKmNeGLbKmJoasTyXh/jleMVWxL
NQ9DB7wN3wY9vmXDZNLSh7DUNls8+oyr4LnfulMdTZdEuGfaV8eCWZR0K2S86i+Crb12PKKJ9duo
NrTTneWJboQ/FLq9tJCOOvd77Lc9acpOkWkkex4GJ/VUMAWhHfY2X9Rko7RjdSPLAo2KYgH0tmce
tg2gMBUWGrpJyFCfbuFdUMyhnKLyNe7dlm3CjRkWxac2nxKD6pctBHIZRUEN2D5eF2sNvKdya7K5
LUpn+IpLUjWuu4yqgMk8mvM9q6vMFTRboyGlqCeHOeaZyDuoVg5MMJjr2ws+LF4tmJ1Wps/lXFxA
0+uhpVWzDIuV7UZbNFKT+lk35SgrtFZH3o+z9F7Isg/mvbAhVsR1K8zqk61imF3r7iiOtIQ2ANyK
tLtgcm2y1sGzs4tch/BuXKOs7h1UWfc59vcFiYyitc4lHcI6MSwZO1vKmrk7vcSB7OfwVVh0va1l
mS3hUEkfZhG3hdpK7VRuoUpaOgzSXox3Y9XeDtx9GvTHpQHCw5f2ZrbVRd6RTw42iaqb+WWzx1L4
UDYjalUdV888XMq9a2IPRBc2SFdrLYt6fWg17Q+1e1oW1pz0OG4SBPWr1mU4bQyWtgUSM4z2OLv1
hOgwTjXFXsVFmbGJIzkgi2UQXuWkb5MaNdCn8OZlm38cCYGf1QwAsXW3TUCNRHaedrFqoreeJNyq
JtAHmx5xEi+zkLEdd3UhjiOdJZlQoOg6PqK6Vl17i9gEnSEa7V4svZxyHkvO1lzNkdlkMfKTaKuy
RY/1LoI1KISqWvXhjGSxeCmKuUq7MX/ChJqTlYYU3ur6ZF7KB1bVN+vIkroDUFhHGmQ9qSGJ2kF3
L7qHYBt0JsL6Lh/EKS8GKxeEnlZ2OffWqWVYBlkM88caVBrgLROpnruDEf3HoogwYIi+CGN64HU3
yVIs94G/wzzXqqins36A/ukjkE91XWeBmKKDG4trvwBtkVUA9LKqpqTIq1jmvk0MWZ8qZjfZCZTN
HdZpTiHecw456wyblY3DAxosB5Rab0vabHKo5tOZxvoi6EXa0cle8ra898G4HDeOD6y1URaG3QLM
WRxJ0GJZWhgWlQuTdgKqNFZLJib9OsaXLF4/r1Dvbmtux752cghFmRSNu0ckj1QY1EHSjdynQIRV
P9SjFE17W7fEJHFLteRRf1cO46CAZvUqZheUrlZ5u5wWBb2xAzQHvRVULnV7WNYAtup4FhSjT7d5
OBS9JpKOpc20g6g0i3Q9sJ1pix8n9FDrVUvf002uptJZ1dYKeVOogIPSI3y6n7rychbjKqPmrRwM
cPZ5NtJs9ITXfr+ZAQGgA/91pz88gfv5BcU8becdZ931Fq33eWEUisnD+vYxG20t/KYVp3RLQjoW
SdQVeDd2S5+ZIM1ZXEhUh5WKkc4Tvr6MMaQzbrlRYA1I07oiCYpCqKHUJ3R1484U+KwgLlDQW2ki
oNoS2+iLOLBtEompl+0quEICUJDyCzdjLqkD4e5t/DRF+LrraZnMkFA5t8DXg/7Q1gUHUeGxbMN4
kcPG942LtGq8hWFuuls5A+Yc9Wc+pMCY7cihRBs5l+tx8f7IomWUW58NemUJAcYm43I71tPEZZ03
q6KmeEQrVVscNMo4hyWF/6pWAwnKGZJmYXfjWD+ssWXgdgTH0hcNtEpYCi66U1G/Fnp8iXh3s/p5
kIspQZ+Ut16EVwuf9+s8HsJ+3sdN/ryQ23AdznVvH+1MT3VMYsDcxkrNOci+6LiGrt0BSSNAOwGh
66C+MItEHellzvXHhgWqHyuedbjqgKetxaHz9QsYEgAu7j4Hc0fRDtQOrrN6QDzh/ScQo3mC5uba
TfpRs6BPuNiRrYdtV04sGxqzy01xt0T4ZS0Xocq5dmpzPkWxe9IhSUZ8FuWmSgYmqiSa+gcxFFYN
tbkNUGCSJox3+VYDQ9HBbeu3OyFEIMv2Eza1MhXK961G8yGaxM5FSBndjYnumzAtgTFEwZyY0V92
tZ2Pcz0+G1MFcgWaXEIFxILKIeqg4BgkY3Y6VjgvVM8RTuyMQNQARnVDUUuvAeuW0kRSeAaP5s1x
yW87AHLFcl0eiijPIp0/sYh2at0Kn5T6dNrCIqtvzexMBs0xSAGVElH3D74AIgnfAoB+iq8Cyj65
sOhAxew8KkowVriVuSmRHCtcJXXoShlypMSS31PvqeQL0PFw6S5N0A5qnto6bcqTwJBQ0bA3SUB0
wklah6g8LSi9CShIJtI2ZUpPQLC3slvr13wrb2o3pZWeaUKQC2Wr93ypa+mwvQ5BK0bhdhhhfwb5
eBGs5RmoY7kVZ2XwMZ+DZELD0fL4zIxrDRv3DKyw03heGpkPBEAM+dtywq3aqrOyL7mc4u6C9eBh
1A1Oq3EpgcBc9EFjVIAsOD1D6CW2xqQRro5NrTYSmn3Y5Vd0KNbdFAxRVlRrtgwnZdmKzE6wpYHz
v4ykkhYDz3C4yBqNsKojCvz/1lugjnNMgNi39E7PR6bXUA6zMUk/3IBTwzPcQBznfFmAIpYAl2BJ
qVyvT4W2x5WdjxwD8vXNpTbsoY5nJ9e5Z2kNwTQLfy6Hih7jplXFUt+ITaMUlXyVuEBZy0FLr2tL
Em5NBmd9S+pQa6TQjRo2e+9rinaMreCdgIiPV16qITQjMPo4nRqW76Jm6mQE7quEryJfAtEXqpjC
TdZ0VHoS5OAHcWZW+7pMa5eSfj2j/fJaNrZPp2451avAaunjV4uf8tY9wreBHluxPeG2DpTx+nZm
7b7Yep+GqLGZQ7BjRg3bYC1OW8/AHhM0DR1/sl1Yq6Ba71bkEqHH40LQpTdBUgNBLNrJyNnEHGJY
Hks9tLshF09VDux0BQU9btaAITeTpAdshx0k67C4Hmd2y0PzUEeo3mHAhio/Ker8xHfhfcmrOe26
GXRaxHZ5LjB0Q9C+hodXVgPTNxOUpe+vWLHs3QoKsV/z1K8bMEOCNwUi7dWQYFYbaBRdr4NqcrOl
hS6u4Nw1PggX7II+PnqNn2m13OIGPNOimR+qpbvgjlI5aXwvoNNLMeZgNOrpVVf1ThtxN6Pxprei
zFZwNjNw8R7AeLJyWLfpEBqm0JurEJu4lQUJL6yjt+NcpuCbRKpeukXlC5Qi6HdYUmMfKhbrN0Na
S9flWTgCBUY97eQSEyghH1xMGGjWCPhrljXO+tW2SlflbggmnE1NJEPntHJ9B8y3N61k2J9uKyW7
gYIjaIh7ZIuo0oWBZBnimULLAdtQiwV6a+8THrVAsa3bixxdj20O9Ao2q2zIeKggrHEV44y/MeKl
B0hu8HjdhdD9l/pE+/osgsODo+bkCpXeADnWNuVg4qh1cCdiMVxWtLiccjA7EQH3DIx0hRw08i1s
u0O98YupAFul7rAkBuRmBEosXnv6xsfzE67zCzEGn0wLLtHqXLVr8HY9D5v0y4iuelh8uho0KRQW
D12OorQGFzI9UAPHEuCLH7DL9wWipQqHxYEmYjTZ4C8SwLah9gQvAKa5jcVuC2lzAPNNSxzAI+AM
7+IBNoMO5k9CGH0hSnEa1WF0yvp1U21XrKphK3DqpQJXZGG7YICeYLqSpIyBEhgRuMe2arokbwFk
eBACbBdtvyvwlO8bpOXbPi2mZjwJygsT1uFbZiI1e3zaB2t9COryksR+Plawgbp2Dc7yzh9qw+wh
ilgNtqIlSdB+HDyIA9N15y625y5qwHqJobHgOLgYcXnbrs2UDLw/KU1zHTQ7E0DXwlMPJl6xvRJd
oqznEI+m7YwcjB5lETfRrh+qrAvW+VAxn1Zt2e3wQjo1j2/tAZurinK8W+MZ6K976EXWofo2tr5L
phEvcHoTgPLRswKXqgc3q7nWHTSIde5OwKoId2wcngB7VR6XcUoacJrnvr2usLueODlB0/YAcGST
3KL706jTBJopr/YMA5kqSwPHPCiyGXmzHjanA+U26I6IPU0M2cPYs1dM3boXY3ey4bpJl6CH85mx
YFKHy3q6+vFkyu3NVNag8aJoUc7EpVzytTrAAdYRm/IagzueRl2ugER1DM6HXLAC+aYA+mV8oAUi
aVu0MtZBq0gPdW7tsh/gHEwWE1DNIJgexzKCg4PiU7eChdMiQHDW1+kg2ChzGu5G4S5EGxcnpmqB
ewZg59MCy4ZRowohLnuXn4ajZcBg4lk1IT5ZyFVs40UtFBcJtEzwCsEO15Wvjjo4tCRcTkS9ydEj
knVb/EKrelPjGNS7moRDloNvG4wlyXpveOKqvQmWFTCFv5EQNqq5ikFKxHLg0Xo+0xFI2xodbAvG
zxAuu21hl+0IIE3j9Ujh72QyUI0pcWB8xpg2gMPAQ5GhoYrLrOm7UoohDxTBfQmnctD66JjkY3dZ
bzsdrmEyUEB67t0hCoTZoZoHScXqIdkY6EPP3AI7ujESjwvdoyLKctRRkE1NkxWRtOQCr+SVF5Al
F1oQBUvI0sraM6h/OLyx4wvC/ZI2dcUy4AZJp8tQjnCcVWWkAA3gcQ6HU6SlCUTjTJtK8SoWKYuF
VsQ0QGyaScXgOI9F1MvlLd+zmXNQusP9KsAkGyt0iZyo977eMjhJBab4xh5j0OBt9UB51ySLaF/8
Rp8WqO9cd3BEkj8awu7aIbxe6zTHcyGdgaYOxrOW1SaOG+YPnSfZ2oKFFoKYjPD64A29H2zEVetr
kVBXarlu7U1Z9jiJwOJRjXlcyifX33Rbwv1FhD5v0Wk9XWh9wVgDLgD4MNGnmNwUYyVRflmQW6GP
tNjp6XQ25xqc0vBkRPtAXOfdud5v03EWNxZfN6BYnZr5DcXXYXkawtGAKK5msoOxsAsmOFXC/DqK
blazynj8WLo7DGFu4aSiga6zMdVWlYKTElCyNmkXOPvqwCn9HHfXTpxtY0rdlQ1XCacLYIh8ikoi
STNIfY9mcZbngwJXKaX53ZYf5hIrNoHTkJ/b6noAE3S+We15030/AR0365NlWC7bA51vLbuJ1tOR
3eXba87uefhQ9bdOl/t4+17McJgnroPwRG8n46T0km3xqfAneTzKvvK7MjpdimOXn2wVyJSTuH/o
2TVqCik6D4w8zrRJ13xS9XBAHrTYx3Luspi+tPqujmoZ6lMPfk97icQJ6Z6Quw/xiwXzyHU6FeZ8
HV5Hf+fQ1caui/a1ZveWCwCQUm743Nvvy+Kzz+GoFQhEsHZKb1bOcPy0CvgJJV184uYzym8J+ZyD
BZSzO4Kvae4yAmZl3SWw6KmqpIZTLawJCF5VAUhVZtvrCMqMR2qxYMNjCCycEsRBAnAiAzSDRbdC
A/geD7H01Z1p31YCuwzo+CKebXDnmgN3B/geucSg+McTbfb1tGP+uvOna3yZOyjws4jcVVBu7NQW
WRQoe9RzBsGc6Ec/nwlAbW3/l4TzWG4cW4LoFyEC3mxh6SlSotwGIdOC9x5f/w7mRcymu6fVJHhv
VVbmKU7Mwnsz9Y1kNyc7JdqX6oW/mWkHw7iu5nXEIcIIGJ1ucq213SVNs4vG2q2n0hEwVqbpc2AS
laTJ7lLLXhPmi4YwW/jUqO4i5r9lSU5Eg1axr5n9bDnSj70Z+7IZuhIG0prTCvCcDGYPOd3lGoFZ
jwuif0FLoEg50s3HPFp2Ile2hJSKjdzrhdrbzHZLMOyZxJnw25at0Gm4fFwCc+mDZo3wkIN0fYrV
FGcNLU9sv0rvvfweIzauYnbNs6e8/YzEOJiNU1Pt+9lrEq9HoS2Klw7XND2OyaVZ9pP0kkf3QuOS
Jk4q/Fij5IarPVaneL5p8wufs9YQaj/vtLawU/ldbCu3wpWI09iW5Xtk2U3bOW3IHxzC7FreIg2D
QqWuFd9cESk9Fs2zVH+a6fMs/hX5nyT/ZsR5RvrZLrhsmA258ieSTPaFsyi3Zfqam5oWyzOhoSeY
sAW9WEoeNE7JOjTLt6kmTkyak62hl4NX6PrnMj2ZGOoRvk3sUvjk5W9GS4t57KrMK/Kd/mZP4k9J
hl1NjIDV6lrl7CRKHECuMP/0TpXiBkoPwy3Ml0T+mpre4zGSE7s8ClGErzhkeIlr+qoMBbojtvuF
Iz/9gyfxkvnXHEM7ncODWidOuGh+pPrbKa/5kLZ72VFzen7dWJETS+Sl4UmckWZ9RPL2G+Zno30Y
zZ9mvpviW9Wd8+a1Xq619JKWl2h+U8OvlmcR41DP1ls9yccK324I+cFuEiGlKtHWyxvHHbPOGaRv
4aNrW7vUNFTWatcPg8zJSDcLVLRl0djJzOulFbtrST0qBntirtXH1J5HTvHXxGqO2Ht4WzaSQL0v
Rm3XuN11rJL1zPZQ/pgFUUEbiILO52+ZL41y7EAp4vXNLLnznPo2dzKSSMSWbZhbYviV9H85mUgu
cXia77Hd9bjAmtz9V3tMbSAMKu1ltoK4NzEL7n3qZUwvYTc5Cq+1pLgv6US2icxNVVeKTVdLeL6h
ZcfJvwYehHi5UrzxMmLRFwouZC16VkW4QWuO+mKndYpXcZtUVJKg104+M9yWoY284OA3IDo1Sqa2
W6bGeCkQfKHd5KglHl/TORVaSC93SwyksPTuHM4+xw5KRPCGrnaztNgn2er0xujqw8qza7TOsbTY
E8XHIi8Hcyo5+qtdkfer/UJnU9xBr/1eecuq3olV7jluA2GRp6uto9NVw6r14hAr3sTRLVQbf8LN
qg+4koc6lp45Nk4VeZrQeCk/sGXmEUQahGDUt6KX6Y7J4FjN5JilQrSdBUk8QTp9RBqX2Fi8Plvs
ChMiz161idH5LnSfmVmgS2hFUmhHGujL84Tu0kPB3l6c3HF659MSMX+TARbDr5UcDeMkptdJ+1S4
x9X4u5AgMKk5AqjJimJa1N5f1o9FPYrJ6jfKXljjHW6ey+GPMsnu68Gz1tqurA9F1eyKoWek0YoU
0Lqr0EX4Td23HDv6winBaC1aybMiMCeptSUF7UV5zNPctfKO/0d3k9pyeh2vZoj9yUwdBYdmxAVs
Ey6Kcel4IrN13/4dM39XgDi4Kdvj7ZfIswp11w8GvA/WLMK4GmkndWwL8jman9T2OUO9pkgp67cd
PsyJOq3yronG5dEgD4UPyjhaWeFYHCmNOHBUfutatRfjJRS/RfWrK05xzfnRI45E+FeANymU5hAb
eaA7YM8hQzNX4YAnTDH52gR9KTtk0eTxhd+0+OBKRL1S/SocbmLWOVGy3gRaBREJpk7urKT4aqhs
cvYEUPU8RfMly7e0712eZHp1bTOMYBK/aslB7ISzRk/twCLysXamBpAkx4yMVFeNrEOU1kG1TudB
154GK+WdFOYjrTJ60HbnZL83tKCvMcBk6DdNd2eBCywNhwoAQoxGqrtiZ7XuqBWc2JicBaM8VUN8
aWvxIBbhLhxJV6X3Tv5eIyAJXDdZrQNrTo6hJL5kSXWoJk7RMgewBLzXydOj2RHi5lDLoqPV92iK
CZVWx5B8PamDuaj2sbYGo5oFCw5tlCN0ZPVsFtbNrDO7bKffaViOQi0SUYXu0Ov+Ck8n9qbTF89M
6hczma4mjFdlGkFIPhnNa2CM2T0b67McC6cqSp6a0FPlkXB4FPdqF951SwoMrbv0cnfx5Fo6T/h0
hZr6fbf4w5i6A/GfthpOEgJZiaWndpKtlstJSk1/njdLLQW064hA4AyS6lGH070Xc1R72TtrIT1i
cXhvZIO0tDiXXXeKmuhoNIanqH1gxvi9pvLWSOKHmFmXtlOf4SIvaqkFVf6Z5MW3tu4so7s09b6z
DFuKhaOUVkc5xnhHmOZiMblRsb6yD/+Ul+LfnJGKMAScVUF6EohFc6nb5Ye+bT5bIf1rNPNSTtFL
rrt63d4b3fjXmbT8aMIFS89RuOwlCUSk0Zuv3MJFpnzk2IBQajrI4lbbJ/OjKUqmty8Jy7cAr5QU
Pud9k1W7qvkWydGzUXXy9DKHTDHjvzY9ht0xXN3C8gsYKwvD0jyUOdTEbbH2XRwk63MykI4EeX9P
5ZcKKdGd2uw5UX8Sg3Je1XbZnUbtveW6FGpEMo51oB3XKnewfcz6U7UL4oLPSL10yWu50sMIhXMB
0xZDTXBI4XBVZsQCv2jlq26epYMtBZL8gT/jFkrvhPF9LP/VNkAbgXsRTo68WPYDtTI/ieOhFK+p
ciNbdfQ4KIpr4pM36M5mS8R/9XyrJ7qUq2SeqDzS7pNbTSE+K7blGqIvn1OattRjcisXK3nSPZyp
IOouXKVgRTWpE0E5QCnMp1dGEE2ySiLb2ybcEotPthI9OnmnGi85BbiQMntQHnJ7kDBIs71UBtMQ
gMbxX6KcdC3F9/+sJXEv+owj1Z+SvbUJbKdXmTuwgzXdx80rvdIum8zWr2Zzbu3JjVundlobTHWy
RdvUzlQX0wqoaY5S+y1knfSTY50Aw45Bk59wnJTSS73Knad9GkGquYm7Zt80L1eILz0GXpgwOpwV
0E5pfK6tg05iLcN8JMtJiw0ndbBrDG/sXeFXxvO23LKr6QXfyngrrNIujM+McpHcNstg4FSI5m6e
H9N61MO9JV1jD0pRf0Lxm/pLOx+K+GOWn9XxtVmZA18K4SPRX5mP2tXrxd1iPWrkfCmd29nlDTLO
7Ej27bm688r9WHsqsrMMkpoeZn9wEv1oVpdevdd1bRvq6nfLVXR6VzRcBpFlvjZ1MIrHaXzlr2XK
ftGupflkiq7W+dpyHcy96AKDchHQ6cUh9TRnlf084OCU+yQ+zaSUdY61+lOs/wTtuZn83HksQFj/
4vC1k+5x8odYn6xAiW9Zv1u0+4CWekTq77T4lfVAh9tN86FLF10PhPmFYiyaN8MVOPe/tRt6onFJ
970vlFejOUe8FgfTLX/mZzq9FUTVv4T+J1UfOsb47PcuQXFikgLjNNOyh/pnUt+X/l8rBEbvSupF
mw9Celwbv3Qih2M+FOdhOIrhrXQehZY7yjB5ffdZa6irfZ0c+uFnRKgZ/T0Jc7uEhTPH51Q9y80u
s754/p4hQULfZmm/fRRB5k+Ay+lLvAR5tqVDR9PLA6H0NRtdSi4fZhnt6G30Ndcsn1YEq2FTj3qe
g+HK27urQrvV/5VjAG4TIRYH600aGmccbx1TrjyDY4IkCcyQgS4m9ticNItAeUeOYxv1ax96BTpR
z6D26LVB/RdKid0QHMX4I8n4FnZBgSsBuWwbt6zFBxevUr7TMt0mjtOLEVWm27Nc2jXu39q+ht15
jt/K7ms7aeU8eWYSu7gJKHcCLoffRZTUzafcHhNljzdma/YvVDmDyXupPq3bJ3ae1GtdrXa53Kzp
2kVPsTzYhuB5cvgVtWdGIuamij92u2Zfd5e4vwwQltOpEo+Lde/rmVCysVugxrnaFdN+Ef4MWIxW
wG1PfifhXxJkQW58LCjMQXnqq5/tDX48ifJr28DZgljO3b0un5pmb5C2B5IWmBah5bFtX7rmqUU2
vUNjjxblZd8Jr7FLwXXl8cy8yDu+jFTdbLh1ruqu0kcVnuX2HeQG3s/u4fZRLpSiS5zvhiGYzEdo
Y28pr1F3TnEPeF6O6C5M+vel3eOz+TljcRPuY+HCU4iXr//yaTI9OWjCL1M+KaTxaf4cKX/h4o/3
oQ0gQvP3Cq8Vz6o/JpYvdrMdeolv9Ajp5CnUDskWyjBTo5LtcoOyl3uYvEjjLaa+6PS9AYANwY3Y
q/RD0nir5hYw16l6xJ9WmAUhSit93w/fcuE0w8GKbsN6XOwvsfFAGxhODmZ3LAjeluJ9zILQo7SC
m/sdAZVbFV7GZJl1f51Xu21cOyrEhqARu3aEnvJlBdtdToJ20bW9XjDyHBqmyEn9ZVYS43tINeiH
uxkFtQgHS3h4NPKjFJ4q7VXJMLh2cxnM1kWL32LpIMJ8jN7kr9UxrQKYf2m85pzQWHvL2i2+PpTz
2eLBV8JR7I4Cc3Oa/kTrTyngCqlvGznOgOJErsws/kZ1zm5KuBssd8NReQOzqwbIO0c75dwJa/A1
cNTVVL2yo4NLOWOG6WxPU3kg0KPEm+qrQro7zo8l9hIr+NLxxFFtgbWvA31xF+q5Hvw++OzqaD+C
P9d3q3I0wTOmh0w1jyaQ6mCsn7rWNaRDFAWXJ9515NDQe1/M/RIKsyb7PtQ1926jGIKkDUxPcCuI
ZWE3Rrsuc5L1tdH2VnspsJQtG51jxzcMvoax19aqTwIa0uLaNVypfJmqAxe3JwrSDkN2npNAkZ3x
B5DKZgXCX017tr9NVyV0vSKjuzy2NeM6D7tRwUbfC9ZrZvl5/pTSciInLPzuZNqyLfpQHSFxkItZ
x2yVbmJieJKMk0UhhsDiSVTVPssxa6+zgQtSNbaivfX50zBeFASP8aYrKCTLHXtfbT76HjmL1x4A
nPzfDelQieb4OmiYsExUazXY/TbKCiVzWpBkV8X0KIv5i4Gi2kW+wjZHx/S8qzVHJSwFovJbiLMn
iWqQHfWerWmPgZ0hBpz7ks83o370oF0AVYwS3yGPvFN2lfwlxeHFxIUbtIOYvJjLnQI/La7IJVf2
rfkKwThTMcpTnzxxM6HrC2ViZn+V71p8DEXHXOltXI+icTapMRgfwnqsvKrYr8ZJSy81L21Jqc7H
mUYRUrAWusc54fqa5LYAn04mlHaiXdf5xYgPQr6P87f+FR3jtZbHkbZL81TGe4FkWPTV/plgGhdQ
cYoFPYN7IQLU6QcA86Y+lPEuozqxpFBcBC6MxgUhiFeQvoJ4jOXnAr0jl7tJ2bFHgui15IDDmBU+
vMlYHc35MlmH1ckwAQKgAA5nwpM1Ri6o2bjR/GvMB8s4RWUD4upOauSTqTh9yC/1jdNjSahBKgEi
rxSqRmWczc/VGwi6pZ+6JsiIRJWdwg8Jd3odiPNPmYuuTL4jhsdi9E1wCddIB6fpj0p/HUbSGSiM
jhGr8UKnNf8p4c8sv/Uyg3diHmABiaPuxXztfQ0au2XvCrJKLo7gIy3vIf8ohMrWq0NDyOXFnhD9
0sp1Legmv2x8NfG6xNXL1InHL3N6E5GrymaUkZyo6p0r40xRYLb7NSFdyXaGeJ7/Zqp5/NXNz8J6
NtK3xR1crXjeRNz6GXU3MyaC8TMXP89bmoNcnGVpsePpqpfvlEtNPWwXXg8/xAH7Q//cLtTQs3/g
aGC2aWfaW+fVdS5LiNk1vlnxKRf24nJXtc8x2zRkI14W8amUD1p01s0ry1PKssvL4+qQL4dnxgS7
qwnzexCGt8gZaXt2EQU4nibdrFyvaUt5lc/Ahsj03JPdpQ1Qg26OzU0ZUfap8lYxMmqEOENy3WYr
A/udISGNepTv27Sczfp55sOex7M5n8zhSUmPg7rDoRrgTwq/52b1E8xSQ4gF2cZ7sxigw79lvCWc
sCTcyc1eu7XCUyZe6ny3PUA19Fm0iJoMlfRhjTdtz22Uy4Mxcs2HfN8N/zbrVBg+svVnUEmD5w8C
JkcfLow9qvyohTu4AjtKnEo3d1DQrCNtzUFR7rN617Vjpr+r8ouMThvLj759b6bPVNivAwWzt6f0
2k0XCi4aV2FEkd2YZH5xhuUpjO6x9WyxTbc4pT0yET2NTPHSiWGwCw8zdKIRv4kEpi4OLkZ7eV0P
phmM/anq9njQTqWwTVG4NI2tAC3Jdcr/U8jy4HNAoxzanycw/KXovR1ZqkyWraEqXqVo3+dHUfdW
4VI7tT0IL5Efe5QXHU06CO8MvMzKi0PKCk8hHEzrkrPX19xq5VclA8jJCRYJiw/wWbae1eoiV4ud
Tsew/q7Vp2xFUb+BOJeTJ+WeVmLr7RPzuxU5uq9zemh+dLtna2cvGgx4x05DKrGVICr/sBIncUbu
DXYKomBV/wrtXxVdrLWwa4dhjU0gWrkV/TPiX13dzeydjYe8xsi/Je2tyU6PLSU9R/2uVW4aGzVZ
fl3QQ8NySsaLFf9CAojfKh1ilXyrJJHBzKBJqB2ThDuYH6uioSRPRIldDmZx1btgRpKu+ZsaHWXh
u+toXZTM6o58aKwaHwXAoTrJ7bMivtOiSh05Ou/ULsj1t5RwWBDuW5eBGeiKvcZET3jwGFW2cGDC
RaxsYb4I4mlqvrfduxRncCbUqdW7Oit7Nf/XWE/Z9NMWd91EJpxDy0/0AHOZUv6lFFDU3upMDD7u
6JD0soiUf61FoCq8yOwQdm5uJw77TBQNefWN+MyCl1dBrsXPc7SXtUDQn0IknIw7a3KQRFxUdrtI
JB61wcqCr6cwb0fcqn44F/WbbsGpw/PqIlCAg4+mjlgnH6sLTKJkxKa3xIPttF7C/DtrHkP/afb+
oPtpdFSUv6n8g1UaCRfRsZryuw1sRX4Q7NEtwyDvzlNxUMNLuzxn3bfWvHfD6yQ9+ECU6LBmQdye
JOWQaBtTEjsM92QHqviUwCY0r+XA0tLySPobI1BUYZtMoqcVr0W9X+vTZBxC+UuxE5Z6oEZPrYtI
U34Gj3OcPmRnpltQM5SbHMdOIwk2obEztZE9df/k8cSuJ4H/31QcGYwHHXW6ZK7VAmpNv0lrespQ
2dn0y3TlrD1PxP4V9NfZh3KXX2dckGinB5a1l5ObCnVSRc8smjoR44kTuyJ/YbbcGe9HvY7cWPoJ
sVj2NePEbi+Dj0OKvXzFrTO+1+ojEp4m6aZJp2ahZiHzWce1RzxjaQ0KNmTCDbrJn2LFlyYI/G/d
jLf3DZj1nench7d1xqHKKi+u7hkMzzasKTKVNR6cqleDwv6TpkNGXQm5YpdhfDU5HZVe2OH0aobQ
HuVDILbITwwFYHC05duiXxnzEcnuEjIY8RMb0sAmeSnUs7VL67OBuYgMBrjQgUwJZVJsreaMgqnC
Yzb/ci/L+UXAoGO+1oynRXGFP3P1s48iCZZ612n7vCvszYUYTo186U13/SvMHUlEq5y5CZJ8aMW9
GV6pAVSFhQUNiYmV6avWOLPNjzwdDfN5iO9mfZ70XVsHOS3RUN9brFYNhodRTiiYZbV3kyRrqq7h
fOSHjZEf6buFWa5BgkZ/A750MpqeboGVGWcMm8ZfjePC0F9fBixJaV9HN4BnMFkJ8/Sj7p50hU0g
23Ci5mzdBMOF4RYWvH0iL69tT//9cBa+5teoeEmXc1z8NNNlE8lalMBUT3CZmTNXD20KMiLguLxb
NBgtTZxN5ZOSD4h1I5iWXY+2aSkyNq6HkdodtzQOqbM8JuGgFkFiXhIJlbvr2085AWd5U2WvGYPO
enytTtFcqSix17NreGOKdOtoN2XvK6FcSa008u9pp2tXUsxK9+CSlWyfvei5vz1zAovEvLPM4sTi
iGhv7GVXRs/6+K/ntdI3HBmaDRMg1mmiNbvvbxa/HbF7pk8PMdsPxDKLrX8OhmP2IDPvsviNZB9V
uxp29NA62xOXsrO9306zIB/bw/gqfFLNtXzXS1elQ2QqAfQ0JTnoKzjA02ZrGjLwom92+zV/jqUP
tIK07OTkuFSncniCWyK6fYwOo2L7PWg/poJRQlayBRjQi7Pg9cpt+4dF8oN0/eCTEapnwzqRFy9E
oMptFq8w5jwRLJetyvY+xDLY1acB0NP3n7TB2TgW1j5a/Zj85ytnFWtfwRkgVd2RuM5NFyehsRTi
XVWvaf3AUK4MyNL5iWXDRLguC35csBSnOgCnCt3KvG0WUpO9Y9bpyrm2zpX0IZUf4bnCOWhveWz4
EmRkt36m5LFS+2Jmb4J1NfpAXs7teBTZ5EAhTzA+yewUWrRdlTw+p/XvoiY8wVcFqyTvvhtWOS3c
Wqs96fbo6HSsT7oUpOIbH7seHbcZL79Mu8Rfmrdtcp7x29AGMV4jLBnLhPIeroyyemhpesX82aW7
AitByL/S8iuUoWdYzBmYg43DYC/cuN0432jX/LCtc7a+7o3Gg2GH/V/VHkYmnyqyI/G6lUet38XV
rTZXL4t8w3pk6xXep5fcTN7prFmP/pL4NYhk9m/JCnscTpvrosWHYQsDwnORfHSDTWgmonWEr5bf
zpoPs/gETiaOPFbNtYi/dQirOT2XGDRG9NJBuKvGjyDuK+GqE+3F5CgoFbE7i/I9cb9mIkv265yu
eevC4+AYbhhdx8zfeoK+7gu8oXXQSEa/V+VfqL0n4Zs+PCx938i7Pv/uI9TRYa6/1+FTEIB/aeTx
f172jFgTP7XwOWbhfHMHMultG+UV9TlqDm30jNXslOmR+dAzN0z1CwTMNrMOQYmuEGk8dNtiStx5
fsaXr4rjgAfRBGFU2VpDPM+5SSj9l0Yq9+yhOgWVOm8rx2CzekTphvgeRrEhF39bpjDMyEHrIS5v
utjaZnpqgW0oc833FPd2Uj/21vDU1wc5hrbJXwSuK9Cuw/rjIAR9C535LzO3RFe2tZJ7w7dKhOHq
pBHHkx8vROdJw1fy5dzXGzdh0fl1hMFvfJajGDm287aon3L9XHSXqvy1wsoZmNyK7FkUPzT2+ULt
xkGbgX7kiBdc3vvsKXtO15sx08LxOXfzUrG948bbzAPCAOMW4ebzz9cyaQg2Cdg6dW/+gWYmVsXe
BFys00CVHsNmFIkw0+MbZBey4GrE90Rkk3DPDoSXl7fY/c5DFkQEgllWACjxudeKFwPiaZ5zT1Ui
tnktR1Nlm2+EyEyHDYY5fsIYYsrVrWPOvN3qyPGJhUK+mGM5Swq1hvc1H6PqY7uJlXgRLSw8Zs0O
yzRb3lrKXhdd1HC/jdzbkECb4CDS8zFyOtpJsmPZyA6lD6vZr4KfhpazvQEZV1Qnbp42KHx5pNZu
XJ5BlW2lvq4LRQPEd89cUBRBmXqS4dXmqdgkAWxCPVx1WlUlfyvZD7a9IR+b8lxou5hFR1Ee3a03
jPKKCbdfpPuM32B6ZcB0WEp+rp/Ez84bHLm7g+56FqK2ZiOn4KKj0Ax9py/7Wn+MLfkRjz8rbkr/
qugsSfp5fTHlv+1JGMqLMj3K6L39SvTOzidatHBmJKRSCdKe3Ed+y4Qj5uTr35yw5nVbwsoWptGR
DAaP6DdSdi07r1n+vpYnnltKcjTIJAD2BGB5Mqb3RvXjxUdZ6BbCOpCmi9le2HuE4jNs9t5I92EV
s0vLkm/vz8JhOSwCNEPdOibL6BmLQmpy4+OVYPg6xgey+BX4shTfI+sWts+EDK4OuTzuRr614Gye
rc7rhlNv/BbJ+/zSNE8s4pvLTrNZUORvSzgaN/U4P0oHI0zEgAXE6QKUkiWjyETWsj6L/nleXkIk
XDrDHCBeS2bnoNlNFPbtcwcu3Ly9yhChPb8Ng9XM/mZor6J5VJO/yvkuJwbfBXthZkv53Ih7bdvX
O8cM8q1ZOhKDdM64Y0TXUA/M47hUnJ/Xdv0SlI9B/4PKD8eDHH4rNVshNu6f9iavd3183fKcMHzH
HlZ0kjeQFK96TsZDOrt981uzYwTiTgdtVSAB89xboPWUKnUL8x6D2br05rBAavoDAj48hukN4m7L
fIzM18LD4ukBvJvIV6qoL3PxaJI/hWgY9t/ihEjkNyspSNZyzRm+21jmKzq0O4iZ00qngbVt6bbk
iFIv91V63kvFl1YYyurp2Gbi2iKtPsv6Yyuuev8l0WCmm9xzs0pgA5aHh05GN0bsq95NDSdatPsU
bnZALIFAZwJlwRFcI/ztfXpE9mewwrr2lmtGTMn6zpyvsfzbGLY8EPucrZHg4GuNUVOUrqWo3LHk
ooYfEt+foNUCpGHuWBiWysKm9yMKb0iG1STHYGOKddx+L5FMV6Mt1H9t/GJNZ143ER/GMn7i8+y3
7pwlh23jZWRJtOByDHxTS3TI+mMGTZeZZ2qiyF77MmkEBj8yeE+lU7rqS2d0GG/BnO0FIknF7QE8
Wbkm+SzZuOfjUN4Gkohk41Vw3YEu+I9QzEgx7bBNRQXYZL3z/Rghadaoue28z/m2j5IvDDpI0k1l
7FTDT6H5blfa5GlyJz8dTiKzL/078Wko2n+zDP6XxpfHlOklG582QDvse0es943+Okorvm3sqPNb
Hr4tIzP8nyW8C/l72XhaAnaxm0U/WwMk847F1w54adlrweAL4OfAGKxvcAXevii62j8oQDLz3FZZ
9hq2NaqF7a+RVgGSpLZvqti70Hva8r7NhWwmWu11mzub9rv7y6ggGpbWCivUVlelZYbksByF6i41
x7z9p4UXvKiKbwUqr+rWurdea040t85tjDvxm9TcTSBejyVW7AeMKsPM8SR/5CZxpGj0pbkBS2fH
c1vnA1rqFZC/8ScUv0zrGCsSS27fpX7hyTDDJNRaNoDdDf/B9UtXT7YeM0RaTDfYvtFAPvAlJy4b
LPJbkfiqcq2HcxjxE0FTw+otYYe+HCu+BgA5LtLFYhSghAVZsTq7nFT9oMhHs8VSD4DiVHhZNt1x
EpXiWU8eysRop/+QUPG1Ef8e8KjGuzV+Jdrv1ID9ab8DGotvg3GWkP5Fcq85AjNysOxMVv6FQM2J
Wz0cSsQVXxs0grBron1+7YfGrfHYDDKdcBwgkp9ZZ+qN0zL6xPQSq3rwZ8N60eM7n6m5EskhjVKr
dLv+nC+K3XyUVKw5jXh0o98s/3SImByXtRmeWqb+AfROMgli86+2uIbFE2bmiMiL+TaKHhRqmuHX
ytFp16ctC0tfeuFPab7WaJ/SECWbzTEBhyZDbiy5l+KyphJdOoudksMXNVxVbXai/7F0XruNK8sa
fiICzOFWIkXlaMvhhvA4MOfMpz9fr30uNrAxmOWxxGZ11Z9KASQ9tPK5fKEPShGVyI92gFiptqP0
oUQwyMwPBQke4qJKSgrjh1m6fYVxoFDA3GcvoVJnNR1I1qN+8kiuicItuDpZXJGypZ8ST6PSbkPU
UttDxg9mJ6GFtdFUQjgn3ZEf5MeBX9jumH1mFJJVgDdNI8ZrPRvb9mVipNU3ANyOcehovuOrhV9v
MU4ODV+NV9wc99KyojlbW/UBcMXkd8EVs0Z/SmOniywTJoxgPivlVZz3jJyOvH6pefjlSM4NL0EV
cJZ8Hn74EPey0JvAXanzTjz8PnhrSUGLSybZaAShIAQBZMc5qDIje8RjtAB16Ha4qk3nQ16OWnWv
pZeSuJl+HxQfFAVN89X4ucBttHReSenKDhBmFa1L7LRdRYsblNhpP8hGYNhDAAqYKVwvOGi16ood
zzWyg+i6ot5Y9/zOpO8DCBXrhUwxIcIeG2FN4oOXBN2MkPToLnH7GUW61UPTk2MHeFzaVvriF2nr
620OIStIPQStcEAFWT4axvrUVTt11XAViCnL7J11ccSYBDBWSeYhAEN16Jkmz5FdCjzwNywInBk0
pKSgjL6rG8tXw0NlvMgJuoevuvEDmp0OBBQ/1qoArLfTbt1FpMOJYwOiKFm7Txs3kFr+mMqtXk5E
NukGPcWQuUKUmqk8I1TQtd2vMx/Ybkh8pGE6wTU1pPGOfwJHdJNfG32/gOk6Mref+c3ogFrJ4sUd
7EeX/oVcC1AHxjXMrp0O5opGFS9TZH3WWPQ1DCnO/E/IosbeozozP29KaR/Q8nImq/Cy5Nt4fkzO
Y0aWGA1QacwD15QSgF0VYd7fsnaoCIdZeTZNs26a7/JDq1+NCmkISJo50eQjDzSWbJeItwpYTLbJ
hEh5y5PCna5NBDsUHAYwswGEuLAshCk9WNk1Cz4NYMfRAL8HNbX2mYEodV/wlDEWF79BJmOf2irB
QxRT8Yu6X3LbQOjIa1lZYOkcIEOUUaircjhuailvtl6SavSlgshL5eUfJugF9FBdF6Q3ue3aTq5z
+tSVywzLLOwkkf3XkY0gRVcunCWatqH2qUg4W5vPNthoIurq0aLwiAnAkcdHLPwE0P02GgmQrbWB
JF4AYE3crLq1uqkynybdm41TBLPfqG+8xNvaOffme4M4Y85o50LU47wis80vmcy8cbGH1gBFwp9k
0sP/i4ovCIhW39I9SAGUEsUlk3ftdGj5JZR1T0/8VQvIzjpoIUNXsx4ZJUb6BeAn3bzV4zdvspy5
2KpVaZ39R6299tbNCApfJpqlwljX6DSjSwYMPLq4CQnxwdgFV2fl8A6n1iLOBbUKGl2CAtzIGwYP
jVbjAnR2/ui8NQlDQmusHG67dmsZfJPpJ01kvGyX6FoapzCHjOJ0aHQ0ztK7VtV+hwiybZ5gmlRE
FP4EXsh2l13wZQgt5aEDW+brTJD5IXuRLQm85ENCX2yFfMLA3WJPWPdSvqtQ/tv4UbQSZlvjhoEh
GD3GoLxcAVIiTXynBq6k5UkUiwpgfiWbbnGnzUAiEi85lP7iFgJzO6Qz8z0jsiIn64TucKI1lPqT
3T87Puoim1SjTFEYoR3PmCVPAQBsa2nt8BYn1bFY0Jp8q5GHnlxqzgmOEImbM5vuBmaHqmxW379N
e4WY5Wd9ZDhAhvI5O6cUZ1r6iBBe2ag3zH4vqrWabLiOVrqyljCV4FB3/jSihoi6pFkP52LjBD+l
/CrQIaWZ6ayajVOqXq9zE/DbydFa4VJIsCiVR2sABLyNhQytuZlVkGjCIX8L6yMfvHYT+lpxFaUg
ik7kOTZrpDbOZpj3KiEW0U2NXTk6C4gNj4XQx6CM3Crain7Mi3Mf3DHij2Z3mA+19d4CAZsJwTXZ
3kGjbRdPp0CRwMNH0hTcI5TIwvVRnFT7Zpa7MrurTbHulXtqWRDX6E8QzY9adSDQc80gFF10v0Fz
vlW7Ix+JScXr1VNOCWzpJ9XsT8u+AmI1fmquNPEcaMLXmNnm6l1R+DJzgldchRa9vIi60ZUPpz6K
L7ZKfeuD8yaugKy/5fKtU89VM7qWveyiqtxZi+yli0N0SMO7V25G7q7V35JaXlAQAlDrNE0oAoXo
VP+ZvWmToAHFQbr8NqjILGPXhu+h9tIgeE67Hjnyh6x9Ijr776sDV0Lx6shkls475jat/Koxp5Bg
IYFMxwE0HtjSZL3N3S3GZFTmL5a5Lnxeveq1H34lBEKzRrvUbcrqOXq9lwK+4SUhOwu69FJV8moy
7zq4RuVcRoCM+i0J/4qeuo+OhBqdT8+Clz0jC3NqMIkuSN2VbVN4tf1atnsluUXDn4Yrvgw7MiVI
7lE6t9smjBrDGi2TFvsgtCt1NklfnBiqEOd3x3pEu7Lg6Shgy0q/6I/DreS9F/ejZJOi50LXAIm3
HuEfyqr/q9uNKW9JNLMZ5vp1lLzWxY8ZvYTZ+4xTYQE/GsaXZCLWZ77RPji/ivwpz+cGnUL1Sj4Q
asGtTbjrnx768Xtv336w9GiP0LqR1IPZ49zO9zK9EUyp95Pbw4bG6MuHVt7UJpjC6seguzNxpBRP
LgBF2gP3USw2kHHYcg+2WxM0xkvMuJkuewI1SvnTsS9B8sjaiwbxjm0ZswvTmYwQ6xEEOONV30h2
arPToPxRySNUTfWdxUfvscE607uh4kiAAhPHa7aNvU62mWmH/F0UF2Li7ehJCyGFNNBMRGtjlhFT
k2d1AYMbg5cGFrr60KWTwKwcEx2UmBauuNhW1XIJWg8pppALSeomjMiEITX0JiqYFXzKpouqfZUK
uwciDcYMi+bKxJPeUAKz5KeZbqIhnnIAxGYAekhxAX/AxTq/1fp1McnG8So6pgUlw9lB+mAeQvi1
Wv+pl6tVPAvMj7Ucrlpe+oEKWND1YPEGIKUnX9uEqJKidVJxM9noLngsEuMqTsfAV3OgpAPKyUbd
W7ijYBb6H7v9gPR3ML6v6PKA/9tqWH/Z1JwTQVWrrj7O/8BsLZ3mt3lrsCbo2mpGrmZG8IN17s6Q
aWKINNu/iE+8tHBAkrMOlx0ZVFjg0MZwufbTFVtodtd6HB2oO9EGknZLw0kegwUhbHw00LeiCA41
5jLE2OaeeyZMdo76XNxlo9bXANORiDSb6++6+lbzbaQ9bH6TCvgWf2PQnAbthDWQ2413BSkowh+1
2jEIJvm2a78XbJQD5C1ZgNq3gxvZbD7H8h7GW6Pc2m7otTpT0KpAtLtJd8WEsGgG6Pmvmk2gIlPZ
ehJmvXgPFZdOqC17miHlpbYvsX4NPXUCGtnIzZdCwEvW/kekGuXedKV1D1Pg6W5FElEDTs2P9cgh
Az9IUW+RmIdZZ0WoGdIbmhzcyeCqEz3JzkBWlZd7GUtwemrba6rsx/FIGDB5Sa8k45yC+DZRVutq
bTGw2DToDi5CWvlSQe7aYwiDRFfAu49Lu5nGV2z8qww2P+rw4kJDbGLE+frayjfZJuff/XW8aBOF
H2IQYgpKiq3mG54ubYLk2EobjZBcm2mauJJNBIAHZAQhKvcwj5Qt2LLS9sro46kCPzOfMO118bOu
3vLsHdywkLZi2FU8Lj4Tvy+ojNLwUWq4JpPehaS9AUJU6JdHmous+X418X0WHtjpyBz2NYxfufbn
EOk2e+plDgnq2kr9bwuJlxiffBKPcCn3CC3+sMM74IsbWe+qva3W8IqZJ7+BYhjSton+yLpZj2q6
qh8Rz6OOfTkiR/kvGX5kxPRgQLn2qM1rT+PNN+Jm2m6657pHUQM02kzytuy2cnMjNo50zZcZ8EP0
io56Ip93nbYPRCPcjSa+K3Jz5VdDuwL+JfRAaHLJ5SU8WY5QEEVfXwUzuKeb30yvIFPR5GXAZfE5
/OugaBdp4qFgJEPTkM3veb8ZnGeUPKPorzMf0ngvguMs0xpeZl/a1MahUo99jv2S9osMpAbo3WTi
7OF0JPgd3auUY4w1lXtt3EqzX6VXU7+o8n1sSQ26VtGf5hwBt8p6L4KO/9W1T2wXxrotbawLR6sm
Ozunclc7y753S4ur3FgH2Xke7qSL2PZbZR01Uv4gPKGVsFguz8p8caYt6jbDeDEAuYzqYLDUCeC+
Vq9WvhcfnH5sLG5CykeCb6WfGw1Q4a5QnqfoR4VKHVCLOV5QkZMAL7HGGW6jcu2fdvEidV+D13g5
kGk6zCgpMYkxaeuc05jA1nQhFk4/LROh4y7xMB1nO1z1o++kJzhqFy8iOqSJdG1XdIwpgxlwy1gB
UlymbItGilNuxFeBxi+EA9D8adFZ7WdsV40XY5PXD6p6cWIcAXuNiBgQzu5OfCwg7yMBnVjUF74H
V4KPpsP/XbpLFv+oxDwN0p8zbBFKC010AWBjjz9BDsJsfE7A/WgB9Ym0GS6KwPh0hg/lZOgrB9WM
Q7zgSSatFUmL9JkW4i1ZL7zVdJsusBxSBjcqPUHd93i6kFAl0l9GdwA2u7acn9Jry2bd66QznypZ
Er0LilKVgiFi8TZz9FVCs6Jsd0NC0sb0VbPfgUhi5S3+mOfNKG3C8jUhDT35Hon/cbQt7kQPkxwJ
pL+oNNpNtS2RihnvYFfowlqH3jQ6FXBjtDvkmrXNCSEqL8xE+IaOJIob3JTP/D8yNcaajmyXOB9B
9ZUsP8nyy/vnOu0hBPpU+y1Q71rhTt5U2MBoAfCRitD2bCswT16h7FM2TgPWcqZi+LqUkF6/1rJ1
RHcdCjGpEqzJX0GSuFOzl7qhZJbonrNL3O9K41gTwOIE50W78espJwuJPJqD2LnJMOrK6BwF81tB
0IBEmPVBhZngQosEDlQ/dZgqI/ly7H/jQNuMeab0yMTNbTIJVstwQoo5GB9Fx1UtP0mLWiXKVosj
cXcpqj82J0IEkCoeCh/5vL6rt4kPzd6dLK25tsorxwVmP9H2QsRvOOerUl0r+SJnn5BIiM8lSraV
Hkbg+0b6m2W6HwlrJBeLgs64tl8saUe2J45ozMaHUbNRRg8IjL91Yz+mt6lcN6mrawifMVpN5Vd2
yuibg3VHrEN2FyVgTt6G4NSa706zMxzMkK6ueATYgInz2YrmWr/Y+g8AR0rp6TlFqFtQlK6NbM+o
IBxoPhS388Ff92NSAgd0vGV2qlWNDJxdit+g5BgBCJDTLWVglQtpvUbuWzsG/XKD6Dj/08ur+hdQ
ap0DUsk5voHgrTSFOcm5pfFvmx202AtLH4YlLJ85Av9loqDXdMcgvkhT2S8Qgmhb3wF0Q9Fga8bZ
qxsXknwiP/EXPPQd0jfE6YhMXCiGRIXkVodN2ABayveCpk+bUJqNGwIhFTA4vtGQ2f4uDU+EFdyE
L2gjXU37dHruBZVrctUa/8aYB5yDFksb0WHM6RHCye1/ZKSBAsaYvy0eUx9g14a9pJ1N+crB9l08
6emGHsjv9N8OGEBgnlwfONBbCHHCRGExUaBH6tYOXpvhyyl+UnB5A3zUy+aFOoDWudtVTJ5htZvH
v14nHx0VABkv6Y14roiOgsZiQM2woA7G1aMTii93YJFh44/qLibe0r6l6j/Fvpo5vmLi9O0GBDgY
6DpAr5VzKL85zV9vr/rtvB2nI+E6qeyPy2lwB9iLuyweLT3dQKCBXGxlDMgFOxjwk7sA+5HiG76q
/cU/kGqCutGDy0KzmD1mbBkhsIK9sQcv696EzyXMUfiH4AOnid8aZGiREMKdRxfKqN0N1iGrD3Vy
T8L3YYQjMD2NiDG+6yA8diPilMgD/8bm4tH4030kxDBSqcZDY/5nCwkoTBBgwPePArYZ2RTXAN85
2pGTsxu3CPWyxJP49oJrylmXT8n4xhBol55kEsABKgjmUs5MGtnOMjeoqRBVg1poCrHkXIVS/wRZ
X5v1tvNqLI0HeL4BY3LKOETUcIfYIWyoYKXiRjeE8X13yGBHjY+UGyGSD9N8FRLHhDsu6iQ3zf+g
4aNuT+49iRfgqmWxUxE49yS4MOvGDhYbIjELpOioaRrrIFvbdtpMSSH0yYSqdcuutX0z/JqRVMTS
iSsly9/U+A4Ajyye6RK3Yk6/s4rrh90hICRjudV49lsG7Gx6z+NLJd376GPIzgnvRrscQTja7bht
dV/MB2XmovQa6pO6RtNe+IX2azPKlN1XN8JHNoeMPCK6+HZrDqpntier58PVm0A6ULuhyDmbme/I
m3dCj1cSoDxnEpx9FYW7iNB9xRvH5wjcNQ7INcKLyLLQzLNjEgu3T8nLI0hzDnLXUj8yOESDCjiR
PVByUVert27+VNt3feP4CKWEaIVsfoBONFZA5IlymI390KBfNHPP4J/HTguvDDZ6a5iylzrEfLkN
xz3whyWd8RoDcnHkSKpIWqLEkVN1x+aJB4ugQ3azp6w60M5tTyQWhctfntxFovkxQadLRIpyE0EK
/NJ44VIu35Id/1XjRj9VYayNAMYVARmWGgfpT+fmhjA5/ggTE5H/+WkernH/lg3fZAZiHgiBEHnP
0FW2crCSus+ke50WjW/8FHR7+vjmRl72yGU3wqbQNlSQ/+nqL9JQ41EWfdUPQW8nZrAwfwupNzRu
SNxJqXhNXLgHpJHDtTDxrUrbuF2VIGDMRMmDppGc0wT/ov3smNPHFzEBj8NVs64YAsWSl8jXjd8u
22dgKwoThZircyxQkGlEjQQzBC6yliJ4RgoVYtlH1Di8Rd1njQ1X8ycM8ty9fIwIeDLfzoM3qXw4
Bq6SiPprVHnL5IWC5V7xBnrTBBcL+6E/WO8hNB5D9l3XNOXRmWM+KnSzw7Sa2mntdJ8h+hiZANkf
2dgyO80Nk9ro9s6WNmFqX3FOUp55ARCRkV/nxtI6quDJeYzYKKu+9jP7yE9EO6QQSAmQZX/Z3cnR
hYwpcGftyoQjwyDiuaLXEKBgGB0dDoFoDUl1dJuGS4L4kRgYdyjv5AiSQHLO+8f02WU+H19P7jQN
arvjfa7LD4nhcmj+1clR8FM2wgIS9Fc0Bnl04HyJ2Vrtz6lpARbxdQW/8T92mwgJljRzfVS3SU/Y
chKtJQTh/dUe/7AoSIg0ktmPUv81tHzhp1zaT5UcIYJIe/p7G703TVNr/g1ascosIg+YhYQLgGY3
SRGm3FWbAkSEcBt/CAHXlxnna3K1c+cSpXs7/5joutsqQduAFzB7E6hDAVnMN2EkmFFDV6uJxBt7
OMRvmePAxVU/AI9x8mfxG+t1VqOTco9hVeCuiXFbKR8Nt1dbMIaEN90gzImkqhBzuWg5BQWGBFKv
9gm2YHUAVrkn9auqvkr1UbEPC5pLTXVpq/Lss6DjXjj9uXGvIIHK4gO+2TS3skPjLLsZtxONKCKD
6hOG39j1W6Xfls4BWKxAIgWWOvxoNdCBwSIhuLFFAUkRbXZUneOKEUDRMQM3WGMZy/un6fZtvrY5
M3XaeywBWS3mR25/VdNnAXG2gotowY9n1yosNCGwxBrPhOqZn0wTL9J4ElWekifMwiXX0Dwf4bfo
YYhJYq+PukkmasqemtPqv5g2hWdmUnW3ucXTb49MkteVyKO4elCj11pr4WVz6Kvu2DQw/uXLn3hL
UJGm9q9hj1z/XFYcbpvUH/TSDR37iMt8nY6HqDnQJ8wdMqUB8A48S4S9ziJXzwtcid4NYDxTbmJK
T3XqHeFWMWh8iIigmlMvFLHIqDnwf6z5Y4GQiIc6PPkV6RiDf9zK8DRzt/9q8R76E6ITYJWgB0DZ
JuZB5kDMXGlIKjRcTpoD+dfceJPjq4EIXNnRL48YB1FHES9vHssYzucu+pwEROdFCD31t4nsvLbY
2vpeZ35FxY+ok4C9xEXOYviARzUiT5qVKfT78kqYfKdslvg7dnD2UWjqMzoUGesRQu2i9Bf7AK05
DvsIk5sQF0ls+dmKoYzeCwQBMyKj8aFISIi9AP3DchU+VEEvu0rvfrTvJYEkGnJydR0571KDcYJY
BhmVozEhhpwizgXrAmSO/zWxXnoS5uKfSPkX2KSnb5JNS1A9bL8rEA01PvfTuxSC0tKDIGse4cU/
KKVClsxJxRopSpxkeU+THQMdfyRC6+JnwooIE9QtMh6medHfZNwBinbICZFKSAOqqnvE2UxOOLlr
CRvLrmsOTm0SJtV7+ezbulsnVzM+gCeSnbwaN9YaeInfC/b1MRWPhE+tRvKajVyjlbt6IoJLd3F4
NgHM1l80jwbyDWvTWy8JITrABCYIJPkOtB+k4nQb1bxL+d9iMHnnHikvhFKsNEr3VPpQniK+IP7P
m7zgXT2O885ZNERPxIzcehg3hgtQbG/o94lYv2BSo6+2dJXN9wDi37lACrAwxZn2I+VsltdQ9F1+
NmU4+eVAfQsNxG6yMDMmTN7/cRGWa1lfDnu1whGcmxiayg/as87NytAmUg1dpTpLCTCFknu5TlAR
UB4WZpQhHI3XxpG22ciioOWYIOKOueCIdotWzMlhdO9arNFsMlDVo15eGLWIteMiVdHwXmTUQcWO
YAJxxHS4fajKaqDAGv26sbwEnCaINlKCjxASYK/7pgfganzPRrCpSOdIwEIS4tUyiIn8Lgugl/o7
Ng8ZiC9CWHkn5iuU6GHSH467XF1C55IGr230rxxaFrNtzvqAVwCAyrgWoCxpxTIEfpd+4X/Td4vZ
TT0YqFFbdgC0zKw1CnCme+x9tXY0eGi4aSsfL9HsI9vup3+isHasdYjqSyHh+mBnRUGLWCJdY7vL
Ec+tSapAVf+k2rPGfvw0x7faQrdN6Ia2fARQZkbxo1lw0+rintVOWVnzpxhUK8vYNOrNkffgG5af
7uA7urW+qRx7TV9qTLtp+hCxbVnKjIik3N4wAyB64oV7jsUzwGOZm4xuCv+slm0ikhIkel11G41e
QZi3Ga5rerei+1Qti2AxPmJA8d2MsosrcKILYrafzBxZCcHe3b5gMGHlBz+Uu/uV4wa/JOK8tPHD
UN4J5+GtCxgy0aIgRevvINcrhjwKhEGKFx+lpcPowFctXgWbkJrp8z9ENH8kEsu4/uVEgM8n09pr
8wcq09re4fQ3rEeY56s5BPYTM2H+FcbfmkB2w2eEBLJvHTz50N/5Je9vfbVq2SdQkmAhfjQ+FywH
evuSzqjH6AXnjrCWGPXKu6M/LAYn03oROl8nv+jyx0j+keXXNcmlxAwrG204sYZOUnx4o9j8zqhp
c6zDL78SpIuWJd9pA613/Wb+YKjXSetvYzYEMVuPocyhaV0WmK0FlgSCItGuKfI776HoyQAw0H1w
PxEMxtqxChOqakHDoO1aks9K/SNdJGiObdtypW2X4iuHcDK0gf8GGAPoEEk7y2ruYGQ0i73wke4G
9gaW7N75VJEaxMa3mXwG9W2eUfHSXvX0ybI/OMAp7GTDf/MWMy/WI0nDK4jP3iU6FPZmoSTo0bk2
efTV21x+VWx9S9Ahql11UYbnKPiRraiOCvxONCKHtf6AUdjKiBokXrX/Unz9AXGxQdZ5s8piAtxI
A5X1MIzo+em1zm9WkLkaQg/+FjcKYtibUh0aeV2BxVjhVvoJajoY9pIFLnDM5JfNrpCMVR1+F4lD
T4xICkF/v21dB2D0JGgwh5yErrqW+q8ysVGNnWL64EfM6MEC61i/pLavXvXh1umXspBW3yVhVP1O
+JhUsr2dN0C7VVteeMst9WY2A5F5YCgPs9pPErovt2v3ef9VE9eW5yXPifBwdJMslSuFmdyThST2
YPSvGD6Eh3n/BrcuPPw6nuZphQQQKjnUP2EmiNt1hPlqD+mq8/yr6btGERxI30qxFQAw4H+UPuaN
5od0WC+s8RL0dRL9xuM1cw6DPyb4O80agw2T0GqwPPChNt1OVNnEpNX3Y+WmOle9ODPyaMhbEDAT
sYDqQ+f4xnbApQ3ShdQRwTxUEBnVNhmBFN1gEXFgdNzxRSXYi+2ZKToPfFHIaNLPYUX8yD8gvaB2
63mDn4dMoKtmMrg2v4X2Xnbgu3K/maXYi3H4IWgjIoLmjIaD597jPGtEdHj1kJg6ZPmgqQqO/QVr
7FPuSPc/SP9A4QmRidt7WH6znZJ/iq9wbeFKI/MTVK07wxLxM59V/oMADokBW5cksqQuIUoGDhO9
b/tgBBcEdNBdBX8aApxM8dHJvqvl5f/xvgjbdZSwH88nrFBK/5naLmR/VMWloHzQKie72bfmM4ip
A/mz+JHpt9m10J21ZhzJlusXMC5aKz9iOlXabuMMo2tmZFmoV+xtgN45gJjQBgnmaMj5zq9o7Usp
oG9EfxXvbQH9cjP3Y8vTe5Hso5SdSbuA9RRmZ7zX+qFWHiri0wWosKk6L0EQpHJCQi8hPYizywjW
8w78xxCOG7E+ynYrgqskxKgV7syuFgPSmiGaHgjaIBHSc+mbsFwE8UxAsME5Mj3LpttPz9mNAP6M
jJAUonN8CB0feI6aklrCyEE9FgasFg6LDhg1hcYFmNzy1Y0WQmP7TfxNSgxX+JBayDlRp5MExfcr
+kqwFtauuVLt0q56ZXkQuDRbKoGXsuCfWvPC/07LG+m4sEIkaWT8InX+rtSvCnNdywKBRVjCuLgz
orZgXAvcg0eVH2yfOxKrtfKzxJxZHWF0p/LXaDFy+rAmbbBsgvwzlfEyMvTB0lm80doisjNZFmZi
LSYMapgIPERNqhCG1ZXcvCYDK/IVlYvnPwEmaGb0xhBOLadKkMg1WfJa1enF2LSTwumEzldVfsc0
ke2hM0+5T4BXsWM93mawCOLzBRcHFKMAvopZL2comAnvKTihSAWVjXDmGJKfa7ulO+F6xycMv1ad
iM/CA2KWXiGinolEOEomUptNXxNisM/we8jGPcIBRNopglJnPUwOg+69JjUDwhQorbV25FBhyvfa
+dA/8I3ajGGZdSW2fRX0B9AlAxOSTa3ZJsi2pN92bLdRla7ZMwaug6IcjwZWh/JOYenVl9h8LzJ7
p/IAE4hyDidwod9XR10GJjB8nRNgoX5S7WeMVcWBeL5Tu9M4X2kW9WT7uqyn4R5FRDH/s0nTLlrV
ZaWXV6tUO9YdyCYF5n1ut+BOsX3RuNxSsgya8lu2L/LoSwoybze13xua4b7njGlH0uc2Ndgd7eGm
YFmrx3u5cfpnUj1YSUESXreuSPRcEngYsm62VXEaHQn9KCgn4Vw1pZE4550jvy7/qbjEjaI7F6ii
OUBGRFEVzDjCUkskp6qHEEfsMgMDl7eYiFS7wY2LdRoniHxqkq0mWxywn5QRUCJ1prmY03tbkCz3
Dq8tJQiy9b9CY7UNACTwVBy+j9VZ/YqqLXEbxLdzDTCLlETjbVopAgg7YuRZBcPhA5nAv3i5QhnO
EOctpdGJYeva21xd7PR1tH+S4XuUly3LAWjWqgyZl3U3QuqAQizTWe59puw8oDFnfYiOIwDJyv8u
mIHnF3A7Si4HgoSBpNVEqqbbJYoX2BHOolu/odsLrijBMw3Imp4e4kEdfnPiXaLiXxl/SITANV9A
pCTHGawvrkATbtbqZ7bPJKpFyp/BDlfnkciLG0+fBtnn3Uly/oz+pJp7FU9A8HS0hyb9cVCX4p6k
iH52Nq7bi6p6GAk1/OGqa43hTstoAlAhskzXJXAkLi6a9REqvOGoiOR5L3nJpk58BklxoYqpjt8c
PZgnBY8F4UY74MlCr28Iur17l6WNMEmo0h5uXwWpUVLCey/SDbNvpUxQ6O+5epQthD5EahyqaaT8
QgshUGLTBCzvDjldvC4/VCjJPmI16MqGMWkIZPiU46M++hrRkHn8o2gY0ZW72fQQZrig5pcJlmjx
p23tI86othxEczfC68fJqwDOZprRGNrTYryWF2S0Oill3aZCGkyUb5cBdsQ0l2YH8v5KxvM6Vs6j
DAgFyOhMJBw8LG6CkqOS4Z3jlkRMQ1tOuwXW4+zmLTVazEBascEZLYI1W5ASutdqz50wxFtA+nR5
a1vCJE+FdsvyR0+WQHzEfSPVG4PjDp3jOT5TuRiNCLOnk2irR87EzHIfjHNfepGi1dtWjNsKhxIO
yCWEArn6RP4mQ12bvBLuMpV/E6iIxZwhnCqdCtqXuzb7cxTePwOtn7ZrD/m8bdjHRuxPZ1O74U2C
7l/efg/mPVqH22n5iSJ2qOA+SD3H+MpR0TYv/+XcHdAH9uICou20/SCj9zggYmDxA0Dkb8SsZrPr
sj+3DFW2vk2r92i6K0vJm7evOXzJcFTC9yU62e+6s5OX6GiqjefMrMR6a8m4FQQ1TDKFVsQlyi1q
SvMsOQhrRZIbX/Iogp+EgBNOiw1StJEkc4ZfOdvLmpz+pjfpznk6rNBLICiiDWytwTpNsOyU1oKo
PVIFcP/jhRnm64CKv4QRq5otiJGhbnT4nbxv2JldslgR5LPdvpIL2ns8sqq+Ghi0SEu3jj36c5Vv
NGeIl4cXmViEGIXf3J3Qu64HxtHgKqYX0pGFvNkefMG2NCyFbAzOIfd/o1TAROMqRYTfotR14GRT
iReTuCfgwGXDV0UWgd7udFYUlj+NTmyGhPCK62vhSGgW72WksyVd2n6DcAMze0RA/i8mR7f+CR1d
xwIO9CTg0Gn3SGmWQkNbMeUTsbpuNQzCISYickH6CQEGYwjLErrhQ0MxNN00AsNDFnuM07Mhvr/C
EbzTniXBY8nDUMHh5qta3RRm8IpWIf1ciAxE40vfiYa7eS7s2aHPAafWqOlOstUbb+quuiAiRINo
f1z5xzQSFQ8DJK764fCS4ZhTtoI4SLnAiH+0jScLIeGbD/B5zFWn2mbdvFuTFyqQi0BnqmWo0+aX
TD9APshstngJq4//io88o/Y8hpwkRyQ8MD7zpIgXzPSNmgCCErA47oJ7gyN/U8gHVLe9fCv63Wxt
go5syW0d8ONc8gBAmbRsH1ipb1Tnillk0mTUzxvg14W8rOI48H1GeAGxhzB0K678nZEqSIYXCd8n
IdlQREB9ZKDlC16c7GxNp708bgjeFXEviDNRaEQVeyLfQjqY4NbMrFnd5khR6u3yCj7D/qTJBX2n
HjHIJdGl59Vr/4+x81qKHcvW9atU1PVWb/kpndjdF4v03kAuWDcKYIG8m/J6+vMpqdNdJqLOvskA
EpJMmTnH+Mdv4jfRvYfRrEW4VQE7PMpgr9qXqnjJSvhSy8nksFtQrTXMnsqqw4oPS7JymTsL/KrK
AtL5wvP2gCFd/MOYtNYhk2bEt4bKIvdp9Zexw25DYaj3ZjD80BCGrmOxnmbaCyxQk35W6ZKSAfA6
2A/Vo4NYAy91Ek89LhOMGRJcJDY+F6K5r9gG5/h0Bq+AQwmDACI4kAxB02fRMxnnThY3xQaRTFg/
VtphMG8Ctwq0fbBDY2/pc8O2QHnrvNiM/SYLb+aQrGzzR64/cXXqGvIqmJxTBztCFSrZ2wWqFFxq
+nGF7S12JUdmT+ymU8s1ooXpHkgN+Tbob1JD17VoirNLanOoX3vtVYdrUnFvh81stMMH13kZKARj
QpNWnrepg71hvmj+GftX1dsU5j6xN1Gyt8ObKx4hsDV4VLyM2hoychBcY3B8TZx87gBjw2VduNcA
WMUHFLXemRUNcq/UO4vSGT8J1VsjZi5HMrQGbZH5UI/MAUgU1qXy7BCd2qNOXAB0mXgeScJuZyYN
UQJdxjRuvXIax7ViPuuQYRKQK1UBpU1e+vxW0G3lW0zT4maqL9rAnzN+fpBPPXRhtfvJAVUaUiS2
GXQkFfN6SRaEE+IElj8G6id53Vg4VvamDVZeOc/NB5yqN9hCJrD7chictnryMLmt1xPxy7OPYXcY
IZpYyyx/HbT54DzmJpX4jE2WCZdTbxxtp14xwtSrFyN81POnESsuBizKMjTnCd7D8GXn/AOK3cbH
pPwFHGpMCPBrvGXOuU5Bkgfo+W775gXcCfMxIaDjxcGWwJ6p6aKzESXwPssWbR9WDiBcUXcJ5KlH
OwVTs4VJQxuJ2bA97HpCqyWWIwCrSoOQHsFVdMLewG96tLRzVzxrCSXXPohRbKGRyPHQcJAu+q+m
/hnxXjsEeKp4A2ohImcx3fOFwMPvlMBQAmycO8Y6VZ8IihzqE8bPlbUHxhrtExmKILBoqfC6vxO3
g8+k42YeMYN9zYefCQ2fnRKVoV6gz8KlafaZVz/MKuUZoyRUIll+UfE5SW+N+DlyFShU8OlEYeye
4CeEIZWOtiEoOdZvE6XOwVr1iX9JDiceywzlmAkwpMeEpWjnWKzPvO44jS1SI32I9I8pJyTSbkPw
CJfa8KHn4gKwb7WjTIBF9ma9UWoq7Qmry3+miFso9G2xYnGYRlpNiGHnk4snKodaG5/T+ptbdQQF
MaBh/Q4CNgMXaNfZefWWHBrOltksp6ZefzwEKR4BuP3zirGx487BEsXDq/E4+VxhiVVPk4ak/FYB
kCWV9VCzrUTWAYSnx/RI617SyPqWTMYY/ifbHz4/fUQ2SXrD+tMfQzIaDnZyTtRnc8Tkq3+MNgof
rtvkJNgyxJaEtO8or4LyNIBl1TS5uf3Tpbjq/MP9wgH6q7eaD5DPLU/c5WMCFb33PjI+VoeF/TTg
rpUbg/sSzrRTQm2hIwdnbfVvvdYCNGBecU0Xst+XGWlSC7o4lquG0uoO8zWzBtwjxQwPI1zMdrYx
0w1m9V6xZuhBNupYnGQHn5+dEO51nPxA+5UmkLGXZO545nSySn9n4gERov2e1jufURJHT7ePmrbS
6djQSSM6kXgasHDsdfVjAoIxhpPRs+EcWNsqTETx+HV/6Egpq/w5UIDfMWnv3xMToSHGb8FKAle7
W7N9dnhn2vM0mhTT2mkdA/Fg0Vfb25RqDflztel01rtJcXngMhnjNdMlFjZMRKhoSMsFzBmw0iTP
BpIiHsM3BG2YfWo4OjksOS5odbbR1C0HPO9v5KdBBQo46s8RXHiq+73ZvY79VpPENc4pAB0VII64
B0Z9suO1u8+yw810CcjjlbAXGZBtYgqGfmthqr0be3gKlM9AmwAlLiTDlVgH3HLtNU8+LO3at3N8
T9wPkFeRf5T5MQ4vvb0dmmVd72Dad3AGKzhgyr43H11gUALiqkeT2wJNbvSpqQCAObBTdRuzq/du
dTMnZNK+c4ITiEmbrRJqmgbQJCQpKH8nxpYxdUIfxRzINKEk4ivNYKPFxwpmI7YD6ToidDAJFnoK
J3MTkV6inesBuGgxZktEB40CBQfnQChTxlMGOby6tvEpjF4GqCNVDOAwtt+kdagVSEGPGbQHDP1y
BpTXKesFmEepL+WwnczaKXp6Aoo2TP2EmDmSqfgx9C+eeqvLt8q4hPpPJcQrHaJ9sY3pvhb8yyA6
Kej1ZDsf25VvrkrBbRvjFr/3MmxbnpISxiQyTTDrds0NiWcYE3Asi7GvHarnnoJeYsrSLFFnII/3
H+rpjdhtsJHYWDjqpcUmh8VoAJ05eAWOyGubrG7OT/+tRjOxmJJ9a69fZQQ7AhExggSEQbyr7zxS
HtR9GMIdJaZErIT+GCnfXZZ/rGYnuuFaA9Wrem6abjkQplF9mlGxkMxL7GHFnCNFddhhDrTSvcc+
nzcqmTvLuFMw69mL8GOED9cWi37gMngoigfqP7RERbJm9bXdN4/JZPTkJAuCWuxyQ2z9omYvDnER
wIcRui1kMKI3wvC1xO0G4X5X7sNmadp0izvEqHZ66asUldZE1VtkwaKgOxfUycNTnb53OhuxsOia
JmsoZv1UWxER5KCv+V60VxsFeyXfFGPu9BNPE7KLxPPCbk+2DpMmOpQml5aD3hNh1E7DHCDGcRnt
I9JqrKe46Ty48C2UenONjybtg0muQwtBEikIti7T1DE9KkpEBuOuZ0LSoBUO26eatz9a6Dhn+Fa1
T1FMECpQYIVF3yiWLQ7a5bLtN5hx+dEiFpfGpfKhvtBQlqACbPEQCyBjImqx9tj3pmJp4PzQtjvF
eCyat9TCMPSpqzbKkNCdPzMwjFDHsD8lB4iwtbG34NeICzEEDEg61k6cx9OQS42aZEuQizm8y2Ln
gDBLDtay67fGuC/646C8K1Oq91viLMDvyaAf1ZUZvcLVESrGJsi48XA9usMyZ33MEBkYCLjdW1ld
h22YPXeAFmDUKug7F5Rdf+IJaWOsKedsoPA3QIwSnOSH7/xTkA+McEOV1rH7dPJn5KQNCFjw5rlc
6JsEgwwTpteisHklfDQoLKMD+ZmCaUfUHUV/7sunvLtl3DFVgbPR8KYIXBjR3yfhe1rMcawVnLNg
49UrRQeaEe+OfbGAFeGR0zJAnyFetqCRnenBZWxeLYxbNO2RxINabPNx6xobM6se4Mmq1ewB8hBR
Mirk+wnyxWDeco4Y13A1ZFAuCHqpIUkcCox6feC6ggbPNm+deh2zd+L2piqnM1YKm9NkKxghy2F+
LRmL8pEYv2f+4xA/2eJtumXBYqPvk46a+MeHkn6FYRFYuyUv0tpq+pngr3FaI9DIiHwRhi8NVKuU
Hb6h+08CcNHwZapCUR3Q/OJx5jcwLj492mxcLrRD639Ph4/EjmZdCMjSO4TuHS1u4nzeY6iVpJiA
nwoLi2JHXofhQrJrSoBH/MYZwE+bIIeOOU1PY4UqDlYInqEwN+1lgtE2f8WNDV2fcS0+DYVDmO66
I9aYgjT231yoeFSj0N25XGmIOClSxx9GeMCeVw46oW5Uz0w5Uj5TYzF3tqZIidfKO+PMm1asduvY
fSpx2sJFRv8ps1vBmEJAp1Uf6RsLTCCZrOdrLvDC/M67T8ItKejcp2V/xEe6Rnjov6REgHm4KDPF
fnR9lO+oBM4GanPMb6cpSvRedR8cxqY7CWcbpk+quwQUpdp0wkuqnzhUjrIHIA18jD32mYur9R45
prLIy3MJ1ut120Y5guoNoE+OnGett1CqCxa/Db1VfmApJhgbHBiysKymcQti5+nC8ZEFsgYYP1kG
6bB9YlLDWWVhmlp+a/Ri26avI5AkkiR/NXbYK+xC66YBpzQMGDrMedDECXYwXNMOQYylwLNib1I/
BwyhgcHU12DSwGBozifCo1Wpn7p2Oy7HaMO/TvqnqfriA+JBMXmdMNIrMdpf6+ZJEpbcfmjDzlNu
hTgO7q4qdnZ7ZoiAKWo8nEL9w4pr7sCzrC5RddHVW5Gdkm4Wg1NlUBpn3CN+T0bEp+bd7PSxY7sL
lsq4wmReFt/zuKXtYqzlY96LiKRmBmg8OfllcE4FiH+UnnUwSHi85luA99OIhhpYHp/9H+24jkdI
Syu6H3Q7uXqNysOUyWuRNDeCq1FVwWbGZVmDvdziN7pqxJMFj5ejzHKapBu1P+nagYAfP3oyvXHp
FsVCjyPCdI8d1HUDBC2iUuB/8DsBjmJdCfqosxWFm9x6TVLx4HXOQa96OsONhjm2sbbKHwYW9q6p
rEUDMi/OJbPvArEcux+dF1wXonpZSZjydp+tcsG4ywyOAzQTZL7zUl6LLpkptcPgu1kDs9rtT8z7
IF/F7aIBG68x/1rGGC4psobC9LMvfhYGvhCL2tgmKOiGASnWpwkRIPM/YOUrHtL7H23x0tTgwHx0
INkjhbvFVAumXLx0g2cVfz4ddJhicj5mCxntahy3HG5tbEaFTWN99ulKhwcGFD0+yeZa1WguYtBY
74ynphEfkAFUcpeIN9MiKgUeY7Ibi3VnH0qgaFV/jrEPwXsPx05jnlhvWcUUC3QRMpSLxy3lfPzS
JzdN4KKO1s2kyh/IvmNsokVAstDotUvQvXT6yu3phZ7i19yBpFWz6gSYRVXvVkPRoryOiI5NOCVi
MgTqtuQSQ2ZyJOSdRchbtiT7vIT4817huxohHtqxABUFrD84lywy1Xjwy3OOSZJi0RIpP9L4B0wz
GpUCxALKHiiMS/IAszkEdrASymiuMj9Sy4Sla9OR6tWtamMxNJuiey0n7KaGi9dcMDk03BaQecfe
5wFcJ9RvjfHqAYON4DYPdccAnjYqiG8Dmgxv66Qr2axIV2FTZFNl/woyCBoGDA+dy1D7bg0UivGl
wXGGfYvRsq8eJpFiBlWEWS03mQ7ETiT6YjLoZt+c1lcfzv7Es0+tdUAyBQWEsaFHvnT2bVJFqCu8
wvC5YR7KJ/P7s91vivJ7TmGitJB8+reJWhNVC8IUQf/ZGjx47R0gvg1BvA0moe93ZbLJUN4j71MA
Z+Xwj/Z5+zwiklJAUxuWI6+/mvpNiGuugmZw7DQQGRZAkkdLiHKMlMwDWcWTTYDHvxVuDTkHEvLk
kkQoQPJcKeTCraP0ezp+Z1h9GNOVbxW0oi+1eaamgjVdsfeO48JktQ9wrwD+CVyCQl9HeQztDRfT
RDbXfFTcNtsuqWeOQuY49FNJvjgXrVFPRholkNtn5/+QIdAtBP0UXNlduAQAkOn0BGctGp77fkPj
5phHpTt3w09Zvrrhh0cPUtpkF4hNViDvuOY8T35I62LwrHLmIK5Ou5hNQMWyDrd+fVC1V2CwCRMj
evqbts6n5z1j5po+MWcxJLfvitSg/dBrBph0KIBFzESYWEXPv/7y3//6n/9+7/+P/5Gf8mTw86z6
1//w/XteDLz5oP7Tt/9azS/z+1/8+zf++Pv/Wn7kh9f0o/rbX9pfF49//oXpbfz7Rfm3v72t2Wv9
+odv5lkd1sO5+ZDD5aNqkvr+BvgA02/+b5/85eP+Ko9D8fHPX9/zJqunV/PDPPv1t6fWP//5qybE
/Qh9HaDp9X97cvqE//z1kEt0nn/5g4/Xqv7nr4b2D9V2DNtxNU2Yhmabv/7SfUzPmP8QumW6quoa
kDF0VdN//SXLZR3881eh/UPjD1TXUXX4AKrLH1V5Mz1liX+4wnWEMIUG0djRnV//3wf/w5n7z5n8
JWuIpMcGoOKT8Ou/FF9nePpktmuphNSpqmWL6Z0I1+b599dLmPnTr/+XaAwDC7pCJ1+t/WGPiaS+
WOrMXYyiao8yM+W5lzI6jqRji7hOvwnhI4ALwmoXlIhce3s8qjIznkhhREUAC26rtTbw9PTtmPQV
K8GAxqMb5Lkq43gRD0g4RtM6wSfvT64NJU4fIRt5tjcL6fWJlcmf9bjCvyhFbxqG2i7QWnycZD2e
nMoPWVDKZn3/awcnJzx6kq9YEiacqJ08dnczDKttXKuIfNvCXIapfLQdZpuDXqmrujVZgtI0QEit
RdXZ8bRNFOKX7YdGvwhNNbiqjXjQXWT2TWkE19BJB8jYsMo0EhbhBI/pu1QaLA8K9CnGa4GkYe9I
LSIzCWjajt7CIcgPWaQ1c92xiYTU0/zQuOOF1QMjhtTcdYWlXs1U2TnaSAs7+vv7g9L4GwN7VkSr
CzPDrbZznXmtOaAVCekQC9vMBfaMg9iPloUfJaMgt8fgAQOpsnayg/RBuH34AH0WtQ/6dB5M0Yu1
o2GPVrv9UeYdo2VCqbdqPn5mI94pmshhD0znOWr0B6PFPsorZIDV7RR6jqy+aJtsn2n5uEyai86l
ucKAoJvLShkZ8iMJ03VdOZU5etOoK9Ft90JfE28eYNxb+w+/u7N+u4D/cMFqxl8uWMH1qtq2Zhq6
MFT1jxesOqpu3w6BNSuUzNo3ZZAzyA2qbZTaU3CJuwlM6CWOWbx8nejATtSFp489Ik8yUczY1Lb3
h7EK9C1x1joDl2FYuYO8NVJEuyQNIwzQMvOph+dff/RhFjGHqTIAXN2vFpEWBnvP8WyMuxKoiKPj
iq3bkoDZ9gn4SxFjkYnppbOsSlkd2/ciqbRdq0AVE4E8a8Honiq9K+ccHfYY2ZJ6NX2bJ3W/9oMq
/ub7eYNrsPTW49hNFDA/cjf3C8RTB9wV7bR8ESlSwSIpc3KTQKUKTxrNQ5uTKEGi5jHPSXbWjLEj
t7qyiLnpnLk23aXISgKHasWJiwkCi1HH38997uImZzUSObGeB3DkCyNaCN7RaaiAZ2tT3VXTgzJp
xIo2UZe9ZhziuPdvvVSgGceFWOahDG45mXJ+i7sL9OaYiyvGSNvZtDlsG2X02bUbaHDmULkzH0sY
xQW+DnhXvtEYKzfw48dMd49+XIXzwhz6U3W/W4s68wE4B+/RQ5VRptGF+w27AzxDA08rD43MQQnC
dN4OvbX2TPX695edrrt/vuw0lnEdorxq665qGuwIv18ns9zJFAEFdNbE5vt9WbSdOsILMcgWfoG2
qtMsrKeGJjpFWnzErMh4GjSJmVqdAoDmdYZ70bSYGaJ0VvwXON4cz/uPyDslEsCFDWNlqvE0uoQB
EoN6X0dhNVKJCHeRidI6t+yJl9oBMcrFoDekpGCR6oZCno0ktOaRa33XmBPtDZchYxml2ywpw1Vo
ViC8ZV5f7DoEYeidYJdLnZnJQK8q8GWoU4VDnYUgZg4UzSag+xmU8VJ5kMPUwT23lW48Jam0HOQT
3Fui0EH9Yooz1fWNpzrGZyVL9oPoMU5TTFJNfE+7eKN9iBi/+4GTvAdKd0XAzET2/tZzSyI9Hxh7
WeaoYU3DQtZX1Ct+/+lHgXsbe4ybvk6/4nf+g982cjN0uIorCrhfRbUUOempshnBCNcvcE8CqPha
PROsWmQOaauYHgjCFovKKvSVWejqPAojRgGhevab7KSnsfFdYm8sWCjN9WiFPq0jt9CQJO3WiEak
NGF/AW9bCYxO9/cHJhqrr1tzeq37SyihkkFxl8QTyuzQOsVP28EO1jNGcVBaQ7WXUd9rS9Uci6Xf
kkukThksta09xjFJ8I4jx5ljKViGqILZB9aayhCTTt5N0rhpIW8CMkYyLd3UkxtQZiU9in3X35Z6
16Pqg+WieXpwVAZyoQi8KnvmLKw/xrwzBWtIMIy0bJmr7rxhVHeJg+5VE/rmvpolTTyJ6mh8a1nm
e9ssUdyNAzO5vMer049SqMWe/VMbuzcVsVFZt81zoKNrtNRBPxURfPc4RMSAWp5lJbb8R+zPO0jm
ytiy+DowcAO9Oopw58XOeJAhTosk/A5MQ7LsZNqtO0/c8maBIySm6+8zGfWgs/j83u+jDrl1GHVy
53fR5JomxMIYJZaMYQezqjBGUJxpU79fRH4fhcsmxbUDzUv3M8kMB2oxHopSMGIx/CiGg8dqy5aI
dA1cTtjsn4pidytTK+VCz8ZuZURZNg+42/AXN7q9ploDBk6CAGqRLOvByrAFHOT3tqAHIG3JeDKw
OmwEfDXdAqSw+C6mR+e9Wh5gj1ZjHdtNqrnpQTUdDS7gkC//fpUyp0XoD8WcpgrHUB3bdB3XcFwq
yt8vUiZuHoGku2d6iglXY+Q5fA28J+8riZKFv317P6hCZ9lM4lXuNyH02U4skr589Rwc92A38LOe
o0PoY22Eu2CMmdik6bBpKvVbARTC3MZvym0tMSXHX7eY1dO3NtyJh6QuJ17ZW5kl4V7zWnYlwaTB
R57SY3sQS+M4lMGm6GV9cdrkqS0wOzcELE9Z4dWpy0QFsBuYkSoihTBRECESOkGyVIXMD97YaPO/
P2wU3X89bq4lWNcNQblt2tPzvyuCncDuM8uFcxuFVT83FEPsw1JR56KvoeTZFgmocoEzMHWADW3H
zmJrlcaVd7ClM6vCsN0Vuu5x1zNJSjuDTGfpcGF5eQ1EUnXOTOlra90W8Jhbknq/6a73IVqTHTtS
MvWKqQVcWdvUrn4eimVBpvdqVPOjqufuKTXTXWxn+qkL+pnSgQWWUvzoKZ7XeYi4Ygj8klxaeEd4
hUBE7pvqaJLPvfGNwvo685ofbFVl9E73Ez99Z1aue9LHdR8wF7OUotrahX2JWtc43R+0QvyM8Bpe
RMKEIKUN6sv93jKC7kS94ez7nJTtZqppetbI2f3j34/I/SFwWuYL1KJOU+Kyp8bjD6wsM6sttprN
7Ot+hLXpMCs5meiddDDxKAm6jquzXSRymaeJBe5X1dcx/hHnwYmDrV7uD6k1YiQTpdayzUu2GPYB
tZHhMXGHs+O6+rZ3GnbioSpdRiaOtSyS3GNvM9+aoogWbVRDSs4NcJoUumecWZQUFm5/TlJcDbMl
8NdN/O39Z1qVEEQbBEg+p2cbP2UylSXwF/PoljWlPIwIS+yNWkTKt8ZJ6FLCUnMfFE158X05LXF0
PWpckxhj8MdkDGnNAo9lqkQgYD2W5fG+ANpjseHiOtybmrYMm6ORuwQOjO2jyMBS3axad41n4EZW
KohVqIu+ygo1ov0qRYoxtoG3T4N4mbTO/NgV6LIanBjkdDkEXdweM9ftT2Fqd/NiyLHREwrT+sDA
wTQMfnuI6YTKcgwnWg78tCjuV3GfVucyp9MwDLaIaTUOPMZXluXkq/uyMjrBq1SUfRel7oWGKoJl
mu+k6uhPVQPhyXchoRaN0WyV3se8xVb9RZWzcSva7d5/1QJz+7xjA69z9K42h37b/vur+89q0SrQ
ZLXvX09WxqaXkLlVHbDD1zs266hu1si/OT+jZl4S670DNX9UPZls8jZ6TwIXOZQbwUXgri3sN8cD
9WqBPo6BnVe4A1dRSzqfTBdj1UUzyzXSBTVqzblsMJlKtXzmd2E8K7yYyFPTDnC+/V7A9+3KWz62
Yn8/dZHjX6OISdZ9t8RvduILaJ71UxQ13FPDfuuyoN+zmjkLq52YCxaV/lft7ibBa1H4WP3qcXZq
MkaVQu3gJjCZREq/asIme6wSde4EWEiHSX6KmnB4Fl7ZLlJHjDPZtO1BZnF38Pxh49qdubFtix9N
PzfNxMKbCXVhbXfWqh4zSi5ohJ1V6ae679O18BU5g+2O+1QswOLLYlirEtpyrnTZ+quuqrCoo/So
5HloG3/R4uk0h4ZiPRYu9sQeNWRTSwK8Lb86B7qLfatoz63nUp6KFs9Jz0WZHasR8ZeIjVWDAcj9
qwxP3Y2ecStXZUBhWds1wYhONOAANir6ktlXPB9VTBBYEWEgMgX3nxxfOaOeMKaGzneb3x70Qh83
DcT/cert7++Vdk7Th25aA+TZY/AEH7siXoL4UxM50PRFTsu7CogzwwkVhIZ+2GvmfY4fTl/jWaJa
+ZlmirBqk5hWLevQ4eYOnEU3U841unBaQahUKrM6JF5bJynx+lYmq/a4xwMiDQdWTanvYgW4fBTq
zlcY8YS2Ga2cyLooU0U2CtyzYwexkqmmUOvdzl5Pb81LGaPFlQyO/3kILLogWynk4v6zNmYCkRLh
1hu4jthej47IGJ4TnzAKTkV0lFppX3W7X7clAVqDjQiQhLV+n710xmRymYTxBmN4SB6y1JZ6rHkn
y3mLwhfqbsjp5djcvr6yp/j1OH00LQZXQ0k2rivral1nGGLdq+b7QyPGZYESRU8qXNAmdMM2DGQU
92a2SBQa4amzxP3ZoG1iajmFRA9GHlzdYJSk3A1Ys7dZsa5Hh6mwy1lJbBGfhA1RUw9S82DmycYc
Q3/R6Yl+jFlw6aaRLqh2cY460u+A89VBQ3KnKzQ8Es9Sb/TY5FyPtBe+ygfCYL86j65jppKiqjmk
IS0o69OWvG8oLcIaDnkTjLMShZfI2/iaR4pYCEsEUCU09nGv6jVWUslMqcgg5g+ueCqNxt81lI7I
pG10T01BzpSUxVpWqCKC0CLItC+pBKarPzW6ay06M96rim9s6kxb1qM0z73Byzm+DNdhJNuNmUO3
ouY76hlNyddxdBsFKU0waMusaM152jjaqdByrGU6J0AFXpx9c5Q7q7T2wvMfzenyvT+kXLODX7U7
ffpR20J50Q2yDKTbzYOo6y5fgJPV9LwMrOG9Pm3UXQmWM4Y9OUt2D4PZRKzg1lQYqaYdMH17M8uO
vApbLQhJZfgQzOIElc4XmiCFsGcefau3SE0VYu/UCGu+U8DBqqD/fzUzvrVTFJ+BnulsrbEmHLQp
P4NXinJlZQ4T3t34eJ4puVnPw0K7drGJK2VtEOSstiwxkJRCJ5y8t7N8D+3XeshjV65EFuDWXJCt
VaVetNUY17t+yty9e1NG+Hz3B6Eajwnj93URRLTbE2BnatBpgRKsXRP/wHnIfwlrmFdWBKMPiMpe
RW6cnY1QPitaTWudTpSvcZIRd6E6+/sSVdNBfP9U2mu2ZajCUoVparY94bi/K1GVIGebbBv0gZUc
0JT29SXp3Xwd2PqpaYqP0sxS2vUiXaUGLuNB2eI2aqZyW2nkvjmilVvVp7h0CnsfGtDgAqtqsUdA
8wxnlYetqoXi60szRdn7VbFYkXXrA6wNdYtlpZw6qCDrV3qRv6ip3x3q3sfQ1GP0kpf68CPVz+Mw
kiJGwsKqhGX1qHeGiYalKGZNpCtLw6pAzKamz25wKozGgfj3RlcIue3LxR2jyL0YPZtgwlba+Xsu
DXNtMuQ79nG2dL1Cx7ibDtFTEJuHfYa3aFTgH2g1n7EdkB0el469GQzPXHbIuaVt1Rhixv2562DL
W8i46uRy3xsqfUwPcZ5vhFNi18H1e4g6MN/7ZdAOjbdwR5xU3VxLnr4ujSHYB2WhMICE8nBf17AI
xjiOquUL26p85lG9VxYvEAm7VvOZidbe4n7r3h8czcEiQI0uvo1naZcI7BlUaKV9xPw1ifDwy5uC
Rmng0+c+zHEo/+HVr1bZdHQDam6r07VV6mKPEkdWRgqtmy+CsTzKAr/gNpv3oVu85HqY3ZSshqcW
w26fV0q19SqRQHkAFagKAtz//vq0tL9cnjpzDCYJliZs4dxR299dnojYRVJWWL5GIZxTJZbjXMRl
vgkxhZjwooqtcksj8DaqTr8dgMH3VhU8Z7HpHnQaLxGVx/sRvT90BsZtbersnMIlzrlvcHrXOiy+
p4egEIzES/BJAP8RdlI55asF6bbAaCb/dv8y9/R4OUylQ+P3lDm2oePToWPfNIB53JvRIujwxRJe
s3E5UXOZk2WsNNkUbbYFCCPYdALbqwlsb/S03QXwLVR7NEkbDkNq9wGqc+jI7d8fSPMv8xhNZ8cD
eXFdyxGq+NM8pjb90lL9PJkPtYcNH5haqeLw6U5fhcQpJ5oPsjf96P6k5UocUSZK13/ghftXlVtS
P1geu1ANBpt5HhsQiZ4NCeratPXcH6yUTkCFntOoeMPYWarsDRkaywq710Kz8j2D7kXleTgvthmx
YFbm0jN1Ct6DDUvxUGvKrfF8a15WCQoI015TyqnnZIBrajMcOMdFhsl3zdqUNcwLOlEzTQ7sdqaN
ivb/uQgN4y8HTzd1zRaaYYKBCMv5Ux9faQP/uA7wG0urpT0t4pYGOmipeTTzczjHitnyLhmPtoMD
/I2wv8wcEpow035Qs3RKOvTDeYtWF+YCDLlYPJMhSAnUmNmyN5GsUFwMXBWHeyvUshycijA76HaE
QakbMXngqj9w+32UZYRTatlQFjTtb7OI+xlQBz+ZmSXsQDBs6m7dxJyDRIGjlNYlZIQ4+wKzjAhT
DWuCzXRvZKXVvGUzuM5MN8t06VmeuZFi1UpRrLifce3ui/e6sk0YWBMUZgONm2VNBW0EkFBjiyCW
JF0xwSJPq25pVSOIdFPbdcxqMz2bmJX+1qV2aZc/F0Va4FNAa2RWCkiz5sN81H2Di9K3P6uuTN9V
mgHFw6xHQuoKc+OpiPAMMUwjmKUJ1HElaiuMLFMdyTv5B6lv73pm42rmeDtcEPYR0rCryPp4nmDA
No3MBiqo+f8l7LyW4za2NfxEqOpGxq0mJ4oUSSvcoCRLRs65n/586PHeW6ZOyTeoGVI2SUyje61/
/SGe4LD/DxwvRfHkNQmR17gmDAhm1IoU1yVuTYXt7//XYo9BAXoqCdEo7BGP9HxawCgNMhB5WKIO
RUuER8EtCjCMGAscBJpA7CqXIqUCjtxL2TmY6/XTLQeUxy1jCaD0j+V59mCENmoWCCxM81FfrAiO
tu/DFv/vl2IzJaZiRKnc97F1/2c+fvR7u8H6J6UVQ9I8/mDjn29+Y8t9PKMPz8SoHmwxo6WP471d
18unoS8vbWWFL46juqPhBMhnm2VrJCp5lgnOIMmQDzD3dhqRiZ2FGAKJ00ZvDcVL31cchjddX2uc
wGTO/Hf1RKeMEZKIHqbGhUq1tmU++yIGbYu1m/HVhT5jYizSKXgwrrDhGyEjC1M+fUNOB9Mg/NNN
rWrrWxOI1xJiRDJlANiJ9zjXuXtskNAcmwkMPKySH14xzzexAB/hWbyTZW9hoAL+nIzpuO+8gjJ7
9v4qI8d/sOaORbDW5WHldsfRTq9JjreSsnHFiEt4S2aBPcLy1Q8XkpFimEoa3dcXa2kzyCzmo3Sm
JzEBHA89QnkD0P9QJjlwTzEbuM0WHVaqsRl9w6LolR4j+bZyrZiKL599b7oZpUEVUCn3nf5p+ufq
iyn4Y1WFi44exE5jaZzAJ07WMtgPdVIXDypzCdPJ6zXGY2o+u3mMLC9CtxaNRnT2zAh5NDbz77LX
pne7mzuKFNqKqcqLRUnUMzT55KEkdfivsQcIrBNOLefKyBe8uko86LOhXHZ1hwGaOdcw3kOcIo21
NEE35CRm/rr+RWMIwTkMoq8iypJvbTrejLieztzZb1Psu/s6mrBJCKAFjU4QHArZlY9CkWXf5DxK
ziT3lQ3ntigsdS1zMvp4aOPz4lbg172F1qv0YJpYBSzhOxhQOn23162rx/Dv3A+SD86OPwJW+u+i
jKzipS5eMAKC8D87OFY7ebyTguq169vwWCVYJoTtOJyKAJSRnKx6hx0cU42ur8U2niy1WWiyIDQL
8nmsqOb8HevlUjvfEh4YJo71XkQm6eJzVby0hT9dLRXuy7qc/kiDcd4J9aEoF1yZ/tvE6FfeGJxS
206RVIhPEk7Czk4tbK5M98NctERxloP7zija7sjwv/yX891y1gP8Hxi96ZiO5YI1S9M1zZX18XMh
X/VxVc0gJ7u/B4Ne9AWbD4YVAOMIHc1m31g1jn/2JGEYpoG4iHG6Ng6iniGLsDWejOE8uCVWK3gL
CxSMNJv56q6OIMAX9cd5hqUxqXk4K2PYzyvgpC96MGhIpz3kPfqshFwRK1qKP/siObu1735Mp4Rg
yCk9AFOq3Sjy/gO31nq6H0cRxK2PjlLWnoD65EjRXH2mCSlEGH22VJDxa67QNhUB65QcE13ki7E/
jI0fXLMme3XzLmRaQws+L0144aiDNdfkJ4sMmt6PLtaEEyv0ifMwlg7iCygmRRpXlxBClBF7dJeW
sJvdkBEuAW3Fe9AXZdGDT3VFrCnwClC7SnHU7H24igPDTfFVr9suHmGzetGrMaDOz4vuUk1D/JKl
3WNoKISg65BWQeF5jeZiV3Go5j1OmBRQPyzfepV5Kh782mNzEESlGKofX13LTg7eau1XTv2EUH0m
XS4c+j/vByaTH5SKcnael7TGRHa2gBWIPJ79FElsEwR7Gfbyai+oouxCEpfMwmUywCxpTl+WNpwe
nMn+bpEfdFRtQ86owSRnFiGqgm42vlWzuy0So3hwFmfeAud8tWiTnuxMqffuGgpn1S4BixLVCDo1
jHOMYmKGEhrQur3XabLcv4elMjeXZ4DIW+pFcOfjQZ4M08EHrhzMUz9JnEedwUfQNL/XA9dl7d7Y
QgiAkSGMPrM86m69NQXu8DPWRFGevJd2X+1s084PDHEeE7AIasku3NXTBJlfj3yboMNAsVUor+rg
uwk9/CWPqmoXscAIsunVA7/kp7yR+cV1pvyif0CYIBjyClS3Ll4rlzqHetOQKtDX3YwiGl9kt46/
Zhnyo8TvrIufpH80RWQ95Lg16bur3/EhfKoZu18ChVOKZ6DKGthBMWjGv8BIC9Dk1cAP454VBEuI
GWdqEfurEAzO7GLOMSkFg4FhWmNvlqj5oysWtau93Ecf3dmXMoyoFyF0aqgjKfkys2GfxLaEMHvh
+FvqSvGZ7eNT5yfeU0Yn0zlkF0l8fW72Y9GCPVfKkftAD4UZ93y/z82HQX0ui3H85qHsd5PkW+dT
7fR2AzDkYot5h1nqdhV4ejDYK9lSA9VgT/qtb1cEjy4JfkZJcWYQ4uI3En/0JBif5dXubhE9KT96
ZuzPpDiCbj2IzCfsrCMx4l6mZYhgStyMmWhdqi7CpWz4zyv9NS+tceSUAyMPqwD+d5Ma2w83hBnK
BOTD/TtO6RVHXREUCsfvO2hk9xJuRzbisV+Z+AmS3xJ45AX8pxXrepX8vXOmCRIvn/ThtRY12/Cp
T8j4CR1MxSoYzLr2Les2uxZenF31q7YBVjMy4W86YTo7c1DdwfKi+mPI/cWP3mJuxHVT6rPXKzMU
bevwvHfwTZ0deloOfvzqMBYf3FWE/yUKc7LH4/ZsOdjhoombmo1an+EswbEe3FgcMIE0X+GEEGg0
xQIfFaN/NIec/y2dFg7EYEHHsJjvFY1drxZqjl/+6bMknQJzNg1GaXoXxWV5uB++alltmiYLG84B
vxPTQE9ZDLcuNO1zYPrywcvIWKZLxYUvI6pxkuJkLrjN3ulJzsKCbBLIdH0Swc5Z93pr6r/o2tr1
a7yibAy2NZBfTfMnXUr+S6e7ErXeHISWzbiarcIB1rJXxOsnyCCbl6Ei0rSk8HMr8W4MmicnQpMQ
NIH1MQtwJ07RUM8NqWF6mJNg1baYU3opVdtd7dtURx+n0eEBUOEnz0nxFMnjHjvU8JMvJ5KaI0yQ
lcjpTpo+p7bLXRSk7AsVoaKrGJemsB7qkPphKM62SfiKgHpMGGv8TS1E/MQcyIY9fCK0oz9PlbKB
htzwGgVRC2ZUPf3+fvwKoZg0/LZDz+9T48H//Of9oATozLLBOIDSDvR6cIP7+RzVEjOepPlsyFjs
bCGMs+3mIO9pNu7AjThN5njaS68h+qGMcgxteMUOyGlUIGrR39BfkzWmHhp/bwxcHvTB6Nc0Nk2J
dYv1V8ZmTNJenN0g6S/bdE7kFvAP+aeE192unXLYO7RyusOcEnIfe2Xm2zEI0n1bzUTvaOS36IiR
nSyA76KjjUiMCIXQ5Di7woiOQyurTbxU0SZZB11NXRX3Tub3t1Mvn38uL1eagWMKyFrUWW+XV547
mZ+G/sQzuw7aWz8eT33GnR2GIACmcL9BoXMu/rDIUz9Ao2onl9lvxVgAVPIUl6D6wrHJMVww6Jqs
5YdTQ6Lz8JZqK6zKXTDVXZClqzVG5A/HqXafp4VaBB1V/+KiPM5QfQb81bmHosZL8AVc5+Uyj2za
qBINVtiH4Eoe/UXThAjrZOKc62EVlaQzjr9C2TCzZvIci4UseB78a26igPr9jZLOL9Cy6VI4CQAT
aTssvDfQsouFvGvYQs8qYGKlBj8W08IoJ5FTGuTq6Ivwcue9FZif5ATukIjP8SgrRtoZufEiTJ79
vOpOqlsfWb/on9JgwAdM4DtRxuXn1LeXvWN78alzvV3V1cNTLPtnIMLkW1biLjjk9vE+Qg1tl3jH
moIYCv6HkojswBnVUXMpW2g9F9eonkCbsOnD/vTJzAMfclJgbyOh5K1JZfyAbPtpcjvYUw3hM3I9
weyMaGd3wVCgiDv01O3ZHtPl0TZrZzsWjEr1pYvRlBmx+SV0muVETjPZZo3oSbjtLcIPq40mAwUK
8cG8TOW2NQJcs9rpwZxadOl12ryL3O/3HTpZ01qtcfjQ0txU8KL3ET02up4cYl6Xboj8mH1cZjon
kltVG6p7gKCabTTXUpcOUSZWYLPZ9EvZYhCNk7Ie4k9AeKESUHf/i+NlhOvcf2zlEb08DxgW3Ndm
0k0f0fHjKSXcYZ/6XvbqQ5D1Q5qE0EiCm1maxcUVZXbxgzTC9QHxOps2wzfd7rZ5lt1vYbT6/fTk
Qsikto7YGJEcaGDZ1BdIsJpRZEe3RRxWx352LK3S3MZr2qYyDecQmiSBTQPnfYHxIonMnNvbpKsS
CC2HOLHqn074EoFUVkvzgb/V2eSDqfZ6giyKd9Bi0w/sNat6x2bEDaB7MCKsqssJOJSz5lMM4cBv
ITT6lAwgRRzE+m1j199//9hoTtCb/cVyHPjz8PBtnp03QO3SLMu4jMzMPDHAJPSG/up65ecZOj9x
ccyk85Ztb4zxntBvYw+LrNnKo21V+2uDV7vutVsmQLGV1Ks8am8ZDcZD2aIrjjwrxZktIkdB9gfb
qatH9tJ64waMbiosQIjCZV46MfMAg8LdYEA1XRfJySrKjdNSi/ZjmB9Uol6DrHVveqbftXT6EH1y
LDidEfsxgAerb+ajgXWN4H+sl/doVNPW8M1lF3l29xjU6qbre7Rel8ZZBkxE0JuLtvgjTAgRntDO
RCO0VSjWSE8M6V+z2fA/ynMy0k6ZqQ/UhJi+anEw6pSoPzcG3s3k2+F8NarH3kS09PvPRopfSOLA
54HnWSsJTgS/bGn9UjU5Bxs0PzQLl2odQeupUbaU8U10idrB1sUVEr4u9hwWxqRgt+WmBF5r7kh6
VED0SFi4Vzeklo/drsz2bQKfKEts7+oO0ERjFR3akgjHjmBD1xvoFxL7JS8KcdF6ByNw1IH5LTH0
7ZJsMxDQbY5m5yFL8BrUcyK/Ws3UharhvXQfM786Q4i+anA5X/rnJgofaBAtIoXzER/2wX7UVfww
BcNVhc7FIwZZHyudBDUdGlgZ9goZWxjoHyKcBJEDrARcwBKIUEze+cwJRc+YdIdxXuxND5Pmmr96
o8vMDpGCntcID0PbAhm89HP20ubJc53ug760M+MyUrwb18oOtIfOc2vH1dnorn6BimJQsfvKyTBd
Os9ELREViNxNUEIvIGNnEbNxNXrP4GERwVa60jKx3jPrw+A2H4yQBmbo8+wlgUX5zoRP+dXNM1xk
UNllJNV5yn5JqrYBW07nDxONMDmovCp9c//7NeQ7b8tTCz4OJ2MA1RrWt3hTnuJtChvIACe+t/Nd
0qAzXzUGoXyqFzv9I8ksghKUme7ixGifep/kzyUAiLX9eDrMVivvFG9ViIrfkqmo/pqbgQvoe+/k
bFs+swcgrqoFGYFpX7dNdqlSK/hmitaHNikxrXJbBG1WMRwLI4UoMRXF1cDdjwmu3FLbsA30RYdZ
pDiUUA6udPscJcNymfzs54uhJvrkofZOBvXfCe7YIrdj/AkOEgtGE6dZv3+6RfGjXZUL/XoxYDiC
XWbvF6bueInRyqAivFeAWI9bhyIbpmckIgT99Bf+/IRkzp7hW4rvTpIYq6okfPIW6IqMeMmB9brh
Bl37ovEheKY1K6YgULbtTz0kOVguVvvYqWWvMkJUR5sMyLbCnMTIVf8kytI/9D0Web//tH+l91ur
BEqgt3Isyu9VpfVzMxJEbqh624XNseCogpo/s2sHu4nSfh6XvCWgK1yV/uu4WQ7Be6j/fxUGZjlp
62AgEoCih3WMAxe0P3I904dSAVyJcUgwrzPr/taLcsuSQs+XoKJBv17I2PgUy+UmTYJANGl4cQJ7
Vw3ml3/5235BHC1pI0Fjqrj2kqaWgP3UaHmQVuKs8Zy7oGLylIM+CFRwQTWDXAkG2Q+VfEBbZP/l
2OR4Qy+L0/rgdDVszNSaro4P35DKFSjqAxUkiBbySbfJpvep683n3lXfltwXV2oFdEFQiFCtk6Ly
+z/Df0tuhgAb8EwyVQkc6M3+G+GPbVKSy9rE9cUeqkMXiCrcsPNg5toozNjSbuv7IrskS0Fculc4
441734y4tNeutQ9QTZ71/I2uHys94KCXADvrqcnqD3Jugpc09D65tQhv+ntljLNKthxyIU9Bovov
Hd3oZmnwfpw9fP7q3kRzuTLwBs84RvD8d5VqKZxXXH2aGamGo4eKKyT9NzVICAg7X+zu7ISqsd1n
hspXf8HSJbNxJ7tDIrEbxg/ZUrP1dYOBHB/C2iJMvAGj9MkvxXC5P3h3VALLXPj7igmjHafmzfMI
Dw6kUWyc2rmEMhlPZZpOhykU8LXc86Tq73Kyg4vlV9doHasQz4llYx/FydGsxAVSl9g7kNI+Iw9z
ViCe4dZr8awJN2guxsfFgcqaAlpoHgE+27jt2NiCZSL66/eftveWUMBR4gno7N4quvHtt9tv5sx1
X00GdihaUuDlmXgPQli+S2cKrG6MKgad/7lgh7w1q/BrLafw6oy29yKBmomawuGskKn3yYaq9E4O
FsauZb/gjCde59Eaz8KAGTHZsIH1xzOmQKaGGZTH2i8Xprp+eiw9vJjcGv+miXt6XloSpd2YMHYl
56PyjQf9nOjzvpHdFj63PJmx3fg4o8/kiRc83lGCg6CJ90VsZEeb8T42lOMEtb1Th6nMGdyardob
swtPOxnMc0tO5PomHbCuody2iVlub1GeBVdNG5tCROFM5d2th/nNtS+86x2kr3xp74Ugnc0zzT/N
ZcaWDXxx05oh/v1WV2QPv/+c5P/zWFJqcUaye3q+T8/9z53Tt8aeKYuLW4iGylJ0APtY/GnVojoE
DfoeObhPQW6h1F+XczQDZXuSIgT6V8dJWvv2yWo9QVKHZMzcosfTu5PfIOTMVAOKllB6aaFU48P1
uP+cxpjQfnmDz7JtV0V5COcLwoEemGuxCY4ERoUpXF8F9YPozOVW4/cUkghPG4lanLWE+0Kz17q2
/3Vd+lVNfFvneQEXmJ25onUCy8YoS/P6cXvH0SyN3fvjLfyqfSjNrz6xbHtjqmdIJt34kg2K/DSG
avCMA7VHX29u79ICWrRbpRIbk+KENujDffoQGRwxpe8hFg8ILFsc4KegUNgMr0qJ2eOzFDn60mFe
Cw09l4PhVB110W5irc906EZ9O98G1R51FVcxbH6804sdRaum2Zkx7ZOdYG1kdDPDROEfPCGYnNMI
Ur1NAu5ABXNJA9f6ZiROcZOQQYt28J5CgxVP3f+xkcXBlVl4o/8K7ZQpQ1Pv7Ap+Vjh1xmEuF5rk
aWIbqTv5415euJ/x6XBv/lSwRibb/BtGbdOshRm2Aqh9m2w0R7pdR+8LIRb6zwN7Ireky/7Kl7ZB
K/sXaA7qk8UURxhEEUZpsbVxPKP+HC9dR6Wr5NEJU6JqSutehRlGbe6UdDAGIjx1EwcsLLz64CHq
i+Yb6Pps8upxJ5UPdu2hJzjXUBKFn+z7wWF+2rUPFVIAPQORQYUr4hSAXRfpdo5S70HzjWuZCzIh
CVZJSD6FXso9wBiCBPMRW8ig7DdTMmPdm07FKdLs9cb4Gjcz3POV2gDJdd7SJ66ffmXsZtiRmwj8
d7ckGWYkSXUFxzEPUnW4+Czb3z/PutD5ua31PFMK30eZbjlM/603ba1ftMjWEDHsxtpycC4bIBs2
c/w82q/IeckgaUr33AGsobod6tcpJ3YeHqn3sRQlRlBAJHUjL+l6GdJewsPGHkcZhyZJrVeLmhPT
+bumKoVCdaGEhWjnuQsW0zhm0TYLf0R8MMaAt9A1rcOwYtOI29lFW1KY7gflEJkdfBtI30aNkAnL
Q5CTWcicbpwQtTonrkbXVN3svrdKsPe6DshL8Bf3YUkU7KSUhIiqxxOK6TMPmv5OWDBJiQLqCjtR
ZP1BpvVJTguOrcLlWhrdj2KdgWvJnH5lVT2E5BybhsYfvv3+k5C/TIrXj8KyeADBxn1bivWI/Klu
s5LJr4Rph7ts8kmDq8b4IRyd+MFfL54VvS9L1zzpr8dWmjzkiObJQUGvAO01g8uQV6dFyexiOSGu
mCvBBhbPXzEQ2DGK5mlL4kiz1ZttuwQcGS5uPWmZ45BMgrTYLZl8CmdcUtxi8b/o7rGzv9xnI0gf
IMgXEtVYxfQD6Avz9wLPml4UF5+d/MGKwMuDLN+KDOl4PLb+H3hdd3NZfxxITNhGzkSOcWZcNOyn
VscuZ/Ee3NjZdeDW28yw/BOVnUG8FARCj2P5XeV/GtshQleMH1Cc1NXZpkyKR+Kt+2GUx9J1t8ry
N2L8PjoTtvBo4q0hHx/0OXIHtIr+c6nqYFvo3r923B/6m/WUTXtNQdGXdC6Lk+7Qh4J829ER3S5w
+xX8ymASrgL5MsOLLzNmiMImzN8YdsNdHOoW7h4TWYKrQ0jmpU0iZNipbNvR3uCGsAJg3gS6QBsT
7GQfdudI2qRtdEWDdMDkVLGylCoXIogqGMV0Ne4pKqPtwNImu3U4sCBJJ3ZwIRK4gQF2xJJm2slq
2nedmDYarZFp2O7vu27gj8egJhk7bpbwuRwhOHfDfBjbKX/0XfRX7Dr155zd6arZl0aAd2E5LUxz
1xmoERny07286JTJ4HJeCHPyo+b94nnTOW0w5taMSnOGTKJ1Tt3ifYAylJ9sY7af3DiT76ykM/7M
q3nTtrgs0WRV/DrSucRZO+2Z+3y/66cEoqd/kfeZWpv9jz3Nd33bY0Mzhe+xfb3Z04YxDxGi98s+
DsetHskXlo1DeEV8ZxlbnyC4u6cwV+jec6ixBmlMZW38LZcLaUWl4xcnpx5T5h3JfBstHjQGCu5X
8puLbBswffhLVfLWiir5olii79SYXRwiwk+oeZ3nSMLVj0fPZhZZhA9pgZ1uBqEBJz/eGl0D29fF
/cpf+VF2vwawavCVwc58XPSosa5wUsxaJwBGL1Kk9nmOaxoQ4MBRdbpLV7rYn0l9xke9GgbzXdHB
8AsjzJGcuic3ReL4LS3iYaw43fVNH19GTY71MxetmUVA9M1gJHMauqR7lFbHchbjwe2YrNWrngT3
6G8yz/pHEbQM6BTqwHWCI2aCCl1HvLiqGF/Ad9KNBCJn2OIOL80AGzAV5fAQVwkangwFJYo2cIzh
oA0JjBFFb9ZQtuqnbcyQ7f2v9BClcxfFGZnLLrMCEnCAorO9eofULcr4orbLYzGjUjMVvmAej11d
YCukh1sgCPFNv0KTWu/72Fs4iGB93R+MHttZra1u85ZIF1PAxpzBVjyZPSN8w4lQ2X8FDL9gXWPr
DbpW7RRHHZW8AQG0NbHbQ4NhYmgSB6V7C5OvnYrrl5IWf/AIeqMfJsZ7XL6EddpvlhKjcN2CjhF9
1NBWAY+vcriNE5rNtVNMasb+98/eHUFLkgnnRcJZCHxYvy0CKOH3391xia0ZsJySBq0JNjOIctLy
EbngNU0kfqplXf1de3SZ5R/RB3DrsJZq0966DioFVrcQ1eq7IyeMB3FzwVhY2Kgb8orTXqv07bRi
lBf25WlS7gRfsCfoUw3p9xTglK4S12h8q+BzZYQioukavcg+puPine9FbT7D4gaaSH9Edv3NrAm/
cm9RESDmKKLavGpi/czIO/QLedX6dFPa7XZsFhIF18cB/Hs85VNyMrzwkETDTYNQHOkG/pCMkzrn
oqmMebLY17rObmk/Qr1Yx/ZO0p6cXhzsJeapTa3xEa5Lf0jHobqwlf59AV4jqVbh0cf0D4UKq7jb
DKu1QNOlNggPkTKag9FZ8ZNAKXPxlgRb1Tm9OPGEIbI7f7hve/ZsvleVnZ+zFeQtYgzEfl8T/CJU
xp9H+g4yZZot17PewlSSbq8KZUqz5EzeSash77SrWWFs19Wt3N0lkunibFM7xBtFb2uLcQ3kAk9D
2eHFNGLjQo0lCtSy+itdpcQlyk6CevBZ2HG0hWGyH+yAWwL/XTvOZMbAv5mXKmV3Qfoa95jJ3Ys1
XzTkXtnzsZt9DIetacoeqpo4M7ijJHUPqbML7JjMZEa1xItb7TV2iW7RuPUckxRQyAhxoD18C2FF
lxK9zYxf6g7LlenfJPJvYV2GARYY36pSAFqWb++gY8oyg4CpNqrFuhY0wDvri/PfV/qtDaeLYPqq
CPfhbD+GYzitwiQ8ASNL4Q25LHt8aLAjEfnLfaJSYXquOhdFTmrk3KikPilK4k7WOM2t5jz60qpb
MgHo3B/iOCzFh7HISbUE8Nrdv1iZVn0cGyxU5s729i3nMFv+JplDj1wwab+W0blYyUwrryTOsWFR
jffRCvPi33qBX+7VWv9bzLYCD4GeY79B3DBWaxyOKX+zyhYZd58D+b1s49zYNOPobRrRRTt4zR2+
RlAR5sJe5SfG8V4r0JZvwzGJHi13/qGHraPp1Gfb74IdfQBYWjg8F7Isr8Ipq/f9tJwClAUbHByd
Q1Qb9nOR9e8ngNdTvFL3zbHe/d31DsDO7VBH1/seVS/i7lCju1WzJyFlWjzJp5d+1vMJrIyqq7Tt
jyOycbKAGtLv2pl1vV66tvIPSzl/x6+p3cUm9uZD00PkL0l4C9HmEWNaqodczeohsayDFpyppPnQ
+r2/uTeKTCmHm37onQgZiTvgo/MvT/5baUNAAAWImEO74bril3Wb+g2u0D6OWHfJeReQwrd2vnqi
pV/pS7nwT1Ls/AlenK5a86ALfH2xws7GM65rdwtw9nVyM2KIDNq2yY9uaobw4BhxcOjheevRHsUx
Gct6MGCp/oPuy5up2hasy1sgIfmFgBj9QhJPSZ7UMabP0wztbHQzQiIE9Ip6wqLWz54kUMtnDmDc
LfOAI0Vhk16BqTwNrtnjo4BIcn23uLJ4//tbZ70lGnHrpFw9o0yfljZ4u4yj0VLrcM4mx8ustjFm
kMfZRXfmRsUhBzZ8HCvS53pCQlwwEWy9/oPbBvZELErQP2nmIeeK+EYQQ3Q2VrYkpo7lVYZVdwsL
037IuuIBA6JzkqfW1V1G1tkYEONT7pP1dPeD/oqOiY5mDtW/DC9+YQ7xB4LrBzQSPgxVdrd/NopZ
YzjIQTrGy9DH7ugZNB1ypsUp8mISvkAz911p1e8np4bXk7avUyqIwkyLiYinKcCiKoPfSIrS1tdY
UGk6AsE7QFMSjedplQrUTksci2WnRBb6ULXxpzsKTFM+JVhBQ1NXuxRvD9IOHZyevMRG0MxF1liM
4dyD4MeCIlgQeaUrLjWTXFBK+xnqJ/QyHFIXdrw7hHPfP+JeMq10GXtGwoInaguSG6ZnmcX8M4He
Uxdyv18qv5yvAcoh6Qk2LRofAfvyn3fSH+Uc5GXjEmTd/4nIMny27S44hQ5UngVLkOeot/rnwoPK
JzCGJNVgZuZL1jwTRNyhl9A/2D5s1LbquievlS3ND5E2s+md2qooPrQV4XauU7lbJ1E+RU/THsPV
vslGYXBXDua5APLEPKKWTvdRdu5Bl/l+ExfHADuHTTbPKMKN0j/DGC6PFRLljZ/b6gyn1T2tjkpr
o4LlE9ObucFF1cDBPnI0QhcwASzSECJjj58m/MPH39/A9f783Gmt9492XKBUFSY1/5sTwySR1Chc
j7QmSWqnClHQLiVeP02xOJsi+PP3P+0X80L94xjw0wtTFJnWG8ocdjNmWZnsJHebnSEnTBHRAXp5
jGZDy1bvp+V9uRjuixckT8g0iPpI2/yAR5mxZ17UhFSJHXaq6Ug1nVXFDz9Ak6+Zbl7nv6ipW+7v
zGg4OT5OIEtszY9qVfRjoNXt8sYb/uVx9lbE/J83kcWCvgYXIIsJiJYC/4T7KKaJqiuscFNgDHnW
mgeDgoNxIuoH3B9IAkBicIfT/XyLJV+AT/WIqRvF1BYAPVwFNeOBVgQT4PVtJQnsLXKXQYYkv8Bw
5+WgbFzX9FsEjf27pm4MzgWMAzGewo7AWOvxmaCXZGi6i5HDQPKYhpJ5CHEIlkdw7xxMVWOcaKGI
ubN9q4MWwE3EirRzC6jRuK8OlDfg8sl7ig3IInYUM5/7L50gi77ej/GAksapyC9besY0ehuamuSj
ZDh3xE5IKpGJgzYVMqo/44xU4tYhSE6bKd2JG34pyWnOYEZ1qxvRsF5QJjQX/Va/Wrp/WfFSrovs
zcclucUCwokZeHcY76ePC2pRILIhJW0PTthFTXaL3YQH/QH/4SKt/xixZP3e29bZg1eOl8vqkJVO
wtvQfVcPWqVIBZlsrCbAs9WanlqXNmabBiQWrMxFJ/liafW7jwHVlX7snTuEH2rMBo93ky06dILY
Tcy31w+3zO15U0ZxBpowdscZgx04nYkgil0y11YuTENziQk7zJ2FXug/lj8TNpaoSEwkkIxS9TzL
gt+2IY7PP+SWenFnr3hvrUVnN80viZdhA2q1KNfENB0aK5vf6f5czxgE7m87eLrFnqFkysoZgL+G
WVwzdqBDYCXhObHDl7uTgZGNL7gg4nVuRtlx6j2a4TEvN3cyaTnNAB/rrzn3cImGcbEOyfrWnjEM
uC+d1u2/l6t/nmoBMfQBk69vM0nYmlG6pzh3u1dO8a3mPHUy6mkMIUNrlAWV39YthWG+c0Z/OdcZ
sFhki5MGnfVCHS2n2mp8QnoDcjuMVDCEkGg/ZY78enRusSr/0FLEIaysvZ5E3HtQ9BfWacSoIAht
RJcdFf9Bkt2UePnHQS39WU9iU+vj77dG75fa3cYIDKI3e7DHWfbWCiyqOj8YlT/x+SHFx8nrMHZq
fJWgeeR6ig1iHdIGTexMtAlP2qrpNHrIyhHjgEkXL7D3wifDDd95igRZQ2IB28vgFpIdN8qsPxdt
35/1K32x21AexiEtNn7ZyVPEnO2mL7Ub/P0qIWQDNFjJlyg9pETrpblXX52ejKxoDOjB56J5lAXu
8q4X20cOV6SDQeIfl4ZIm47S7m5u2YuY7LCC9EXY/fveBNiP7PgPZ9X7ahaTkb1b3VajES0HxQqr
ppzpmTpM+zwVHmSQfM1qOtmD37Z4cms28zhLEooUVvpOlMwbHmCxFw4AUd6lAYHklbEZ/A7yuL8Y
76thISsQr9FkNXL+/Sf3i4g5oNfjYIMJDmrjgsf9swb5P8LOa7ttbNu2X4TWkMMrcw4SJdl6QZNk
GzksYCF+/emA61zvU3XbrheYBClZJEFgzTnH6KPJzB4CmMmyKTZMiiOPa2j4S43MZlOWjruOkjg4
FpwoltWY+CR1+e3V6AlS84dEgS1YkRfk9sM3DFTZWvGIpZrv6tSSIcvHtSU7/2g4+jk0o818tp7h
J/TAGI3975I9KMKC5Is02lgGsPacvDwIbS3t2mGjE2d8C6cIntKuwVAE5D4ZWKH/5Y1wpxf6f06s
loaZWzV1eMe6bpjTdfI/TqxJbpvS1Eq5/N1KQvPOCVUoyckP4/Y3i0qYqHVCS7Z8dUNxM+thItt3
azmm+SGj9xzZAR7kcUun1COzZUIzWKbT7YpKgzzppjiX/SBeRsLFTzcazdmizbQYAf+E6Ddf6fZm
yyAxg1cgkFM4GNLSMCcTb56Jmbm17lVUz11ECo0Lnj4oSVHQYbHJtIy2VgsEp001bwdxi4ln40eb
Oi4JuYPzkkhdvdrZvWX9/FSHzc6nW3HpMmzCig7Wyn9CYFaeazf8rAOPw7TXgeej0JWdlz2GMreW
ucyIY2dtTldjWJZ2SzNq4l2yojmNKdg5txDnVmmqk+8rnznMHQzpiEVnFbHSZc2xCzJYMwh7kzhn
1DoBUCosTfBz7eIKRt3R/PdIBO6F8Yj7L+2Ff6AOPIv1DZoBXaWmxaz/t883lP6A7Dui4VnE+RJZ
H0Ci0Ua8MxernkLIBa7Hr9CKib0eTXFAYgd4QE/zbd6Ga8Kfy1WbutoBdXtzQHhVOQnQQ4cgB1R1
eGFI0fHSTnnp0TYdk8R1vvOxrIpYj0BwNcMKmsOmC4rh3Qlbue6x/uxr1DAomqdWeKmh20xsZ5/Q
Yl4XQ09Ew2SB0MHLLHXadPSYmaA0afWjNwha1jtUicJ/oOCQJ30gY2C+S0Go/0sTy/27OIZ3zkVy
YbjoIy3tH9YZu8w8GXJOJ+pLRs9l5ldLvQ7zK21d5Rg72if+JWUDNiBBde1ulJEcAzMaol3fOt8q
Q5a0MJ3iiDCN65jR6ztR597FQVgNGKy+efADuBIS/D3Nx61A4gB2r7Zws2spDOh8qQJByQ8hfSCh
2sleyc6JTgRF2EUwOkVyC4dOsh6ycJfS7OoKX3kvjPDLrIJgx4AW15g7ecKd9FdAx/6QOkClDS26
JH2nP/TUF0vFxc4qi/Ju+8kzXeRmzeUz3I+WzScA4zcvWvOj6/J3BlXy6mQl8uks6/jiRDbfDDi8
x7Ys7KXLN4/eIuEI08zgWKje50AVCzs2UdYs6VwIbn5wKQkHwRfPLR1v3Jryt1k2ZQvKQfi3wWyr
w9h67YrO9jqY6nkjE8///bxv/aPDY2mAhamf8EShN/074ceoPQccb8H7po/O4jdBcjBTgt87c40q
QV3ptjDfCCW3KK/MZi3Cuj1airSek2IAxqtFt84IrWe+6OPKoSLAHUxmW5xWUwIvZsWwxdsmjQG3
02RlBGj53XWH/jo/WAeHJlTi19gkS0gJR9o5CvqGJDRwsShJQU2xTEP1W5r9nDuZjYQiWNSNutb0
lrwPz57keCSzsjqCTGuGhDbHSnnsCoOwMwcMl+n1zjcr044sZHmq4VxRIUcsUi6FQV8Ohp/xnrdi
i3Oi+Vk446Mcsez/93f5nxU+jQ/Ltmmg6VxhKR3/70VFGSjljTkthhGqfQC7K85OAx3QH2uubh+W
zFHPTpsI5SpUcWQCGL7aBZTvwxhV0YGMRiBBqdJfsZlhoNMsY21ozKC70aNPUfNuw36kJWmZzDdk
ll4Utx4xcSBH9PtzYsdIa+ksn0OD6CJEOCjBbfXFq+CXxXT4WagVXOVdBcwlrHmYUuOrw6Xp4hfD
BT12SD6KAJAmB/pp47gyakJHcGGjQw7C6ev6VkMruDUuyev//c3Tp0bS/70i41enca6CSkWRYE+L
zv+4Iqs0vwelQb+cCAqI2aFd1VWOnpx+eOG5sOC7wNkMvTPsozqBR5BVHMpqo22tgWFTZiM71lpg
2X1e8xKNY58MlAKDytojS7J7U0Nba1nQeNNbmxWG/m96tX9Ua/z5RB0wkcVzSNfgb2YnL4sxc0aw
yWetjeV0RGU0anFpSwd+cJr7r7Ijx9tngHQd1b5bC5XGS9DXw6nKVILTM8JIKkkcEt9ksXMVgQi8
FtpZ8/KWxNPdv7zl/1jH8/e6DrB7uGhYyv7+91YxlK2xRzOU5YzLIomehVV41+vKZb7Td5l9rQYJ
Xy6nfSHFsFZrF/1nlHAB8gpc8pmxLTw/4dwZ+od546pkO4cY2edSyYoyfO3tYK+VKLc36RDFoJp8
7V/6Gvo/rlq8FI8RPItMtNbm3796nm+UDvCYepkmxt1hNbQQ01jZaPUPKwmublQefH8yNpc+0Z2a
2r0EGqO4OIizLzqnwLKyzxGsxqpp0LjEiaftY0mPddbuKLYGs5cE4//+/k/903/0j5m22WiiLJ36
/p/+OD0b7C6hmUAE0FS7t6iMASYTst34U0Rfky50fYzeQjveZWRWcMkIkc9NxX2bei+xsXQtrtJZ
IpDIuBHuTRFEi7Czld3cso+9tF/+tuVSBX/X3ID4OH44k95naeXx3TSpdeqxLh99w2zTL5JkX1vx
T7UnyS7BRLvpmuIrpzF89fPkyyiwwBEtwLEZxnerai9jpIafTmaG6O2SA9iIh8PAZqWZQfQsVzWK
+A0vLLzrRaMs+1Av39DeB7hjGPta1RR0AMqHy7iShcusDgjDs9JjTULvzRT0lHA/ooprP4g0tF6g
7Xa31lEfjRPctbYoX0qT0ME4zOUh9R3ETA7RSVFmXWc5KFFXxZIFbb6GRPMy+15AOCVLtwKpD1Bl
Bt1BrTSv9Drg0jNysYukPHHRd5/MNHhLhqx8Bpd3CwQB1FlU4GmZKLVFh3uR9iqx27QiWPPkj8zS
prhtFkU+lFtydv0MBQTLP8XEnOGRyLWx/areaCJ0D7lO0lTuNS7JrTRXVw2tFbWHMmFmEnS6TK3n
3lGI0GyBLucTTyjgjbu5VaCtSyUUW5fId2YADvm2XmA9cDlZxFp6xbtvu8+jbte/jOIK4EcbKudT
45UtU3yW08hM7LCz1DR2qWO9mYgy6O6NkTna1zS/zf7o3MRYigAC0oeO/LUowxIWA7jjnUhwZ8ZS
WwslMwhTcdRrj8IM13q4EA78vjLK+pM1MnPvzS8xcuATFQtmcSJS0WRtTwVd990oGzgIREoWjAjs
0rlo2PUxNKr1QZtcIPNd3uRjqqRgJaa3fN7VSX/lSCU6eI4Qz3lUP2b8s4OPeFXWOTD+2hHEKzvD
gkxIbUerjPPApHCtYpeAq9T96U1D6nkuPW+osz/gwR47nXbWHJCQpHyBCgfCTa4lhI5KXrUziYAL
gsPmT98uTfpPjJvwW6Gw+bNJlPDBCLte+S5M499uRFj47slT0VL9pnZXPmDsWUCQxy7tHbMb1mZa
2wyxYcHmiHDWpeziJ2fwjnHSlW+RYutrUlvcaziS4xRCm4gnhq6rpYvBbzt/E9SR9Xv5ppTGMsod
42oW2OzmyZslq3ZrmmUMm8pSPlFbsw6fmxKxXr2OaMDvs5rXc3u6o37un5J0jJZ8h0B3F/Z1zmbo
M+PmSf+IIh1hhvDC51DBgWo0hY6TJnr26UC+aX0HStNGQjYjwtQquM6+WowLXG2dYthpIlawj4aC
RDQru5F3Ge+4KGBh7WAo1kOdXBltw+kdzWcFbNKrLZrrnIgjMgOB8TBO6cqyv2G0t8l9o6snRwEm
Mw7Iu2vK4jVTS9CgifgeC4KfC6HUAK3BDIfo+f5KtUiTIdyCjIhPcT9in0ZMwbTkh5LExrMPwA0N
Brlo6rAfXav5sgzyy9PB+UYCQ0DkrKMcwSRldEpjZZv22PqINUqeklIEx8GTj7lE/iOESJmmAARv
oEm2DXPK73D9q8XvlgP9aiQQNEHnzqocSeaYbyXImyyHmqKNqmHj6BwWWRv3/sZKBCaooGsvekHO
HYqatcJE9L0yYg3wHFrwJhAolWWnvPo82NWOd8hHDyuiJjTUMIZ6Er54/o1iiel5kfKXHIeJZTyk
mL+i1pZIspToKN3se0GS7EE0ibHoDNm8ICz4MiqPqUTkB3+hOoC3gyM+0xvrToPbsE4PA0SzyJGC
siZmNO8eiskxScSGQnqr2q3MKgl+ABcQO5m5I978FM751E1o4kBb1qYFeHusw8083uIQaNaJCo9p
HhImfHXMTivXRpW9d6biL1XEQmf6s821lzRnSic7OGPtPNQy+tUPLpDNvinXM4M1t+Nu09KwIbpY
GG9oLvLF1N0/+SzIEqbjyB9ioo2VF+03PgML51cLM+GY5IKTa2mRYtXrLpa04BLT5N0pHTEIOJ+q
dVSRVOPGxk8zSeCR5Jy4gkKFBDex1BmTBbuZRsC0s+TSrbzYrkvnk2bJOTVSUtIJMtENK75nmClK
5P3H32w9TMBfKGkhbk6/p+MjOkKRwWHgyeCikri+8nx3b9e6/cPt27c+1vnmsDgfUWHeI8wLVHSM
7xrGZgcl7YJD0GVvv7kIIIOR19CAnIW7KVJXWLW6GaCOS7KvkX6+6hMNzmjsWZt8zoZSnDLgRnk9
dmeKKnmpdO+ppXs3//cRLV1F6Agx5YQ6gq14mU8+iTEEUE7M5XyK6ULtV45YFUsRsh1GBHzsiKk1
4lv7V19tzEfs/bKUETbr1ApRIhTXkiHZ0i2H8ETjtKA1BihmOrXmtGh889p1sLDJFyHsHSaHayTL
tHjktnSPrhsss7E8qYXeb7qekN64ZCynjxcN4tnOB0zhYKrbazph6HHlrE0k2avSnUTZFdMT5hw0
qmGL1b+aBAX+qFTfu1QsEi820VOquBlcOdDDGX+OKn/xaMK8sejSSFVHgZoAna2RZapE1qRJSDRU
n5+ER0uw1hxtPWTTKrSjmhsM8HE6+hr6oxodFaGFqx4g1SpoC4KLcHxG1hm687Zsupj2BmO1sA7B
5HVBsBWa3QFPLI4x1gEZobq2SP/0bWdpmP7r2Aqi51t+hfKjSpAHMugIN33ULqBwkCFaXPMu+6k0
kF2qj8AObnmE8r/pdx7JBEppXmGcCUV82IA71bL7WTo56+XkpjnB0XO2OFj3DVlu3pQ+a4cP0x2s
dTfKzzGhzZWNLLR0mT6yfFz6uZZiLS3bRS7gZGoZKg8wB5zfDqnHI+LJhgvk2VvQ6ycloAj18VGp
VkiIpb7IG7Jgit7hctBdeo2MG6cilqJKzUVv//AZ3i+l58MAmljm7jjR7whrV9oaykU6bAaHoioH
AmPW1oFuVrByeobqrkmudmsCGshy9TnMlllDVK0OImgLO+xHX+t7oI+4LkerfUrT8a5RzJd2eGIS
913JBVzyYBvbCR09/EYhB82YyJGzb3MLyW9TevW1b4trDzqdOIG913qrVJaUgYUAb9icomR4GDLZ
B6p2sBPn+2AIJBC8ft9n/DpMpSMLN1pJ3k8ibJacq5hJNFybYoNkryrnV8n03VSV6dNUUI3XCZhO
3jF/1OE/LasQtZwQ5q7t8reelzko3slRxY+RKAUPsy9RtsgeyjZ8FVohNqaZ7Eb4UEtjqAPkpA4f
CzEGatp0S+mUhGkMd9vV32JDXkQcuA8rzD4qBP2rQQLi8miHLFCZ4zVp78z21ugV6A7pu1oWe7XI
V93kT7exq1fGGDCipZZwmQqUKfaJzExO5c0wy2fHB47ecDkZQ+9hFm212NPoG0DrXGJ0UedMUnka
aVqB7QHKD+ZyK3UzRJlQTsYC7cMlQkyanViFU9YoHY1gCViY023n/WobG6x4w9HXafc213+QU/eW
NgfPetJxE2OUZRldEqfASBBnAsJtwLQKtge4TvWU3VKeuzbTFy2TSWCDZI3oapmstagqd3UgT6Gi
EFauqO/t7PLzECiA7OJsBnGyvDDF5KtUvhKDeG/y+EvXLH3ZanW5iIdjohArwkkBxUxY9AvBmqVv
2peyJqvV0u3POFaJclCPKDgFcFXjAEqmywAVjszj44Y3NCszwJrl1TEbPv8BYR0u0huw2afA07+T
fZYsxtg6+xqR5oNC8GCNr9VvLnUKsB8vd7RRE2eZ20wiOr8/+o4OxsTr1Y0XRsNa60aGum33QkqT
CkYk+hmFCiJrMlRLf4/hgxhzOweDlBBFzou04wHIvUXiSZDYCAU0zMnwfsrh1PVquKgsodNKiE8h
up3pWKgY7TnhJRvWOcb/soLKp4vk0xHxW1tmG80lK0cDOrFOi/iWpEO4a+zyYSQRgPf+WePlrodm
4npFCqkBBE4pqsELDglvtJRdJeJfVuh9A7+HGpJ+NsaAlYd5c5WaQKxsyKkFnmKAbL8kXrZlADcO
H4jwtl5cPvPvuE1GAp6RXD9GAkJSi8kmkuXlGAIrhZp0yqxUQD7bCKY+q5QVC6sI/C5+Nu5HXS59
kE9E9xUHt9BA8xg+GnnX6zdB+qwysw71KjxInqta6cAJ3XExMg2nFkUbnUtoNMYgLpblrkujBfNv
IEoRYflSjMW6yPIOIxr4Ks/60s1EX1sRQYGYxpSD9iUqwJbScuK9r1nOsqGMXxg+eC5T0G4yKuuh
qB7LcQqoXeGnq1w5qDb5e5ih4MEADyj8jiDjPDLOoxG92QOWX1ag+a61ybJuhNavEKmGh+qRWOkD
jnj+YivDIw45swBYj5Y9CyJDWu2WCz/u9uSr9rrhnA7dT8/mSyoJDSH9mSe2zKZMWqccKrm97iyb
0GePxrgWIxmX7bik8dqAoYH3QqmyjGNoEG5IseDY2EZ414uFq0dYbbUIm2vuc80xxFKfkqIZSeCg
48VkjAhW4CGQiXs4RmH0rpUY8LcpyAgnZB5zN8q6Bu0OH9U0/nAWhd+ah4FPZaHGxQ4BqgPaX1t6
cCGmqh2ZmSqxfrUpOqymhNrtmzsMN+CDAQASvahuMaikR2BoK09L6l1mw0n2AZG5dVKekTCTEKB+
hiqd2LQolrSKfllW8DV6ClnXzaMT6slSMkLm+rMlw5chdRiB909ZrT/o3nPyM8MtFEJweXr2BDck
RbeNY7EzjT3VGbHZXap/6EiyXT1WXjqbkzDs6YPu+vmh1snfsG0mK2NuvUeDzNYhTXqCyIN73ZvB
G95+eiFMgjwbRb9diPeMP2bjW8YnE+J1xZ+PYccsFxkyIFsfaKeFJ2Zfn6Ek2izpnxsfwWpb9uUq
H1q+cP03ysbiJPKQdx6LPGa3C6sKZzVkpIWgSVtkJpnpWBmalZGUVML5t27M3ae2beNDpZlEXrdh
j6BZjy/6tEnA0K5GlW8FZ0fv7JVueGhFiNeIeyNdxzaOun0Txs5O5bANKL8BW7IasXNN3/ldC26b
99RzOAFR76yxx+R7JYrSI5llQwai1XXqc+7bRN1xqiebS11hwiW6rNQ+28gVq8ZJt1pHApxskH02
of0urfRTet3RU0vciKGzQVeni+JrjJMAIl9HyLg3JVcpExIP41mfqLsh6HZdlkcr4Ew708tJWbGo
hbTMijZIoetzFdYPayI4A4yItnmu6BtjujuO5ZoEp2Xol9YLpZ92NmVIXWbE9ksjB3GuXLwm86OV
VQdnK8CfbNu69ZKQpUq1ZxiHwLV7kGOV9WHr/iHwW/GqoFfe4beItgFZnN+qSlnSHbY+aAZzWoNe
fvJGNbz3rHsW1fRAbgW/8jQbnswEEFVk5sl63j82N/qBPYQDgDA2ejT6sv1Pl1CLY+crkh6ZbS6t
FCFnilb3aBCZygXR9/pVbBfuykRU3KNZeoG3Wt9sUb+C22zfZFTm+8TDyReOZftmuhUREFxd9sX0
aFaL56pTnBs+JPNR16gDp90jES8n3eGaNf8QgSwNAg/W9gMmDVJ+uvDejll1iVVlBZcjvAN4C+/z
/jH+UPSRFuj/2wNd8erKJjl5up/QGXCJ/q7LjEwndBCL0AjG+7yxZfoLL0wP/77+a5eui6szhuPp
9xOm/RGCWXdMncufXQqSzUgWRwXKEKvg5jtJOUTUR5yG9DGVe1t1Kv78gVRN8gmo7jUErmr+qduY
i6HhRufWdfPrEE+EeU5en7kTnFIza15VCbw6baUJ0cUfXzXmaPMTlL5JljIr17qRKOdMqCqyAaZo
bavWt7BVxqWiB8574VlbQhKb7VBkKlUAFPimG63zCH/pDdEAgOrsDVoBxsjaZNjhpeqbU/fNliaP
B39V7aHRaoyLLZ98gFGWG6oYSf2IqsLKMxdyfSIfXm0bt0BNt42vdmeOcBJOjeEYep76ztnQoN9X
MWFDM/fQPeQm0369oMMwxn16zDste3hSufKra4p0xseZX2fLvozG72NcPeoiIFY99TYxg7JgEY0D
X/Ig+QiG1lyYpSuZtBfJWuoVcFe3a0nka/EyssrvJuSRodC3iTlH0sbI5BmUj7JRHGLVXCsNNnET
d7i3sKTBh6z2CQ3Xk5mXHNfZKH7Usb0YdUP5pUvnIlR9OEkVAavf0WmRqV/Ru4Hvl2rSe7Yqu1lp
AmtraZra1vFIkIwqhbak2pSovd1u3xWWc0rDvt8UmhvdLaXXF41d6dc+9JpLYDRigSYl/9anqHuK
drC2hSyLb40mni29fq+aZlc6jfYYVU1ZpGJIDmY9vacyJ6GwcrLN/GiUuRsT6wLtCXy7odc2K7cN
vWcu8f0yYLjyaqmYt0ZSo3b1MHpLH9LK1m7omjei3AwM6d+o7oQjP6taONMp1DhGrCVvuFExE04P
wJMlWlizXqjXrFUejDcdJdO21Vr3pU2qG49rn4nStQtFRNW9okl9oKHTr/PKku+5hlhwegbNMGeZ
oA45d4ptEjo0jpvk1Q9kdh8GuyZTBwuVSaMLWjulH5ksiR4E9wIB9k1BwX7ORsAstabc6kT6DCKL
V7O3javcDHFWhdSUcbkbzeqhd5k3XBorSDclQGxMXq6yzSxOVYCHTqBpFZYKrsYr4a6vhkR6dVPe
pcIIbJsn47f5gRzO0zAYBBISDntSpo0pLeU4byQHXb3IXXdaW2btShlkuEM+/9JNpKvcyf/aKBPz
CmepxwBJS5KDgbl8fspMxPrzvHlfI7Mj8R7Za4Wam2SnkXgP/6MGO4E6FyOyPph0uyNEcXnBbMhT
xR6GnP5DGvlTm6vi0x2LH4prVZeBYJVV4g+ryiwVVhK0OThq21O3peCDNjzdjgq75To23SzjNGBa
HwxEWOZgbuedhmHQV0Zu2sYO4qVOteGDlqBC55sVCoFTaL5bAgh82CCtKhxxc9JO3Fw5UZ/06peY
do2ehbezTIynwdXD4/yM+bnkByRbwBfhEhatUq4LSVkK8vXSxtJdcCDpqwKX46bRTP1QckW99EWd
r0qtCt/Rbe90Fis/jcJ+o2vavdJWYfaBHuSUqpBMzVZHxkTw3DfFG6/zUwFIXvIyld/GhuPcjqzq
jLLWWRlGTzVp0S3MQJ58y/nVCRekr558U4xXnkdYHbC8RJJ3Xfdx8CgDpmTzU0h8OqVOZLwRXu2u
mQsy1M5a9TqUVb2cfhHcAP8VQ8hRrR3zpUVCtk8gWW9k7OQf5cm1DPmRWmG08clZ2dcd3dw2zM9E
QsmPPs+NpTG6xCsrsLGsmv5dTI4DYxPeFUIMh6Vjyn6dQGZbD3XBGzxtGhrBCTLYKygW4ykSTr8L
Pnw1akkA5qDJa6V40JsuHtIgJc2znuc7fQ0XhRTZd7fUxH5AMw6pK44ADxWoQeab8wYVQ3SE8rCw
epvZTKCl53kjXf+vW/Nd3BNbM/eSQ1raCKTwAXBdM5hjxIguFp2Zty8UEd6yCAQ6pTzJlwQaGawx
FFjcLKG/87UpFsHgGldlqnWAk96ZKvQL2nak0dI8OahaQQnbyfTmiDWFKl8QyTgVOWRa74O61m7z
pot9iwK3j1FWJzpBIWkUnnJB36wlcMO0vI8xs9TDvGFySsdn2hhWDzBm3ikdt99YMnj+85T51vy8
+Segi/zvk+f7f3t4vjtvGvqI61InKq0VY3GjfBbnQEabovaLm9/1sUcdCzFHBBAGs2nn/IjwEPdp
VnOa783755+HpzAsbD0KsQ3y62KCTm92Q9MqjaqXedefH0hjELhCkk0z71OM/jkrUTZxFeQNV6vb
WNB4zkJjrRLcsIdcAwY6aF+yiOZ/27c/msQR38zGRBRUblrD815KSZRHycoH9/hwCYRqrOCND2QA
Gz+qtgZ36A4Yo5OJE28JtJbmZzdWKWd2Xz+mSeo/911tbIpuyruePDep2XJJr+EZUsp4MqqehdDF
M9VHQ7usZ+Qx3Y1G/8kDh7Ipqwlc4+fts40gKvQZgsLf0laJCTuiapQTEcI/ukA/6n4Rf3kMQRe5
hUudqNBiV0PnBYUYVTscM/FTORKK1lE/v8B9+h5hbnD6yv9mktaxlb7fbKNizL73UQ6cJUk/JPbi
NWkeATJPlbot08MXv+guKlPpD0cHE0CGBMUe0T43JR8Ff+b4gWdMe05q/UlWA+tVScK2TN61WNjv
ka8VJFNCTy8LzBvKoLQPqw+zjWog7JgD1UZh+YcKnNHE6lFXVcrFs1VhpKjp+AM3fHmc7yUqmbgW
bXd7clrMu9BDj5u6EFfR0jGgW1bcu8HO7ySgahu3q4xlOCGYci/bqxFt6MgAQCuLcBoGTjfps8H7
NQXIJc/90Qx58NU45beKGfcjpWbaDZrjbCEFpS9wi17mJ7hTXELUFcXzwPdkDwcq2A6lor26mXfu
ez34iiu7XtA2cu+BTlpKWw35JggL1j8GHaTpP7ETweFtbdyadkGVWvZtqHX4lQbyB6XzizvM+XRZ
p3Hy4ghw07AFjvMm1A3YDTL9nvc9gWr9VMxU9PhguaQKaHkEeWtHTDgwncCHOhpeuK4lz15aAz/G
pKjlA1GO+gM/ZTd9P3O+/kOzN8LptJ9wWap7obwMYcfREAfRjwa13aCPCCRdpAWhpm+zss1eugJ6
lEeLLCFAjX4UdaPhfZE+x2WqhpBZm/YRJo3PkiGD9D3K76EdjpwmQ3UTeUb9PdGUw4hR5CHdMj0X
9sixO+2nIn32UCMAeSmvWR78temRQC6idPA2YBaIh5RKA4FfDtd5g5oXpzjw/DXX2H2NGP0pBsXy
JIpbzToADmn63grLu3eOQVRa5vxKdOnd5w0D8m6DGzxe/dlH4uMBnukDRykToMJmzG/3zd4n5p1k
WAo8HaWCk+TOxmPSr+h9dgulxxFVKg8aE9tKNUmYMEyxpCoddlbVfKtqNbyEKWG3cKFZBxhZcm4l
VX8bfnHJqGmnDvVlvqVNt6IOEIrl9toq6JWnwJH9xZNxf/EZWVzmu1HbVLQrircUVN4Cj1p3tZgJ
XOuMpGqbzJPV0LYpnwd35319pfzSPBs/Jy0tK8dHMsMsnb62zihKD7Ul/HtmVPaeyaq55DAkikpx
m3NBeClMqsqb8KflPhjJFR4AoABZ4ZqvOF18UpuGGRbZDrSqQ7K/SupURY8NVnpjfC/zwlp1pvzy
kiC7VEP/M43j6IXmGDVQLtGyjuJTI3hpCSiurBrtUvrWMyttl99ejD69fsvETBQQMB0S0rSCHpEv
Vd80V2nfYI5JlR0c0/zclN1/bioxvrcA5oWm4ZBTTOGQj+Dqi3oIMPmkhoWier45jL57Ip24bFQe
IADpmXwl68gff6wzhU+rtfonNelI5VPdX2iP8wwUOq7Xpq3GbR6aBW08YoUlDT4pCoZCNIFIc2Wj
GCU5Qw0LBZNh+2p+YN4nKUR5l6eH5yfKQIUkMd/3jRQ/N62HOyKcflcGuX7Wie5kDmn0HPe9fp73
2UDs/ro17evS2lvUmWmsQQyZnF+mnX+eU1DLqZWmHv78gt+/ZXoaQRj9QcsYxvz50fnReZMMJNR7
LVTjv/3sn1/A4LZb+H3UkKXDX/X/e57eecvKB7nw+6emp6kwERDHS0SUeTH8fi1osroFIO1+aYna
25i1MM8SWeiW1c3VCpTukDEuGbOL0hlHx0dsFVD67jTDt9d533REvplyX+k08xljIQgc7eTQBzUZ
fnUBABlU9DhOEQMF5xpfcWC3JtUrRZUTFvQ3R0lKq7hjVPxsPOWtNSOkDHFqtTTfYn9TNW17cSIX
RFIfHUZf8zUgEFgMdSuLtnwZBopoa1hn/s8WzuVVJU7uPm9MgAlSNOJkC4vhTrga9KB9YgCXn0Ld
e61ctXnyHNmdDU8Cp+u+rD5+V8AQ7TCta7ekIk7SBJymZYZ9dBqz2/YYFAEinTjXRd+apnQPembG
K3dIxNr0xmhyda3IdENK0VuHui6qNWc7Y6npdXqdkPhVCZqqkK3D/9feq0qIJUkSOqvwxr5kefPw
CaZvGs18TceWz6mS2psTv8TkmyGmRJyEaao0knFPYY9HZCBcUaNFaqrDSo5BsUG9tXR65FOYuOuF
g0tfN4nnyhDDZ8bQPmEqJ4E1pU+S/A9bZ7bctrJs2y9CBFDoX0mQYC9Svf2CsGwvoND33dffAWif
u3acOC+wSMqURJCFrMw5xxSO8mrjCvHTzmg8typDpJKFcUJXY7FX5tGyLoDQVvmnXG7VCfEoqRvu
1sc66SDPg9pDH2Es0k2jz3+FrkPvW2+K9Ziw8p7Ww3/dhtTJYr880mMLPf1707JjmwTo5ZHAGDNP
J2Rh22NSeCbDJnouDf6gQjZ3Ehei53ROxwvb2+/H1u/Ctzo7ZJUH6N2+D2EgOi/oIsC6//++9Sss
WsMlr4f/ut/tAIfZ60EJWsa3omYE8T/PJMcwozIzYVgIJoVBGVaPsEd5IodcI5NJLc75h0421W59
5/VVJR/DQIJGNj6hUQp+Rc3HrBs9dQjt81m3Tc8cGW6TnVPs6IEwwoS2jQm2fJZ0RY/TGP/VbQIO
CEB+BMRePOIxhNhipfuAImsTNtP0YLQ30bfsIh+UYLLJhslvnDKH68xnElI2mSd679yzSTrXsiQZ
sKuzc1XkTzNgsYsta4AW8YiUVsdTZxdFm3rrneqk/udhK42x9SpRZGJqCeAO81/+PaxPA8w6Jn3h
VUXJT0YVOXhc8fxJdNJ3ymj+geCA/ahNL8MCaV6HkYPOg/vjmKGvEsCc1g2JAhFy8CVGMD+H2ltG
LKAP2YVrGFaGVqTJJqyY/oph6jdqmQL76hlMuHk1n2yGfNuiu3ciF7tJo5NdhNr0MdKMw4I16Ayh
8gloh0+Ymv0ubMTME9ZAknH5Ltj8lg+FABbZclPC7cP72w9nzuKXlohm7wZK866MNB9bIEptPl6b
r1FXx0/gMuHZHEBoZ7ZmfbaWDkwD7ckF/rDxtoBLIOu1BzompY841z0EbjxuCkTfEbMspzkMhY3C
JOkXkBV21LzVGEAsh6wKd+CWwnNQK/+5yxk0Aq7yi2tmpboZZgi/1Ty8tKg+jh0YNKRfrpsz+9dj
DBbsrRFo8D3/HtIqqXfJAikszUo72YFKFIK7HlUIfKzvy93rhnM9mBolZhJghXb1sIatNpCpnXTi
IxRwxqTEkGCIuP5gwrXeTXwrNQM5WnIJj5GWYu2J2UBPtdxEopk8rQkyJtNSxhDN/X/dn2cGTMX/
/vYExQnt0vqUx+l8Rpc7n9ev3Clq2QGlaJ2m7ByQdPJ9/xDr4xn8bSmVL9qRWJT18C/Rvl+w41Hb
ZMm71RNgEZWOvovjOODCER+E08UfTTp8xg3EUqec2yvrYEvQJy/8+pVqFSN95ZGWwgp8GlsceWHI
YE5XTq2QkIY64uQAE+FPHVj4DeojenyApyrpMIkNXe6LigjdMmcujtT0rGUqlr71yzm2bsDLM5aL
w0TpQWuzAB6MyxwXByt5X/Zn1WIRY6k/NsrCN7Ss9EnUAx8idjsk1/8KpNbtUrd5HQcMfFgumO7T
Fj9lVranoNOOMgrHS6+W42X9aj2My83v+4qB9OyAKB/YHDSFijZ2L+zt/3PQ09a9pFAUGaWm+6qv
LmkGs2TxoViBjYOzgpeGZv5YVOM/8XJrvT/PiATQcHgFMZfWiXCyzNWvqj27u67DcFpURXCg8iWd
MGMyoCb1cCJCDGT1uNFFPt/zsvtnZfuNBi+yXs8uKfbTazVlzhn2yA9KQQPwJXv9X5hikmNsis9B
junFNFtojmLi7eT2xwx1faUq6rFOpZ8USI5poZ8KzXJOpRF8kPYCz8TRtZ1sHGbPg1XgsekYwLst
5Fn8KRpS9s2S/pwbDCvrOkfnIaHgKoR2HSP7T6yFL1GtjsdModMXi+lgi00Ry8aLI01uzU58DX38
MsQOUQoS/3OjHPUGHppRqhfeF4e6ELfM4dqW3SAoLZIe3oq9WiPJISJ7P1vYeDTCUWd9fqo0ZYnW
GW9KFkOBC1yxnSyhIdn7KqgD8dA92jztz2Cnixg29IBLl2T0yBMJBULuHKekbryxeB1Ksr5mq8HU
bYZ/k7poj3FMpg3B6s2mDWGXwqPbdMRObGIn/+XWlTehwp/4PMWhnW2iyHpVw9HedeHgd6A1vFSQ
C5sN7jEauGorhH9uQwriKaH3PDBEcUbnPTWLZqtm2R2UPDlZsrG2uoyl11AdQV8ln5REmsscg69z
nZhLYuCeiUihxadBUKJH8VQVZKW7Mr82sW5uRPFOXuqwFxBXs5zma5zJ3LNKSJNJyei9BkIurXBL
+N9zgU7Z48DfaOqncexxOU+htYNdYL7nyZujLj1wVNxXkHLdYww74rKNXaKTU+Fg7gd/8ek0bf5R
MnWkUssSRvvcBFz03KKNv0Z/cJmLI9oksjSNI8aGlxFTOeTenazc7iNusN8w9txmGaLIzFZH5sXq
1XTz8FhiFdbJIrdmGgZjLiiV67A9hJFtbeKG0hXqdxczTHfnBiCa6ggGCyhcU1ozU04KlmvjkMw6
GN2wBLbpYBBNliN1xRb0nMruosZ0//s689qKbb2jDI+ubd70sKi2VTKSKpIwC2DihZaVUcQZjNp2
Ihk1k016qiLjjx0mHSovICwgFhT2dK0PBVAk3V9a4McR0HQ4qte8CP5RGdJsCsb/fmuNu0ajq0Me
x5YI72QniWpBzpdoW8TSeJ4RvhPaVOEMGOhZDKi+ywIZvmpMr+2o12faVxsDq49FMYuJv8y9GLQ+
RfDwXkeuAkwhPoBSUW6xTufN3CyJgpWNx6rBAdY5XJCl0qBC7ZUYeXH4qB1X2evIBwle4orU6T3u
0JZxmOM0O2QNxTO/h3Rfism1tmXVT14v2Q/ZDpqwuDmIcK6fJovcEBKKR8YMR6134WcY0QttMma/
xr6IkMIAajhPClNI0mnSTWy0PzvqO32Mb9ZsmWfFZaVCtHfJcxPI9IAupUQRGJiQ4BVaZ0GjBB6F
4Cvb31tgTlDxhq67dGo1nQLpbpsiZwcOy+uCdYUInNg9AoX6NSoLcmJcErIQOcaSnT5R0aRzB12+
T1W7901D+8oZrlzdgT9oJjF1n8DIeKWylSoyLnffMOjZRFWjnOE13GYW4yfJGDBIN25HN7VV0uKR
xnX+xBRwi4F2lzOIeEoLvDlaPStXCJWbvGxdWiid6TktFV7dipn4+PgX48L2alZjszeUhaoRTW+t
RVdHz+LZG1903haLYHO6yKyYL2McAUD99/b6VT8nipfQdv1+YFDQL7d6XBGD1WpeLVUyrOfmqOnS
b+p6hseB+7pttI2G8PYWsFRcHAJrLVpdJ6WzsEi5hq/RwjlmiAXQ3W6yMYFEqTAOFaH2OqFTLjtH
bljjIZgYNB9g6GWpfQwSlfE81/rdxMVoo7kV1igGq0Qz7QvpLgMaC7ESxoXG3jv94J4M4ParoyCv
nd9Vg3fQkk60CcoEhFg0emkZKKwBQYCRfUKEMSz9saRialVDkg3IQa3zOAftXtd3V6S6FywQDQWc
Ncnj6b1A5IScomluszY/1bI2NyFAPUIoFeMiHNLhlJA2bx0dG8kaqFqu/MHy7utzjY1H46OuV5+9
yueDORXC9I5JGTpu34jaA9DH8pr2OG1JvcSohSyryfgkVxUk1cDW6qcgbq4T33VIFm1Hlkqgw/BQ
Stb9mT440vSGGCm8WVqTuiyRIYsvysjUIMgduBesO/OzQTuItqYrQIMh8+mYIHz3asa573d1xR6h
UtvqYmIquAg1+I1pCp2EHrJXi4zXyExHn1ESClCupsz1LBYT1pAE+bZCHTQjAmqzkzJqN0z8wu/R
o2dK/lvDRr2H7QZoOUQHSp8coS8cPkyqp8L9WTJq3NOh4CVLBTpbtkunTin/BEFmsydxW6Zbrnub
zfxvpw3Xicb+g249Ik7ETZuOiEYvC8b0Z9uaz041xQezczg1eq0/s6jV2zzQ0kNEmspDZ98WutZd
muXDiGrI54FQoAMg4wEQQ79dJdhvakgLX25Z9VA9taO0kYzwKahDEqp6pUEXHtmolyrs17YNZ7sN
2Q6lkV+J6akrUv26Huq6169KXZbbTnOzHdah/zxgMWpjJrB842SU+8Cmyl2/+d//u36lVzRSY53g
rf/rv0YwIBCu5wUmS1MHa4Nk/PtJ1+eye3GrLICs63/+rx/Jp1+cpGN5TRX+lXk+7CgYdiFhtb+A
SiQbgUDjs3Uh3jYkFCzGTmc7isF4xuAod1pkZHfRi3bfzSr9lRCQIHjNRZbVvCGJH8+quiEACD/P
ZH8M0nZY7zJ6OpO6CXJmffgkbuiBKD60qH6K+Bi0hhqdKiPDGp2m2Y8sh7BtokE8iyqmgQW+skn3
mhnNL5Oa0p1pB/NUleoZF5z7VA6qeGVIqyKUrZXTerO0XNfDARn5683KUkizq3G1oR0YD+oi+Awx
j16sOvvLfH54pQsvns3ML6LnKXHSVwga6WtpJf84jdJf1rsaXW13OF3TvW2Gj4pYiMxqMlp8/T8w
mo8diY3btArTTdn+IaaHkVq5+ApkTuJ1O6ie0rX3phrsE/7hrQ7T5KEAgEjJENoBa0w3VtVk9/hK
RkzuOa4cfaEkziMKQcFUubKE+GKRigDcgkv5CgdsCElc9n7RU5z1tT+EjPsr8XPQ6oJ9Oh+boTVu
adnuU5vgGhX8yybMSh9WLNieo9NYvxzsghvLDt/tgJqSyGjkjAHjabSSVZn5fPTMH5iRt1HtHHQR
dU9p2A5vC5Cosxliou+P/NSeD3OXELZZDMKrSswD9UDpH1D0flSuejeUJZFCIEMvrrmRPTMpesq6
2h/nin1zf4i7yotxKBXJfGq16MNqgp+aRgWkFcqxKMCDNsMN/APJMGiYp6TZ1HhDgHLvcfXe4xq6
r6k+COl5q9ziXofPM83Thpis7ZwS3GhLQJlF8+SE6UOIU8fHGeD5P2D6jpy+r44COav1elO4rCWN
xc6wOeR0gNJBx9xwx7a7V0vllNaQpOZnLZ8hvpRHO/DwDAPRH3GfTQzHkwClVNQ/UI5QD9CqbzmJ
s7gozyheUezhPUmy2do0Q3rRJ7YG6lVmUJQKpzzEwvpVAbAlmO+lGEpw0DamC6e3yJ7M93BFbgDi
7hUdSTedf4YtvJjf2VCyWzB/mPqzNeYHSwpE7oXFR05jY6VtjREdkd2ScGLVm6x3f6vzFbn6sUrF
G1Ljj04CMMDcsi8yxHNd+iM0jbvWjyfG2+8GC+ayOUHkc5FymdtVe/I9dxW2Wkdp7rBHrQYGt/s8
tJuwyy+lYj8s273bQjnSS1kS9OhPmjCs3WNfTgV95JEpnNU+4fNwxvKRkxXnDuOLNGhRqBPevIBS
vsLOrtwHln5D9elL4420Z5wL6WmQ5dtAzRXUwe4MNO0v8TsnPuQneG074vWe1JgpVUQILM4nBtUy
+ywonBFXvfRpRcnVs9N3NC41g3p0EloBjWL+rAxGCwbZimjFQM1XXF4YVy7S54h2mV2p73bOyLhd
moHL60UXqNmkfKw2hWr8wfAMLOFXnuXoXnJEbxarD4PlnZKzQRhbFPmUuUNLGEYqm1+T6h4zTe5M
KkAQRB5pKIQ+jxZqLSqbmDUxsZpTidU2Y98epgC6XMphV9wH0h1NIA1EGkE5TnCfhMHJ+TmM1pEh
gGLNz7ObfTXG+A5k7YgKbpuQbTNOxhXD4q5kBB52jL7MeTmZnmt2PvLdvZwsJhMGc5/aA4Z2yCYc
zINKLs/4UG2660NEy0THxt29chEhcTsgC+YnE9p526jsWqXQII7MB6ePv7AA7hIDolfDo3ZpIlih
8YrlieV89orI2tVd+sTHHE4nC1fKOE3C4czja6rKh83bxbaI3O6cpzp0P/uRnDnJ9jUv7odO3Zh6
fRz1/tJVxlHTlEMh4ovtXNk9Hc2hLbZ2ghZoan/lVqafNfGnVH6aKAUPpcbaWPeaJ4QC+eR3K7Sv
yknYO+GtnNM9CtFn02wIkZwwXfb92bXSH0wrEFnqIcL96Dpa6it19h4EpQ9gPGaHjOJfKuOPucPb
JdAa0TT+RHgEt6/Pv5CjH0uLD21Vo720mY3rCKLJoF+EhphAN7b5bguUGmGU8y6YXzun+EIZpuFR
IQuAU9/+mMzpVGMJK9zibP7GRrQPy+GmcWHC+ZWlEU4KPpej0qI8uhT5yEhB8Yy2INwkGT6nakYT
Wvg6jCB8NHezBAHOTg/JSexDkAO0iH4gm09huM+G+WYFhsRKlnAiolPemhe1wo1gh1wkwB5IQIT9
+Gq6/BsyrRyc39EcfehhfJtdOq/jPzmVEpj9bVt/IKvoznkY/hVBsE/GhPQALSRWaryZ8Mkhj+Sj
hTaC91tLa6OvAEUhpTHYvjqKhpE/2823skcVbqGSQB58yUEgDgClcAW2WKhD56z1wy+2LAhNtBZu
WFB4bRTfjUI5DToZ5E5xWK42ahJ8akrrORnWGFt9nwwcRzadOysly4Friw9N+BaKBBucUn/2DekM
9ityrYc6au6+0p+S3vzSW955PbAEGNWbMkrwfdQ/ijR4xBYlBCKOnd6ATXcR/c8CHZORNT8BwdxK
FHH4+tOdwCOtcLUDmruhcXDMSfGe9V9GYP6xhho7ZWM/FzRctBHlHWyoT5GOE5w4aIp5S+PKMO+j
MfxADEC3kNZZJJrnydA+zfzCJtjZYOkOcZ9kB33m3dTTFJEMu+0iuRmWeUcYsSvy4YxwDft6C0KF
Tq8oaAzCevmKfdgKfk1lS11V/lSc5PMB+Is4WkVj24X80O5Vw2sMLlyOk/5K8HfSK7thT32v8/yf
OZB3h1iLDZsMKgHdejNqbM55p22qxqg3NjyHXN6kytSwZ59YF+6uHkftAJ/Hm9zY9s3U8dmmBJ7b
ipvIF96bmdBrTP7mUfOm2qD99YhODQUVTpqbKnWJk2L2LUv9pZYhfGGxQ224ldhlTIrxkGlFkGws
RXgh9Wf7w4SQZaJQ1AcaKQnSaAgLU1/tNC3d90O/xZCgE5wDFHCvTOquGSO/kc2+ixm2YoxK7HAX
y2SPdNhI9wlPG/NEM+hkvY68qEl3nUj2SR0fEzPwMoOW+LRtItT8GsNwooYbxu6JaTPxALTcZKjA
W6QsuU+3OpnB8BhcYJvSQ/23iwbNw8Lr60azr9L20Nn6rukzzhSRgcJH67rXisCP7K+cvZNEA20h
ix6L4Shy9dLq8z6Sb/zsSwLknYHPXlUm8LDhg5XxNMG4nEC1hoPlB5ruQ2FhxRT7Zpj2o4PYVtr7
Mi72REbvSuKLBZezxvH0YtolxXgkMemQ4tztaWNksfbo+Omabuwj9AE42bx0ca/XyqExke80rzm9
3InLR4A2nabwMUx6xvw0d1oyC7mCF7q9GxI2vKM8MEvYqYWBYFTuwvLWMwUJhvjYqtD0Z+0YLI0G
vAMh7g22efuUfD3kBugtVDTgnEDGjSHPQMyvRphybg17KeSxBKgzWCUSsd7X7NYz4mmvSGubwxKJ
cpKneINPNKJqugZ29URksj9WRL7Z6g57035Ce2GyVwab6zWNTVMYrH9p7cZ6PIDP2NcCQUXh+IUw
iGJ2dkA0S3Neshx3BiHRMS0WO77JrNnNgFIKYaEytg9KB8Y5FvyLMZmklxyJFO1pDM3zzlDZgKXE
hYWSWl3u+mZA76G+OBBZl8cLW/GeFQmOM99izTmmCobndPJKJb0mgX1kAwckGcy1Ob+GnbdYuTX9
rLb6YTHhLqqp3lt+HzuKDwwVDwZyv6gz/KQsjgZQk6RFmD+bh5Bcdjbop95OCSKUIJ+2uS4OLZEy
RV+wY2jOoZFdkt44F6U8hDhXSGz7XbC30njzRurkd6bpW+noUTMuqdYTaWGNs0sU1ZNhdGvo1UJ3
OCqxenDIsKmUY9bbnmr+TpLJS8pqbyrmKSHRcZTOkc+vN6iHRqlPS6ZgwqvjjJR1zibR/4yLpiXt
9jlVZzFYXoJRFyDxR1M0F9zNYfVzJIcp57zpqrbLZmWHBB3HlEL0pMk5dWt/MWzQI59NCJEgPBVc
tYgf1gMuyoNSpAy6enSzSxJzDGbwWLLrIjc5Cn1mXD+ZexjwJkp1BynGvlpGQUgBM9RriyTPQeoE
EitATBzb19qcnoem/8HQCIfNwk5cg/K+0/I0c79COFplji4pTpEmS8rPYTjUHV3+FLX/minUMqk5
zyY6j65MbWK3yAqLcFThD8hprWqVwl53Ak6ORW0jg1o71TpRCGN+FtkvdHuYygoyk/opSE5mOn9h
Lpx+0qxXnpzILTxNBYJAPjt+E3oAxyxS2Oi0w1cBFCMOR9Dy7i2y2fTGy2ES/FV4TbC+uqTgkcJW
sd676kUFMHAx+vCjGkr9zaStjVDZ8TQRxmROdupljX1YM4PWmwZSxqVQ/N02CiEQBF5/ptr0ahpz
zdgqVfO91V4ZhRL8ub4KeVlzCkZSkygY/2QMOC7haCW8h1yJ7ollDUNDdjFkpJ7I6XK5XHR0ZLLI
p9gc92AqJ2/F0hDgEB1YoHZ6ZYz3PCenA6QDBXgh8y2rDylzGvSCNcnHhlNCa39JYEawxCWHjJHl
j12x2zT4t42det9UnyZSE7SqQeKzBX8qFfY3uBE6HzOiwVLBED+gZf/9XKkgyCdzqy1bfIwH7RhQ
O3DAcYwOu2cYz1KdArIBL0vGpUKU4v8c8qGbsBSnY/KRDmziizZbzdnJS5jBkJm6QxvC0zb0Pl0u
dg3DamBfnhJ0zjZVIoqVJaFoaKE35ypX/e9faOopxaP2FGjT3ygrzVuM8bJ3sDYtPZvo2BoAl5d4
9jXGcf1qPbRViwXHakZ4EADdNkNPRLqa1kfh1t3T9wsz1s5f035zOnJvJ0OJqWQ4GA929f1VpOEB
GklwXg/jVAXn3Ja/RkneUqst9CO5PCpuKs28m2khPlkPrcEywezltN6qFgFTmVs3A8/pYQ3OWckx
JbpOmNvhrzYVle49vskX0aT9qFy74Hoto6s2qwrDsMRg78RPqtcf+u+v9H3b6dQETugY7tdH1t+J
oJcHWDdJP4Mxz72fqDrCsnGgv7bTDUPt396x68M06MukVEUtDwIQhaSrKjsLOeJtxYdVVfpcj1F/
XG9ZofE7qqoBR187YhjUK69emFi9YbzVvDgHKSf30lvVn0xMub/eWg+mRgy4t36Jpbzy1KLeds6E
NSAu9Q/ImMTQj8J3zLB/GOIx1KO4uSajVmBE/QWVPhsKUVY4LUOyyGjjr/fzux/VAKvgSNtam+Lp
KeprJKjo29fXd32leW+yixUIEXE3YOO1RL2fArK78bsbKIiWw2CEzCja2ETphQwG13DQelEldHKC
cS2sh2rAqiBQl3pZTHCrpumsAUFFLzyb29izALzAvKpNyplGPhdJ+Jrk0avSRnuihMShpxfuI7/F
f1kuTJ9l8akTxFd2Tx9OVRU+qMpI6hXPjUKnPwZuz+DHHQ+0GORbnbEGG2ifvmOCEnOuse7QHup4
ce5MReO9AfmLyAj+eBmgpXfiL7mc6VmTZFCzxt4wbPtloWXP+YxooOxDBXcDuct6QOah0xFNtvRy
xRgbV6Y3+tVQxz+LA5++2fAatRhRLUr1QzfAEaiFTWO5XN+Vb1YaiD0DIlr48OymRh/8UumClkRe
Fgx8VM6piN6DyHAQvsfPkD5PnTZPJwn/lIttnqGfj91T0CdPkg07EQkYfvXlMFQh2+y4EvPGJHHS
I/0Wy+lS2bhqDqugwPU9zvwQPYmwqS+g2Zae7WXIDKb9iIkaPTqLBWzj5FtkOdHoa27H5s0ut0jq
7PM3IcsSKTHAdceeo87pq6lD8Np0VouJdxoRE0vYb0uEVTf11qGV2YeLQFldeHi6YAzbG3H6rkcO
GXyb2prlFZt0dc15k18bbFfnpEWa0hRqcaXnonsGDdVN5paXKgKXRyiY6i86ukvZ7RPZClorSE7t
iI+qodctPSIxRjv8Bi72ijTjlCP/O1mV4ix7/Op343U6+gd7ZQA5CYJ/pzb+qSbwKaTYxk9xG4Ke
qmf7Ke1G/vSMl81XcyM/l03pvnXOgvwnx9xmixTqZPUJW1cPLQJIb3CBRbkmQOS6T3W0ppbjq5rW
bvMRr2rcEmWDd+POyxXTe0MZrCR3CeFwDpsn12geoWp2JyRbcJYTA73ccjPnEn0VtMhsKiC1vE/D
aB+X3xikdTTVEWI0+AeiMuhL6vELlxvUdk2rFMycGtt3vEIU9rFLkLTJ5YqvKzoNb2ozFNEOXve0
DU8JVJ4B1MUZmqWnsz1aOlu8S1Lnl2MXf6fGbfz1fHRpWhx6eFm0NuPoCGKxO8QNp0Agb2kClMnr
WYy0miHM0pya4i9taKnjl6cLY2CIehn1V96N7aY2ivIkVNweCB7Sy/fJIsQmP0EEJscrGPbjkJzC
xAmO5ppYS1B8v5uAQmyscZldzxVyZ0y+5/Wrxm0ZCzJwFKIfNmqjKOqmTrLqVLT6aS1X1kO5jOnC
TH4Y3fLOdiXs8L59KZCY4dzPaYBWjvWQWaBvzKxrDznCr4C5DIy/fDraKlPEtVwxUhc3JiONlGJw
uzI9tV4zGKlOvp3aMdoygiK1ykowTAKpLG3rb4xLEUsbOC2TCeJSIwxW4JyMIQQTNj0HpfYxjXX8
pJakrTsTeX2h7pr0cCcyzcP+sAKvnMLWfqr0QW8kFFVEw9rRHqb0Zayr5NR1AnWVTTIpll4UjI6A
/RMF8rk1qCuZUaDfxl03JwfCHxG/Zvf1sEYrL5KF5T3qCvk71TS0BHrf+Vg/p1uVkne5LsLfC6pK
pMRWS9GLrOvpCKxPEQOyuqGevt/Pg+lmPoBrPN9iIFtiqVOAE/5VWhxTSqPqV3c5IEDML3av9PeB
8FR/XRq+OWylhbAMtYl+nzLJn1PADalEYdzX+7JsEscEMHzpVPcVewCQt4dltCyDSmn2V806qE2d
3LTaJL9LYlki8s16dg0bSIE081Mdj9ZzECAOYI27k5lCo8mp0oOWZuIWYp3CT+vqH+HURUy3Pys+
HC89IInMTep9miL1N5n37LoYOEdCl9WbkfH52pT8GI2iO67BXQlz6QPJIJP7hSYsfFHzQT6suEB+
SLYdpLFw02XAoTehEokroEDrPA1oTBZKgz3QokQ8QBpArLjX9T4XyOB1jFP9UETm61q+RcB+2YxT
WAMqOMQsI2RKTrf1tNUyRYtu0RZkW1/Upyxpgpul6/YNu96CO40c8Zk5qn5YS5gQRI8axKSu0qJ6
Uikr90ZcI842+iHamVDKsYAzoOhzWuX/ubOmwyPIBkkAgKwrl7ncUysmlyCMHQ9NV5pnMkQIX4qQ
ZjESRLqSFmQCrZX3knozBo52tq3XdQlaD5203O1YMQCTExljW4gJx9YS9qlWtOgpaWqacTaNFDur
kY7g2Xytzd84etpdPy/qjCWoF6Kfeu2ThCgXamyIsclGn4F6m4sx6rj+mPURINgZcsZTJ7BlbSro
eFxoq+CkSUZvY0kosKuoLypY8rOQsXG3W+1vJBkhHAZjybtki3FHQ4xDf7yufDZKG3CMTtD4Ziue
ycILfGNCUL9GHMNp6o5sNSzHG7JYZX5YGEf6Qo+1+JAmVqre7OddVJmnEF/cz6RQgKLbQ/7IaHjs
54kYTXUOTGo7nanEsny1w1DvQ7RBeP6qDtkSfJ55QsjjuCG8/SStvIwCiNZTlb53I87hqizsuzDR
monRzblOdhawE3gsTuDBpI1gtphfcsmubhktHLGJPiEElrd1eTDK6Pd68qKa1m8bGeGeQtS9K8ln
nRQMPi2K4TZtz0zl34HZsIMIq7spFOMuSDaaAaksLNOJlryZrrHjyy+ci1Q7VwBDQATSh7OGnC5X
/75S9uxYO09iSPFwyfqcq8GrvrzawH235E7dLBlqd2suv0J2mxdLddO9HqHc5c0BMWe5rq2HoiX1
sm1i+R2Sm0j9QVhT5xvrxrHq96LQ7naMk/b7/Iw1AunMqh/Elqh7U4tgvS6xDpEEiCdatKO5TTB5
z1WEqjx9LzocQ0M1z+RT9++1FcSv4JT5dpVkkwEbQU7yH24S5RFGv6PlVyXVPTtFcXnGAaHejDlV
PC3SgisqS7CQZEYQvmG+jHaBs0oLr0XfxIw7TOc9TIYHCpb5OYpNLwuJVmHR6Ar1Zd0Ek0vu0OXJ
1K1ZolFEbTT9tFQtpTEn8zPw+C3RCYlnG0P6HhqkghfvVLfaDx0DFSYVJmVKfXCtxKSX79SX0arf
VN0tbjPgxQOOsA+9yj506XrdQoxUEGBu4niGfh0yU2+WenK90DqVxtVTbx5yWdvWBQ43BqkGdBO2
BIZq1zB3xWEcRpreiki9jFIYpGe2J33z0Gh8CuykjTw05CcueeaAUaT/OaNDOAiNZBzwrij9ggLj
Ebfyro5OOtbbFAbBzYlbWmWmfR/d1uYSF2DhLwL1K4sM3B9Ddmmoe1/a1z4dCUHNqvxul/E2aSHV
iJexCwvQf1Vx7UnP/P6PTWbDdV2WxcyKADoITkUVzeotqGwEhE6PRg/ygxcK5Yei9lBLws9I1Tjh
Gr6cDBwPQY0yOFploB0jx8r5a6MArhcHLWcql09pWIIWsFHtB8lLlpvmM+oZ67kpMrBOI9iIfLl+
oWg9BQ4R9DB2fheVlG+Omzj3MjYOiKLlW6wNS1VHicZFkNleZL6D5/x/XJ3XcttIu0WfCFVIjXDL
HBUoWbJ1g7JkGxlo5PD0Z6HpOa76b1ik7PFIItH4wt5rL8ty8UO9KjxpQQP1GiIP+ENhkIJVSWZt
vl3gfkF0FFY4mP6dtDpGeIzKxJjMlbfx6/mzA+2VWb+zqLuVHaqjUX7ZC/+augOGDsuUSz9Dr6F1
xRqGmfsgJ8DGzOmY41M1RxM2MhUoPLMO8qGoV8SzIi3sko3o224Xiki7+Vytqt5pw/rDn3zr1gDG
2Prs2LbqZWYWDdxTtnwAnfx97OfvpPg9VXk1XbkuxOs4+5/JlNbXLpXRdoI8vXdqjzcPJ8V5Qi18
sFsyUII+tE6in16RlORsremM8L4uGKGYBXiYXZp4bLZOWGCXmftyX/ff6jGTF/AFZ3gy9T5dxkGT
+OJI4N6T4XjKQy17iJfAp1HrH2qyaAQRDAfu3iz9BMN3EUevQSLy5zSzvotBBih53fCoa+707kXs
nTy2zoE51WuxjCMDuzUvzMjArWr9wU4sczUHE2o4MfEfkZ1nkqRiHNDpR/th6DMytJvffMPeMwbK
fF9FabmNBZJXdYCHrql/sqF14VI70KGZCiMF1kF3Z2ZeHTmcGTJOeXqZsQntraRFrdzIJSfBLHcm
87dDbmol8+mmQS2CahYgcHziMKwAReTxiVJoZGTwmIgkpzvDltqh2HHq2HpHb4wbdSkUey8God+g
A2bt8ruU/SFr2v5pTnOAxh37FNoqd11rWXU0h4TNTmY9dFF0tmZqbPW5MBywxCrBGsjttp4FmaeM
sxE6R7cw+p04ibkv9aDYm/zy8O+Bp4FQHa9zU/xpyqk8y7moD/MSmGoW05vdWtlzASZmZ0DnAb9j
n8eQOI+CAbAdmtweAnCSXZCjbrHsZ0u6KXoo6HaxZf+ksKgvRK81F/VMcxKieWvdXLsRH5skw9jo
L7ZyRLf4ofVH/tvZoOuLAtC3kZznB7u92No7lL2tN0vzqgphx+2x4DGhNZemzVraUW9ME0jAzIN0
t5i/NSbl2f3osAW/1BD6HLuT8N1jikAok8kuLdd/q4Gl01SHDn8v8+SKfWNLusxAhdMOCF0Ch7ek
Edp+GOFC1MOcbGQMCGhMNGJaM6vxTlh4usyv3oG2Wif4XE9WC9xcgb+HBRKeG2aNqn30CMvF5ekh
IXoYAKlvez0P1oVoQNOU3bA12qhbD/Q1zW4wyftSXYVVuuVu7kSCknJIzlpXJLTbbBaZjKIU5tgd
U9KOuUZ+d5P/pUjwVgNkLNcpJGeXLPbgrfRsuPi6m+xrbGgxqO+t7hukcU9jdEZo8veBpJOYrUr4
WRTkr5rQ3p4K/Cp4EfoUdiT1QZwzwy5YGG1EhcpW1cY0McwbJCh8WPSHdMDF6BsNTLSk5w7XZrc4
ckAHg9hX99sxr38h1e8JCTPQSDd2sO9CCO+i7tBW17ALEuKL13lAQbcZtDLiYC29tVlY9WMGGoRF
xkOWev4FASr3OVMmSbP1SpQLBHg0VDAc2HVT9oewGy+tJi6sECi7rf4WVu5rjWgcPp536VVAJO2x
QM7pHOzqK7VdIJl+iSeUU9NADk/S35jTy+qOgEPQmyNIj+doGNnT1f0ztd+7mhk4+G4P9tC/eIiB
Bt7dJ0t6wy01tf1M9scbRfySwDXQs/odCNLlAaMseauGg+XWs/Z2lhivgunUyV7Kt7ooD47tl9tq
xrxhmPELsT/VsVpiu7EptfdrgE8PZ7tuOWv1L1qpTZTNZP6+jwvMsfyexT119FiMgH1nUqo4NsHV
OsNbUUVPksXuySxTWJCUedsg0dlkyBhv4VyeMzf72bsL4LLKl01mFxxj0QDNMutb0rbxU1hjflpa
UJkx9GuZMKy0oYZN62EHrjSNLapDIx5oYXxi3mA8G63O12R99R1szLDm1qrQ60uvPTpQ/uuxFi94
e1FsxtZq7Iol2K359AvyA2rsF02vD+sEcAULVDlcG8tjPOTa4gCtk3UDqbbsRoIPIJafEZWPYbAi
8cPynWbzd8atdjXNs3Wa4tF6CBPryW7j5pQaibetbDoDGG+Ic5dyd666C6Ni61sVaM5Dkj2jOO5W
eZtpT9nMvKbWEOIaEitPIUkuMrtRe3DScOM54lur8htJ7H0xcjPdRG4ff09dmmyAgd7Ja3H6TiBA
I1eW6/swKcrRgguPYZVZa4T+lD7E5iwJj77PPjvqu8XFgStjHowvlqv5q6Fp5bULhbcPq2I4EhO/
bdM5gz8TFU9AcZCKxLimWwPXtM19NUC15xnlh1nk8e3+/0SIt9VLHw4qfN9zBGvikfo7/bagEs2y
uKpK2UgzcJEjoYx9tolHxAuajpVTdTdlUbdbzdI9tjfMMt1YQ41HW7ZRL5vOfky79JeTA+r0XM25
tnPTPiOl/OMfq43WtyUVdta+mYr8DaEIe4P9DlgaFMLyBBQ0gRPzpU0t7WqUlj8jj2At1EYO5Dk6
xvDTXdYK6nII8yqDv7AM5qyywGaR+u63Itc/sMM6v9C/QIkS3qs7NWKHbHIiRolRtnqowWDDlHSH
1T3ZswOD+z4XBE7OICtueTYeu5DqTATDd/XpNKKULVPhjXt1ZqdtU1PaTvL+Eu4oc0oJHrsc+YEk
hh1+O69WEmztDpN66g3v/JvJKWFesgs4L09RnPwkm6JdE3Zh7KKlNye61X+k8G9XwhflHt7m3DzY
dkxPTTqCX0TXmp70sbJiJmjO+CuRpjgjDY1eUl8OxOnAsNW0W9xF9RfssJvWD/XXxJMhiet1EwM4
KWQI5SPEZ6457c53ZqYW47yyRGt9Y3GLXs7R+ZrWjoCbho3R0ZchyVLjCtHS+c347tfeMBtnw2Y+
oZ7xKyS1JS4+K04BJiAoQv7tjIe0kFiwIADplRg3k8ix/NdEdEShQvtFT5PQSlYtIOXrFCVWkeKQ
XUZwavqWjKhyVo09j9he8h4zOXEpxHo6Bw3M63lq9QLMvWD4PDE5LzX7hfjbfFtjR0XkqlUMvIab
yjWVoiKNElH5IZkkFksy7YJV6lpnOxjzw4RdAJI6u1mH9l1dmlLWxaJV8fHRif4CMwoeGbfg4SIh
gxuOc24sE+uabpC0+9+nSy1K5oYiTnoxqMgy4HCyMz7msMbX+MDiTSxl167iZPw9OJw8qnumVvRW
9FbVvkuNYqdj8dlE/gtALesrfkWwJH55mKViUgyEmTh7LxX2iwPf42zKFm700hFDIS53qMh9PG6Y
ubFrIFVVOzhwTEcjkb+xftavum6s2SV5z+oVt5sZaANwPPVybhjrAbDSt4jgeuDbDH+AETXPWEfE
QTiMpe/x3ZBXHYgwnQWQyiEs5L97m3rGjh07gDoQRx3y1zKZUp0TFWV76QZ5/5L6eoqIat12PXkM
juae/z04qUQh31TvlNURPzCv1B92+k8x/1CFi16E4NF9LcEpZAcn1aHij47PNUpQ1aqCxMMjS52+
MaEwX4qADLW0T4sXWfYM4/kg2EfC/vq1Wnn9e4jTZpNFgP+FTr0GhXfV6Wb8XVYgDxodUzqRmfbj
2JgC/0L8hdfPOFBrg4qyrH3Qen2w0zAY0pks7zXQ5gi2R2RuI0d/TME5vuuD1xwBKG6Qa0/opj1o
V+1YPyXR2D728dO/r6gvzwNWqXLkxshkv99YMXu02qDlYCOCqNkS9sEZOn1nS98++GizNqloQUS4
CAIsfDwbOD9QHssEolw3GPmj8cwuteF7odyul2e1W+WPzkta2O61QBI4ANXYFBiPUbygPGZIZl8j
DbhN4jjzR+lQH4eiCU6WRjqXujUohQR5Mym3hCyvmN+4bXUw6LwPfuzWzziki92Yh8mGjxoiliRs
93PmMRfpQuqGKACrtHys6zKyN07kWDumhOKlsfnMVHb46X9Tl4pNFImx4yQP0an30YNW5OWzJ+S6
FBDR1R2z9djwli54OWJG8GUOyVUb/PbZ0MrqLVsAHszBxoZJgC0s8SIF0zwgPUC+HF2wiC9Hyfqw
9y5mmnvAGMnk+fcyltBjiQsw1rCXCNVRl3hLVs1RTfMrfuoTDKkHUGb1pUlGeUHkPw/JnrBPvivi
YRieDLzpUZQZzFO75lE1bq4/9j/dUqeUb/2H0epwhi+HTbccPp2DGrZvJOuzwAG5Wjl4VUXpssIU
yQ0PFwRRolPVK6cKwHmGZ3VUNeqfWB4yRoB42eBMqj8gaxYIAtvH36PF8cRsod20ZZHwzwKz3RSY
Ijm1eyIFvADDuyiwj3ntm2d2S6Y9tq26tG4wgRkEJTN68DpIt2MDJNaZu0sqGPpkLtu5makVpQUL
S6OnzW+aLnko2V3i7sQbDBuIsgvQRPRoBjktX9RAwUb3+W8MnsXzj7L9Udn8BlXmqT7JD1RK4zlL
RHsNuoAxXIqUjOEA2Vq1voTGt29hxCgp7B+SscxfdVNHCBFDKqfbg/svjMc41pNbhVLEz6fnLpmy
A+FPrL9jE1Ubbde1dJvkZIROtfXDxny0zf49GhIcL3kvr12evjiuNaMBvCXLIoc5YvVYPCKO9vmR
mQGg8D7fNVNLmVTCvb7MZL6aiLlES+YTSbL8boVV/XRxvNeR6TCdJc98TJDHW2aD01yW35ZxYumG
4yvrwX49NcYnChH0IuqgGpEIjYjWPaBuFekwVfdCfQWrcbaPSR/8Js4wvneYAWE6QOxQ5YfcXJTi
KyRPeSHs2Ne57QG/pawTtMnDRMY2tHCQL3htEu/tuQr5VuyXvwUXe7O8WRAdy1/jdtvuiprtOQjO
8Xo/8AvDTZ/HZJZHk8jEVZCV2dFeGAZqZi0xWRMfmMZr9TVz+ZGnmbXnYAhvpyb4Wo6hLNImaujK
YKDPEVu3jr5P6u4eRqcaT2r9HNuUJDhVRxw3oPe/GSFDCXAsEDtc0O6VmX9mpQYhv2PYFaATVQHF
80zIcpXH7dZeuqa5icyzepZl3cy2irjMiu3KpWdsEVvtoSU2nTQBERuHHml0kcnHYNnPqBkLf9Nj
C58QSgUNNGBXbqYPeSlf1OfOBMy+CsOhW2VL9BeN5YErYaDD4lUQdUR7SCCoSgQSBl65T+P5TXfr
8kG3Gtw9pZSIydMMHFnKQsNgbZGAgV0FSs/iYsdUz6SFXziw/D3JIQ7uUmkfvEKnauzFQ1m58w1N
wlaa0xWycbyGkyLfa/z9u8DOEcsHOeAEt5gI5EOuoR5ixzCg283W5t/XIpzIrj1t1JYiPeouR6w+
w5M3Aj05wzHON82sMeEI6oQgNnIb1R+ol37AkISaSCn4fMjFnAN4OHpxwtEJe2h58Fgl3Z+pl46V
/wCh4O//fT2InHSdzFq2n1pM7DiWyU93AD603IZsgFJnuM90AaQTXMlAletJpB8EULYP6spaXgkC
886uRZL6IoOaFiWWI31OfA2ArTZGKVx4BGDYocIDNMjXdhJFtAkiBMsz7pS4R5fvsCi7sKYhOHgJ
WmqImFkboAjxwixnYG8O37ik5CFkiYr0kv/jfsBmv1PCQ9JSTcjGrlFtq8Kun0fj1ASxvVb/VJCy
fQ6bFAGiGz66IxEjvJ/xlHVvmALk2Su8g+o+XO/FTnpJ/B55u21gnYWbhU9O20UXJM/2Skq7hyYU
JPjXCCyTFsKDpu5g1KTprz4BoQzgRsCAhfG8rEHiEIsK8I7h2DFWP0sD/2sE23w1iWo4QMssmEDy
UJS+ceoZp+feeFPHCCCaW4LmOYbXefWqgM1faKWQG+Iy3Lm6XhBQ6sVECJmoWSXdS8tUrX2NUz8m
j5aiNZzAKCS+sVZ56JqPD0byuZhQpF6l1e/DSHpgnK+hWfuvKhfKTvU/3ZI03pKUcgzqHrG2XbSH
xLHTvTBj79a6g51eZ5tSdhylvJq2JsFcGO7HKMN3qM+P6kOstf4jkqF0NQ7XIEqn715RmMdkxgQ6
hK7+g+/qDf3Orzr2cLj7IQJFPhv/HrLEGfBf2ESrRQySu3j6PsXZb/VWOlXJXDWzm4MeB86jJvQM
5l/lnUB/izWDg+nMDgY34gYERflclPXCITLwUg4dUWjUNUR2VJ/EZhc/++GV6aDxiUme5jl1UmZE
yfwg8ggILe3YA9kqwUFdW7qFdcBrSMJSL8VSuUMWe54CE4gMiSgr2xiixzEngXPVkyJzzrhlV1rt
7iNY4isIWdwxM/lredKAmHjiNIlXbpdWh4ac3DXZQkt8MNF7ZRwfGz3Ufntfnp2gdxm038vXBMqb
lWOL+AUt8yHlHvFsA9JcMmOXWANSGoKaC1C9lZ1FTENi23+o8ApwLb9DMEGr4imImI2vs3ikJAFt
sCmd6Gt0c/EjKArucSACIGf0+3t8WCPyx8oxcC+3/KY92bE/8tJdXKXwYCwcVUb0PM8Dn0xwxhii
tOFqBosEKRxgCbKpOaHji4F6jAxs8gglvVaKUzK43Un6Fe4lwDK+yTdZiYSg2qp6C8wWkQJeUnYh
6bXhunsUMghYi1u/ORe6Q1y6WLyWNWBmGi6W8IjLyU6OdFLeA2Y6fSO0tLj1uBi7RW+gbq5qriEh
GG0N8EO8/Vp9nO3hWSPzp7t3MxCdqizRPwLT0h4bzXrUjNTfml7NTo7OLCun/qfMp8JkHtIWP4dc
LJk/uihvnA/mvQp3gUZcDEeQIRf8CmXyFuJMOUUWM0JKsPYZGWKxXPzzTzKSilVus3qL4+BPhIn5
JRiXHYXDLVnJeOgrlEB6xgd31bURC15D9tmE2o+Rt/Veev60HRxYdSrhmHoZDwh3H1uUa5IlnNeA
qffTvV2y+2R68tgzh0igJnsFn9TZzyGrWS+yrC2ZYBxCZYDgqISx2JLXjhCVFZJmmD5h82sStHXU
DfOwGrx+eu/bUO4hreKNb0dzrW5DJKom7PL/e1A3KRcZmR41V61iRKt10bAzNNhhK9ML/fP9CIcx
FN+FwfCE8c1NYPTTKrxOY0xWXEiyjBpXABBDNG5hJVmGF2prhhj0w0+l2N9Vxk5eHn0NCLARgWVh
A5junTiO0CzYv/qpa085CacrHzCeZB1D3ogdix1J27Tx4Dyf4A5hNWVR9nD/OIMwiPdzirKpSDzx
Vg9o7Vw9mg6q6ck59Vdlh027IEWjJI32DQdGuo5iEo9TjZwcJLgkBJGLZSwVR9UCc3NQey+Zt3Sk
UJw2RZUY68RruiNtg7PyPR1iduFj6Qyf720C3xL5ekz8n9C3hE/RT3WyJnUqTwxUECCiMHka5ijY
ZJC0iO2Z3RPyNQ4+DaWA0+NHq5Wiq8qBO88FzjndZ2TvOqK54SP1HgMSNyw0U/0SE8oadCbdVrIj
8ACMwFBKrG+kIDxFdLvwI1ySTfJhwU+5oOOQeDFxUm8HRmd7XxJScpeC91W/1fSy3dVzo9+S5cdl
r53X6JPZg6buxaw2lYfzFHvGWbRVeiFK+giwNTgIw/pq56jCkjfi7WYC0F/0iB7t5kXpk4yNmrCJ
CFMsSTmWLL1LMnXZNYhbnR48lR8xiRmZV5BFGg0f6sdcjPyPJOjs0raa1vf3lnWILWdk1lHPKHiZ
77YTvbcnSasIYu+739r590QvDq5NXlQVdPrm/hu6q79tPwM/5mkYFe0OmZ/GLGpUuhyzqNdqmWQu
GyX17H9e+i3fOYGlHwAiQf14IsFWYVrFVu3wsoj8JNdmWvVPIa0tIblkTR7DfqiuI20jeX5mBbzD
0/gY8J5qcSQeTYdY56Xgd1LiyHp/wupSBHKbA93YCAP3tbs8yKR7b6oKe7hFuDV+heLEkmbNGBGf
AD6Oe4n2PzfkUQKq2HatXu9cI+v2fRGL4/03cr9LjA21xPJ7pFZ47kSdnfGiXzVtTF/DKb4Bu57e
h0F+5WyD/ah/KZeVRDUEizuXsBkbC56SB4FVd5+CGf8ypBrSghfJUGgHIUbS7IcSePxzf7DFTvcV
cWxF0tX3anFeHFqD5SAcsp6UpFhHfgK/BxPO4GfdWs7CRmt8Uw1w4lcHV8DOgD3xmIK5f7Rb4a+L
0qVrgHVqBklyIX+PWORYlsTRAGxobCwqquwzLBJrAd4DjFLeGM3EkCy9+tNMqxIMasdmzvabTTmn
M8VY5/Lx0jyUFfVxmLN83wscXK4HhjgzkRkvCyjTQWDqWFSvSWlpuN6A6IAmJhystG9QktuHqWM2
0FC7FUTEJWmOUVhPgewuPpr7qF6G3lboPfUboX2XSTRkRsifmgzyW2Dr4jIsbPKBfe7f2VlcswTq
5AwCpYqJwOXsWiuNtp0H7p5zyTqOI2/b7BbiBVuHv8kza9itNW8kw3kU+VdCNnYNurQtG/3BwlEO
Ui5kYqbVVbtRc0nYBduAuxLLakTfKzWY7OerhzogvTJlRDVV+ej0h4z2fVF+sohbMynfFj33X6OS
t7KyzGvlZD+ItZE/2KOh6HFQ/zUN+tE0o3h1vfZG+6t/+PMVrfsi2wJ8q+6jTtI1Nw65NBu+ygDf
blh08j0fG65qo/APaWEE5/vJhWDxe5zOT45G6cW4A6yUqZ3bDqY08AOUaWO+Hyk0nZM1kB1Cn6ps
PH2PGWeczHzdp5zgu8Ziw26XuklkKp4BFrd/XK27+qKdnkkcJdRvir5Fw2Sc0Len10JbfB9GDWpz
GbFXvWPTX4w/7GLEf+6XjOFydMurGaI5+jQBMttJm+2AJWrtLBe15ozTfma6gmmal2mTXwAj40IH
T3MZMcyvbXaVLJbZRjqgNp/0AIIAkd38m0vn0S331O9uPROL6nowbiqCMrs5/mJHCUDk/78Equk8
wNdE5Vbn5IMEA/OrishUcreO9/4jgiSU9GyBMxfKstopJDMaBDZthc1oXfY+gjgWwA0EkgLMHsY/
qdXepYniPz4H/OsckKlWgyMuUbu/lml2omQIT+rqT4aFGtITKWDU7muDtvh0v0AQ9aC0p+0CA3ia
y8x9VQMRmBQEs8UvQ8RZaZDsQqRdw/Rc6DDwx3jYz60dP2muHjzet9ajnYiDskjM1HxADG2bIB6d
vWShhztHq5P7eMBbZgT/MyigDXm+zysjy/WOyBAe7XkIntUDf9/dV4RAgRkesKepvVrP536lLH1c
O/EqB3xz8vM/apHc9Nyea+zhVc/nZSjaExB4tkvjUG+r5fhMY+Ml0sv04CVJAXe0mcCTTkdVbth4
EuDsosQMEmJyCp9zoKDNzqiiwMsN9f2WrEb66oFPWkV+NEWhKjcEKWdclGza7pPtURue+hBqF5Zk
MSxGBB2VOg79catsd+ue1o/1S/dJOPSbTuLzbKf9JRvzhvzRYQ9ZcXWX/jgFd+Iej/4kCcGEYvDG
lg6v07I7xKtmASQr2ewsG59wdttVo+P5wgX2vYic/jpUyG61ktRhu9EoQQBrAxwYpxHZeBxt9eU9
Uw9NSq3JLB0yzvJ5DzQrfgJOGzEJY2sFIIq1U2Alq2zpPI1ekxctOHJEuSeMoO5JPVMPvjH+fWn4
Gkzy5U/V12RJoK8rG39T1FGG5R2G9ek+q3J70L62XpCStVxYyMgwdxd4monndE6JjM6ztPF7DOw7
kxbBjjW5xr4xvARyNgqr+w5I5BnSeteAspPoX3gP702ClmXVQ5G1F3W2Ze4GMRzJKSbJqEVL+dcH
0AfjFN3y/Wmb0FS0sGY2faQdRAdI6N8DdBoadB1ripX3FbcXF38inchoeR/w+DkOQiP+QGDSHZs2
I9o3EMYGrs5Y7gv3KMxX3+ynT07HJEy4EzCRo+UySInz9XRXum1ydUkm2VC8Tp/WsHGa8WfIrfWg
FBX/1lqzizQk9pH7By3gZt3nukar1b83RGrM6NZuDWXnSx3lBMwm/uFefzrkDGGa78Or0sRaZfNS
htzT08WTlwNguDcYBB3hOlhEtH7oatuqg7sxmN1zbQ7443Q6Gr9EERswLFzNvZXsJTB7tZLtbd6R
LiW1ay4TRrPMrLezaYbn2Ma8pZ6Ny8uJceoh8q2D+jre/4C4Tm7+ZJRbxh6l1MAQBPqLLM3mokr4
MmeG7RTN5l7bJuVcEaqDMZ7/wsWD5/9nCV7G20Z+1PJ+K708RcrJPE2N1wqbhUMyY+/j3aF2h84K
hgSNc1I6H/erI/Oxk5KToC4udZkltkWGcxazKuFXfqBIZ7jNJGddpIN1oUK+5rFTsyUdmcSR4yeu
TvLdQMKBeRvtcAgP1gMQ/a8HM0FBZoHoj/FU/8bcMO2UyRarA2CHpXjorTJZq/27jIX/GJPnwTLb
TNe6FC8Q5mMctWhNVWxJC23nQs78AzOuLgR4A3Ybcap20Gmbt2mPPMgkBxzTHj0I0yJy5MA1qZmd
42Wf2K3k0WYPsifeKVrfW6jGJbjQCsbVmA3Td87kd99jo5lpM1lwGSk2ep87m9mN+KmNRR11vw+g
n35Rpaa67eANpeimIHEsknfVhlHtG4NJ9IRr1ANrdVjoTm3UzzI23zCSp8dmrszjMGJYC8OmeFQj
GYRiFdX7dLXAyX1YNiorrfCil54t4i6pRQ8CYdF25CNGV7fpX3MfMLxv0wX2TfUUCqIqeW+aa+BF
JOSkFQyl1C23KIKatdD6kghzwJwEwiLQw3ICVa/zxul7Qj7n8s6sOJ5ZFXYewZlNRLin0R+brJ8+
QjP68hM/v1hFeh8b/5sMi7ZnqOYEFVGseLZouGfY368Iww7V2EdXGFbI/tngruuxkO9APAFX4vrZ
jy6kXhxRqLp0Gx8IfCavmUlTTxPu96V3DLVKPqX2CB+7wJPv1+2M2ge/1d/2l0HATtONfj8LNHBU
H2wGvXpV5En7WuTmxkgMecLnkT+VGe35vYab8pk3kdVmYfnV3plsuQma9GdJ4C0cQC1/sh2Ldy1u
KRQ9jXzhhmrcBS1wE/AkKEgYVagLyU7KajNaBTFpGCBe27whIJ3FDBgPRhhhNfyqLHAQahYoded7
ldAFoRCYix26wbUGveDSGMh4Q7Prd8JB6aFelq1hI4ZKVm1Maa+WsnNWus9LHr3qw9H5YJY0jQd1
n59TOM4sTdEt0LkbBEVki062jfJxw6kLcQzpCOER/a6tOkgOlSCRugmTi73o+XK76Q7GzEpvY4Qb
JaobKtHhFyitSzONCAOWOXtsSqKAig/N18pDtZw6MAbdqxICR8txpHUwEPF3/lRf9y/whmoYt+gG
HSwDi+ufXiBbF544WTnKJPULJUmswaNcH2zkOH8r7Cl8MUPQ2FGGn7OKJu06xS1CpJa00Kvrji5c
pobOAd7+VpKsdlH7c7VOr8qpXbv0GmA2PYRqHtBppIz90ZQ2BkSRCTBdBkiu5VtX60F1kqZu864X
7qsTxc1Fz7uI5UaJ0dwf213pOOOtnHRJrlgof4zC+vvs/rXRjnaRaQpAu/N0Liiq3MTHYYZghI3S
Bxd9uAF66Z6HEfFMqIff74XdWBbNkv02biJuFReyEPptHLF/aJa1hEdGyz7hsFuPkD+ZtnkzMxU/
t9ZqYuH14UxRE4Wo8IJ3cqKybz2afNfOve+4VgCwCDDIQ91YV0Hq38qo8vBlkUNDk5M/4flEj6xJ
9LcQ3zBaSBOJ41i9emmCR10ChWHAeG591nSAsldBSbiXv9ii+qgOTrx/e40h/VVjCAEYowXRIhEt
/v+DjL2/L0P0OTskD+ZGZ65MiBqRSL0LA0/dUIwuGLcMDIu1j/1sW6WQsvCbz+7BDdFKKsOMB4iT
Q8AFt1s7N/yyda6/qL1FEmK6Rz2y6QzIsEtm4rUpO1ffMONewshtjF5WF73MZuiv7qb4xkRDOU4M
1xILQG3uvSD8HZi6xhRUuY+tcajd7gq1fHQTa69lpK5lRb+sAmD47Ss8QutpEZoNle/fuR1lXb9g
uCdsTVY02QtzgN4jveUjYiMkDv48gOVktKUemsU8PJkOdoHFjcu8tsKN24bb+2iIGvYE1pxCeEwE
jhULma166YlmOrxZMUpNJVdHkraqbFAd917CjYZ679G28i4N5bnqig+/cq7qFtz3/ificXFsaYuw
dqY7fq/oCsdoQG1AzJEqjFQ9pJ65Off1YfT6ldW0q9b84THZ//AZZW0nrRPHTs/Jc4lBC5K4Uu+4
aJj1+EDYZnyOCHYhnkzDu7rhqg+yG7n5lgyZeJUSIslO07R/So+mNJmfB8s8023kr3Ka3Ytw8y+n
bqMrO/FoW3kCZqTV9gCgszWro5CQyJ5DqVxQNgFhtDUKKcEiebnOC9l8aprHyGp5VXsVivgs6XYd
KE/s/AGNy+Ie5yzbllIclfKBfUn8ZjGsWoca3O7GQ1dJB3GeSYi5T4YyXmG3NWH5He6wECaADtkd
pPl4NUksy9g1dTzvoe1+qxmheihFeE1IXENTKPNjqcfynPRzDSKj/6mKRt+xmrMcxFfARbi+l6Cc
vyypcaasCWR2Hhj/b0lGXHykYQm2ggtMPfv3YGIXJxkJa5NWTNZTCz1sTSagt4sXYXBjsLDHgTsy
7PqvrBRza36zZrrg8c8QFNOzBjfmEHs6qUtN8a73PexQ+uOLJQDAzLlRntvY/TbUvXnKcqLbA5Pu
BunvD0xHdJm68SuKmIjHDWsKiyCyo0t0/A1H1VFb6JzYt0nhqGJGcEAYVmE684Ys25ZQZwSrXDuO
C2KNbYF+66eyfPJ8e61e5UyaLoFhyoM6d5yCMbhdAVTCl/zAL3w/V9I8qiHUaNV/aQHqZXe6fzYM
NG7KLloRsLBpJyZQ48SlvO39LtuEnsA4GkcVGcya/EG4g73xuTMe+5xI4tDHvHO/z6CGf/vX6xPx
U1ar2K5+9UjN9rWFIS03w9/V4mxVD1Ey6ie1gMRqjzQJgmZSa9/GrI92nQkMthXjdjAa71lHFMxU
RGZ/hculrq003/F/SDtm1BPL4Mfg6kejbMDhNfGlhhb/rRt/3rd3OiKEcnbaPw3wcd1nbK1JqV2J
5EGubEzOYxO/qUIO0nh0cMlkWlWD4+PYTw+1jWC1YnQFwwKWW56v1eSO05MB1RKqTY/uD5zNnU6S
YJGHoBQS7mJ5l231AQ3lsroXS5ehSCrzCDdwtsEetClaw9BOkSSoq63ytrbh/4jTQcLpHYztONbj
fkB7dg2D3L8SNc2mEtyTW5kVhps6PGcIQWjK0aOEZj4clVuDQ5OME4vBg0UJ4g/593qQ1je3kkct
NJ332HUvYWCJX9iZL0XTkctkups+TOrNmL9Dnd7Y+Miu/8fVmS03sWxb9IsqovrmVb0sWbZlgzEv
FYAhq+/7r78jsziHG+dhKyQBGyxVZa5ca84xdflvijwQK07qM3SSL1N9kJqnnRpKBl2HlA975dXX
lg7uRDaf6b87tVt+aSwmfO3YP5skkuEbc/21KdOlqI5ig64aslUoOv+ZT6vuuBpS0RPeR5F+Jpar
AiVugBHQguq4niFckystJl39VJumhfpN2rI58myUyZV4C5PkFT7ZPEIY/3cwQdsC/1xaPA920Owj
h6zN9ZIvy+WIchSOj5SkxY5V3NyGufQcELMo27/swfy4JaalsXmCIAhKhzi4W6ZX3cmTiuL8IiwP
vrIUFrupxg4aY5QJpTrEIVue1JKZjnY2+uYeGCklZ2Oivx1q5jeLBYE1CoDckbBUDxyHoRtMAIpt
s3GvRtM9GLSfTkqu/E+9nNY6fRnfjtkkrUTwWYf+bv1otHFEZO0lZMpHY38Jqs44rGWQO4NJYSqV
nUpHBiRNc4GLLui0V0qZdvv/ZrkkZ5PGR5MFXbG4mJNhP6mH2plRfBsw29XLAW9X7rrVdVYkEqo8
8jQS7z1cKuzOHeLRU2E/V7ppH/81JNSzCovcxpjRlKlOr5oZ6JyA6om/T8kxJ842+7Xi01w92f77
fVkK6yL08rO6VqKUf3prEAHTgNFpQ2TftpWmb7Xm7rqYGrNlk4d2R3NcpxP3rp6l3dDgKSTAaJSG
8Fk3UDp6lvWsHqwBVGtWhKHzLTYysdMyN2N6WL2jBgZ1YxtJdB3iLrqOqf0nA4ll7PpMby46voZt
QL31Qoal9abGHn6NPoel5FL7WXkoncK8JJ2MaKAfR6vEfHeiqPuSpjFHlik239J2euulBpE21LBP
xcgxhhD6aOtrwPjKVtQXv44Cf5unPgRyH+GtUYm79IPfGP/lb0lxL1rQ64UZDt9GC6XoDHlrfabe
o1M7bEb53vpMT3ejAb4YtmtCeux1naIiaiVqkw4Zh+gk5BhiDgTfx+FjMzj2htwyMsw10V/byX9r
If2cOzMyII3/x2mrnjkEtVJWohY0SV8SUT+8toSjPjtxvb5yraLeclKaZ2Qu7HWIP1LwpKpz2LTY
xmcTCY46AtUd9w0jlHCnrlN7Lik75e+5lsZUaBkyde0WJDU4zA6FEMLx33rnFV9bVNWckfqZaej8
2yhquFvSQt6HMDm6hcq+HjA+wvNIaAUt1a5Kl/clQM+OQK666xHyiCghptSj28HUFaU0U2FxaCbU
bZ4lmJ/JJcJrre+dujzY9cHFLZCKN3EnWpwIVG0NKQRWy0BQSQATgWBJ7eOtZRcPBeh+yLxLmZ8w
3mGlZQu2AeScLTt3vRWLguULNoplfutGp2J2LunckCj5jTPlDEvSyfQn62H9WETPpIAKeD7kNWxC
o6vNwyLs2t8kju3cmuoXfqCYSUwbP1fyWRsQLOHmG0cY5kGNcGYgMRupg7taRmjtugTBxZ+6GZA/
OjXxqfJgi96RMBollTIWWNeJNxyznPzYNgbJ/48q12iTh98CpyF5m0w9xHmQOcPNnKSXAtkqjeOe
f1W7/GTuSkepiaZvKdEI0ZSc1xVgJTOYOMgpaqGeGdi8D3EPAJMp3xe2sHlXVp12GybDOaaev2eb
lLwtlLLqIU/wi7Rw3M92860tOfHZstnlC5f8YHVEpM7hZBJVhHCX83fJ4WuIJNxms5/vzP9OGqI0
KrdLGnnHqjYxxtaODbm7npjc9F8iy/jQEm96dkf3kzVswy9PrxwLGc5FhMK0RLcITUyvuljsB8Ip
7hV9i8vgDS9qGFvLPCn1LK2PzAZwRmE3H3wdkV+kXdSsOp6daJuQVrR2M8hhPZXJ6MBDAcY0Fi0F
x7jAU09rqGHMjKU6y7T67lG9CsgWRBstVUyYPq3tGBQFbDCP8lWe+IrOJ7xCzAfmss/j7FUfsS1c
spMITnJs1kmleRbGABOJmLk0T0kvUcMW3wuCq2n5V2Aw5XdXt8nmEaCna9sEt05/8ywkHNPVm3fT
xUa9UhYT7bvq3LX09MFaaVtVaJuzkzyXPf2Gsb8VfdR+VmZ70xmwfTN8BLp+slWTykpPq1PNVI99
ln7wlBjTLpRq/cSL7Y1RWI+1JWjN2HZSAaI12ycr90+T73DkE8nnqjwBwwVzIGkfVrl9UP/qSd+8
Tc051rTo+o+1BhZnvHILBcdgmV6pc1ui+QhVL52S4VJr4LMzhaA4hVQzGx5547z17/3UvM5xUB9o
Fk17xyTiVqNtvvORUH5WnZ6emfCOJyPJ3kuxuPeYpKG92WdIv6gfQm43StvWDP0Peq5wd4fY/8DH
i/yroTydk9c2HZej0QHXNRluA5nxz+WC4sBI9AvDfFDz/dTdVSc4gQPG/GkbM995XHxQArFH8au5
fAlVRm3oGRIe701fiwjyjUSi9EY1MM+FA4rBQeA+65bXgS/5OTLcPaENy2sU8lYlRUBiwXwOGKhh
u23iq2A9P/3Ps3EiRWCsJGmsi3TGjXiqeszolyQirDhzabS1+uBdZYne1m7/h2nvkVYiKXBYDQ/2
5OGpBOX3rptIb2o8EL/GwD9YSax994pkhojD1RzM9JP7kkPV3ANmcQ3XfhixMm1QOtVPvaM723os
SV9XY+VFtzEiSqVOZ9ABisLUOamWQTR5bxXqve1gNv15cdzx0QMkN3b+T6ugr8d9Z4sg3KUwsy9R
A4e20nDg1SEKez3/StLCt3b0bv4w/VLnh74k3zovZiknpOhFZCEZ3A3DVW6/WzbDI//vstW7XFyk
VdRb3yAZo0vC6rVthnabaOjXNeTqavCHPyI/j95PB1stkSWm/SBqusCeWTjAP10L3AwoCjW8zNnl
GbhcMJDffQquVZICJctBs90NRy2COVUFlb4T41h/2NQsDCW+6H7WXNSSiUYpIVbNH/bRj8BDx62a
+CkIlX0VIYbFZ8SsxNYeCYMP0+1Mc+AwJF29sxDw3w3b6tCtl8aXYu6RiiM9hh9XCZP08GSyn+yG
pnUxOOkmHTNMB/SfMWjQxGqyVy4J54w3uH2edyTMBMAbwFlnuP2ZlwZHYOErt1EIuArcqd+aObUw
acdYk9hWkdkNX0drsZ793oKmUabYd/gza9VLyhwphfxo6mXv18MDkrOLZschRnj3Qy2fqm1hyZSk
uj4uQL4x4EHBCmvOCZZtVoeOyMGNbbvndK4IojACeoCy/acKWsfjdNjTTFLzstwwPqegdA596N+U
gjgu528YPbyXKMabK+EKw9xx/ojmdT7vTi0im7z70qdC9rdjY/3sh8b4W4TGA3xjkU/v5VVdF4DU
nyrfK3Yetuw3U2vukRh+p4kjIZLUYhRDHZiH/Bet4H76vuQjSOA/+RgeOrf3WMvLWxOREESHZxO0
KTiG3qghwctFtQ/c19EsXxxVh0FYIEYpkqs+7Je4CG9MZ2M8BRZGmdhLj5mtnfzXxUs1wOxT+znV
I5aWzmBmW6ZWCjJK++IM/VucmeHZ73pgYE4CM1vVGXbKmZqzBrp36hpUwcajejD6NqQLnBEemorl
s+L/92hn3niOevE597NDgh3Hb0vM+S/Q506TE3cQM0ExcGQAIxUIkP28ODWW+RsxU3/79756ibn3
S6GlwESkdEo92OnydS5tbX0rdDtrW3XkU4mxyEi0LrKDLTq65KPmxEdgAKj+6XhGXgnEnYJDjdii
H8TeP+SxTy9LVX5U9c7VTh0apZAZRfnNIgHsKPtto+t0oMxtyZXj2QgO4kzxidka8xmBGGhkmm7A
1RpDpij6n2aectmUhjiZ8/xtPfeqTbu0rXInxPxeml79k4xHVfQYlU18xDLDQJeH+jYCruG2AL3I
DjEPXH7datL/d3hLEi88tG3xWC9TdXEL74JB/Tz0QCANjSYRvACmaING9OLIMo/ljh5HU2flLqii
O+r+5lGXjXcbzZaR0jgZfGGxzJjkAxTuZ5dOH+wd2GUC2LrqptOdeHk0yHWBwowGThY1RLVfUjR5
fPVS+x4AbkqDPy3jNznV6e4B5BMU6dHJ8hNNhswkb1odP+tRM2Fra5EO6Np8HUjt3KiKYxjQ3oKK
o0PVU/XiD8vPjNvKLd1u41CYhr5zA9pP4HKSrT5rzjHx8vmKFGvnwk24oSD5ykkTsayQQZkcfhFO
Yes4QWqrt7pLWdy3zoddj6Nc5omU8HTa58rBqI9mdyt1TOydQXo4C9srAnHGYlVOl1JiFXyszxuO
999Qi2LEH55msp+IIwMjCw7P3xOgM72WQ7AO1jAqnBMCOs94z+MdVDtXKlpK6CIoZRdbw3A9MxFx
AnEbaB2erbphbx0944SvXJxWuS9Nq1M/k6untqh44RRoAGU9ZbB0Yaam2b0vlherNzH6ZZj6ksJ8
MumOXxgV40txSBRLDfdnG5sxDjp2LjWIG0PdvHR2dhkbe78qmsaKDs4QO9OtMBp3F7qoYyviOVSB
Fzf+tnan7muYZQ9mVHnHYKzmnSrQOX9uRwsLOtfXp29Mj0VhLZ+0fcufrbD+dAzeLmqKgaTDeqgm
t9xoRINt2nj8FfSScWNWLzXt+kclOAzBNiOn6KbnxCDJXQ0ApgIwkYFgcmdbsFWjrjyFXHzK/OJj
/HiATQC9w3JH8NyJdRDyWaFzDyvJeIbGdtsHXnCanCx+KVw6WfLQhLL7TbGSGsYXhVNkF/ByzkZP
Y5tgJyc7x41dnbLKI/anIUp1bdBQZmxLwyYAp9Tzg9pz5wTFNh4eG0KA0FmQEnent3hP/RjhgMiB
ZRJe/czeE+HP1ocH5cdC5YjOLIYib/veEY5x9HNI9AXV+9ge53Bg8ffM/jdrwpNXlYjFoqLY5xok
zn+LANJTZC/LEu5KzDx7n2SMU2xBiseSMH+f6b3ZDp4jtBnmPuVqfSyCpto4Ay1vrtPkrA9WtwkR
t51M7EXMlCQGd0RcXlM8U5tHnCoADCn5XOmK9rIKYWc0831H+BjNI/vecgThhNh9X2bWhK0eIj1v
IPwfuVo502gRjQ+UO9dMBgBG5MZd3TpjgjGR1SVfWSGsKtcj3R4z0XNptdHPuRv8DVay7iEol8fV
mS7y74Au8NOSafRXmt2k5lPekEU4efODmRICZynBlDZO9auWWCZqvKZ/XtG6qndhICpv8DIfrSHv
aeob2St27peyMMheaszX3u4ohqR1YgSynEieDecVnTu35GdRL+WDetaDqdrHGhq7qDDSF62w/A0/
QfKZdz/Nto4ubB4IKiSOfc7C9Oo1fYN9Qyq6iMf56qAX3seWLtaP1yrEdv106yCcbiK81QPjiaSs
RsDhCFWMYUKtWCZfikgHlwHxxhADmhI5jlDESTSHFJ+CLCJp2G8ixs9xNXmrFpJZcPkwFN039V0a
Ri3DoBE+bjzu/5Ngd8bzwJlq8Rd33CUIvrnccEKzL27X92z0iA1SlCcXiIYCxGdn2qzhYaiq6G3M
rHwzh8lvMvLit6HX6T7rCPf3tYi+r8c/InzDPf+vk12mBv4jZsSDGHH0qNOV5l6xtoDYHInl8Qbu
9G2i18eqI22vdczwQhumeAO6SrR6iAWxiJNr1JNhZmLdZZhSzxdiGJ7QUy1MocBh/3VV90S0LlVg
PdCuwGNs0973u/Svjjg10mMrZ5sCp9rOIf5rq9pla88MOhcAEMbIJh7CXhP5pmuSjqBBHrQkD6+I
+E6u1Jqpt5Zk+QSKYCDNSp/Udsa0NXlWrzJIsuvYDZXPuM41KyEYPMsIDGX0qEumoUU2l9wGWAed
nm5q0ob6XY2TdFf8tiItPjVh6d6yXJgYvvhBc3d4DTzE5ubw1U+t4Ka0sSwJwVM2jO9VhdsWk2+w
WfVsdI+ca6tdw7BaVkH135Z8sPSXErUEPcol+9VVxpHRV/aoTWF/HQbnPpGu8tuGkhN2wxt3ODKJ
eviAXFQclxFCV5QWR62Z2BT4djfmaKYvc+XOZGm5J7W9qocxTlDUVLg+0/LH3BnNRpURCI5QXSo9
dcJVpkSpeoYdnrxdf9w2Hdo7JXfgO2R+Sum3iWIDiphscqoH9SUaBj3ASjdq8uLwUw+xAXBGcRSy
Hk2cAuqqB3MKsKMn5cdopzBXpbTGQ0RxizBAeYhmd5qeY3VKYrj/WhwfpoLukDLsQqkj50QdxT09
qXf06OJ0flgnbbSIiYtBZl1CBFqFIFGX4R0GNM+pSqK3JZZcPXjEW0Expx04VN0fIUk/SZRoJLTN
8yGQpJ9y6X5F1s4pnRZnB+J9B6Dx3mMvBLnmR3u/piOUd+A8YCbyD20C7xo7ZM91VcFRXqTxz6Vd
vtRHkbbZj7JvfzGEqH4sYXXrg99KWzJ2cXax81iCBgPjmniC84wWYCJeBT7VXOwsPCoXoeXOo/ZF
SRTUg5K0EHiKuNUj+q4Er7tLZuG/0KzHakzON5Yw9nZU0a9EVS7sFDO3exlcyimLSbnWr2Sr2F/r
TPwaXfFkxX531Wljn+Nl+lRyc3Vei4hL25hoGc5KNNJapYupph92Dax6pV9CsBAeE6BKm9gTyU9B
0CySXgmxgTNWZ0gjnH6XuiRZWtpyHZPUehaDvmDEyX+hVHQupcgflatjye+qgZwy1tPDdxbX+dh2
tn41PHbFysqLtY9phCTVpA49cdUfCNDMIB+QLtWpAEXF2ttC+tmpat9KK/1YHmnnz6+m6YFDi717
nw+nvgrE3aiN8GHsoxwaUhnvrWBuuLiIAMlHTnFiHn8g9gczo9U/plRckrEGrSAn9uXsGMRBUuGr
oqmgW7tBRd8hniIuatWVmZV/V3MZ28Z4AyGI4axTbQzU3lfRLxlecKnIaXFWFKltXys6JUc/qXGq
qEGK0LuL2Q30eMFkkBGVxadirN0tLSODuLLJeZgW8sgwOwAbyFm26hnhPQo6GQQ0Jy8LQzac3q13
bmXQRh1gbt+op0IGzeSDTScnJ55oo+fJTzYWej3EFjUhqUIsDdpX2+45uo/0FtXL2OcT9ohSdGUt
TsWAdvyqfkCETp9ZOCf7AbXXar2zJV1u7YiSXT3sRoeYK0+fn8LQlj9RlISEIQMdU7VFZgCnnmu0
fVDI/Ny4Cq0FAWlG1gENb7pX9WhHVGoIumgT0F4/qcuxnGi2rH/L4jXG3icvV3aoEy0NX4wFCbTr
ur9yMiReIm1ppXUj2JG0F+yHNl343C30fnX1NGclVhl7OcWIv05toJdg/Qi8EiaKs2DARagefHSx
67N/73nyV9MRU0YFSWr37xfAV53Iabx001ziFXDvo9IOxBl1gHyp1mOgmBZBtC6LI9b5G9C+0sdP
zlLf+NaPwSq0uwE3alMYOsNGJ3+GLAUCNKdW0VyHWnXCf1zKzJ8i0RFixPWXRZ5fESvpEj+KUF++
NDgsNH7S0M2tZzrKhO5AD92KnjQFc6l+UY6PB5G36VeUcilQxBToQGlqDLZAis+H8eTOTf2ZSo2L
gY5mg37zACnO+VaY8BNVU8fr8+awZIhUqtlGUUtlcYq6bvmS4ab9NXQdrZQwwNqK0SmJjPa+DDFD
ZdDoDybK+G1kMlYPyEDAkOWiiKS4eqynB9UpBE5tXsvc/aramWHbfpah58k0KqZn1RA+lz5b2dBw
srCnxjvnc06IEf27yBdAHhZneoYMWT+0cZptNAsKPa2YlzTn4wV/czY6c8NQbfhwdJDZ4dwMKGcB
3KkVhILRuoZohV56eIqbpu98DtKMQdXS1JWMqrI0uv+b8VQjW86opdNBuOn06EQofgYzXQVNMkHl
SYdCandTj2w5mI5L732pfa0/rrY/PO6PAwLep9GuLlnVhK/qAbzOHelxdFOvNFgC4CYBIXVBor3W
4Fb+qjrdJOk3Rud5LxXWdy0Lqo8cj83fe7EEG9oS11WzTYkR7SOXjkZektx3GgaQiQ+KywCYt8vw
9n2fapCNHaHWee8d/ge30HQIMVfxGFiF7wl4rzeTIODW1ue/q1JOyus/PYN6RiegLoOr4xCzoieQ
60UfN6+tAWOvmRHlNLVZvyYBVuQq0N503/bvOSxJqYerazIcbUw0a1sYwWd7GKhOdwSQSaJsZxyX
ODktrRl8FxpYRI7bxaYymxHgp3R0NnG8HJoaTQJxhdir9drDyK0bp7woek5MYcFAu4iOQR9MN58G
JervmDpLesWWQkZtkYOV2WO3bGLuxY3VtNmxiBDc5tTGCISk3YjW3YjWIpo3oKGrJ6Qs1JTAjRXw
ePKYAvctji+UpmWxnX/ZVTPfs3C6E1zzugrZetKAq3q8A3AgIm1kRE0i892l0fWidfSu1t58anek
TIdOd9FF8dXUfDorjlds8xG9m5cLex9xXnyBjSwgkWmEsPpdToYWf9818pofztwUR/VKD3Q6OHlG
B1a9HghO3PXQMrf06Oar+mUbW7kjZfHz1Vs85xgz20zy/FTF9mlYzkREgpc2AtM/LGGT7lTZ3Lfa
LiqcA2hvuFrmLHYReNlzGhD1NFtP3sDYgxNvVl96PG/qdKym3f8e1HsjdATQ3M1dvV/KSUFbLdqD
2XLuynpGLLU/pPvWZhKwiXoXW38A7XR9nSfjr6lN/4QFaW1rRcS/8s31evMhKt3moajr6EqyB+eZ
vrJxiFvxrrX6ryx35qvjpt8b/GebHNvcVQnyLQtlffIf4qAT0cVyFwC20hJrOv5naS4kdDPE2EWh
BWGXIvFtLU6Hiqt0Cd2j7uYAv3FlP1ih1d4yzCE7oEQR8Ux6T8aicHYLstZL3GcE76Zkoa6ND6E1
HNjN1N2wlf/qg+FjrrN071hhALC2uwmivF69JfaPo07GACHAD8Iw3HeCPM6JnVuPIziWf0YWXYMr
PeX3UWZ5LIz0+K+6MXLEh6JqijDByupjmHKk0TPQQJGaBnIMpSsShNFNsbW1s4qQLt97Z8vUVqbg
P30O4mO2iX7JkTHIu8brSVuxBXxX16s/ocFR/tjaYm4VsGj9PR1IQ8xk1X6sQWIzULDeLS/CZyG8
Q+db1lNWX6E+bGC4JxTHJKt1m8Gq+uv6VIdJuTHOwufEtSoATDcP+V7lpFfHDa7mreGgeQ+0Y0DE
0kD0LC04BD6dHBWSEkDTO7Vp7K4vXZmZAssWxzdW3b2XJx9ZhzbyaEHiOSloJIJWeuoqx8WprVdf
m7XrBK3hDv/hZ6OMDzLVHDvD2ZuG7SpCJSdhId4XER5jBtRPBLpVh0TnPMRolSqlm6KtMpmZlsAz
pJ4mlbbrCfe6zQPocfDmQEyVuDj8vjasmoYoEZg/T+E0ANCxRXlH2lbe6Bme1atFvpUIrjYRlpfS
GX5H7MGdTctPnuwqr8o2tTGZ/HNcppUVWSj5EDlQtvBrEGqiHkIf6zgxVs7+33v0pFPSKfCGDL5T
7noEYqeWHsF+PYfVgqni6CDVrA3QU2X6XTn6xjpzt60HvrtAKPRY5AuOBiTFXwrEH4kbPU/G07qL
ohM5pmY63ZapZ+pe59ktTQDO8zE9GHPnH4plyR8c1H5ni8Rn5aNFFkE+I4B5aCdybZ4TLT4SkM2k
1A78p8BCgBkFggtT+lmLDP5I4IT2g704LNN6SxNA6l0joS07JyUAjivj0w7JIlFXEdKfS9a37r4M
J3JopWfYKGUGt5v1uJ1TZL+FGTyYBgc0uwlaMltTfS/xqLTGDHRJ8lm52Nckr4x9VkHNoDdtPiP+
BUsIrHEzM5v9iIv8Ofemo7qvyng2USJLdZ0eclJA5sF2CRcm0cY3y831l1jQe+JSXoz0O4GU3i6a
XTD01qcSVCPiOvQ1JrzKEhZ8NElYmOzxOfGwnCggdxBg1E20a9bifF7vUb6MfqMq/ZAY6os7k4Vd
TznJ2fRiByeOfyZThwo0PZBL8SSAgBxXeX6TYSorxtvkN8Ejg/zyBqj2BvizfNZoeO//PdPGDgG9
DcFqlbUEJnPaoK8JAa8s/Ti5ZIsqUVdtouNdF6gskxn0buRc/d6DcxlY7sPMqenZQZfGRMa5J0HZ
PdMS7p5DQCHnjLVu41HsKUWHB7zrhN7G2xdlN63FHg1NMMJLEBPzohPR6zif4OPYccY+fO6t8k1L
aocDfT6fSn35BtigPtQItUjQLcTeD1lSNAMIhcLvhW2OMC6AnFLlxUFkOOLJ7LsFS/Iuxlh7wdic
H6NKn2+WAW0YC8FPD9vrBoEzFytODfySLGcDFuY5etbr9JONCqGCMztvINfHLc3fDIa25ryNG+uH
WxZf1FDe0f3uyFoZHru6ZaWEL37KmSId1g4PMnRmN1lwgrc5fRix/dq6VZWSq4o+pY5pDKJ/T4uF
PCVj0vZQDqcL0Gq4Pkv7lIvvNGOao5ooBOYrfjHoaCbnDtXe9UiM6eyBqVozWI8N9Qo5rtyeFxM5
QP33aCM88afw8/ypxOjnjgYBhxi88EzbY7yaRHxu0aARh7wPnMcONMJLZUObhAH8dV1OYkHCibRR
qIt6rBENMLSqT7VPQCGKVYs/Ho0XYkvybSozDEaOV2Qpz/fK0piVyAmkwWT8oeMzJEyG0zhDiOwY
uG2KHyboLvFYI28YPFrpC4wmLoDkOEJ7RAdKrHIkA+05WEUaedB98yxi7cOXipuCwdjBW0R1SpOc
k/W4DBd1BKt/VmDItoFciVl3nFctRbZiNHZA7klNlvNiMq90+2ZrZhhm2nLpMftmeI79bmwfGTW3
UIoKWgfWWb1Qb3MaNA71AOTPk30PNbI3DA35LTZh9VZs1S/TgsFpIj3i3IVQIlznUhSwJ90K5ewo
FYD/HkxAZRtGb/nRtqWcB2rFWbXscrBgh7Yera0gVGKDNIz8srAKnyjL+mvU5QfG4gbZpKazc0IS
Q3XZAEtl/kQHThXhKiiBYSHklESsw6o2tg1EULP/XXfj8bTu1uT2YM4Nn5xIh3TIOXmn/nZictAa
qLtKtYg0B9WbwhgUJsE+dTcbsEDLt7KvR8HnS2Kz8oX+NUY0idga7mJT7gsgrgERo5wxcGgNlu7+
B0tjg4HAAWNiZnfeipJlVl1ctLYkWRhhI7FJ85ZVOnuxJ/9Ot0J7k7UlJemmkgwb4kQr+qn87Now
VU/qWb0gPLLHY5cazertUQafDnIHbO3624p9pShPKPqr+ZuZoimj5XEAMWg8CwgXG/7k/CvCiLn2
6flS6il6rZZeO5CEucEavmgW9y8znVchBsrp6Yr5YXrphBFirV645ksZmk0ckvrIAp/MOwXjYCZN
piNcFDifgzhO0gvq4Wk5sypQLs1hvpG8iQed4n3IWu22VhsT7cUJn8XQEfSpxHjqwYBPf4CHhRum
1d2HXjNAAcxu9FE3FWKAOvgrMs/bqHnKM33egZbz9rSKz2iGYfT1wA+AA2QcXTQCT+RbXhD3zBvk
ME6brOG5zLk5UODGZ5BD0Edos1cRycn0sR5V5z1ygB+sl1esubMEFRe7ZdJdUlihGNCqArMQ0Np+
JNVZBnhR5DcPrjv8WXthhmYHh+wKrUbfgDyF8xr2yW+naMxN1/n2DRekfbPCiti2iVhEZXL07Oxn
anQJus8x5Og//jQgA98LIlLEBivOjESW/nFRk8VgxAuMmxLBvdHjR1IuNksb/hqCGaHBv7KCv/yp
cGB7AQK1Vd1bglGpxpDWHhUTbnbdgPZcUdKLZcUGHxwjNBuKo5qVU28BtVR3jEbdtP4fUhn3NNQM
bXw8ypxdTP/Z0MAvKvWO4t/CePwSye69Tg7Kyk7JG6SBk0/IWjPMb7XlSUJi6pMKp84JUqM7Lxaq
KDXVn2nb35KF8m2EAFyW/pOan7gNktPYTRBCyJlK7A33gsPXxeh881gHtrnh7XiXUK6nh4SM320e
GG9W7YSPndXnb4QrAh4PxvsALw23CTN8JeNaOGaRGrQ8t0lHcdnm0ynU5+QmUvuulkPTx1VBlwTc
jaxxek0ns5S83V3IAf2R1MCee+6F2s87RJVrXDIcOhe6BJhV1KeHR+lkyhilgEMDC4QBBbUyL75W
Vxskg42MtmPSX44/ppZAeG6XZ9UibgED48oEQFNr+3RySqwGTf0QGwN1NfEMBCQNoAL91rpPIhuR
fg2PXoTTN7RNTNVjjoFlVZkG5fREVIAmDO/ZDBFO9IS6P8RJCS18yG66B7+nMa2FGfRU7jTtj4bw
ixg45+e6YnRQkuS3nh66vhJXzpunWdjiPDoMwlSKBqniw6rgSqVKhU/YXuOXQ+1Xz2z/S9N4j8ie
+xfhL/qXOvga0kc6r98/Ud/hcW3rDmN2UuuuAajzQjRytGs8z92ptVcFfA/VeFGNIBff6mYYP0oz
iw5B7LYPiy7gkIDr22o0/e+Qj0Ch5IW3Uy+DiXR2RuY1n2UCwFp+l+rYCJdkPuYURY/ZtsI/+4Fe
OD5XaHD2Tmjlr/qygNEJTAI8HH+nBg0Ygc8oqLEbVwXcJsjwW1c6s5vFns6KcWYsOiCftHnrJxeq
xsQQL/ab96U2rMeZKggp6M1BB3KEpDxt1Ev1oNnA9xLEEGY2z2cP3NUxqv35AIYXhEY955uyMpJP
l+OgmLvxQyf9iCnGUzETIz3JQnWQD56bTA9mNbzHsoBdiii8Dvg3nP8appR/yvZiZpWIGuOqyF4Y
XvxQ7T5j6SS4PbjSJHRPhT56p5gx4aEoyf1uZpwlsbfcPatinwFLohxGbuU9xQZn3CXgGKx667o9
Ed2p9r0upcfpznA/u5pdAsrHRnzQZw3cjRvpscxfgfWHsvI9n8CV1ZCzD2aMIJ9QUGG79q2kn3Fo
6VhLJXO1jRvtWtIf/+z78nWKAiBjVQz93ybiJjfhUMV4DuKwqG5dJGhpWb57DUwzvEPAvJMclf8y
lvI93q2zfEJjcGSWHwHS+ReUe9bNjN15U8nct0V3hi2YnO+JmOudmtL7Gvb5zhL3ruXCy4zlB6bC
ajdFPkGtU2bu1i3ZNOJwryaT6UBCRR+j65JzymC2pifosZuGJJ5tLR115IPn5069FNO7FdElnuX6
lAFAxgLba0dhJyPmseasrL8pPt9NnQfLTVuqPRnIH3mJS5S0oO8Lyue4i+96PzwBrDGR+VF4uIxt
ZQiVeMxbpo0kbrcHFawwWCmp5CIHNhUA72dWYlyiPqlOnl1eBleYZ7vGByupX3UG5IlUFvPBmZeN
69rWnzRpXpRGFk4IXMvCC86F54Lyykz9CWM2OXPYSFPW2pOKeikagOddVOgH5MXGxiIQdWMo7QDJ
7dWx9ASZiFXNdj8v+6Yd3MMYWztVJ9c2DWqQ5Q7qJTpl4HC/BNA2Nq6W10x3eioTgQQLYBVcMfF/
1J3HduVWtmV/RUPtQj54U+NlNmCuvyQvPaODQRfw3uPrawJUZioiVVK9ZjUUCtq4Bjhnn73Xmkub
yMpLaP1rfF6ji6nXUn0ZGkg6jRZD0AGf7ZJ11e4VKvU4SdCGZDSDC41WuyVkF0sRSO1STEa/YkhK
o0HWnbxoq8e+J/Z9+XDy/YQAMIodWg91va/jonC1SEcgb97XUUoXUUKTtyS3Cp2JbqL0QwYmRvim
E+hR+sCAu5aO+eoW1ogScgq8/4sTVFH94pYcULTzAYBLiRC2p5Rieif69I8QggVPekgluTA6gwbu
aD6RmTXqYErhxsa7RNXw80CMFJy+6CT2Kc7MZdTul6u/iBOmPpMiXaVCTVhdgDE+DgZrA0m53UxC
+TFI6pXfk3wETwMrkA/50pYMsmFyA1NC1o+UXh2UtvqublrT/Zo1fgEXcVilyLnH/ADCZtqoRnkr
DGrEI5pjes9h6yQTeR86D9hVMYZ4fTXO3IWoRixCZd2v7caQ8vLBrP1TrjEv0tMZKsUCbMVsHtrq
nAgvYVZs4lk17oELjXt/RATXqVwDkikTsxsvbcj4ru4MZY9/a9ss+l5T9UFZFkroViLnAxo45EMh
6jmHeHcPQZA9r7ihMec7aiMnC3WRhVSTRjdgZCFjGTqJNQSRnqLji4acGm2yyS1rvEGRhnxvePA1
dZm1ddU1lpPsWwL+Yh3Rhmo8bVaSochADJgZsnzdKmnFyxHuEqnsHEvn9y9cHKxu9kwWipVDJ1vn
001V94csVZcDzFgfir6MN3k109svMiS86KR15F4wqIv0xCnrdSUuoRtVbT2qqUVzZSBOcngL42w7
z7F5rgHFHPuCS2gSh+5WrWAeQQP0d01EXmWfBr693mVaGChOq0WlLRb6E75A/YNSbi8I8yuTetQW
BJTv60oxvXwBSAtJ4mr1fC41kbAgc5T3ISJlpzKyz17t5QfEJ9hVaiaifUCMnF6nFI+LQD3LWeIx
5H/7UjL2HQcpsiOum3Y8fw090Yh2nj9abpP54SGPps5BTLFZV88sld+MObwqhka7h6mWb1uAze76
YdwNYG3BD9mtyfzFik1ejwVLso488W8GwM1VDnNaFG/lkQFiUQcqMJiwPdJQJB2IRNdLoGTHfBCQ
kiwfRWVb8IRJqQRdp8jiEi+4YFxMf7jSCwPhl6XdTUogXlZbWiJw2o3iOXsXkH73AD1Ifj+vkbTg
duczs3Ns5dwaZto1D+vfmlGdb8KZtUs1ps4W8lZwIv09VuZgq+tTSUrWMrOfchLe10KWmfoaXdWC
8NkBbyP8DbW9JycNacqqTCOlMQYvSFpjZ0nxfIdA9lYJh/FqkFM8Kpl6MBiOn0vRlCiMllneiON+
9xXTzHwjKmyuVhRvpOa58ghR3udS2Yb0cYY4JExquXCRT5a02AiAFTSMCMucJW8Ihgv6LjmiJcDp
LWsnQ7SuA4wtN0E8V0zYFJjdGnSR9SqNybrwOMs/VOQJHNIUjTA5xM3ZEJV77knGJu3wRsKfdFuG
aP2Ry+rEJYMBgO8Y8R6MtSg+gDjovFW7AL8k2ChtPrhRUZpnn/oZAlIfHw3yteKGQfi6L5SCf9Bm
oK/BgInaIHDMyVPlRoGH/twZRzEc4E4AUzn4UfWWLZTEAbWl1h+Yy/VQ+K5MY+Ccq8gyV/csuAZt
2s2XZLGuGzbGPt4nDWTs5S+BWDA2mYYb6jiVClolQbEzrpIR3nZbWVcFrkJXCEeK7ZIR3xGnHQMG
DgR2s1KLBLOiZTmPbpGS2bO6kKCPtYBvzBNA0iX2GK/SqhGsamYMa/9PkLLsoOpiaBuCOD9ITUoo
pHAWu2tT74tDRZfjqpiQ3gPJcGI5Hx7Wv6E4QyIzAiRKJCk6DfV4+dLJCLGYnfIsxGAjmvG1IOTb
oFV61tc8uV7mPOK8kHwmQ682KSYgpxcyVJWlW2v58G4WIcEf/sJCb0ZuOHO8xDPmJV8JdIc2XbKN
qsm/Aw7gfY0qfRTnfX9OKql7YSkVtoxxUti/5hWrLKruIS93kDcYWwbBfi1hG5FGkc9ev40m6wj2
V2ZiyJhKyWkMUjgKlLU1DoGBsPfVhzoCN6V+kb+YYVCx73q5XfTP0o2cUMAveXAixEx0KlbfcmwH
8Fd2JJl2RnRH4zDx1AJTVdeWd8R4K98Fel/8lxOhljJgFhL1RiBl3JZNtXwpQyP1TNjF+7XJz+YD
yUSDgGO0lKKqVl10IobdbJ3MsASMHHmDG18PHseFDgYluXZq8LADWJl9o5NBJFSyZJdIqFaE2bRE
iCmq3qAdkN1mqn237HPk7Z1x+1WxFIDlBHJCEqTIZ9N86WJ+ZV9PEZxKupJzB5iBDTWyo4zTlYFz
8G6ijqSkm1/pDGl4ikj0WJquJ98yIrsRsulQLZb/pSY4iM30qpU67jnSLdbWwNAazXXacODpGxXq
/FIJm3GRX8EodiGC0YvWIvkoGHOJIBM1dkwCI/fifNfqan2dMxJzCcKdvaqng1aUL5qGdimTJdWN
2ja90Zp7jJpgPapmwg3GUMKS6weBsdu2JgknMXsk4H1+MibRP4SkoNmyatZcGUDGV8NGbqbN14fx
fBuTaXLzha7IA8vr/BhhUSN53QK/X5aFsC8oYifzJZrMBlGtNLhCnwXovesjnQnhnOZde1sYKOn0
PjjhPxG3/Tx90FIRUywDy1ToyzSxFHxJm2eHMVH866GuD6biMGvKEhuBZ9O18msVVY/dQsCq+uHY
aJJxV/klamV9N0wlw/hlTJ9K6dbHUeg0Sl+dErMuj0xMzQ3xBqLXQuNBnjA2J78bWqdf7KgSXGhw
Xa405fGTpEuPFuOn9260kHCAD8xT7RQtXZxg+cOcSGwUctktQjS0pdmo13XIvzonwTeoRPr2a7XD
bN9uqwFyAW2IdKEwxrcUAFnXiLsMfQKecpq7RhYpD6pP9wPF+Klf6HtGSaNxvfIM5Wk28otvphXk
86WPgdmSjnpWQjBYHGJBLWqHyBCuEumBNoZxs4ImBhGLSpNRD41C3WzpJiKnW8fkYgb1us8dMlqS
bbJoUuJPA6f4ZuyxBH/9E3pEpNY457RQl0ThPle7XeLXzytgrKchDI01H71yUCpEmj1QMr1E+rYw
6qooFOEqKTv0gfVFgE3rCWUzoQECuvvFqypSZOpVesRa3+2CGiCJpdZPyNGR1GG8B7nZ0WmoBjYt
VU12jWY9Bl32udrOJFkhmcEsNBpQFi3+ABFpKN9WPtHKhoBCnUlVB1QUHZypkabhl0l+TiXzSRb0
t1VdWWfmpkL9VyGG21dMQmg1a9b1uk6glm1dFGoZk5Wc9jGaEdbS/F5RSaKOK4bTy+FxRpzxxVVM
9aCk3wYvqhVwX6AfWa2ww7BEzmUIiuq2fYXVR/IfafdfuCNUJ4wcsLBmysgUcjmCLn9IQujo3IuP
vmrY6TloJOPVENhBu6RGBoin3ZZxpCp2GrBwiTI82CpUpue6lZ5mHl0uYESTNrho5vNXK9rQzOCW
SyT7jXHOvNxcMDnqm4jclMPMYkiVG8MJiDg8y3XFJFfpTmIkbSucPi3SRDlizNVYTki1OE7PkjYq
9q+//Nc//vt9/N/BZwG9bwqK/Je8A+QX5W3z918V7ddfyq9P7z/+/isybdOUNcvQVAPnjqRKCl9/
f72N8oDvlv5XKlSTFFJ5uxaL5tLTxWGJvUNWp926l4vp/EHWrronMeag5T45bpEwbzs08Yiuxt42
VD+/irT47etkETV4mE3iLtyqIA9+ANpBrWtZJFKsT3iEMjhkGFsI41bcVSuZGbjmevPRClD3TSSv
owD+J66D5ay+8YHyTO5fPHHxD564oVvsOrImWaYk//jEgXspitFz+Iv1+nN9qlos32WFOZ+qFHtP
rWE4MEp/OGr1vWrQf0rSja4Q4FjovN99Is7HfvlcXdbZRg7H9JIFZBfEQ7DBW0ZCWhTuoFJ215YU
6QeDcRsFVGI89tF4UX2O9GWwlWl2h3AAgnr7509PNf/j6VkEwCFCJvBLNMSfn140E+1RDVlLTUMw
SRCm46UKgod1JGNqUNLnTRiH87YspeRJVHHfkGtz0fP0tl5np3J2VHuGxkQb4P2Wo2OmVKlTyfXL
vymBVk/6oaXU7hp8k0bqPW17lhSE+6sPlgZ2dFAoRRSxTn6DzxKfDANkydghSHQ8V0Jyt1qnQB/0
RRs/tV3gGW05P1m1f65Swj3KGq6uv9SW5RIoOJTEQwkqGro/f8V04z9fMZjXKi+VrBDfZUo/XhBU
bhpLwtxjQF7QAmHZAfdCA2FPtdrfrn8IoyTYNSLT3fohbIH5Jpcfh3m/0n/Ro0R3C+WEnaElyH4k
rLghkrYRw6v1j8GqVdxmYuaqilCdipGJvJkZFsk+qg7IdvlDs3obznMOpqn2L18dewSh85dfjx0q
c+qk6jZS01peI6sDUKIwtZMI31VRxZHNGKr+lojVGbjSMS/U5goVefkkFVeGOGeP+nxDFstw0+XL
81uIinM1ULBJXXHMS8IBx2V5lemfukJNSvjqJGmCEO7uXANlWHQmmAI2Iefm05Q0DZ6VZISN3Oyk
ttj/+Zuyvug/Lk+8FQr8NMW0cPHry2X+u+UpgLeIrmIhFMwa0e+J0e/8XpJ3LbGxTTfdj0NowaHm
tJc9chxjksFh8DIb8s4sdfEmTOA7p9DHeLnDR1Wcg70qmMwOrKLZirU+eB02Uqc1mDdbhkEmazgM
txU5OZHfmzfrR1RV2b4XIecr4SPjMAV/bKGe17/RJhOdMekwqYRmdRo4PbcEZNHUkDcrlqKREHEn
4WS644AIR7djpmru2uvvozo7Wlg6kzIsbnN2sqIc5ZsGnJlmRoM3KIp8VqBu7QOpcPsaKxVnsopB
+rBfe6Vji1uj7KXjqnIxJlN3Zqt9tWa5uTXabz3TTnckK+QqAKJApzIn0mVEhALNYN6bCYgTRLzX
XSk+rr9OU9LWntiFAssq9uhJqxuRfM3H9R39rx92nGbdgd6LcsJyHbY/ffiP7Wdx9Zp9Nv+9/NS/
vusfP37ID/32S93X9vWHDzyAoRD/u0+UpJ9Nl7b/3PCW7/x//eIvn+tvuZ/Kz7//+o5CvF1+WxAV
+a+/fWnZIC22jX/tp8uv/+1ry+P/+6/b6K1+TdvX+ucf+Xxt2r//Kmh/Yw/RuSNk1hRNEg3111+G
z39+SddF0TJYbhBocoH/+gt5Wm3IHq3/TdI0mS9yxGJv0vgSnLl/fkk00QhrhmQYlIXqr/987r9t
9l+v9R9v/qa1bHL/vr009gZVQZutSRIgY8kwl03yd7dXr4o8jLL4XuFSupNfZY8bIvOizMvfy1NX
2aJjvs671M3O2UXagOS5i5/F83CV7dQD8fZdaqf7ep/dcnzRt/kGzpitbmVnPnWPxRXqXju4IrmK
/tXO39b7kGp442+VDZ/fGbvyzjxIbnMZtsam37d71UsO2lvixS+ypx66R/OQX1dbbITCNQy8G6Bw
MvhQ2cb0QaKfEdrTdwMZDmJJJ783Ols5mQdll3gw8j1oFdE+Ocd3kyc7glNs52NwmB7013SPi3Xw
psoW3tTP9l6L7PF5eFQv/kU5qY9K5uj7ZhvsCiiTN9jvk2/iq4l5+6Q8K8/jni/ctnvZM7fJbfdY
XQW76RFdkbaJdqM7b2Qvvte3k6dthvO8Fz3B7q/1R3BTO+2oH+qXPrvm2WY31WjrjngIboeDfGg8
0VHcZFfe1/v2JG+Zari6k50rZ+bZdF7EQ0837X5+oydhvgzb8oa06E1+HZ0hYO+lJwzhNwFjEtuq
PK3lrIS817aYzF0UOsPSaaYir+3kbFxaRq0diWBOej0KjtBg53fNT2xIZev1DVM1EE52IXnEseYP
2jWZ341Ku36P13AKECG46gF9b2nr3/FLkgrQ3o2X6Up4Rwa0G47SBkjOzXzfb4RNfrI2wxa+41Y+
jM/zcXSzS+0xzNnQCd12V9gyGzv9aCN7eswQdtja03AbfwTIxFh/nfZ65LWoDiOaLie59Hv/EG9g
g99HDwNAXEIwgg1pdQQflqjJXuULw0F32Adu4YWNG8de8OY3Nk26u+k7J1WJq4Us9xTzW7aRemY2
FybHNh6sTXDwd4oXesjVMidAyTDbqVvfxe+q5jCAEEubSOZZcPzEHSOXxjfy9Uh3F6PUve7BPX/h
xZI9HuiDgZ74Znpor+uPePkxRwNEJ9nVt+ob78lwRY9ZKmxkn50HTWOnXOHNoPdAfO6kEwzq1Deh
YpsP+oGq6ZZ+yLP8vd2P+/pDeBp5/A1C+2uOIUb4otdkcRF1qWvYEe+rGxPDxOgqjCNxh9nNk2hw
ZHc4Q1R3ymNwz0TSsXwn+BSfJ4Sw2TGWsKfb6HEVRMwZndCXli0PM+u9sRiYbM6KmmeF+xqI5SM7
7TVEVYRjbfbRG47yPVsadx/G3ZzGVwKtop0kuan4fZTpHCeOEV4P34qF1W73Ngbzyg2zoxJfzM+6
ONNq2XYKRwdX0g6YN6YzM1hnaRZsjHyfaLbmAaZwJRyf1ss0vbUcCI373DOfkKUCYN0lR4qdnfmJ
0HpfDdDCCZNyTVfYIqyiHZtj0bFfagF3qstwWr2Kt9bLgeNIZvuxY2xRcRwCWg4PBwKDub7H75eO
uN1NsnkZRTsmB+n793mDku8uv6QXYzvuWsbOTrbPHOVZh4xz5Qs2zAnyr675DSH3WuIFB9MO7gLM
idNWeAmIJN3y2UQ+VjHiR/UmhiDfYiRhIclL0PxwC7sDouEZt4uxEcBWV+KjaXlsxSWViIK0Z74U
GsEHF8vfV8WlLS4cnh3c/oOgOCZV4oXQL3WkQnHk6AKCx/+U+m8Rdzk0aa4LBOqf6lNzTzpKnrk5
gd65I+/J0zBCVGAeh2NHooxmLviu9qE9+49ZcIpjFw71xHLZeGP8Qa2roGrdd89ApUZopraynZKt
yrhoq/neEBKGQL4et8B39TgldJGwWcgwFcbygvY1714HU78eAUxkpHaEkW16g++15/jUvEr8GA26
bVsjDkWv+y6CsEd+xPlypJ+hse7xP1laclLQuQiuL9JOkt0Mr8ADExr5sz5i4L5JcT/V9pjYcOGA
LYXRAcxZ9GilCv++k0/32l2TGbZmvrbtt2Y+TShzoIPsTVJUVd5v6VL5Swx5aissZ7LFGW4bzDE8
dCRWkS3Nu3DAtBXZ9ehYUCZ7CmAokfHJTOTd+DCcILBLyFoptWeh1yGNFPf+iTSGztafEz95k6c5
JdDqOvNffAVflW2y1GGJ/TBit9QdbKWpx8Ib2tpgT0/9A8kc1y0Qxuv88qAfJ5sV365v1WP8kDqx
B2XAa95gY4D4FJ032RMvXAHtcBGrAzMWV2/247TDCV3etumbsNFu+i2q9eOwix+GHdGDDpytHbPf
z2Ffn31P3WK3tUPbdIR9uC3dbocL2BmflRu6Np/dMfxGqc2DOErvOt0g2z9Kj/2hfwM4obnJcEMW
6Ll+kE3b38k2VxawBDu9pGftBqNU80YAme67/Wd3LT2SiWNxJGEEiMjIFUwnjRztcThVp/6h1e1w
F5LHMtpErn72VyBv5GGjaCQ62CFkoz0ye0kCVvru1yT+yVf/86J05916P1agPxax/z9VrTpn1/97
1ep+5tlrnfy+Zl1+4KtmlTSKT0OTLVMBPy/rEsfkr5LV/BsyArxRSPE5kxnm0ir6rWLVjL8tP8I4
wjA1XSWe/l8Vq6b+TaOMlSxLZGKMgMb6n1WsPxSsS7tKkzRL1XSJx2GZFv/Q7wtWBVyUqqojscjz
zPpRtI9DnCq7xtB8gPm9tMMM99rn6bzxfYm41DTA4nNPs8vY1a2AYkr3YdcWTHIJxpg4L8KB6k6Q
bXrEAQnh9OTSpXU2QzutzgyaQ0+v4gzXkpUBgcFK21XmAEh/m/dvJNeAmUvMQ2/lAO0LMfN8gnzR
m22aLq7saY48gpXqbT9F7wqWtpw2FhhH2axaT7ZqOrYWGHNCY+2GoQk9gQCqD2a1AwmHDZoi1B6q
bIDhtPBYjRVDQSmv93jXaTcqDfl7PkN8o+P+WiKZULzbatw+J3hZjup0ZUWKdJJimtySjKIrnQmR
nDvqvFh9nzo6AOS15dajnET3qcLyatAVspUIgdc00ywVYv9THpR9hKTUlVO53msMARg9OJrR+jei
SIcXHLLdtPLN767GP+hJqj+eSgxRVDWTvpwimpZIUJyxdGp+dyoRmnpCcCOLTkd/KaijcN8BXG1V
/LEpATUmhvMrmg5LfMsxC9V6r5NOP1kohzSozc5YGK2jjCgxJ9ztQw8fiNAJUoYm5Vuc+8+VkgXe
3FIA9SmRCnnj33blkh5vtlis4albGbj/NolPuph/N3FknqxS+EYobGGrvnaDXEbHJ9ro59g0nbIh
go88moJJe2SkT5ae1s6fvyDGj71Kunc04ETD0lSdMx9iBY6Rv39B2mKShBR8BRwwRuFhso6optpO
B+HNNGfeLKX/ZNyPjSikppwmkdiFaOqdGXJ0ZRK/MSYarcCWECPIibIDJ9o2jcLaDlph6/1I4B7D
wrnF5GnlwYSug9GhKbMrSggwiDhI3M5KT5qKuMm8RywG33j5Q82a2AZ5sdj6erZH42keCouoMzb1
KZADlz5ydtLK0YWhNm900o7gntEzUWejQq2HPtY0tok+t8t+32wVIqu7OLshV2hJ747njYrJhJpi
2NA4PxXEY22bUYEdXFQf+JHqu7Buljg0UO9Mg0+VwGxmEFEB+OOlCQzg0GPqv+g96lu9qqu/6LLK
y3Lz7/Pz1xtD01DRaaMrlqbpP74xqoBupAr1EvluMm8GIxKYbd2HzTDvygxGF9k3aGbHNDyWSrPX
OtWJjaYhiCS0tkEowt7AGBdYQ7ctUoSLonKoJMG/UYsR7ZHJScOfubSVQK25qoli+PPrSrL+4OHT
maCboBuqrok/Hf9p8vnSPESVs66YcrAk+WIzdREdKbYkYvAiiQSN33Ip6cKMPEMig1Wxdm1IIwox
/U1VxfTmehKCmJK3MXEyTdC2e7KI/qITqP3Ynl1eaqidMjkcEoMTwzJ+6tfHeFhH5ial46cDd78o
2SbROo5SQERCffw4aPgMggbqo0wuFQrJnSFXL34Js1eKKcrIxsU0MqPMLXHQYDBwhYiVWghS15Sn
zFVAHNpo31B4aA3wOHDALoaczK0yt0i8AmuqN87lC5Eu/TbSEQnpJgl7aNltAYPf1hS24lRwEYgs
z0NO56BNrG3fv7VT9i2odH0TWuWttCykkkJe+MhxK07odispSko89URiGo+6TlJiLuvtjrS+DyEI
YcmK3RY4bu4SK5jZf3EF/DgmWF9VBb2yJisi1nPp5yvAxBfYBcQAO9PIAwOb3UM1hIekJUjS8e4c
mvDgh6ZNoycjnRgQmOEg6f+WFpB0lsdqKtykpjEfZ0vwEKH8xZhmKTd+usM0hQBndVn6ZOs/5lOR
qo+BOpGgvD62yg8L1iwOzb4weAKsfkGVETWWKg4cdM2YShRb0xT5YFkWS5yPY6lZU07zT9I6XspU
+cubaLnHf1wDNENhXsACYKLnU5cJ2+92q35g3JdGyIlaRJDOhH9mSKLQSUgG8LtLAgHO01uqVj0X
c9uch2Sj+UmJaMCHLCp8+mRje1gXQhdvxl+8vfLPOyk3DW8utwydQsWy1J9ucN2MsOwNPsH2RXXm
UbYs7yb9pr7yCDogtZxXsRKx1BWK+BypNS4zJZ6W8YXiAHWuduWAnVfO4itR5gKfUkNxm1C3Nnr8
APL92CszZzFt/moS/9Aj/v1UUlpmLT+9prQ+FY1ykT4nTOkfX1NGTG3j1zh2DL0UnLDBtKsa8nmw
rIoKjICMEvAJfFuh3ClW993RFIYhf35ryH9w5ZkqV5yEu1BX6J38+BiqdC7KvqvZU4v7UbPIOoMy
sik76d7XMs4xGO7b7kroMdJXhbItTZp+PG4nJnyFWTG26HpJWYnT8HmlvTBe8A/LxYgPUjpURnOU
VDxt8XBMl/0PpU3mhCrot+Qvnon1n68m5TJNY4WCFGKBsjzT312hs2QMLdKwwTFjaR/mFgjdvLG2
i8xr6Ip3qs297vOJqjWocHI4a2AkGYDKMOKWz/cJnHyEuTeAhZ7bQCudPGRtKzrtg7Qm6P5LVS2X
A5FaBDd5Jm5yNy5HlH51Bp4wkx2pt0Zu1a0wlu8t5wcbrB+Rzb7xXhcgLJZwZ2mZy4sCrkm9vc6k
caAyoEBJg+pdhazrwKnbGKAZnV7MrO1Uzff+1AS0QaTEQz6uunVRfnaqDqOpadwoSWgc5eL9ugTo
9GzSZkj2hknDRpwqHt/Ewh2ltJMhHuJVkUu6PsP86AObrsWEbFE1oJG8bOtpGSwQiMnuheJSkDW7
MeC1CmFmoMuUBYos7VveK9JtJM3+S0OKZaFWpLlEbPKpxrsa486n76pVW6E9r2820BR0DzNPlvHp
hTASjX8PQ9afX8LqH7zxAExZ7hSWJw5sP52WeOnjWK51rMAJrgExE4oTmL6jwPHqlH1ie6TVWpF1
l5tv2qCGB3kkDaITkA4q/aZomtbTAJr6PdnUuTjfEy85bxJjwibH6xbJ/oXpxXO8XCyZyNuY8Awo
iUBBTOKH1Cf0nmLrPKmI0X2NGLWqm3HIyLSj8aD4ng+HYl62zL400BBy6CqIRUXGQvMF4s7wF6/G
H1Q7sN2Yt7CyyIaqGD+9GlbbBoVVFC3z02m86hoyuDSluiJrzV4veGaJ0FSG4FVG+UqvmKRBfTQi
x5iyN6JcY68ctWctbaiFlvotyoytoDJHKHDC/Pkbp/1BtaOzckscmw2GM7r50+KT8gRUn8GiM8NL
dsdmqpz1wrHMoXF1TX2F1X5N1PtOMusEjBd0CYsRSF7O3Btxd41K5fVrN1cj+uxC9tGku/UUpygw
IxlU6n1Sb/MkL+xWQHaHqu99FICQjliGvFnsArg3BsKXyqAZ+4ARgbdHEJmKjMHdegvOWRluB3H+
CBCZ7wuroWQkSq/OGSZHLXZhXStdUt30pt3xBMjUs8ZX3WzL7TTphh2L4UHNcZJwYNjGcWBwfU4b
XO2Fh9QMlJVo5Dli+5Zuf5RQlAkhcWR0ujBgDxo7lZRjIZO6kPbgcgWKQUlmyJKLiFHuzehKdMqy
fA2pWDpNq1PaGQnVRZ1W1lsBGraI1RzNinTSM2tXw1e6KuFXSxbCnjp/i+W0O0SJ7vam3ziFPmKv
yxkGqKzeTtH72gHx4F0iVLBN9HTYNoHsRIsxKqGEKhbgLQ54FO6USBLE501PiJPTZcK3LI/Vo6Ck
hK/0lAZ4jCcvscgIDvLvUqONLpbGyZ2U5jZsKK2GOMYElbwDKnHEuifMLY0mqFQWeNp+aD0/bJ8o
wh9grVfOKEN/06K69qZBeujlqfWUIk9t1cw7VzHaXQAc6hBCcK4ihIpCS7iU3uLUDXzxXlQ59Qdq
6zY+t+m6buYy1qIcxWLQ+4f1fDnOYbMx6LVokYPJc3yMosDr6fsnYVlQYcSA21hdCUAgK7ZQn9ex
tWyxIazVYpGYqP/aRURn0NnLpcydJtoO1Ec4Srn5k5ZJVIDKzupqAE3LxrguLUIOC6e08pt5WbwN
X71ULSs1qTWF3ZG35uDpqzZdTINyoEIEluE2AjnB6FBaD0lnw4mR81OqoZuUEGGsd3AtY9iRTG7w
hDg+lg3H1N+KkEeAfq1xOVl6rR59AOroHSmh6WSKCCCWh9mo+i26STfKxsrLlzNAUhdvXYp4us4Z
C2Q6axk+DKuhHkWZzdMXzYgRDm+bhNvBCUSxcRP4+XHFpKyPxX3VJ7wGXZi7661kzgRxKWniKDiQ
rsuxeSeJ7ZtUSpkdCbGwB+nlqSG3Qcdq5QolvWJsHraitcqDPMqnuIgEt8540BFv523Oufy6yshr
HMzrRA+yWwws1U08viMhO3EG5NCpipWbaCRzAZkYnEnDwKf3lwAnrMsTTz1VSZ4zNbe25lxdJX0n
7UYVomitEYtO9OW2y8OADjxWknUlHaVm3igSSkG57Y+ED1znKNzpK5Vc3bqd9BNnn+l6bWwZIy4J
ywe27geDdPJrH3RDI71NEU0G7LxcBYS42XE00itb3le0wiFzGRPH6tL2MPwqoCsP4Wa1GACc1J2q
EBRQC+G9EcnCNi7LjTRycCBZElF31PDvTeVSTRD23qHXdxUaKfRPgISv1wtJ09wqZbTX/HD0yGoW
XKg1Xi5q74EoqF/PsSuJNZ39p6ixTJirwTnxZRRBmnSyurJx/Y7bXysGVIQwtY15/gB+rzrrN9CR
EkgzvC2rwMJsGjDYa0TewJAbPe466GXK3G2BXDCYczuOsZtmuQvBe3BVK+KOXNwPFcwf9CX8Ikbf
vFEEcmUWfKcqHI3E35QSyaSCWR+6uSR9vazo2ixtmD5DmbQCTTNDcJFbBheYvbaGeZQjqSFsAgtr
ZtvMO3Giv0M8sgXd2BO70neqxsx2uBwVGxS95vZFc5o6S/VGK7K2hq6w3uNzP0mjcqd00mHxhUtV
fbd2fozlAZJu4dQZOs8SuvAVsTLEmMBiWXo9OOgdAf3jEvjNq42DZ84Ec9vmYNTayL8lPv0Yar2x
C8r5RQzD+dDWo+ToBCdjgA8XHEjziQ/8Nhp4GNLAHm1GQH91UtL8LnuK9Ohbk6reupwVjXlW5ZTn
v+wecND3gQyYSv0/hJ3XktxGtkW/CBHw5rVQvqq9YTdfEGSThHcJj6+fldnzIFEKMeLOxGiuRuyu
AjKP2Xtt19+ppl4dAZ+TD/uuWhP/0sukjTHpYUDLN7riHNCmbmKZJ//KGCR6tvxQk6BKkCELKDle
EPuygTS4GDSzML53kH7BYjG75bpUh506HJvRfc6JcwinfLxT5YlZEjIA3/ytSKqbujUe68Hnbsj5
KgxIbXUR3c4OqDg1oFEnhs0xwukzEW9jkD8mO4240sKC/m7fGfAinNr/yGSJqufJcznSufX8PVhv
RuDPnCREufY7D0v+pi4j7NJEk27aknla2+B1ytiF2v6wLQVZPi4Pd2HxO4KpeZ2xbHyetp9fsHxd
1ZlJqgr7c+zl6gPtdWvc6LO9h2C7UbeBOpwTl2c9Nh4jEUhmd99DxrbIGHepAIDJ1Gzcs4DdfYce
ertoaOL9ggQ1Pf+qPmRVzOuy7cBEHXPzzl97WH/y4lAdyQyYrdOn/AAAteSPJiPFNPWjT5IbQN2M
ty6BQLo0vFXEzuDUdukQUFfzxPvwFGKCPLPqrHE4b2KL8FSv8FzKV6gm3B0qBLAg+oe4hvIKG/PK
2YylvTeO1sgEH7kiyNJhqz5KJiwLhxqBDC4G5skENhhr6V4xvPGgD8mmJbJLDZfBUNh7H7vXH+pK
Q/bNf++rKSuZUqAvorP91AP9pRPMi6j3fPwiuCgL8xk4wBuDNuawXGCDm2hh3OK3mYj63MVgGXZF
lpF6lWRYxXNWz04w7bxY+1Oz/8/ptsu8n92QwchB/nh/b0+TzoqGANRsODL6DQ1mVSeLZgkO8hSw
XkjQJq/GK0QXwZ4nJYG8nPf/XW//y5wEMZYZmIxLmLWjNfz7j2A1seNkJbEUEVyOc0bQAfz3X3Zh
P0ygoYp1QosjdyfqPOCcmI/r+No3PKfrCFLE7LVfg++dVqQysT289gHtXbXO/hmD/FlMbvborcPb
f//QSsL725fJZIShWODyc6P1/fsPPeQ1u/GY4zSuV/h9iBlNH9yvRSl20IzpEDmuL0mAP+jqYkof
+kBygHa4q7U/LCiMf44RXTAmzL88ZohMnH5rrbrFnxaIqxBWxpnibuENG/A27CofcDS2hyTsGr0N
Xb+6j7SoPPLmC8Jbm2s5pDepN+Q3BBv4uxKjQlx45b7MoPVb+vz43x+ZGhL/9pH5tm2geJeaUlzR
f//I6rQnLTBNmId5c3pYBSWIqMmo7oruszE3o+7Cg/JE6gOTHFevt9M4sl/RIuLXRDMcJq/RMMPr
BssIjvA5YUjizVSLMrXC9Enz7QqmA+7qfp56XYu2PnKmx77lwLAb+6N1L42k46Sx3+/U6Uusc7+Z
cmi/slBtXLjNMCR2c8TlS0haaA+Lvg9qjqG8hvJZ+c9NCV5rHX2wSl00HKzUOQOG88jhhb/3tmos
1KMlsc4TplybFolUNe59EnN2Xabt4MO8qps9bfJhmyT0+OgWkPvGlBcVsd0OOiJ5gjYYxg2c4Rtj
Lg6j7KTUf13ZuBaFefjvL+ffDiffsdkwM0x1DCuQg9a/HE5YgdIqCfhy1E6vluQ8dYSTykT9TG0q
3SaTd5rL770zEFjEMTW19Dh53n01icP4w88jH4bfHhaOJINW27RN4DK/PSzs2kjcCQjwXufV2cIs
0bY0caeVRmWfjREGDbNi1zz0xyH1kWKJnzjbKDm9YZfUDCttY9q0id/84RD/l6UTU1GIWixDHDak
v7/3rediUh9QbVFi2jttIUYMhe+mHvR5z6QLZ1VtbVUvqtsNsPYg/4ZhBzNlV5AOH9vwI7DUYXNE
RtJ0497/wkaXLkkwc0sXjTC6IPcu8bheyoZC4g+fKkLVf3yu2DdM3bKl8JVxjLyk/vI9u01GXQJo
JoTf8WrQxAdc12SSFe628f0BujE81dEPWKgE/fdU73BxL1l/+6rLHCcv/aqT1rDLR6dmRdgfTcPI
7vrO26qqzILygYhxC1KbyR5eaLXlyfTsq76OM7O/+DRMhF84bX9Kc1YaatuPo8rpG6g/8sUW4sYg
6Dt064uaWzTGNoWmQsEnMbIZIYvsxD7LPA13bdAwUFcjxYHBI4friZQlkKV9fs4wboUSXD1PcXWa
CPOqI2IkShKbdi6kSlWSkxsybiWHgUI7vq9iGnNVvjTTADcohg8UrHfqZKhs87L6cQ8Udr6yeqT+
lA1G6oN4Nbv4EQ+fWkEJT79N0wbVmhyFqo/F9htSxNEyXGczP03Y0HdD3Be7CXqKaEwAI/Wxp+kK
UsxXWW+8B7X5XnoVTlkvbv9/GmS0FZ0BLG4g2IXsyh35Y0uo0/9u1QegLs+VreBMJYXOkZmjwFcQ
EhHzpRPGcUr7Gzfr8Q548Y1H7XydYJ/PWvCQgRQcbWPTQ4c+w7fZNU0ZbVWvX7isdFdZrVnJHdWX
cdVZXpdNG+2Z/eLrzikna1lvT0F6TlfzSiVeMrSF95Av+xRYOVYv2J2oDhBGyi/KdprLbHEd1sna
7DX5umAyTXZB2tlYjqd0pyZlZquJHbQtBG8BpiYP78zWafqvTusgUCTdKzTsud26s1j3sVhJfKwK
BmCG93W0ab7rjhSrOiYlyQmWPR/jtBnAicETAStK1PwlT2MOcQQDTXebPsROJk6Y8F50T0Qwm0CK
lgTV5dRFmOXFqcpbKtA5fjBpHMKYAMKDudIJ+CPwIKVY8LWZ9n4hmdMAitWzgnX1HA5pYtwmnmme
QCJVTysg2sY6mpOtP5pW3D1hV9m3Pb3+SlyTatyNZGw2mwGE4F5IT0Bqj+Uh1YZlUwgfgx+B4nGw
Hlcza8KaFBoGK0Ru9+SmeGW3dcDqoDYMIOJyqMDGk1wAQnwaPEBhznYUuACNhQZmaDuMsN9GTpw5
gDTlCsqsdGUej9qu51yqUfepN3LoZ/QtJtuUvG1Z7nIj+RpMA33DKYVPGP8xEIiebX+TnMrG6UMy
uPKjegZUaS+boSog2pqaDXFx265h0AXxRjX52kJK+5I36N5b1KuEqjODK7Kd+jDimUKAoEvQFEpQ
QRxbyPNeiPRdPZ66X73lXoZ3XLZQXgcdel0hpnozkJGMVkpWCWYl9sWoB9zr91OhAzkzdXOXCrLt
rBquSWPvgQuiGIbkzaZEbCa54+ilvofx7tEQwXIgU5r2EEgxVunp1gu2TgelBLM8HxtwrdgLQvCt
637NogfGHwZyFuOAriUNB6yoBNHwQzXEkGmyPTMlQrjFhZq0KfULoB6+C8qETHMCJrMBrWwGdtde
tRNTz7361aN77vxmq/73dV1xYjvtRujJlqu8Av2XXtQMALDBcknF927x+qtT+aEtqyOn4lgOBOsx
5h72IUDpYAUsiKrqXo1H1cglK+s2TOa+PK5sj8xsnrcj4lS19WNuwV7CzQjhayBM6mm+GcpfwKxs
EjB1pn3VEh0zhtV5O6E6ZngUdikOUPX5D7mOTKU0n6Hxd1ctbTDFWnbBRNf/4jY5T2NnVPsxGXAg
45JkXhJv1eWhDuJWrqimlalTVXUvtTWazPBq76CnFUFCsglIQEovhD3H5IlmbfzhrK7YiF6O/UwY
bnm+ySzWG1yKHoKWbhOXLMaaeaYO9p9z3ZNfCIOMAFcq/IGuDs5Nrn8vSqSteZd4Z4D6JpOxstxO
0gbURMNjXgTQiJiKkjrT0duX7NQssgBY1myJyUnxr7kEUqcN03tfqnpyIzT7O6MkADYD8LiDeXqk
sCQ/auqLp7pk5KuqT8PEsYHz21roqUFd2fAvED37uzTnfc59871jePp54yVzm54Ck+LehqdHvA+3
eMptDWzYXaP6vqk3GKKXHJm/AGi0uPP94HWPcTS95MO8hqXJqiebiZpRi8N8js5jaTS3bfMeu2ht
1XM3RswJ6/EHvHpEouZoXdygE59atoaT3JwA7fRyBpMRdsHwfqNDdUlvB7NPGVl4gElUGRkoMYAx
vU4WNnP1XKiju2dbEQajzfCP7k3O3Bt3ndBi56fRZm3RwMHmayZFAvcjf0iSfosq+U2lkBHl16Fp
bghJGtd4mt/jxc8KLPpEIddh7K5XK7POXtNzHi7VD7VTnbTlOW6bl6ykPFG3s5NkU9gRdLCpWpTx
TgCo2fXyF1fjvwI1xtyEXfKN7Sc3GEarsBr1sz1BP12CAgx2pns7qzELWhguTWvpLgGZR+pFBUr3
a3ER6KpJGjwxtisJyggzshbUB1ss5IwhCpkFEfwaYVAcwVoSdDUHbxi0b7uFkzULMqIBzJk8L2yY
e+EXpcDizRqJFc2DXQRveQyowaxf1Gxc3eHq1yIqjJ7I0Sf4AgTGlDXzvVLrnG2mFWSUyd0qcM3m
VEGg3LRup2FqRCSp9bAlWKUfALC5x2ghnxalHqyKxNY1zucFLZLHasksvvIdj5fVOxhWPe38eZz2
KW3UmqGAzEgUcSVCdiyML1pgReeCSnGfUUFs1NeWpFN57BHrdy13nJxCYVXe1X5P5DoeWJkyve3y
/iDkWGyqCaZNx+ionhsPpMnnxHOyMIKntPuhpHdEFBeqdCB0hRGwfJ+mwkl3gEQa4N8g1sVRvWXB
nUDedYB9VaJBL94970WbO/djnmZwQEG4xglFIONY1TWqVkgNxpsKs/s4cWgK19qssf7TMUm3nZFu
IYIDoPw5TV++L17L4L1mcLfYfAmzsMaDzg+78QD0hY5hi61VRqes4h5aibIVLhNdtTDUG8b2joWm
bSBbSXeMbqHYi56TCp1YBf2SimN8A4lEiI3HvMYu2SyoX9qFV0CgpYsEPcKkj3aWTMSe3BTG1lJh
D5CG1bHQXhP14NfN0fHMb6BI1BwS11tJeV4TMcOGVb2HCAi/1Yn2AZO6OXWwkYD4MCeH34hDaUqO
uTV4gA36vTnftS4KYPWea4JXmFkjBJxcPLb6MH2uTuH7trv1zXbr73UJutWuOG7UAZ/Y3R0IQXcb
j8SB0rsczNeYFe9VKjmyVCdRfRtJMQIMmQf2d82mqEtmjWNxT3s4hyVAMvVPU9uRtCa9ALbfRr0N
8O0OHuIAUtxt4nei6mfPBLon3uVYMQXf6ZP7PC3G2SzIiIVQ/OxqNSRM5quryWeWyMGbnnsnl6Mk
SeuJyOb0OLYR5jvEWHv1aASi/uGlY3L4/7fInF+fXiA8EdcqNwlIU/katOY5r38RJt5uGilimI3l
15AQxjs7XOSePv2oHOwiATfLoWHVFlZ982TM2W1O8Psx0Xx+kJWPzI8ZlbvgRrr8SMgwz5WsqfNi
uJurZT7OckGhxhqfXYynlRtnam8zuH2drGgmw/le93CNDDRbUnCmKqdcrtvlSdrkPq4rOZSWAXK9
30o3C49R7I3fW9f4ptY/Xoc4w3Ngg2XAfdhYE8xZ5gI1dFIe1dmT5cEPp+zeM1NHH+yR3STM4ad6
JS2t+e65E/lGExHjYoA32YwAhNH0fSa6lPOZFhslAqfGofenHT7/fdk33RcroMJ3BvOFYCo2/6P/
oUbFyATzjWtWe5sdo+ZQhbURiwtVD1mDf22ZyJw5k8ftsmYn9fPlCeR2yI0ZjKKoRmdZ4WyRhcbS
50iSVzCbXvSsSsxU1g6qGG3Yzl1QoDDs+5oN28XXsNXLMqNLkZE2MVH3G8foFxBn0lO2fNGbut7b
af46DZ5/GsX0Q7WErtfcRSlVntP50TlIRtQznQtNPK62DtP1iNnArk4DEm1GuaLmkfGleklM2SNB
gcxg3Y54AlYNQ9S+ZTqxjmabUIW4RYLjw35QYtW07MPGMpkiQeVTyxMImsWMAq+bOuoOaJXpigk9
R7r7KaQkqcs/ELgEY7jvL/Hko1SoINkDwj1Bw9gPPsHTfmT126Qb0UaYYJibYdhmo9ndpUX90fmM
6KxJw6qXdqehH3ax5uahKwzC09vpyYvijrYfjcTs3iyk5BCzO/KV6dGTaTTjaRbBSzowVnPsBrLZ
Ol3q6pdm8z/QpvlAQgfmIvOQmWjPZSRey3V1xFB+GBLkEY5B+g8qL1Rclc/+hX+wUdIRwTnwtwYC
OkAPXHmqBhjSaQlNQXXbDfGLv6CyIoNi3VcZ8KLUmhjujHoTZlb2pt6RNScZgxyzF1UoNdrwAZ97
PPnjESQN4ude9iRVlh3bvHz67FScjnRmrX8IJs6RSFb9zlLeVtN4Nw30h2aC/4ZNwaPdZ8Bi/W8F
1uiDprLKDkGNrHKjU2zhBs1DvQW4gA7OLZD/auLI0y2BdXzUkpSm3Ox6wyv2//AkHqFdbXEBGePq
b0cX5v664shqB8qHRSMSsfCbh26EXps7AlJpYWYXp+eLFvlzGrmUUy1yLC2piZKd2Rn3zLhMv+fs
GeA+tAvKooxg2o06bwGpa9fYGY/5IOZTzuFXI6m8Vx/zaPZUs8L9WGpXPmPs7joB19Hh19ut1vis
6sa6KZ9YwcfM+DuUIpE770doncVkP9t22nyp/aDflkW5a9dl3C/jPJ41KJ6btpUJQ1Ld0RDJjRGP
1TapzRUy/SKSPbnBH4QaAKsD0lnm5ocx9rWtSwS1P7QIi+qZXS5O/INDGmVRCa4MusVJahbWKMm2
Rpk0hOlWxkUEmbUb7NmWM4tg4zPzeXVEekYZnzxmjrgWjT7cuKDYaaDajUyQJiKw9e9IGPjmgNOn
59DsG8fj/19myb23Gt3GS7lN88nsruTyTLHvn2riQLo+O8AOtEOijeu9DuRsy7Nr7jQvcy9JQ4AZ
mrdoLMbzWpJhxkQNi9hq0PKmP93WywlZhTAGI2E5gAy8Zjp9eX9aFptsSxc6sZa3960FYWDxjP0U
mePG8iO2cgRG7uJxufOB1O/J7gMol3+fpKzYyHpC69jLLcvynBstgC70qudyRh4KJtwQwOX9yTlW
EUD4vuR5truKmVpVT3daN+4wfBDxKab6whc8bns8ONiZnJ21asWlZIowW7hj4eNgpVvh92b9BCeV
+8pIeIjhRWS0l/0DoaRM+4SY+DYCQLF5NezL1OXK66aTtwTitREpqkg32ZnR6h8d+q7FKxxC27FH
fCmCvH9bWzyc6mI0I33fLl61J0CB7DRNR78wzIfeQn5laMzlGXkCkSNvyGuqr8ozhNpgNyyYaY0B
/5w+M4ay0ZEf9IwAzzp5i9juPpRy8OmX4sUzHpzCjnfmOrHRj3ooi+a6Rdl9zSnrb5KoL1/6FtGU
52iXItfjI7Fq9vNaXTBA0tATanz65PPMgHzSAgq+O3rfZrCpD6PPUcCW3g/RH6X3BAvaHeLiAsDG
0Sbe+C7POdgzhjzsV8boUgXWR2WuZCeNVXYZAeVHEMtECPFRcX5zTxoHWLqS07JP3Dk5+CLRnguj
R5Nj8cevfXG/1FV0Mqv6Go/QpmQs6Ga1yvHQMLndzLHDe2cuJLWykIWgkvkkkwMbspMeiVfyWJts
Pcd8uskG3MuDXvSPE3IhckAtPUmvpRFkW91lOc6pT6JEVO2WWgOr2Cd35MTpG+kb2BowjPZTl04k
xmbzUa/78jTnREt4IP8Na9JZTtih9NYd07l2r43VRLt8MZenxZldNPSDh5qrJ0do6fa90fhnp+7f
va7wn8vO0w9N6yxHvzQB83oyBBQGawGPjDhHKJUAe6/9SLlcAiC6oS0ZX6cxucYp2FJSDxLIgtel
IYtunGCalFGqs3BzjUOdU8fJITlCbgn5TYBzWSL3zurf3LrdmyIb8aaa3rm1zYRkIHZcqUylBs6Y
Q4nuiq3KyluzZaSqnshArXMOky6+8gRZR/VlrZZfHIsYFETeQsa3NG+6Vk3y2K24AiaeB3jdRfmU
Fzh/tBmQS7lSbsaLuZ5cjc23n/FCi7zAB+ua5FPZ0UU9O6PdfhXmjGYtJqJU9PqPLtDQ7ursyNkv
uvvSM4wNUb/Trd9nMwlqybhVehM3Hsa9BE4Ntqnd+51Wh6sOpDrLZPZEFD2Vma+/NexrghzVSRaV
xu0qkvupdeOTZBuxu5PaCX70xIabAJTLOfrp6spH49SlWXfP8Oi5lwmTMErNR7C1y2J+AxOW3Sk5
2yCa9NgKArf9yItec0TtYVY+gTEPnjpbpzOZDFLNXQzc5kqpVBVleUUOmlwKOhSmdEaokLJzVju7
uAUyADAOHarYznXU7OsYJlOOBvKOqXMo3VFn5uK7KaUoH0zySFNAjjF0YeLM9VMfgLgUjtDuRz3d
D434YEZsoWY3CMbw0hu31p6K2v2ZZFl9s4yV+2DYPSPE4caDP3QD/TFl0gPiyhlQEKw+70Nr6xev
ys0z4wBnr0BOcQXqoIsK6JVVeVX/qa5oPEWREBzoSsWDEjtMOpJPv+2MG6dOjRuzfB4QhVwyxy2v
o7CQeFUzf4PVYjtOknjdkojC2U0/cKWl3rPdZWlK4MshYIRx0VpBM4C64zgKavEMQzURBPN9xoSu
Jxlgafpo564fDpuz2yHX+hPk2Jd6EPbVQBOwT3B1BvHwrdHXjJhrj/jFqRzDBLjhLYQWchQFVApv
iKKtpTs2r6BHdvrJIO2AGMe6f1zJKyERWl+L4Wme0bOA/z4hrHDZxCGG7erSg2sJEgHPYH60G+I2
7HSq95MWSy3XnO6EE40HGowcuGSF3YHwiylyqmPJHPiWpXh0a4F6xv0HYbpd+21P5v29MQNwmGo3
v9gam1OA4dimJYBhgiffkFdTOj6jTxTmbCsHursIk6R0qE4z7j5CavjcDAzuWHwIjstve8lTyWny
BTjmEGEknWGMfltVU1PcjJt+uOBVCWgJsga8WG0w/ywNJqFEW2+L2Z1Z/1MR49FBVeU6dBYZ098r
5F3cBGT+bFV1asgGj0Xgcztlzo299LdQ1QOIyhN85kH/PmeN9WXCs6nlu7TVzcfEBeBI5uGw0xjJ
75j5XWtnmG+DNr/36GS6gRQCbmZmEjtdIFRppfZRTeyaZvlm+6N/LdrV/1ztDBzwoQjuYHDjtq2Y
PEgd1T7vtSCMRPNu2xWW+zJlQ0eDWhNz15tl9Y01ZQLuZyO60j9jIQ7LnpDregL9Qv4vJXtXHQON
yFYSrOnfmB6o3nbRpW2B2Qm2lfaNNRWWigymVIoES1sRghqlU4dNchxm5GoVqNsTo18iphk8rZr7
DJePHUKgd8e8IewWJ3BY+ffWQ0Sm8d1g/nT8J6t+yWp/uMv6maJKDzaLHUXPo+8RaQ3BwbHKc1Kw
zaOpYzfcMNrqF9tHn+YiGRy1L8gpIXJEgLZtJ31koZLcxXjvlbur0fjdCqcOOCZ4bHFzGrQGvYEx
bCDA3p1xY3EEn8r8GSnBwceMZ81mdeP5846+Yz6Y+nQz+4RzUms9tLq+cBgU0a4edX8T1HF81Wyx
Q7N/ZwUdWVJdfgdwHz6XPv7MV2OlxrBRpLOHYesXFpFuXGZUWRuxJFGYNGMWMiJ8K/2836dDzmAk
SeeDoVWXiijWq/o3R+MeNGb6hpGMABLBjf2goSUVhl3e5hG2R1Hol9i19AtOKurQxvnJWqs/D4xf
NIF3cMb9s/N6VMhQfJtzPxivPtFz92YFCJTJdLsb5iE9lORe7FINiGusTdq9RulcvJAynO/MoK2O
f9il6/+UKGBR0jGfGoFt8TJJXc5fVultVzezr3d8MlnE0qihapTSeDY/fsuIWqutN2X1wT+QhZNl
f6Mqwd9SZI9qBNq5NmdY1X9lMtiHqQYHqCmWm2hhH17KMOPCYvPnoAic5XmSW0i1+QPei9jSYU3Q
qPWrv24rYPJTDpFdpHV2i+tnq15vLnSmWI74NeA3CT91/rF4LIvlS5HJJ1o6hsa05IhcOCSCaj3K
+KJSM89NxcLN7ZDMl+0NYgH0ny2z97p9qcuyPDhqrih1wKZGR2HbXwzHelFD14rKZGPr9XMivJ+r
EVu7PpsG6DqIVR2tR1Ii+zU7bccQDNrVt4p6j+cNXkDeXW1jrve1z3CiNFqq04qs559Kfz5HUJ4t
I+ZCSu/b2vRYjUz+lSDUYw2aWElkccxb+9ho3tOG6YjcSHN/En3bo4XPwUGfM795E0v+6HdEDfpo
i7eJY31rcbBx8uQ/1MyoTWDU0Dbv+3x+h0lY/Umq9RvnEAGDztWo2yjHjOBftG6ZyXiWzDlmM3IK
aEw5Tu1y2FUjWtjF0U9RRNwif9d9l1s3Xl03IUfJo5baKcuK1TvFUeZv7GJCSzTCJKpHQEeoPMAl
eNWzIXDTWJUtHq0kRRBX5GRXydlDJEZ7v87Nk7p93Ez/VvjjezVT4cBO9CEIdWi5kxZwD8IGYtpa
fevnxS/Co9nJ20N/rgwS1Mc4YoZM0FxYGEjE0pGsFjD1d9rwRomLdnSlK3B9aJH+aGmHvK5AKiTG
u4i18cyg6Vqwn9vEDUP+RrANLQ2jOKlBrbJG0PiZEiaILn3sjK+GncRb9RjjQKXHqJz7unNO2Cxw
KniN9fBeJDfYXIhjtfyL1TgFl5XdHQoNezSD2lciWNB94LFZhJCDdui66UqjgVxrgM6QTxQEiYcs
azQZPBvWcEjN8V1gDNnQDkw7Fz8bbmS4y3ZMwUgop+0W9p1XdTLJrjijkSaEQfIqIjqHPaHj/bKz
wT0RE48ypPPNn2mxvKm/CMT6ZtX2T/XmV1n0PEh/iJQtonHkrNDmaKuK1ki+t2iy0VeJz8VcnDOu
cweg+JkcI7n1u9MG9/kiEnCc2tGYvRdqOALrVjINc2thKZkIBB30ki7bn6oZrLCjFCulZDjNq3cH
yjNSW/5hPt/lOa+NrW8B+2F4/JTI4XcbxfVuKpMvY2Y8TgtwKy8yP+IMv5WS34xe88YCbs9o7qzu
SRISKPkqXn16ytypnicoOUppYFa2RnxM98PRZvsPJ7D1D+2q61q+iTsU7aPuWcFv1ko3cckpsBO4
dJk4G1Y678s8ctkdeTJ6FteWn61fLCOqaJviJ9NzqMBkiqLFKqnIdHGoLXuvvh6+tV05ih/JiDzT
oaMKCexmUU6qlXY2UJkhu2FHo3wF1K7MjUuSfRybfxg55UoC8d+3i2X+rtNyWZxboOvNACyqgrr8
7XJJWNqlVjyFAMRvmiYh0Tee04c0z35EpjYcdeur2vuolZgaJarSLmXEGGLKICvEm/CKuNhHjA8L
MXfmCWBs0ffZ8/wDYSM6XtI706jLzSCXBk3zrajGc70agt0I6r9CUKPCt4Y0bhDH89+/nvkPcyS/
nuXx3SGFtlxf3a1/uTtrlnZG0vUsXpvlNW/demuKKd3mM6EWdjOCs+rymbSRgxpGqrWDune8UnDw
xCI+5XLgmsf5k81qFPPtQXmfevC1G0TMYbEmH//9M/9TIsnPbHt40HAM4E32fpNIdsSyU/8g/Us0
ByL4ehrW+hnfBoTFoBDHZo3wbrCuXixG7lo6QJa1l/pSaAMVS8IsixSWPwn6pLb3bzJJKJL4PF0J
ZUBaHsjH6C+fY2sWcya4e0Ndh87V67d+w07aN+b7NO7ITcFbcBSRiQ12gaXf6HJUYUXPMoWEl0Nc
/vARgVP4lx/INU2YFgYEI/7v7z+Q4fVdl7GqkupGE39N7+wKToOzZrpnXp+YPW+fXtAqAWF3DHOL
OEr/rggYSu6XIJPDwTsG+5igHcCuKPNFNb6qx4DZDDhz1BGd91YbFUgdzGpbBzkOuJ0E+DPwCaO1
4SYyGTiJWXvIpSrQir7HOi3TkDaXHBwvM8gVNZC/6nd6W59Mo/qZiZjZqDwS+Vd0VmNlr2RvPMJF
UUUc6QT5Vhr1l769ayxSBOay3nQWEoRKo7eLaIE2RlLam2Wc/C37UqAp2H27Ov+WEz96mUADbXKz
0p6XwHthxYdpbI1AmmVT96VKiK4rp/6s9g2DWeo7g1k5vBiOnsxpDpnzCF5oeJnb+Icj+oq9UFZf
XC4tRiTeWX12mPSrzTAaDdIHwue7n0FcWKFlTeObOXSvzMK5q4qn1hcwlBL3hhb910wxLmyvv9SB
VVGWM7LQg7y9CLbxZWGt17kkJ6El4Q5Lmrb3lgxU9OrF9zZddt0iAq4HNpGyEwPmsXGq2dpVQlAm
1LFzWGoEMVQ6H3b3IfyguBGxlA/qcXYhUX0GFtGDdzQ1NOm9zapHZ641mQcnlZAQN6CPXRBZU3ze
lQIdCnHxt8Jd7hMU7Bv+AilXHPvbJLWDbduaKcGiLEPXSmg7h3y7tqdFxRBt9j7xMbKf04WFOcQ/
UaaHiRgOBFaS6x7TUplZNu2k1Jx5udSr1SbzsInd8tnFB1FKyxF/MjOJlTg210lvcuReGyWAnqVN
bsjG8dOZhGPjhDSQu6bUnkerfE86Snilt1DS6olMBgZv9c3U29+NOmV+yaZtpp9i4qhdbcJIt3nP
Pjkwr+R/jCMRUjhSqPJYilasTzej/SllkRIwpQUb9BHkBZc27kRrO05u96XlwhhQgoaORqaZ+ZqX
rfEph0sj/CbqUVftsarvGR4GB1FpN7moPoSBrc7lXyJAStT1tUHsjvlA2O64a7QW+CsomM0So+VB
b0T8fHurLiFtDextnU5nzqN9NiXm1TfHQ04E+l4JKbA789tYA1F363of6+fAxI7FbvTdqV0Xa+fQ
bohD6OdR/2gnzJmFeY/XKbsliuA+Hgb9bCRYqlLN2essA8NWMxjiQ/xfc6q+anad3SKs59asyVq0
43tL1FfRoehp+tzcY7u094Noj5PTzqGLiflEv3wcB1g2cWxVxzHCcYryRIl4U9NOwzZGkluY7r4Y
7PfMDoDToIQ5tFqNfmYYXpOGWQ/xbB+ldTu0y3oQY9funZwxbRMUWjgIJkaeWE6dHC6a+BJZoWpM
F+a9kyWPllezEYjmAzu39JJp8YtklAl7Otk1IkYxDR9RWpaXYa1u7CE91YTLnbLihtL+YLfgJ8vc
HnbETj2x9J5O8ttfOvvqWq11MnBBOOVBbRAAFHyx1iS5q9lPxY1sNLDns4BL1qfWoA62MFr5XWXv
CX/AMemh0iYf7YtA/chI4+oKWCNpHbHUjjDVeGhoNqOhHQosumQ5VJfCjOOH0bLac4l90QazUCYG
pmhjma61kbzqK9ZNA/jkqAHRahCC2KXBfH34ruop5UEbpbjJwsf9SBnGJkI65dTh3TfT93GwGKWw
SFcvcdu0P9e1+WqVlbEZqorwJhn3KEvuNnI+dK1zEeE7/uFYrUhK2UN8U0Vqy6SRaeT/uDuPJcuN
LNt+EWgQDjW9WodOERMYUxBaKwe+vpcjaG3MSHZmV4+evQFZtKJl1Y24gPsRe69tb6ZUlKcRx0uc
+yujnE/kmVRvHrogViqdPK03C/9KeopTYXjPYPGYNFWslSJScXOykjMHKLnBjrmWe71GTdsP/VGE
3TFSSr2cfLGVUw+XwBvkzZToPIbwhfgWCkmrd3B5VTBMk3mbVjOHu7ql/ltatVwB3ug+JCOby0Gw
i+t5G3zgP0uH8LcgxTg0GhLFVp1KCAesEbqYg6JwqZWWpqrv2GbpAaoAz2cykCDlXiZqS6HIrHk/
I6fZRkXL91l/13LZHsgF8va56jNIzoVCxgl4LKzyNajJajCc+tb7iXGi0djYHm9W4pgM0dSGvq/k
RYnq6yTtDlXyra+bTRDAuDVCMj6IxTkRB3ztumI4RKhXRqqjvWZ6zbolCyVQSJcQwucMO428imaT
dIh6l7HnIq6OIxb2aRiw+wanlgz952V8QSLL1cFzs1nM9qHsn1KT8i8KacVaZS9fUAmJGeV3g09d
rFtYtbIZjgaJk3yP6te17Co0RORoi1ngeATaqTLAhMF0clT+i2kC/Mv6+M5AFFeoAYjiMnLPqhoC
5Nmb597sqEZorKlbi8+5QDKeaUxRgN2xbVakq6QUa3LHuAm8+NvcC2fbzZUDWMkTh6ZIvkw68FgE
luc5lvNj6iUHjbecIx+4CNs+nx3d2LX5xsytM6Zzf082872uWfE5Sxof1QJ6RH2AEhRkxhon2mpO
ZAB0wc32i3pFZAHWDJEcuxG0bNWx1uvFUB9aRHYWNhlWLH8ppRmTj3nXt/a6EmFAHJ7Pchsx//LM
2FOFsGoOv3cOA1T3OSVTFT5N+S1Pw55fBourmukUcqaoZVLZv4DK0OXggnWOkN2jEFK1Tp5jkPLl
VJ8L62tTy/xePPhPs64Zl1pZP1lVPpOT6e+X73i5OLM6NVZWokHbJ5mvavUGSc58rpQktETfvsm9
/KNVmzk+qeqUe3c2s+qr7ck7ipLxZBgkfqGqy/fG1IS7wkxYs3WI/dA5rowqyU6VadwKZmObKmoP
quDYLMI5goc+tpVRbCUSRQRY3aEu4n5VMb8qdat+0Mfyq5YUR/WXGq3SNFveKbfaLyl/1TrRDDoB
LRnXWjOHJvpIzgYwBJ+1oCp2i7IqYXwBhuSQjyA25HhElU3UwITgJGFhumqCIiCPGnGKneh3Y+HN
/DK3scsZiWTje1FNl2VE1pXMkqPOolUXZXIcw+R5lGF/RAD6PLSUUmMFLmkS3/rcMPdMLvJ1bXhq
2LxF8CpvU4XoCWDV2TFBvb8t8LyY2FsMGosjfRnTIZBxmP67u0XK1RKCuMo9irLQjk/DND8vf67n
yTuhjrKOKvwkDjzzEBXBYSkro7CGW+6iZ5kz5v5ZBIuAcTQAJp3QcspTf4u4IiLWBeu262I6LUVC
/hMhQEPdbAWEyF1SRfHVp6ncB772Zzhlim0DJ5d8Um+X2gm3u4sicxF6OXgcGIAjnwk05+BtjTgR
93k+A1tXTodFLbu00SJ3ECoi5rFjUHO6BuJ5isqbFdbbXE7JrvJc7vIyoSzrov0i+5KKedfzzFre
hkOI1Y2SjoQSSTbcglL7mwKZDtV2ILrkTbvvV0BE50DlEU/scrjOjaGP3qytJrivV9mVh+Uuw9Sy
J+gPBRiCHhB2wyoRbHEWpsfkKR50q628FJtmfiyJ6+SADa2NPaBXXr6dAklmHKloX2Wd6HpOkSSJ
r8vbzJHGtrZkCTZzDbHqVdKvskkxHFFujvBFtkOGGMZtHcKUE0DpZI4sPvImKuy13hPiJ51XLIHh
moe322O6ui7/vu3oWuYKrfEscG2xZFOj6nCP/r/YDBPvDmy4U89p1lW2tV8Us7EoHiKYVPcoQTvb
72AOkDWX2uK1jczmhK2XSoA+MEvE2o0pN5daCnlSPeL4SYfoifHYquOjX0Mn3MqeFZmYLJs8XFea
6xE3bl96oEBaN71g8wpWjshycFl5SZ9Q7lC+Rx8Sn+XJAAq/iDLyx0VwXd6rZf446M2MvpU/s6Qm
QzQMD6YqslVZtlwXy6xLYtmgbWsPEP8UqqRBT6IdM9n7ZPWab1YwOfHYDbkvLy7xp3ZdiZszhlgL
arZmuaj/hJkRn7SILSo75IcUHKfsQxWybXwTc27fmzYSq9JtPxopwCTXR6MhfFD+KSKHQJyX2z8U
47Qp+voxHpz+Qgglq1ulJV9eiZrrYq9I+BC+aNWYCTqef0+i8mVhRRl5Fq6EH1yHOnxcpILeZH9s
MntaRUrNiaISDitIO8s6LYAuyejyBM7kacRTcYwredMQgaDmiP5MYuI89WnftFK/pS5LEgXAmAun
I6k4yQ6Jz8pePZ3LTEowMGnb9BaxSee7Tp7AuGXn1JCgqFUyRG89sPz92KroMk+gFw196OSBkdEi
xsXjYjVylO0ptgkUrnWbFoEAsJU1D6Q8pYBUdNAMhLoXyhvg1ScmEgVI1YJbcTdgjds1TGs6s5Y3
1B3P0onDc2/T0MuSnAet6ndaasvjQmtIRQCDK41eFhODFEa1DzrXXTui8VnLjP4atUW1CcbS2jF4
hvLd2AxCVA/KRKMkSs16mO22pBmIRj6BilauGDC3wbTtrAkJTVK60HHUvrCPSQng6hEVDAYfqsyb
eD8yQ0SjIwP1QkMEg7PpywAL89AMhAvSwl9qWpiUdRAMCrjFFjxkwyW0L+oVkjcavg0hdA6FtFjO
FT0U10In2i3NNLpRXvBW9NaG2cB5CoB9AHD4qJWRB9Z9ui5sk6XGLDy67pgcj+XeGtz5PlOgpj5m
xQT393kSQ0btH5wX0EfaYM2R5YdasVH6qX+K+0FuvSEuN7lWMc6LrW+0fC95w++oMzjKbSDBm9EU
6ZX+zgDoUD9WQUujOppvx4AjfbY8lJ63PMC3lCZcs6mXO3uj4kV/UHXfPgrNkW1xVp77mNWAw8uN
qoBjIEFMI93xLkN+um51gwwfLLoHJ1BTZOVsMVBY7eb4noS0mNk5jbrJ3iKucASBX2an0spnYgyt
PQnA5763mzcVfNdb2S5Sb3nR04KPp+XVWWbrRVKjnIq/lgHN41QmZxyH5Y326jfI1n8bIBN/Yzls
mkwdvsI7+mSWNb0vO53bsGi3mPwpS6KvhlrTpOAdT+QvKKzNcvkvWD3Wv+rix/OhqK1W7H/OFUUq
ByhcJB80VwsPWNcP6PPIZoWmhEvK/Bzn3I16ODjbCD4qI/+MHmtOzVVrBqxD7OZ+yVcW+m+dzAs+
7/3kE6QiYCTPMAUe8R8HjaLLHGO0TQl3y/2EExGDSkbqy+g9JwZdGzBTc2fojGO9GXazpadEi+ji
ukgmEp8lC7QBUiydhuVbKk6aR93jNhoe9yQ9StHuJGLGhxZlNf5gELRNlO005Bude3IG1JVTZ5OX
B+ewjsPjUkN4jnzIuaDU/wcUndwjIvwc2yaqFWZEG9XshDQGZp0/Mns0jl1enLk0CU3x1JSUjkdH
QbHpU0cDru3cZtEjksFXbitlgj7klHP3mRswbZiSYqtperJG4LnK8rbf14Ogsgr7+pwW1gHWEwah
ksO9BMcF1XLIz/BSLoVEbsEAjzvI6dMH2RI3kbqrxeg6wBQ81a3zrE3+wcSCcfDDuiRCtPdXS4/u
IYC1A7TKfv9qKaZhGvHrF81kEM3QBhcJDDS+w1ec++PjiJkWIWuzqXxsB2FaXsxoJJtNVTsWZU9l
mvlqgoyzGhoEfmxpCMMp4oG12XSNxthBElraNxyjaKvQXR16z/6CTxsHgKpXs6TCuQ5aykCutC5c
cr0mo4dIm0huPWKQLHJHBXXnbgCzuk84K90qd7f6QMEdioCtQdZuy9F6GwzGChfZTRAYyDOpSzIY
3Cj9zfLX/JeVjoshiJ2HsHj8vPdPbM4xFDM3fQP+MHrOGbHN0VZqPYW+CKKd0UgEoXyUVIHoIyXB
X35asu2OrRqdluh5V7rbAjjrjUsihz2BczjkGz1YdYn/LaNV2ADrqbe/Huxbhlpu/Pi6kQEHhU1h
4VHZOO+4Adz/Bd0+8LQFrRa5vbMNiC4/eP50azGUZa1XP+WC6qbX6AO5QOSabno3lyhA4bPx7ONE
4kHTzk3TheTChd+0OYMGZmM09ti0YWPEoZgBdgIf7+5Cs34MksQ9RO5x2Q94LUju3osdHAwgpiwh
V2yleZXmU1yhA6ljeGh6hfnuzbvgZK/aTHdL94C02NHvOsULQ/inyi583VlCvomlHUhdKy9CvJpa
de+F+SdzTCcG5OFLYnqvXov0cAFU9h0nQUYxtOFZ36cVIVdVC0KvAzX0l0OhinPQeMJAe1Vst9rH
TFvwRc35WzlekWoPgCi8D6nwcWqCNBKTkzEi/1A6LG+ndsT54XxnwcoEd/oTw23BvAw4dfoxqUfa
nuNifFuGIiFsyjJFN66m0Luu8iME4g+OLw/LkjdRPC+r+pjxJm/tpnBxwp9MnypIkfWYluItVbyq
maRsG5nrW4sg6/TElA+/lVq9Eb5+YYj7BnwLYwMBf9Lkq7GzqEYUvnUZQVZKBWaFRGL7HD9FMjI7
qIpqNXfaN2u03HNpRe4mjL6Xofs5CYPjkKERokCUt5m2wcA4/TZcT00AsxP6W2E3H6MUOuhSV9tK
IubWjKrSlBmqIiqM6HVXoooflw16YirMR6mvjdElaWZKEEaMzGdZgdKaKA/gVLwwnIpPmechL4jj
LduLCGWQNZ27mYU2w6mdFTkPPfj7w9LAttbONEscqeqPF1VQ7FCLN9EgSTRsIBlQaejsLpQMJs0T
lAVkcg2z+eolY7NH28F1W0an5U/Xbs3EqRmeo+pUdPwvwNhdTZ3uHP0CnRhOkxmXwZ4VFIOVKMgJ
MxC0MnFs0B9A/LeHC8QWqJLueEQdzM2rqBpVg12L9e2DxVIFdEj2GM6Mt5b0CqAU1tqxcpAGFd6a
9mK4qb/jBbouiRUJsx7KjxmcZzMoBajzFgCQKHGAa+DfeHsNESaEHWrFufKortAEpAm+Ar2Xm9oH
S7I4BJvOimABBp/Dma06umNUfbqL4y1ocAY2RnSr557AB/8ZWsjfIPtAwdhkZ2trEWIqXap/R0Tn
iStqpxUDSmyGAcgs3hrV5SFYRpw62NhNlfXhatl16Qy4S0EU2IJaAdZDUnJIsoGamAmdsKkx6G5B
x1EaOEW3SjX/XoYx1AZ3HA6tlT/WM+rouQhe9JDWsM2wnbROcA079GXscvDhD0Rylu0XTU4ILz0X
42EyMdD3sJ+vB6ZC93PEvM+qde3ZHdpvUSPTc4uXZKkFfB1XbQ+N5haF7efYn+K3qr2KnaMuDfOx
sIsXWJ8RoKLa3zhK69lYOG7tjqc3yhqkfgOzzlDHWNiiLZxzp9xHSdlt3Br+cT5017CIjqVs7Cf8
rrsqUcPHSqA7Znv4uzXzgoX58fj3Ld3yhW1bwiYM4B3uaq7MESYvz2sHTAW3K+PbdBLGzdBJGBtA
RNBX+O0uV1uOKplfI2wfzw6DNjhv42msaarCmMGVza0fYkd7NqB1ai1wxznPSY6eE/2cWuKrq8kt
/Xt5alFW85YiEy7EAXIUjImU5sEXcbCxMddsvBEngUaWxkFzehSMhf2iaa9hHNsbhgkuArOImD7G
LPvKDdHC57eBDIa7zqRcSWf31JV0LeR2Goc4BQiDCu6YRkJAJHGbdRX2YpvkbGHUZGT5l0Lpf8Mh
bU5Vnz+ORI6uIvXcW9ZLNWpEqKkhHa7RU6Yx/WwjcsvgWWb7MSk/ipk2bZkRuDleJi3j41rammji
1wWegqygIH0LnpT9yLZ53i46lSoj6KtBSeiW4bRfzpNRwTaWIX5vpuvC9O9aWuF1Eqs4G8mWoCXR
WmFma7CUmGHatTWlzWYZs4yTG9B4kieJgCuY45tpM8tcBgZW0eZnOyBOyyz7Fz+phrMbfO2Nlzrl
8ojtwdprTNMhQqBhgrR7V6iiTiiV8aIVKQEVViZjl45JXdPOH2U41GujqTBLaeGOPJOlgFzYilDW
+/Mkoodl/bhsULVqGLemlh6hrX2p8KquizpE5p3pbLoCAq0mpvo92/I3Ac7Up+3abBdTc4dumP1k
aGPmR5JTpHm/D0XDu6f0OsuILhzx63r9eDQ56m+BU82rMgqyfaOXuzmy79n/MnqMGfwy2EdcEo8k
iqhFMgo4RrGWdal1a1y5yoPcyuGbbGK0HKHxZkGdTemsrblR+uiIDxMzjgjS+hvVDpuIACHNaPUl
UKTdPErrEJhuiKyyAHpcOenl11Uaq4f3VZqLkw2cn+n6wiRG6l2JOQ4GiPGssnH6x4BZI7s5GMhD
4aDd/MknENMO7qUtt2NWXuMO2m1tVlRRaL/K+UNP7c+trq2g5dbIyZJd7zrlGmgS+Cp/5r0r23U0
Wg9t4K96dnohj3+m3/fpaOxAM1c7p25PUeA+csDvezhjq86087VW289zimw8u7nzSPfkvFQpFm5b
l+bKK2CvVCyqQx1BvU3jrZLsV7Xf/LlsZAZ7XYq5Y4d6K42svpuH6spSpfEAtllhecy++FjB1+Hc
v4I91iDb2teSrBlZVyO+WFYBHePf0BLEpGkWCFUUaatOGPU1x3oMvzZeh177pUOEQAEHUKXQtbMR
TN9ce5oYIM4EQmcFTGFvWJVOqPi0jcFuPzwg3YJyjWVgT4q3vTFN/I2NXn8fhuwDxJOazhUrhAMb
jBmJ78fb2pjNlY5Qdc0t8DDHabXicEOVEB0SI7ZXedyMK82Qf4kRubWm6l+TLsQr0wPD/69FKi6J
MCDRVlddAFggm1sywv4WRuT5eX3+IvVaySlSNuLUOr5+k37GsZl3/NTMTjGvfUbOSJsuAeaO9mit
ey/d90F3niy5hwQ576kDvuZpgf4qzh8xxg5EAOZssoevvVff5tj7q21Drrn41U8bhM8THzvUPkc8
dZiC2v08JRd4+F9HAwNHUcr7YnZv05QnK2mAdSFMbmzqL0bXf7Pw7VcJExvqELPsPnlmQSMR8QPw
pwQ6UMzV0B2ZjREskpyMof1KFMGfI9pXEkEJ/SYAi+2tLSC7cDjBd7hLyHz0MRfNw/co5TrUXAdN
Yi+3VS2A0Rh4JKY+PPUOjbOTY3ePbFZ0czfdwuyTEW674i6ycOi5Go1GK/alZrerPCnnu7IngTsw
mflhYjyYLvVX605kC3ZsMZihfi1m8kV6O4QGZZtf2OizRo6N9sFoYK/ofYw32A6uIuUfyoQpgf40
l3hMXV/7Oo0D4UMM6gIDSbbp43GWpexWWhC9daD/v8Y/GwLF/f+cpHeJv3+Nuu+sp7/HP8RGL3/u
LVDP/8OxTMakaK4RpFme0mO/Ber5fwiEjij3CXFDxW9aNLRqcUsEtHD/MFHVCXK/6HgJ4aOR/zsC
mn/F3Nizce6poZot3P8kUO/nbBCeShX9g4fABObzntzZ6yN00aaG62/mhL07wGN619oJM8bvXTwM
HnoMCtl+R8PVboUebnKbPDyOdZoEal2YDoh3E3PNWtBl3riefG/NUJOYjcr1j1a1cVP8+nHCZVWW
cCznksc6VWzHLvzCVXXw+2Hr5SFzSxFfOCWVv9G+85103KRcYGgGLgh/8LQK+8AdYOHtV1Pz/KO0
Wf0nQ2qvmlme0sqlrbDHq1YX+jnXYewitCiytt3FBqbbMDXTB8xXKwcCzEbrhLcrhsF7DPPyL9zO
O8PAVw21914URI7JPAuAZmrzuguQw/SD9qXO9Gfb7eJHfJJHNrY5hDMbjrkN/cCjdbFS1K4e6mwu
bhXShqDU4Bzx8YqXVO86b1ZqwKayLCJeea8xnPXIXoIZ9xInss6i82CT0BEXUsImgNyMKuz/8Pr9
n4Mufwhrvz7tnt/HZf4Q5/7/Rn67yg78n9/fXVxkfxbf/pmEqf7A24trGX+ol4wXgxfXMR2fo+Dt
xTX8PxhCmRYTbca/QDiZVP394rr6H+Rc6oqL5RKYyKDqv19c2/8D7rKrTgCllLWZb/0H2e3Ge+uP
bqK7JQGTw8Eg3MV5Z/1hNwebRQhE400ijrXt3QsbzasBhWvV2tNH5S5md4IyWK9fEg3RWzCVFSZa
1qtx3xbbQEg0/riLfzP2/yk4SUd6q1o120LUYLj6uwqwl1lKJ6pFW2wmJ2ofSZ093uUay9W22QhO
yrO0kh0Yjw+97ZevBrSyhN3VUeOH0CNfO1lavhtrSQMexgdQ53+5gx5cS8tltCdl94bd0vsWkWsL
AsS0movuhrT9akLyjwfi/q2//GcUlaV+j/9sO/lpOLbZ7PDdmZb7vp4FXtEP1Onx1qvQ4TMbuRBQ
s81t7UW3K7T9bgnhuI3u59ZgaNeQULbOsdI85XEA7I7pXKUM8IuTWbngFw6XVnXuHRPVkoFZ8xh0
QfPBF3iA0WSU96Lf5/gDwNG1KDsq52WcLoXAZuVpEu3gQPGR+JV5xOWCY6YPwZBEjHBjKFpsnKoI
pwFlwa9/C8b7wbH6Lfho5YVvY3TQ318TcRWKYnB8Wit8sYeomS5LA14YjY1uV0ErFLFQWrV9Ht1W
rkJHe3C9OL5NrBd2v/kw71uM5cNYLi8fCnjLNt8Ngr24xOcHO2u7DIqWB4r2q7j38wYFNmICUeTy
2ttrturimER0TZ3Wm78Zpi+xWT8+GR4vOttuYfK+80vhyfmH8D2wI2nJsk63wq3ifZCAUkBlJNdw
B7OdPpANrenTEa7R1pGVBShkOGhj8Ywt5D4bmvQRWEfyqFF27wYLut0c7ye23mdDG/qVm0m5z6pt
WrLTcjrYCoHN6+oM3WvkaH92rnQ2TdaTIe0zdJw8hSNMmq8ekYbndAY3nsC2KXN9fmFNfE/t/vTr
72DZbb3/4Tnk+Lk9W9U2744fq9Lx1DOv3Qqli8BaPp5cURxZEeVPDZ8OWaSdfmi8cafnksbHDe0D
q2i80fpw6n1KUtyb4ypA3nVjHeqsTbPq0D22FzP0iHel+/qN4cOzfnqTOZkNncgRD0E+rPcfvy/g
kgkwAFT6HOj6Lpx8FlhDFe0cvXIgnwzfnVQC7NDSD9RJEzFKMKqys+PO6cWiwCNAhxx0gncQQUnv
oznN3p0jzfOyXtRVeEhqasZzm2efzImsAbpd86QbRInxoWZ6yiE9WAkK2lUckH1de8V0Qww/nwuB
c4QYvJU1lmIfmOF8L09D4uX3iSUR1YJV0DISwlgTr9N8CI5Z3Sd7zfpOFJWNhrW3z9DMieBRfOyM
I5+eV592ACXof6jd9i7MR18M1b41SmeTVZDikzZtV4bdPnTq/2cWFvpzfhlngxyXTNPTNy//EMKX
JGZ1A/QJcfzQnMmvKU3H/mQ1aDRIjdlnsBAvcZltU35Pe5A59sVRftrIk2foLDHxQQk/8rKyQVQs
LwLWw29OJ+vnA8HngvZ0ymvf5j/fHQg1kDcWanq4ZaUQssgrCgyVBuhAhimSlfnGHimsKgqtaepO
y8dyYTnr09zdUZDHoHLmcj8LA4d6Ez/i9W5fmpJet5Wvvcls3UeSsWZ8bz6UYGjMKipY4yHx1Bv2
E6SR1H+N1JWmkk8a1bnp7ddfv27Wz7e97zDyJKWANDAbfsiPz26tl/2sh11EEA3oNXLp3W6D8Le4
N4cvpNUhzBpsvPAu6FifZCB2kzX7MJbnZXdwDSUb0rzuCEeNB7FCm5J0g/5FHfcU93SNc2I9LSGF
dKIh24LI2qR6plZHzB49pPd2rm9yrGnPMOTTO6hDoJtSbT7YU1rsGe4Q3B5qqD7y7vnXP7lQ392P
B42vCiafYoe/UBP8+JOTGFXFJmhMcmXcaCcDTsE48aM9xUS96fz4PjJa4Kgy6Lf6qaj88mHqmrsC
2AFvdwt+M8ovs54H23a27TOf1z8NAhht2DD8zzHIrjDxbxk5I5ActWrHegJtkQe4ajJLBml1zoQz
nJ5x/jx1Xvdl6l2N+JCMES7cwIPXKfeicnvo+Q7OnLPWHSc6VgGzVMCZJko6XoKMw21fxmKba78l
qv+01NVJXrfRl+Dp9YT46emPrFyWSazcKVjFT7h/mQnNNejrToDEyWebJQJSc7eOP4UN0xwzkpD3
SHG9MDrap20T3YHphhmRJPfztqbyfSnNYpvG/DZ0arhzqsXJuc2H7a+/2n/94C7YK49yEaPWe/Ok
brQB/l84kWGF6ABvIWqh0L/vnC65C0vopJY2fjP9OUEJzCS729SGiWIGR/8KmNUeN0j+0preY0aA
pZfOd1oeOfte3fR8uU/ZFQhBePfrzyz+5RLBd+eaBk+Ezyrh3eMIuKYGM6unW7s9mUk+4kX61Hkt
jJJkyrZeWGIxLhxwhKiznxApraL2GE6sG5jWuPAtsmcHH27CDuGxi9zv0iQqA6eMdsVGwtHpfx+8
Mbzr1N8EtFFpUCz7T4VX5s8zwBVWIN0F3l51YFvv3eoCBeYYJyT/lQHC0DbcTh6z7jxsycAup0uU
c+mYjXNxHac7Sa48j83d74a+P51OVPumxSQBgglDDv1dfEpd+XZuzR4qE5pXNLRsM3Rg1Bvu4oM9
esE57z6kZWCfo8H1djD+P+HQY30z1x7u7CsDNYAlLuPuBp26GBmG16ZOKGkV3XfkVSxNSt0PfK8G
Pqyo+N6od/k//WZtWjpeU6KwfcIVlsH2P8o5vy0h6QXjvDGl5V4aq6wImA07+Er942RNhzSavI1f
jbxOMpHU6pF5VSCisUkfhqm7Vn4Owzzo4YtrpXvgotL2Ed6HQ2zayfNspN9CncjfWWr5tu/aDv9H
5K7Y6Xj71nbip55VA4QjICqhaW2Shn2rqbGK9bQpura9WW9H0/5cTNSKiJHWIhvA8LrF4G2KaBIH
s6w/dIXzFzJK+8X9nctTqK/wh2PYIWgC9gW1Li2x8Z40EcOxmEgRpArC5oZgtyFRFWS6o3gGBmi1
gw7IZmNVJsFgiYDjrP7GTPHPBYJZTeV0ZH8dXoWEaluJVIBtKsxd5sb+mjDaj0EwpOd5MsxjDVjf
koa4G5kSvYXrASRD+zYQHOqIttoNHjIAfPY89Q40QgDYZ2hcN1NDFTHphs/dVTKimk7s09vrElQ/
iCT7wBDuCpUIRbiW3zsjHxVInbXlN/nMPe7fe6AwcNayoP/1o/VT8ii/OuE4pBmzLuf29tWh8o9H
yxyQD7bolTap4ch7c0b76pJ70XexOMZD8cFR/co8bUoqJY+WkVWCfvBr/VOknHIE6UyvCRC5Hs2I
gStwp8OXWxtd7v2mdf+52eWD4uDlriVs2zPeN7tGkeHgKBGY2MvTNXZ0nPMomgtv/2Hkctc97RD1
XfoJxWeGBEh+nLugIsu+kIeOnDSnn/Zel0Wf68g/uJrRPjdJYFzjobNXjvrv4Ytp6w4KizLg7sgR
rjco3exLLJ0/tcTxt/wNOHgNOsoFTR2zx0EUiwKNGR9thPTSpxBASMEBsZ702Lkr0tj5XYP50yHv
0Oz7yvauUBl8bz9+X5lu81xqkJ19Ld20k/8177x4647EUMc9YLmwD+j1AkpgvvLiKUmYtQ9MTj3N
uf0vJirGv3we5sDcN5yypmGLd6vvcZC2JTlMN74uyaCLI93amFHAoLVjEwSfyjgQF8uKSE1DdOlX
6PutDJGb0x2CGJdo2Fv6b9qpnxZ9Oj4MJpyCI993DXiJP/6SxiibDIsne9OlKMJKO+zuEpnNxPGx
4+oDv3kAWqbcY7x5VSIuqT/YB6DduFiCqUKe2RXHsE3RMWoWyRCERFytFE1kXFfnuvDGq9vDVkVh
/uuXUU3V351kZCJ7DHIYozOgfR/rM+UI3Z044XMnWYbyHIcYGYw12kG4THprGhvQG8kWq3N5T74G
d6ushvKGfpBdHVcAuCfWNoGGVKk1Tmhz7LOWoFrxNOs02wApy6g81uQTJCG/eRuBJtnYLH+WOwsv
EV0n9cMGvWJELkxn7CPfvQ96G11RV8DMdt3HX//EfC0//8jcZ+p6Y33NI/3uedZyMEZ56ugb9okd
sJtHzJ8DLRICLChFAglnOr8mhA1y4s6PITKbpRlwuHXW2hzFNxk0WxfSxVWzzXBt1CBUObSnu1Hs
Cy6xpbszsmHl+Fl5sAvdekkwI26Gojk5lQMMtZ+JaJBF9bGiBT92DvcakrbswzJF4iCOSYq+C1Lv
S1HICWOXG2HTpF5WvRW72Qh+JxTiY6g0HRILWB9ATgnxdN2MoTbWb0z61tD4LhG20YJ6Id4cguJN
BGGIZfwceVPmTPWOFqG5tFH7yjLcPfbUGTt4OPB85Bw/G2WdfUC92por4qKPxGwFRy+K24uXEEnr
UI12mvxcVbCbCfL09hEOXxT3ub4vIPfvp3H+WKfIJQiwHy+d59zPpXtEvxUa6Jr3Zp1eLSvLbhod
+U6y+TzW+SZLYffB0+lYsRDigTLxnM8kzBk1HXsVsUOO8khHhVdcu5Q9c1X32aH2bWZHbuDuev77
pZvDIZivc3fgPO31S5Bqd6xMbjU7jo0XdhhkYvMszOqj2RgfGvV+WWx93n5xTQsu4u0fa/JktpGY
GyibcUtVC5MmN9w9+MsejjZwmk7Lb1qT+ge/gHtaNPOXFiomolhb1KCCsvYuSTUJc46ceTsd0osp
fP9gx1aAfN2ljA1dG0eABGv+Ci2r2ftpaAL/gF9hSsLSZqfPT307xXvUPruiJSknnCzQxGx6ELrR
eVqGT8icHcdf+mb+wAQaXzHCTWeM6h3Q6vau17KDF+EibKgzN5Zi+AKL2QDd/LKA8Zj1YvRAp7PS
ajDo57GHPmgDY4j7+aVsIxyVsWmcI4RQa0+aitbTYfdv5AevIx3KrIfmxPD/ZE69uJlzZh9DDf5/
MubfnbGUjx1Lq3OsRnBZ8CgYk6BUb1GlEPKsTEZEd4D1GQNrTdynd3Z6OFeGNF/GjmlCbPVwM4X5
ccFStIH1UQ+xW5f+7F+Wf+qG7q9RqFiLXx8TP2WOc6Ar3Iuhdh1sHt8XwDY7L6+cYoPfr0ReogCc
BCP2x2lgLbV2IJ+HvMCmFmnn5V9OAzqNdPQ++2g8Jt3KPhv241vh0No1VMPc9k9T1WwGBVsNnemr
3k+Ij+yxPVQV5whs4e55eXbDFwGGGuigI84yJYI1cyexQXgeHwosPjvESMGRtrUA2OVK9JoTlHK1
gtglem49ovsD+5ZI8WXOpw/aFNrPzJCrgxfIp/6/ODuvJjmRrWv/IiKwCdxWQXnT3uiGUE9LeO8S
fv37UHMuRiakL76JEx2aPiOJpiBz595rPUtIZ+12k/qOYmgdWBNsf7AZwnbGY9gME3pSTXkhmgCU
A9K1LA/0U9Y3UDZRivzlFv86tBH00DW6aQxdjV+r6BLphamo0vDCxgAYTzpF3mz6niQirATOqUqB
2RHcbPASKG9ly3HBrQCEsimtFQSEBzKDlY0BCHf958/+lwBHPvtlxqHSw2SoRI3x42aOAUx3cpkZ
nhhNzILLBzYo0ffu9mZXotgnoAe/hCCizCGZ7nSO6oi5qnfRqZgvWnU/zyNPpBPS6ZwyRz3JoRtX
oJBoVv35Un9Xd5jUZK5GhfabtruJVs5uRttERTx5Fr0/+CLhx9yK4lhBwUYO2RQPeTGW+8DCEt2b
JJY1eokWukePLMZH6ODWUZWJcyU0DdpuFu/mtFFIPHZomkr1STG7r3++6Ftb4MfjE+cmk9dLo66m
ZGLK+N8TAOlHka3BhCBHIvNujf8Zo5TBmS2OOpZtx6K6n+EKoqXzLEV8NytVXlryNSqeEJBRnp7G
cvlx48tfLu2XAZfQeSBNbqdL7BKPwY+X1g0BzUWNJu9tuzeyt6I1x6MDJm89gRN9e5icyFlVjjDu
YVvpLKcuwZIJ454pTxW85zmUcCfVLnHQOocq08uLQ7n3l6v8TQljuqxPpJUsvCb7pxavWap21CF/
YahhlPuuVpmh59DxQNnSQY9TJG3LR449zH6si+AIL+Q8u0AU+M5H2ElgKBFTRRDxgGF6p/nLEU//
zfUx9tVNmw93kXL8VKIT7FFPvTR1D4ci9cfyaoOh/KqD3Nl1rvTzuvp3RVckWUBAWcneaXDUZlbW
PSLGuYbKwvHXR16YLIu+lEl4dmxjPiCHk3fvYd5NJ5oJAFdNN31y0+CLrtXVA565zZ/vtP7rYcNY
JhliOf2I5RT44/NQoDaqcXNgMlhmw44NlMYlGoFvvkUlKLuBTtO6bbUOswy1RWnTyVFd+1KTl5wB
nd4rjnzR4qpe6b2W7DqLNKawtk6kAqxIGF8ZTu9uAGDfR5Uz/GUd+83iYMBjcwyXUxK9Cv2nsVRC
I7MRtDy9mZWgHIN+N/XJKSks8l6cBMph0LarIEEnF8eYBIox3+ozPvFJhR7Rd6xeUNmcdasrDyB7
w7MSdts4MaN9QbCgG7Q5/bM5ev/LLV9u6Y+rA1fNDAn+G19+OW8OUu/Vrhq4apDY/oz2nHuOcvZf
o0bVzPtEQ2nWpOMF7dsWuk51YjF5GB2kz9NEOF4PxwyCLhBMcSCPXPg6UrN10Z9vJ6m4xd/+52u2
9F+vmfWMyxYmgGTx80Q4jZ1KppmDVylwnRPslPpBqM7jbRZaOxTFptgnE6TqqhJgO+1J79eQX4w9
58GvEbK+7e03Or3ubJpGUvhkPMu2g6lamdH0VXmLXdSxdRrDw4sRNs5pGUaedF7okzE5NSfIMd3E
caf7U9CS+Vbx4tFteBvt2t3UOPOOQLnvgiB5CMK63eWx5ZzCuSGRoiePQ1TKczfPJGOksxfTcQvn
4B/b6NqjbuvtEYbFN+i37W6eOM7iOqLXFS8h34va4s+38tfhuqCxBqsM94xpMs/+afOFRpnUVl8L
L3WYCEvd3g4qoRB4GpYMdLM5LNotf5rxu02q7e4qXX0Tc1gfXBbf/5+LwR2mLknOLGc/L7S4J/pE
aTTh1TnJT0NTwgfNExBdjdWviMywL4gK9bUx3NJDHXsH3NbFqx+le3I08r/s9r8AFlXujW0wrNUF
o371du/+0zprcY1Dce+FZ2r191bWxmFA6r5OQIxEvSZOY+LSolHUECOyNZAZEdd+27tveZ0/EglF
eU47VGN0coxdLNmJxGkhItgBSfqizFYA2crWjtjZGQg31KwK3uWeJ2vFgJQ4XCU5xYFZInjncbIS
/W9dZ+03r75JIcgggWrVYn7z42qLwnfixzYh5C9RcvrYx1BAaPolim4fF1cynRdjn2nJuI3t4kFV
ZbSxRXL/50fwd+smqz1yQktQDPBO/3gZNNeJJpmF5TUAYZkmvqgWVksRZMmjIh+jZja2blJrdEHC
CMu2U/myoH9Rlf2IttQ4aG6gkoOGyJb13sW2xRhxyEOXEzWchVyM/1hBHv+tBfWbNQjDBI0cNqpF
pvNTVSUdimNwlADeGjpKaAmwd5hmRQ4NpEE9j22PwAfSGhOOdTQH1Es0K2+aW+dnGdvfXLfn9U5S
+xQpQAl1qwlOreDQ3YnSACqh5HstCg/xGO5aPBuvf77lt7rqp0VfcFI1bd2yBZX3TyPdCW5a34xs
VbceyE0/o8xFyMVnYGiqZegDm7JU5BOnc4aMjE/cyHUvA9P826EpENljULjqCb995EEKGjc8ZfoT
CiHfYTL6ZqvhQY3E4JmKhWxpecCcBHFFpDXhxTTP5kBE0JBGmLOWdl3UhpSaLu7H3LLDYwOIKEpQ
JoPIDf6ye/zCaOS15nVm99ApPU2kPD8+b0VWOBVuyv899kwlB9b6GNV9GkgXHRcq8kAJo00ZueU2
NDLtIzTwzDVaqG5Vq3qmldN3q7xPNPi5uvrRNaOz0Rw4PNzq6JArWexbWvAe6WNyKKdkODk1DIp/
p+eWwyO+tLw2aR4j6Zi7D6a8+i7X5GNWGOPZ1IduZUVDS6xbjfl/nN5LgZMwwI+PiBUgVVW94/tr
r1rSqp5URLIxYthUbaZcbxli5RJ71mTBW6bViyU0tFDD5SQyjzYq29IBbryAN9RJfuSDeVVZIY5B
5wzBZopqqm8zddRVAUxRugQFMUFVT3rROQDfwlWkGSdLG/MDxJfAv0nDwqbDijMOhz8/o785FhoL
Z5R/uAJUi0ut+J/VF1tCNWnVbHtVMTl7JaKzXITZPqX3ss5Nc3qjGKPJEcX0+frpXZsscUehuGpQ
465cldCYVZmUyWZyo3yT933zJkcbTuDfj4W/9MhRSS/WMJfJLMpMVEk/XuoAfipGUqcuyHl93Yek
b83ukkmFdSRVqtAXUfE5oiUgL7J8dhT97aYJqxFOrGOHnII/37pbpfnf15vrWZZTNnYHkab7s12t
hMWkV2qn+jGG4tXIfwHszV7N7lUP43EjeWqxNeGMBxFdEYZnTyth9NEjxTkrp5Ycy0F+xEgtd01C
SJ++jN16Mybf2NUOckKUUldqua/i2IOb+cFQ1SRfzJIPPKnBVqhBu6aakH8psG+E2Z9/LMaLGD1N
C/Sq+dOqlQch3euugDM1tQdJc6VdqbBcaJvKiMlEqKdeOlWAPjH2exSPwz5MgTmkrr4JiWMLesX9
OhF0tLotaD3tJoyzej0fM2HcKW7B7leHkCLK9Fkrl1w59IiAfIryOQQw51cW6QG5mEh3VuCZrMuw
UB6IOVirbpnQKI2Bp6m9ey2VfnN7EVsbWsw0RyEDJMu4qNz2hQ/O653QdYGX1JyUWvt+W1CzmkCb
QsE3VowAYIJZHBL4LrZWuteaxvoVN9NBD9L8oA/Emjs6klM1JAXKkWBiLBpOYWWNx3Y23zWsWKsq
ToxnJCEUm/JTI02LH654Bx9ELF0QMD6bCH0HSsNl5ZDBlA7LRdBBu8KMKwjswgf6l4dyWVZ//PQc
NEQajRP0FhYH9R9fkqbg5WmzsfCjqeCDc0IM4QUb5r87NN2wXV0lh1sNr03xqU3qixlF3XNeoXDs
Gwqhsgjvq0kdr1aj4d2KqlM+YaV3RmfrGo3cKca9DMjvzTqQpq4ZcsxdHtMsU09alGjbpqrt/f+D
GlNfHrz//mjG0rFERGJy8mPSsTgm/rtUERajm0woXI//DDN0VhN2QfJQ4uckgWqzol/qLn+oQrfc
G7T+3MkySMRJ3ROO02NXgULA09P0nsiXgbybGlvEx/GJH3NXpbjCU5mc//JpLEvSz5eMuPx2XuXo
In7aBEMMXyF7AQeSgmB4N86ybVnLu7LpOXxbLqTdwV3TmFN8w2iXPLHONwJikW/DGYVGkhVqtLrm
ItkoExHeVUYMS1Lqryko0qNeSDiT811SBckua/XynOgtGVSNXf6lSP+lu7XcewcdOnu6ZiEH/ene
dwYzlqYGuXST1qWOC4Ilib8as/py69TgFfPGwWjIiS30c2nnSCGi+pnnARWAIK+3JhTWVpA4u4jx
/nyXfxGQcXFcFVdo2fwjfhbKC2XslGgga/DWzwgJ2enKRBwrQt13k1HCVwHuG40mOy8BHo6mPLlL
6zs3u8pzAW7vIX99pkX05Mg+Pt5GgJoEkWAvPZ5K1n7mttEZk5l5khFV+mxW6wE8+IYhkH3unEWi
SR+vXs6+ZEnVhzBUfBvQ0zqgzbnJQuqzvBaPLYU+xny4Yz3rWQ3U5X4UgbINw8g805JzKbI5i5ky
/ovyZSnzf30SDZ0TCMJ9eqss7z++PIAc2rRRl2PxZIqNCFDX9OMU72sjzPHp90yxlDovT7XtgGJe
vhSleFQbwkRit6A67ZIDD5a1vf1buHzr9isggB/GHCSHOSUBVo7D46C21dHElApS8KJSPt3HoryY
zGSPVt93d31bvWKymci35ls3gbcyiC+DofQeqnmV9VRijUOFdHcraEHuyK051XAApc4MHJ/9RFzJ
bT7S06daPtxGseYV3eJme/tXDbgSLJtAbDuVtTsU6gOjutTvdcKkO3juhwRkQtwa6ElzSAoALNfl
FKmn0ZThmkU1ucQu9tRmRudlUl/sYLTKYzl+YSBWBRyP+gueUvE0s6ZoNWEs/47tjcYOkI1W01HR
pulIRH35vwt1AucYmvkXxQUjPEpG0O48E5CAV31f9PZWp2Bf/ftZjGAhUNJM46EykVw0g3EOEtU6
gKfcKnFqXhQiIby2XTxaKYmSVq4Yd4MExEAHuHsyYNy6WZY+oSaddmBG42eGJ+OOSLHuAWSux5Nd
3c+hUp4tgiPCxSffWa7cjKRo7EatbBf0W0gNbn9io56+DNrs/O/SUlMrfYNQEfAdxOGlJoYEEyzO
VQ3rLWZ69YG27gfBmRZw2jVixRzUJ/qBlp4dx9zOgDmWxq8QuR9rJbce3dp6QVbtmwylXvS+Cjwd
VMYapAI8JNwYz0RnrsY2epign53JVlMfpBNwGBzaHrHGY2yq0aMyz+AJbc82uyNMsvzQwYY+10kY
n5AH2xuMYMarjYciF+2DTYzT4uOyNmGMdd91Q4qNOvAy0w3PAULUdZLn9YaqJvKo5IWvkuywIQRG
BUKhRPcTrLVITvhAOMk5dI1YBRrgVxspUxcRtRhQ2apeI7T8qg5hcQ0HYlthgJIF2prUQHHx2sE6
GmLS6JbjBRgKTGWL6mBR3vnIprTj7Us9Ktt/MRnToG81VYM9Dz6wacL8HNnPXWeqJ3tABNpEmORu
4oraHO8tjqH7Ih0CcI5Mi6UhjvFUE8lmjC9OUb2PbnZU3am7z4ricutIpBlBPJqKhqHWmmNUZyXM
gBQcYNA/M/GHUE7q5KntWbzNiIaRqY3ypGLtYT32E5A8L1UAa2dk7rW5lXy3P9W56VhCl7l7Zwzx
PtV1BAaiUFa2SU95EBVMuE6muPIYfihyjRs1RXleaDs0P+GalN3qYMjZvosa0nVg3JLZZJcmY0ib
M32A1y4k5/QTpcJOyPntRuF18WsDvLuPRCl2k1InbKRmujFm3SYHJpbHJiaSLszJJTYj5nPkhvgT
I30yfSL9QpbSjJOQX40AzzwYXfE6g4BHVDCIXlPpq+2wvPA3aGfYMvN1UuU0FpIWIxYUn5HgP5KM
tXM+n29SZPoR4nw7eFdM/W4FKNw6BiqBa/txGH/PhRZ7vXTifayrzGFJ1psvJDgGlzJspkNOh9N3
EdoTOrc46C3PdUkbNEUzcG4nfvO2HDA4fRMsvOgVcukrorAOZMAtvMN2eMpGErGqGUnpFF8BCJhX
YzK+2GNbHdqZtbowkLjHReCFuVu9T+MZWlx2iRiYnuvhpKd1eVEqoN+Zc+m6DGXM1NxL6Bz725m8
WVQFReIMvoROgFGaQ0IfjuGhza3gXqqWymdbsL1IR67qbrTWi5HdHebPwEG/J2NpPhA9tp3iKvZb
K2/p51Ymdgm0ZDJw6l3FwHojouEJzRCNgzk43r5kbUYEVJc2W9MBQTBU6eTnXc6M1Z3g7yLA3IJI
faTbHgkJZr8u1pwn0XamX7KoUL+hNv9m2kBMqTYHZBgOepGO1okRQbhaVg+ZBeWZ9JsUNuAiwlRZ
7rZzvx2N2bhDeV2tbu9fZQ/2ylkah/+OUWf2+2NNZrc3t+JxVJGVlIS53xaXFhTA6sZ3aES90FqL
kYWB8QlB8YanKKDvCh1rFTaFpSG2GeHn7BEfh9JGVF5k2V4aefvap/uIqL+kbeIPh4ab17TFHW60
4A5+JRcautOx1QUZE2WNtlJRSPwcp22PCFMsMhfFHaCszuGCQABzo5XBN6V6vsl7ylglTLOOkS3e
Dm2DWWxvis6ma8Rqkr3G0J58WgHPEioCky2Nv/umd5gzxdnNMRxUQTgXShesWsttCQZtczv+oLts
NrpiPN1uUWaY39O4ITJsobTNs72ZDAERYXl+YhEMDJjG5loJHVDv08KI4KmuH0BAWY8dfPlK827v
mTEuXhC3B+s1qbsE4MZprNMUUy5/TusEm9hQEIDqH01PsFQKM2e9zKyJoaWdaWvgNvRI3ZkuIFSh
wXUEsmeu9SZCYh3Mpyxr1wrmvwOxHYTDDZxUBc+HIIfNnKqD3sG0C2CmNE22ifFKu5QmHcZizlac
Og+F2BNxvFZMcpXWXX2umicOqmtyGj2LWWUlrpHQ/Dr6hBxKlNVTJP+JPpaZJ38iL0OzUWrPwzpF
Q2PR8DBU+ybujeKdNYruyMpBclWlDiYsqVIfNLoXg45emfLL4OQm/J7wk80xuqqTgkshE3ByhpJ2
RFxtFF07hdnERpSQgWFY4UdbJ++pM39NOQqNRbipamerBZQaoT5xytDgbXiy9ZNZ1zZ1ajg+XKP5
bpLtpZFkWA0BgdIUxd0a4GW1H93A3uYVe7iwYb/DelMOxIGMvX2ZsQyxz+/JGx42hZu8mW12qeMg
3TZTQ44YzEMLfiHIpgSGp4Ms2hwoo8mMlSsSSpE44SLIrPlKTX2XLZ09O5xei2AytpJptUL8aThT
HwSEVbbTi9SikxVR5FeIsbieRGBlyYvTRF8hrVSMEimWdzQb47aTifoi9fxZabWXLhs2trk4v2uG
TmKNkFQhMGSSCPnZBvnUcXWzQV1kRYB2NotjgqdziqM76rN2xYhpM6NJkCBkNG0ipQrdQWOJu4jI
laodtCccAmentb9bYjiNarXne9/VGndcQ9Ja0uyBjt9j8X3O2yXQOY7vCKq5d8k+XgmL0WvVDShz
p08w6exO0Ec3ekMT3CbFUHHzi8E0eq6mkzEXfjzU6lPawbbFdktULHnGV6BpI+GpruMFHZnKAoEC
5eiGdMCUDBFzg6TqMSmDpzKxn28PCj4RlH9tQvunUwOP9cs5uAjhSbQMIJvU2S4KaREld4pT7pKi
3DRlcJyt7641PrnSvm/CD6sPjnRKN+yl1yDWrzoZ32jBfNAnlWOSfD/CHzbJEGIGpdIYo0PGqGHW
W3nlYzcTYjjy1LLXI+Y5EL/cFkP/pL+PMjAaNC9v3I80nj+Q/J3LqX8YVf3Z1hNctw1KIY3sxqDf
I1XTzmOslkfQlaRIg6gFfW1aK86Vb1ZHaLIsp9C3akfcK12vbGtQ3oQja4Skwd/YDroWxmtSs1+V
VPVJhXPXvWv4iWrgzINncDXL74WNwLv4EKl1iHuFSW30RdZQIOldnN0l5KyvfCpHLAPDzqy/TVW6
Uqd7pkOWYp4ad7pLgKwp+vcOzZrLjDjbGkVxnHXcSEWWPgiCdsBqj1vZmiit2fL6nkS2oCPxRq/s
vUUk9DzX5540w92kO684vSy/Qe8dudm0z6wOM/ZyksrkEdMYwclz+enis3JodxnDSwgvDI/KJWTI
v+BLkUEGtrruMhxpA070PvYCUocq6nJeTxjOb12auy8hACCXcIdnotmVY1jDLVTzfHzXA/SoYzgx
l2FLV+qhuzOi9imp0u49BeRLkKZt46tr80PRoBHG9QrHkf2zry0YWPPUbzjMghDFQ527HRMf+4UQ
Qq7DJCrU3JJ6QLBDsB4WTAN09ADDafNWA7qyOJAbpDY3AcETEqC8ywrJeICQabhFj1PPj2sRpqR5
Y/JKQ40ox053ffqQySYJx2uPqax12Jj0qHii8Oz2gV2pXkDkBKZYCEXcRHaIYitjZZ/QtNqTGpqS
WGMnvD/OQS0DAFgtEb/2ElnU7WQz33dNxwYzoX5UuHmFcF9iohjdyDF8wPKf02hd0WVh50Hy1I0w
We1dUMJnm4odzYxNgarNXCBfLum9NQVR90kvaGPNGDWZW9jDiHm+Xwq/jWM8EVMJlP5LlDwT7ZU9
xDWzZnqhg4qV3LavTmx+DoL5b93vPpJC8ay4+BoEHUHyebIFAWbex9q0BVqnPrvq2HpSE77mfk1z
zPzOBJMrXC/6QA6iK4tCYGUxXj0MlXpUjHDe1mryrQZp28+7qrSeirQOzj1ELH5q+pKtPqyigYDh
5pEHRnjQQVY2Ld1JbCR9zX3RgQ/jXJccQqcofDMuCGynIZ7oZnPfBfNO7WcetpDDYiRUe9M5zxo9
T61iuYFpHQl8tDpy1m6InZNV8nRY1LSomKGSuL0xbkXTrO0sr0kD0VNktPl9luQfHbjhTVmGkKaN
Urk3ygYsVxkde99KTnY9LIdA/JQ3s85DAq75IIunpBerxD7T35vNaJ11rNFlhEbNgYhbLqxFr+MZ
VFjjKuCBIUkiasJQLnDXqXZwIByQousV7kLO7xRq6NFe1UCo1vjjoPs7c+OXRp+gnC2GTRzlfDRs
67miEtagY2YsqH95an0a2IlsyI5qH4Yyfnbt7B5KAKLavpk2mWa0OxcBG9pDnSRpJiYt4usvGv1W
iOEsLn3g6Kvl+ySxYOyPwnOMmJKcDsqleHop5AAcLwi/tUJH1yvTygPd2G8YyJ5Di+WaDeihiRbA
2qv6fRi/a849gPNVKD+yBB3oRHaypSGJpUYPENpCgWvPKn6PpwnEkxY5wMte8v6fUmnXDFMCXk8r
yg6coIkgqPEepNSAyEcLOzl2MPX00CV9oR3qDclCwI07IEx20CRoS3sfiXL6YpeWjpyVNeGcqcTQ
ZwNacwm9dZ7sr2MRMWOgJ5DU+E4ab1TPc3BOXHE0FgNU2V6JC16XS2KTKCEaJ8a9JSOMpFW4GdDj
aMp2uSxHGq/RRNvr1agYqtMVl15Ma+2eUmBb0AA9qhNV/4jjdENgB3IfjjKFoSrrQcpP0aQfqjNw
sOjkTuqUkE6b4pNoV7CfeB1rfvRLghGHnq4JyL9CO+yGFsmELJnAdiIXu+/9BNq+A/7eDM8dwrjk
JSk+k/zNiEzY7rYe+7kc+7tEiV6IFLfWE95KsnXG4XUYk3NRFdu+C+SlFon+mFZ4+Xnn1Y7qiz0/
PeAUPTuJ6DlukirTOqr+WkfdnamcWj07FjP5Q074pWnpa3Zu9BxDeeZ4v0rFCA42zo8iRZ8VFRCG
bJvZaDTPu7Zlg1i8K2qc76fM0/PO3tDXXxEnkEE7CD0D+RwxJ1I5QBgLcn8cvYqPUnpC5lSBwjiC
q/e4DoRb9UQaDHS1+3pxLVDcR+QveGqkbXQdki5Y0kOBJcDVi4owPrV5xhdScmTr7U9F/FPxVn53
SuOJUyEnY/11qMyVmR8hNAoyDC1/ZIo1AZODS8v4Kqd3wRUM3+yYXBWf0JWYQZ1xR1CNq+xt7bEz
AAxpj2r2PVQo/THuULrQjVhMGMdC2bC6jnbqj9VWk5ekeRuDu8GgrcLOpc+7UN8qAJmzzdQ/G+UT
gQ1x/cKkP1M2k/Tj0bNDD7Lpijj5BWG2MIeKwViH7T/GsGThsVU332zBzIudR7tOzhtBNKvC+orW
hWGZtLYObOxuP9rHPnwLj6AOlzQEtLOA7EHevgSwEByPN9BuXmlMQHeMy2NVMs96HFlyIbdzu10S
yWcReTaMWNdl8VcN8omkiQm93/R5mD6lZQihlx2S8PEe4WvhvFWWPBdxZfqanQu/zMKW1Mi12efb
1O74vEpOXAVA91BjcWzvk0bTtpNw6BYucW9Jrr+Y3fxZEF+0bSwUZ3OYV6u0RcuglN+ybrl/WU5O
B36LLsrcPbUOs9LJHK+Sk8q2ruHsKj6zTsJm4HdIx71raUUJcZK8UISZkPmW052c9Q+U/wm04w66
SGNuotGKTznm5oMcLGtryMi8zrLFyJfSmez7xyYwmS6jPDq7TCW3g8IlRCw4634MyofABINjmnEG
CN85Avyp18pUnY1e26s6ZXIWHgXGig5XYtEH/tRjMykH6ME6u9ObFBkiOZrS9H0MXxt6UgLQ75Ta
KqgmzgpPFd72IHtlWguijzwpVtmM006Te7axz4dzkGMUn4hcLHtfH1SYvNASk2aXmhWEuGBTR9mR
YiVjeWmTe1AAchXVaKQ6LPU4IgiiJ8IWXa08JRieHlTMNjNrQru1QeTyiLPvEaMV1Jy9563O+9JZ
zL/NZ9Z1J2HIjb0PWROj7/rUqPT4IPj4lhG3G7XPOLBXHN9l5mgHxNOgs6qe0wCJRcD4gqT2+exJ
Q0rPjdsSDzZDwMCIX9N6kI5fG0VJk4D9K9z1+oAyLN9iBfWqtjiMg3WOSe0e9ccyCLZRb5JXpXjp
cowlk6ln117uM8MHv0x1wmx4/mhPYbc59ctn4lYk7fDoU4MleYgVOAC1jPMOlWi81h1s3sVzPq4s
/UHTGwTUvAFu5g+G5hcs8+AEOfAXW5JmvcDglCDxtvc8n0kHoQHpPCA1OfMSO6eOaD4UTV5BqGeL
LlUW9/RsyaCrTnJllBGnwM6bwEzWlXlgp/LDMVkD/qBhfeZ/cf4lnh5LHbVr1K+1YvbGHnZz+JgD
UMhbykpGoIyaesbvw7hG8APBw1w7Y7VSDFyDfc+UQsNDnm/0KD5RNNA8xBFN9gQI0faLSNijORzB
NuEtbbdOoXrW+ELtzk5kbqskPeX9VfZZeEjjornPly9tYb92ATEAOQkZ+HqihkZtT0wM+0nnVU5I
l/QrrQ63GFh5YgUrx7gjb3w+K26icUqbIEwDeh3H4ACV/NgSLqoU0yqpkKIB7C74/5DSrjM0FFni
rkRT0eOGtl6EPIT23m3HXTF0nrAUT59VP3c/22IzMwmahxAbNS1cclMcjnXSdryZQgyU6Jqowk3P
MxKF70b8lMLzaSJzjVZjlRcY/Ioc1WFLFWqvOhiNKpCqdFJ9Vxh+HZh+312j6L0tHiz4m5zcSQqQ
Xi6eFrBPopb0kNH46xnYCGvV5h8sSrG44zmw9yIkQXSUk2/FiuOpinUqjAaESTSn/pQ354iLPC9b
PWGBwabX9H+Uke+QYhJioE5NH4Oj4te24hLLl3eXGoTkUa8Avi//lvWzxpRhcNoLKn9rW9NJW02o
zfnrxm4thMtYwF6pw3sKTdMj0aLwWqvX92HTwFCvm3OeIrAb5yzkFMb2IW3jLKYw/MZ06m6yScvT
sukY4GwELC5zlEBl3e2mgs+2H+zHuEwvvPXbqt4aMdympl8HTnEZDPVUNNHBoXfWt/GppEUp8Rgz
8aHjPKRPQbOIsKTbenmtc5KyAfNamH2ubd0+CyLM7vW2OcranMio6N8Qb2hPg/sEHSNYNepj82r1
xVVJu2Mzmxc77I6B8jm60cYw8i0+1y3T3KPSBys1+seIOe2BeplLxzcwu8NLXxvIlQtgs2EnLmgc
TkR0sd48Nonwi37wGuoyelRMcMAAfoZg/zX9QQkx+qHsU8d7tCaU7iypJBZxivElT0Aw3NOL4Wyw
zxU/H2HVr8Hn0n/ov6rpljMr5Sjhr24vt/0Mv7UPd9jW4msbBC91D8XE4DDju7J1VzUIOHhc2aE2
qzeA4e3eJBkcrBKqZx0y+JoK4T7uyw/yI1VEu2F5FYNWXHO7Lq+JmYe+Y2qpd/teVZLdyG+c15Ys
yBkJyPMl+/BSMSMLGZ8eZdc3KiVde+eS7ExxbzZ3bcl0toFdxdaWvaIPIaq2c6uHtu57QqlIMjI/
ndpx9kHVar4b8fuUtiV6NWm+RAwMrgPDhRe9vMukLZ75S/NjW2V3pcPbJoY2vrr2rK7jqj2SN2ae
eYYRJc8XQukqD/9HcdeXCL+yqfZCU8+encmlFEqfQ1oNx7kv2uXgHPpD3sWbVrdJDCR82MIq/CZL
5zmMdnEk9mGkvw+07M+B2Za0dfCvB2NGJrR+dKwIurreKg9ZXhYbLbwlW8KAiVzsjYxxxbFwsu+j
k07HSrfl8fYrZObatleVO3GnxYCCGvZ+k9zsVT8Q25kJwQEJ9FRv+5mVWnROLZP25bVXk+ps0v4m
NEIeC7uauQU6iO6zRbeshglOAuOGU12dll+LpKAEjy0OessXXLvbQOuHlZkY1GppVpwitS9OtGA5
kAtjM5Uj4aGdFiFsEek67NruXrWVuw6t5SsGqH7fK7uKudlDrzSKF6Qi9s2Z1JYiApae9m4MBSv5
GqGYZ7AJnVsU9MjDHAgEOL52a4pTVEEgVDooWMxZOPdKwt1s4LgAeyi8APyCDB3yysE02vqwkrvd
/7F1ZsuNMtGWfiIiSGZuNc+S5+GGsKts5jGBBJ6+P/SfE9Ud0RdFSLLkkiXI3HvtNehDdUs2Nphq
FMHor43pHfv6TGv5i5tnRZ96HlJ7b4bddK3qojxNqQ9NTAxn1J7dUsVvlcgfnC5G3xchvJEm7Wjt
RUztpY5Hdkx+ydhBAKoE1WPnfLWc9wsrTsCqEjM9sNWUuMgxELJiL30jtecGEXTsP1Tb/kTVRDJY
EhL0XIXjOesiHe8PLT3BYwXvcqxXwjyRYyj7HAr36JCgEQMPUTWW7QbvA8I8jfovPCMySDT8Ub2Y
dHF3TBl9JZumM0zQDzNoD/Ah8DyMNjLOnHXcjr8qCZx1P2bHUnM8qlOjRNkiQIniID/cb/07mLHb
sHQk3cahkokDt74CJfZ2swJU2dgiKS7IGWITpyTXf+A6SJb0BMGqc4dvQ09R9qZWvrF6cm2REdM+
TFZGKnmjvYUGnbvW7mwCY3YeGWMOCN01EvQ9UiADGpBE41e2U5HmvGbejgZRPotAfwUrMtZNP5h8
z7649J1BYgzukFNgJTd3MtpL5fL5MyW4jc13GHksfJ3b78IxeCwz7KVc22OgkunV4X7LEQlCo8kP
FnfCSO2YySofqmylWWq2QJ/2pL37OzkK70Xpg1zuMUrcwOTY2ng8oemxKsSABgGgnrXsxs8y26sE
38nXSsNJmiQEvPFhM60kkJHDZp8MiM7aejNxZWxklnQP5RAT4ma40Z6tMXyvmAVY3tB8sh6Om7Oo
Q7V3s2g/+W314KbvDDCWZmA+u6LwNyZeu2ewyQmLUHTeRnty+j5AheKU654YPfq3rt2kJB2cYBmF
i0r6E/JFr9o6fnGEitIfkD/9uCpUS7YX1KOEQT/ik7D2Ss1nQE8ghpemr6KR1nEs3ItbxflDjhae
v5nm2mEI/waCjIqmevWBFI4zox9J+cJTDgSLxzzz8+e86coF2Kq/zQShxkI639bsndtlOd1GifW1
u5l6Oz4OuWcS9wDxI5yuiEhniO9FCfEZ7oQRu4CpOl7zfKXAj86+J+PztS7DjcIoOIjFQ65H3SWM
WgOXFuZsUeE3r7GoHuHxPhjWkK2GVk5ErhE8XJvQcIaKJiSTZKbNdGuAGXd88pUwLnPdGYf5ge/w
lgRx9sHSiq04CSyjjx9WVEZ0FePOo5LY9Bn+QmBxelZdytotLxmox7r39WaJNh1G+f1B/nd77/fm
tZX2jkifPyMpoxnDPqMxwYvmF98PUochIYueUsiCNtKe+j9Fk78WLRct6BABgGtUBO9WKT8rV5Pr
PHnOWfoDM8cXHGoBOTjxpneRMk1etu7Mwl1XnRYQYYKrh97Xb2PovQwZ9ok2OVobdvEWyrtfrgxo
TUvcNDIjWJhRxOBuDUCp4w+ukbg3DJcorxVCmfBnzALCZNnHq+DJoBosDaIHujrc9s5VMVXjpbT1
rREdhiT80epmZ2LLYmAetwiTkpzUu7Cv2nbM/o0RoT8KhEkD/HMKfFCyYGrgPJmEEY2Ad5EgCApL
Q7WyKh+/ddJ5attlxOefq25SG+mT56Knf2CFXfNG6C8mBUclcRAJyuYhph5vbMgCjb6tCDtcOVXU
L9whRQU2/LGcuZ/SQaFr+PReBskI60YrIQuuLLQ1ff8yIFqxCslJbxu0+7ThZVo+YEtlL+meyoUG
zpv5sBEqNzkNc8hnojZ4pgaV9qqXkglX3ktKxTJfpj6DeKsCJEkQU6yEBcJR5uLVTPJqmUzRgQzz
zWycHmf5JcfDoypi45kth6FsRw4NI+w5jzreE6TIYiOLd+Zkgtk44z7YXZtqiqaVjTCZz9ndpXD/
r1XffQx04WZm/uZFTiixPq2H3uxWJOcQALOux1zbNFpovTY1htkNUxONr3Fi9k6LUxo6QYfdIhTv
waizJf2xmA845ju5KDuYl2tpWgtjrNCK3Nz0GTY/MS9n3XzTATdCDIZcBuEJ+R2Rw0Bcw22PQI2D
zfCiCeIf0kpgEGTaa2w4+bHVk/CSPgTE9yxiokioID67/JvkaLxouD6dIDomVyfGf8ETgXNjIbj6
mZe9hEV/SJSH3qaIaeuZ/BysxC23fq2dxsl3Nih4JhDHac5ZMugi8NrZ55DaF1CHwzcc+0j0QDaz
rxua59KGj9UQqLlXRC88MzC7AVm7PZ7t0wcQzxLEkRdGm5HxpgWoE3i0XSbXhX7L68fCwY+g+h6x
ndBycxMmfPcGPyhAyV6doF3p8R+XDyPCZDzRH0fbxxzm3glOhQXl4lOGgPgxqtgAD0B0IGghOtzA
OlZwrjd2gYVhwfd7jEhSWTUahXGlxfO4kZUKs+aiWCa1ti9tuTbSGx6pq47zsMuQTAGMcCE52Zug
qWyddd1cfEL9yvJLeuau95xlMcFWh6GTWXszKwg/6HX31iSDf863rsWm40dh+tVwTnkhkXRDlJ8h
fUEAKf12lTpm9EU85r4ne/UF78puP6WCMqh1SWeJtE/hzQbv8CUiO4UBDYshsggEAEPF3jPvdaL3
7HWYMui8Bembt1X9o1ZvvfAQ+Niu25zoDqGWi358bTL32UoCkjxzzA9rW/9NWXQTM7MWtVo1dvgB
wW9fh7/Yi0Fm6JZ1AmAsvjlhtfHvxKS6jBek9xLlq1Z9jPUmm2beBJsyqKyV4eOSzuis3UMLgJ0Y
tu62zQdtOREF8qgFz1khiwcD0PestRVT1STZxEfksSMXVLDJO/2p1eOX3iwyIDIccfqpl9/WZK00
YqwyCsi4uoWwEBYo5JJ95whU+lhtAxnFw0c/ej8R5ONb1dbB1UgZYd0fjyPMPxSz602dPZHGdu7n
QShOyRgy6uqjhTOzTeoOIsF8l4v/AGu0exa9Y2I9N9b/PW10YJF0kgVfVP5pTMPxlgc9ppQkD50D
H3tHLTUf0mh4mO0u+9iH14556wO5GtGi05L+kxGHXCbdCA7cXBo/ZchRMdJ/pU9eNOxvQPMWfFEi
lRYl0sjIhSDuZATaEJW8GRy5sE30fsgUdNxwMQddeuHzSHorELE/vnrji0uWCHnyi4h/jaAL5PTB
JSLkMnPgUSAsWvGVLAv9ZLtnwaC46oulIDXZSN4gHyx1L18TPEytT3NQETlVUhmWEAqhZ/kEBzPu
ZlwsaEH6FmjC7Wnz8Nr2V0MzEJoGfa9elWBw9t9Z2W11zM1IsmyrcRVWADAMyUJAIS2KweJuZfhr
kk/epp8zAt95ah1CRBWMoxUsPYAk3weGVNMy/hmdcSkw4S9nWKZjOJFlmzrWV5N9jQg+IVZs0Wod
6M+5db8haq3qMTwUJEi6POnYUGI0MXvqO6tkIi7M9hdSe7XBvTzKLYkZUcgH2jBt6JonLIF458EC
lSGw9W/JVZLU72351ZGXE4L+YiopJIEhdC3SuUJQ2oxzfjm7TNDxSTJ2qEyIsQbRQc5/W2BOqp3g
cpIkKAzTnCS6NenbYbtyxiWrjkV+njeyTaxsBnN0pCtpIqdRzzBYCub3qexA4CGkiwcNG9S2/QDZ
ZWRdArbtuRCWKTIvQkVnEH5h1fFqsB/x9lt01pvt4NO319w5hSgnwRNeSfjkOs9h2i9IzMI+6olP
clHzu0TV4E1G2BGGS6HHWc+qqQcoZ6xP+OZ8hR16hgr9zrr0VvPgdEwPPee26A7EPy8dCAiqxi1b
f7TMzezH1vNHpgkpFLzZklLOSX+D1sFYT2GMC5KCptf1/0b86doA5DJfTwzq1JdjfZrhn6xZDxgN
Di9dy5hVu3jZ3oThKe9lwq9Lb83vkQ626yaU1OYGY37hVF91cbDJNhcwjihGF5qOhyQFdeN9J3q9
HJASpdXfRmZIU3LyM4uVJn4qk8AYxrtD9NJrPm47zgL7LhRMGp8mds01/wlOzsSTzeHPy8In0eXd
80i05X+xGhNro/Vkyo2TccbHCibZTyN+04ERhp2v+qykEjfWOrgPRc42CaxliSc03XefMOQk+cvl
f+BN4qq4GBsGZjYnj1lQaEQr33scHQWayQCvhKFbo6EsLAYqOeyrTVok0a7wEPTZhX8p9Fa+GAI+
SYejzsaNA+8jqF6Z0pqQ4R9R/cLMrnuaIePHmPz9xNjlGZWBep7ibjXUag8PfngxJsNc56AMW4Fz
4FswiM+A0/AWd1bz7Jn2urOTb2xWw5tWB/2hGRgudk53bixr10+JtmcxvpC1lz7qaWoxrpVHvR7S
x6TO9QefLHCCutH1YpvIpB/iZkRvBl7guluFfeojZML4EcLi3ghDeH1ZUa9ra4oeq8nQLxoBeAIf
kcf7oacCc1pmGGEq9bMj4+poOBoWKGLwn0UzsVWxKf9QAFNjOsF3pvDs4tqjCtWHbicAfnb2YHi3
yDMqvrpWfcuQZ/QO5lVq15SlOBDN9ju15Da4XRMzLLNRCyirOuvomFYGs5MG76qXOh6w2hqDv62T
XFXHicqUPtuGSnfO/w6VHkAzjjZ4o9f/PXx/5N8TrNnVB2OPYfnvB+ztsF0AxkGETeus5sM0ZLtQ
VdPh/lAi51Dw+82hIGQdosT7/WkdciQw/T+BakoGmaF+Nl1bjaxE3vsw1sUuVsZ0vv+gnmr9XMbF
N7mT9RLlOXl9DX5TMHnfy3TQt47lNhthR9p71cXPsjL/xEOYHoUN1uV7AaCTUFCbGif5IKbRXpVu
6i5t5jezL2r1MS2SnMvMIB38GrWyPoxR/8tb+LBrzX0rrv3wk1fBT9hHFV4lsbXLrto4TTdRyF/L
le1H209byA64ZxdG/GGw+6umebQ667scq2A9jISiDp7GxzuCsxv1Q24Gj8qCWgueJg+JBkiBi1p1
TR1gT0cT28IBvkwDYX1JRx7QhROIFoE4T4mPhSqmmlsogerdIJbeLoggLGFXJH3F4KWSV1jl7rbW
JuY4nfGo+2n9lejWOtIjKsRBmudUQ6FkpOJWhMHIrNm3gVLbHS6oP4Ps+kfM582lRPu3m9MzTzAi
plMUgqgvSJULdxhmGepRy5Gp6h48gMKwF2HtlAdFNipzHz+uDiTPqi3e0Tuhmcumq1Lmw/U2Kxr6
K56ZTO4aCU+0GxR+YbNBy2GyNfPiuOsmx6rcWmW2eba6XtuJKrC2bSW98/2AZApEw0AtraDs3uGg
+0ELYtAZbzqBlSKlCmzJmtuk9i5oScIwZtgITVfrLaa0yBcp3p3w/0GW7i+2M1AQPFRPhA6yVt9/
V0ay5bJ3RcXgh+eV0QTts0i0bVOQxwXJ191ADfNYNeIBi2KmDenZrWV+g1XMyVZ2BmWvdrTKRjy4
woLKRnvrtv2NEF19JfNWrJntlCutgrMgPML6+OyMPphDl5P92Pa/hcNgvGld3BTjhzRxsw2qzXYd
D5g8e9q82U/Fbzjfuz8Uto9+uwUzNB8NFNXPTlL9lIyST1LlUB7zetghjIlXaMeKXRZH5nOTlZhB
twnKlfmuk8KxbVxGvPe7MefldfTFsapshEMVuRURiOqT12yixmOPVw1OwhjTGTbgvxdP+ccoakyL
Sj86CK892lI214QQE4Tt6qIVsBRH+s3WzWEexjg856P7FuYT0dj8l6RCHsdOwjMb3A38TI1+VXfP
Zm+0jBYtnHiLJF6PhrIeI9F7S0ww2YD9ErKEp/p3mZAIFXXd9OWUkIyLQrEhhT+J56zQPAI4lZl5
di3cKCmlUEM1Ttvvvd64kC5rnu8/RZIHMaLvOPN8VcBzxsRl9X+97n7z/mJO7JtVq2J/f+jf4f67
NNfUDhCZN//fl/bCz9ehrKrlv//4/sTGGK9VmEXbsg23nmt9linMXAxyInetNAkywzAKO1vCePjw
GNyr+jpTvK6TtC4Na9fhfq90u5nfYhASFTXimNjVQxj5DnFVp9id7IcyENnOroAFMKU0H53OYzRf
j8mua+3HAuPxz97HQbZmJVs0ZkQlW075Qy/U7Cz5M2U4S0QE60Lj4vIn2+AvnaQ8iAxEyZ5aido8
NTeV/yktbTx03dkZomgxhabDSB+GBgs9HNw6+9OQbo20w9i6xnTpZrG0aAHeKiG1jZ92DfkmoBaG
Ya3EDGoAciqc3C2IT2ELizQ1l6Ye/HGSdGYFtPVJ1jH51VPVrxukeodOA32xxzpc2UA9G68bnIUT
mu9wKbVNFLknOLp/EOwGWyQiHuq59sUIENYijSeNmcrQDLoVJCxj74m2PcZRU+2Mpj4HadNc4zlB
Q58a4jkbIgLGBoh/GOzrYJXVuTSaXQAtbBtWsMLiUEJWN2DtVOV7yxK9cX200G61nZicfngmPEYz
TaI9dsFB1fQnlAbWyZIFmalVAavEGthsYnkJm9ynlkhuScnV3PXQ86syxAHQDhuKHTs/B4Q1lWUQ
Q1qcGQmKoPlItlRwLtxWNjAN6k80sN6kSzf26OskgeDkiP4xB/ghtgP4zVj7AJHKzxh3COnCgY/9
YzZBGi0GDVZH+T06Wg0oqal1oGS5KzIiz3uaDMLQIKWGTzXMiAW71K9RmM8QfYtNMVDPQxNbFOg/
ohyLMBeXmAT3RYIGa3GQDb/QCPpT1OnZxUaVULd8WRhoUh6b8TYWk9xL/ML6rBWrzkxqVJaQExAG
jidZsDMmWoCl/HzXGQJggPlW67YU/P/uI9XVV+rJyJOJ0N3JXutW/6J86EhUWnIjJ7g6Wp981a0x
LVmlm4WFSJ/AusLHiTKGYVJp52pELtkoZV0NQnd9VwIfos4bRqd4GGixL0IyOKoeej8aribwFD5n
2lHHgmlB0Wb0MWozzOuT7LmQXQQtCKlVEqXqLNLpe2j1flv2jAsHp0EZSBG9IBsmg8o3bDLNTm+6
1nxVDPP3lviFEl2fiHZvzwYKws7DxbwO0u6UA1zsYaYhlS2eDcvmgxkYeckM2YHqUprakoRm39xa
Mtfx39Hf63m/dM3ogsh8gRPvZ1Cxfw0avAPVWyRL0xMTBQFCEV8zK3rSez/bqThkNlsku8GpFwK3
rCupNZrL39MwGODt0lhbNpoVRz1Z4dpwwvKxCgzMTTuka7AUd1lQp9dmYARnslhtUj24hRYy/EjD
r70lMHVZSzlB4XbHU+Kw4y8YieziXmoXf4p3vTQhGwfta0w1uhh9WAcOW9wipJvGWnDeCZqjN9BD
NJm9y+0eREnV+Rr6ska7qtpGHj9qPHWXtcZ1nFRFuk4DfDAaATjrDIieBuQoDSi627q/TpDrZ+jx
JdN3kXY/zNBzJkVTGGvrIsR/pZ+0FiGD9TdXSXZgerKJUsIoCMQ5lh1ELi8TMY6XMl4ZYVkvW7oh
L+hQwQU4OkK1gkQClhp3p2J0HoPa9BYpBeLcp5ZwyqKl3aPLGQqMZvEFFJsJ5nFXC/I3e6zyYFr5
60Kk8I3oSkLAGV2QOeLPlgt1bdM3T/EGzQahakW4h+Bzzlys0jN8ceAokzwUSwztCSR965Va40RD
VJj7lGMnMgQs6ygf9+3X0I/6WY7mIxVv8ZbBoVmUuawv97uFeHdLr5+dKDHcas11hqN+PvjtQxSP
9jl1IGlN5nNfKvtVNQ7IS1xqW78wDkzZQONQZq5i8qgMlJJL6YcfEIjQVnvju5n4YK9CuCuj5xvX
I7Ux3BevmuxF1GTnmizrVWQM+CI25D3PqtgWklylOJn1xCecdtJPeYgRSYujxTzDBaKPpbP0opR9
JM9vuU1WsD94r4WiwWbQaq0VUEEeRcsWOA2LGG9v0wuujHYARsTnGEEPysvIeU5DNwd0UN9jWLzY
XYUxW/HVJw3jdMDZBRzCZRY3pIdbRArpaci5EwV/zRzza2ueRmfeExlPpNlP+87uxlUErRv+ewCi
gkmTW1yG2OuOQ+8/hCSWd9pXzRJIQLhtLCdcJxYFRn9j4QiEsMPVkaZzK0x37SUIrBILFKRXAC9D
K4wVC8MgJCZm+kWgQipBS12sWpcEJe2R7l9VLMj/bqIn4UzfcSQgw/pes4K3lCTGuON63rWxHPbw
2B5F8xev/gxLGWAKTFTRPlv06Gq2eBkiA+cI9I9lLRZy7DySyRhdYKIxgfENYi1BLK6i8d4QyXsH
dpThILXpRfNDaLiIjjsk9ZPt92hZcZSqczSYegF3uiHkQE3p3tA+rXw0Vx1Yh15+OIXvHqNkfDYa
QIPRAi+Ka7JQyqr7tYxiupmEzGW4Boq0UQfyhauN1TAjwMcj2PVdSmHhTlw7vnk2xth90BIWVC04
EnU/248H7i1Nau9W1cMvtlPBPp7v3R+fEAPn0CWavj65fpJBzWZhzlrAyDb5n0M133JQt/VoSkCK
k5KAZ5Ra0IHmQxKF/3O4P3a/6+BjszdExiB6yA8y0YmHV2Jc5r581mLRrQcj+/KrzHswaU8wiM6u
rQajwpTjHsfmbuX1RKKngvABGj9gdSV2WI1D9nQwSebK1hPnkkZ6djRyyKMMVriZB7hgEmUfQZWf
VSExxhI4IPfoVoEiIsVE18Zq61x2Fhoogw+5YPk9OGH4WAw4ceR9Vx4bF6RMKiJPIqnJc9kKeb7f
8up5b205FT2zfUd4kLyx7u+wFvQxiwPPgTZQrlRtJ6+Cq8biejIZ/v7kvH+KgOC7R3fTDsfJc8dj
npCENmKpXZAbMmS9hG47P47gePrvGbqvmoNOpvJ9h4Fln14dsZgERCwQ2ez67+HSr2+Z7REE/v8+
jv2JDayHw8X91ePgZhh82tBjOuPNmkmbSfOG6nEec4KO3R92ECxvA+wnN1kgnKXQyOCi49MP94Ov
Rag0Al0HgeU7BSi4H+8Pp7JAElCnYIpTEF3+HfI5iXwy2ZNy3y/0RY8XiL6AuJTum0k93Z8Y2Dlf
nSzItWzEaeoaVt35g/eyLjzmtba6P3Q/JHaNV00KQwxxi7XwHE/uKjbaCOQ8GWAAD7ivV1q1LQvi
IGyoIDBPrZc8qbRT57AfF9h7vjsqDZajOYUEcevDe/uNSnc4mz7DynB8DgJNvlJ9yo3Qgm8j7dUR
Iky5LEIxvnmWOzAG8h0cc7g7OYwLUMa6lwDDkVeFXGgsRmjIyjyPHoTU/56FWA5uFTOeqrt5BrFU
OOhOkOkxeRIVQixTjaiAaqxXSWCDX1O2y17DoLAYg2ybTKF4QYFKYU5RbdEhhNRV1zShvvPhdH9I
eCTLwcnRG/UYQEZOuLk/PoHzbH0ft6UU/diHKNt1ysDm2S3fdNRWJy9u/u9D2+KUEEc2fI6EDMb7
T8Wo/+9TSFfLVrlpMIynWaJV5sX3X9OUxdVqkTi0sCO71nKBPFLvZgY2kmy3JNmY+vKUF8MWRTJU
8aCItqObjw9qPgTgfzDp003v2BMs9tZ+8BW6EdeRD47NPF8X/l7pxaPvzeqiqe8WZTuU66z2wcqB
21Z2Okq+Tav/E8q3uO6CryQfrr3Krh0O0g8T4UUPRiaDdf4mnaY8jmWg47IvoJF6evUAEAJebMPY
SAaEBthyuZf7gSam2XoaiiWvG/mC58O/n5awmvUpUcjI//cF/93qon4VBSxi/36AgVt/8bOVi1HW
I8tA9Di12aOtuerUzfdAO5pbm0lge+7dn5Xo7NottCggl/7NSqEtZX33ZAdDCWKDuMIRuHX5HYag
mqzSFRHNyGOnqt5Hfre5E4juB6AviS50GJZa5ep75tpL5W6w+22vWHS+eHWZnO2Y6slN+g6GBR4J
k2+f+Kvz9SCMdutk1K9eM9P8QSG0vsdPqzeynWNB4a4bzIITuEM4Otar3mXyM/kep7dKbIbqhdqo
ZsoXrYLZlMUJI2y/f510Y+YwYoDmriKVticj49KFTOqe++Q2aD80lvoWlka29FP1nbXmZwPesNHw
LsYt0cD7yS+cow/lxE44B9qRfpRIN79IvYMicLurIS95Q4sgGHeEc4jxeRZm3sFKucoqvXhIKMxg
YVKwM1A9wF1/aDUsJUpn4ApphnkY1iHBttjoUqPGHXJOHbRaTodcgWZ49M8LnAXiA6reDzPCtoWG
fusRR4mYDVy1an+Y8qc7K76maY9sgxZ9XXtuuYr4cpeeLklHApQ7hf5bqBx9F1FPOHNLAn7yRVJj
iIOFGa7IwjA4aey1YQbisY8YV3R1+jeWYf/sMTJKnKhBzI9gTh9b42ShDTsWSKKMyBt35fhdu8k+
0P3mkPRPtWmWR8dAAtYKl/I5S5ddIjeenkOWkt62l4RNlZUHtOYn+kEk+ZNLT7zmC1c7+jcl7NfZ
YIzOuM8VIeDl7xBJRvmTYIhSt286rW7s+TMTW7eXbT+QzFZhzJeYhXXA5mtJCp93xPEPcKPANkIN
VnYUIQyDjsRVNqB5+gCJ5eCy76uhPrjS9rZjx6oZqqjdFg0oWZ8/sjjU27Bkd9dEZ7+Ultx3Yf2N
CU25yCp8uQKqX+ZJxJlbRvqnNZ2Jxh4ZvKMgtqXJU4q/6sFQMQwwVkiIdYjQxhFFg5zCTZCwUOBe
my1619/gOMGzBsioOQt6yWxiqywCRcuMqaEX78YMGlZrBsfRcfodaXwNZdTwDncjZRZu6ptKKPSH
6bgD96oWuJdBjK7HckU5SO+9GuBBucmWzAH7XOoWxhVIQBIQjRG+44Y4Hcg6unSv5IrijuKKZK3j
+7l2KeCW8IPsi4zQx3S45KxRzjU3yyScqUDOvrExxkIly9tE6WJdRsU0Cm7eosXSbxOo4jBRmeu4
162reUdLXNC4oiDFue26NYzEesl7qXemyk60eNmy73VtQ+zTZohx9ZLUJqBEqYknViTZkWyjKOCl
Bg8E4dpYNtQvUzeipDImi48VxuzYAn2659wp9Jsc0+8mU+Wyk/BDCuiqXGvbdMhI/MzQnNEJ7SJS
u86O44RrwDGcU30WDTelN7NdRhsaajStsgl1TH21LTrqGhP+oJbgGwKQBX+wzbyl1rTjRTIRT9xJ
Y0EgmYX2azepAKJsJGE7goLfcNculo3Rltsu8ujfR/FUOUyWaS8C4Mdkzi+GhJ/imj1YJrZAuna2
nXQ4+T2tQKxQH8O8vGlkEcLwFfmiE6w8UH3wDmLiDHfjYSjlH6v2P8p2wtXxJReQ420UIAsHjwjL
f44q1H9p6nvnpGjfygJ3GDeK83Pohl8qNt4tmZZbA+HEeWJxFfRIj66atUoSxlrR4OfbZpl/BC3J
94menWpbYvOlh1t2xoWkBv4gPewTtdELLWx8tuZDSa2NO7m3FDZYmmlg6TIBWjTVaCOKQtCEX87G
yKN2T45hvrbTA94wDPaLEHmG4jcS67MjyYdAJD3MrxbOA3pLJKcfuhgnK3Nlje5fu9Z/Erwnme3F
S9tP3zS7Lm+ewtsjigixm94GD8ZRa+CDBIL/6Ic7JJjVgUqSzt7DVt+FfL2TNTCYLLUSdut0Yxr7
R+ARBCikn+IRu4dRR3tSTeEtGklK6xzJO+8keEQgtX2Ufw/uqY1EfQkdib4YTyFfffSihmJKhlKI
OaXfFAmRpdCxmzJB/vDmGmMLrTqcGWWQqcpQonQMoMv6prGJplzs8tb7tKfROVTjrhDlQLc4j/OB
dC2bJLBkdhIq6+fUS6HJwwiV0MKUfpx6SDPdzC8hIWNZ4+PC94lWQdfAHDAAv+h4yuz0tFzVDjO/
kLnXorEksaGqOhOsPtC6tOay9ZEFF1GjkCwDPc+eF3FGyR40DCqJijig6PcPlUkhrGvbATD1EjD8
trjiLxUaKlGchjow9qMNIaQIo2SlKcs4Ov2fKDerc61LsYR6mq4sNrMV8iVj4UXuOSIu69ASBrkj
QDmCHl+vSe+zVp5evAVOA/V5HD86JUFkInSvPUY8KKQqePvYvLldChMhi//CZ+o3FqU3G0RaMYkf
87VOdwpIlQyzPUFEkli7rfAuh/gY/baG0cL/bUoUJ6iCIw0/vdSTi3iMf/Mw8TZVOHzSGcj9jHkr
MSe7OB3jqUx7KJFGbbsWxVPf+/0yxNRpJUX80Nr6p4XAD/JY9ZwhDz8pVWzhqfyJ9eELv4ytVkL0
xSbRWDXo2WFY77PRVduo7yuabtAKIk7x1yj3MgMTFbDP10Uk7K2cShPMvyCjoIDXVw38TT6cVcaO
2pemReZOix37rdLdp8pO0LKUGsYZGF3vLd2Ztv08225hNm3y0AuuwnSRN0uystpRjDvZTq9Y/98E
1OA+tNr1oFLW+badPShJza5gdYBAM+4H1F21FamTfbKKIyzMETA91K18cpRS+x0dNoYNinSNTGAV
5vJ9syNsMY1K11AbdL3/U2fQ/0NQbJqn52UvQ+voZhLPPrHG98692Jr318sna1G1mCnWtdKWqe69
BjUcgLjSyAKD06wAWR77gpiJMvpIR9VfBtTQwHPTElWJOFLdeRv4aCuHaDZAnv/D2JktN45sWfZX
yvIdtxyOuazyPpDgJI4aQorQC0xTYJ5nfH0vQLerKrPNujsfZKEMBUmRgPvxc/Zeu3oSmIFgq4y4
FsebmkbV1upTvNvYJO3hxcmi0k1jlfET6BCL8c+qktNb7/vjyqtfpghZnBnHUC5y3rfOeB1xKG0J
YK3Wei/x+scSoE+vbaagfZgY0zFgM9v1WM8D2V7TVoZT/o4wGa1Us/gqcpYB0SAvrt40jck5cvd6
K8nyoK3HZRjpzUnJo26lmQUiuTCwDlq1rVWNpEYzuDBdfEeSOG0aKkEtboOTF9kHOZDYVaU2Vi6F
QnD5ovtWcnN88VVIQLxVRcO2KJ7hoX/B2lDWeh4NW7uWO0kcIusHHfFWKqhK83DvGSzLWhoyzIg6
7AzGc9jX/DIUYKiL8+3kf4Vm054HTaEIFbxCI+YzRdK6S9DqyrRTjgkTFahHRIpPLN7Jp957u7xQ
KaOC7E3v5BtVSLiJMKgzGsv6Y5czm2nDX0Y/ddeKEwYJC/5WV/T66LThiShFFXEcFVXn9+S555d+
BOUfV0b3RIuTSbE/bi1jBOgNEeNZJAa647r9LaM2dlP9nFVld1YU1PacFwg+VfD0TeEZ0/rkoqKK
sCiQW41UxFWT1EaNYnxEbA/0x2D42Lx3WknbRx3M/SQLaDRRBkOsOfgOKEakoKMrfKKElRL5p5Lj
O8wq3hGfIzkuW9erMfE4pfpQOYHcMJDf96XvEZkHc0GLlLNnsb0DQWOONUdXhe9E4U4M5CkSLYMG
MFDNlU048dpmiV9ZdvnIXgBHEUA3A/P8UfV0gtojQrrjnLk+t3zOWQqNKkdRwUTVBjKXgbWpcxWz
Z+2pzA67PQdGhgcp/ViyAZAhUNTW/SjXwnReCtk121yZEghf2iFoMVYg/AGIG7x7IRm/ZlPO6Z49
ZrVmbB566RCQPXY7JyVpA2Vqey6dFM040DCLhIi75QtjzVdTJsauj7hSZ/oEy7d4jHOk4cHEYhWD
icsVu8ScChaeKXmM64D+fjykcl0ZsPcwe+CbnQwDyobj7AqrsHeGhlevtR78zhePCxjtO1AvNpjc
6n62JXjY2Jm9iv5upOutB/GnSRDeznL6Q+4z8U1mVXPe6+od2ScPY6LBrJ9p/xKku9uVvbbVUZXH
mrnuSFIDNWqG5zTD+jN2KuQIlN6t00euGQ3K1UrYIeNCS5798mMgCe7RhwKPWwd4HXBFuEwatTu2
AXOVpZrphsKx7/2ERkg3P6XKOXfXWMj6ZF9fJbzspAt2+kw5NjOGNIMRpNcqAeYKdOTKDpbSVsyC
G6lAr9D6riQ1Gnc9Z/NZdLYQLq1G5K6GeeVqevlXUzkdm2/9WPpJxr1Q14/LTxnBNGzRF3nHDNNv
5SgcJ+MY8PFQUHcp0XXBvo22clkohaYm71TmEcg2leq8vOlLtKAjawR8cLouTpkrEJac4ZYFNKvn
8DC7JUXVCeG4eIV3zxrbM+vxN1mioWCylGMVxyHkAgY+ZcFM1yzKS1P75pnm85yziZNsDqxdsgpp
1ax1BUZEaXj5upRFuQathvqkRRA+V6Am7lSD327NysnxGLL1uQJS39elflSK8Or3xnRXc/JsC1JM
FS2KzpxWyTzDKhHp5CIQBmslm3JQxL4vLHkwVQ+vSVgbx4QN7aTpxkmvFMZRcKdXeeg9q3kxnSbU
SjsCoF8qkh/uQsOk/RfrZPUUzfDNqOwdYlKxF9KJY9c9LX/yAtwflVmk90NjbXxpdU/8+HIReaDa
cc1RxS1fWhaKLI9W5YxTl7X9EGfg7B26D6up4zBLknjEBRzUTCWtwvUUBLKNUq9UapZ7FbMRgxpT
PGIGwW6mBqlbpBw+Uzrxx6lR7yyB6nTCdXqYKgfoE7Ypm9UUy85D6WjiWZ/Gw4ArspnzLkKFl+Yz
IRixIqwWIjukwnErGlQgqUT33CDcRYAdjBB/54BSJWohOsYzYMsa1e2gY60vHT/FyMquEg5pfPUF
Umo/+vjmeUrtO2pzydsMY0dFCjs2B4GGiBR1bCS6Hrm+byts75Tddhf+wpF9VTQF2Rr34Hn+bmgj
H0E0s90xGgGMImcsh8p4rEf7yYE7fampE3FxGscC8xBD5sJtW1olmGMHDogj6icFc4eeQokRQPVv
qPhdrgTkG6li00vlnxtaFL4XIQn2hbFVPZQyqRJZ3594EAYOByF7Uwn2CSeKs4tfeOJ98BOWEIR6
66kPwEnozu8ixxdMSe4dFSIAwlFlQprUiDxLFd7jGPjddiLGgY5MnrqA1Oy9jVnkmYqHNulAHN4q
K7QMfWs07hSRTbuw6J/aWtyNccbr1lBuDj1ZPxGz2zOHgWofivLQ1O1LwcT1C5Ta2nNW8USuvBf4
hFj2sX1GRDVuJLHI6x6c//13IHHX0Hu1s5HYMr4IbSRVktRZ8jZgGyUivFCzUlyP/gM7CfRWb9LY
MJ3k8P36FT95FvpDyWiE2hKBluOHewP+qxs0mGTRCPAp1g11WRAl+4EcXXIL1Rt662QLW6HaZP3I
MlIpKOqqZm9mk3ffA2tK8SAbk6O+sW4wFJi0cTfZxlfbaMoPmvpAgOb3CypzQtOYa1jKRyfMrfu4
M/ZB4h8k6b4rzGQl8m787E6gb7QwQWjEzP7CXP827+CHxgeNRSrdVVMk5nNPMShfi6/S0XGXcxnf
lrfbyrt6v9zueIUZOs6tHIOdvGA+tPEkY2ekERb9/hQvHerRwrZ/TM6jN7aBq/Z2TYIaUCQtQnW4
ouNFvmatWLvvvc1DwJKvcWXfOF0HpPAgO6+lbm1iwu23sYGTpmCwxdnaLPcKf71Hdgy4BJbVui1Q
NceTsXMSfJErVYk+sTyTL+LQjuAoPiGnreyEXkJbT7sUVfFTCuT4MM5B5iBywXUJ4XaYm9Dkpzcx
80AztTKOyw7wHcG3LNLYsLS73i62pF7IC/kRJPBU+NgGSxprrTQIdii9vVY1iquEdedO2KKvTq1+
8ezQVnkfBE0egAve4JvuNObqE2AHusmV1t3HeX7n9+qLScP0XmkRheRq/zb0Aek1dBYa6+UbkqzP
tdUUZs65b8itxJDr4AFGniDp7GyBG1u3qkHEHikpmkqFwaRjKj8grBdub+p7Npn3GHH1yzTSx8a6
QZIzQiowrPPqXUkEnOQi/MiZlDQzK33CzcpIndIZ93O1CjQjp5Irw/wUR9P4YSvKqh1lhDz53QeD
ds1aNH7t4Fsnrx5QV7czJ8yrT7FFuKGu+Sgy4UHBuYV2hcaxtHmi6IfMbQZf7TCKbYh7ZJ8HDJvJ
QXO1th7ul7UTXxBThigCLagpGHkmxrEAF27ZvCXLMGrcLDQ2ceeMr0MIECrIjO33tSZbXNeprr8S
iWRhOtSg3aQNPpSGGehkjBjEFKffD5l8bcM+2sC8IHQhbe/w1FFk+Di5xKTpd4GG/qMgnmulKXSW
ojD85I3WXoSucjwrjaMKUaeg53NQpNHuhcgw08c6WHuSsAPMiZn05H2W+XgGZJXfd/tMEHKsMJbY
kAqC0qDVV9rU0GPQjAwjolD2XsdJOe8VpC3zLl0YQK3qmvti0EXn9hp4EKur1ogYhotpl8e62yWD
bK5kHETrMgxt0NVUSil+meXdWpZCGqLiPdFl5DrzyuCpKRYE02jvyLT40q0o3RQzl4K+Soe+dZIf
vgastXcXdjEfO1eddALUvENwaWwJeazDP7u8bTGuso2l7clfLq624PTd+tomi2p1by0rVUXSdcnE
eltKvDn2zJTtCgsOsuGTH2A7e1Fl5Ey172NDkg1Bc7+WZ1Wl4ex0NaEJT0fuGdFve5al3CQed22h
qtWBTHPynUf7w2/0J6212wez4zYIvYAZL2JnqvGhvuJNnaEZ1UV240EWmbnTByN+H2tEjmEW40/t
C3Xjt0lxGzMER6FojUvbeb8UmJrvA1xitAyi36lcDKu+GtItwHvgMvPNM3BkwhiAlzQq/XWQ98lD
XMxxeai0MqOu7uuOCaCamg+2OgLVnDvDJF25hZ35pxZ97wUa+bsinPZQACijyd2J97aAbEIuDFGQ
03CKdcegg0bprXVs2j3Foiut2ZoT2MNteWsYUaLAmvxzNU/iiR1q9zFG1qMfUwpFvq7sUxnl2Bko
uByOAkfFyM9BCT11qOtrBv4aCBgvljiR2dZwxszgtnAd10aklYdUBXlaRXDskzmnZsLdi+8CWmZi
8RBxisJFJ7Py4EtIGV2W4I6dl/tStd4ARVqPjcGiILNgnleSGGvWKgsLtJi7Mg9MDBKljgqvcBhn
w+4dnUwHsoJ0jGgEk1rXnFa2XYanJsWtJ9X02Rjr4W1ZARheFccBx++mLbkzRr3oXNEhgG4ky38d
DbabYMTB42cmlyINOkpq1q6kr5CPa+SqAlJiTZYo9giuHjq0FSYiBQzqCe7jLEtPYRNOMDZGlKx+
fytmE1+GO81V7YKHcBSoTX2ZbewYP1KQV8M5+t2wmJrxL6sa24sTZtY6i410D24fgzTb6srBOvyg
G+XZQRCgDbl60dF/rTN8PVteorqnb70ay34TWBxrl3e8CvQcaz/e9yXYHi2GuZ0yQVU69eaZ3iaG
PYHm0KY/symqqjjk1fhJ18Zf52pX7abhEzowWsaOtAEDxE9lK87Gs9BdMZ0vMUplWPn9mt3CI84b
dedPstTEbhjCDk8nWacCRhdCAy6o/mEis/NBYDrb5p0cbt/vVtYNAaJW7gitbLHKAAlAKNTpXAcx
4NijxeILS3xP63+gJoB2UujZHoaCf4xtnVJo3nsFC61bU7pvlv0Y/xQPgrNS7FvkrNx6nC0NZNnN
WyBo0gZzOS6MBpNrrSAcLUwslkO7GkYuzSYxHsPSQHc1Grx2FR31vOYB/K7EJWy87lyVaModWABL
JMGkc7SeigKwFVCRFZgfJi8cFnSZX+mQOW7lYCpV+ImNpvYBeOmZ0iW8k19YwTVv+r3eKPdgXiOm
Xx18khDxC64h2qoAbgsl1R8jInQxHVUE4wRpu14OnF0QXe2grU9+XSLTQ5B1WA6pea0hXvXDx368
Ltd6ZuPa7fsC7k80XOmSWsfliAqUGimYSTAt8XVX7jTVpUlckWABmL+3FDbE2Sm2hLUzDdU3SoM5
wcFLc837wG0G60njNnrQu9A4YwZ4qITaHjpNPdGrLdYtgru7CQIc+kWlPraG/1z62aYwRizeWauf
bGn8yq2BK2IuoTTCijBmq0doDdWxJn22xnHm63QjQYxw8hEBvNNuuMtq+2YAU1nrySjW2Pn4tDrl
BHoxPMP2o5GA+B+9nIHZReIhDStVvyCG71CJxsqB8BZ9bI1TkJSl+90hYAhmgUG7RI36HI4pUMQu
qS8Z891z5ZnN3fCLizFnS3OUazDpmCm06Vl2aNdRcIDYNVvEZqXfYCO9+RWGfRtXgp9It7NhLKDw
8o49ClXU5Mn8yUYKh2V+Y3Idbk3e2xtsMzpCrH4zgu0wqkS5JVLnY7FNZx0ORv2yLO1T0zwPBLYS
OaleB4R+61TFVVpM5FkbhvZQkAW1MT3KnokWzp3wlQ87Fy9TKIJ3w2bkm7WAelDXPKENKBvkNyYs
7Ksoyx8crIaTnnblziPcAaofbaIxAuKiiq4/yFpfjTUu7DGF2Pld4Cp5+EvhHn3JSntahXFtnumB
gg4di1+lSPrLVLUk9dUB8nnth0U86LkZ0+CGUdHayITeWDtZ/q08pqdl++htSDnfi39sTt5Om0dz
dlMn5+VPdYvLtMORufeCTr8pVf7SChn+rNGQWkN/jXXkmw7OxSoHmM+LVnhe2x3zwaDzB7++57S/
5Se2BgXjrLUNj/gL9/SG8n0LZ+c4BEpw5PRDwAMql049DFMVPnAWiJ4J+CW8VDxbqbkPwb5pttlM
K0l31ScJaj3G6nDqjRF5w+AP6Neap9pWIbX05SOGFOYIeE2hWfj9My0YLM5Vf4g8gDPLdSJ9bOzN
4JplnBGmkAAC7zx9Fcf+x3KU0sPqPcx+Lc+Edkl9zHSWxL59DKJJOixxQ3RGZ72juaS6pOExMVAY
OGQ+ZDA9S4czbbPhvDQQmOwC4eBiW6UF5bDalb9LlVGcL5voMobFcuzh4GGrEPisAdYj699jh3Rp
k8RKt1WHqXv4XpgDcy01nMXLxaXAJ01Q7PclDn70vZp/UBuqB0RN6RPWaZ0Ct+c0OjqTXFOS+Oes
/cFsbeX3HmfbRH0NGtDnxlB8mvNtGCNi2pFMoLHTkmgIA2M1FISrUmEB4erYsoPyMBi48tLSeEl8
T3kebQqLgE8T7UHsXC1KUfhx0v+YomdJDM/n1LCEiCbOHuwx5lg6BfF+WRxFb3svo5Y9m/mQ3BeB
qdwDHLuv877+GZWM2bGA+VsVq8XP0B4QkikiBCfVc25ERDbv4eiSzxEgrHE5oM1fcgAnI5qNw3IM
FJL8oiTT+rMSjKCcnPLZxguybDNTBO9a19tKIdCQGILvuA9bFy8lwLg08pqNk4Tox8Yk3xo1QyEO
kJsl9CJpKuMuH+pH6S/+B6Hi8cJw1xXl8b+/FCmJBYJB1xEl6BVViqRPEcQnksvUXWxmLM4jwFkg
oq7tMbhcNsZqJO6OarzapwRmrlNmeV/EdwEsGytw4/UE4D+AnWgzVj+JXA8ZLAfVLnL4yPDB9HdS
zOerGlVt7oRM9OlxcXzS87U1Ragi6EwTTjwXdFrT3HVBqECiJOMto4bYTCJjbFVgTghFEe8ynR5E
nlP8e3NbNeqNnPZUe0vI9N11Do9moqJbSbNobrS38quoWl7e4Iev2QSZTOnQIdJkZr3Rmoeoqs6E
5k5XYN2AeRN84yEqqTummfoT+47nOhqS49Yx6KtQMixHH3Nq9r4+gWMRY703oZnQEMEqkvvmsK97
LB9F0jXHdrIDd7ZzYqodIE9n5CWgi3uvCJNcdyZtUq61+Eeb3DlLfBFWTqA9kQVFqNAx20Ce9Ttl
OhR5X3zv8EqGFLYxa5yiUv1aLqbahAAXddx/huiq+6yLPhKOqK5GE44FQXuJvQCuEW8tO6sbaSL4
OQKbCrTxJ+vZPjCqaO3HwnjU/OkpAUNwR/uuekRD6t0tF19qgrUqi+Q5loaEro5WT1UcY1dFyKxQ
CrdSfJpxsocJgaFxOM+twu+JBJ5ZOI+5HxzqSlddr6MSDuOpuRCDfm9reXxQ/c5ij7f9s26DvwF0
6xhg0zpyfsmKjgbAG1q9SqM6Pesekh7IN+ewz/3D8jFUCoJvY1BPTNCYS9sa1UFFHCxH5TXRrd5O
9Km3XiLaipACjRbCE3woa4cDIlibjYHbi5OjRZzwXuALIZgyfagn5lRhLu59MzM/hVldWg1USkMD
zqXuXHNSkzfKUOuQ5xS5ZFiTmRMrTwVD+lU2IK6AnXqOC/tWah0txpAW2NJLhXEYZDe9HoLNmHWf
QKxmjGZDDFOAIwoZVY/cmmi2NOnu+5xTO/C/GJmZkD+8xIu2/JKkkcyPYYt1r3mb2uu0H5xBPuOU
LjIS+AncBgdzESp0dp3WPy3nue/OQvmak+j2UOlkBc02diWVx6XpqlEAz81Pqzdmr0/2m8Zmiwpd
c85jT37AcpEtVdGyOio6cb29RLu1/L/YKum4JOb9VFovw9zJ1xO/PNgxdkkQwFsOA88Mo23eRM26
0IYDj1FBCV++laFN9EwqxMxE/BXDI3xpOZTiphzvkO4dMeBmN5PomJvKZr8832SD5A0jvXS9TPQ3
Uxgh0iQCDQCbi1XeksJjRmP4EGbFzZQBpsLU4dOqZ1WuqF1hhs3GH7t8h/qCoPE0/YlUHjfTyD6/
3NFGaZxLjewwZSKnujU/PS+9x3zdsunTBC7MY2F12gtJoA9YgGHd9lbHjAQcWBQ36NijrDwYY/Qe
Nzlp3/BkLo2Hxond44DvFLStoPtBvKDrG81vQUfuwcZtSDi8ppJQQydq+QiX5zI6Igs8ThenwBLd
afmTbuKq++54mui5scvUV6Kr0WdJ2r9lpj7BVvHOpNhCx/QYOSw/YSDBixO4GbbPyT8k/w3RFU7R
sJl2SoceHWh5ePG5cXckAKCYmhc0M4nfJnRYS5zURPxCWcdk9yER/mmhW5ozPThDyqzeLy85ZQC0
7807oYfT9vv29GcOfgV/tUi7eL0s7yiaipM2+uXxOzkbCaZ+CvOvygrsXwIP8bZAKC+JlAEtFG/7
SEZ3XTo8pvXwrFNSLseYLBmnS6egLK+2fltyBhWDdgq6fOIYw59Tybw0fknAMp8RBb33GprT7zKl
cAp4m07Y3zLB/WI22c9YImU3Q86NSgSbcClfMfU6lARWt22SR00hnKKcMV7LHZdxHMYXT5t+rO47
BgLHUR8/QkzbN2xM1i1NpvBQ6yrc43h4K0RyBrXCXEElToNLVaXDyRcDJ/klbwfOvc5Kdqb8Mdni
9r3b67Y8abBkOg67lzrTq3uTK2UtbaI0lqa5nqAd79kow9Q+thQ5dG5gexDeal7/72GnS+L9XyJl
VVVgO5U2LWgpLcP6W5CnTExtHP1qI3vftX285FmAY2COMFva17SnLGS6n3pFQAmRh1RoXQ7RHk5J
jnXmrtaNX6yysOO1RtkAKXn+f7xAmxfw9xcID5Bhm+5ohi7/lnmrYD8m4jjg0xudcS3K3jsEgB04
BSnIq1p6pYNmPOH+Ku9Ah8fXkHa5Dx9ReSob+DDeWLxCi3od65boWN0/I5G1v+Ns//1j+A//C8hP
Mvp5Vv/zP/n+Iy+AmwAY/Nu3/9x95Ze39Kv+z/lf/ddP/fOv3/KP/vWg7lvz9pdvNlkDmvO+/arG
h6+6TZrl6Xj6+Sf/f//y376WR3kai68///jIWw46PJof5tkf//qrw+eff6g6Kc7//j8f/19/Of8C
f/7xmOTdWxy+/R//5Outbv78Q8p/GKZhchRlcGpw6XDF9F/z36jmP3BuWLpQLU3TgGESCpvlVRP8
+Yfu/MMUmkoyvIoAS5ImW+ft8hfWPyxJqW7pBje9NCz7j//9wv7yvv/35/BvWZveYHw09Z9/aESQ
/u1ykbqpCVN1EAjatsqF/dfrGQGjNXUVvRMZ44esvCo7+F65GyLcToUqngiXR8sWyx6OAZktaSIv
qQlCmToFH6BzoV+jUNx24XrKgRGZif4UxpF56tvuZ8UqusnNaeCMPtlIlXHFlX7dXGrNXhHj2RDK
AJ1WgPVzqVbzq5y7clOngkaZHUA2dmfRNOETLl+mh6VDe1pPgDfj7jto5YRZtejyw9YqJ/tQDj2Z
cbyCauyPBp4B2ivk0NCjmDbZqOEBGQA4JiYjgUaSV5fG/aMlLlNail2oe5VboAhbIeywW+8uHZ0v
GGdIOsqSWCT1AV2iuRpISVvBrT3iedgnwn9Go3ivc/6FG8KDJLq3lkhwq9JnJ0K2NA0qxxGJpKbj
p5GzNt4ashmFvsQNbXvJOSzKk+8bgDZ9tqt0xK8/KOqjYeHMJaPJj9rPRIy/fS3/aDU4XnEBlQw4
UB5t+zQ/SwajbZoek2A4lk5OFwEjb2Lbz1AlfxS1dQDN+aERMgbTXN0mCeCusSJit8D5IsabHJly
hl5FvTz89MLwoUoKxFZIlqCSfAyN/QAsu9DVS1VSm4czlFU0cNpUr9t4qgSuPRLU4eCujR9svb1K
ffzRkl/XF8+NAgKyTbxrZ+dPlYlVyLd+ReDW1kZZwdtC1WEZ2DraJJdQLpVXgiXNfZcWj0UIVlez
kPiCeKNpqH8ZuWqeS0W5IwLrMcYbuq1HOvHOgMtjZr5s7VQB9WwCI4zbZpcaoA9SLxkB6eEKSRlJ
VCXB7w6fa19ifJAZW6ofon9CtoRTrvXSLRAat1TaJ9S1zbNeNb8mobmWgYbBVx+pFGp4nJBISKWx
uqYDCToaq9GGRQVqf0NoFcFtU3okFhyemO9kLlYElZ75QG9O9dEWOviSIMz8SMrMWUcGdGxUah9e
6NR3foliKYH9F/hOCc6zAM1Dq56ul7TJruuxP/tqWrga6UO8VTO6KhCgEyqchuFxtB2GEjASyBzo
mnWpnkMFAzBC35KBf3rSCYZf9cJbzqITuQb2qx3B3veUEWOH0AAUNM6Woz3qQomBulI3auUhShka
Cdoz/oEVutiFKbDPwfavGT7hdeQbxUrzQwBVKULBVBxM9O3A2ZKvwDLvIy1UdkEdfOLX8Pd9VF2z
FHrJaNH9R/24iioEUFqs/6wJ90a3w+c6481AE84+Hz3p6GgN+HAJlzP5kQ3d95UROt3KMEmhjQRT
Br2hiUYtBGCshMii4sclDQmLCqCvRNB1DIuVBeUE4+tn5xQEFDjMdAybKRGf2o0f5DOJvTfsMQHB
ps6A98X8Ys+jjJBvWWCXLreCZKVJrkKSCYD9Kdjm0sLUU8kdSzkC//Sl4sgO3o3RSfoTWEAJV5np
Gb55llOl3qscc/cAb2N+j/fWEq3bRml/h+TlTe3rYWPhRCK8JNhN0tLcxuL3aSPSlhM0yCG6H/Sv
5bBTC4jDsUaGRCbhbNgJbIltgwp+09CmYIR6UyfIM53SXbVpsHGlNfbOZDi5CnHq2E5jHuuYObXj
gdkhUnnQSvJYqjMSVPhSLKL6ODKsQW+EjfAx8jeNFbWsApK3P8zRBbdcsmQTw0NnUN7XXEqhnpqr
GiO4S8vBtfOOEJvMaVZ8nhcnngqGug6tNkBog9pgdXZocSssIRFhNJdMZdnvx1OAOCvuX0WPHrWE
m1o0To+mM75P1VAewDDC/AwIcCs0REwkOl3L2gaUaTsdJ2PCyj2tBQcgxF2exYg8eLLSr0Kk2PBZ
4fHqAqlPCeQcDPc05SP/c9/XsbMvjPhDm/RTWnBP0tjU3QyQNrYirmksQxyCsu7m3TsIU6LI20+C
1Vxj1FBaHblx1UtNYFWkq6ehSRS3brPQ9ePcWPUw4qZkvBjofxI786jEoWxaE+yeLI+9rbbXVHTL
KJRs9lf644OL8aZnZrFKDKrDqoovkdfTHwrkdayjkxy8E0MQfVPpXQqbjxlrUZDBxq7K4Bimb6eU
dyX/nXo7P+RWjtEoja6BwNGh95/KPOylaeXFwZyfWMUrH/0Ii0xwtTmKTQwEMYqmDN88cgtFZu3o
HHzm4wjhowd2qCZcS3ODyBUontekacktnEYOiuE1jLx2w5QVsl8Xswvr2hrMJykoPvFfRhzPaL7h
PeD35+A0oRnpNRYN8tPSTKCUCT+ahKCVGlFuRZRRNhJGpILWHehmcyQgXCebsmSvF+ETAZyk3uEo
wcWIEiWJJ1CtBWrQUP/KAsroqIGVwV2HTqB6m6Zk2ip6uIt9842mn7m1UozDTYZJoVE4nRXdrtMU
8F4JwQ/4ghAgganrgD2tjcrHy2t5LCWjfzFrZv9V/6LT2r+f7B8stWjnSp4L3FJCGcK9qptGsMEU
QpPXzAhY5/I1EfsREtDHu2AOXWEkDOWZDK1gFhCHUJvWjoc4lv4zoztKMzcGtwpoYPotR6zS9YaN
VjLxBC5pNCxCdE3Xw9yq0avW3MRmjb6+UomeBZB/7MoZKklQ2Lpw9LURcwZlDo44Lg8wzTb2nS2Y
PQ9Cfaqi+jOU+OL8lNafp4frLvGqi9UNT54JxJHfXVvnnGZIJXGTEoFa5Hy2g527Wdp5XD3hOxGU
r3mHOq6Ki/oWTiWhtJoLxJISrS7oxDNHsqocQxe8PYAQEUlLZYRRC1e8GD5FaTj7FvTaNTUMLt1v
Tow1rieybb2kEPRJEEonQ8wNhB68QsusJDLdTzF4St2GTtm2RX+Ompw+OF1UPEFEY5MSU8i12sxT
DdJufOOKoGNEGD2BgSFOu4isF0Kpq8MkjIDfDNxnUBtPdLNdjHw3erlvscKb+kyMBZBWLsgJeXIX
ymhfqM2r5VSfXcekzbNAknc+S0QY5q4x1eouDaN3Gcph8c9uZUa+jkf0NVBVYcEQqltEPl67VjSo
UiWxg6vSVIAB9B84JaIVe8Bx8IzfUxttGP5dJpPYJh9yjIJAbRXWEzAfRBZUOmsH2cguDtmjNOdN
5lbGeV3LN6Z1D9QCbir7jQM8OYvjDZo29OJQBlTHutdNKj27fq+5/UBikYcJgp/pMjY/FD+vA+Gk
gDZ15I8zehludfBatk+Nfg7GjyI9G8Y1T27vkf4eJW928LOvblMq1uiHViECZBw87EgkNiJjMCBq
vnWUOfkMhJEfhf/M3BY9wKZPPkt56NWroFkIGirdqpLOR8zZHDKngZtnOg1tfxQJF04Eu7OiX+Gb
66GyblNg7xSt3CLAXmvxQ+VFq0ZMh7zQzhDmLjV2U3p0hyBmjO7M6G9KrQspMYLHiDH6iQBDO5jx
uoz55HP2MX/tMzaVdLcAd3b4FWW5BXbkWtFbQ7YvtYnbyWgTmsNaQB4y1Vetg3KFPOE9alm41FeF
eFmnvneMZC05OOf5uy0Qsnf7Ur2WD71WUNsPt7YBclxexUharZm7dGq3Dfl9Vvojg5ePTBRmG0GY
6XYSLx3wtYphn6kED3xS2waZeObH5zZhThU36+3k7CuI58BQovYQxezM8/bAwCfF4IaOWdVx0vzM
evirMKqydFsWv8XExHGQDyGyIM2sNg7CKYuNnvImyQCOgPBJlW6fG9EdDf5D1pA3AOhmJroH5uQi
hmZGr64jGIemcgsj6p/xsXwA8NTc9N/o1crOhfIVfRR4oWW8Qa+LBcxvT7OdG/9UgkQQLOraHBHT
bAtrDkpawRtGhwN7tutZmX54DoacuepjGi5MFAArvrJ1ob5fe690euGF5twE9Cx2dUxoBwCIDSnY
OeES0cm+z37KcUPGCTl3jnf11bMZ78eQQi4D0rKJ/xdz57EkN5Jm6xe6aINyd2AbASBkas0NLJlk
QmuNp78f2L3oqpk7bbO7mzKasUhGRiDcf3HOd/TjqH0aLciqW3xAjolthoFdkJ4mecnEuKvS08iZ
3fkOZg58Q6wad9XrmFNEonMIuDl3vXag/diF1G+MJStYL8uNxWYnUUQzn4vp2vA+2eV5bLzW8CK2
M8QnawTteSDbwW4k8jLOb8UnD0sbOOOLqJ85Wtm+kjEYFoAJUDYe69gbuRk8+RBm55w8Z0rFqKeT
DSwLdct16Oj0wMkEzko47XmNDmnnReah5ZpGw00EUrJX9u8tbtfkMvT5yGrTi7W7EJ/JwCbjlDxS
P/bFnrRhk1jTFRcSXo7HlUBU4c8O0WTIFK/Np0mEwE57yu/HO0IP2g8O1gQBJxcuYVXrHhQMh0QE
Bdm5yGgvxBFfBLRaVPdkgQKaRkmeVT4nL1nWHNex9MNDyvZIefYDBOIJ6C4rESKP4Ker5tjFe+Cw
MkWaeyGCoqTGFcGSnpASwyAWIf5xl3vamwxyds664qiCId2sx6L5mqpf6Ud9hxGpbDwd2NP9ArP3
BbqPVT7zHfG1Fs6VLxA74T1fOHSuaroU7pMOWIh/LNIjLzPPPFZN9zMjhG1iEf6r5sbm7CA5lRkn
W52s/J74vJbtVa3de26TR4aJe/HBB2BqRLZwzPInk0QrslCRvN9LAtGxrPyAk50Rtc1h14IxgOr0
znMG26hIT3OADxjHDo7jsLwvkMUvdqDxasrLtJ6UcxiInQSP3exThrwgFgFnMQp4WvGihvfAlR2B
ToSGEJutT353UR6s1kOb8pWAr5M75wxMVVDgkJIV0NOinKWEL5nfG4ROecj0ne2/HPAf+It0sXNg
BXL3f4bRjTA8WOGVfnL6R+0rI4ik+AA6QPHX8wQ3nkVm1G30Cl67/XLdM3bwlAdMeYi6yeCooG7D
8oCkl+xJpyE+dHHAeO3l8Mn3HL2jM/txd7bKOyPy1/aoBmLmTxJYOsiwLcH7JiFU0QGHFqD4w2Fe
frF9csS5TX0zvgPSsozAFe/byMP7QfvdUPe8MzpJvjk7qteCCr8NdApX4sgXP0pPsO95gZa5Z7Kv
AT7ieOHTR0rXXWV52wMd+ER7RlQIICnXIYSFw33uHtBFZgTEREHiog8vAooMFzxysq9u+dH4bGUX
oOeGDdXIYJqpS65yuE4V5rULiup9zWOvvVh4j0YsfruxPfeJr7v+Ih4IdQGo3uSH3rqH+IYxH9cs
mtkZ4+UnH1xWX4haVQHQbT97jGaP7xF+iXLEHXAMKY/WQBLrabLHfqp5xUt4u/SwirQbhayLHS8C
btYPHBblQZrnzDqv7mFpiaE58XWXUC+MG2c8ZocqwwLKfg/972XSHreYhDh55PlpUgnX/j5PqUrn
J9d6Nc1nR3lzgv4XnFf32vNemgigrrZ50LkP4gPwxDzxsgJm7pUbgi8pcwhct4x5sAPbmdd+6JCT
fjRWkC+vGdk/1H9EDJIYudNhOOqepj8RMhFihudaIZOefWnLQE/z+UDUW1XtseABHkNTTRYnFmdx
tDrUcrv8CXXYCLa9JPcRSSIzKpKKjABnBHH2IdgqiivbI5hSRyzF3Wcf+WosJtpYD8g/Z8Yg9yjc
ONemH+a3pHhCk9F71QgL6A64B54bhlqUvGCJ9nylqCQIIadPEHS2Cj38r35LzSWcbu+SLtSi8IVA
QiTrrn/LsGjZFmH0lIBHY/UA6C43I2iN7ErmSELMCngz7Y5NDFVRZ5y4uSEdGPKXEDhzDx0pneu+
mFFD7gJu3fgBLVSrB3p1KKzDBH/OJtIDG3p+6u8zYJvznnAJebsIz8Va3/gFKFeo5oeeMkV7a1a/
Jj5BPypwUNo5ji6p/Y3garDORX5cROAaWJQfytivjAcqdIpdsoC/EhtjEiR3VALlHR90WHhd+MTd
03Ev9z6DYHpwZjfQOIik7c+oCfXqwuWrcf2pixveTONnQ75CfiL7U0uvKLWya7Xy+8HYsqK+y95C
/cHrSdnp/GE9lSeiVqvqdmsr5Qrz4AiZlzpgnC/82Jp2oxsnDSE5uYecfOnLwuG90DLv5y++ivU4
7SrQcQVLz1tMdxYW5DfpXOxmbzzzXsztqQNSSST7ElR4arXtBzLYgI4/qwKleMAjUHSYDo+c1vBu
IuuZpXzIfIvFmnEwQ58bm9t7Gl8MLUjY0heUm8GoBfxIQwuq+kBBgyefXFa4LG3vx9j7kUxAAMNw
d4AUaq6HXpxE7ZGTM6sbvKcdgxz7BYHkT0Z+1krfv8+/uHNRZPQhdf2eoyfndGL+hbvvmj8zheF0
4nvDRcs3hArBML4slHDldBstN7X5SBVLvvaTFl0Fv2IWMbDHE0cjDebhTUanny0plt1+vIunGQcb
dxdT7ji7y6vTKO6kc63tY/NDj55gwOGrl82LXQdG9xTzj2d3q/ViituIcQOHF5NTRHlncvkYx1Cu
fRkN9o2jdG8pr6hNSI3ngpbTkS8O7kOQxs5vvBpO89vkRDVOww1guR+UJxpfshF+35WPNzy30aUV
13S9WChLrJuS5tE82dptQVfOULO+VNgHbPIqmOcw0oquuQOT8KbK/dR40mqkt0FTERF9EMvbSG3U
w+/wCxkwYEeE3DDHcvcIVHhHlXucaSNDjvqthGoX0m+I2CCyyPBA63RHzARxgQALaAjdz94iX3v2
uDmTT2KRtHKnIQI0XoV7Q1AGedA8xyMEoh0Exbg/D+WhyBDv75JXW7+hIKGONRH0d9BD9/xfvJji
kRu6RT6tezl8TXSz9c7VGGZtnze2PZM/Ae7j1ny1mcFeMWdOHo9b+0XRORvLd5PAT0wK+2fJd2Yy
zpSOLmOznJn42ul3utUCxTEDw74DmhAycJoCsXFUt4oED1HyuSy8P3x2j+FpeERklBCs8hq/85eR
sIPbf9zJT6yCVII6TmlQ1C/6K4Pns1PhyWbUSp9w19yqL8j8xWOY7Gemn8JbBi/3lpeCdQtH7S0l
I01GdahrsA+mN9dHWV00aNgzKhyiLQzOkNVoKHkh4Iz5SY34dYaJqJyGyMzqhFUZfVN3wiyv8EBs
IQ15C2ZTA5S4i2Oxx79HDFXulUaPMwhZZJnXHPf3JhmdURFiIhjJ297mwh0KIiF9TbNfNlviujdO
HS0weKsb4hvqd2t6CtdTtu758EALPc5zYPzK38uNXOqbN3rEh7kYZ+C+FE+lczCpaus9fRwnBgGj
FPi04Wa7G9/T5DH9CFFZUqNTCVPMltuTqeHnArFLs+UJaQciJgWDKIiB72JIZ2KerI6IOcC8nDX7
EtU2EHw4sajan1Zne0lO6KOdXer7KbL3KcQ3Awo/vCU1vlXMG8VqHpX5jc7vYNpEyInZa4YXY0yD
V8v6cueeZ41DD8vlepw047i08IWNy1L7AHqd5XFNDrEWPqzdR8t6Qr+B0cjxPod3GoMUNBhkS9nl
t4N+vGZ61fTaucIaX9KzpSrbDYJdRpQXJ28Tzgyk23XaeAXkchvGfGdxjIOY2SO+bBx/mD9S3aOY
Q/i2GD8H93aa1HOzjrBfezBElJF3LWwZCg3pLxSqiWU86GP8YBHlPemJ95TchvWw753sjPDheca5
rozwItaLmwzI+sfTsKTXqMGejC9hFAP6qPaRYOxmSE+Cw3ouMJqHxY7RxgacofEPqtso2pFsQqYT
ekh1ml3PVao/9ctp6gDHzeWa+g0VpSAgiuIAHaI1Lwba/uE7NDpAhvNj7xKiljfhY1IUr4vJJEwI
7d2NP/o8LClyXO2qY61gDwZPnf0C245+l4Y6X6ayBOOLyv089/JkSvawoPdu6nXKro1NRTOZSFhl
atYHgjW+MbGqwK21T/nL5aytU7NHD5PQNhFrrZL5V+0Ul7Ed7skmRt0ev/SLLPeLkZKTvPyIEDjh
CMQxBv505eCphogTp/mBEYxmaNkc9GZ9aphfMubfyh+SyeDOkE3wkia1eSRiTeO5H9eAtZPPgA+T
n2RUaS0Z4LWlZseT/B5FxqEp0pdM5sK3UnTGnYmq0yyepBndR9p3mzYEHW0qvEtZDzf98C6s4n4Y
QIRXqwUem3HO2JjIDtW9UXXYOkz9QJ0IQSEutWAgIHtvr6lFy8O2tS/B0OBo2a8hWC9dkpZuh7Sf
ieKYbyqKqAwXghgl9u34nmwD11djgjE8JAOocKmFSSlqnLk8mtnXhN7Pk7wTLMmG77j6FbeJeOgg
vXpWKVnoOoxHuuwlxxBcA+fdk+ZS7gyRHZGA/c7i2gL0FYG4yiP2pdM+h9e5Gw3EGFm/5nuCSKvd
mjsvKVkBCJYwVcaUSLaigjXc1j5siq7I9vTWfVQAtVgiYLuQxWm0wYS5cfzmxoQdzCyP6BOXhU4L
x39WjOfBTN8M3MO7RYObiTFm8lzJ2sAsrJQNjv4sOpvye8D0nlnt7ep+1Jb4QtI372zEuHu/zdKr
azH31ljMQX1kBAp3j5BR6wfQi995WTK6YuzO0qb+sSZAl7Fqj+x2t1BGczg2NdZXGxrwQDiOlrN0
1YTlx1u9Zpk/cR8ei9QmygTl7i4zoMwjn9gRdFMDGcJkWw5peB6ZVTtdEeQxiZtW9ZJIx58cG43u
ohADb5HaUTzQykHiaiqXaV/VvTpZ0e6rihuDYWndF/G5kZixDY3HeXJeJ4duAfoSo7RBfJCUd4LX
iUqQamLRaCsr7YQDnTZIYMxkwROUOebZ2ElJPZHGS3QvNaTZ0NmpNUZ2BiYT2zg1uR5TnQBjjRSB
ZK2DsJ+fBWJTgFbLr7zFyo2b5pwiLCL9Sy0eCORfWW6UgZobcja6OBiJ7wzairCqAi8IKVF4I1ja
v4R4qqgXQzoZ4105AhgWC5jAUP7Sz6TA96bX9cAapmnGP8zPrshKXYF9qDblLq46mg+uuWwsXtUg
nuYtiM/lsq8k2VbTRnnDR23GyrwNneV7aOjeXUBRs2KrLKfS5vibWSvwZoUoFTT2DwsHioxx1Iu1
+NFhJQA8yCH3LZMWUnNDY1c1Bc59TnYDFiEIJ4ttQ3roluiZXDHn0KZ3dmGOLMvlCZAwO/SOECwi
tnc6U+kgn8Z7J18wVTFkyhSDXi5ubNbO0XowkvxVQ9gFfYwI5oURTQhXkz579i03JdS9ggpqLD/B
1x0mUcT8ZPqtIP1kVy0Z0O2Z6Blujh66ejd0j1i2IPAqPIFG0gSlVrwjOHdA/uzCRb72JkgHVBLZ
TKlfZ5wkZENQf0+MmvgW7uRIYCvobaBhxHJYw32YQ/qN420OpJKLvW0xi2V5C23tXmuKdzS8ndeu
kOEJw2QNcIP+Gehe3rUefmkEeJsYlGSXK9lMzHcgu/VZgzi67aCZ1xQWcbsLvYZcgawOZLm5rET8
LtR2ahsgffW6fcEHfegRbelz9qRZC1m8CYNda8j4tguHU5UMsLThDjTldEcEEePYqXxde1Gfo6V8
7SrCJhzGNINdkc7O5WZDxJsWBkfK0G8dyULDMhIMGxWTd/CMerPSNrdLD/PJfMLr8IP8kB3MVoKR
KAcS65w1kLNEZr+ifrqbLOMj7odPoYpzqndHMVMPFbY/ks5lOXZ6RSJ4nKy3VjABbmPsQA3qWmd2
4NyWH5YCKF7P5Y8BFwwI+uE8pd19WzKhypreS+v6hSzJX5/QwX4Y6Gbj0PgAxE80ReZyzdbZ25zR
8hOp4pUjWBmbQi2PGE+RzYzHpGoO+oLVf34IF8v1SGVJKZaekw2lDc7nnStk9TWLfPfRfSFMRzsP
7U3chyBTK9SlIUz0HaYh4pZF5LB8j08GEIadWyg+7LG8VuRH+ziqB1NVviB2S4cXfBymoveEU9wN
xE/hO8hOs3R/ltjsjixvK/gKPoSAryWcek7ukR46fWIP+TARxaGySPPYn5A8YjLYnWzM7L2CHWOt
X1genW2pDSQhH05oRV9bIzNOBiknO2mXmpdm822dEi9bjHcZF4aH4pot4codABLn6or6C+zDqa0Q
PpkNc6wiwglWdAOug8i37bg9KchCbdI2hDr196tpeiZgvZ2wTJguFd3OMISK53cXdUsPzAKXIn1S
0TpbOrlAEaHm47hZisMidkAuoHbh+7XY940ZIi4vJDFl2sNoWYe+rd+iaP2NpAI7Dim8zAtHB4Dt
Aqab9OIWTAZrHmmg/Ml7th5N/oR6hhFJhqBpdNVnMduEThLMhf9rw1TpO6en3WDpfs119QvzLyoE
fpKG9CLWgXqyZp40cDj2CsNBH1speQih6UlnfnYj1lJ9bf6cYiOGGFh+NoiL/K5iUN0tk++siOG7
jlluV4Ss0Dnd5jCRfl0u5K6P5WuudOtoivbZbsYomLXqdk0q7snmSy+z0eeah1Lu2G92a8Npl6xK
DHChvdEPl6Jwrw1X2lGU2GJgyE2oHnCsbr0r7l7XIyRq2sPngMUdvgzOpYqc7zDKcZfOV9WCc0xU
jMOyrz0t7i6GwkKYbWGHRtuv+xHRvc2kOWfxQvr2j7z8Vch9kc/FKcIIB3PipDXNjEetRhmovaqM
mSW+1pWrlmu7FaLfo6ZxDlnB/ZV2h3Rg9Ifvq3Lzcj/FhNJWEwyXvmQ5t4AsOeQ/7UEW3pQQm5Uk
GgyVzjN169Oh7zU1I4HvzXfXyjadVAQoDo5nEE0YKN343TUajWTN6FdtGXz4kaWzQLQHmEH2UdNo
aq5w4SPIEVRLVu/eh85wr9zIYBfybi+5QXbFSGdph29OLW+bXmdekTZq5744JePWtu9/igfAh3Qy
SfcKlYc8seUOcDozUrPy19lkZ66nQboeYRvzRM79R2bDXtBDdbRS1n9dY4xHJRp/qZk3We3LOHdX
+NUfwPHuJhlfkSb9arTen8ikzssLIVPlvrGZlERifO2HKglQH+zmqHm3HKrJNTP7fS7fazGi52Fp
2jC+RX9WM4ZDpi5Grm4tjYIlgYQR2SpCCdVIsj9x8vLVS1sIw70NWbaEN2whT6cSxu+Io+lUxx/T
+m4QtoO0G7FXnb3G5aUyUfwvWL0jJbZYLZ3YTcc6NWK74it4KxqAxAI9JdGJEr8plWtWdqQnk72w
09b1eW0x2qMF94ya5jlN7B+zlL5IzIElbX0pq5rluoU/rcqWgz5YTwOgMGxZatcVzPqHpHla5u6l
LtQ5xtE39zbLosLsAtsnhAPyWVnpvq3Bj5qLvYm0igcCMTvAt4cw0uWpdgbyL1iutI1zaZo8ZNGy
+FrFMKie6aAn7NgryE9TztbB2pJZ0zS9HTuXuwohdaGxhhHWcv6jNXem3GBzpYXeastjYSCQ6bkZ
vK6dv/pGhQdkwCV7J5ctTVF3F4HVbNM2KV9T629ZdOU5VOJklARNaW3+uY64862p8TMtPOlyFKDl
yFkLi7ZFm8d73bShdrBj0V6WWeuCFZ/fMMbNHQkGtBX4/xhDxMOFgOSooj+b04s+N6dsMzFnfflo
EyYP7q/2MVlA/JzKo5zyrQ+/6YyVCWs0fiI8rMmvTSDgDphmLUha+05WdUBbG5RTpq5RzIAOhcE9
4KuStMLh6rjFbZbo3dktEwRZcmKmUolDjwpXAw91bgZWbY78QoAdnYECTMd0cS6GQRcSC3zcgPgo
Cdb1yS0mN5gjCu6YI31fW/Me5W13HC0IXtFs9+dqYNBm2ln+GLv0Wmmc6GckaQNR1/XgRUDyaO3E
Ch7cGTcLbHyMGGXgEbMfpb3AAiwBBhWj5ZWq1PBeLm7guIwl8oT+B/DFBJBaHHULXWdlIptK1yxH
TmwCJ1N3ocWGn0X4QWW4xevt+W44ltqKwBjO68bvRkpFPUxptkzr8OefKGe3xUbLOpLm0QrAjGjw
ihi/plBkMrDzXQeYPu+MH1NtZrd113xDoH3czIKca1xLqSgwk9ZkEyfgEkGss8cymhxz0HZYmdKA
T8GfZKODmkxv/VEHrLsU8zlbdPdUqvbEWdlc5IDLe4D2WjpoD0HhUerkKjvK0flsQoHNZ07DIKnR
Ak4RiVYpNM/VUFBh1mm8KnM84vmiP9HAmUzQGVBmmwxl+upkjdmnA0rzBBQz8klWm3Sotpo+LbjA
wls4CKwiszYNzCpFhZEjhYo59ciGOU3plJ+qrR8bNwnu0lsIWZsf2ozwYZnSEn3iQj1ihuBu8dDj
o9f9rINQl3TuHIi6LHE2OAh487D2ypk1Gl4V9SwYH5DJexbK7j+JzjxgfDjIQZOf0mIcAfTo00KO
ULRoxjaL4J1Tp8Wljtqet6g8jEZmX/C0o1izBvbXjJfyYmGLDB7EUox4R/6GY77FDk7wovZWYj0v
QNGeknI+otOnas2RvPA9/lYL2/NOfZso0uEWHHWCjfZW2v+UmvvmFswJoSrBk7et57GxviZktBkY
2NrW1UXM0Zkz0kZWnZx5E9EXNJWza5zpuSVc4oAA625AJKBHMCNUP723zVJu1MseHo/qSSvmbadW
QWsE4wNgxBhmy86YWefZ1votndL1437OmDdSOFVD9R0D8EQyShsadSc70d7szk6ppYuUJGvHX3te
b6PIKQtN9P+jOxyhV0SnpD5b1P57i0hKV1ITtxkDsWTeEjrsc12zzMuniNgpSvdYKrhbvOBwXae7
dIuaUar96mJ+j8g85hzpTIEfg5TO0mFrZEjwxeYTqIydts4IJOqgY2Koh5aquQctVBca5BZ4F17F
ZCHxpZiPhDuhBpwN+iMDup0Jxw8zLVteM8H9Ckgo7zPkG2ytpYupn8R2VigsVlubR8sNmW2UBL0t
In/rQsyboF30IfXyYqq8XGND4I75/Uq85y5pxZtkVkGpJY94pT0j5uaW7MXCvguPifwU+vamkaQD
wzm86sXwWyZ6fur8qSkyXv5CsxJ2d+4ULnc5/KwuCPXiYCvmpksOeEoyPES4Yqp9RZ3GsN9B/LJl
lAFkCJrBAoaGYlKbwubYaFtYNM5NW1M8fUjPMsKrSyjGQNtKH1f0acXqcxSNzqRWz1dfgijYrQTZ
Ivhz0Rl3a0AQHhqUyWaCMRHM2zcrUb4IYELgV+cy+g07q3jlMjsYzeyQ/Co37aFeHgV9qplX4pjH
7CNVSVeaSp5ZNT2Mxvxckvb34DrjA381KmHM5izwujfu/eh5YEoeKpqMwSvdKDzgFyj3cN7YW8zs
Rp14Xtll6OVF10kjqTsOCULkT+0ylk+kUWBDKO+B1PK0I/DU1PDutnnGcj3CEWazxWtCbdwZdvc2
xczLMf0Rca7XmD3TvvXTiXlB2Noo/GskcBgHqA3BmrJMIOY5YpyOhARsxkeiJIquVvuMBx5TfaxD
Ur/sF44DwCywug3d8gELGXunclESGAdRdGTfpNwSYULhIAh0kgkRT6OaHkkpsnclSdp1Q6PeJzOY
yQ4MDIK6Mp+7IOGl5NiFjh3JZn21rByexWOrQpvxI+JVscxvClzQgdWB/qKNhBDbMW9YkrRgdKxi
uRJ5A8iswO6hIQaGgtWdcoetAukcyGPcMAz++Jz+Vz6uo//o/zFp/ZuH6y+Orv+X0esv/9PNU/D8
97/lL8aw/0+cYEr+T06w2999/JuSrfzV/cUMtv2p35+b5Uv9A/8XBnl8uMowHVfnd/5pBrP+YeHz
Ardj6qahHFfg+fqXGUxY/xDb7/AHbUFXaGBH+5cdTOj/UAIfmGugFXcs4dr/GzvYH/Piv3sHdde2
paNcx5Q6f53+N++gQdM6LxlymmG0WHrpwA+MXH/UBtYOjctKzRjcY7nQ8aOwLeEKIDjD38Wlrqew
fIvfYzFUUKA7onMRMe+apMG3zikblZ17iHJq1QqTtb8ovmlNi0W4Q2yGYIaWoz39QRB1di+opfN7
A+GoYYQ32RaRhY8ec4VAs4kfjY2roR2AxPyWWpfc46+bbyLoD2GlGqKfk+UMnKq/thSQzNMgYuTc
RirCqbASp/IsBWHuchsGiVydIaWj/khEfKz4emIVGbHnuEzk19H/t2fhX+a7fzfb/RerHe+u4DMS
rnKkZZmm/lernW6T+mA5rKFw1NznhUEAYgVDaSbxDTTNfsbPuUuwc/fOFiPSp++mGAZv6VABwCdv
j11qfbpGfmNW0+usyvk/vD7JE/YX5+if14cmXBLOapm6jh2x/vrEGh5hHTT+z0KpUbTM+diNv+HS
YlknojsMQfZloCzpo6hkoJUQj4vmHsUAMxhWX/ZhldHT4NTAeKYta3cMzyrtqot415L2obYjk908
4I5o0K+Z27wvjFPxumyfdzKwXqqzH7LuMJRl8u7PE1CMUHIZKRLrNHM/m/WHHusnhtED4+6mOK/D
fRQlQVTnKyHYiJ001XAhtcaxB5xMy2iOt2YKVb2iiI5Y8jwJGcPtoMmsoTc9rPDUmJMm3/bYAysW
QNhxKoDYVuYdaQnUyHQFEZpeIzQzkgUVH5gChSemPjz/eUDKYh33//PDoTaf5d++elDdHJPwKNuy
yRf965tPgo4+AmUBkJcy3xThU505OcNs476isL/giUQp20n3aOioPsJYC6JmeYYA92qJwmYDWNCz
p/CfR8ncW2A/JlBoBryelm+uAnFC0rkRLJAAq3W+nRw3lTvLwZNRKmX5Fub/rNUgV47MnnTNIM1g
7X9FyoAUDuaWWmHasM2JgtiPc4IFCqHo5b0unBMEN5Q8SVnBhHAX6FEMyRfYgdQyVYe1ssio61F2
dW1T3bTMTA9uO/yO5yQl8ddObrI1+rCHRhJ+0H/hnesOf2h75YbckxFDcruZk3/iYdqINRGW1ZM7
mOax7Qwo+0VhkOCiXhAuu8hOZvMQinwLRIlYIDMN+w8fFB/If/mkpCNdQ7ogoTjFBUf4v39NQESO
udGzB2YSxhwqpszs8GOKPr0fYgvDn2vd2+P45kbVrb4YamdNGBVV6tw4JlMAGE8rmp0Wfde0LIHd
/zTd5lCzrboNZ/YfgNVbH7OPZIhTE8GhWT3ZfYyP0TSg6KAFOYHQWzcCNyAti8TKDFbWoXN17T3X
mws5gtbFRfW9U4KkFydJEWdn7nAJgXI47Hv5RXeWE1bGpmnhZrsgMxNEUOmAUddaqeJmfTLhQ4Bb
wbyZ6OYRWzGMdwgbm+1kFZNPhml7NAmiuOBfkIaLyqXKbiuVvWcuGUy0m+1xFf2xt51vrcZzQiQd
c+dkZl1WSOB2pfG16Gy1bIX0SuBIaEOU1TocPuRK5OegEqk35gtBSbguJ8j6aRcxOI8ewsp0rqm+
XApMslOOtmFwnY4WUbR+BKHIc8cBD6PYBgoTKNIkQqFcyBwQTdcDrNA6bd+ZneuPmPH22OTm+zUj
oBG6OTaYIwkLNklp1mNVWT+jWHvONu55JLU3ZUsV8C/EZLGjmYPclWIyYwLgpiVicp39ZjxnH0ln
xRdRy8DtbJJxNaS8LQZWyOP8m6WJooIR8kdmQllrkvk3RFTXUyBLSfHassVQOm4v022In8+Kj9Uk
vXvpnd+Qfgh7atVhqMPmbDZYydSYR2yS341t+9OaEENZdk2WoLgUk36zxK06s97dr9rg5/P0JDvg
bFZyHEanfIoI7MsPLmKDjzZJ6pNF4EGes+KE93+Z6iHiwACGVYDv0on0AGbcu/vY7qNLo2vPVQ8c
pZpkHuSjtNB5jfrtwvlFsI1+mpRBorpY4L4SJJPmceIpJDwohcJf+ZBfxx5sLyFwx6y3rrKHOlDH
2burs9VnwosndjeyHNun44mix3waBAuwzqW7FoTEpovFZhBwTkc6ar9opLFLc7iU4dG0Ca2qx2dj
iPugi8P3lWQZOzTxNWyajVFSa7NVJUabNDJJl4NHAwYX9kJmuxOOIGfNLqFbwakK+/uBuDemp4Y/
aIt+qmuCe5JvJh71aXTdV1vRcZHHBeM2/xps9y0jVyJy2WYL61wuKMNUBSjbeWZ0eEtaQPxPggI1
8X9v3P9zHfz7dWHoHEzSsh3bdjDvy7/VEhCiWQoJdAUxY6GLQEdFJ72ea8WgbuhchkC9+zysDavQ
jIESnni+Isq9AZiUnYZacq820U0TJsbZtvWHvGRSGaPfcuPxCih2z+l7oD4C2jnQ2sFtMYN5zJwL
KocfeGlnjDaoqqkhjRsrJVadWS+D8MgW5z/SlbphRNAW5iMpTjBA8qCydbik69CjkoUahbrk6HJq
72IH/0//exDTEPzPN6qxFat/e4sY7djCkFJJG9bmX8/p0hlxkVcjS7mYE9fl87ZqpGGGwVkHTg0A
b8utRCwSA5xiN8XgD03gvEHE1znokms6Dz97U3yylrk1NQROiS2A/hbmzX94ocZ/80Jtks0Ed7g0
5N/rrtnSKqoMtof6Q9iS6JNhJns2TG6YvCL5b0B0cbXBA3da2XkTAwm/Gv/D87R1F397s6hKaS4p
ljnMTXN7jf9W++mGjExtYHIft+De52y81MSjVTgvL4Uh4ltV4U/J8C+15eHyz+qh4YDxRB1ld4hW
Fr7diOJlCMJbw9hIsnaJyLq1GQ1uHziiIwagFjuFkP46KqYQd1MFg6t0GcLHsXYut//8+RVPfHcQ
uJX/JMAuGwli7Cf9XM+AgZuR3b3OcJgBzXyH0EI7mzFkZlt1dxYV5c50mt5fcFRsGD1ZK8wsZXoW
RMloMDpYisNkmqLxTjazJzZ63tpD4lzg9P+Hj5Uh8d/fVINqn3JfClN3sf39rVIAveWUiYa4rl/l
z6JHK7K2mL6mmdldVT5aQHCRpLE2sbSgH8bey2XReo2RvaFOw18C5mjfFJCozisO0x0MUpYIc3Y1
oGkdnDl+mJlUzen4qmxXZ8ETf4LLJ3TAeQ4xYxqJ+8LagIENOgLoRKj2evW4Im3Yb5lIxMlgIRde
nLO4cQjqPLUZmMjVRvk2iM9NiHDIR5bYfYKjTzFybhSNUTWm5wVm/c7CCR9wNe/DThiYct1zhcXb
l4d0Hi1yalidduj23ElqpKRngCTtzpOklYOOTgOUaMhZ5d1cJPCMrHerRv1l5r6pVUHzf5k7j+a6
kTSL/qFBB0zCbZ/3j54UNwiKkuBtwiTy18+BeiYmZiJ60btZVEXVghL5CGR+5t5zRfbV5JU4s1Xd
BYg+l0GUTwBt952M+E1F3hZokqy1oJtaebailQvZgPEbwBXJ9VGHnNuOtJ8FE/k5dk+QdSuWjlyT
gAP5zBtnPBGQ3fmmcSY254/0BmaHA4MaT8pLGaLQkm4CltbC+xUVEE7gh2LrEtgx7Za4lQFqnJpC
WoiKQAXlrtxgMFcI89gahwvoGb5k3TGCtZ1xq0NE56wZB0zyaMtctNllU97qhb/rMebOXU2AVv7R
6+BXYZHa57rtWjF0PUG+xSX65mUkbzUC80AcPdgCpaI9A7UownE/EANU1vUPvkl/DQ3IuIff0mXH
UyF99Sm3GIm5fAf8+iIAHluv5f73/fzkXUuZYluQ2A18F0+kJMPbc4tNkjqPRQh7YUkEOTmJcbRz
cuTSN2N2Pod4WasKdU0c9Tm52BaKvr9xizzxa/jJrVSsRQi9JRLZg9/pGflSRabr4r+O2fsi5wEq
ECHfCsu6eRRB8bM2kac3wJPRX8M6s6LwKyITjJtkH3sgIWQIFVbzC6lF2VzDub9CnUZdAniCW808
pwQhwQ2J73oAAilRX/dBXWCc957NoHmpC9G9D52G+tcg+HZZS8xB/NIiCmbXOuDDIHXSZA+HHVsz
Iy4Rxg8h6JBOuluKsiDUNQuopzIrvF0OhojAe7bhzqVNVHQtixsulSl0fyMviClX0nArxuATzDf0
lwbJYcZEjtHcsVDsYecC90zcoBW3ea2K7L3vlbMFzAPdmddjrTvD3/Dwnp0Q5Rko7muMiYEbnpn2
IPjDJgt95ISw3vYeGm0GTyJC5Gb79naqjOApDuybppVj5P3LaaPiXEnGubEdx3hDuo41mQ23dpXM
OMEI7t47cYDQeGzVzkynC2pW1A7GhLjHQjXtgYVBBcYEiFnvbgDrtm6WhfVUWxhpshdyRCZm5glZ
ZQxPct7CtSf+suM3MsMclWdEf4Fh2U4lhlSDaUGotc2j2DePHoEZRe4iLJVtsgvt8YWMCnBZ/gcK
yRdVm+EZDmfLc05f2ton3Rr46QwYmSJIT3rCiZBRCRfN2ZhQ2jkhlvMGt/ogOCY7/XPUAeNa6les
HMXjot6f1X7oUEF1ulxQBMTVqoIEjGohbiLNyGL51RZFvG/otct4+rBwr1+CrslPyVBvFDHwZk5O
ARmTuHq4gtZu0beobZiq53KJggHuBaGoUWe7ZBnMdpdxtu8qduN4luKuvs02pt1CGd56okFM7OHN
Me1taU47YMTRdejdazTHPbU3wl0mffE6L3OiWL1Ubirh+MvOBMl7Vh1I5UZplrRrFjUkhLLtR3qH
iBuUhzfwyssREIQM1zT0KdVXcDf8EV44DfsuDGY0H2McLr/VNXPKR44kLChKfwHCP3NR8GXEZGIR
RsLA7xxdk5VHOBE6PGyAK+si1qcxxKGd0lZVBix9s0Yqb3R0Dh7brlyG58Bsrm44YDGf+Gll+AwC
ilidOHyz5sWUHXcXItn6+cZN5UssXNxBK3uw3W1au0xAVPyo2anDu6WhId/sECrj6mmCc4CRXVym
QjGf39aqO8YaRDEWUKRPSrovePK/40JxzLuzs+tiA2t0SguyyBUCRFSERS2eRPbkhL8nJ/Q9f7zJ
18CFsDXAhCn302kK2/gpsMR8cFCXrYYyXdFS23tdImIq+9LaDxKv4dgRDDqW8FmHcyzNDy77jSsx
GRuWerZa73m0LAjwuqF/MuK96w6KCQhrfsIl6QiIOG1085zbo6Bv4F7NvBiQvVe/maiPoob63Hp3
dQRErqXT7savfsQevAo7Bj/IY3GI1ha1tHUz45wQPqPcERp/SCfmoIPREB/TjwizG/MbIFy4Kwfv
xXLwpdE8Bzdj2DkR7Iu6QICFfn1eTYT9gipuf1jlEsg42Y+OCl+nrcduu+Q8PCbJfPEb3hvo0TjN
YRZR12EEx2UOhH3vZz6GrMXvLrSPR6A4+ViQPcOXp6bV8jSCgDq0uOZmlDPnHseC5xvNI4ieXxZJ
KN5fSp0a1TqsBOLEZN4OMoHbnzSfpUlUuufIh8kosj1w5h8doxQCAxH+ixmLOfO5PJ6XgLhFko2z
aQyItOnrhPWSGX2E32oMfnMAkLo8zr/94I+tbWBkBHNmPQmNdoAETOP5x8heMdbS4dmOym+/4BIu
0p1C2buZ5qnbq7Hr0JsQmdp33s9oxOrJA4AwFx4sq02nOpAWunTA+VeZDt9kZfTXwAPMo7uH0MOZ
ZLYV13hZHRnpOhefkoHIuj3Dgd91NJpbw+vLg5H048J85ZlLYx6CWWw5cc9hCW2gsYLpNEZDvgLn
ck9qSK3LZpNyiSbbMh6Dbr60CiGlMf7txTSupuwtMN/UUDhXk0Xn2ukW1x6r+ky3Fh4qJBlk0vHZ
qcuc5ruOUE+8lQrPcS0FH4s5PWP9xAM8A7Fs6pSpPAc0iI91EsRyV/uogiqm6KblNpdSYH13JVLM
MXDISPfN6dWQFXCEeaECj3O08sEIwJhburGjpjjfDR7T1oDRwZoAZsCQJeyaUT8mTvs+GCQQVHId
DPJB6/InW92DrUn/TqWBeMAqz8wcH4DR4iHKmpo38bRwudehV+AYbc23ZN5RmRJwacOA8H3y37Ao
l/B+EhsKVeV6u9TqFKhzdguB31OwFtoDFUDsfEmYO7OON4fx0LLwBCcy138ATnUn4ew515EO+vpd
18aq8bDWOk1wb/2EHrtmu1oqmCWJZs5VEAkyOfo8tLw5VoIZG0ngOutIDZ6mBl6ld8gKLJt2i/fN
CMI3t0sOVqqjC8dNflYtsQnL/yFeAgZkAAAjsZr6StXjWQqVbgDo2eudGXXBFs0Tnylqj9hV0xNX
yU/L6yxW0DqkyG/IAGqcmRFe96kmP8NgM2r8LHI+QfLKKd6bSybZXqZGbJ7cEp9si+LcZvX0EjrS
OAxlpxkDb3IzhjRNpjOTKF+Q/bVtUEPtAzf8SBCsXnG+K7cMj9lc7HpDfY52Mr4QaPWYq8fYd54t
4pEZOKW7jOD1VdJK90H4YCooN/LBRSpqlGpv91irWFb98PIZhanT7NJUFmvLEi94N36Z2E44/Iov
BxH6IV5WKoxCiCyabzWew8F31NNQKSBrkJkeqzkEGUNFNk0YAlk20NioFpkhSsXjtOUL7GeLxosk
VYS3JAY2AS5ydiTHMAc/lvjxdqzQAeOUgLUrxyXfvq9X2ZK/CD6fNyb0fovsRvCHd42RWFHbKXkt
yRtFVP1uhpl9Ss3gsUFN8xD46CyRTp7+fgvu7L71VeIdBWMqdjJkqiDUWiIwgGP7K+Wk9bmfBeIG
5uDoseEkDW9IetiEwOefYAcoy/pjgP4LK5eFd+VQA/Sk2bk5cFpwBcXPvzDzXAIdSSPhIaCBVGt1
8sq9TM45sXSbrFfe3UgYIs/pstmRT6Lx7BuscfRTY3mwEz0e/vkHhhojgJL+wEqIGUHll7thaMMD
Y7aOIGfT3rdO+9gHdofEp3vJNWCyMm79c1xxbmJ0AAy37A3m4UqqYnHLGgzFSTIe42Ju9m1hOMc5
q9/BMwF0ModvkhnAZ/xu5fxZRXI4hGF+yLsoPkVVaF56g4M35m6frfguedAus5l7OD+Aw1alQQb2
8q/cRn5EMGS7mxcct9sbr0Xj+ZukKl7aZAbYscjCSrprhCgAx//m1SXFMoqUzFKVQhLngpJ9Qhz3
Hs1ldbYUu01+bGNPmuFPtybZXrqZ9WAmaDdmUG5R09Iohh52gH7Z9UcREAu4tbfBHMV+Iu4QJw1n
DfS5ZM+8ku2YY+YHWeTJRqj+SBnXvtg9vkzLuouQlntJvLK6ynlVDch4Y2b0LOqehCtaN8sorXNS
U10uePugZGMGya/Kk5ccJcq2Aoq76Vzm/aBB3CHcOhM2l0Ibcs9JCStmvvS2hRLb7tV98qlAYflK
m1teetSWOp3gr9SXPveGly4mhM2T6dlom+EsmVnFIHs2VpqQCZyJ7tzFBAk5fUNEVWzk+7YU1lsd
0X1qp0aelqHky1M53OyiewudqXggvFC+KX3Qo1O+Lz8EukiClzDDgojyX/QIPHhu1FO77AcKt0nX
jguqRvlobbl57UuX9Jd2ZHiS0eesNCNPOBvJsJUxh1Zslr9N521KfHWJ1/wKZkIb23D7d8ZuS4xf
aT1h+PUs4nkS/lcTuqd0f8OYVK/JVmaM3yPBdwyEnXqu6F+KYWHGQFK0EKb4o/Y32ooOTS4mhgtu
w7zY3/pBE2zSwTO3kiTvaXjiPZtYlyd4ctEmkk/Q0/xPlXWVTASJ2oOkzRXdOYE61ZoHpjE9JMLT
iWavwtR8aVLBsRqC2mn6Sr3MEh2CZ4bQHaUPMirgBXLyfNVUBNYOfnv1XSN8qATq0TBwod5QofTh
jJAxgAYZxsGw6/12uCahTT89EHc89FAgywlQgMBDk0UFyzmmpmQ0lHdHiOIecXgxrIrwzjniVKIo
X41inHayhloAqCBxCDofgGZn+g8Re3A/loDuKUr+JHYC2TOyb1YBDsSKIwDxfg+NsUK5bXaj2oyl
aC6TA1CZN+Oo08Z5JfYALPYid9L8+XURmh+o7DivoPuRplM/hT42RB/64RMrsHJnJP5BiDTaN10Z
P88Zh1+BFcMUYv7qK4seMOap9szy5iTMgvI+qd4YQkMRzIKPjlUV2ucWi0Tohfsia81NKwh3MHW2
a3qt3gt4ZKt+whlkzE15qJoifwgXwvoEK2iK6/lTNsE1hff44oz0Ii6RB22bBfCObHmRtt1wFZ1E
ZxsvZov9Dp0mdG/hbNMuP+EtQWjYmHTe8fSIZuKNDZa1nfh4Ocz9n0YKfNer0z2huC4iR4qPpuvT
fTj2P+IYR3fj8IY3Zsmf4rfchSF54SOH/LpLanbZc/Xqi4xQVJO/wo/Zxpk2aAL2UZeoBk6tzVcS
i1axOxFSXVvvZWw+5fwAYWI5DAXjAXWtfyQ9yFgrFYaInwugVhbcmrpqjqXqUCOUSOFzNocd+4eU
yRjOVrbq3MddqPaVIo2hT0ht7ofT3ye+D3HMJEThwLREGU8b9C6iarzk7YJfwJkJfCkoIbKwYe3w
zuw69GBlirIymgndCcbJhSnlg1IYMXmhB9lNJnrlvm6whdfteOuL9j4hmzy3ov0OrJVM8vBoa25B
0++6RSAcbhWq5RW/k4TkKb4tpXcoMDzsIj6wM34Oz6zMoz6ZuntCT1euOdrGBxyVP4cZ70/D0nNK
oMfwJ1wSC1wXYjKGn+2ElHgBA7CoomMkxSq4JNPG9E1iNwfsCWqov0efLgp0ZHK2yBnNp3RfL3Ob
IHMhAxmXJtdU+i7R0Zw0kLOG/tEmVRmsJh+b4VYBr0wfb2vWZ96o2ZeHwSUoAMC5YFBvcY8J/++6
UaHBpTyy90y/6jN5aBgVKzTdEVJhYKLsexrZHIRkKsuIepEiLp9YNJ1tBzlBNMI+iiIwhMx8xC4w
4oPFoIjBI5Td2ftT1Yk4uhUeNcD6HZZVfjtN9dEMpnWXYfI4LjHnsyePBly4Y4y6DlYOs5JWYYEp
3athNf7Vwg3GJC7iakfQQa6Gma/rIYmv04RfjUVku/baYp0tT5+Gc+Y53Z101hZJ7yuocwe4ZnTz
Zt6gvpbbiqHTeYK0WRLQTdANsBf2p9P0aSwPemdUNxCU3U47IN5aP3yIHRv6gMPCNXVD7N75omG0
ovlSxlduZPpbbbPkqGx1LE19zbQa2ZMX48FsR4FKGLUJLHwDHA7b/u4QOAiPB2UBwQxmvRcmS0vc
cgne3czkG0gdjR25tjDE5eQxd9DgRjvNTsGQXvsJog6kzV+MGPxj1EOs6OiDl2DSdU5aIGvfgEEQ
wwXHIKEFQbRZk/SSJsZnu+y0laje0gQBsNV2FE8qynckV7ubPgdAoiU67nrZifZmeBqmLuTxSpjd
h3RICf7UAUkskao4G4WtNzTww8qIODyiokcP1ITfoh+AcTTXPmjwiYzGN1BNVAT960zIy5NnRq9I
lKC/gucFZ4Qscc4EzVGHcMaGepbQZK3nImPo4mbVY4/ReZUFqHU6Dlwj8nZjomy0KMmrTOGQyxFp
xDBbHyLX+zBogbDkTnBuamUTK4cLKT145JfRpYJ6ctUPR871deTvkbnLzA9ITm0GD4Q4MX+aOocz
UEw7B5/K9e+/YtMsN8wWLXboGQ9O5p1RCHxIFnHX7sjI7ZxF+d0K9bDrbHRD0xx9WFM+rL0gwGie
ud+a8cWqnrBnDjZFBCu71YwY4RAa5FG046LcJ+APOoRNk2l/imE6zYPUBBw5z2nk2Yc55RyGniB9
sioWwtHadRy5ReXsMQem/8doiDm8Qnpj10Rmw4rhhnzOOSd4ZobgaAFpvQGO/RIyA1s5WAGzCutc
RmpaZzW4KJN21G3AAfRzAm1s9NXe7e2bH3v8Ddi1IfX12bbSJpQR2azdqNMfUW4/gmy9NlXZnc3e
6x/8qPstOpn86EwEFo7ThQeUQd9u7Mz0uSAwzfqYoZfYJhoafI5MogDuHnbtj9wo3uhJg1WUgycl
6yy0oF3B7z2nuQezbBLAzj2EIm0WLpC7JNgw6ZYfDq5I/EnGe+nql7mAFWm5aiaMi4FIxd+Gis56
eSasj/RyBRCkizNgaQb4Pb0UxLhROqanEJzoJ4fiUNZjsO5GD6lt9CfqsvJV2/pXUafIai3GFEHA
jjUOdlriSQsQ+Vv5yHO5rbAQclGi8J0J3z5VVTuexoEU6yogBtkKf81hgNCDSmhDFhMRY8JuDpPV
Qq/oqRCFx7PjTu9WXQKKEupYaAhIBFTAzzKi5xkp4tWxGKrXS9K4cI1pl6BK3LQtx1XuPWMR/uhj
UrtjfGgrghXDzZmPrNrQjww7m0o3Co75TEhXAEN23+GYIVlEnVQiX7sqGvdJHeizdp47j3rBC7ph
385NfCZJZ80Jx7tms7Rd1mUwZ+HeNIgnH9o+mOk11fvg2vdinN9iKNVWQOmb9G+Dnd567TIe9EFX
T/kTVj3sfrAC1ppx3Co4ZD66d0TlMx6wr6qhVGgt7hFvQpaJE6lhkrUZpxCyYopTX6iQMXxeffap
xZZN0rQJh3GMr4DJBe03g7+1Vbn3qKGawcw0R+7PiocDZGz/llHcIYLn9nWQplN8rUhYeC4d4FQ9
VF1GVo7K6lUwOEtwSvVeFj6JgELtkZeq9ZCEzcEeIP4QljEvSIjXmRi5Z9sZyKbdazxYuSOvQw23
EPBMh0AU20xk5HheOR2RViGcwtb4p2ghRpaJMnZdNBwHlVzo4fC/dP1Cb4g5fOL8ZPUa3t7Ek9Mz
YJRJfBtTxj2JaQGzk581ZMQrOTpm7n/1qftRJZDr8mCfEEuPzHKcIXWbt7wbWFzYxMHK+Tv22DZk
Zf0qRhqqthofwymOEXuPNyIu8E4CcE8rBxkR9AXdzJveXtqT8a3jMxlcSj5smJtO+c9lF3140g74
tkL26lP6bfTxs89wCNhZAFct1ZTZ+qE2BcvZwSmwEzvUWIyNFMC1tWtyLzNBTvA0EedO3RsQWse5
WEeVD06sWXeB82C03AVUkz4VBu+WDkD3xTXRR2BAVmw5NrPNJIYfMAqY3hjBC9Tg1iffrI7PCaq3
/+A/6okuBug+HnBEguRGkUEde6wwiWmbXHUceXVDeZNlepVP+8CZ0DrND1WlTiCv0e2fQGcZcYa7
xLrrcf6yc+sdA9cbgRIbDIJE4NpHU/8RidznRvbi6PyFHIdp/R+mYELalhg+gthnkcfMuGk82Hj1
aSqyl4xFoV24tyHCwfBXQvBv6ev/lXz+/6E63kf/8K9jUtb693fyv1NSli/4py7eCv7BKByRhB/a
gtw8DzHPf4Wk2P8w6YHDMORYtYJAkHfz37p46x/oS4MAh7nlBYir/0cXL4J/sOwOrdBy+TLXFf6/
o4t3UOf/HykHE2F0Vmhk0Gii3Xb/T0yKrhXfGvj6dUus0sq3J6DTFcxOydqzbwIGqRk8hpKgZMPM
Hmv5XkqgdGY6wt2jKGRcrpG94G9dgziAR4XKop+jN1rX/EjrvW2S8rk3lkotwb8999SLnIlg2T/y
Jzecvt2BqtFSxiNfcDYBiRJa76/cdi7XeUByWV/hBRJM3msGp2RisUI07ZcOoLXF/m6NmcchWgCe
pPnFDh/fFkZ4Ysq4L8nkHqwc91/LALET1GWDk97HLnGfFgZwTKb3KjFoAoyo6NazqnZaR+sAlPrd
1zVpQll6QmwgVirPn/TANJV0ynORd2wscfmRSD1MCJb7kDJS3vyGgTqKtZIyc+lrzhwpHqFSjBNA
7GCUj8Zs1YC0WRVhbqzYj3/EeUA4mH/yAhdPHXl8lLXvkVX/8kLOGS2TP1KWH31j2/tppuCD3T3l
Fc5HuyTKPWSBDJstVBWCQvyhZCPZGxjQGP7rbeHyMregj0IkLfvW0rCujXenBHVWBWD1MnUiYncb
2gunla1wR4UX0cZVv5OMBNDMYvs+x84mkYDFHZysJEKBk8pgqOGNjKbslJLTtC5J82Qce2hr9Snc
4xx6XzxqUICAgZLjUZxLFQKxBOwbzh00QLReQ1zNuzIKfgRiTPBF596BauARAARsufITYE+/qh+L
3HpOU+7egv07GPXq58DCk5AQ6ylDcg2DQ65UXTZoknF4V4iHd2EEJNpz7K3HbBtpNe6/qpb3ctkg
9pQnG5hRJ6nCR6ZsuLKL2dhgKzpE4S3N5tdO2thpyT4LieRhU5ydejJPl094hM84rsfSi5GoCSRW
SNljF01qm8bNFpMYwAnjd+1lwco+df30HtueAxIjs1e2/vRS+mw5SxqS8dr08U+EBRdtBNVxwFKa
RNG8NoiJX8Gh+dEUg7fOhEbqRQ24ykd1Eykhcy0uEJus4bju2dCARGiA5wXOeE08+QdW1C1yxWEK
diwwoiN2LyT36WFWwPd4dz9oFUCpFSqClVOtS0esZxNZsuhSFhGWyRhbg5IyivhUQ0OxHPHJIIKZ
fEQ4tmOgbpUoa1r+MfMRfk08HDFIhBd07VCG0KN7prEHEkZ0SWa/xXN0GWMXHzdTDRX4gFGzLTJS
c1vPnAy59hTQVxcj8IzUCXbBOxY3kAW9d9dNd46n5tpyh8Yk0K19uCXQ8F2DrQK3J4sOFyECi0HH
nSDnWn6xdRN0SUlgHJSd2FuD6W0cpTuKYBd+hyPpFlMeJxbB1zheHD1UxDAsvF2Tausaif4RQayz
Stji+tYuUVzqugkvVUVcS+qDxzUuxAoat5gZq9lY1yxjymODG6MWOnmOKonqhoFBJbwypPMcTcI5
pOlLz5m3NR0PFYiVwx2ItgKPyGpmo7Keh+AZne2wN/0KVuOAEMJwKohnxGafsm44pZNkJ+Emy3o1
zDZ2ta/iKDtbpGYzJuh44t3iZOInXtldQdqNT/BACaCwLQDqm+VuFIoKzYbwZU+HSOFeFM5XlZrR
fqhZiyh95y3WG58i21GQpnwDuJ8UwFiLmNIpJQNryaDI2REMbzpkMVO4LxivQZyUwfdoNhPC+v45
MjUSjPHQ4wWNl18KezzAJ6L4zpz5VUXTE9BhaNFxbV1sI9L84L06iVvXsdkQ1kPjkrDlqG8nzSAJ
25O5TQBkvZixC87wpZt9ebfGeHwgrAZPpJuf3dG+qaSr98IZfpVl6W7HMSSwCl8pfEEkzaXXwXCQ
KLJCXMGbcZxePYBSWWw1Wx/FyBaLErSwggAH4ZdI019qGTFG/pubDGraYIF1z2rvFmkP3Ls1HLpk
fGT+AzuXUAu7ExdMvAGasgQAvoGorRA4IBZn/rJGDe3i10DqPfkjsMhja9yFmViVPrIbylBuPQbD
NuyLIzCvdJUUAh3aBCyLnRgg+YL6jSmscQh18DsbCKvKslFDNFtYbz94LlDjeX55ZxV0iBMnOMA9
uHeKcK/SaZ8CTDRridslY621znKdbWgKkLbwS0SqT4Dya8qZOOQ0PNmUoYPlRFODdVKGW2yTNAJD
NX2m0kaKhIhvkiUvhQlEeU6xQSWLm0BBrGQONa+rlDFl3jEhysg+I1ZP7f1Q/zHl9GXgfUWzhUeh
jJ/g9dyZdAKBhNEc9UmwbVpANSHbjYBUTgglzdlyhktejzmaBaiG8RJRec6oOFsfQUSKej10kmMp
xs/M+KPQFhUCOq9KpwoajfXsef2xQtC3olA9DSky6FgEb7UBGK4GYzZiJz9YXvLkNxOWK6bL2Oug
sUPwFLUNsZKpOugmkHSpng/g+qZnv3Ff6o6RLoqImvCESBw6xTkuNXnmi2leYOB3ekvvNBpsnB29
OHMy761q6gG/SnKykPfcI5dXIXP1Jgty9yv1EW9mg/81eyyTrWxf9NXwZcOWLAiyb+08eMlmulHR
ZC0rKKYvYkEBVE4774KRQVisyZZB07gpybuEH8X3AFIAZDH/xk7xqRbQwLAgB6q/8IEFQ9BgKWZ7
Jy8DK0JrQRUMEBZ3E/PBv3PFyOT2GRe0ARoZFlUQw9RkHXVSfZWuVR+NgvWbINB7TGWFsg+9qgNF
w1/wCTh/EEgtSIVmgStAULwOC26BGf6iRAm+GmilDBuQpJOwSyhDQWs7DxHNK9EzmleARXt4TMUM
xNucj9KWW5AuXNnQme3ag51SmfRR4Aip4mqaJa6HjZvjoDFkP+5ExnoiSByXsZD5FBb9H6Hi4taE
zmegB7UfFVt31REYx6VKKFp/mQzAA5hXbaatudwxfTSuTezupW6zdxCA2SpZgBeGLjFn6MVmQn04
Rt58h1OC66q0rrEf3qnwSQEAoTFZebbB+jeuTLYzVpIplik+p11IY5uF6Ev+/hXlIDZ+Dc0iVWCC
RW+JJ3ZgWy3ahMjWicQ6v6Do8JEvinKE7Q55cmNgaD8VzHJX9jgVT6JDpoUuajhlMxlgCp/TIZzY
4udOinOfcIxowYx4Wj97C3gEmEZ+aBC8E8UTMVbU08EP2pi57C8QYKCBvSY+udV8YcTq7hHgH2tC
tk6mE8hTLuob87wLLLPqKmsvf0CYCGlw8DFg6x2T4WaXRRA7+qFnApC36mCxXALeriAahfoaTta1
TaoTWuvqUHc0ED68EuGYRxzmT2aEzSLA21V4XnYuXXYtMLfb4eymVrLjvmWPydL0boCfTvOyZzmW
yvMCgzl0WkieYIUuW7AGxWuMYm6M+Uy67TyCmYmQTPCNIuboyHxaUDTatH8XVhYQETIvr9QsAYMn
HkBZIDaNS5Aby9tvuQBuIssA3A7av5oIvjJzpLx6Et2FZeWJ7QR4PZOcga417lnXZzcodBsndjco
R09I/X+beq90+T6F7O2Cqr+UkpUaSyoCtzxnrWbqrDoz3hpZ9luplzYCTCCcm2CjigySgtOdXW8+
Kjs6VB4I22kikCjt7VU2uuPOgZYFC8RFYQ6+ro8Z9ODDW8cGx/DoUS3hA4mb9GIx+Nv2yCEJjUeQ
O3N6WIT/CoAt8HNWvrS5HUm36zqUMIA+tmUthvVs1PhaWBA53b6fIS3ZEkjBYMg7ieIavnqGqGKy
fg+4Eoyx/U09ijOKny8Z02QF/YD9XZFD0G0Po4ExDSNlB210unZ9RI/AnBQmAA796mdqQdptu4Em
ydb9gWD0CISWwxhqANEtOlIJ7T6bv4o7FjhYlQ36y6iyNgOn0wrudWzZxiZoTLWZY168rGLvXE2S
8jQKfqKFhozvQkXCFtHEBMgPxvSGwxd9RD+/hrIRANHnYGMoeHQoBTNY/WhTZuMhRLoG4YMBKctb
1FMzK6Ox6zkImu7ZR9BBX+YY6EJlgyOwmbBRp4TIz25AlqiH8c0BXwtklYStZHzWzAxxZ6PB6Lxs
4/Xq228Ze/WsSecOfsgwHMYgsM7mHGFxJY+ZJvI8sDjGkOJswuaPMOxD7VIld4hAV65RrZsyATE3
Whtrpqhurfqzsf0tTXuzcl2LPIcoOs+l89wjXLkZRV/TJ/4Rr4IacTM1NR7wyXD3Cb4904mvUc5M
XZlyS85ThkuDhMdXZBro5RNfrNqO2lPisF2+A6VdvOwVcJICWRLhYWDmCXmmgI4Zk7K6gktMk668
L4MTLEaquvZxrPH3id/RD8wbk0L9Kid+hoH159odxbrKhoWjOrdHvMp79DM/wtFADFIa/DKjN3Zk
PwuXukkvrX/yOy34b6ZuLARHlLPc7H7cNWcW3fdY1OHRV5IAla8Z5cTKiEnxtL3ycfY4iqFq1k4d
7bq+/XIN8blANNw22i/EQadvkWYj3UgS9FDzOH/L2flj4PlsEr5uViM3DZk9NiGNlLRjwS6DV6hE
xEo+Bd/UT8YsxVr2CPSSwX4LkHtpwkXXMtaPY5a76zye7vCa0FlVtKGpiQOymJpN47cI5WD5EMyI
gVX5eygzDy18rJUzYhQYI/JLrGYRgxIj4eGvyYAz7eKBqIYiQLmWU0ytcxfXYYEssEYDH0bZXUGS
ydNiXRhtdRgRe6zMtHyJdXNvWBqJMvzCdPmj83PFaURspItUu2zTaxIsXQRr/ChvXiIDBKlr3mTf
YMeEzbEap35rGd3eSoe9K+MvX7TdMRD5B9A6dLZC/WiBkLHsGs+Gbr5kUy1LP5iBsKYgj3LvlUX9
2ifWrziknHdiawlubGf8LoRrTW79kjQosP2I8UxrMB1B47u2bDpOJFPExDRIX1Q31FDFcTcYubkV
NhmsbsEMJf1P6s6rN3Ikzdq/iAtGMOhu0yqdTMpklW6IklSiJ4Pe/Pp9WL3A9Mx+3w72coGB0Orp
UikzyeBrznlOiYWiq7GfzIW8jbV6sBNwSl6lHye3p6GofxURyntQTh2/BgalGNn/Bq1+L7xf0Jrl
stLc0gaCIe4clu9dBg7U3mSAbdZu+zh6fkfZGpJTwAHbJsk2oq1eqwbmfjy4HL35WxnnBNrbSbBx
3OoblUrdMIACMGTuav1cFNLixoTlib1+nQhMvQDc8r3LoMkgEBUjTv81Ct0cG2pWsoqi9zQNiSGU
xYGdAUkDHYnA3U6hD9oagTWt4dodk1kTAFItpX1c/JQie3DtBqpDqLYGc7u1gTiawmWVWwU6h5hF
4Jw41rE0qfuCwD61fX9AdO8cJhPXDbYWbAIyZmavcNhz4BJi0h0940nHut84cnquG6yEFbhUfpk5
G5/H1PmoTYzIdoJK2pOoDbPmJzFwG2Vlp74Iv6xFa4cC4DzP7nvKlIYx3Lc0bVCJttnA0PGLrd/w
sNRefeqb8s2u4hQm70SaZ3gdPIY3RUJijs0HxgoQ1ZMP4i9HSLrXS8JTGNtLMC3ZpLjTsTwMK0A1
pCXhfzLYAHZ/pFRBAI+5hlQuSDeRIzeQDpxXr2PC0vPMp9pu9JGi/0LY8nSYVHOdm7l7zToj2KUl
DoicDUlXuu2LJbazTJAcNxXShbI7xX7N89ek2+zMBgin9B5QJqJJUeF7rWyi7GvQkelnOst73Lpr
3f/KMhgdXZa2UHag9fvFPRUFJ4jTk5XDDK0t2FZPdkqvot6hvKbYXpJ7T7UE0QYENsyl/VEZ8iOY
uf8zdyCyoISgLH421XtakW0RJtmmbsC8+h4pMhzQmyKzZ5YS4WPQTe49hoN9IaK9W2K0sZ3qJcyY
ETlV+NiqBL8R20NeJdEgybDr2VXyjAfDwY51T2fdOnn6Fg5w3Kc+vpaCYYwXIawGtZcwWI3cDSi8
rTOzrZs8hOJjtTxCVbTVDQuaNAzuHEGqHc8xSNNgfaQmKUAlNw5azDR2eJmF8QiTIEKg17DsLfqc
+NbxGyfGaYJqesjTEXAySmBJcpZJTisrfFxDFcseuAEY6LguHkcyKNH+k2c8kuScJvoZShyeC5qc
A3UH4xTzM62shj0J6g230gwiWA8avYc00WE+o6i0MKTTgzQePCW4DVWm8yOqXi92jQ32L5L/IqbX
SKbmXQaT19DgdVtIJ9bUDNhz4nEvvJqdFFs6bWS3TkR3PMHuCCGkshpvlldi+wgHk3wp5Km+QgOb
ZndRRVXn2BZB1rbDcpe19dAnj2UycrDyg/mbeUDUbQawDnlk107n3vZuGBKaTRcPM6Gg1EEdPCZS
GlZOhH2/NksyO6FEJWmdXwoc5YGd6L1bF2d/dNIT3S4EEwMi4Vy8F9UUnQWp30Pf/kZn2wo2WGkW
QQ5pi3tjybpJaMAy8m2w+m4r6TrwaY1f+A7NjegoxJIlTIo00Kxqbl3af6PgZsDekvvK1GeHGeHd
LlFOzFDEipzUvHTUzZLBy+QP3yjFOUHC7eADMw1IxiPJx0BvQ+AIcyWPgQIuCWtdt3xayTR+D0Y6
PsrUPHBuHXlI3MsCDQRuyg3CVVQURobkUTDeQrt1RDyF/yMhr5MtP1vqkYfzrB+Zbz+LbuQxpgsy
nWxDEpeC6jwwFzZ+Vh7dKe9f6UbuQsubCdNlFY+2/Lvl2g/T6do1A2WtmXxzieBTa1A5iGDYcf5M
64iGhRUIeWsmGTeGZbZ4FZGJ8XiDqlYx/GFEhkMrI6w0qPB2jRGqJl88FhB+mGXx3Ripd9Moz5Gn
n9LOHdde3AF3SI0v7LKPOdqOVSiYfHjkSYRDvhulJv6KTsWFWWYXxcuYyXpNlGu2nexTWTXBfWaz
eYDAvimejaJjwO4N+Cs7Co/4TSIGTRn+mXlrAHWcEOO7Ybv3IAKH0RDfqRleDBpIhfUMAno9ZRfg
mm5FlEcRj7tIJifuvnJrupaxrhMiIPOntCTj0ajGX7KjbMN6RBxvR+wFadPgh5HSjLi6Yu7LPHQy
9LOMzGNt3zkNqqvl8qBjyfVD67MPbov8Yso8vSQIZ1aiK+t9yNw8gHq/m5gPlnVPlYImjyFcjg61
SzXIFVa4cyp2ImYHbVk9QgL5EIvgxeaMWhd4ATYq/LQiyJVMAImFKgNUSgb5MR19DBnwI47q5AoA
m2NlQfLGI4LnnL/0znBqZF4ehLeqJawHjsi2a0JufQZKJDRQpEdlsDIi54tJuVxXBLQ2DglQeLqZ
Vc2koNDYO2J61w06U2RS+R6HMsP24Uw9ABBTMIPtSqzeiQiuvMP1Lrdg5hmJe+EJIEiyKq9DNeBu
6eP3UMaYiYkviEnvaQNDHF37jd4Co5rzwAOPGrF2TmEI/sgLfbHn5LZXo5fdMLdv5WDl21bGn5ka
kKOkuNfN2XogOSLadB64hL5nqC6YvWYrP2AW02RIDdASn5hL4BXLUlgV1jg/ycx6ziyCD8odEtgB
AoXOD6k/vEsnvPkaqnJU34RPXAYrMUJkGv601E9T6NxiSAWrjFTaDY6n+yamDnUwdDXU8uu+QW+k
2B6aQPHXum2eswbDQikpBKoWIZEkI2FrDv7VXiLMybNHNM4fBvayjoKQ09bjHkhHupXIo81KiIhH
eEKXVhhkr4m2ukYfpkJ1h3AI5/jCyNMdCC3TnliKyA/MRMlQuNs+5RoZkO16BXL6Cnr8HdtL0rGK
VzX1BNSO/U7L7Cbivjod+gyIY4pWiljiAuBQ7e68M4zgr6ZlujQ3LCmdjosLaiDFAHgUg4fIPKCs
6btw2/HZ85iL93HBymOU1lvePkA/AdwPHTQh96nMSHVi3bPOpHsd2t6hPSYcjT3AJsgT/xFpW2bm
L37LCsscsu4kQpXvgmqy1kZcvJuyJ+PRa4+xYPVUEji7YfuSbyyzfvXG9kVM0oGhA5As0sQVm4Ex
MZeSew4S7OmDdT8THbyhE4/G7QTHhtBxrJwhCycA3r+YUxETUt80zLBVkR88SrSjpkIfS3DaXj/t
hgXF5eTARNRn5VQFY3dut8h13j0tgAYaqCRQ5QOk5VKpNfup1iEtaMBZRo+UorUx/I4UuB64+qTJ
yhsrkrKGR+bzZzeUF9KYT/gWyFkKAuagBAnsazwhhY7fI0Nf0vJj7vYprPId1NRblLf35tzVRAql
73NkffPKxRpM7nNY0PsFVn+dWGreYS79zmp8sAEjq8L9YbG/DIL6KRs70kSY8KXdcMVueDZAGbo1
OvCsq0+pUxxygAeHwh5ohH18N2Fj3UxQiMqu9bpcHlfL3BbUM2mbboV0SI3Y/yokGnkk7yMxiXXc
CVbtyoFU2ZhkiQA0QqPkbGK4kDgXo61BZM7K8aHIFfLkgBCY9BJ6iean8ATkFLi2G8cYLxhgZvJm
0asPZnBrVEcHZVq3OAT7gtB6refkIbMC+i345ff8AEDSGk4T9Ug7zV8lTpO1JVmasSi8TSZxCDVG
tXVawWb0NPFueCIHbL84b7vvrDXA2QwUJb6bvpou4LsieIYcQSqm/Tu3/fKIPeiGEDgnu5H4m/Ug
BiSN7LUGHnyUaTWPIKMKHqwW7EKViGybx+oH+lsBnKlhdsuh0ftfbT8choLrFcvZZ93W/jqO5h/A
d9QmKTAO68hzaQwgg82W+RSaVYfpGJFWijR7lWAOXM1O9SspA4YH2cvygGMoTkZI7Ci151DYwOhz
25+FwmHhLgblhHCFPBqerTqe9immAKxiZ0ZyKBx0fOSA+cQeuBPoY/eSYBcnyb19g7BzJQtg1aA4
iT8c3urMQJWdOw86Kp5U192UQ+mtZTXsVZngy4IOm4UBlZAyLh57FAC1QIuSAEpzBJ7MpQ4PGNAF
TL+Q+j+Po8ixZBeEhqcUTRhQD7LJ34qO2ULqy1uaZd9GYp303L3Feflj6BB/g7sYeLXTpaHIKlO8
3xHSAmlSY4wFSafj9AW332SCj/Ot+wSzk2yqL3tYhJ01naZDiLOo8hPxNuVdPOcgNdozti4kym5o
7ibbtdc9HN5t7Cu2WGVTbrvW3HHsdYfeCGCseG8RZZXdGT/qwJ9xokp7bTftZ5HHP+D0k1oKEipQ
5Z1ZQF0hs7BS4xr4bI6sXLjrdtQby40fXOFgLMuSYy1D9CBYPXVqHEUzkVGdd1sfSgyuBn/lD9lm
7CEwIwNmIX7ozLzH+lUxqNlUEfFFoL5rPNj+oSNStZ0FCmSJob1wv92cZ7m1pLkZefaoR7UZcnD2
fuZy6bHGYMuMm4KozkRyByqK2bHJDmPkfbqdg3mC7dyAuBIEGYI7y2QX34VddRJDj46QsW2Zeyzd
bPPkBuFhCgUNicXr6EFg1CPVRSPTU+vQEjjGwrEwkq/BNeyNWHjKZKb/GLl2dlLxPis/12hhwIjj
ZP2VarPFc4yBdXZp9xz8y3hCG9aJ9VJxetUO6V9ReCWS1nLXV+C3cEbl6FWge0v7U9v4FzlZSW5h
IrV17FDtYWfeGssEdxNHsK1j/dgV5GNkHD5bSS+9UwUZgHGRbGKA1gfqHmT+2bD3DMVvpgFuI/0k
HfOjNlzENiHka5ttMNNjydLB1m9yRN8zgPJXnEy8fmvepE76XIwkgsIKQvYM/3iN7H/YSy/4KXeZ
q28TNADQABRhI+++mFp5HkPrOpv4rpyQpLvChNIYLsdzyAMcyGe90Yn3nFakAY3oCVgSUpN5VbIJ
nMpmLPrQ4gpExWluEQtzYUUNPIgUhgo5SSlIdcQtAi4kqxkuykngSxWo7sl479Z+yKRcucEzWUNb
dKgoeZP+lhsFo6CRCUN9HRRoyTSKKHeK9tvV1QMwbCx49dwxUpwxXmMbmVx8j6a7R9i6BKcys8xF
cRDsqY+OIe7FKN9iTKbIgoLdZPSffLJ75RtgW+rlfQs3dd/9CjImE/228w0yapXC5VtaJMu+V0Lc
k9xBlrAPQYOVPMZrHpf5cCzZoLVIfbZAdn+w2rmiGSigNIvnIXhh0pauJ/9LyIN7cWCpmJNFxHag
71JDvxV6+Jp7dyuJ8Owk3aSsWLtXLWIi5F+kRCY3sP9kyXi8j1wZFEf1sBtH6wxjjs0Xm1fCRj1E
sJGB8bLWO7NLHwvbuhg6of4sXS4/58tsWGyWfvGbtWBwqYhrx/tPV1fRo6hXQpocUlhQOHET0qfj
N48Z3uHS3EgUUyuhCcpC84kcTXwZnI3IMYpbOWfkYbJhmEdUOzn8oJVNExzNX31IlE2eI5Ajfodu
3zwnVcsK3XptAzJDG0NcUq/5XXEKw2PF2hOBMsA6ZjwFcfSNK3Kfpa53LIJ2l/TtC52U3dgM/lAH
OAkpLKxrjKa8d01GmxKV/AsZDRQ+EWsxecbFiRulan4JiAOYMMK10xO1TaIQQX9OAinChdCjd9EE
soJXtkZzE2I0hleiXPS6ymak6iPx5BUDYAbVSx/qN+SHjG63Zx8X9Zneueyu1l7rv6ci/CI5721A
VCX88mYj5QmdrznF1tpjCYikcUx05hzsUr9aYfCJUASW55z4W1i/n4alnpELHrGLsv2ciyupfy4Q
djLSwwhQBhcdxwlnjC3fbBWn+AKTiHG8xBXOZk0JK3+Gt/jFPBUeLpEemU0oNE/Sr6lUxnZmFI1S
B3ff1I/HJMzhb4fdx2gwFWfUfKmXD4jDD3B/32R7SNGkAllZtpclojDwjxRPHEK1R1Cj6bXlnYER
YdD9tTPQdLBvD/kNk02JVwASAgAoBMsnOTPFR/xI+YTUkPXWvllkGSaYiJwhFlI57u8ymwkGAzjv
lQYmkWFGbjvsw3o4xNw93MmEakxJv5yEjBSFar+Gn8CG/PUUAZQhgAz4C1cVMmwcTASpJvfTOJuo
+Jl5F1JjHLNx5lMyPrkpZz78zU9hCkrGZJr2dUPfaPftqz9gvJ2dFGV0StBtyKwwyAlFyuIkAruR
busank2pm6tMFNgcYKyIejq5QnoJvYMrjoXWQ6DCU6bZpfmSvyofQsKfacICF/vAfEEg/mOUrEsK
1GArRBzAc7psoGZPiU3KORU1VsWo8D9thZAwLeaHPJsVDfvQwl4mldIpf5o9AhBzbvaWSxiMBl1n
wjQDiE4Anxz9TV6p4uyYvCGSn7uhs3Yy1MrMstbZzoQg4ESk5OpPx10CWdpgoY2gnGpdjlcolfes
LncRYEvCpVGO5IE130c5Cib82pc0mV9dWCcEg/PuNM99n9wnVALOOMRnVCib3O+cQxxSvlg2DZOq
oy+EObecNLkhriPWWA6pmhJsMWvoNaJ+DVQp2MMn5CnjiyXotV3RhIP8p3PjfjyO8U1EOROBgmkA
fsVV0Pc7r+zzTWkPAEWUe4r7mlQ8nLLgElKXYRzIhbuI59VunCK9sjCt8VH1gJ77eOuSCwhowP/I
pgFeAVPCSmJ4iPWr3RO+6LnY5eRc/oisZS0Z2oeyouUvGBgrlzzHbBhvEzqAA1scR7CfIj9NPbWT
uaqsF0202xD9QACBdoA5qxhRutlttTfyZstOMyI1jARYVx/0xDQCSVli+FcC8kLckSvVcd0lFHuH
sGR0aqIxU9Pk7mJw+Nu+K8i8C+It8sF8G0lYlfZ4icPoEXdwD55BpuhZKBxG1eFXYntSafppl1xC
VLThSdLDQsSoXnpRRXura1BXRe5Wq0Vr0iHTx+qMSpcKK0C9m8L9BMEFNy9EEcwSeHlStkcQOB4T
spDQ+sKljRxKLtbgt5M6V1oGavqmAetKpEVhX7MZ8R0CJIq8gEQiQCftUD7l/iuDPNb5RJMwhobc
FmAuYVJIMQf6eo1i7zcezM96QDmLLGLlDEyY07aDiG0xWG+Sr9Bg4wzNFs1WDsWBf828c+hYDcn3
SQy0DOqmzPQ7y8a33CWrwug6uKASCUPqi/CIHvZ5tgyacN5tu0bKPCq0zuHEIErQkJVAn6Nc5XfE
hdInQJmKBjxMZY7jHEfh1nXAlbOq3juxxeWWSdC9gpBhB6BNMkDdbB13LWJkH/WcIf0lQBlxEtw0
vz+bU0aiyctgkrhrud18pfidr37DVKpe4GCSL/kSGdItn0nE3ANHLwYfe7iMnRUQ9JrxAwyfwMmS
Dpdp7bgBqsLKq+sPsac/cHBwlyDlG4i0Rmct18wzkHPXaCZDo9zmXlfuRwOvRvzD75qzKzDLBFZ0
GzTa1CbPfoIJObFjfMsU2pIinT7c3j21ZbYP5xZPOoRpVLHTOO55HC54Z4ql7p0cGXMbBHg+wYou
+Yj0JrHjvwKfeOqLia1mw/Sly5yvjpJ/La2IPbb3Xg09ysNcs9JjgDmgWNdkvx7rwgTeZVzTOIGZ
0Z5V6u4U4wXSugAzkS0Fcnq4cFSONFAHJNzosdnRcKA20R1qxo2fxATeG3SDcWIzIJjLD4P47KlB
0FwpMFN2eJ1VvFjGcFLxlP8xGm50BmC1qzBDY3O2lgfRsvKokdzaX+1gTNtAJ4i7U+KhIkPe/IqX
RfiIgJ5Esxw3jzCrnL0VTaBLNF1zJpFOdc2n7IaLg94IUR7Cg1S6RwnzYNdAMlqllKv0BcXGEozE
w+wyQN1dOZ2rtrVHO0QSzw2zKismVjdASX+ODTet4Zo8oBycTRBrju1cfgeJFdwFBZOfRBvWdmbX
SRiLyE6JPZXbnvRtTU5PiE5sz9gIp0r3JCuWxlXOuVOxXYu0wZTRszGTJwSNBEt+rLLsPaNUuluV
ub89LNlMBoml0A1fqnFJs6ijWzuoI2fGQ2da1orl12+Vxe/QBd1d3atjIIERkDCAvVshmaXLYXzP
1Eo1R/8w5PF8CpHtbqwecdf46EdcjXCX0BOAJcCcTf55xj1F3g7mSMFwcJ04SHRxtD2FVaqxG+RY
N7vY208E3imbvDqNc8zJ0Qw0ClG0CMyLHSAM6xhnsGrJQpbwdbT30zG6ZRMaVZUsr+jPMhWbqx3T
0o6ZSu8MgR9q4AmtdXqdXIqvYmp5a8KI+GsckryNsd0h5kKt7ynXYzu6zFK30yhYcqhr29SHyULp
61kS60JgJtvAyKu7yYjemZ6QPWScw9I/Ei5WrUUiqC0wBFgBTazdD+Wa5Maov4xN+4sUvKuRNeYh
RxU9L7uTMiLekNO6WbsRFSvzamYZU3qgNnvWZb5AcJ5HPyZHxWi2kVoE0Gzop5ReNVwizqRDxzK6
1ZqstXvHCKJN4kef0hOsvvaZRfoe46Zt1qrfcg4Ie/AihozZL9NUDIl6Wql4WgPgcyDbYTewZCPv
5ejsAri/R3RkJFOzgS6tnNg299p06X6Ufr8KyvnNJRQQyGD6HYNWXhWCU8pfJD5S4pQE5Q50Dy5f
a7wFAuVDIAO5GsrMPAYxW5eMhxLxjmLFtrrel9mCQySUhXLyIRcU4RmFBQPyjgrDZJKixGEM3Iqr
tEKL2B8R7YXb2crjjdYEsOOSuOBFvQGzesPhDhiV0YWHXFA48EIouyFRuWc3tvP7rFQ/qM44oygC
j1RLw1OUIpLXwXjH2pEoea/P9vTMW0TSX43OxN5gYRjOFOFR/Ipikpgq16bxLVgHISGlUSJVh5Px
GLn2vpc4OHXORJnr5dsMORjIhrgmqFHojr+igUePVSCRMUta3KzUn41h8kizgmxDYusZ1hkGbY+J
9cSTIVjIpbOx6NcEwB30221rfRkF9AaIseS32SvZFvuyHVnRORXUEuNnm1Ard/PBN1jRNcuYBK/S
XUOMI6ZQ0msJqo225CZsQiNuzu1obKVEg2SC0FmX5p4gacWCJR45gpGqtPYPQmsd6I7fY9nYF4nG
1SS6ZpVGAPO0c26jt27JYea5S6xUvumM+cNxi+fIib70Ml7PcdWvSaDsg+A4g4TB38GUtNzBxnvX
npcf//fWun8bXfP/SqX5vxhb45Hk8f835u0Q+Xz+/ntgzfLf/+XL87HR+ShxwWjDpjZ9C/fdX748
w/4PYbnoVV0PGReAHAv33d+MeZ5p2r5pC1tYjotb7r8Ca5T4D4suGCSeYzH7dh3nf2PME/9MWMbW
p5Tn4hGRAL75zuPX+zu2mnl6ULMDN2GHDtNdb40OBi9yQGscAEteb3RmxWTtys7tn0tvOw7FO9oN
fD1EZhX4WufpfqTVOpezDv8NUvu//24EeUgI0JJFP8ek/y/8cTM3WMSVTc9yRwNE7lhx2YDlQU6Z
TyWOoDKeCBJMBithZDW7Z7/qjbuiro21P7E07U3mY21np+cwscTmb5/w418U9L9n0Syf299437xV
Nlk0ApKw8pf/uXx4f3/jMPvFJE+neAc0Bl/VoD03576+D9ilbaefQ2tG9wmOti0uMaLKtaGeU0ao
hf3a67687+pfOhshwHi5ONf2MbAd67UMYuwAoqoOVkXdFCDwPYy6FutmgMc0ZwOUjcls9pmiczYG
52jhVNkbnnHo54Lpf5+XJuMm/2wtALQ/X3w/9HcxI2CEbZX9b96EfwnkWd4EXwjfRAatlOUSJvDP
b4JVdg7aNYiuf/3VZmgeLGCvw1zeIrd07+sBplamXqQfWq8M0U8ir7wDm0LsK8uryRsTbkfg109p
Qs67HYnr//wx/bGV/oNhz2/oSKY4sHQkNxMgcW7Mv39MIKTcJKrJ8iOTGvXbn8ScMCwvoSa/s5S1
2mkXbALTGd7aqLyHW5htAceM2JGQRI4ZSoAqwxWXUCBCAbHQCo7ddKLKt5+jOP9g6f3ArvoRn1vN
02JyL7aRPVrk0l9xlexRTUykDxMfSEpL88Cci1kvkOikyUwarCI8N6Rl3us4sV6JLT3O2tWruWvl
IVRzfRYjaAUrEx9VNL9i2O4f2rjaeqZFpK0FZ0T7dnIlmDu6UyGQYw1qs7G6/IUIxvnh37yV/+2K
d3gPeScdxaHFafUvDl41Kvo5p6R/jeqv3szaa2OjcGuWfcI8ieOk7UeU1MVjTeb4SqVliC60+TbB
4Tx0TnOHLK1E2UDYxz6A56LNsr7kjv/On3X23TTVl9SNPth0NxcxNlTkfVWTV5g6q9JjL1XCifjH
xzFYvEV+khUUqGP0PMoW93DdnZUyHrJgOFtRbD+G4EZnu0SVxmLHC16K3qp+zi7b6a5BOjUviBcC
RNud51UxptSDaRnNlbnTU9+PxUOd58/xTNPtsHW4j5riy8/G18wbxTG0u/D8b95fSvh/OlNciU5f
mhLMvSs82zL/NZMi9+j/RpvIdzFQ8k0j/s4aJsg4yqcKaBgrg7lhsrBsyOFOwwzy8ZLcA3bJKSDO
ePFNZrKOdWYn++7lMBuDPr9oNpWEPF6CZSKkSpZT0zBvk9h3L1mDXrEThtz0WnyQLERCyDihGYjk
d7TcyISn/ByHbOu6c3eaBebLyE73abEogMyJXbz267NTsWKJZoQyiUZ0IAQZ7bU80Y6/0PQxYjQB
D5X21Uu81z5hW5AC3DFn507D0kV5m7zWLRptXZG1sk1zJwLoLdnoU0R2emsPE5tCZDtxVF9dM73E
iJU2ghGWYkuF7GmFKOAa5ejM/BlC31yd0VNnGxUQypQi2U8SPrLsOY1oC5cpM/No5ppQNsRS4gt8
xejvGW9oZleO7wbIHSH6zExPbJk85U7/q5yueCr23cyx26RifMijb8Sd6k2AzyBQcGXynDghmHn0
DCM5+ASII8akeBziGc5qaTMEKNCnRWQtL2SZ4qkoLtL0kqudPoye0c6PQe+5m1zYvmZF7eitKPgl
OAUErBPWr7XjBbi9J7kV4VA+ShPONsK4ITf9XVNPD/Aj5EOii//6YkvmMYXtPpRalndun88/pK+P
AOsiZl1SHdXMcsoPVXglg2fYdjSRD+6EKNgidubMgpyQuqp4RPfv7YfOJg6L0JxHz0N2hR22Ybo4
f0eZ530NiGREtrNzcJcsJqKHP1/8luiLEecdoxjSkClJz30eMNd1CuVs+QH5OtcBw2Ck0+U9IVAs
/1P1W6U3Ta8YrWDTH9JxIpI8yH4mfle+xzbLSMbu6i3IY2Rqyh6evR66ahE7504Vzb1pZusRlNZL
UxsCpaYvz25wFJlyXyKzJx9Lj/eid+RrjrgjW4JP/bF/bI22e4nR1VDVq1tagUllE7sD6FLtKyNs
Xg3XfyONnkD3mowBXUURKN1x5fut/VTbLS7X1mecPZb3QFLUurUtf+PUKZwf6R18MOqsdpD4ZHE5
rmcPUVo3aflcQxRaR1xDryoIf42uLN+DSj4xn0oeAbQ02G564iAK5M+qrb//fAenW4OmXf4PrElB
wQxhhpdJLENjGce/vkjjvrJCmN94gKH0Lvd4BSn2mLnFEzHoqBlzHA2yq2g3TdTwReTffDR7Y+pv
Td0uCTzzsbT9lmUkEucyQN2p2M7v4Iz0XNhjiD4N/d/aVaZ3/uuL7TDas9YVMoK+ZEtede3lH18a
GaR3PctMpHl8OH0T7FnvDj/Yc0Lu5VdZx1glj3h+gjNCDGsHk6Y/uVKc2VaaT4nJC5T4Ag8y60gd
99VbLJ6MuP3t5qRnjHH6VAxT/eDmlXOyUyApMhJnUQn5y+l3TOT7j7jyArq3GYqj4gbYA/lJz1oT
tIPBb/XnO2xvwUaraXzscPsZSd88eVYszhijLlDjamhb6tTEbXuIUxP0czqFOzInqk3dlfJO+Ml3
k0u5FDjl2qvsWxlHz3oyx3Wh1IQxHpefDOAKZ4FDgWaaXbPPa/hkZCa3R4FS6c5kJoMciRGAPQ/X
JhkhNrTK3BMFZmQ+AX7t8FvUzUcshwYsC9WKsMn3NaSZHcGtqnWgc/kU4kfTY90yBaRJdeo9YW7N
NcVr1rT+FdHatbAWAq9fto99aLaP9cS4mIFBcEf+h3+MmT2yHcF7rBJgGXEJmGjKP0sewmecl/Ig
h2BrInadRF6u/a5fZX0c/7ABkhEIiX8MwzNGiyGMfmS9P73vaqstXtgUmcwQSmPbLt8C5ad0nz33
6k/x777j08vneU/WXnjwIvWMhW86/flCzIbci7LK3iwW7Zsi78rzCH97XePIYLfuV6yfJyzYo0Vh
MZBGuE7iyN8rL/hlelZ5mY2WSo90a05RbApsx02stZRUU636q3Sn8lirFtcerOirwX7vHPrZrbed
7opvrLsyKp42MYNx1NsGlg4VAd0OTPs0pZjqq4TZiknxeRpgcO6naMExsFY6sfRDJ20s//jn+z//
5KG/X3ki3Y5lFz5mQwz0dXlpQZNm51rdCNvsf4mkabFcAQXlIx1CuIi2VvlGI7nckb9ebQLyvO4s
dCmP3B3+PkpFsa6hmuw0+z+YrrnY5UmwUOem4cx4CwWrA+XtT+05o7bwMol61Ry3PQz3C5VOvZ+7
/K1aWEMG6UBPfubZy5Pu68/rNEN96BIvf3R5kKzdhj2/H7v109ynzPhZigjGIttqgDcalZomkkAQ
JixLMvNRCrvaxRmYxooUn3M/tRz6WECNKi/P0iw4YCfwIwMbi5egIuiG+UmCmDsKdqEb+uAqQrZS
jlU9I2KapCWuf7iN0zbnbEffWsfc2tHLXJdnHmn9NZnndp97bJ6TBFT0GERoAIbiEFU4GKvZ6vaD
P9/X2tRPrReeGqfrzlAItnMS6p+wwo92v7Vk/zoRhHFUo1fvmO3mu7KseBJ7VnbvzoyBtKGLXdRO
zz7twoW7sbyGxe9WC+eWqpmN/zhmj7XUejPnZvNs2MidizH8MhEy7f785zmz92MILxcbz/BB/Ex8
ripZPcepeC+nuD/7LSCtLmfqSsjthvaGQAKvfDIpSTfdkPz2ZrPEpPqQJPP4ULUO6jFaZJ4qesqb
zzmRX9ZQRi/QK3oGmQrIRWcfm//k6MyWG1WyKPpFRDAm8CqBZsm2PNcLYbvKJPMMCV9/F/ehozu6
b3XZEmSeYe+15/GGfBmvMtuLq4ue9tJmXF00IPAYml08uZ/gv5nPmQyQ+3J8LJlm4KLWcfZUJRPO
9m5zkZ4oUaYbjhi56cfsovsgQtadOeGgJgAbnHHJMxkOKcJyW6XxcULisiFCgnUhUeK70SNjavC3
lUurpWDMMIxOrrpPaZq310mm2evcj9durJ463LLMGyDJVIu1UxG8xqrJ3lID7EdHdw0DjcUvqoZn
kVpvFk/9mc9uXPKdUFBe07wHXTonpxoqXbpzxxqH9TwTttZXIfaCYqOW8dvn/yeOx9CHsjfEktlg
oRG3M2g7uGG4zDZTHWlXHPUh6Xpq6w7FeBGtm4ZJr0BL1vOD8CiY7QVTvJ6Kgz3YOxR85aHDY56B
cNkpoAGWD2/fH3x1G+I7EstoZ/pYTQ20wSut+VyDLd5X1YMOW9hDCfuUu8g/nMbBPkkPYw3PimwN
nq1fLdUtjDMn2IQXwJ9sqSjugjnTA38hrj3KsGXp8/xHz/T0zjBZY01mw/rFGXcydZgtZsWPMsjp
iVCJnaqtGmcI2Fcz8k4iWWs2fe/LwSX5sYTsILgNW8A47blJ9DFMnKClnYf+M5bo1NEbsf45aItB
lmzVYwoa/jilT4xSkf8b5vhmw9y9KQoz9l0lerG4QYUcJDV4zaTXCZ/N/y4+cSqx1C+ltbzI2Klg
/HgjujnOsF6pQzLnlwHbRsdeYePOPO2eVPjo0unFGJD4Of6ny92yaRMw/uxIPFaQ1TuRiSgEfI2l
KZSFakUpTe2flpgbfocIAUv3SWfNKUleG+QBIsXy+Z8/Y1zEFM2K3XhzChcKZJqw2EPJOwCfhx2i
BaaF8ihPC+Iz/Cu+31e3h8c6Ebqyb7r0AZkgESym+GXz7LFxZrI7tVRrs/FZomaFK5B+JDPQdbty
BiQKy8nyMILZEamb5HacGtwpa28K/CCfHrvsZxLtLfHz4mHOvhG6eHvqOvVclPof/XXgucejr9Cm
AU4r/c7a6RLWC3khl2uE6w63NMBYl9QcuxQPA7roC+k1aPbS5duDU9iJJgqNpvMCgS73pIwynOt8
ZmJDC4WrIq+dbIeBHE19b92NmQYtk5iziPDgKC8djkugcxL2YFm36PbyUr+lmXftjPoFnlGzE411
c+qhOeUMDIeRx9lq2azW4xzC5WTSWM4YBnqFmBrStMBAZ2M2mOb5X5pke5MYhqPd21gFEKQAm23P
ndVYuB66TWpp1ZEp32tS2I+zqhcE7ZYelJX/L2WZOMyQTHWovPvyxcUysJW9+SeudHZwjRQgqzlO
EckuQ8fofja8U42cKRtHF2A1NHO8BCjdaTHzpX6J8UmRwhQDiSaV2y+wFixGiseHQFVK/VNRjMO+
qNPXUov8Zx+Htkj17g7qEFWlgEzmFd/TusQgOocsb8nYDnfsRvczjJ/0RKmG9WTSXb78lJckW2MV
DG03eRK378IjTB4sbCwSJHGLIIONo3uKw+MsGgBRTq0OoDlZRg4gW11f+ypj1JelCyjGQSybE63E
yGVa2HaXvwmzhaDWwReyjoB75F1QhS/cBtY5iu3oqazFE0WVTobcFxy5J0UHZ1Y5KR3uU4qsGCQk
AiQHdxcGPKoRj8zPJbWBOOQMYtlXI0aYaKYWLIEQ2RkG9sZFjs1P5U9cjTRUPJMzzhoyzsuIFZur
cFYm7pBdMRROIWWQVfkgTlZTZB6ROCtxtje6LTgQmiNmoQ4DQWEHnXdz0gIJ1Vj+1Q3nHiMvYWVN
iS2s2CZ0t2AuxE++xe6IAdwIFJQTxOng3Hufj1VG5taoqkvVLRwR5UrZSIvjuM4jIkEoY4YhLAHO
HHhi1YyWzdVII/0AoPucoWo8zhPfGcJC42DpCA6YV8C5isuT1TufDAWqlcjVEXJAvEEOKT7Wjhgo
Chw6/jHuomI7sZwBHFscyKnO7mUlwnp4z8j42CI47Xbe4jx5EWVyTB23VSZBkJ4JuFo5Ca1yg3Uh
MvCXTSh7Ztkhb1wHESaenm2p8xkUXcHg20iAVxVISVjxb0qJJBgrZlhqQD3wvh6gweZ7RErM1dml
tx7SokGHndbOyQdRVHIc6+8+QtQ4aOZOoIDZWrLydzUVOpaq4qhZiM/86XPUELw4/+akaJBWbyuU
X4Lc7aolLCcSz+4iaWHIf2IxZRxtC6x0LbxdIyfzODjvuZmhyK4Kfhuv26c69etAbNHUYJLxZj/a
idTemwwWcKzOT7C1KGEzIwsKwZFglqnDMo+zbEpCOawE2UZtZRahbpkYsTsNV5GnV2EMjmrbV+jO
4467W2j9MevoWaAWcI/ZmIUtNWSBUYsQv6y3hXAiD2bkHA2mgEJA81jXDYnXRKd0ZO3oyPx1MtjW
dwvCPay2e10iG5uAyAQLqjMdvFjb7QFlrlhePnUFB4qmoDszGhJXxsIt9nkMqma1czKmwbZen3pP
orQykEr5XPB1yWc3tHJjebRoKGIQ/LsJudALV4opLoudgkS3iINtDSqjbDDBOFPWTgZvBeEJOyNv
WVraFZqgZBwDSK8Em5SFAqw7/jGL8Wyb+Z8y6bC1lRo/gbO6Ghr7Km2yvUZ2Dp547meo5dAmB144
hP+R3CK4DqWzHmgMzW2TNFXLG7dtsXIs3oWDxwnOWpAk/Usxu6AimjdZDtEG0FlNMjp5oTPfsLO4
xiGutppmxlwN0dXmfth5LIa9fiKF4H9frlNWhBXo34gxo6BpDchBZKNuU50xd2xnzyhxdxSnqDeE
r12znt5hoQ4iTMlDU+GhPZx6nAOJh+Y+AX/F6cDhH9NrKUB/prf8D1sIeoXQoSiJqkvNV01GLg4x
XIPZ5JbXQrdwI5RmYMBs4AJytRNBaw3TJ4N3aCa+Q0kMpXGOXGZ0tS3e+UNXYFH2UrByPKc6qDz+
jDa+Wn7ag1HlvXIWggmMjsi4glaXFDDqWXJM+POHLqGWX4M2J3TDpypC1L1QVl+6orp1ek8J6Vgj
yxz+9qVC3+aohfi7+EalzzjQ5mifWBgPBNtsgSsh2uQm7J1DbTHAqbHXMNft+Bt6QSuLF7mePxtv
etRrpisxM10mMc5TN6sH6WXoNHQsOeTihdSbc0RQiyldjA72VWBLYkngcKRl3d5LsFAirVUbwWZq
Z4jFvjHGD2lnX3zDW5incZfwKDWNRoabTTqry5SEfq87aRZJiEub1hw/sTiVucDkl6G16FqPjJh6
Kc8O3C8Kcw7AdvIP8UKkBP5wEgTTgaRLl1bMjFSYVt4aq9T6YAOxU7ZpfrL75rPh+7kqazhmjjxG
WlntE02aVwV4cZwL/BvdintpPnvVzjCGMd7VouCl14t4g72RNnJ+s1DIBG5tWLg8+z06ATwsY6w9
0l4mh8yp5M7uiHhEg+5qsYFFODuCWEEbJ1bZgZE/KvGYLQqmetf/xoIMNZTWNwfnyOBMKKzaG80B
guqQsvcGwbUPwKN+dToEfLi/NwqNjZpZ4vdXiToes9CXm8l5o3Ziwtm1dGEq3R81818h9Th4Yj56
AwkmMye1qF6GxvmhGrtn9J5c7GMu/kXdQbIZ+Kx5wPEHhl48vnVOpG+c2L00cA+pFPglycF9YcVj
YI91V0EhPDQdh0oeuZ8p+Q4bpM+73kn/DUV6R0h5MVJiScsbbC6kUzljZZiCaCk2Y81sUvwgDPvu
RoO1ZQxA2Ygq5rXlff5xAQNvi1y9kzeAFdDTX/qOtsWZj+acGyuEfw7wZwYpddlGFPya6BH/Slsx
TzReGIHx3HGOjwUpnWRTbScNJKIU/JDpLIOp4xLqGxHMM/qM0a3xd0IpzfTXvkJvDByWFyN5sB9H
cjhO0YrrH3OYalaav/Ru/6AVTymkn607te2m91OHHJjROUaN/pxn5VvuaoySVX1rMwB/rYftliw4
tEVaa210uyO2Mup/sqZ/c5OC8W8xrpefzbkyPkdl1l4dUztIYxA7y3UsLhJkQpFhYWXQcnMLku00
4QShxTN+/YSUGwYu2CzdwCWdJGOh1rVKZ/2FBasjOoLpd8zRMcZh74NaTpT9Ta0D4Ed+s04KIQja
Dy7RtuukRfT2UTKWD+YkC8FwofxuqUs1mLiwE25E+yXHdGIHV3K7bBD8ctrnlOa5ryICIKp//RId
hequmq526eS89czP+XkAfefWJLCkRh5HdYTgBhalAvF+i6SJcZsD7KluIkKTH2e9Gq5gPp19w5/t
Z3PHb1tcysoIiJr6M0VaME9e96B3KH2Unf+bdMYJevYV0Z5SnKuPmv5043XYGEr29CEMwuIwMSAP
fPwXaZ+oa8ssnNQRmvLKWljLm/O56CLtPbKynWt11GCRlpwcMb3b03j2oYhtSDBIdjJjBNxY/X1G
eb7TDDBkqUPCS88K9tKNr9zl8aGrPOjeqDf7775LXoWys7te0l/FcfbWdNNE+uBbCYriQZcY/eKx
5ZLs+ExyCKB0OaSrubrH0IxEMtnQvkYjILhpToDFf9kt89QBoiiKfVDsbCHcsqEniqYESRSDj8Hs
moslrKBwihA4pEj66VvHBm4xAoGx6YugbOVzZPLidHWK3FmvvGeSZ/52HlqCJl8+0jw6i2zxmNie
veqEupHDs3cvykw/1GwxDm6f+9zRA9PIdlXSaI82Ue5onSjD7Tm6d+YwnltyuCuTBYDfgX3NoFjy
lgI7wtgjUbzaBt6ptoM5EVcVKUM1luNymegEs4FQbmK4GocHy/pfdFzJkw9+bFMY02109ZMYXt0K
AxaoXFysAlBjH/tMFjyKJRyZfRu7G06sdEfQ3s4bUF2wMg4ajl87qr/WPWNkf1hQyw4m3m4AxAQt
2SQ0AcjfEGq2lolmgG7nt5d+dShm7dUs3RtxTvGZpfsazkuLUObWQ6tdrWE4NYO+gz+F+lPpQdci
BQcTXxYl/jV4I8Kl9Sjc+CUaoo/cxb1pyeg3ZiwzmdzzI3b/FhXxi0OlqhtPxeh8VPbCXZRhM+yg
zmsgZSgA0HXnjM9IFtnNRovS5imqfDNMDQ4hvtz7XDF8po79hD+1Gj1dH74DavHmXmXg5VH0fNgk
PlXiaiRIYEWDjpmA9Ou8lAfsVNC65gkM/Go/6733TO9/SEh9y7waOUHXEVWmp5jMzG4/4bUrc+Tx
CUL3JErpLEaqEzVlZ0wMLyLq7tSk20hpCGJ1kq169nW7sQ7LtX+yMI7skLytEXls+qbJDMu0LClH
kNf5LfIH03JHLFKI9At7qMLKRzXn9CDq4xox0ZBBoI/rkulYuvB1zRULNGYy5DQzugOnaXXpDTRV
gt7PBesDKFOpuglY9qI5ZF0YqbraVht7igjWIoh3l+tNMPvvUrpPbuQbBxj93MvjkDKYrSgyU2wt
/hSdW8N8RgARk3DOptLO4xefZiwg+xrNACRA32bJZ/TSBK+fHpPcWiV5suX9tbej3rl4gcscyIU+
Xg0Ge5pkjJt1TBonr1KPddntYxXdF7fmQ2qKXVojqc0ZV/vkVr4DxuhQmjDzM9Atb2lH7p3m/hFm
/8vR4G45JFdIOS+aXxgfxPwxKOzLLExh97rslZHSWonJKEl/QYGL7JpRgJjtbOflw2e+jBcnx+dM
FFKRzv6FQSjWInuJgorrChpvEkXLKfk2Vz1m7VS/YkTWPGh6FDYqfho4Eruc/SoR7QSi9WvrIvQj
rmeIsj2OpHVhLLKEc7M4GdpyyJ3kN7a4hfWEEVyE0XRKOZ0SWjEle3FYavwbpsJx0BREJVtLPdB1
sEuJHicz+gaPCrJ6FUiWAkkA0cnzPu6mP6lehsPEts9zsMbBNz13c16EgscBD9UaAWebp9QmzYwY
mk1F1ruLq/RiED6ySPNr0AZeNJ3lC+nxGNRZtVSBGLsj5kwk7/0PCjhcuq7vMPYdXiVvhmNQ5bnm
bF5NK7/Agc+cPzBhqzdZkPrR4V+fDPBoKYPLsEmxFA3WiHpFF/tMJawIXQ6aDEcPnOK1Nv50LK08
jqQbZul+Zsa1UX37QsVvc1GLkW9DrGng6Kkw61gsmPCSxSWEaN1/yByFkWlBZuuLMCYo1Krkb8Vm
qTOx6cTI8Lu2t58xkZ9d/ML//zvSWaqYTgZt275rTU4nZtcE27A+0saiPzkz5gy/zJ8dmT5lWeFS
MrEdZcsSTl4NadeH2EIaCiN5bxXd8uCjtUhZpUN7Dlo/A7ODVH5LcFZ26op3KqjyPEzjqbAhKQqW
qLy8OBMmDW/Q8uVUI+4YnaKdgKjVy4N35CPDha5lBLBH383ok6rXvBki/gENwR2oqTASyA8S7r1g
aI1kxxYbCCWO7l1Ug/z2CwoV+x8td4BknuqOpBvtqREfgJmBCkWoPAhgch5AuO6FzYeuJ9HObx2G
ZuJZFgyEhFtX4arj8/uyO+gDN/mMHKTztBfyJ/PQ86sxxNYjt3SoZVDn7b86bxil4fJP0IiDeB46
/vEPfLlVaGTaskfjrGHIRQSRJqDt2fce25c6k/XVrP1jlrdtkA8EmPE0cZh8jTnxpsqetiVO7A3C
P9wOgreNEWboO7wpWSdRa5RK7B3ZXNGFaZfJ+2i6Jr6YGfp2UCT5NmuGh3xCx+GLvyjL3ZPbdl+x
/0yUXQpmUHinvBVI/PXibWl5LhPHm9BnyPFm+/GTJFNr0+mD/pGaxRs0jgPqeeyOPRvf+tGm7tpO
FfYCquW/WRnIRrx3GpIUbDOW7Tkns14IYnHSy0CfLofv2Ikp5CIEcInkP3VR8reYt6nfghYSoqYx
H8/cP5ccQ3KgZ5zVCcZn4qZ+W+nJo8wRoLP12DZ+vdWchHwWxzmohjToeJgeWz2CPC6KZecqqMt+
C4t2mNqjXSpWmSgALOeh7Gfta84YkXkx9VRWOPGT8uE+c9yzIMZ31gJ4ksj9Q0spoAHu2YSdWAwG
0myyqajk30XJ7HipIA0RbYkIblcXlbUrh8QisADxNUtMMCJrAAEJHNheyRxgoqWXTwYSnY0hoJtZ
YuqZOBF0Q7LdLiPBPLSlf+1hhm8sLQb+hPO261wQEKWWHEvvs2HFeIaWerQc2qvalCqo0goAmvab
p8mjgX964sEGmNsd0oU9G0E4vBsYixmfYaJUMBIX02nwTK+kWVgejY+hY6niXd+e60z94bjytmNu
PpU+4FUdXMCOoAFclI1nXrsuu2U5/hv+BdPiMDlJTl9LGWDpjHtFxNWeUtN2Pci+WWWXtDDVjkkC
UI7XORUvs59/EyxLVPngXC0meQEyJ9RSzIi3UNLQNmWAFflglev1R+nMr3oFvpTVXBYnzMU9fxN5
YVciOcSf+01agITWLNjE0tJhR6QqmD3MGqwuMvC6Br58XnT1JLX+kb2xuTeb9AsG7QMw8IIRTcy0
1mT3PFR3mLRXTBYJKJoG8UnO5FTo30qlj3Ol6cFEx4ewmHZQtwiiTueV2DVcF5s6NPbbm67pZx1I
vysBrmnQoC4kj9xQSt0tGe9BvlJ2ieVj4IuupE5g6Ie79rJtOGAH3Nia5V5LMWKqKAjHM9ZWte+y
t75fbk3eBFW1Upmn9nVNVRzkG8cEEd+tGfasEE8lxhvKJOIllc5hlWAvnNqrbfunHKLdY5e2XGPz
tTfqTxwplyQnQIqFH0GwaXmym/Y8zKl/FJn7F8sJejiDQrdgVr4ZC5fUXwvEjh8P7zAZ6VQJdoK/
7mFChYsA2RF9TWxBdsRmRKWqTXh6/T3SSuTFmn13nEsOUQKoXsTwtx4OpMsR51BzJiHbOtD/biO0
ZoSlE9Q2CaQ9+lysNkCY6nZSPTo65LLW/6I4WzaTqIHw+biyXIou4P/cA8aC9bywoaRLDbQf7NS2
nJfNYMNgFol2SFr0ha3/OYFLYwzK5BTldxnadE8DorwSHQyXUclGuhi4p1ztsRXGXihkkHJZTXjc
Y0gICPQmEUJEGhHh7XsMzYofBORT4XpHAlIYn6CDSeDHIAWKsO5OQInYss0x9Vnh9wDtpHOw5MHL
kSriq/qpiM8FV1rvVeqcGe4AVtG40RpU9RsyvR4Mxp5wNn1IkM7Kvi6zc+Ilb3z5JdMvXWIBs+8T
dFKjVDpIEsPeOkgfaD+CaDUsphUWOEPlkswrEQUsw7epgiGDxZiXFP9+MV2dATmAWP4ViXHlPJ6D
BnEm78CfrHPfe2xgkRdbRznQW/ZGGsZdg+lsKqgA5bNnx3Xg1eWPVziPsPrtYOxYOjUzQqTMugFd
eBr7pd75U8LaERLFJteWbM+Ip9C134iwhEcmskZDfBXrUmg0jFOYCBvjinLagutzbp5eELsBWqyF
V7HpZQ9lM43a/VxCUlToocwILDEl1CV14NH3It7Rwb0Yhfe1DPk/VjAkG0CcQ0GSB6i4Qb1RjleT
5W71uPzbtOLFVUR3uxYPIEtP+GRfvo0UIRkIqFlyr+cYiodDKqzQMxjLLQXJB0yNZqchsLNA22Ph
rLIy1Yf/BsvcuWVn73thsK3wsO0OHghrkykiux+GEb7ectVAIE3X19VuGr42RmoiqoG3oAWcxmjb
u/zMdtK9ihgQDEmtDVMWtEpT9ATXBbXVWpza3ndrwcBc21UfBXWIBfZQ6QCflvw3aSx31xFps/Rn
EKA3WSOZRuLyt8Syyj7zk8IMidI0BaMNtDUuO6ZpzZNK0+94nRVwHWEPQ9EE2Lxh8+LfTMi5fGBE
Ng7ZUoSwClMm//V7xphRj+xy57SMx+N4CAfLJ6Wht9EomFVxsMf3qE0izFKi2mTVxB3kl4fcqs6K
rDpa+obfl3QnEBY9XiXzkonpXunuENZ9O2+qofmcsbWS0KqpjeX3Fw3vRKcx99QsCp9RvDUsyVmR
fWTy1+xVfJgwvzLI/p6BlBKZhLnCcqMfXkQsmAk+fT9vcaSidIExlf02NWxNWYk9OQ8PlacFyG7P
GvSynXKGO1cGB122fl22EYja+pldiaoFnBPSIEFlqVB7HLVx3T0Py2vRywFHPH51R8qP2YbyULc9
VZkRsqV/6k35b5DaecHDghLF/cX67bQ8CEMPjjwnFwLtP+284nIIWPviWl+HyHr5Y5dP7Vth/0PM
9NpO+kVMzDhU6azBJ/EXK73Jl+ho0+HP3PuUqipHat9kCeJ3vwvGKWOjAbdJ+hbMGEugqc3OjKDC
OPJ4aVrnyyfwfIsd6ZDOQm49LbkW60C8L1MigHtc372rfrMRBoAdZR8eEL3DjpgqE2U4uKsJi2nl
N9+erX92baztS0tRXpAFnCoka5UQ3xnLo90olvelQSdAhufKVZ6RgJAHPpbG16B6srDru9G67dGp
UV0xBqqZgsm3aGh3BsqnQOP97CLWL8Os3oaRNRrWki68I3H+IHvRJ5qa7IVGod1zFWPXWbdPzOIT
Ipa0uwlf0+GF3oCPjt7/34d32vxs9OpPTjwHGfUk+uhD+4/t/xufWh706G9g7bSK/w03uaNXEbaG
wthu1VttEciQGjfp4qgufcZ3ZQ3gwIIrVK3xiVal5/tF0NCy4q0Djt0TaQYgVpfYpJipWAfoHGzL
KLGzp29lxhNBeOIYJJ6NxY/KZN/x81Acym0+iw8/1yDbcvpVo/5SttXfkQs8iGPvqcVYGgz+9LYe
tZv56lmAN7rR4Vb8n0zVv5ugSELD6x/1dNN51d3sma8NRfmpVYToRuPwd2lpuhbAo/uGo+ZaNSQZ
ksS6mTRbBbU1cLEuJq5TfP7jcEu9+FfE7TfTwvs06AvvPdri1lqgThaWdmiuupWuo+EI2ggodxa+
aegqZElZj8e2r+xvx3iZKsHN7XZPbLSGbTFMd7zHji3ii+dhgKUnR4pNe5eVcO6m8tV1wa52sPQ8
iAxtm0DrRXFdZniehZ4HubuEGdmmZfnsVYbL1Hmh75l5+6PmnC4zGhkrtF1+g6bgWG2aSxnHq9gy
l/RP/aGNszPpqke9tsyDWTcTsjJ6ys5vQHaZ5RYpwaM+I61h/XzS+eyXQpx0oWJQYglTdoOZr9U0
r11rfaMC42gl+HEDdZ/9a8HWSLCLiHzONXibxJGNjE41U8EGIuexSJrLiFqOnLDhqPkQGHKDFUxr
PMF4ktj6ZbonXCs0UljoMeU/3C5xlytabonoISrhPpZo722QqwGkD7oKsnwZwDMzXXitR/Hd9A39
hGqR5TXGC04BqowUUG+W3rFk3ROeIur3lini8hKZVjjWTswFy/QEl9J1YocM+pD6YqkYNTRZ/NEs
UuwmtdySOn2rspD9aH7EzwMdyfPOWO5PusHITeBToFbhchVecy6Ak83knGxSRcYXBqpk2w0LcGI3
b89ViTx20MaHGln/DtE4x592Iv6Ldb0+v5h8L7pLQAXvEoEFcRnfVj105aJ8bRv/YfE0ihjuwZEO
apYI+rm2O9siuDljHWTSUPrl8G1YkJAmLyshyyGLH6lCudpzHd31HJOUant/Gliz21QrGXtnsGs0
FzlAagxHjznTSTj6FSIfA2t2941fBFMqvwV8w7BeG6vW7B97g6bLYz25iRYTe3rH1qqvL66lPk1X
TQc4JyCz+xkmY/PRRMVN5OAhl6Gkbt5R7Lmzca3tcdh5WoqRMDXClLheoo0IJJNaC7cVZT8a3y1x
3vYGWEa9q4hFAfkV5P4cmktBtE35ZlslNO2UDxqrwaNoxbjP3LELrPJvh7sH+1Lx6njLczc1CACx
aw8LVuiaJg5Bo3sc5+lAB/3S2+bzsmAlh47M4db37/0axZC0D0mDn4MrIYwm40064/vYwAyitAOn
ppE+JtgvjWMcuNJ9c83iF2D3JzNyuU2yHiP49OBFBCaiI95hISL6kAdyo5GZs21QvjtgAiKKtq0+
Ucg27Slqh3dgfuMVVQRBMj1zD88dgRhVh6pYrND07QllVAeoskvusBH4Dtw59HKdOhWPqEcJgZN9
CAQnPZwC+L/mot6ppDCMcZGRyEPdoCPeTjHO7YlzRyZp/LJ445hKYAB29juxKkDerRSR1HQ3Eoad
jIvKS2H5h8m/wSYVNLW47/RvmZdPIoM8YE9MGaEHbdq5JWyPlWEYVUCUgC++C9xNO9utvn1JeW15
KZkIDQldln3xGaYcHMXqf7El6BSF1tHzIdM1ZD479nWKkNn37crnL8RW+NB/asEDBK0dHBzZLB2t
6uDwgo0V5L5SCIiMLtbAHikR5epSH0qEBDEudXZiaydnWT/ktYPM5pEmso8p45nRooRkwh+YkJ4C
/KBQrroYkth6a+MqhHI7uMwgvInqfUICYcGVUAuJAIkYH9nekEvC7A4wkb8Djm0Sf1Awex1+FB7W
XanV31Yxcsn/ChKOt3pnyG0bSRvzbKKFqSsH5vqUTmv5XGj0SppikzEQjOnVPnuwHOpUbP9gY9Gu
Raeu0Lmo1OOC1AefxZIb9n2GODF/lFN3k71DFagTaKJumFPyp2xJnuYyhblRp8+jdlO+ursD6ToN
SX4SDHUwl9GengEoVZV8TIhbjiprw6LNrnMGFqtppb5Db+Ge9SqN9lD8tU21Sno06z0zZbmn3NwD
+A4xGF7IXa/zjpa3dm45wsaQxIXXUWQ+5yozGefNwRW2z3POaz+Jt14MaxNWwAPIcHTTfFJANO0+
5nUUS9BGCCsdkR6S2BgDG5siORsAer2kuBfSYRcMisOT7p80tw422WEMgpB7zd5yVRPha4NS3269
jwThGTHRixPD9PXZv9tJnDwxCeL9846luiRgTqBLEuIDTJBP/k0tSRfCMEpN2wMu510shbgq9wgB
GJHZsLQMpQSr5RXdXkuLdO/iZENoCiu0S/gPRh4/x+jJZzETsCMDj1E/w3dZnObqNVkGjVWfCLxS
NpcZEaAxSCvQ2v8N2w91ZJR72+F37fUz+p4yJMkJWJnIwoQYHgThjGMV4GdJ/hP/DE1kOkKccy3m
NKu6uFGNTSQDl33qedeGan2VxdiQr1gL1OPwlEkUsyxT121pAzxSwZjWMEpY3TaZ8eIgrjCpXQHk
DEP0p0T/s7U18YnpxUc0rvxf1ymst571mpW6QTPNzj4fkA8Q8XbVhuSx0G2mO20CI6yYHtQAXtkq
0u3orURSN34ucmKBrJr6prK+ssRj3AAdfGfYAOdmmBoFXtEwbUJT9VWwb7EZkNRArBZhInC56DEy
fVfE6Unrk8d8IXi6ctN1X8kXBm6mWz1hxq2qv/TJ+ZtbmJZTRqSEGeRnfia0lQ7BjYIJPk0+hhSP
QYDSYVfU4xnlyb70yx/SYpyjaq0wtmFHMcH8wTkBphwGYMfVShqHt3G04at2g2Vcd+ugVZA1KyMc
fQ3tsKJANpiRwJ19YY+GT3/dZTZz+90WFWJQH22JBSaMJiEP+wQwoTF/k81APAveKBLFSYLso/nT
qVtornnbMMDLTtEAZp+bGfg8A5UeZ0fFEDzsHJ84qIU9Y1pRnjl5Ep0LKk0s+UiAJWE4Rk8H5jOB
RUxo7Ut4bQAHABd2NdJBw9Z3WkXaXsfNUPcNdqUuh9A2A16rXP4yi5LKRG9q6tUXf5sNpb+Kl4xm
Vh10H0RSvQZlSv62jWElV7wtJDo4WzMz/2oxoJkuOpUcOjxry163HiumfcyXhiRAQzHt6kG+Dq34
lVnziAADHDwieW1sb8DHOUWIB50QmPrq3MDZzZIWI5Idyo61hpAAc92pv+qd+VmPPDw6/9gCntqI
hsusme1DrsEmMwSlGEF5HyQuWGHrJ1dGyi66qQFEE5M8T70Y1HrAyqnfiCq+m6wb9v8Rdh7NcTPR
Ff0vXhtVaKDRABbecHIOTCI3KFGikHPGr/fBqOzPocreoDgUJQ1nBt2v37v3XE/CTsSY+YI77zsy
ZbCT+KY4Cxub0aC5TjMV92HfO5coNg/wGJ0tjocPDekYciLHiM4xbZCFM4pypcdBfPYFI9shDq5C
8y1JJB3Wlmp2jU7SUU+uoqsS11UAm5StJgbIa3U576sbZ7e+wyvSdPpXx0GT5lGwR21SLGQLei6W
5a33HIfqKb7lsjl5w1geCq+pCzaY8aWVpcZ0n/4Io9o9W2y51TwNTwk6oVE0hyQJ8r2baUyQfIMQ
REQQkCyrgexPoIPfaWyHO8udhvlEGW9NC3lB1nR3Tj0VsgBo27jmw88yBjg49XK4KMzp57gxPyVj
8Sw58llOdk5c/UIXCG7XGo6W52pXZhhfhRqw1MyPOqtbjJbhHnIguqc6dP11R2fbY7CyhY56LGEM
bn0LqGBZ0cYJENwCGpUoFEnaWnWTlu2bPK/BcFp+Qipv4a6ZYswBfmV+NufL46uO/I19BcX0n+9X
moQ6pNxkG504ZdXPpcLiM6HgX8z5ewIRzl0OKIlifdjUnUTL3xj+hn5yDQrA9XZJAx2qdKkeUKFj
UQUJsUyF0V4RFDpYX/k5nEdMXOLoZ+1axoqSXxA1FCBgSzUHlyLJoHpDzQ3bdgchYcn9nH6h+met
QwAXa5l6GdMJvbw5n79r23oxMvezCsO5/jGmNzNhYKCLODzLrJjeMlY3GKzNnQQl9Wo4m4eUj/Fm
eDPBcjz+Su4I59iPLinQRjXeYRpsjMLK9raFClFUmfn6Xx6y7Z210n6rWqO7pUT++iK7W/MFQQdo
R4xcOkIJc2zl2dOd/ECa3qbzB2Rqwj20mvLPbdrY5840gWIM3jpDhXnwMlfuYkN/SePJVE9B6uz7
IEOLP9nJyW3kIiyFdRATcUrc8bywoIkJIrehN/7nZegIO+wiB1GXHU4rPBP0KB1J/GtfSEBkrToL
W23dMiWvOa36baiy5LXA3R57g3kfej15BahylnFvXlwnCc7K6N7KkTdekb60rRptuFuQWG6Z9x6T
lnOvRytZyHSo16NBUIRm5Fh6MXPUnXMvrNQDuhx5vwV3ryOTdC/By+xIs7Se7NJJ1pOymxV5ud7W
mqVMNrqRVUN1so2SuPwAukvjokrfMZjt8861NlDl0CMHofgIMYs/gUpllcJmCu0MCLrv1cyuwvqW
mM6vB0MDgd5s830N4xyjKpACGyMxrf/RRXIZG1a2LQMRbdtG6sfHpeFD9Perx0OAaeziYbEVNMO2
Wu+6SKFQIrvEtLig6k+Oy7TLQvqwbGVtId/T4zXWCB0xjerfjLIK0US35U7JZhW0RXtISVQ4/XOx
PT7UZM3z+8JWdkyBRuQ/Lv4sT+1d/VShG95lD4s8ytiaoxE0AyXh9GKkGjkKYLFMejB/aJbIBOEz
HYft/OsWBxirrGN6jpHIclGMI41KgqNK6y2WdH8rzdLaa3UggK/NX3YhaHL8tIvaBRgh+pycVt9g
g7DAsdRFfRsT5HdZMab7fua0aMr7giJEPoAkXtDpJ3IrtB9GATmBmObee2VjB902jc2NAxs6lmiG
BSGpKo7WeBjBWi51jeasPhj6Irey+GKb9M4mZg6C3eYxSSjDZp/iVl7rSXFEWN9+G6Z1slOpbrk+
/ciNEe6fH+p3h/UNebqzSodJ2xjW2cY/9MYvB5TOGvqjRS83jeS7iFsdzyqsulFr0R2XdE6dzP05
9EF4sLCNM1wYGRV6xhpqHoG1WAgoGwKOMWmRzy6WHagf5HaDkJeiyJytkVKJp9j6iC2FLfp4HR4X
X0eC05bDupbkKuizWbgz1AlFvbGTswccOGWMQB57nhAT/DX8Kuu4+fi7WCS4B6aBkBgZJW9MYOgT
zBSYEkXBUp8K4LDzOw/IlpipCFqYNE0E/liJygOzq6reGpV4i3EmMfwy0yuDRrnKuCWpiFS5jAcT
j3icncA8BitnCIaDju9m0c8d15rxLFIT94DW1zsIA9frBKB0GRk6FuG4vSMgh85bgoFEMbcbYOJt
QXmnp3xG2buaHR40VBV9a5MjW20KdVaVqG5/L31eXEIbEizYgjmL9QoBu78C+9TpZ4fupp6mD1Uo
c9sAHtwYlH50yuxrCuoYeU5LTo43Fcepj3JWsmEXFWbyxhsV7H0DoB2egHSblGLfm6b+tpRpYx38
sCQ1Lvei45DDK5Wj/IiLngahMnvmTuqlUn73WtgV6ZkTdWUjzXcRVngF2VJlZnUbkAL5s7AYGzFZ
CButJWyNdm/fkceGHeSHOZhqWQOu21lN9BaaEwiI0XiuRB+eEz5EPryXL7K7rxHt2h2MffxScR+/
S2qslTbW2RqZ3MKfpuRggiDnIEpeUAthB6U5D+ESltupb7ZyIC4B2MqunzgDIXdn1c7xyLQZjGlv
NJaxbVvXvCSnc+xr8vrystq0KMHPoBunMyYSnkur/wZhNa2wISB04YiwZGSeHqugQJdk1wZcWXBM
ceL4V9p6OEppdG0ma7ReKkKFF46DbSsd0/hYaqm7qUKbUonEcQmAa8XtyFCLWKRz7LxhXuxPmW5p
i4TQ5mUaa+LIXVi7wVuj59qJQrR7MTXCXMri1o2OsaJhRG2iAkDIauzj7dDWYvH42At4uAzXmp+W
1ljPkhCCluLXojFdILqA7oNXzkAIyTpBlpWbEjzm5dGpnAEP+FCNw9/FJwa/0M64IhqHLzRdaSV6
fY0aJ8gvUqA6z039CQXY+KmQfBimm6yq+SgxtHCiJkq7PR9NUKzYrQTzmH4XpLF+zbTmt0iQZRW+
KY5VmM8I/Mp6Nsr4FOC8RpgFtkFiXbVLC7eHO8R7sAHZdSLicKWhsEHpj9HAEjOPHyBvw295GnUy
qFqIEdsqNe+dge2ImFT8QnnnEUdq7kKVPGzINPI6YCbK0aHD5BZlfOZiolXhqg+x/udoTJ6wkBnL
xxvrOd3d1Ht88GU6HTw1mhvMkylVmm2SYqCRmd26HIGDVjsG5pjNiwNtUL0ej4OkAouUh2SiBqJo
sMn7HAIeK1TLWrimAv4D5d1dBpEDrmQCIY2u1NuJINMWOI4miuIeAwTRdf5TEH74EC6ec58GNsWf
vbM5nyz0zhQwH7hoKckWqAFnrlWHKOni1C4HLpY+zTUTnOKCGIoEuuWQ0CEvoKoNAeAKQUvwsfiP
AWHnVs194CRILXy3FYfHZTBGzt9uSiYCoSHcNSJkTl9pRNbK/gcaDsxhVcAa4lrQkYIGLTM02X3A
KHE1qmE69vNlaJx639DqtDzoDJyj7XEfzS292IzOit6dmsOzfCZDFzb6+mnQVbUvovRHAqMMpC0F
JpFgeI9MpXOTEotCpGfHJouCwsLtt0nqejqP+VxG9/4V2I+7yX1BvMx89qm5SV8z4BezqfENuIF1
6oSqb9m0rRTV32PJGYJ6b7UkS2YiuXij1+wss6cxCP/0rPcRemKWok3TOM5GQ/dKFgPdY9phjGK8
lPTIWIzb1i+OJXqAOxJwbVHwUxt/DkyoskxtshJQb0DxUXdRM8f89ZzFkueUhWeJoal/o6Ap10k1
kYoVKVg63XjE7KJtCq+21hhA7HvnsEBM8Xymt0IOmypYKmWEGyNRy8brtrLqgnvmUT/UuItz8LpT
GVbHugIvbM70i7/PfAj7z2FeAZHvXicL1rw9csABHREA2plLPA15cBlhcsuqYljq8y0jMHJsk/mh
mXTBZtTCcoHUxDvwRYlmPV5WZRaBvUDVLKy6peLLYZcRbefnDU1BYtiQafjTRhWIvnE+E1dIe2rn
l4Q6AB/fEMNi7iPCEo78ixx/y0KedZuoIjtpBsxA6ZuDU26LWzDh6A8GxxlRzhfe5J+g5C9clRy7
/qOfWvti5fQvdDqVPka9y+Oes41CLCO7IaKtl9k+0I3XKjL2vTbo7yQW1uumlc+YaKuLpFNtKAXm
i6r0iac2XBU42CWxU7OKF69IigJZpP5nOo0wnNxk2jp6yZ3KDUtDMBqOj6/q4Dior9kLNCk/vOD6
UldBWXpVMaq+MjsMiSeQ+fzHt5HHAWYCu5YM5DzFg7WawyH34ElJNjOtfDnq2kYPlXlWDYMxTgrm
Nupc8yrqcj1yODvRRdvUZVQco5mZhwXBO9hVu5U2kRQStsUy66oYvJ4fnzQ0gixny8kc1Yued84B
048iOjfhbN+RPuOoVepm6ubQld60DWaBSoEnxvniHUeLUBxjqrqrE+UEiFHLP4nO766PSynMk6+n
33oy3WRqM/OmuHTFcE28yTt0Yw2HilBeYJPFIVTNIY+s7FBFrXuzVL9+bAb9VMJKf9xl7czDVcHF
0Pg4CGKmXkrCnZelbzhLtMByA/8z3pmuZS0HAFDomkfoRFW7cIreOhhtAlln4K6e8D4d8kIwMifc
FlEiHgFIZdmdmFztg+4nMwtL+RuVTRF5A5ipyiqanVSVf35clCn8c+PLcV/F1Y6hq77MC4KdaCDC
/QzNAbGGEWk37jxqidi7uwKJnmjR+ub2VDIwxDMdlWJaki6srcgHiO+mfEkAxqHwVuyH0IIapqSk
YDg0U4oypoSOpTi0gpFPJNirK5pOY0R6ITkimlrbLNpPwfyZxgMLuAEExkpRdlR+Ve9JO02Ow3wh
qPiDRWFgywnjQ2HnxGsXE+ZudBgvI1VDCzQ3V4NDtlXfultsNzdVC+/QGpwAJdLrfY339Cmc/ydz
FuGVdvmZAZo7WGYbPIe4zRelkQbbrusA2SCe2iAZQpmr2/jYaTWtbRBASF/N5Noree78xFpZgTuS
H1YnV1eo8wMEFXckfoadPh7CFtFWHkp708TMBEjMgbFWZW9lC6Z8Z1mFg66iyxdpk+QHRGIE2roT
oQucncgHbMj6o3Oa5UZ6TlOru2F7KjYzGgbpkHHyQutGi6d+JinKOYZR8k3p23/EeJN6LUkA4rns
rNCUCIrj7GUk5R549J9oNCtwwqWN44K5FfNdUiI8lGZpJYKlGJ3yKmtigHT8mftKBcAuRt+k866R
DJmll8yzCLiPDIBdleM8PZ56S0ObNmUSLB8PMdiwohEEtaQUwPrdc+axMg6GrcLWxHM64Tmm3W64
y7y35CEWdo5/2kQKqyDuC4+0yNj2zDPLLuiHEthil2KzjQatvnYNRDHTx+lRNO6bKSkrGk57pFMR
/bucFfUL06jUkXJNHS2TZL4hSJ9VmW+JQw+vUyb8F7MP2IBqUl9EgmQQzHV10APy2oPAYh7vEOij
G+EPVKSAKRBoEo+i/YxUra1Sy8quvR1sHguqBnYyFqqnAXErfF8/KHuKj0RynpC6z/3U+bcMMZ1Y
7ClLTSAMmVqzfnnQlcpk17uDPENKkke0YHAmbOmfpBEy23eZFqNKbcrxKlVsXmLnw7PmRKeqJ0lb
U9skbM9CpHSsGv4PDIQMXTi90FIxzf1YH4o0UqAj9RaTxU1vO6agc1eLU8sTHRPtLNrm2S28mAXT
+lGrcdpZwQz8TjlXKHPHudZb/j1oGVm1IHQZUerkwhp3klmz6ab9VjC3PAyGw6bGOk0zGVyjOX2O
E1iNBwaqNdxrYer+IfWsYK8SSnW/VjvDT77Ltlv6VoROGoRsvSL1lxxwwtAuhhdGJzfUAXBw9K2M
DjAD6WC1iyoHYXy+7Dm67B/cNmXaH+VUMSnEjb2qS6c5Qhx9I5lenaP5omp1GWSV7Ut4Iqbfb0w7
sS7cAD2IobmRiY8v3Ze1ouVYqt+1kYNbiPvgefxqsXOsk4yf1PR2OggA53bHHlPA4Rwbob2VJj0y
mE8+c1Dx5jVEYANJCt8XJv3mQ1kZydpAdLAmow2/82xFzgg1PLWsa0n204bu0Qi0lYtahM7ln4dE
0XR7CZrpL/ks1jt3UzDGxcmTeJtALciNLV6FgfbW0khYaIG08IbKeiH1xtkYLptvHSNLzueCootL
HxRBhOuVtBbdn/ZaEKEKS55nxeoZg39I3iKXeKQgUHFhHvAka6+Ig55S/ao1dvAFsJURrF9/GzHe
xE6Lra3IiSElsjDoffpHMK6gCGD7W3oZ3kylueUq1zqP96Wg4T6Nbbf3vsse/H9VNs0PJtTcq84P
u8Z4WiRe+uw6BfE7AefwKpvWHoh5lN9ltbX0jtxLIkBtMZ9TRv0j103eLze8OylDfrvuXuK422aT
BsyuRBLgBFa9bx3yIovSImvQRbfjS/Bwnmq9PaJwzDg2VENTq35UPgkgHvqqS8jheEHyK/S0QU6H
OPT+0KlCM+66kNZYNFmM0Z+JLnDQDrXZWRv2Vq+XYFkALWtawmyIapjEJGkcpQbTIxXqZ2aX090K
zTOYVXkRKPsFVNy/jxIMsqZI8rUOneDHlN1podofmaXTTB2Sfm0Otf3R0huCPWm90k/DpirfweB1
q3y0zec0gmqoMT4/2BRQK42ZZxsmH6Y2lrsKE88yY30n8nB81vBBLR9fhRGDwsdXPS0//Ln9SjbI
lCMrNG6PiwwrFIM2Kqb5WwT2Jed5LlsphyFl2RwoFtN7k076NWTHbqMaoCk7ONVyNQIc6HR0YvNl
cgEM0ItuFtQUt16l+lrGzP/h2OVIdLDkO2gGjkiM7KdIgmhQfeDu0mASOGk4ETS9yfxX60+5MxzF
hKBTGpRDQ7vjcBod5FxNlGQBYfiIXxTEow8YJO/4jDWKARAVoUiaUzxSfffM57cJ2Om1VaJgN6Gk
YIWwv0ssNteOUrrwf9N6DG+PC2NbuQ3mJ2RnpnvV/xBapq9Dze9uloknMaBjf0O1zOlyrsriAb5K
LsjE8aP0V4wWlh57HV9KzARLzrW/+lwVL53WrlDLAZ9OPBd6mFJrvI1XC+WZnXQtouZ8Oenu91Cn
2dG0/eKd7HWKKQSrzl01vIjFANIhn28ScjNvHK/8r66jHiP05RN9Qr2xrSJ9LSMm9ygOBDLqEFEh
uAp9albDoGFaqG1H0GeUEGAmi8+pD76gGZF/JB24wQ7l4JyYZh2HAv15bJc/YtxtCzP4rlAzHyoq
BKuubpmO//dRB3d5fYaGzAFAa12JeKsgU0Jw4NKdn9iWke3aqE7pvXmrbtCjQzm4EWp6G6Fxzyrd
FemBmuPASGgNI9bdBXO3TExBvn1sHHWIxMWj8l4lWr7vkn78IXUS1OvUZdxBcRFrkJrrSR/Z+9Hp
TdJFeI6xfI8Fy+D//9ZLQCH94FYvFmpJyCbpwRCpBot7pUqfXCIdPcBIBs6LjTlpFTW1WD8edkYG
Q60Sz2C44CE6TNOtYHC+yqK7hGaXv/V1UW1qzUGGXTXRS+CMP81aWOc6tshNE8SBpSPupgxNzTaf
kOwt23wgHHrUT8yCcYbMfdEyr+vbDJLh3Mj3NMuvb4Ohkj1sIsBkoc2P+I227VLezlRrj4Y7jIAF
6YWmSWP91KPxi/q0vDeomt2pvrDcFVsAnilS4qK+1MTAYVYKi01q0BunEYVjeYaMy5oDGTBkXIgj
ned+ct4izTy1k0p/1VCzfGmsQQLpd+p2cUdMgcxfR3ktXSYKNoyBW5XPMsjSjX+KvN10JUWjbjJ9
cKp4OnbSxnQ0v6ypPRw6B8iQiYQOOWxrrAuz/MIWgjMw93csPc4+YMy79Ce7e9bp21SYeN8Z4iJg
EVjk/ToyDrRY0tWEG/c6FN8OI7AFnJD+nSIANrVtl3LjDLzBYZ63cwRkeAJwFJ4cL2dS+s9js42e
K5oW28e3/vn+46s8aJipaGCV3NTr18BsLNxN+nT+52LXgLZt5f2ONL8hd4c/DFQ3MCQQ37rRxNp2
pAl9GFAvH0ZVGzuvleIOg7R7bX9WBgpBHAQ4NatmvPJKM61zSFRkVasuXgYyyW3c8EcHHmnpBzLe
iZmXXzX1FtPXVh8oLSCiWHfP805sDuOPjkEodYYAPpa7z3mElMcwf+cmvgpfb+WrEbHBh329JW5t
ouvOeRVJvty1RAzlzG253VDN1S4tw0dToiT6bjHiibmXptbcYm8j3uBTt7+KUXQLI6KbIFSeHJBS
8HFQcCE7enWPS68PcDYQ2PKCv9IW2Ll5657s+aJ1eqEvh9r4w+dSbnzfyPXl3z/BIb2pex0j+H/+
NLivCVzARBnS1cV1sEnClJGxezx6XEqQ0Vu2w4KdJhcFdii0XJUaDkpU+VKauC47nL/IBypzT9v8
VseevDy+9bgkeUCccwlu53/8AaFfr0KVl6oAve00QXDSJtOHuJK8O1PZ7ju9I6vFJNE6C40/fTSW
H7iX6P5PvtqVVpp+jMtknl/mUpHHVxVXilU6w7Yh77XZcfqehHxDMcMnTNOL19DO7lPlrPO2GD97
5dYrrNoMtuH17WDTrQnjDZ6nPmeP9kZz/aiuo+yASnqRh765b5ISvWOTaE/JWHnELVUs6fSqfpNz
ygnMyEgzGpFJwJH7A8dqNt6R1PxUmNW7rus7zQeeVYv8GSJLvTALHoEcZegNqIkR+oRljLBqeY0j
8il188+g3mn9czQ17GiTNLgAqS+RJsuIeO6oi/amgXRa06u9PbuPGWm56AiTeU1Fo2rTRqiCD44V
OpZ8i3awbG1UASZKEG+ZwkPDCDpVay36MpkEb83QAXTHZBzRyjKwIamqCPe5S7npoJljuI2howCm
CJolP+hmffX6BklTHRDyNKKtbrhB8p6MQpvYX2FpJgFI7kCMdmguUEvGcBZmexpdOmTvzU15JcPw
+S9mID9pUcQrV3N+ZXP3U7aI8ufkt1ZUcDs4GK7KmpotCDgj9/7vgf63RZ25wB/MlAZIcdVl5RnH
FUxj2nueexlNEmmt1HF2uop3oQRZwgC02CeWuXFgqiycqgRRMhzpYXaXFPNaHsnyqSymBmOqbaAj
TIPVZHG0bpGjuaIGiInhRUUUUOxkP32Pto1PPxYpxGz9lOOHh/ztKdNFcRoLpMq+bLptgx056bGF
0oDcD7VMb1PDchEyzy0krbDZAu/KaNd56bFuyaPy637RUKc/TaYJBSNkj6T/thzb78ojcYSaGsBu
7l9bzXSPOgEjhdMCVOk45YcFTm2qGTqWpK6FLTbewEZ23ua7SOibfCD4RDq1ts4tHaxPOJQs+Ji6
LGj0iyYtP3UdgETSlYBejMJbebLgJ2htkkIc2nGxCHw0rAqV9KBM+anpBB+5dbSopwh4sKh3KUqO
bR7i0OzMa8Ds9tUJFL4LQt1MDem6aSNatBrvilaY5vdMFJ08bZZesaNxCFrrce/uys640INJNgwj
nzSQ/DsvD8NdR1BaxZlm6ZAzgNEL/NqUAAEZPecjqNJFI00ygCdpb0nLC4JvD9/43YNw2bdFuJta
WAHS4VdusAfuswaPgh8RajrLvvHKWA32KSC0y44E9GMPkbHyG9qlmI7KsQX34tsD4FbGz2QD50OF
eiK+QzdgcpV2v8HYfQLhGEEoms26KIfLUGCSwyCazBxLgTJrOdrDhyMDyIix7cwq571jxa8I9uQK
4hlrUUfh2lvfHKJWhmH9Vmgilq6aKGmGtZxi0vu6upmHpPFScQh+MtpCYiVL17rZeXuvRDSZAIxj
0gduEQQho76JIs5MX2ON0XFm+h84VGk15t/ksci13RvtxURHaktoiVPRfOM4t94KFsrcNTfT5L1H
hFkjrGZQaWHEJODU+NBsbHS5sq5+SBq91mPA1gL5Hdo2r3Sgfbo0StfZ0G7toLsVUIUpi5N1TKrj
Yi9sN764nJCKyT0Kjv2fZtBsoiayV4K1F1QUnzdZftdO9+3FTCHJDGkXnU8mRjGWG9ACPwM7+xqs
ZAaBzGAkqOuLADXXKZ9vBUc3xcqCJ4vopat2wIDfJ7bljpCJVWu/FPQPLmYEgd83QC1AsV8bQS6P
YeghnK4GACok1rABsFQZBWQbE95XiU5bjTgi9I4M0DonM6KXJBl0i1oVX0TDnENTFVfI6vSMIwBH
dDUARVbx73oG+yjmiHRxRbkUlY0E29o1utbu215dxkweC4EMnhnR1THglEt3CneNocJZ3j37lSk5
gIKiNOhOLdlUT3GE9Fvv0jsJOnjeveKzK9FhjCUmUG/qymVAkv1UEVMH/RDRc3TIQI/Pap7zYGdX
t23CVaH8Q1yKPxqtn1XWk+jdJ9q+Gh1vr7j1aOpM0xIDf09np6LsyHuE3y1qZMDrfzTgj6C/3EPZ
OCGadP2dT9J7GcItRDu3dhQcFFmTWCydPgPPyitWi2qZG6j4ZI4iTbPgibTpb5hrsArDRVb6mKmF
AW73rS4AyiZp+xyXmrtvvEtZ4bTGJ1IsUJWiQrKYYLgxyMGhty9JCZFm9Hs0cKw7a/Oq1ewd9Jj8
e+WilTQYyFPvGTuz1pIdJkNc/EF11JPMPRP4FK48h7AGeW99EiAgq58mg3tNVGN00gbtz5A0lwL3
2abQiY8Ye/GnyLJ3Oi/oorz4T9F2r1k1/agm42wGeNmx6BQS+TMV4Uw6NeHeEFcsY0jGVfkxNKBp
Wr3/UY7K3osab1rP9zHWwrVNqBgnwb0T5OP+5k7khwZkJG9Tm/vDbrZM2Fd2H4oDt9YzQB9OGUnN
IWvEUAAhDvH8Jhq1fh8hCXOiTO3ATx+V3Z8V6v89OgW44F64T92BhAr/EVpYZvs2DNt1mvFZinGj
DiPnDK9Mz3Gv1hgZfk++fm264iL83Dg5dbwvK3+rwky8O7M8BJlOglw6/HTdkCcVasuIPyM63s9o
WrGso5kzaOE+5RrRqAOxm2djfB3FiLg0OFq2jjgxZw02TCxKhkQvAj9d0+/48PCu44beDmH25cLx
ibTWXllNSlKiQbfZyJuNY1B5lFqvL7zRR1/WWGQNa+okC87vGTgoVRnIRZCMdHn6TYuwO3cN2lZJ
hgINrIU72/ERWS7hs94mRfzFZEe3DhOYNxyn5isrCJFIlVzXqb4pEv/T04vfmTWgZgKLQOsdLoSI
zplO+CYDhaeYFHMC65+YMScr0u3bDZOWW6cZb1DqIif/MqLiMxy6X8VgoazBkrOmWdsjZh5PfQUi
1k6KPzjy/kRmdsMNhROBmcDWGagIu8ZlvO+GxV4MVbGnZmKEfCrxvzwVLoQfsyJfACGitXaYVbwU
g/EuoAtj5c6qJd3lxAO8ncW5h+V5uiOuxUEdZ9s4BEwadM4tShBFu7kLkgkYxcpwekRgFgoyS7aL
phh2aUd31hbkw3gUgvdKMjsQOjzLYRlH2MoZXd1CAQ6hpX26sCz/0FS13PVat1G1vVCVMx2rNEZd
VbnqYhHVG0+XAJHs767XbhjAVz1xNK8NK1c1AygN9cLHuj6XyOynBMqv6px1/6fxRbMyJFCHBhVJ
jlK46dxiVxiYVeQQHKM651L6Gxt77IRf6+RSXD01cUe+RaHWlZUCaNT0n45fiEuRevoFfHfjaP7W
hSG5Jx90jZqK0mec3oIJwmgl408sP9qzFHWz8xG7PA2eem8Y2y1jT9xpICjEaFayRWlibcfaAadA
JI7NXbJlUAvduIBM4plDf0lxtaZpY+45Lv9r0DMYkvGMUGmyNVjLflfiRY18Un1GnS4YjLkQUzsR
83CmEKoTE5P6xRmrn/mi8uLQ2dCwBnOJuod8YkwO4jJkQbTNQnvHWXqdJy7DFUaZW58I0jaf7ir2
OMhLeo7j+v/OzxLqf6ZnOaahICm5wjYsyHfzn//6eQ/pZP/bv4h/RXhlg9/DoF1NJM04LeCcIJb2
yiFRh+kXuhKbHRHRoJ+tal5q1M0oBLLWeTZG68uvF44RmgzNUJ7E4XD+v5+d8b+yvRzT0vkPhIkd
UjGC/e/PDlQMZ5+x4dn57BtxNEDr9xPv1lprzIW8lLUdrq1UX6WxHO/CbFA2hO+WYGwwFNq6LqDq
0X07Yh0QoFlYSTKDznKqbYn/0N8nfDx4kYv/J5RMijkgL09GP892v//tX+i6uY6uHMO2lanrNm20
//68q1qB/kla0HuPgQkc2viM3xv9mTsSoyqn9M7i9BMrabadqLD+amLg5cAH0yTJQbjnGFxbPX24
alxrY6X2vePW+2roVqiR4hdpxC++O6ZrH90wQ6t2zSreondM9TsWR/3eYuzSahh0E2ZtUiwgI+il
A6Qxeet0qzu2WdTjJa4N2A9WsLQakKCYlYBBSuIM8hy8gOeERwTf6cHPp2FJ8HtIoWSuWq/Mr00r
6mdeAAm4iwQIjTxlu44KZuGCDmWiZ+EhhHu4QD9nYZ3sQ5bsASZNQ2L2UwetbVuD5YIhh/epLByH
d9eCylZiQ+es1Ry6DDJRHIp5wAt3M3fbFQg21gYjdvc+hkCIsyBt+TcMfE6Gtolysz5NKg82Mhj9
RZAQgo2evtxbhQaDf748HoJRf4vQMa7/+VYSZMGa3tkbrAbmYg2RzTPNgzyq+W89/v7jr9qBIseA
3BjpTcFFzZcywwJsGO1xqgosGDlHU2LvoVaNGeNNxkysAcavsq+dK4L/p3JuJlZ+7zzTHSLcQwA7
Nzj9xF0zAknnktRwJ1oLZT4GtvOj9VUIc9yJDimJTyODVPYsoQRviSIJiSGO/52xM9uRW8my7K80
6p3ZpHEyAlX54PM8xKx4IXSlEOd5NH59LcbN7pKUVTcLAohwKaRw0UnasXP2XrvAm/t5cAznGT2y
tcUrFa9x8xSQVip35zXatybuM3zIkD4IvSwOny+tJLoqxjGy0cfDlGUPXWtXO3q19FG1y9SSizWZ
4tx7SEEhiL0Z1IJ7FZoQ242S2G7408uxUc5d1CXSDUnSA9gJ//R5yKsUSIXbgDW1Qu2U6QU1sd6S
HEOdda+H0nyOACp6Wjw9TnkuEBROYhVQSxlh4L4HnhjwbYFAMQMyesTIqKmthqUTkVyT0vFmxonC
X/FZeJN1E+U5kZ68tqKwbo26uImlbeyu9Q5yRFAw1C3gWtMZ2VLb5oE0GijvZa1Ot5Gr8oRHuUbl
bAfwA5q63TAC8bvF5EbWqWVfps3DUqxe6eFTh8liSwdmOo5akF8IFKsYH9YfQEfJMnWJxNapbkQ1
GIfR9PCSCqU90C1hLEo3dEmLMqZRTZxCXhlEa8/3STvfHfnaC5x0R5Jf8dqXOfHzjLfMOisfLLCC
cDImohRmkAATJe9kY4BYDzzOSdSqIOOTMQZYV3+TBuALqxfYs+BY39IAt0CRF+4qdOY9TJRC62tc
hGxTRqS3O9YHgd12QfJCkzXQZWuJkTpGX8E4NjooGXxvWCFQp6jTNFkoeWHVC1ERlOEU+1bG9V54
JaU53a+dpqLmEvkNXtICJZlfeUxM5t+Led6QX4b1pG4kWxVKaBSgsqr4XDXz6GrehaC5hHdbhic0
FN98OxkZZp8pGqyTb9nIV9P8C3N4++j6QwDtqMYQmDTZurawRCr2nv6cCGuWFtsTPW/WESlc2zHL
EWBoxgdqCvUWzrh0r8gs2IIDAxwYwY09YjVGDZ4hpULnKb3wB65dsWNuWe4zKJKrgcfNslEaTM9B
L2+xOQU7LLNHN/WaqxnVNsVqmTx3IbeI1h4KK0tPiAvjTd9I/aK5tDlk7aUH00XFaxXD2cQFjiXV
JNSliCHbqEMi4/hLNwOcVdK5xBgYdDXQO2BHR8sh/O6PTx8Qga/TItZeiRsYYVQdpEIUBD/W7l5Q
+x5puHk7LxvdbaS3P/qwz+5ROlaX3NDdRWua3QUFo7VWrRmd7CFRu170X4qezkc/YBYe3XGVYcxU
vtO8NvlbZCHZDUz2GPWQFtQnEDDT/tLa3Txd0Yotdo3+Kh3v4IfGOSJC5er7lrZXuawJFAkXum9S
O0DNulBLMZGb2HUYQ67hf6v7TVZ08wmdR5UmxjSNMAX6/873ErbQKR6gRrVBMBzq+WDRQVt2vbDX
0ExYQd3K2DFsy54m6Nw7lw0H2UCUiqYPmikVMIZAY+4j8jFWGu2CP7R+B2InP9KrqbaZ7U/LQKFW
oseP0jrLzhZn4TUbfICmvj8eGNSKPxN//y+h3MFH8Y/c4+bv//5zSPdvL/++Wz+s/33+G9+KUtUR
rcVfv//v24/i8jX7aP7ym/67aPBf/lF+7D/e1upr+/WXF9juolbd6TSqh4+mS/98A/wH5u/83/7h
//n4/FeeVPnxH//2rehyMEMPHwG3089J3h4puP9z8ve2/vj4Nfl7/v4/k7+F9zeHQG3PcwQdEdu2
iK/+M/nb8P5mUlgBm7Ol4UrXIDb5H8HflvE313YtXRqW0HnMW5RjCP/a8D/+zbT+5qL+c3XTNW3T
NqggP8/775/bf73+Ob9azNHMP9d1FKHSdqGmWh4VKYXpr3WdxVgiswIHllNF4k9Er33C5vpgIY+n
l4rlpx2TdTg/Ug1Y+VvZW2DGVf5U25jaPNTmi5HOxBpZ8LUyHLBdGrSSlFp1N3sK9PIVapv7L4po
4/cien7TnEzH8uiTzyfi1zedpzoPccXOLTNN5j9Yq01SVOa7YGEFHyR/mmvoDubKlMMtIJ1kUYxO
sbPCbvfTp/yPu+Dnszd/Qv909qSUnk5rxjOF/VtVDDUw8HIbHF4MXIAAFDUuS1uv4XDp5JkgInAr
54c3tIAgvAAuANg2QNPTj79+G7/veObT4enCsdGPWPRCfvsM/RAfQ+ADEUjpSi7qqlxDTT/X9oTa
MSNH4a9/muH+vhcQ7AZMfhk22wEBrP3X08/UMcBSULHcGDyFSwxuvW99xakMILuF7yYSa5kzE3uK
4akAg1F/CD32TxO1+1EZnHdHP2TD8BoyEg+L+AgT/jxYoDbcdCjXjoEpTaRKpxFYEtYRN98LfwTg
YRh7YwaRMjf111xWi3qE+8GAf8+gvz1idX3Ru1E75OR77JI4kcuW5K5HsJjULJlzjEpG+1pzYbu1
GfqKOXEIMMtopHvKkzPWiuxYULmWjxlC6KehZcuYm3LdyNBnrfBe2m6wVmhIbnaUL8wsBSQYDQyz
oiyiGnGaVU2Gx7rx+x9dVYwH0TzEXHu3ami3QyiCsx/Hxlbkw1aNY84mjqFb44aPbazlvC82FUbo
JwctS5gTDmjAhX2uFcqkdI7XsscdLZ10ORAJt0tTs4L22GxZbadLZiECTqrE26a6eWmHcdjYRnQe
CH9bk+usjeGxqX1yAeieEhcabKQgPWB0gqekL55SCzqOFW5tq3qfaFOxSNuvPmFvHvSK97KnsHEG
JwAGiWdPBUxHwELC8Aawv5kwJy2Srkr2QGSss+WqY2t6SBEDOKZsnvKrPZY3su2jLdiF5uDBghwl
ItRKy6e96bbPo6P5SKn8i08g3cZQrX6obUwcZk/ss+PNIzkdtFDzapSqeyk7QMOhYDdZeuqxdSFF
hcQigDljIifb+gkVqX4Z+1IcgS0hFlcxhgVj2CaN58OWQLlr6jRYbBeslAU4ZCkiDdkLKW1bDaRc
RlIbP9/+4ePzPEiaAwtXFj1ZI+Q3k7m56mfv42dQvTVobxbEfmXI6qCbAm4BlihiGeCea6rwFn99
0wnvtyfNfM9JTximQV64bX0+En/qahS5KzLIS8HSimi/pUitREt4D6loqsekZjvW0cQNtand9wic
30LPCv8yI10H0ja6KRuemLHs0ddHN/+JNBma9CC1Aw5FrYPvZ9i7rp70pmE0JpmV4unTCVopzzJX
7HTl5q//P8b8jPh53RHC0HXHNR3HsTDQSP3XZ4iuKwtIC6yBHh/7ykJRddYeXDUHTVVzo69BtC8i
e68NhFrK/jQAn9tqnu+vizI5/PWbYQX+5b0QZW9KQdOINFhbt5z53P90bv0sRajcNsUymgjs0e2m
hyNI5nbQkA2G7C+AIYPE/q9/qPXPZ0AYlKqGTUuGX878lP3pp6ZNkUbGWM09NdK96DsU9Edktle4
bq4qM2FTJewWxHxAi0bkiaMb61azO6KdClz4GHKI5DKy8iCJeDiD55nzdniYDPIUxp3xDdVlCrMl
8m70VZbaSLTEQCOs6PlvTTEJklFNaK3WqXOP1/+xHirt1GZIh+p5U98kI6wQQ//hmszbOnPwX0WQ
WWstDwEClT5MvbL5wny7vlmSz+2vT49h/vMVzzUyd/EsSwjP/P0K4SYaJaAY1lYMspg7EdMwZjhp
rYbpcFZRki4ebIB168+1tL9Fo0w+yGZZFbIYWIxaGpyt7V7hQqn9RLGSZn20Las8vVoOmmYjluIp
Uu4rqvj8Us/+9lLm2cb0p8cA2E+eOGQmtRAbdeROD5XPT5Q20trUMNSj9G8wM1r1UZq2c9WGwb3X
aT4wevE2n6+wDn+1vUyd69YxiGdzeOjNZ9WJEGoYgXmlPwqEv8OjLMxWX+sBSY2DZNe3IprwMR1G
TE8QHYhaZuCK4uCrGWK+t8zpY56YxEO2mIQb3cchuzJecpAHMeAqhatOUTEQ26KTO1jV0tpVTldy
fytrMeldtdIHhC/0CstzNisDMuZka9YDfYO45Qdt6oUuCTtf8JnkmyihmeYNhD0wdyYKj1Tgu58Q
MuENXvmHQWrN2LW3MsV2FZRwoSZP7b28qc9OGdVnjUVZ8zNj79VWdSZxVKzot2CrZeu0qzR901a0
J0oX3zZ7ws2nb5+elbeeEFww6hDiGRPTHVOM8+hNcQWkucMZzpJQ0S0dZGU8oWoFZJRmmk3oRe08
0L8uFp40+pmMTNxdEz+AxqkfffRtu14imy/mHG9HmthigQdFIdQ7ncbJWVhS3oXFwgHU4Rk/uO6K
5uiabQMFnK9QUbn7v77E7X967pimyz3r8gSwOf5expJDjRc9YWLs+jCKVJn1N0/Qwu/GlroGpyoK
lW6rRZJmv3gfsmLnNmm/j3K4wEbf3VPU7yc2ZsYpNSoO//8lzIN+X0pmROVhBoh9xfLsrWxHOUer
TrxrJsmHpYyC7JMTvNR6ZXJOoiA5f36ld0SO9BF68owwaoYe8ZcQddrJA4v4EGvet7p31DZCsbVq
E+neeqN78kHSHqM2lzffHdwb1zbebe0ZI0eZlcNRy5sB4Jt1bNvIfO6zggoPzSbwAHHOcReskJDK
P/eov2xRfy7O5Vx8/7rEYNtlZ8UwAEwS/9ZvD1hnaFSl4ZeKbfsprMJdQ2/zFCZeuSsCcvqQ2N3G
BGuSUdpA5fWAG8FrvPPkiY9BRwnLZrHftLF9wqEOUSGkL6QyyMa6Y5cmYMykPtRW8DhBJH41JWHh
ndLvNpupexY1NxGPuMN1J9/pMNfI6SJQI2rTDSg5Jus9uUa1jXdfES7+8HlgJrUBetFcXT6TsSnb
oy17eUoJkaVDIUGwNPSztem7qfDRktuYP4CGaVZ51gabRn1pOkHuUouZEdF4uPm0MjcEWLhJVL6o
GG7nUJJjEgu5r0ZtOBq1GI5eLF/cmIIBJmGzz6WRnRPHyjbWkHGvS+hFhUrtFTni+PfGAZ1q4NMh
V1333uPa1nX4V76ZmzSvJZTN+fftrtlFYImeg8wpD2Hbd/9qB/L7hkdwN5rzlhWYkGv80zAi6eG3
zjMgBlMmU4ICTHnngPtBMZpOyKT8cMgfUMjki4a8j1utdNyjg2+hyWOSSdgDI01aUirCHuAJ8fgv
7mv789L65dIzLV14usut7fw3axfcTY8MQdaugcYlExN5yjWRHnJwXWD/J+rwiSbkYGYkkwjSVkBJ
vbZxHrG6oe9xm12QF+bh81BDST8Q5AqmTlfXZNZwgjXyjzGNTeStD3ZTwO5CRP3sCha4iIbgiYj3
7Oyk6QYfJ3EHkr2Oh473WSTOuM1g32J5Vx3TpkigGMwCUb0oF24v2UxM7rGF+USGbUsvsjcEJsYo
qXEMVXhb/bY++qLAAoxeyTqKrF7FIcPVz1efh5qeM31qinKfxYqJsqS3Vab6kx+y7UKxT8SMB0K3
mvDbRkxn4Hg72anz3XbVCVr2OX27QIzdAe8bUAJiF5vOyV+1pHpvFaaZYCiZOhtufwp1oFmj3Zt3
wYZoCQfVe81H+S1yo/F7BNXYSTXzNTTtkZADQlFTMZqvzkRSvWwb6mbR3GsUHGtvIBR2mAk4uUtv
zd6B9F63bjk9VDHXeuLBNsI14hwdTcSHqCq+20aZbLUCuyvZMvkqDfGklT5/oWsyY2sA7do4WVmt
w4rZv45WJ1aStMm4ta+qtLZ4XvVjH4YGflG+0otXPexIYiidaFNIpMyWMDXORid39ITKRW4ijiTl
ag6Dw6GJb4JAL6c7F2yIgxzNCpjVPQrKfu/Jpl/pqSnQQEXRGUMkkxi3NViosx+k2y2N2ftJ30Yc
tAIC7EjsxFFX5rQZ0kns3CSuzk05kHUwuBiGMyM8Gnl7tJB+A++cE5VG2E2FRpaD8PrXpLS+aX53
L7TyJfSyYt1ldb33ocOR7wMXpq1Tcfz8qrSQADDEa1+1i+ePwZWPYFhrgeRjaJvXMB7tk6IeRNVe
iQfLdTc4RFBNFtG1UW1+jFFYKZBYx4ZQvRHb2diezawYtlpef0zSbc9Dg7GnyVFWBZZEPTwQGZOj
cqzM71FQvQdHJGr9VnUjdoDZbYduUWwjLcNuBsl2SbGjy/FGEcmOHZMowDu6cI/s6fIrRRoQVXU3
G1X84fqFYLww1bcyJn09dJtp9fkHwrmB9tyMoWPejRoqEaEi2GLA5K+DDLV4vZf54K1GUh2uWhEQ
Uum3cuH1cF19I4oOaR6NpIlNalPZqbsLaiRdleYbj4wfUflVzCkNhHXrSk76lmKAFDUQ8ZyAVCYz
d9jYphjpNn1N8IZlD/bSqlWAKYlGsuqnj4lImAqA0JPf6/oR9jNkJxIK18zvO24BOVxb80KL0Lh8
vkjxgoAEiBBZUrtccPfaZHzHp2lmVwzsQS7JWM9eQs8ldhBArhSZvtNnm6muQUPo0CI0jMh2WYkd
JfThm/U1seQTNrO9JoBrDQCydszpQToQxnMZhReQYsCVSXscs7Zo73lgJrsQPB+P7G6nl+T41jSP
6L3k1QaVUbwYHCP9Qdpq08n1aCMWLjPmImPintnpLgY92NoRgsIyQfK04b+bnJJcPPdtZh5ha//j
kDIuWLRp16x0Pb2Cqye+I87bq2XmL4Hss68Oz5cFCc4+A2EMTXVsVsdGcst5UjtzlRQoMsgYYw/E
g7YqoXBUvmCklTLXSgr3XY9gEqwKiKAtZRKNfPuKfDJfVuRWn1Mni5ZotKazIwJ+AiEAy0k29rEM
WeUFejPd7Q6jWx3Dyox2MnF/fH4GpU3HyeMzhi+ZBffOz3YJu0IyVN70UlNQLNBtjoP4IWE5HRtk
SVojXhg6yMM4H9o08hZJ2sULfQi8XZTDrqzGEFH14FqXNMm+q9RxL1ImMUpxkB4ln8LeKruBzok7
PkiFy8nMx5fBA7rtYq3ao79u3ub8+UjJh7hmwzRS273KvHhMG6htKGJJhOJjNvVW2yfhKgh6cu/E
oL9gU7vQ5FTXxnYjNjTjrW00+ykwg0tQKn/VN0b1jMHl4MmQiLhGF0ikaoAx84HhGqrQ8lX3e/Hq
T/WZXeVa04zpmKVWuS10Z9okqFktSJFf9aK7uqzI10+OFdp11JVEeRit1xOSEldrIJ/OGg7+cJoj
IoQskztrwezxwzAAd4ekqIy5MJbDwhl0yIxGu3cjh/5g06+NwqgfrcCArZT4d8ckuVnRCd24Rlke
WTZKKAnQLybEFLgmQyiAtndTTnhODBmu4EJOp2zSdJSngdrWZfqRg10gKACoR0hD209x33XQg4RW
gf9wxjQ+BUoh0hzxU0bTN5PEn7cIfodBKNnGrnWUcZUd3iHto58OST6NOXcAP2N/19WypDMaBLvM
Loxzq+YE0s6ZTTTxUWYVw2svAi+cg6GLEnmg6hr2bu7ygCqxY3sy+urbqj0I6eQPedxeSdx1LwI5
6LofFfTytG83rV2xLJUvML6RnGnVHYVsu8s9pWFY1kgdKsY1gsgOV8MA3Ry37rYw0N+kDmHpjaKR
X5NEofktk4iqelTzMu3Y2jEeX5mq40c022cRVSXbb/KiHO4XnELNUXV1c57h/HSg1aaJWknIV02O
QkYOZti4+sXyJR1Lwhd6haNqsjJ/bVco8NKcWPIqBaOYEa7eFqG3YPjb3dqCMCjNJAQtYOHoaqt+
McuvERJb/BNkB2qF59zJ9SYRCeh712p0BKHpnaJ6kpfQ9sg/5b78o+7LpRM0PCqHiZR1M6cRh/Pn
mQS6W+v2wdJMh3iTqijmjJTjInWwbSmE/Cfpt08RHvJTwh6kXxA6rFZGk0yrMYsOEK/o91ioo13U
vqPTDAc9HOKj0yhchkSEBtgCb31tadfGunMNCtIqwhKKPvXEzJ30TKVdrfLBRQxRwhDaOmJauH2X
r0sA0WLS5bLIw+ydvfceqAOBjQxWcYhN5QFvLXDZKTyaDWKbumPHpZPoeS1iRHxgg9xzaATjoyuH
cyUd9gxFmULLRwys1zbo2wiHBA0o8gklPGoL2AhbchnvkJCN5yz/PiiS0dpMQ83WkUmpG5ODmIUg
ur52o0M/FeOV0GZzGVuIke0mVewEaAPYYZZe6OKMrw7ucLdEJ5qMlylx1tLvDoNBiAf8JfhWCCHm
qBHnwykNaCXkNt+m+uG/kEGfX7kNcMqWB1QsQ57vJBDtSr17DkInPxUWdJwiI5kaYPH3xBh9SieA
n4ms3rMeuluEX+pitv0Xh5yuQ2VpKRdWmm0H1zRvnwepyYMVpdiK40Rcq/G9htp6CfPYu8Zd+G0U
BtFmA4YsAoB3bWgDsea6WpZld8GR0IDqCIJ7ohNMFDFe1zIYcHZD5I6VqBs4n++GlWurTIvqAzqo
ekeaebf0ajQ5UEuyJ72u5xA9vT/h30RMPnbko1QyO8kosM6aEcKhH72JYblGRAszwHOrZR26CrX0
QPeTzOWc3CmP75kuVnH9IY0QFgFdnYzFLghuTG2Krd472pbl1zwin8DE0+fvocE2XKOzOLeP4KLV
8CADNBo76OBkaAzJTWk170ck3dmdWroiRrD4PJnDEDoH29VuIPGCK+tZvDAHTCOenX0Lq46wqqlY
j5ni5kVbcevq0Ub37JyVSSllWsabJMBhPbYGeuS+NTcxLmVi4MwuI+WEzlHESOk2FrFgqKGjrf1O
OElE7kcDWrezZohuhna3nMIv3bEOYmyAFW7UaSx62nycBveHwG10RcpDJg1aMxTGWJhNQLmGo4od
fgnnAU27sxP999aa7IvRkAAa4M2IIScu2P2ylqDO+jon9nrN0mfw9yUqDH1llgMcNWJSFkXg1LfP
wzxQ842sPVlN4R0d2zw14NOuBDQV136vwb/bsEt77DBgvNjTHpZjtR4qSpnKDsTB0MyZiMJXUOwS
PK8uITfkkXRxWt0IWiv/PIRVfIwJZLpiZQBDWMZEkxsOcZB91q7T/laODgmzTYk5e3S+Ro2bvBFS
MgW5SRaEXWwChxZChyRmPVqmfwiwYOwqjx/YOYxLMCDl300LBUoVPNcVEdkir7p7FOdkEDRVD+tn
8tauQacBfL2zqkYjZW+Sp5ummsN7GuMxmXswk259gahE/o1FJKQ7m/i8HMypYHUgkNM8VVXcrjtr
6l8oxN81YjfaVT3lzmumyFVoRz3Zfr4cbA09rE0kVdtX8lgUwVPgwhRHwgOfrxKEPTo1hLU0/eoV
JeaLrH4uZy9AwBZvocq2JvDjE26S5M0hyoKHWAzN1XOd9Kqun7zWT3yrCrMPN+4kVuLqW5ZGPwhw
Yp9CDsix94jzngt/lIoSDDliG5w+nrOodepDC+Myd7WgkNFhtlo4OeOS/Sr7N2+VRKH5MNALWU1l
bj/BifiKvBOCGYgpIHjp1nczbD1EUK4+Syjcjt+Bbuc7N0MiHKg54WnKvEd0fsthKuuXCjb9jQ/2
6hqCZCJmiecKLsDi8w8Z2HlubK6C0dZfLVU9ppUTvYJw22lJLA8xLNxDkxDkNCiolo5j9xdbzdaO
JvzWN4l+GdKATXKc0bHwxKmeNOPKVDQ80EaEWd6BRjDhBS2maLAPLZH1DAVgQyEzPfAj61MJ7f6p
zkkAt2ucQn9yUcOp2aEizZY+nf9jZKpgHWV68taSluxZ4UOL0vzEbCFEbz2SgmeTqkT8h9pEXfxk
Dao8IyyMNk0uyW7KbPqcZi9vdpHHB6fk+zVFE7XP6+pqMRzqZe8ukWD5e5fr6qxVP+IYVJ8To94h
Evfu91G5KPSYDVqYmIfPQzMzzlzIVUMh/fsEQiuf/w5CjQOf8FvIhHg3zeFGdo/Pe9GNZIzRVVzE
qq+QV1RUTzZSpoF24edgkjYLwVk1mciiQ9CnafQtsC+sppi+XVKCxfAwQT0Sx9k/1iTRp0m3z5kl
voi6M4nYCcylYQtnlXZokSqMrZ5dN68l/oETrh4dYty6H2r7Ax2pTLrog2Y9fpwgdR61KVSbPEjY
0WOw8vT2WBWZsVNJdh9L/wMTunbtLTt7UMTKRNm4MRLktV6HNMSx2juPfKCiFtfrvc0HuF4d/7Dq
cVApnx6lPh+kSXhs0HvO3gnGeCGE37zlgUFRIN+Z2YTXMU5jcGFTSWZT3iz7zq0PgzaNGwnt466n
xgPcyOk1a7EcTHU1nQKS0JeFQ25TbaNwdPzauTYkgDGGQ00Va+rZmGoCTxj1ArI2I1aQDkiRh2EE
2VqgqHI8D9aJjBDyUmOHffuoCf8Mm2Km3HIYk5KA4ja1no3KVW+SG48Gx5TfxpwNRVEJ9R7F8Xe7
zCn7IK55yNOAcWr1OY3yk6FP/oFsPQ568UPH3LwlcDoe6mJjdW11biEU0uDrlyWo263rA2gAJBOv
y0h9z2hHQcHUhzvJ9uxK0nIv4rq7IPfpLo6rdRcaE8QZI40+g2Rg8xq0I0mdxYPWW0+1Gqyb49HX
bxJnJTJteq3mbIOiLgliQW/Hqh6f4lZnD5J3XNHjJWp6/ZiFrMjUY++YLdyTrWHZj6T+hTNgPBL+
FnbecE5bbmRr5qWEpRteuwAyX65nZ9TvuPLz4cUa6mNNI/kH6Z9rEUoJil48j+N3Op1/uBqhtyRK
43O0Z2AoU3FIKt6Zc+Wx3aIxNuQUY0wL623sVskmNgyx1W1tDihUwaECa/lWRtZsY/GfAF4D3C0u
cZ3258D82gxV9s1XFm4VfYpuunEnwdx+RNuVosvG4y2Nren3ASwD1Ag1WqeF6BhmDVnuXpvAc5Hr
4oOWbI/nC7rm9n9rbSIXGr9hm2SjWodScpBV8hUrUgPaAZU7zo+E++G9JfTxeQySTViB+9Yw54Wc
WIhINDFR/TyVKYOVmHHSUnM4J+4Mt0fKQnJkjGcFCSi8E5gI6zRO7X0JDhFPiqQjWbG8FWj+5leo
ub81edMQYs4gWNmTfA35Vlg9Y019ieE4RHi90BrNOMPyHV/5p5IIVqQ+QZSt/GYTRnSfrJq2QSII
LqCvYGw5u/bjCG39WMNXJCqjm9ViMAxDTZv2PrFAp8bPuXQMAqyMdmGrOvvm9Jq2NHLLPqMwfQtR
3e48gMbsPqs5fLumoVLlbnfGztqfUSAWh6hTu6jvCMkIp3ZZNESwDwzM8XMWBDqZdrCfz14J5Y9W
CaewVfIr8ZrJE6bQ9tV3rXtbxHRxP2+U+YC4kKUgGJwDNcwSJk3xISRGVrMusmeB22kTWuE3j4Hv
LhdTsRsH+S1DDI9VrpNvsiqchdS05OA2JsGsTnRB1GugT51JqVZuL/wk4ek/WiidqgajEMvDudPS
8RWB7oIVd13j5IJZdWnQWC0QOVlHnR8o42G42Iw41r7AUuNjPkdwSgy9F6VnqCub1FXUixF74/7V
NZiyMkxqAQDxFakI8bHL1gZPcy4gUyxGgguBnWnafYDyda5UeNFMlwp3rDUqRMdYscGvzrjb6hPt
DRx4hvnSZvWT1CP9wSGR6MyM30fGRdKAQ6sVkggVrND59A0jxBzF2IXJ9XTTbWU/ufBYkxwrLLrk
4JEP8MXA/f3S+9SGBB8GXmF/z2vSlaI6NC9T6kHD9XyERbJ4MUcGMm2QdvMC2yy1KvGPxN8tO19+
p6TTnmyUZZtANvmhiHOeXm5Ox0KYGWr6POSKcBHvjN01ERB+scQp0oxqcLdvONHkpnZMLrHBbl6B
h7ceG2Q83WdzbP17pQftLaoBPbmJdveC4A/of4DKQuVf8856yaBNHvSYftiiVCgxAGmd9ZkfZ+Ew
Xpqe629bFYZPXszgPOC/E8JAJyK247eG/lUT3UsfxTpM3ah/ipJkHYw9XAiewG+1O9s//Uh/SlMH
RWVXjcfPl0aUEWuLUW0LJuIeioiobmzAmzoI1ZbH5zKa+7Kfh9TycUKaDgjmAuS3ajIwVEEUrkkC
jndyshQFa/2e0jHbWkUaPJMCyW1qFizjVbW1C7thpzL3nL2G8DZJwCop7v1tyJr8xACOAlmXcmfE
Q7HxpbdrcG09DCBJUEJZa5T3yZep75nBKYNoZys5JFE/bMM4jZYAd+Qt0LEZw0IsNrHlBWfeB6mO
GdEnU5E9DK5XgvHRvV3a0oRisLMO+pI8dWoUn1B5kcbFqbEoP4aExgsDWHVr6IkuhKGekiARj1Q3
a5tSdBos8sNrVW7d2cumLC1+qPDznRoe/OYw7R031i5Z1CWn0RZvUMXbUzKAyFPD++cLrxpep7Hf
Tf3/o5poFj7PEizKgdEU0u4o/WKF1gsZhbcuJWOcQMW7MdIEHdW6jKV89jOMZ2rAwVk7ULUXjiX6
XezBc2fJYIKrYSROVRPtfGqYIneyl2CAey9KPKoDNcJ5cLS3HC9gVJjR9yCcrmps3m0zNHEL2z8w
DcGeZrK29KbAfzHlDwk4ExfzSFjQ6KCHM9Ko3tqG5TwgYTMYHYnx4IzI09qumvbVnMlbzXxq9kKA
S3qwB17x7MkifdBJg3ucaqCOeTdVJLDI6lFPiMRJ9MJl7AaofBj60yeXKRJsZYL5EPH7pFJGW6jB
xr6BRLEdRiJw7VkBIguaqo77kDhxc1UBgMsRXNemKEwPahjkMtWWwa5t4TWNqp6OOHE8GimYBYlU
yihkEMy4dctQsmgO4UQjGvQIpnNZvE4TJsTI5ELBN2yc2tnDV+uuvcvLCvkJHG3qCcpgcuQcdlxN
lqYXs3rv4ykDIOq+V5bznySd13KkSBBFv4gIvHmlvVO3vHmpkDQS3kMV8PV70EZsaEdjuxuoysq8
99z48Q/3CdWMknUwM1BuWbAuanqIDRL/498Xp88IBm1Eu/77E1JwM5L/rkZwwyNbf1ZU0Rl6YLBm
43lrDLAA/ZhzxMsDIFTRUm1nr/QUSSsHbMOHjYEKYn11NxBkeNG8/9vYIOf2mptbF2H12r2p42FS
TeoeCmZt6aqALML5H9d56dX3SWYdGAvNXxp4gBD8h3vFR5KcQcibZHBOzDLingD2wdYfkEj+2TUs
yM4/dO2hVKsa2GBW43suy8MwtGuUeOnF0Lz0FGvTzeqMeTMsOGKt8If3Qb+ITiVUOIuzFt/HXi8p
j1IUUjem/vO5KfSLFSfRrhDIwDthDLfYL/Z/E2hJajCMBTrmjfdoFVLftcDjzzPn4rMWYb02TES/
dlWxAvZYeLOJMqhN7HWQmU+FZnifgeudROdzX9fDmuqseS9Ak/clTyWxsf2xNzEl7ilqezAT3nx0
vSnYAMRuVp2vIvr8LXWuNp5dGpAQj5LiCHKsY7bQEK5q1P1uKOd51dFLvyJlAWwKynTdDcYNZS8Q
Dr0Xe5k5z97fIDloaCdPjX/kM/rpyUyzRsO+Rnq9HxznzU47tTcrZMk8CSybOukUQpSSTbyqQEjJ
i07OUlhM3uPf1uFz9gZgAsacs9TRKk3afQQH0Ooug306EpVW0IK9m2zjyYj64fD3nWjN15Sl/hwp
m05cE2Vv//8IIiV2bPMW+OhPp77PdnPkiQcfxLeMg5TFvo7/DWBBiYUdyT6zyjUTm/LGmo2BbmLu
bXXlblhmVHF5VoZXoATkWg2JkAfPH2DN9OWLYVjxOcjg5Gseo8emsJjme0hG7Z5JX5DyTJCbsgEH
aGwUHXxaUfVXO0yKbCO7uhHN8NfetDwHXWVvM/GG7yEC6yUzLGffmUisGj7XuTx7KnDv5FjpV/ij
+rXOPBcEWHL0yAJfD32pk9aUOCsCUvKX3Gl0QioS8W6qBPVrMlENz90OdYS+G3mbW6gl87UkFDJM
pfGAw8285TjintP6gZrI2dR1jBDDSpM7Svp+16mRUMjlW/je/r7XfXtnTLPxyPL0O5ZoIAMjnteD
b2sbQizlu+BqTSKfv5rZncEVZ+WdBW2DmI6OWHPT0A4ABDhSDk55E+wOWN7M+K6L+ms7SHmn0oYJ
mtvfPG8ad2YPLyarTNBsoynWKhLW+e8LdGfYIHrU7sqp+czGQezH2uLgyolpJwlYfYUeh+CbxKPz
37fNmO0DUu5TTT72SVZ8+7rxSq6MWmWRN638pRxPmrn/UHVJodVmBxKEipsnxneG7+JYNFUJitk4
uXM33fcYku9tGrG1S+EeBN3dmCPFyEmK3OVIltYskoTzLeDbYPmSFLiYIev3aD1mcenri5sy5iU+
4UBKDN/9falbKt825YHtveYW0J7J9QzKYSzVnci9jW14aueDXdnizm42fWOYD1M+WyvhcVasykCG
RHUZH3pUPTckPV8NU3wTNzBeUvQexP3qoYlr9QnIzVnofXP9+26o8WdKkJgrZfuEp6K683pzYCRu
EzgJGLqEcDO5x78vedTDCFXxUaoEPaE5zbvII6qyJ18ADU4xLAFZ47irQNc/2MWQPggyxZVVnzxF
NGUp6dfSQ7/KBRmv5aXYWkwxj0rniAAmRrWcdsKmq6fHMpj9x5nhaGhz5j4gY/AfmexZe+AGA/dV
vU/BVUHCNCWwZ9QFdun+zL009jLRNKbLOStXZkCnafv8hVTzFqVmM3wxZTpUkKGmEnx2vtRg2cKg
/fvR35c/SCwnlWeJz2VL7MlWJ9Ocvy9iu9UfgBLQ8yijatencfQzZNkjdkr3wTeWwE+xTO9SMgOB
t9B4dwuecr77+/lceHDFM+mvYL+VRA8r4mJagE7SKS+RSQCs0kr9YZy8hcfl1E+5B/kbVBnpg+WC
E/M89SD4VJLCNM5RrNQDDDae54x0vVI7MAljh5HMsWT945FZqqcaILqp88/05xDp6ZF9n7mz2M8+
jQBgWqM5qLs46tVOWg0xO3URXasEaR+JCxIfA2lgXMKL6brJsetJ8pvmSTsThQhN3M0HgnvqukEZ
qcSWodg/0Uwy1IS/0EXz5kRLn5lKD+WT9J1xO3g9YKvF2mwvX7oIk6s1ok4Vrb0FZJEc3Mrv+Qzo
bRktHA8oW1XLygCph84cDA1Scu5yQzyhQ6ivlmKls1u6KCoe39rel8e/O4v5PNRUXvAU85iVrpUj
kVl+yHENBabuBeUWSCu3dw3Mmpt1D8hNXApPM3dlxTX++1tolg8757E5ESBLB8SgmbSyqtHa/30/
B0zElc2kXeka655dTy9Zbz/52ISOkZwYaU19dnFM2qudRGveUB0U5ETEte+ERodXGlMP4A5wPf5R
OcG+YfifDdFGoq0Ja0c+BOyIaK1XGqCrloD2KVu49A/gVa8RJho/YjJLbo0MRFigVGsmYwcucpPN
3l2GQwUg7ka2r91II+HMWP426tpXgboiLSAMEjEB4uktYyAzTSXzrP6AhIO8gSM8j2HRqpD3Rcht
NW0KT76hzTm2/Ubm8dWQiLGmD5sG75L5ntvaihhVcgaV+5Z0HPbRyPuGscmyYz0Ed/087JWRc937
H97iOrHtO1+covkQ92+V8WH15o0RIAtOvDHoX05ldAqqd7sE2AMYHy9LKDDfenBPEnUc0ozOxJe4
zO0+A0dkAGIEq8UxHX0WTeFWECR7WiaRE58EYMMmeqx2HjXazPGjmSpg6VScGTh9+v9y9h675qvD
oorphraAH5bBsOvkt9NOR+8AQmvnGyy/sOXTGQ3fSIZYEJNdENz8f4oYv2ymS/Y8J8+68Y4jZd/l
RyMgFkus9ELbIZMjc+GeM7s3zHBQvsvPYoKZWF+GoiSfA7T5dPT7j8wiMcSF48rlZ5vetGn3rcNC
QgvgPkzmsPbsHod+vw7qx9mccOFzVl2czYyre6e+RFoBVH3e9UqjYiUnhqphdIejZ5AfCfh9RCM2
6xPYIibbOS3gAdWbXleQqTzQRs2WjWOVsPwTwHByEuh6RujV7RZuAmmjr8IwmQSh3uw4xIOKZd3j
rVsVmdhxcsiDeYfqcdUWBYM62poiSzepQ2u2fkoMojCLEgRPKsj0u/oGCAf6zGRmwAhOSbhNYzqf
Llq7MT+gYNIC94NJ9Zk0gLUlyVijL/apSwCDs80xRKwDPMBuSuQz55RQS5xzmVg/kSAyCLOlMW5L
nlLN2rsDBaEj/WdzrA4T3vNCMzd+im1e8IQptvzsh/i9DVKoOzpvWzMxOZYRS+2AJbAOw/Q1JUgX
gwgKTXQxmu5T6ekOUfjzpDNpiS7R3O8IfDdJb8XNvi9y0iQazpWR7A64vPdNAmGbTxT24rvLnjbO
P6jEnnQfdsZgPbTDuEbf8wlvmcnl+EQCunnH1djM5ldMZC1qpXD0SFpTwx1anXUy2jfQlgXa2Gzj
wD3jmR0yjSjlpNp2bOylVh3qVttUEyJVZAHKStcNzBykLOSEOfm9D4Qu9nDcCdpxOM3JB947ZIXV
lbEORLJJfQ5ofbeaRPU4uvUhIbiyQK+TiizMaNBlEVSjeAVvbe1C34Faf+xGsoMkLtOgCo6oC4uR
FQuR+BHzyY681pyO5/wSMUtnvHIqypjsMdX8JlXk8BKsj7LWuB7jJUmic6rNxy4O9p5Oa9ohWgQ1
uecq7nqWyBLAPpPMPczHQ8UGY6s9U70jNp4tmZQIsKYXhsYYPntn79b+OtWO/Ke5n3X+JANFNo95
M9ZUB2EiitUYiVUXkWTuxL9VJ5BdObex8JDQETwCQKOxnAsaQ/LDjeGRfkWkEX2VUNsbI/2mvttG
jnfMreKpnpF8kDkGgWKFXjjMNZy/0FJA9BJrU6rXJHLDYUZM3lFsmBrx7Nxcuc0IhgZnhyd21vNH
kRtvMop2CaMsXSO3bpYna/L+5eA2/PF9dD6rtvxScw47iMfSnFlbpPsbiWkrC1AimnbiEbwy4lwl
9Q/NIlRpxi5oaqyYr9OsEScey+3QVt+Z9ZFJyEXSZhxE9FziaxRawQkF6tY2ow+6G6vIclmZnB7P
V9xtZdpU634QDLvo14GLj7ltk3JrBLS+yZ71zHZTl+1XQJN2LwkmUEglvKFc5ZVJl5fhS4cGpyF5
3jc7krHLi1WhztH8jSfafemUG0XolGUWX4oVCO33rovgDJLoyLayjenisBZnRvM2CU5unBTsmvwg
r90HjKm1er5FVXM20vK5LeWtQGrH439ODOdmkd/SmtVWG431XI70tLy7wtN/cjJHsvQxktTOIqZd
Q8abIBpLBNBZpv1gmS8kBu5cD0H0eEWFSODcr9KDnTcyPu383eg6O0MWYGnZC4aKqVI21ugSjZvN
Q9QY9WGuyt+WV4zcPywd4r4L9VuPkBnqDD/2kH7hQK/W+KBoK5bmESzsw2wgXI2TgnktPCpiAiYv
nG1xaGkBmrYL7s9C5NczjdbeBw+gmMt4YHAohEEw+K08Tj9RUdCB+WruU5G/uElCOcX6ZSQ7mElH
Acs2TWgAFOStQ3xd0WkLCSgkGouY1jr5tmPrPDfdKo7viohgu1ihvM6fAstbO+TvlFmzS3XtXJmC
sTQU7yiDYtWyPlmZe2TxvfcCot054kVmtqGz9cNZ8DgZ+rbWfGhE7ecCF66YW4itLrTfzOjOdd1u
HC/aOpN73y+U03nc5xAddZvU7Li+63zysmdfPwZ9syqnf47Zr23xOwHW8IGPJkWAR6ffJb2zVV5z
dePgsQYSXKGX7El7HQX0S//BqM29QN0LNrVAudBiBDVJTvGe9QljfnVXuDQ9CO7wYAtC2DibGEiA
5MHq9h7gvyDtGzdDwEMTDIVkIDA9ku35rmyb2B9lX5vEivn1mEpCbNKiPOTEFa382hz3JjOendGd
oqF2NzKhoC2YtK1JGYrpUIKK4eWScxYQD1GrXZUx3khBu2QJMhykt/VXjx6STtrGwWuAg8105m3t
9CbsSqj9Sj84jlgOddkK6/8lIgzMzL9cTu8D/OC6Do61+ZxY4OIxErewvZrCe42XnDKeoJYdpR5e
SpPSJtIPLeCUqIm3gaNvu67Fx5AzlpZXt4wIVQxOg0dIjObdIxhGJA1ehIILTv+qpS9sEjOvZeUH
vHnkz1r629qCjTbYqxorWnbRgbtUGR0twqR70qH95KHzhlOUof2J2PDgJSCxivG4yj656EP0SIq3
R6ICaojexobj/+QpZYhBlwyaW0YXE82GnS4hBPVzNDvJZmjr6dAhV1nPrfpUkqs8M/9ivuahKxtw
WTwkfnmcBpNmVrmKYiok0df5rgdDMhFjqTNcQEAIpNmLGUnjvQgZLsYXmKmnYm7uCtH8IyaT1sJY
XTMtuSd5gGyZ3HqJUCMMZZOFjYncihwQURoizDoyUOCHHW3FD1D2/Kvs6rFAtb3AbsNo1A5+PNYb
q6k5jkBajANeyBI1ohLG3rbXLS79X7f17wha+EV7Bcc7NgBSjDmrF1xl3TwZPSKGSn8bguhZtOWb
PvqPMANLQyLc4n4ZiT4D3kxW6Tgh06qca5p7QI+qdMRnX8L96rn6EHNRx9Onh68bAUVFSx6tXjra
X4vm65/hZt5qTI4BldA6MXDqTEQQJ5D8100LGlJ3CKNuBg6esRmveGqdKe9J0gSK6ndYd3JvV2I0
Yspv0M4klReJNLnrS3QIZpmNi97UrCyFZ4sskqblZ9v2yyvQuGtxtjatdF7rBQfKPHI3S75q5Pa/
RMJRMrUUQPYYpUdGcaMJhM8QDppkSaGr2jc3f/akhkpqQtVdsB+puMZXqHRrpUlicCf/NYjIyWQR
wnbXngFCp5ASLci8VF9IODKWHsEcTmeelU7jBotsGm4a3dwFZUE5PwXuKmbUAWlwSczLXpZRsjXr
xpqJ8DuRG4AOO/mW84/Vy2swo/nmkMgROir9SWLI99ksh11yZqCuhV2ZfpS0X8jXOEB4t1fTTJbB
RKK23l7/BnEJIrt6dggCYWpErHpnQdRByswJQhkvUztdCpBnaLASKg03jdckP7Uy4ZEsHXKEtf6r
Qpsv7H9w4f0+ec5EBFWbP8HEGBCddrJJ/Knc4nOI1EMzTWdw25wMadUlkc/apS1SBwPNTtL6b5po
tx3Ts5BuwpWoamir2TvL3H7IxwPCDUos4ZxwvHj0ZOWutdTbaEYTPVvjycPiwy9PPgMr+xnyPhIy
M7fC2LAp3QhwquAXkyRGt5Cm3UrPjO/SjJ6Wfl3oGoa9TRjWDn37r1FOHY4IwA85iqnEsU6+Md2b
5ZM+9nOoJ82mq/xvooaLMA9uJjBAbO14ubFdENiFRKgvjt6AdQcCAgEVjEVdNAZKlz2gbu86SfAF
cnhoCCtaKSiSK7x8zFgv6YAVMml5sGv6JQ193j4tDjZs19GdXrVSQXEfCfBr9fjiiGqpRPK1MASt
EpR/hV7+yEl0HMLH38r9qk0Dbr/jDOvW6v959tal91Yz/uiy9DlPmO8y1PnIEDujFEDUq1saIrKY
XcCzvqacnBirv0vhbwNaK6JjfvVchppDnvKkgaXNomNSIQBBIBKEuT3jsUCcpcvsrrLKe4ZPDbxp
+yNKuQfqzl3JkcGio5GqjmZeZhTKggWgoI9PjBm1nqWGz7Qi+48YCXZg/MOYrsMG7x3jE4gJ07Eq
nOY0MbDwLW1JbCMOUIPJOxkGPu/hxWN+sFY8YpJ1AKQ4QVDkuWykw7ZeWlaYms1rHVC8WaIHyCCq
ncinT9LFnpmb4x6S39Qh42r+apkFc+qBIQwr4UvXf/RYcjfrs7UVGokjoBD3KocO6ZRYbxr4yFlT
ffql+9JjDYfHIvfWRGWB7DMlN9S6DjZqreLJa7tNfp842O8amyXGiAsWxifYxO8yGV4C+1527Jhu
8ZZlEfoQSYIYbEzKKSJqFdTnVPWU2Il+IyCZnkgHkmpOX5veOGoJfXb6yljyGc+3ng58zvToI1pX
0nKvtSQ2yIQAG5aABwbidEO9/HSIk1ylVtwRUsyavMCz6WwhuYyr2yBIRazKq0FDl1QC9hI7I9Ms
jGN1p3xv3fT5aR4RuCIC0JzxY8RbqYLh0sf+UejNwfFRFXj2zemjjRHl+0QrXwOdbDfXUweDpHCa
qrtUfZo9XhhZLZZ40h8Wc4nr8Nha/ZqEvWDpLIRNgdnWaYaPpEgupckwpJUfrJJqUxCfUQoXnaON
SClYkLniPQ5A+CNIgRLrOdy7ZhrWsb93G/uWlUQaDZr91rL29dO38rV3Z5gOClx5oV1GYPF96j7G
hfaVoSnTnGdp0oCwjG8S0k7KlVtPMI4XqK/HkY5n0zKZbfE3UENY43Ni6E/geM+mmB/wU51jjInk
0XKP+CmXmnwBMtWsda2jKNZSDqolWFblAYzUeNw7NvWRY7eCHaPwEJHtBuRYp6vuJvYDrpavLHce
MpD/xMwXKlRtfihz21yTbD6tmuTbTZjMR/Og1vXYv7hVd9WDCkGRW70Z1fwq40tfuA8FVSK+C83i
XvHg+S/vqCmJQemS6J8NCpeBALkssXJ3QJ6wLBnao5EzQAb6Q8u0e+PYg6oMwisFR7TWRX7ol3ga
wESMldo7vTCek254W/5PhfuiNcQuo95qHffRDartMBgv2LU2xNN9jZYkDDJFVgc83dPQkCilrU0i
jgBEn4Mi/9XY99uCBCugiuux5Ijx9x6iAqtm1d9HiCnhYZv2eFGSHUcsnzOHpMeoJS+hBzKn9Etv
pYcpIjo0Lr5aCgZ9tG7CRPva95s2plLJ4I7Q5vTJhcIDazXsnTTJqkQ9aUX1bXFlQRc4Avhbn2Eo
Z9N6tJP+alkZcKLlnvYdmXPgGo4Lupud0SYelAOOpe/95j7pNZJjCv2HAcQxaMu9hvTGj9IHN2m+
qTdoI82/y0PeUXjl+pvVUiBNEtd0mXC6yr+UjC7KN77Jn8/WVQ+yMRs4JyIUaDo4hYtjEYMnZCEa
1kV/rbnfkqb8MgZKLpHfw/7ZDj3NLGM+VwJ4MrmXVfuWzMawwgCFziaNnxqbm7Czv5fXqJfmvyAR
n6VID1Civj3Twv7EYWQ0WxLgCtK38jmhLz+sjRj2cxGNoaxjxK/UrizE2T/f2yRQYh0uly3GN+Jh
j1zQO1y3B0tCCU8GQWmlxq20dIK4ph2K7uM8w0uJlrac3RGwUkLmps9l6xkXPs45EEf2R2f3K6vG
LiPNAfaxF1yc5ZYmW4BK3UQhnl1G32fMDOe/6MtdqWFCsJQJJtBxOLs51zFrfw3cZLhqzTdzZHYG
F27Xeta2A0O7SmxrXAHkeEO9QCOwHN7IL/wdHUwPpDci7WgJofCbaYucalxR65FKSwvWCM6mO57h
f+PntZx7K6Z3LHVFtnLD9clNkYTS7a85PXaJu4agUcrQEoBMI/jka18/65kLlWZcWDS1fxYSBFJG
VIcB0qGh8GKyjcTH04MwaLgKpQJ/1g7oEAF80hybtPUkOXKMSny19lhs6AUkhltuqtIeV6NTOJs5
YPJhN/NAwxSdm80Zm+yVtsOK7kWH7MABJ9gEdUASXnUiewwCinmJuuzmxO2nGUlBgkw/raMPXOSE
BdpO2GpQ9AOF7kFZ+DULHZoNJYrv5V9Rod1XA0tRSZcZSVtR92SOF1cvqeW67+xyBZOUvtySzJjc
FX56UwM0rtQhRiW3n7LcJ6w7Uf620+eFXMLxahrl8+DZZqgqo9l4jJhP1uKCcDT3UFWFOA6F7u+i
Qt7Fc03GeMNm4i04zMYW25p+H3n1B6wNHJBynaY/40Dkh4TmOgiJdX2oTl3zQRIWzgRJfRDU/Eta
oR3GLjlF45BS2RFiNtsfc6V/yYBE9oFQHEYne2g05qbpKers2Lv3DaGv9NkkMS01TrU9Am2YcD2N
EnU5zc6RkIdV4UY/JPqaoV/huI7o6+nBeOcEDLMtphwBvzdzu08xcnBrENpSYhXC+zH8N0b8vLgX
8DvaStdlstKgkhZW2eGtLJLQs4sPtxMv6HCx8JKZnXBA3025WloJPiq3ukW9F1+tAP3B0HOyqn00
E0zv6gc6V+Zm6KafvgQCFzN71un28rHmBAT7BLgZzdlptJGXlv6idTs2ZblPMii3OZ6NsHTZd7tx
M40KBT2gkNCsk1+dNBKCup+tyTlSbXMWt5tqI+a7VJjartemY1fpCLey6SUCahOO2VEu0allzKFL
6+oHdKXI2nCZNdyIEJzUc4sTih1CUrYsgAXqaryN7i4zs0NkcvDSnICPm6NoiSeHVLxVzCgVcTgl
VVnqm6HCdSRLsScqAhV+/qoQ7IdmZry6zI9t+AZBRKiBBag9rGAHMB5E5WKPnFJswuBMwaGoU2sH
L4A3uoeyFme6QhcDnXY9e9Hq5sqkY5/KPnsxHU09PrnESBQ683yru6/wtAnLPzeL9Yd/HLoMXQT6
bs6wyF3dPmY7oamkwxJ22RGtjKWyGY857QR5jWVHOF5W3CoUaIxJjsRhkHay2HrijJRyw33DVv/l
J/0v5eF7kKRf+AlWDibFJGFskTAekxNA/lL/5/HeFiL6cRgQ+5VzjbmeVhvhapu8QLXoDUCDHEyf
CvkHZIBbg+p01c+rRXC2/vvVxDC+aao1IcbLqGcC1kYM2IuWN9FF7tqFlzbr6kiIOW4sBJnzsjmV
XsSyZDyjHf3SKzMlat06uG0Knl9PacC953m7N5ryLLR5o2vtE4KynU2dKMfu0lgkj2fza5oNr/bC
lub0iJeVsznHbXTMI6Fz2HvLMQXylx4Lmog8BurDi+KdwDVg2jSVBoXttort0GdKv5JFjMMIn1HI
sSGIMOu6j0WZuKHjrfGE6mHX4E6ueFSMrn00Z4WPaob95DtkzI3q1nU74KEzvz0/VDJ7zMri2TYR
J2rLB6gsFO3svzAKiHnJks98JhqjQ9OJ0zK9n8v8vu/NF0Hgru80t9moyWw2SdUlhwKZDsaoCh8E
03tX8Vcaev8yud+mHIKw7b2nro4R5OTMW+xAg1JhnQTPnAAYKeipDt1wlmVyrauRbTWaLgQ36F3+
CI0x5q3lD50ajk0vTjSLUC68BKQUQjfWQifxXhz1Qe741XKrk2Y3T0SgnM1oieMZtpqa+TAUcCzP
k5+2NXzA9uHsl9KKabVgM/l0izQ/mZk29rdOHxmUU9TC9fCWaZrW+DeqCJ7xPsbHm69j2Vxn2+xX
Uaq/tOhoA8dYY3Ej8ojgEgYrFLHjZab2DbUPO6fQq/CW0CIP83hE2s+T7dYOddgo3lMfCKVxb6mc
LXcOSurWYgr999KmF09QCSkPkqctmeiDc3MvIzYSFxz0scz26M51glz3JUtkPDewMo5N4N1j1fk1
mvrS+9M3OBp83t5T2jGeY5yDOnawSDxCZ21PaYJJxfsEYPacSslyuFxNAgrgKjTZCxA+ZiosAKHP
CkeTW+Hi8eon3NkfwxD1hzpBiSMgLwILnDdksEG79TcYPEUII2jf1enFoQTfGr6/q6b4RAIEO1LP
GalApdrApnLf0hZrAWDDkbB42lcwoSNxN2raUXkZvWfPeGsrPNAmo8n4I+u6K2UwKSApNVKe+EdT
McJj52ZrdHemUzyTenYSKr0BlVkjjLi9krJJ0I9R442rCXkrPc5hEQ7FoJdvmW63G7MnBidtG+IF
pvkDxfMTUTNkPUjzu/AZIYK55aobfDAEsBHx5u5kDaxJ2fGmEu0LIBh0bbj2TiWWENS72oHnbjeX
Dc9AlBK6xtaFCYz+8Lwk27rf2FQ3Nm0vIyihWDvbytKRBkyfjU+T1iW1SC4W2t6qb1Yyr5vMRZMQ
m8+pnVC2ZNEbzapPHtidNtrNBq+vpGl1qCyvOdiGfB3cNN2PcYszwCUBXXinSPlE0/WI9HvJkMVI
ib/KaCdiWQ+nzMLHXZrvs/BfG/vsxkykjSGn69Foj/6QY7RLKR/qYzdNN7/OSaIMwC3K+B7D3tJB
Fk9E8wWz8evUCseFw1Ur5nrXau3JG/xXs7xGHbeQqug+tTrPBkqXYyX9S062WCFLC0wlOpOiYYnQ
yBIFGMjQ18ovWp5sp6rczJCSOLt2995knCKHbchbTwjeQ93ydsp/JrcMLipJeWFf658mgqYkq6ks
IvXbDN7aXzBKka6efXO4KAUKXvKvOEGUh4anZ6HpnllVaXu1FinDPh6X1mjecJ5Q95vyXhbuCmBm
talF9DoO+UNgJifEWKc5peqKhyw0yMNCkNehUOGeQTJKkzEiV8/kEJnSQinM/FtKCxs0HgBG226E
FhMYgNlPj97semT83BGocK8In2Ae8tLg9VphmuK+JpJxRgyBz7f/gF3zQZp3g/w5xEvlKjD+Olll
697T8f156L1fUiMnh43AslqdozTbz31crdocP0sOWMrU6JTjLxJHMMjs2IK64u+vMfLXKTOecCVQ
s7vVZY7M34GZBXF4xQe9DUBM6m5qLcISazw2iWpehA/Mvrm5JS5dEpP5FArjgYw5RK80PFR2Ar8H
ko9mNhVnf45pCIaJHS2pDkfPmU74yJOVzDAV5AZh4jPBS1X0GledT2DGUeUKv1PzykDwOrXaF5o3
TiWokoJXiTM9DoIHZFafqvPIKTKBC9r/ovfE5DCtTfTdGpJTlWUCJBx3rszeiKfLoF1yH3gmaOix
+0rY4BGMJyc3V/4GnbhYwWsy99DeUyopZCvROk1fyUZPw8QMniK3pqTqdw6BwmFtMnoy7OGfLP2X
xrUoeBJTp5Z0t7lED5phzxi67itgTK8N9rojBGKQ4w8DkYsOIAaQz14zakYcVs1wutk75viQZqSv
acshwJ68k95QQA4gpPGyjQ8M1DROYbjE0Ow0CFxyhxgVt3ovqf7HoGFvnXCDa0s8G8ITt+NzSBs2
Ga3e5SMn5pg+kt37l460E8y2aQgXMt9UxpAcW4bZihPVXo/qR7fJLeryvEASBJ9KJezW/pSuTWl2
YaPTHkRguOa1P5RlhVKwrR+svLoTkWCMDGgnlUTriZyErSoh9C0r25X4CjyUWWkN5BrYbEwRXF2I
CQJOETmLsMW9qzJWFe7imiKsxGM6tfF2rs5OUH+MtcJSqFOtz0Z1oD/KvJY8gVXAZLjoWnMzZSyq
WR/9cwf02QI2HxG9t6FxOW9GaAvx3jOWdghsGTvK+Dx70DUf4EZjLVZ5LRwfuMdYLExOMDx3JHzl
/YeUbLFVxsZkkn1E3WNVjIe8r8azL4nr3LUNbzPSXNIwpP6NcXpZZWRGNQmBBIBySbBLL+koAjaj
QDTso54kLw5UTabKJm+TvJKVhh47FJa74gy7L3T1w8oPUSO6N4wA1FDBzILjYjTn2THSmGlHdLxw
0aQzhy818/ADIEIDPBgXpjJ7FgnCRTGoRUyv0dnUlMKiIcuADE038opwYQ5u9c7tLj086HBASrU1
0mFXJX60HnsCBIoRglnU3KkieOsTMpvRhHeJE2wMp+phBvpklwKPy7EMHjprVbQpMhAjfkoC+z/C
zmtJbmPLol+ECACZCfPa5VC+veELoklR8N7j62ehdO+MSE6QERCiuiiJ1SggzTl7r51s4lxf54qr
7ms6KpyE+NnEMVxK5aOP+mBuNgVFNDeHvcBiS4PgYVNPpOqF6qd+TtnxH5lctqFKnzSo1jtDX2w7
c6c9NMqHXWdEVJuwasnyWVDQOkaVjuk7N0nNrhpccLE1eJ3NvRDZRc2uT35N+qEn2UmWbAaTcCND
WtO6H59o/BXO8MAC3t2IQP1V53O+yfsAf0hoPJqhnLy24THAmAKpuuuQw8sShV06s79xAohy9TU3
SrrDA9UFn8UdrblD6WQaIXY4MSZ3gpm27O386Spz2ssxTZ0D64Fyo1qQ0SYiNDuLnntJAQMZvFoD
sgEp3BJnkhk9rVUDVJmp7Vla3Y1QeO7sps3fkCp2lFahRPWhRPjXhmhfpnkzhB8jUvNDYgBxZr29
iu0y2BCgMR/RX1PFSFJ2HK74DAVpfUpOH+SpZXfUncZNqE9YW6biaGnr1qjDXZ523MKB8jcg+mK4
WGH6gkOODodIgh2K+O40OiAqkCb68aYtYSgB9GAf0WLsoUFb31sZAb6lYYpdhcWZfD+AuhXNwhen
mre9bV5ISsv+ZmTawtWRn/FYAyLOq+Hs58m3qO4oHYX826ZJUpVmjvR6iJH550fkPhm+IAiDwKnO
maElj2l1L4N6eg8q590VH834dwXj9fQPMDap3vHra/h8n6WhoxVnNj71VZjtwepSUk5gjZZ2Gx0l
5VYkBxGEc7+oXk07ewhCQplr/l8ro6y06+2Ejj7dhwn0Mey3d8jDrRdaR+UGPlZ9pv1Nka5S3ArF
fMjBIZ/6Wap7Ex8ysKnkXY/nL1ozWyc7TpETpiTi4PgVp9tpju0YqWyxzX35NDXpyoa+gs6smt8a
stJXQ27nzxrlBqtyuk/3HqF2/a1ZFozKb7H9OvMEGCoB0zX43wfbuPr4Jh46ImohF0+X2gd7lTfv
LMgQ6PeW+aLVtu/dfkyEWe0gIzMedrPc6waTjCmA7rNSb+1trJrKm6zUoDyqzvqUVPvCKsdz76fx
Km+78pQTXrf2pbtHNYRuFXvLR5scXZiO9rItoFcd3ympO6fCAf9pMx1QMmQVPhgEgsUwde5UJfoj
2mPF6JZ/NBXoGoAk3cWY5YMrlXYOckxwhAInZ6MZFhhjYNBzcPSzW/jgEYT/HvpQUJIk1ddl3Jfr
LGKP3IRO8Fz641M1N/nnpCOU7x1MSWZdzBcdwviBqmlP/yt0jrglELwSgnkHoB6ismbfyzirHtJy
fjYsC2pBx2yNh8Fg4qrHeKMgc24LE9nNqIVI7UbYIYVJGaITKeu92N4iqiqusRv3O4KfIJ85lMjd
KnOv3cIvpGWCfbVA2eS2trsDIfZYSMLfAuxJmLDGap3UMHyRDfQbnAMFDfGReB4ZyG+dVmQXYfrp
ZfjfV0HWuHsWHf+8L0Q673OLIZII3PSYZli6hZ42bwM1zcRo478A9j4D4kVW4BwTkDAbhvUFLlN3
3mwhLwGDmz4WiB82Q9XCW/fnCPhGSN6W1e0mq6ZYCJZmisNxz9aHp5HCADM/IraFNzoA03khFjLT
R9rkWWi+OT6C0ojuNbvPaFU3WXuPaaXc89TriGGeK78t7mVTUnBaMMxB/DwGts3fFMGOLvhlSrd4
0Gtgo1KNaE2Lkn+nQRcBknajsYs6Zy1VWnek1iqFTz978A/pYpMao0ucNPx5ERIA0EXpyh/HaWs3
7CkHEDKBFh9iJpqjcj+rcIR/3qroeckolkhQ6FYN+drvZgTG45syCsZ0a/S3LrQl6kVGfgWwvglr
vduOemqf8QBHK2HM+NySDLYrDIiKAhAvE8v6HgbpEQfi5NkiG16dESpVOckJovQ8vCqlQVNeGHdT
H+2hlNVrh/3Ay1RMC2GufXMHQ9tUiJp3TuJnbwgorUQiZ9RJChSqVndVDJslkS4OE9P1Slc8qMXu
YqZFvgt6dh+N20+rmmYEloQJRsYQbGLeIloQxGE8wW+Me2062T5dHMOf1vSEgoNZ0V4f0nbfiire
3r6eZPyWiTG8N6Psvin85mKmGpEVgaU/CQaNtVYnxX04nAMbSRoItArfBzyniUWpR+c+mE+TLPPd
oJlIxcdX4i/Dp7yjjRLgTfZGSSXF1pJxTQEf0+DgX5sx6bd+rrno7xzQDUPabLqADL2607IHsx6O
I4pntiM5PUHfPkumozF6CeDHPU5olcAqm5+si7QXI+Lz2YS7xbqu7UaZOnw9bGf86UtVrsFkGnTI
/2sA1S1uM+U4xyZcvJml+aTbyFnmpvEAPOEd7SxrN1Kk3wsX5SHaMWMiThX3FDVvINLeFMwvLp7z
nW6N9pG6Qb+tE9bfJbaM1BHuSpElMssmOlsyf/f7RDypiegxWNrEh7hmdqqcMj+N43Yuw43qAfC2
V/OFbWGTnmZLjLtA691D7kgXF3reQmIYxnvll3gqLAtWH1tkRJHr2m8YW5ZtbI0g62HAvIH8Y8rp
UOVrM6gQkCIFCkfmNUXIoNIpNfh0qZHUTMUlqcwn9PXJ7mZ6KnPUOtKlZuWnzbVv7eYaguIiK41i
GmamUEz1rifsBKOtsbhKaWW2M8mHheQWKFKCOkjo3in8zHRVrfuF7Lm1jJ6L21IDcF1qUJoIY6ae
8mBaszrBVbHZXFf0on221laXkD4Y2944URGfCXMl9qLeQ+GrgZDWFDBQIuuebS3VtAy1UF/1ip52
UmyGhbFgshlbWbbhHm4/omLa1/AmH5Qqx5OdVf2Z+O7wRAFyhcjTD/T2berVdA5IS+eq+foJe066
rcwC9YND6pzZIoHRcpo3cgoHHMV8wzh9+10adv0Rl8QGqE/4WhQQZLIAZk4XieDVJLqZG5EPusgk
giAdTmC59O1Ebe/BR/II3mgyXgl/2leTvvNHFNx1aidPY3Qd9ALkd2ojz6SKWZ0yqycDzq7YNTRg
4EgwgOAJFvHR8NPgTO/6qQm4rcxknE7UVAaydlGZgcajjtEndAWraOsowUg0gHmdpQi2bpcmqxYl
L7jmLnvVO4UMemi3olaUlYx6PGAN17Z0rK/+YuqiVCe2tEv/vjGWuqrxagpRugqTN4ekDm2cp7Nd
rDtjSbClTLplcDtF5YKdrkY+H7ukovNfoPjbj/CKVRm4T4POFJaZpfkIV/5aAqNjiqKa3ZHqqBx3
q5Mks+51bJdVwz0RF4Dz6vbTrO3iqonWm0MuVz9/DXSQgpaDL7+fhLWPumBXLw95OBENXlGF8CTE
4PvM2QN8PU70qS4V3Fy2opo8gBN7TEvWQ9rA1lL1lMPTpB2ec1eAToo+50Zv3hBUovPsALBlNk6f
wkIpFo3HAtsxgpe03fUtJQU5bvm9xPnGpsFH7DPtosTPbYnvzohIcl1eRZIvjzKHFZfRSyuj/KhT
DFkjKcm+sP5/o6B0muj0tZOEw6cqBG89lVqG2iCBbHDnaHNyGKF4PHV5Y3OnpxRl0Vu3OfRWCjeX
Kq1rpofJhXUD+TkYZXvpSse8jBKkt+8uRjViIJ5CBvW5q+lAKHBULUXaO4uYmEermXCs5B0IoSYj
DjQ1MELEfvZJRMgp8z8HKt2F20IvsYOcZKZFHROFKHGHY6wp/gJ2uc5yQvqbQonoLQwg/AhWhIic
eZY71C9QQNPi85/xdBlU26AY9zkjMsGi8N4U7shNZzvWE+4NKBEies2UpmhOCE/SxFtbkwwOkxvH
wA+dSyeS4lQULWIThChUaSvAOouUxS2++4mrdmLunbXTN0BUDaKBoqx6zqnWQ/oXLH2hGiAPHpLT
7WRIH/P25NBItvL+VPoTpTKanh/kfVL06wxxMUi8fsBV8zF1Sv+YkNGtiHa9S+sSrm98mxBjtRsQ
9t2noU1elDM07+AFX6Mpjj+lE+6sOtktiqdHB54BaUjIwqG+Pt1+mhd35BgVz7efYFADjW9eyroe
7sidrNhK5xl9ypJuY5hXz12cMxjb+MVCajIPdmvRJFwQU5q7rJmC1DhnMoy2rKAS1HQZ+a1LdDPZ
mi811WVJ5fTkhtZ8HuJEP1ep5axQU7RrykokQYxp8qxC/b6LHPmd0KY1G1nMnw+upU2fcUd5lbLO
FtENftxq9OnL1jUXYTnlSCKOI8J9LFU18nCzPt5egbtkkRCNwGt5n7SVQnyQKCn/RrmnSfNvzDvf
aID690xbPqmMjn/OjfYNgJ6+kKL88ziELY3dQm3AosVXYAb2fh6aZ0Ke46uDEODOlU2/0xfUkp7M
f1EGLF6VOS1OidDyYjtK3tISlBGgk+oi2/AFyCWbTw1i+6hJ+92ZkheW1di5kKVEUtceJkOnaRAv
KR2u5GPQD/AhrGVa4x+dMO0ew6H/qhZRcyRrhZYx0Y+3U7K80uQiEUI6vRFuC3N5plVhm43yVK6L
l5o8TxLSdeXdePtaXMbrDIG7l8ZEbU1jtfchbtI5dHmAskx5+ESM020DYbT0l5KyKuD/z7XFNG2T
+jvp8Un0anycwIfoLY7GJgNLpUftQ5K2iReT00nEvIHkcCw+c4VIdILY8eBE6m2gGXhnjEp+jFO6
TtoI6olfGIfKFP2anCr1MRo5grShezAmQ1167gNaGk6/FNy6LWaO4Oo2U3COrX6l0wu83k6Zw/7f
il1Knr32PbFdgkByo3uAWletW8e4cgeeWKhOF71KqO4R0PNVp9Gtp9TpkgT6421pmrc28AcSbTQi
L5Wmmwd0JNlC/6fSn00fdlf/Iazl58gJKaQwbEOyHJJgKfQlCfBfaU1DPfthrHDbg8NzPCW7g+sa
f7Nj1fAlYLn7fYSE+XM4FH+dLXTyDVnAWY6j/xQO1eFtZYVL9lqO4eEbgPU75STtt6LCYxOBZn+c
BjfchbL9UrYoZJUAyjj1m7oqgzfK5oFzP9N3PJSVIfaRTL+VSUoTPUjdfaxI2CFnVD2U85gsU+Ef
0rSsn0MRpbBtR9kWmBJT2Lr1U7TXEGeDTe26X7mtcRq4OAe2diH5b/es2iDDpK5g+4kMXZBorEi3
aMrybSqK7jzRZJpjRuFslPUqw1qP5L0mEdlSxoZto48K435KdfXhW4TOlgQabao0xKYl+2QvYcYF
4Rjt7LD6W28o1itUrKuh1cxV5muU+BoGx8KSMztdYtDiqjlqc+mSqde4SIbESZq2/2qJepMW1jbK
KE4KKggbljlbd/AHKoIYAbtqWciVYIZLPJksYnW1zRrdp64fn6WhtmYY6ufInMrtEAMirQsMhbqb
QvOvepzjBt7u398txpJkU/wrnJ27UgjLNFydRi9+6yVo6F83Z4LuQpdkzK6kHvWnsbejfZ1g32oT
95hXEWp+GWaU0iGdwQU8FsE0nLrW/kyLGLQs4dgPRlpHK79IKH+i3gQkOlgeYqY/pXrZv0Qe2cvn
xB1mCGEut8iPn3S0TD/R65l8m4q10wR6/gJAZNojxucY3T0Qodndk2zBEbf/OQIqckBRbkdheByo
Vv10OY/I0P2ddNbdJRN0LKGq73gy0FFH9pacEQ5i0612W+fLESdkYW+l2Ibjlg0+R8/R7NrbAdnB
xs4Hgjzy8DZ3owcyDD85R6q8mKPcB+E+pKIR7HvQeONyMINBT5swD3eMpHZ4up0KooOpsFZdg7MM
tna3mAF//73bvwxKtmADQylWOaZwTbH8+b+/d2xvLds2ok3y0jrAqSNtGh3VaXLu+27ANVWW03tU
z+det/tdgFCCqqozH2+nrk71I7BQYsJYO3m1Ew2EpRmC5ogpP1vTWJVsyNdyLrodxebkahpGfFW5
/VcIwt5jifuft27v1zURkwVFzc3tDxAR/z2aE43+GIQqEJJjje6EfcRsHHO+Nvqt02TU7y7F0lUW
Ux0I4m9Fo+LNHE/+UzeYdLcjYjykGhxYwYQYEv5y35uLHT7W8xcz1+Sx6xevTJ3nL7odmWfnm9XQ
MikqN/mCn+jT76bs29j6J5KK3Jfaz5+mJTmnzKkwk29oe25kIrJozRejMasHt8nrv5UOYiGR43hO
FH2Edi6aTdlm5fPvvzomjp+fWb477IQMkHyDDlyIH787HaKhhtG0XA2GWe5VKyFY22ZxNfB3FRuY
v7CoKms9pRtbQyEHB385shGfw6Zxl6OG43+OKkbMLYHypH5mYjl6kF7u1kl2VrKz3S1qO5ns/Gkn
6p0zLUdq7eLbMYRedzs0tXMLj4OQLKxvw+CpwhO3A6iRwfuDB/+wGLyx8Hq8cXhfCy8avLbwgsGT
gVcWXg4UMPDSgkdlNwUeqeYcodqZ447wTvaXTGT0MDZR1aRXxcerd4JiQ71zp51Z7zJrp6ZdYkE4
X44+9NrbUYeeUyxHGXr9QPvGawcPhY6/NguvXnzRHjhCjpxcVNpDxXJgzg35JeAP43oIPLf3DFIO
IDgCFwq8HlhA4AVEuKudL5djHnf4FmC4KBo666La5fEOmiytKI7EwWy1HBMiI9IVu+0Qkh27je3N
72+K28z4wzhug/Ei0ViHfWOY7s+LDFA6ad5XJkXUFiqDniU0+OKsfTKa/JJTMfLo3DlPC8burmrn
6MnUbbq8Q5R5inDDQ1zlVN5MZCVUfdovrN6PjeVHl7BFkTjZs3ENgw8XvQ9btulSTn17AgQVnMM5
Undl4Ybv+jDwBYUIxvFvtOTSsATtdSJa2JFaV2AH2aFqwKUnxNa8BE76bfmnd8cG9b+0r7RgkWLl
Bo5/HSAaLMCDqUpsLR3t6Uxvjrr1aSzF6HThdjogBdi8L8CyKRAfgdL+Gie9/VqH8n7ItG+st2Zi
/fhvZQfQgKKIdv39Bf8l/Vraahk4FSs6oZtKLMuwfw2gNtKF1Ol0Lmdi9RiMwQO0lUUpvoyeFJUh
HawxLr35rQii8lgRcrHC5tRvEjNK0Ba53boSFlvRpppei7ChPqZYHPTKpwIS9meVwDhlgeY//P5z
39Jef7xRLFcQaCWFbtCBMn763CFfZil1PyJSz2bZOxHyPEIWQ+xTVQeW8LCdx3gPi6d/hLju7ozi
ZR4d+YBCW/tTGPcviw8W6dxotmObjGUkUP94DenekdvQ0c0KK1lewtr0YMPoa92F9BEVVCy6o2CJ
seK/RXHmLqJL28FMMa94AKZzFcdfEJNBIejdp6Ixv+iKG/T318v8OQoQSZpybWWbujRYevyccm7A
AyOLA1we4Lt4lYZlcQaF800beLZVKgh/AvG2jXBee3GKE4IGQraLpnpgZt3dgvRisXgBuyXP2p7v
qPiYLFkbax9bGHLNeHY/wDw/OLVbHn//2aX760zBBoCZQge1KUzj56DYNsjTJh+h9wwzJiZIjDHD
ZqZNa+DP0Fv1js170ZtHdyC+UltOnRiGTWhh17r9QaFCcYwy+xEDtr3FpLEAb0WFEqUAWpJnOZUf
yLkqNJurWE5NBRAPWDYpakptq8Zuj2JIuuPtVWcM78XQtDurRTNWWPFb6xvTviswLJJH4Wns/cB/
9/6xBZkDzCYetha+tX2bpi6lIRfm3+0l1OfmoNvbGhm58wQFcCx2Qamhhe5MhYaqVKQ1IaBxVNLS
yaFEfHtvmuJyzd4DtP1SxhwLy1pVpOdsnLA2LrHjU9iZLNRSoQjvK0r2q6Du6eQHUXR/e4++kntN
T0Jr/vtGPGPB7wsc6WAW8KEgqfMdZgOD33PdCWFTWeJklfietUUVMo+bmA78g57h6EKmPyDjAsaQ
dc2ljhExhMKo7ul7IJ0dMUKmLnCu1ug86RftMyleH2lfOChN1Pcoz6ZVSjgXEa3J6EFns5FtNAIn
by8AsBsLup4enBBLCa8lzrot6B3Tf7JTHBIMtAciUw8qmOVT5oMvkDEp16kV3RuJhlR4aS+ilkVp
25lE6aUu6yerid+tYSAD3GzoQU21SdmBqTyx9efGqYP7XGjmq3Q/pbKyl4x6dhD5wktkEwJumurD
7VXfAVi/vSqzCppO24PVaYLqaGdEnlRt6exLgszpSKOMbE3SqsfFCN/R5DlmNDXQlsxElncpON0k
/pKKkBgY6on7OWEFaAbaGxWscxbGyJr8XpjntPFtkhumBID2rFOtpXqKmav+qrv9pm8m5zJFMSrO
LG8vDoum20/VlM1rp8LgCQq/hfluyBa9fmug2MMtEdbXSmnZk9kG07Oto2g34vC+defx2QJ2fGdb
TXHXOBY5Iln33otiOHRBMBzG/31lduNwyF1uYqC8LAr4bR/6tpwfHBKYNdkQ0gD35uGf99PmPPiF
e7r9dHt/cuUKYTwyCDkfbB+lfuum0z3qu+xgmKw1JsseX5l9H0Ch0TIxLHAsovIPSQBCDSsijHie
K5yb0fJudHsXwSLF+0geq9bJLzZd1d1U6DhPkDqc/zk1/bzNNSyUN/pvaU3tnrWxWnVC8718XtJN
GNruRDRiJSt7e9y14PGrPmvOrr5YpwcdI/DA72O+zb7kwllmu7QZ7ENV7W8/4ORHvaH2+tRJwwvk
skUZDKyL6fQBhjp70ciiZ7HhvNdj+giVY9iTWSBPo/4QB5V7rIYMvdvtrbkwJdxQTl30pRocKryV
JL/k1oUYluZUo0YvX5SAtLKOLrrGf07O8qPjopCpEjnsiFCALEyCIxkY7SN3Zk5ZIdE3lujCp6F2
kLNk1fXWNdCC2Nz1EYiPdsKrB3EqplmEorO1oM1EjJh3TiiCfeswH5i5Vd7rWM6itO4vrPa/25VW
PVYCeyI1iOaUoCk8+FX1BB+7YSduxy+kAVKDbDQKegIhL/y2fAd4o/JmE92mRA1KcklMNlyLtbEq
dTHd5SYJeg39aHq2gQ7lvJuPCULFw4x6WAk1nfw6nk+3V7cTiF5W3uQ7boLIfnO0KPcwIqizo9Vw
18niOeRF/+IY8Ao1ZU+rko3miqz0GdnnImB3ZphIcA1fyyx7qyy3gqhlJutQ+GwTSxneN2N4FEVT
H/QWuq/MqK0gy8HE0PqRuWkdlBd0l1lfFQuLMNLznUOD+SrtqsL7kuLC7GrtrlSBfubCUCEGnRs0
3XDEgmuvC4C1IkPs6SPjufRlX1w0mQQXG32vscIkCWuo3ICKHLY+xcbnaAAGFONoXonKsL2QFKC7
XuKD87X6P6cOnSA8lJ4GmQJk5AT1MlOErVdkGQFxqrnGGFnv2qLMPRxFUI5Vhi+NlcVh1sInSwbx
V3uU3xu9kh+9tMAdBFP4WkV7v+TbmBx7IsUjnf85kT6MGV1lDjw0aZCdW8bYUsrFPZagIiY7/TjT
g8Vyc6lNmghrMge5KVbgopLxk/S1EIl7E94HIN3dSFOHUg3+I8p/UHbomsiwIssinMcL+GTCiacZ
WlGHZ8uZddLSK/o0Dt5vLSHOxRz7aj3ZhIbFgy/OSZztjayb1oXWf3c1NoyQhqhuBii1KA09GiIA
GRBL/1AExV8CCdxmjAtjm3QIKVnJRU/0jKgtTuO0ysPGf2rC6quexPZXFeTf6j7A+tRDSEEn65zk
kmNsItggtge55hjqlC3d4q+mlrg/7fCdGINu41vmEToENOw6G/iCaZxnmWYd/+9UomE9xqXS10Me
A8gIxLfZkuWTHCUBxAIVX4EoYadxbcBCazY3tfk4GpncF5E9Xdm6UHS3sM0nDWrK36/TWEf+vKMX
CA3xTTiKZblu/LzIpEZhDoYAByIs40K9ji5hFLgIarpoO/Zgzwhii9dMH8bVHAfH0xlYPAnAJsud
Br9ovkafVD3aRNrv/LJCkZ4y3PQVyoWmojxejlN/3xKAh2cIW26Qzm+1Hc93OWGT6y5Hhku4knVw
yBU9o8dyngMjRoeI59gilgrEXnHt2jbfq7qOdvhP3ZemKZ+AmnffUly2JhKq5NLMsfHOMjMCy1Wl
X02sliYA3l4tWhO/0c7ThBjFCc1j02c4GoaO7tpgVxsjKox7QFFXplJxx3eN+KLx9cfYUMZ1xJlT
1uvQaUikKPQjDyZ5P8zxB2cutUMvKBiYBaKzYWBroGmOe7C0Tt9nQzTAnMgWGbVBJmvUiHkNF7R+
hNBUr3l2GIp0g8C7rL2krYlXKjLwvoA+S4t7U29OoROVL0bnG4/MX9xZhbPvBa4y0BxXlN3Ri2Cg
3psmi4+C6FGLVR/JynTJQkHNwwWSMASIWF1NL+kOgYoKKNw/RWLEcKOHkoRKXkWUnq/0a5w7Ws2e
5jj5Eeh++6edwC+7GEsI9i8W3QfdVdJ0f9xplUIYXdXTy50z/ZkEK+MmC9g00N9pQ8N164baE8Ql
gY9iEZgQfHTX0sjfxF3lM7MH9qXQ1DkKD1Y0Ze+sYgUj/CfA1VtdLLIzj3VNcJpaKk4JaJeA+OC8
1f3rSH5tpsvupEVvwvDdeziMoqtcLpi+ABXhrYcyMr80MVhT+wA7+Z1Hr9j1jotEhzxBTAZB+Idy
yf9b9ib8m32dIACFvsyP1wP9G1I+MEg44MMRsGvI6iBcZW5sPPt2+Tmg+zt1FWUa+vZiA2lqXxOx
enVn/cnKrW5TDH3KRj3+AlQJpWKXoYKufPGHHHq11LR/2KxbQpq6YytLJ0XQ0dWPH1MnfJooLay3
bkWiTSDZGGtDD3BH2tpqCIZ318Bz5YfdAH+NrAaBMfaC7/toEUR2srkjvMroBkSg/VuYBhOGUV1e
8KPHa500djI1zO/tspKbapaf41qF3I2qmcrn3jrownqFTqLBf6RLFenGS7xGl2dsYdpr5Bbd+zOM
8DgtH2KdMUkzQC9VoZ1+QtwCkZ5QY6wS+zGIPqA+WXvfdSP4ckZ8SWR4GHWZ/x0bnbPW0G//YdP+
azWM60aXgCFVd20u209FDlQXseH7SQFPBYMJwyj7gDAovlTNEue+9LPVkPn71NCPJj2hM6qBQ/E5
kFaYYAWLnZUFghdRnZO/MK58L+KPmI6sGapXvEHmaui3eZeDBG0N5w4BIIA323dXpe2Ya4fo64M1
sGto9GnmgikfJxSMPrf7UHUDVKAghHzqS683+IB0hb9E1pKrGuzsNKIvXreMxvC7N5PRs7Puoaz7
yGCQmots50auufMNZ1FUW1+LWHQnw0zX3OSDR20wf6V/fq8lRnnvC4OggPwEBad57ProUqJDWf1h
4loKND/enwiOlOnQ1eQfmjM/3p9l3sp6AhtKUni18+cipD2PBgQgbCfJEK4MJbdmn5ZrJEzL3mAy
93JUH0C9Sb1pNBMJB+yqP3yoXx8aCdrbdRWfSOq2/KlR1MdFzYqI1kZstfvOrrpzQiVrH6CR2Uyk
q3qh0Y37MqUiN7VyP0zdyx8+wXJ7/XRZLJ5XQ1EidBxD/+kTtK1OVAgyrVXKihK/CYpWzfABm/JX
SZxlu0IqFGBJv0dHwrwQjm+03b3eIvV2rMlS+/3nUcvX8NPncXVH6I5l267h3Fpr/6pVOh3GIDON
iJUNu3No9RSpky4GV5PaH2nNqgpH0F7Po+yMGuyZCAfjjTQcQtxiqc6JNtsH8mzerKxP99QUDRQZ
Sbi1CNe1QtgKICpDZM0uQUiqMboNmw7/fuxfDRUOCZIDIfasaHYVxvlc+Y+tyrW/nercNjJ8JcX+
fWZ9ebwF+WbMqERLxelpHLr3clF63U6uDf02s5TpWa5lP9YOLYx4Du9TBBQXQZr4Xa6P0fsscH5q
yxbgpjy8nbSo/S6dzPcG0QSn319X45eWpGUZzNmM0DTd6bX/dPurREQDGlWAAPmQH5XTb8QomlcH
b9SeXLt5DYiuvzOr0j0VLSi6aaRcsKjrnTBHK/JOpzqUPqEjy+ba6ZKvv/984tfH0zIsx3RAjwvH
ZkD88fHUKIFZpOsmqwrIwtmxi4dZb7pNOFbE6Iwdusw2D9Z15PyFeKfbOrlYKEx0Rrolf3ksVb+x
OiZfJ+v9axEs7EHWp7cToVwYnye98G4/tsUr/cSdMKEYtCTcPQbOR50JRrIRCD8Iencflayv2eVF
F1u3j0xrzgUR1R9udeOXiqdlUeh0LEcYiAlozv34K1s05XUKbhGa3uxway9afuWeBwKt4vsJPI3n
B8UpTxr/AhR8T5p0cxRLd3I05k84Zu+QPVBOjOkf6u63a/3jM8icpNvcMbYuARoutfB/PYOQKIE3
AuFbdYgqz5rWuGTHYccWVLx4Os2NFsrxxCM571243usK5Vebf+gZyGQyXMtTOE/zqRt0cWFHlZMN
EslVbTnyDNFZnRf3AoIg29/mLGWzvIftPI9f4q6fNxYkrH2UR+qRMhoEL7KZ1lBRQejaRKC3CI9/
f9/9WjOnhk0ZlfnRVkhfnJ/GvyzEEMXXDQzOBlSBGICVXD21r7OPDjYjrzOYCvMBAafxkMYZXcgi
Wds87Xd14j8xX8UntyhICXQStbJ9GLpymvcdSTf3t5NiKY9ITOIOcYl3/f2H/3+WhlSmBQsHQZ3D
ZZH44xdV1VI2KGWpkprWSuQRYsPWxFto2toVq/527Gr3MaStaeJVPY6hFgIFfk8yse6isjlpjSku
w9jCt8gwK1HGCraNETl/6j/9OscQkeDi9eNC45r/eYkzakUV1UbNvaGlO1ep4onyY3SVM/SYJkSH
/D+EnWlv21bXtX8RAc6H/CqJEjVQljzF7hciTVvO88xf/15kive5YxcxukHYTpDKEodz9l7rWrFW
uzpTsXOYVe+loTHJV6M3qRsv/ty9dd10qc1Rf0gqW98ZfUWiuaqjB2QpEsb9hAKhQZA1/A1wz/rj
i7f4826EmxFbEXa9sooC5cN9U4okNWKVCb8A4SFpQbj6u258bm2hX2DU/AUzBkIvzdu0Vo0dmhjF
y6NqAvQDmOv3r2UVOvx6XbIMRqLPk1qXWY98PFcTPbFp7DKDqr0Mt/umSO3pdQiwsPCuDuS0QamS
ivTUWEr60AeWOIeB8Sr7NjI5GvaXpLKMu90pcGBF8BfMY+lo5vTFByucHVVJyQOousvg2/Vdnrn+
C9V8J4bokvXstkLRR2904v1dryFSSSpjvGSZ+U4OkPC6siY2CKvnXg5tEOkpLfIvzvb//PVZFXDK
WwuFQv5wvwQdlKRVnaXbWrX+nmdD0GUm8oLdrAKgV5eItLDLfQ3D827TRN1KeAC+KSbCWL8zokNR
hpgy6hL5x2KJ7UPrSTImPBXGO4ncqZfQt9g2UgQVfPl2iApxihKtezQV5BaznAn6TEbt1imG1qBR
S+EQn+ew7w515bsgtnSY5AujKKbDcax/oZUTnwaQJjvAZY+1SqBYsv16rU+8nJBYv3zrd2R/zCVX
gwjeIOEw48lIQaR7bx18A9g5H924VcviDZJ268lzgU2oSQkpD4nEbMc4erP7BkuXkXrhIihLJxsM
BGlrhgRpKkkKAc0DaZBljGe99WdiLaLuZSjw+zUlKfXqlgeEQ5AsGYy+pmJwDkhHzxT7ngOT2Bmi
FNdGCsoT+acB5O9OftIzwGrk74z7YDB4YCwN+0BvaUBAe5QJUJWaQHudy/Y9SprnXvMJ/QU1REO1
abC3KvU9EmXpWhgmh65ZAEbNsyYn4pgAp9+rXWKcJqCXogi191LzTVQhHfG7U5axAwmZziLuduIw
aY4G3fZ3LKFlMzu8gSGkVrsHRDKYr3Zk9QA8lflJkUp9B47RPPz+Cv6vp40pWHgsk3hbNT9Okbsp
ERFyMeKSagNbgG/e877+S85hMuV4pg6JcctmtTw0MZqkAcNLpo/qHRi+9mKhse7y+gR1zH8ciT8k
ZMu+pWRNnwsLx+UARGf9DknevPn96/6P1ZkQdGIsIGcI2j6tyklKyUpcg9lWE8eqBiWhjdWWAV7g
JHJJsgYfhZuTPXJUCuMYhoA6mwZBbkOe0FaWTPu8fCuWzzHp/b99a8CN006Estdq6Rbwmrbx1OFJ
U4nU7OVWHHwmsQAdctarnO0tPLKzEljJDRn/sCEsfHyeZvUPLUpnyCuNcap14CO//6WNT53OZQsi
6zIPV1VVWQ39esWh/p0yPSKpxeZp5DD2Gs6RD82nn4LOaUIlOKKAjj3Lp2FgDeF97HUoa7V4RJwr
79aU4LIGog5sOSL+rzRANXGLsYa8QR6kGOfcxmZStJDptnGPIsqUi8SbDShcLagp4ahJHR+HUflT
X8bVCZcZKdhbQI5Fh0CoGbPhLJFocOJcro5V31eYhUVzmCafyMxaVllNAUG2Q1bDphyStm71d9tA
qhH1b1rv4nSSv0l0UGiFgeDBl9t9cb6vT8cPTyxLJY7E0g2Vtb227Er+ZyVp9A3QYSvPt2YcaTxB
CMeUFdrea7s/yunoDXS8yN0bQChLSfeEbyveiqTPH+duVjdTUE6uLfXRfVCZryoYvNlXJdCP6ljQ
+ujLas+YuN3rxVCcVTXB7dH3TJ3qOt7Llj2f+x6urF0pNPVRTYT7IsA/sG7BYHHZzoBgi7gn29op
Poy+tfdbV3rhYnj9vn43xKp9qEu/2mZIc+52LSsuGZ0geJZ2SQBY/auL7T+WHDYaExmNhEaukLps
lf7nTYttrKoMhYFQkp2MrfqlK1rgGir+kvXbvChdIwq6W2UP3NUly3AkEpCOZpmZjkmf3M17iPsp
UYl/QJrTa/ncVAX81vSYisG8BkhPHoL5TDsXuCQmChqtxW2IpmBTAgMuYlj3MBrGYzCX/bdYFri0
tC9+yVW78+uZwcZCtRDHGkK39I/70d43zbxMNCw6pT4fwiQdjmZkvk1G8c7J8fP6EPr0GBX9uEME
JJ8D0x9PjFGAMyh8sF9c7J/3nxaaE1XjxRgm254P6zxTZy4sKmQzUkd0GQY1a08+3uNUDeQDhWl4
XVW8uTBBuC4HI0A2M84lGl/o2AAatnUUQpYUD6qm1d9Y0fanCm8caGe+jTQD5tJsk5dxbgOdDMKW
AYMZ5+J5JiWnJCPgSU4J+x19qbqakvJe+63x2JKru6nsOn2w7waO7G9sOIq9qaoKII+53TUtlwze
7m2BSR+hhf1MFONwjYoc/aP0rUJ/cQwIu9smWmOyPim7bZlbLckqknlP4vFbELXyucd18MWFb37e
2zIlQvbJdF/BUGB92EKOhlmXI3Nr7NFo/CCRLgkv0on+h3TToXk6cij0bZzrZNPVgGK4NTTnaols
baJ4RMgJmqwTOkAsGbXmFJN4tzQjpLmNbtp8SyWEVZLSR1zPZn1bD1FqZpfM6M9Egzc/f4R7muWK
lDH1WCQb/3eYtHzYx+q9o4m8Qe83vLcxo6gKfe25HSLrpY3Zi0IyeRcRIusmyr8zS6D/oPXM8AfS
toghhe+HdyommeBMtFq1TXFjHSTNhgveBzb6c8sbwRfEiWgdue409HQW5LkyzPfsxFB6KD5XFiug
JmJsNlVPc8XcFRNIPnxxta3NzV+vNppNOln2Bu0flWf5h1uKPy5W1LLZZgjr95aE0byslxEbH8Ou
i7GXKHxOe2PO+se4HyfuKk0IOiG3sTSYuJVt+dKNGeR9Hwo7EfApUA2sndHylRQM0iZtlNRVSzX1
qnwkL6cXOBWYmjZy9vj7SxUlG6/2w2+DqHjxXvB8/tyzxNllKOzIWYGE0eRZ2qQc/RBlP/7VcDva
Vn6sc72+sxqUIc7BugbAcuyZd12zSTl1diLuWl/F15Gm7JYouplGXhJanAjyOVt4lLX9vUvaxzDs
5yu+w/nZTLn/W+Zg7/iXH2QEVmfy/bRzAmd00zaDj02cb02//Bt0Xn42M/SVoRR1hzks/hFgfm61
fK1lqN5VmWPAH4OLP6nZLZ5rf2cyUsVuhfHUUtQ/eaLvZ0ky343xdejy0TWqxtprkhmjGegPuRw3
bqQmpEUPjYOgGjVLGmQPRI5rgBUExHqID7BOB/aAEEIrF5Bi56hWg9sQSfyxCVU4F4wE0Mogw8ij
/pbPlkZ+UiBxWSrZTqts5UnskNxNT8ryddXnLYOZ4lJmc3r3A6YzhMAnJ+L18qexQuxIpCqWEClb
QtJ0hwi8/lu+mObp7pwTvIqOXUe4miSdh23xVxgqw5Ug1+mSwoXaZlG+hODYtTMT/bxj74O2bMlz
h3N0YAg5YrZVSN7U5vG7FQ+bfjBwfEyhRM7aQLtIChGfLWITFKr1F5vu1VXyy8mG9wDRrBCyyjPZ
sj5eOlFVpJUKgVRX6/445CiqRu1bFUfBLk3yoDqAwBgOk12lriKSid5Yn74pC061VQF0FCNb1AQM
F6JZQkiGfMi+J9iXZGafP4LaOKd4h/6RLOiQcQleFUd+X07nBr3FOQM1tsm4Fe3QD3VuU0QvBpCk
d0bD44a+p3Htokm9G0l5E9kVht18kunLM6BZvgwRT5/01DdhB8qsoY2YdNiGroHNBvEAbrQ85Jkp
bXqzGq9qnsoIIpuZIEjf/gMrBm3y2SBGyexOMyf9yUJPcSpABeQbmURQ5/cXtf1psc3bzKqHliiz
n6VL/esdKgSxG3diINGkK17Y0GZ7SfSNY7AsZxWYDxelJWW7KPq3Tq57xgDjfFkPYRFi+w/vvXob
1VtTL8euvvXBTVYeKLvC0vEwXCv91AQPQrnayjUA7HFrTLhk3MRCqFcGrN5qQVSd7IMZfpdCCUao
riyUo7r+B4jF2c9srOJhYrL/l/Qbf/t7X3XY8/Jy2MUVXbalTOVRC5/0dil1LWE8Jdkz1SPcyZ4D
6d+a6xfff270l7F+qfSXPH2lCv0lm16pOH2tJfyz0G6/5dIrBbUND0jWD8Rwoiq0oYnd7bA4EJdq
/5FlaCOAJ7yZehrusX+3z92X61JV/vRQR/9j4HnD8KaqDK0+rOYR5NDJS/BPKibyihPCSHgNUMuH
7DzaJ7g3vn7m2BJ/EqHRusxkmTaXRrqQAGucibSuS6+Zlxptz8yvNAEo3br6+bXPESo8WBZm9Qdq
BkZiP5T2Q1Xcavuhn2/jWvN8s/ylyuru+3wMMJ/vLV8r94DGiZPynjybsAIhB2fPTYsoRk2Ci4R/
n3QPszoGpQgfgiLBZ2koh0I9SuwYTvICVD5JPdrEIzWDRF8LzSnlp2fKSs+Jfm4JItPPZnWpw0vg
X0p5KY0AtNxTcg/c6gQtFWhHeqUIbFDTa2dem8Ogne3koTKvU/8gkofSfBj6h5xQc/MhSW9UlN7i
4VaIpcLhlolbIm5tdqfM8V5nd31cigzlVnXU8Z7ad3m8m8VjbN9bZRFGEwmXdBqbwEXAwt2GAGaL
aKdEinuiNw1uSEIODiqOpruKJhyKYD0ccPE+yvOjkT9qayn5I+UL6LiPlrhzljGAB1iii7ue3NNh
KTn5t3Lj9rNS42ZHN6u9ifUYtg9adJOaB10jdfYB4WIWPSTtNYkeovZKBe1Vi66d7rWdx7HsvCZZ
CtM3QgZzuOhrpXBv7TP7Fyqpz1F9DqMzTex8OA05MsuTTfxk/IWz8/MIUtCdWfyv9DmYjYpl+fE/
+68sgE9bhzqiEDUsnsIisZy+lQdnxCiMt6qrr35j8+ukxhPjCaJul1F8PXQd4WZ6d9VYsCqMs87r
j9YDIZOap6NOnwzb3MHk6jaQ1UhJ7ud7aFvNVeq6faXgswwRaG9S6IRA6orpj7Cpt6aSWN/img4L
V2a0X83uy89FRtzR1FqmC/c2+vn35QRQn9mcAgQR+4RwjI0uyh4hIoccFMRD1OvBoVUbczMVb7Ne
6tdaq9IbkAF81skPU6/Sb93Y1Mcm+2KqpCw7qF8epAy6GLLwn2Vwi//Y+0paSfIzoFvgcOz0blrN
n3FmifdqMTeHiS1O2FEWFGlyZPFP7Fotd6fa6pqT0DZj0wEAWuSrc919ZUha/S8fX5lgRAJhQWMO
/lG6Ykm5X6kIs7eWBXl10mIwlp3ac4qOSK4Fj1gABeDKnc4ErUleRInt8CyVJMFLbGbIc1Fm159A
0s0JCaotquYfQnFUfSSvryPXwl/Wz/x/s11YlzglJ55XAkWoUc/xQ6Oy2QZ/FDyRBk/UHOikphCA
5WeiE8lS/GISbH5uL9CNsfko6C7gCfpoyUNmRKRILpi0DvEh7IEuNq00PhryPJ2lnrgrQrge1x8F
oiTgLzJL5B4NHaIo8KTSVFgAptqDHKgPI2RyDU/WTbH0f0ooB8SQppx4qKQ2CgLCTU0T4lSVglDI
2PeqpFU22ixxP5eVwhthZm/DOZu/M9g/NfSoX9VBkl3ciOPGt7LvCub4u7YcRGL+QfBeSNr98JrI
4Q9RZfmDQTD3ZUwQtqQsoksU5KQdgTXJrZeaQPUTUeQ1BhGcffnQ19gyrcArotZnsyIf0rJY5iBd
9wdys+hK4M+xjE1oEsGDhA/z98sbxkWfzn5boYOv806YqCY/nmNsBAd6LWRoNFPdu8AI6avX4SR5
SOrnYLF1JnZ+yWByWWMhO/osTUcxFiQc69FgbGSGEqp+6/qBbNWq0txx3sFrJCAq78290naoVyvl
O00DPH4ynLa5DMClWLV6gHJfPg3Jzp5J/BjlTnvJTayhYWfLf2lDA5aRVZfdyQx+THgDCiqUrbkw
vTLccQiZ9cxJVUBdZV8p+AczKNDjWD42vH3MpAENBiD9xZy4yoxVK0/mZpPn+tBtWoKeL2gbJ7yq
w72BOAOKTOAvkv1mp3X2j8qmKxeXtX4ffIR3lXaRAxK1Nl2/XP8R4R5JSD7BHMkTU4WxffT7wveK
lt5Wqf9pZgmqWdrmjza0UOR5M7G7k1sYncz03yp8RGhER3Q46b00YcdLhpfYDMu3MCbtQ4HKDP6K
YcOvU7eRFesQbWWidYh5AfhZR05D5NotK0o8p2YVnBLiLDPAFYQHcjBDmRROGdGfguDWUaBNv1pd
/jbhE/Jg50ZIr5rusCzftyabExwYEbiUQuUfq9WTQaw1t4g2xkUYpwsxECO/YAQ3qnOyi1IlP3Uz
d/MWCfaeHYFxGKGR4YhSIhbrlcvJZmN54RBFk30ZdU4FLc2nU1Qb/XMuuaZcqk8jaXXPqHT+FDiW
Mr1zu47p6vD/D42svP3+TP/MdDBtlf+MpfMjA9j6sJCXk1qNG/YUhFdonuEnNQvhVFzHYcSn1czZ
xYi78VWukufeQLkZT3idpar6p2Cme9fzCcRcQ+CNYeQvUaCdUL6Wf9pESM8RNFvDf21VopSX7jkP
ry+6Vp9f+6IFQCNmash1NWYdvz75w8bCERcFxdaYjWfsOjaCoXmvL1T4aOC2IWM+tOa6AgOTX8Mc
Rz0dgo05EUY+ZuOTahovlmEkd6g/kcHNRUs6Ry87g8gn8OYjOU0PSDhT0hK+2D59lvfwylE7K6hI
GBp8ur1YdFOLLhuBHXf489u5ZiNXqy+pr7SOrpf4rLPSvBFVS4aUHbwayK2hkdLbFH3W8ijr830+
MocQKjibNqlP1RKo+MWp8XmPxxiFBQCcS1gW1seBSizmiU8T5nM7kaRUmKR4GIEVuJ0MPhg8r7hO
0I6XNo4zyHiTUTdP22SJ2ALRKu1z482osvowKJ0OdLcndnLILrGN/Fqd/He4AA9tMX81w/gs0+Gt
ZWmAbpBuPELfD1N35jPB3NRato3l2nc7lRQFyyAestHS0suJHdkyvBzwtp/zBqi9WU0HA4/oucjE
dMktya1RqW8zEin2ycDW7fdv6mcNCC+PvbOO+Bbt7adG+gwVzrZC8PUhNvsXMtBIGB/qmNu1Pzh6
oyFk5bLzfBxV0Brlq9oznYsblRGdNf0hRx2ZFz6rlkI3GZFCDHVtw6LbOapfXF2fl1m8UntRLrCz
XEWYH66ujPDvsSbmJJyWXUCFdtXGT8G4x6gB9Oh1usFllO1rpVWRo5Gj3aQ9KMOeSJZZXbYYjPqX
AY6ya8se/E+oS05tT8JTdHUZZViQVLueKX+YKbKToWy5BpmmcQoZExBiaUMf0Hrl8cmYV/EVbC6x
tusnRkWqFNkkghr5XoR00b74iP7jvNfQtCM3ZOir07j89ReXMygIWDfzLX3s/twVsbWxRcvSUt5k
kfYjxomyh84GRaZ3DJ/f1kqhiP/+RZjL/+SXRS5ZYdzU2KQjdvqsFUqRcVmpki1c0XAvq2T3EtTn
tka9hMeWwYmIE1rSdEFZs0kH6OnmHjVK/FK3wY9QGeu/AG6eGlJYL41M/MZAE5Y1L+Evaqv/WRA9
e0fUVz0sD60NF5J8HheTzYTJ5Yl0MbTB7Y77Z+mUOkuOsJkuQN3Kqx10yanMQPxNy6OqLTuiNQmL
SlKk/Ti/CA2OyqNltfJNSzX7WapKCBJIpoHFxf6zEAxeGs0ujuuf6nIbO52/idsc3ZPw+20HH8/l
3hi7AbGqO3/UxMMcSjgky+pV4AdRslBegnZZH0XKI/oSb5DxqU1yVrmIMexHszIn5LlV8MUHgqPh
8ydiMKsBjUlzXnyylBPK03U87EsI8Ag65sD2LB393/pVqXd3U6OzslTaIw88xv5SY7tUlx7n9tjb
7mi7nDvtXlVcqV1q0A62f5i0pdjeEx1DbCWdNfwi5QCGGCXEVtAzmVjs47F8H8vzz5KDs6adjLWS
/hT1J1SJVOQfNWUpQ8HbfMRBOdjuoq5VXMpv3aBzLZ+F+cEHUqMdZo0s6oPZHPTmIM2HQhzs+TAj
J6HXHLlgv7AwRj/yntwLdyiPVBsefeM4j8c6OlkGSSwnszrp1amfT3QwM2uphOrOYXqOCJnuzkNw
SbUzhVD2Z1XzRSuXKuZLNl8EkNp5qSnzKCitMaEAX3yE63rgwzVlodDkycuNbZkf/nph501clhNh
PCg2m/EBQIR9rZRTiHIL7xOWoZjN4p1dCoikwvqn6UFKdNj2Qj9KLoYiilNspsSVB230FPt/6WGV
eaxlM2/9SkrT6RyoMC1qPzmZRfQuYU55MolD34WilR/nydB2FdG0bsWK4l5eYGTlGxSA3wY4mrei
ENVtauzKDSNW4yIdqlsQ6Hd5ItFMt2eE0FZnkl/f/Ijjcn5oI0m+ISIIMdCW+jtOrRTKRYriJqPl
N0egFXa05zE98stCHCeoIdFdkbcvKuk9Hjg64cWiFZBydXOf1TZQDXSSxA4Y32Nz8LfYR2nuw+LY
rOoHBbrZhq5ye+9J/PDT2b7FWY2wctkoFHjKdumYG4jMycxqejV39Xsqd1EG4CuXDo1Prr3ZJoJo
BruBVAlssolUbQ9qC3x7X7cMPfvipmTSazub2Y/IKn+g9gWirvq8JV90N7iFfrqaWTBi49BZ3wi0
PR8mnpVi9rpE8jX5k4wlthOQRHXbk0cQQLdZSqt2AUokZRcNbN125J0FvPgAcL+D73Eg0aZxpgyL
91KK7oyNo+lLGWsJboW6k0hOtlYhORQadIq43U5yGskRRPlIDkUkN1UbTmvw4HN6Y6mRb1uCz+hm
OQMzLyR/JNKwPsydEPEJvGtrF0cOFD2KJyM1Nv9WH+0o8NEYuVV7W8kM9kif2SrYO9cKiJIKlmJI
KJU7K9m18lL1WqVEHPnOT5xc4o/wHy01Vw4Ah5GFMdF3g0OQJp1NarKcWnVKfkicieU0aykMxSJG
ts7SU7EcirYcFa0VWA7sNEpbS1HY+21aULcOwQlEslNq7PSMnWNnih3b3gl7VyAmnXaZvgP/qE0M
03dpsYsIDI93sc9FumVLloH4XOIk8SdvUzyg0xbnnu/iHyaFfuRzDXZzutOrHTAFdGYxIVPKDnIq
6RYqQGpABYFDJCQ1r8XIbmqc/DVBLdmwMnfUBmyZo00OS5SUT3DiLXICgxDPpbBNLs5JPjI+bmOp
aq18dhqDvCSnM5ymXaqdHeTTxD8oa02MYHFhRU5r7aLIgQcaaEspxJqPO3gPGGnbfNfnKIF3NJqI
t7B09DSAX5bjoqyFC6Nuc0HXZ0ckrs0DMtn55S7ul2rkXUWas7FUIfFHnJY7kTjUxAc6LMeBUp16
cLr1OPI5qrwS0PK8qqXqtehpYqKe6GxaDnRXKuZvwvBVHEi+puLoimMLR+kdAV+6d2SFexaOI2co
l+rWmmPHsnew7BHu5fou1Xf6tFOnXdvu6naXcMfkc+XT9fF1bJUj+w2MX528hZvx+3UWo6r/uBGg
c2bNaViawWr314cCgQKSnmUKvmJxSORDELtR7CqsJioX9RIoipZEdYAU0dGalvKnYymOQD2t+AR6
cmxOc3PK/VOjnAiorPJzP5ybnAkL6L1dGl/mAdf1hSrjSx1fevViNUtVgTerF6qsvC5Yqsa5slZf
sapZalpLW0I3PeF76nq0fSLkvay8WrInAXgAB11eY8mjmvIaKYh7r0N5LSWPqtdqJY/qGTOYBK07
DX9nrUHxqEnx1NBDCa2HHnALrV6OqX7x1yONJgo+Cu3B0ryDCijfJxHL28puinuWxIin5Sl+KibG
j80wqbfZKL+VGrkG55y5e3npgotdXgRfQAHAbWBfePpL1sVeS808ea1xWB79/bBUOzBbWKoxvTG5
8qBdwtJNLzO9NrnGAzE+18T08uQamV5ggple6o4O2DI8cy0pvjY+7rCt0nuq4c29N641GZ4mWLt7
XfpvjeJCValHLm0rLnglVOwSxVJhcZn8MzX45xSClHL267NFvFh0NkhwMk4aAw7mGmuBp5gJQZWO
CRZ07Wh0RwLgo2+Ivqh1L+rOLL7ws3ZuSWISy3btoGsHNIC/P6n/Q3IBmEdhvSuwP7F5/+hVGeW5
N2K1Y+pgwhyBEnpkCC9f4vYITJ8CXBilrNqPUAurtaBeBdlSgAtnn5jUQ6Et2MKf5EIJrGd0AFvY
ykv9JBfCLAQGI+1MbWEX/gQXcmxSEOwHeSav4fCTXVhFgPmWAl+YE3ZjLOzCKEThvBTgwp+FHpXC
UNIaRzM8YeXM9djeD7NEqJZawerNlSNVwixoj0l7jNpjYLtheoz4dZC4g8Fu3VJxJ5bWqTv4B2ry
DylLXO0QDODklvLDAxEZVCPvDRg+7Z5UkMhJkj1l8Ivwa2l7nJc/q2sO1MyimN9oVtDPWIP9TCZf
aH3ZvFhldL+uUAFoQSoFt6bZywLl15tROZVpRooQKjVfxf+py+ET5ufwya81px+GzCXqMURwZskO
/hjuSo2ivUniHtAC931WX6k239GvFAdLTo8D0jmABwHLVIDqyLvDh/87pHgKtkK82eIt6d7gyEji
bQ7equ5NCd60tYhCJwVmDYL5JqXfTP21m79p9aulL+Xrr4Kv/RcqnF7sUxre4+mlSV/S6aVLX4T+
TDUNs+3nMHiOg2drfsIEaORPYi1LPIbDUvHwqOn3Jnk09HuhERJM3lNZZNI+jEzrKZkkEkML/+/Y
jPKXrpvdGv3ejfEAw5+uhZyFA/bx91fQfwwVGS3RwrSBmOr0vj50keS+IV/EXzpeuXjQS6xc62FK
id0tUsYsxYBIeJzUV7mEwwMYRDlXVfwOSmzYkXWr7QZujHB90IYQXk3AbhK/TbaNi5eg9mMK204m
1K1WNWUPtQWmeYEWJiwy+d6lM3dgOzlnBtCZ9UcN324E0RvbKQpt5t0W8a4SMythRdbTNI7GpmUX
nPrxa6EMxpns9P89RMou51mszpWy6dWBx4+OsnBug1PdStaz1WXVJu1rVjTA43ek67hGU2YvNQrp
Lx636xbr1xPcBnqmYh7UNBihH3uKMw4NX9Cj20KyYE0mpVfTyAGL+AgsYAm+jHocngcMi64J4aRH
I0xkIJ0G2xibB5zCzsTls9V62JIzKkUn5ITfJSkpaxFJM/ikCVcvlcdgPBCvIcMtB0KXZQVROdGo
Q0WJ/8IoiohbGzZ4tSNHbvW/LNsH1tAvS68qZuWpqgg2BgwGqXkJEwVhnY2RqRIha6ty2qLgmN0Z
JRPQy6g4YKCJD5bJEGJq1AOCoclRyoMacXMQYf4W2inPVQPaiNK6mAsds6leFH/8kZaT7K4qHd2H
fz1MOSyLATU1k5Sn35/N6ufWBa/QxHSmmXQelY9uzUKZW6tFb8xyEausL9I/YFtEjK6CXc6qztBq
1Dha9a3r8xIIzNxc4avYh1DLWdinafCWjbay2Tu1GaNzgF5xDM1QHGRIvbfMnl4UnVmpESjkmjMA
Ca9dWoXXMq3EFzt4U/u4WLMAk6JQRfJrmiqO4F/vj0qewgJPRL4tR0V/Hl7GWfsnso3sKdaIOBJ5
lHhlJN264geIseSyHvB0ZhuipxXXHKz+VrX/JGOOmrAxvHFUyNphaOlzP6snIz3ag7oTS7YOfiJm
M+iORBHJu1RridWZoSdDTFiVgIGqvBO5JT9zMYKOY+L859TdQgtkjJKSnzNDIn+KM9I/sIqyakzb
f1B0DfumLxWnnEL1mjVEtRBiv+o/tMrCFjiAVslEFD0DEjgUxfTUZMmllfriFKrR+EpItIN6Tbxk
Q/IuGdItaoL+eR0a9f4/5CI2X80pPqsAcAHQsBa6gcYaO8nHB5IV6IFEbN5WqR0Q1EJbyl4rAovN
M7NeKqv3k77vpb2s70dpP2WHWdprhFa25OctJYDEJW4G1Z3VnjNbhyRxMWdlicuwmVLpY9cu9FvC
ncMGaZ6rCdea0VC4ZnwUwg0gewnXj4+ScKnQIk79GMOrIXxkl1oQpNzcckuif2Wowcwo3EF2ucIo
0QAwcO3GRfMnNa6wD13q2vZBWktVD6F/6Pul0C92a/UhrFce93vV3DNSopp2j1tuCvYte2/csU5f
TWRLjrINprp9CYMku8xNuSv6Q7VWXhwoqDkV/5a5b9ajCcp63pe4nTZhZBBDaunNX5MriBf74pI3
Pu1raF9j38SkjSNmMXT+eqkUWjBJwWTjzK88XfY0vODyUqLy2DjYlefLy5YBb2KgeOwakrXKftM0
+wxXZE1GtlfWXsUGIT3R+Qu9tvb62pvYK4TeWC+bBgk8eeiFENC6S0xHnKF0d5n4Ol0qxW0PeIq4
oOmMuXEq/y25xB10pl9Kxf3SL6Wm7PSzZQqSyoS3vXZNBxYx6ZFuqUKi9tI1bbKlusylayr5S8u0
HbAKHkpBQOohF9x4XTly08q1Rtcc3dlYagiPY8ku8qiOR3ktuzoJ4yg4ViejOpUW41va5aeEluVa
cXemWIymtIQuUnvug0sbXMxyqTq4YJsu50u+lmVdMDaZC1JqqTHzVOvSs2fJvDbz6syr2LBkXjF4
eeYlgxORGjJ40eClGUkEXkjDkxDC3rN6T0o9GxIaLA4uhki/NKCnLkU6PFvaRQlRXl3q7hLoy7El
sZyv06UUwcu+aOI8TGeDd3o6/z/mzmw5bmTLsr9Slu+4hXloq7wPiAggJs4UJfIFlpKYmOEYHOPX
90Io7y2Rypa6+qnN3MJEkRIjMDjcz9l7bVSWVNaHf5WLqRUzKBpTMaZWTNAtReM4OlAu/lYxHkHt
kbP1r4rx8q9y8fcV43+Xi7sxNAiav1SMKReXGN8u5eIc0m/z73Lxt4ox5WKN2LT6r4qx/XcV43Y5
0lSnXMxQSK8w1qIx5WJ2jtmlaMy2sYnfVIwXdpTu2bqMdMFLeqW5Z0bPYZ9D9XPHUeeQY+UqL+oG
Uubd4Of32MUO9WYxwy3mQLr14N7SFXjvcAV2VErMp/WmKZOc2BlHf6hKL/GTqXZOxH1k17Soml2X
JzVzz0Qan05XvV8DwXHZmTf0ywzCBGtCbwy4rWRtTZjKpuKm8qj9YAeJA4i9FlecKILOsr2bOSE7
SYq4RbbGjBx7ZCHTljdPjjJRAyMP8cpDkVfnEUWCJR4CVcF9pA5CbO1SSZ4Wx8P6jKb7F1gcw/mh
aUY93VqNkgRII8Rz1+9/p8Kjits2mewIxRi238YMJ9zeVvFuAUf3KYYV1+6iaae0uw6tx0zjZx1O
HniXAdR4BBU0B64ZRGYAut5RAhCljAjRCjFyFVzOMK3Cqg8xMTJmLWwhUmuhfhmIRKY+LJAEa2Hl
hS4Pm8tovdDqwxhwohfimcv1sNRDuwrXJuPOrRAFhChwGLEIkyRkTZclITaKIgkbO1iY+5HsLEEq
10HDU7uMJg6gvcXqrsA6AJ9a3Qk0+pcRsYh2sV2voyTKrlsHfDgG+cyWAvEUSt76SgoCgwhQhvB2
sJ4wuQ1ZIBkAakkqrYM6Cx7RtJBUZgDE0wPNC+Ycd2A45mGfh1MbDpchW2iYYUvDfV5HP4fd5ZUG
t2aFGbnwVljO4WSF+bz+If3XiNcOOCFfodGsQ2vCOQuXJkRvxoDmMrgBQ7oEcwWzFoxsWfpAiMDo
AyNZB0a9xsGfu8u0XcKod1G/U8Q6so+kiUqPIsE6WnJr5ZbwZSRFXbPVhi17E8Zir4M4CEbU7jIc
xkTEzjvitRhDtJsuQ7ZY1QO0YRO572ZAMIdiBom1DgQHcUyaQJhUYRqHGRfLZTR9WFUhyp7+Mtoq
REc8sjbXwrkPPS2cqlDRwoXLQA/NPiRj0r2MWUfA7TtVyPAuQyHPmV/BFXIZlU1pIqhtUtMCenPX
WRyMrBDKIJMBDNEaW729S+1dzlXSryO9DNQSjrvlVSEegqo96MOZmNp1TMPWVNdREEVtb1us7ZdB
FlTa7lJjp4w7eHOFt+uzgNFlgVWvoxkDRScfMfD0QPcCRw9UL5i4SLxg4DrhkmjDnmuDq4U8LqaH
EAYVSTXMlKINTSts579GPYcM/GijFRZcPlw48zqSy1DYVjWhN4U6+dNNqEKnz8K5CQeukQyrSNi7
YPgCZloXgawb2D1qnKASWL4JIFmHmgQY8RlKv2NPGtc7D8Yil0m2DhJP6JExlG4dYCF/MWP/0PVh
lkItZDpMUgZbiHfb+mwuJ6WdUeOC9zg6qODOdRKTya1OsMjsrS2b/Hz565S4hm9/osw2dT6igPtF
F/3G7VjRW2P81HRNdDXoZA0WJJB+MlczibRTsNGWYm4SxWEH7lbtYeJUz4YDyqCY77PWPC1TnFxf
EpCspI8hWW4rDGvHLk6cXd9J17ds5dnN9f6297LqwShW5NXy+PMj8TcKR1dzVsIQoHmKhawS307Y
XhvFRaY4ZD7rSQplS+MRa0RjaFv2h3T96vJXOqZ6rHiM3DwmCf7co8BcUq6DqNNUPwxrjOzBkQe7
WIfj7at+H2OS7Pc5ZmBrHQ4ptcnBIVGiPtT2ITBYiaUkk6/DXY72clzcI6jhsTgx+uI09CfVWIcX
n5vm7MRn0ayj985lc+68dRTVVTpdZdVVB26mDuLpKhqvFHsdeXGdXkYMwnS4jvJrN28TgrAdBYPm
pMOeQPuxxVSr1KcoPsXJOgrz2A/HEVdBefRKtlyHHm8BIIR0axQHVx7YH9oeNLp1CMR5zTpgdrrW
Omw+XnJQpnUI+6Clx9I+lNCoL2MqTgQ0D3xA9zj2J43FTQ9mdR01HoAGjO/ZXM5qc8xQk57LCqXp
mZFMV4y0ulLWTNNf7BL+JvDDxeyJtJcnNrSXH9hB2lyNUV2QVA7PlMbRoOQsUkrzJolGZTuI2niY
OkUgUsclxRLoyaamvLjpchvh/b8XEPqMmBDsQq+7EEqsxOsOAGAER7abkN/d9LF+rCyne8SrIh87
hanL6OS1vVTMWCnFVvR2e+Es4qPbFEHWm6+yTZ+E7cWPmMBb0H5rrSiSlE3SV1EOw+eKFtNs48Cb
0JGsJis4vnGjfc6L7mCZTGpy1JvbGgbAZhlaBbFDU/qpMlXb3DLbR25Tm3X3+CQc+QEgIyh1HR4w
mFvEYElj42A15PViVfUmrRbrDzcS14nxhAWO5Pql749NEd/p7uiEjs6esK8M63YulXHbaunHvGqd
K4RmlKVblPq1gpLZEacZFxaNn1F9ahP9CB/JJkuuRDU8C9RPdWK/6AqSing2bmZ10E59ok63l5es
IdSuptK1c80IQGQOh6dvq1Myz+pD12gfOT7jcR5K4PapRZ+h086keTxM9qzi/urgU9iu6WtMXdQc
27X72ZdHY8SQFvdp+9D+OcxQRlx0qreXF2WOo6OxycZm2fSRuZwokJkfa/vECtj8JGRUH2drcunF
xenLLNSPal0W1zKZbvD+10ypo7rTKYmQGI4bTB3aOzd1CFWOqKBFeYOxMIn6ZMNTUof8qo+iui4j
W9DdQu9Vm8L+RP3qVVOM6ssk5iPozhgejHXluXScfj4F/s0OmdLLCotQcRHoaKzezoDSGRS7tDrY
cjGegVRCJ4sWDCIupIBPlap9WRaE57WSWagxFPUhY/FYwFvZQQBU6B15YeomMYr6O4ZWUromMHug
kHL67xe5fomSlIQGHCyhEaUPhdCcFy1HOSkUEo+B1Xp3rtK+jrV7FVsfvOIpmp+c4imLPyaX0ciP
hg0ZZx3dSMxyWIpPuSDW/XnOng3t0zA9y8top2eeZgWT5NiJa2cQ7UNnebc/P27a+mR4s+3BY0O3
lOYSARvOD+JVHl19PXptvzHtiYD2SHkyh/HPZMH+Tap1f5Wmt4IIszD37HFT9yQr/OoN/LjZYJ9B
YR5lKrZ1+EJvz9zYkO1qzYjjBlW5ae1kCIh7J57H0sZnF0oFAc6QZPJBg6YwFTi9HIqw2nDss9u2
djH2tuRda6bYwYxBty81jMczRLAkTT4bbhff1hka81htMFn2DpGDFTSbVsXpblnO2daN6dkaDRv7
ru7XDSckcdAXkHQo72NHefHwoLLkYeuc6aUkCdR6jdAybhYbioMCHDXXumvTljwnjZqFrWiNvRWV
2n1bRg+LzIyPvT7vS6VSv2juZ1d1ALK4y0wgMy9SNPO5LGyHIHC9PGQa2OA5Tz/Q9Uk+ePGdTMuC
LR6h03qewaprqxuvp4FekQa6Gewev5tlj1dqOpVnIh02pl6+kkM5PXZl2oSAB+sDcHKxN10lvtWY
CHy88AQlmQhpAWmcjL5evghTvAwSLkCKeZFlZkKpr++6sF0VoNtkqDe9QldhkxUVlGnIV309v9jp
KBC8UMmbUALQ7rgsgi4vtqZnfj5C1vz5pfKjRJwYGNZ6XK1cKzzr3m1L4zyNOw271sZII+QksXWU
GCZ8R3YRhjpUIpVFMT+rWZY2zFyuM27Tnj0yzuZmO+rxdiB4eaAtsnP751IiBitIFjFZZo/xF+AB
JfCAub7vSV3/+Tv/oXzHm2ZKQppkkQDkvE9dSkgIGzTk0RsWqUQn2ZiB0zLye5C0bLGNryRTzFdK
j/r08nv/88v0v+JXcfvtPu7++V98/UXUc5vGiXz35T+vHoLH/1r/xb9/4u3P/3O/u9/99AfCV3H9
R/navf+hN/8pv/avt7X9Q/7x5otdJVM53/WveJdeu76QlzfAB1h/8v/2m//xevlfHuf69fffvgDZ
kev/FoPT+O2vbx2+/v6btl4z//n9///XN9cP8Ptvx9e2e51/+Aevf3Ty998U/R+qBnCO7oqJLpRV
FC668fWvb+mW6aEVZ4bUgYi4PF4q0crk999M7x90wFh/Q2fCtuip9Gs60f/1LQ2R6VqwdTWeqZb3
27/e2ptz99/n8j+IwL4VWO673397exGxqkNLjgeeqZLriLe39oW+K8r0fSItb8SCL6rXFS9gsXbr
/U7QLC4QFQ6/SlL8u98HHNPjnTtQkt8LLPMJ/DM5uySYoHvRv5LPvQxPs/51Knkk/oqS8c5E8e3T
gYCEKkHdyVHfOxQdu20UaGSDP5M+XyxPBKvVNxlUZvTB2ORfm076vX7ozIcuglspjkWlBbZ6b2Cr
dZRffXbrnaSQ90NGGm4UNP06JE50hW+Pth631axk5LfE9vLQqudYZrw1KOMtswsL1qj6YpGh02Dz
nLuzxtxBCOc+UsfbVlZPJQKffPkMwJByme0etIqIsplqbWYdqzzFSWxfG0pPWJV9U7T2Z1z254WS
WiN0SCzeXYLuLW+fcjxV2vDY9X9q5Kc3iPYaQwc406MNqwPDQVX/anS4OvUWqN5nYIo4EVIfV6Sm
+UWa7OLuqUe0Hcmb2QBaZlgEK0gUdsS8DMOWHt/GHTjc7kFnVk3iCP8k/LOUDn28aZYFST/wf0Eb
UTqb9TMk/MtZ7enR+Bnkw4zckEKQn435JbIxKeb8LqLjTOOrDRmnthY/bQseaf127vttppH1LFIy
3Gff1ZQdGam+B5ynnr4SbNKCnddxdNIfMke2K8K3khvgszYBBASo+ymLO48+J6Hg0Mw2XYPNRnuy
kLRyqvw0yfzYIhkBAxpiOavxZ75q1ZVlTnCx9zVd5KaJtE2v+VbzxJ7AX49fLG6kfEnd2Scdm5hI
8CBLsZc2utBxpeDM6IiNrYviDbQekYdPKYkArhog694o7kvtYrjjzoNry2eO8luesCmAY+lUvh6/
muR2zk9FTEgFH10ZyWKfJMaLzrdwAddD59ez9FP0ki1Hb9H5KO15tRwWhJ2VoMJ1wkfiUBu/6iw6
m/pltr7WbrEVroHGTqVg2W/Xt2BCnRthXrqR4dfj4qs8C+FGbqt+INIbzW8hfEpsRMZvwRuz/VD2
upvdrR934XpZIlhyZo/4EvlsCmh/mP1R+UobRHQvY3r2hvu8uVM9vyUWJcoXPAQGysZmFzU3dY/s
GTJiVX0dFjimMy1XVv8LUk1vvDGUa128QHr0K87THOUYzJ6U5UUryLCruBJXNWr8qnHabbmR2UM3
cplwXjpyAWyD04k2R0FfQcj8pmjkJsMhsn5vbPEE8XPreUilRYYFZff+vqtuFO5IO7rnkojIyO69
yJ8g3WaIUxUQxcBhdsaiBetl4mjcKBMXnEVZ24l3FXW5yM1PYqJgSguzjvYWUS7TSKhIqfguB1r1
7tdPqGWvCWe5w1JaolWNUIiqXRzWarE3JTZ/ayMJezOFizCjQVDL50GjaxXepstLaOIxGc/cCtlr
y0Vc0nkZFT/iU6bDqyao337FKrpVk3iTcvFFXDYcygb4R1nEm6HiYKqWH4Ec6JZoJ5z6Wub5To3a
bWYW58Zyn5jRdna9fKiV6csK0MSeRr9v+mAguy1znP+xGeK63kb0S6203LIdA8SyhQe4QIj0eL/r
d1UYHDU3fus8j7XlJ1ye8GE3g/6aL+MmL15S1tWgprYGCt6hedI04rT7NijEV0EqkccRlUcXPfD6
bJowEpuwZ/uNiNQgiXlT46suJX1ylAwl+Y8F1xRnKenIOCQvICMEbW7BP9n+hLzE4rr04nV7t+3t
/C4ByqwSor7OiyBWmNrWpwSOXI5QhU6+IS9Cc1IW9MK3m9e85TSb95H+kuV/JBXHXzQB0qTPVWse
rcG+XrBi1Ux4Ue2CfnspwFqTGSMk4ZjMgPzn643KfYDSa6Oq0m95S+vTSRPMdjpsRo1Sp8YEZuf7
lmtYyZ5mle4rtnSS5izuxaL56kzol6enZnpquYlS5lKW6zM3oOOQKZT6GHeRdhOPxDyuon1BxrJp
wdA00wH9EhLleCeIS3DjClMMMyAwI4essX6Uvj4vVLglbs6bpo8Dr9GDcVITv0yAKuOrW6HdQZfG
QVtMX9pOGYFA64S4FcfRFDmmp+6TZytrdMzG6ThbDieFYg3grb2OpEflvaZsLWhOjBFXMCfF4MAQ
+CcU1rH6fZtxeMYbdmB+PlvbGlfzGO/WOSjnHI9y2cvYPlBm2ld6zPRGfdyC78wDqEr6y5nLmcPs
Yy+YEy0ueGIQBUAemVJ0Nae9qhi7SYnxY3hAirstlQy6g1Htm/l6acffRJf/o4Xz//O6+M1a+++W
3/8/LpxXb+P/eeF8kH8Ub9fN689/Wzdr7j8sao2YcFyKjqbrsgT/tmy2/2Gz8sVhhVYJzQK59v+9
anb+AWQJ2yS6n1WcZ7O++mvVbFj/WNffKn7PtRWLY/V/smp+79HE729gzaQyY64LOmxzbxdywiqb
RbI/YxdoeIBnnmddsGmPRwrN8WLzGCrPrWM8mmrgVITO1GXHltsmpLs3P7rqyJpkfGjhJC5j/EpK
UvKLXe37N4iIHesKC00dQY4N5fqdkSnDAe+pKdlrrs3OPjP1DGOPW+8zVSuO/IEFn65Q91PwZgxR
d0xE9qWriv4hbcqZ2Km8CRxSS7ZlNJtHwPnshflPDhQM//zulP+1Ifl+A3JhhX9fK1KJhvRWGzGd
cs7de5tNoa5nEPuyv4BAehax80y27oQOnWJB0vb9IYvbu7lWlq0AjUJoH1b9bqZyYI5uEbix0Pca
zn16yCYs4Ka6g8rFWg+25qWk0BL0rNfPUTfpd45tdffSqB/j2rBO5L8MGfNtl4bSmz83RuonBfX8
rkl0Gw1wWm0NAh1u3O6TSvzx40T3OnDU/AqKpXuKelsJGiMuk23ZthsA7fg7Kh3q11CIIxD3PxXp
9rdWMZQkRLi28BVzGR+UrIfaVizQmr32TvZZ/ytB1npm3x1POlf4hrlzdFYc7878oui1Jsd2JtRU
uRl7rKl5XtNiFspEJDQI/jTyDlkTHeRcaWfgAo9zUmX7TNOgSmf2jDi4//Tzc/wD3w8GoWHAxXRt
4LvrrfP2dmnyFrJjxdPEaMzpdmyVCV3M8lRPi7wepapcVdOWXDD7fsjrPxeCezaXMlFJ9Vj0lN5+
/nb0t5tQ+gjMGppLsC7tDFDw79GgbZV2RLBn2FalWu8cmSTYBrKRtjWNAFUKaqXmcougTx38dISo
VpslMrWpMg9T1NTPuksJ3oAUCC/POghLfXbH0ftkEqbqDygLIaDahNGoGk/Vkp3KklEg1PPk0A9U
FDUSj0FndwUqFhK7fv7Z/uZQIzkh05ibikRM/f2GnsBaPW9Y6fldUz+Z4EIQu4LEHJL4s1iIRjKm
YV8RoIcm+w9zREoz6jSDK4MlWSmsdvvzt/Peo6wSHkLwxAq4xxfLhPT2xHszlXvRafx+r6wi9gAQ
MrhHb+dcLW8xI996E3ElP/+dP8x961aftAnqJtwBEBTe7bLnYckyJht2dKL6oFg5k4nRsIKD5owO
c+4XzqKJwyFNkT/BV33ol9YLSt3At1QAYI9LENSec9eY2iddS6JDoi2Zv7ZJfjFLX0wW39+rvFO0
d1SDeTbRafXWw/dd9aWatbRCGSvYVhofqURqrMo040rThueu0tKErqXShRdGMAsqZGZedG+TZnTM
+v5ZUQGRVEAjT4CVP7pRzs9bRb5gouOO6krj2K/Jk2rZ3qM5nZjiO9TcMMumenryJrW7tsDM++RI
iY+zSRHz56fBNt+ffLzpKv6B1UJpAgh4L8VNRxSpuSFrkhRy76DoTjhKo70tZKeAlItGv5mdx6jU
qwcaiPHZVaJ4q1b1qzqX+t36valOxUNc6cpJgP7E7ZbihUxqVACtbG7VaN72DXS+XNivPW7VszMs
DpyBaEFtOhyVdHDvegv1sqeIT5Enqj3IzZcxGrvHwXXCJZ+gwKnTB/K8qwDr1eR2OxAP3p7QEDbV
+kIRzFOtY+PgRiCk+DqaC2ffRTq6Fn3kuWkhUU3U5vny5MrteGIfdEV2pjgLwnb9xswxptH/eyyt
Kw3B1odi7GhIGMkVqbwqvnxK4W3kTD7BtYvfEae2rzu6y3BJeTLVAqiYjhXgG0V3RoavVF5QqHbs
e41nQJxsdgTXXvYj8p5Zc7nJovowUT7c1yLztswE4rruVRo9+nw26X8iYh/UYJk7hBXZ1O4za1ot
WUl8FVc9kVRYdX2VX37QIe36klYiT+6DsnKWav3e06Rx1atMiGmd14Foi2wLnN88IONPdj30BahL
7HfdVBXBJfZ0Wq9Ai42d5xIDIHVKcUtkq+c5LsFXaKZSH2Wr6HtTIUBukdF4qmf9k2Ib0UkvE+Xk
VbYaNGCHUVRADby8wIr3dkrEgmZqqmSbedOWqD71lUUZjeSvcR6/CF1iPPNUl8TmqPWbvGE3E+nO
Zmjc6klve5o2sXpwdWYAGgPGVRJFKjcbxkJpvorBaJ57F3JvhQPiLFQWUKpQTnFdID1e/yTmbpNX
vbiT2XO3ups7fUStcplgLAAElJRoaVazA3dMIAcZLR10X6N9il3SUUjoWO7k2ojuNKJe8rrSjzL1
jINDBxi30dxslLn42q7IWxeYAJ7tcFwv9ELAo/eUdh9FxgGvxvBsmqxaDE9Sc1K7Bj3qgEYjnT/X
wrC/ligLi1y5utwIruXG9128T4TIT51aLOHEJSy12gULuy6ETCd1bpTYWamvo7UXA5F7MaJ9fWJn
SHuj3FnZuseObklQs3Of6Wo85iKyTvnIqsKVYlXnoORqwCjZlaufKciicwLue9BRwO89N1rYyprM
ausa7vJPG8dw7hQqTHstTuxDkzn2SbHrp9QbsnNfW3YgGsIfhLp8ihM0oK0ih3ACDYuaLo2PS2P1
O8OLLX7Mea7VGYoTi9R4zM/l+jInRo4SLLMhOyLxkqb1cPndqrTtc6mvyd+tTEOlIIOARl/r9wZS
rSifXqF+1c+5S3DmYjgwvtDpfOCZIjcqRbbd5V9VGrDXzBD2cfTka0rHfxvF6NlS2ABbIRTVd+mG
45ZjxUCLuaKwQrFiIES31MYFTZVNNoADUbnVF2R88AA2Wpkyo2gdPnPEKNLoAY0ORglU+gaVvecb
+WCdLp8g7vsHr+uDtnLHqxKevk+Qn3Pb5ytYyYqSpwokAZYhbdoZev8lW5wEz33bhTmPlau6WU59
ZQH01Ktq05NCs4ljCraRiZe5Bk/oK8md4dRkrFTl51hY5kevnp/JgTyYXTvf9kSfn8kwHrZD0vpJ
5yUUmZfxSOrMNfSe4noRlRpkkcSjm6rZfQzhK+9XMYYyLnujnKKTJ71+H32Ji8kGEFED8bDRC9Fi
g/atvGTDgHxDI1t2GLPpJp9XHqJKbWma3MAhhAJmCWXJcaLimsf0dC9/6spkfLLm4ZOWHgrVWa4u
sSTmTDXt2+PRrTqbmkFHQQgnCEL7cnh0YhTwhpF/qNV0uOfue3YsIPuNLq3QSDU0nI7eBLQOBayL
hAKrGKJTu744GvKzNlXrTWTZZTDQXPJ1hweTMX1OLXMK41oxH9YiizmYeLIW7pULKOGCTJCXB3we
g8QoFaTmOnLTitBTpYDWX2eTd2WkCSHzUwWVjLgAPa/Hg5rmfzblUh/jjNKRlsIOUwVKyTyW97ky
PGFj1gHEj/oRtwHzC/6de7Ox6Mv2uPIiJ/8cdUzlsl02wqqrYDAqvJX9SAmpbpMHTXF26jQdu1wM
j/aEqpUgjsVCp1ZGWpCYxvySKjdTP15Hor9tu5KbXMe34JgqPVBoziehJ/iq1j1Pomjd+bLj8mwK
c2kM/C11xtuuMHdaRntbVzHCxUPu7gfp4u3o8+e8VK5HBFQmZh1Qv0OKtsK4vohEEp6oW4cg6KAn
3uZsWqdZ1aJdvXj11osQn3o1trZopGlgazjiPVxHQXbkhuhvU6uabxcWToFLZlzmIv2l+ZZuG6tK
jnXaFYF0o2PsSOOezHllW8R40+dMELxOTx64/T5xpo2VD0A+1pfRsCYCZiNqigQJhIteTnvDq5Oz
ZtT0TTJxWtwpuyrUIvetPEW1a2FUPlZronq9vlgqtEbXmUi0GclQtuCv4zjDVh6USptsu2gwPpQZ
VpXSiG6yTLKy82D15WY5wQPz4g8UfBdqYdcZFWkuQ4h3WTfc8N7wrMp6edBQAbXKsB9ETDVR9z6P
LJ427nqIOqyHO3sVNiargrElYSM2kuXUxCX2Svg8F0+pNUIeWeD5HURm95tyVGRQu+XVaNU99Y5l
fHQbCmVlW6DJ0qBBpLPRntUEK06u6oeJUFeUam6LEcL6klRteS0pui9GT6ttRNBYj3N7tyjxh6ai
/F97SBuoCo+7vNQwAdnQeyIqrl0w05Xxi2ZilWdRNzVyQkHW/xYyI7XSXspwRH527Cz+RV1GDR8v
1Tcdsyxx3RH2jMwVH7mhA5ty9X2Uqo9eI8ubNqo1XxjdOttk8R3QJq6DzPjg5qO2K+r7aaIcvBCU
QQJhub3sBoaitzZ6TNtlHuvxdoR8R6iGvWz7uodRNDXLU4l+J0vZKd5o0bB8HbAB+2ROsbZhwRvD
hy2hyG7F+tGNKr6f14LHYBY8BtyI5Q8sYTfzqptoGR61ZADckSXx3vK87lY3QBwXgUKZ6dq2O553
iFt2dSRhPRDxpFExOZMBPAbsdimd0jq/X7pI4f4b0zAzl09u1nx1HYU8dfynCXoFpLiDjda0wh05
NEW3a3Nu3Usmw1JAKpFl+mGa+k/G5N0TcFM9duvTqEsSyjDEp3rzfUsv4ZSmeGx1Fe6fZUbIIWNO
18/3EReZ6ZtNks0OSTVphbuOhR9Uf7tJ8mzqF4ZWsYVOkYMuLuL8HnQku7xkWyjTi9FNzSlR3GPT
wIQYXFDmLBhBFa8vceHspGXGd13ffr4c8ASmDARTXCY6mmci739R7Fh3l2/frkPqCLgIm1wG6wds
jI70qCA9SGcrB18E43F8pS9phCnJ6YCVRtcmUavXuVtTdydQ4VfSqx9+vQdxmOqf5RkQI38IdnLx
txI9HUk/r6W7Ges0CVIvphOiocusVZVcvqQp2Bq7MXHmXnftrDrsMBEYFz3hnQcH9G3v2phABppS
CX6Sa3WNaoyy1P1WEH8jJPm+9me814lpcLLWWgwAOkdTdefd/pfwSHPAatL6qVayOM/tyc9Yv0zk
vhuOPZyID71vdKKtUxkPH6bco4mvGx/XVc4ZVD9+yKGc/csikikz2S6jSdhDiSfLkyb+DgUMnglx
4jjWw9eRXi985479zLCyyDqVnDjH4yEJuDfpsCO6iWf+qhz340f02PyaxE5RmcZI+q5SPCpTNpW5
S+bauqJcJp6Um1mhsOR6o9gRkkw7cr1QFadrAPco3sZSo+wXYThrTfztRYn+xOLCcC1+DUozqunf
FxpQkbOZMJ3FT+gx+T0AcbqUbUJvMHPvWrfgeX15OGSLh6mByvY2Mlp8bxNyJpzLXwlPhn6JxuQX
V8AP5SoyAqidUqZCE0K56vL97yogpCroCqEFoHOplJ1lqZ2F3hMlN+ITiuP0ASbtl17T2fDh3N0W
bWYeepkPNInAQ6kOCcA/n20o4r87VPqaCqkhGTShK6joYt4eqjgRld1FGrNa1rm+wOx5qTHQNp9l
vbXIuD4Sa96FsdmpzxIGFSngw0PXlz3wXMRswK1KQQ+d7WR2lHpRHJWkQ/HgWf1+mZTtSNDGXZVB
VSE/FDKB1bd+V+g+1TnvKakKsGiCRBalW27tSLymnZ0fm8lFy9t2N5IchZtLCdx+GeJJXGeCXIr8
skLAVLBvXNrWMtXsa7Lxsv3lzrhstNxBQaZucXsscfL5W3Hp25o4dbU0TFOlvXOk98yxvS8kZVlB
fBZ7zZNbST5KmpqPOe6yi4CxXWRxp7uf1N236vZSJdInjEZ7jEcVRIAcWaiuW7xJsz63EynEhiWN
D2mV3xI30R2iFZ4duUMBNixQtc681tcXobOr/msvOiTGgUUbslp2Grt6khSw2wnve9s56LFTO0IB
40xfyHHv2JW9jmSEQe32SjbDZUpSTy5vBpfpxPbUQ7H04jBnVvmRg26y/0pzVd5fPoqqgL5zIyTX
gB4wQbGnSBPLomds1SdXevW9gW+6iNBxJ8SlHCrCOP3RU5t7tVAp8w+WzcPGSYLC1KKgnLLnhm3R
q1x7rblDUCWBcxsz08VucjEgtl57DyR1/sOcMzYu6Ag/RqS1buK2nB4RzJLaM1XybiaxZWJPbFC+
hyaGej6eM7KcybUPULEmGzK1K4LdY5Zu65qcqPjHuaT0YSyA0HKVzCXub52FPyuGvt0V6yKILA5n
I5zxTHSJvDI792QUSXNy4vu+VKZbRxZQbRJV0uPx2rOUPdylNJ9oQgvariwA8twpH2kEfbtsHEUN
LjGGax383NhF7av2tHWzxHvJRcqKTPvi1VrN7Wqq50mMpb+UxnhsL5QFTt7B1OmsRwu3sT2PB7PN
SEzsyIWk2NN6AwiH2VqZCoJLJTHwLUmNm4SC9sZs2i8NfpUPQ7XE1//+SpZm7C9ZV28URHe33Yyq
dBwm58ntem6MlZYyaxlsGX6Jquiqn41CcqHOd3lHGMBYiFdbAR2RRykm2Mm4v+zcRza9x8Rc/jdh
Z7IbN9Jm0SciwCmC5DaZc2rIlGRL9oaQZZsMzkNwfPo+TP/dDfSmN4LlQlXZSjLiG+49l5KTMTFK
+97Yt2bu7l23+iTCrcSclhrEGw7TDrj1eEqaxUcAI5bntrAImLofrkvlY+oynffMccvL7K+0HSN+
KKh8gIaPOS+gVazvpxXmYgW6ldHwLmoydTK3vUYpsYljav8u2Pu9Jjmdc63hkNE3HPJ7asGAuQ18
8+8mFW80/u5TnPLFrNS7jEl1FQVPojWbL5ExdKfB6tlaWW28U0atHpYsx4fMI9COGc6woKUAAH6N
n1h3F2iAuPMsujyiEtGjI9Q5T25vPiyu9+M/T0Lj9dghAI5VCZWEQlNR2pl/qdfPNko2rVOLhyoY
+5NpmI+a9LIrt07BDmB0QrQbvDwx+TWpTRh1b+akNMXdEBrSxIvgjrepjyHLr1+6tqkeY9plVoW5
fTJloV5liS9FDq/TDK4ncdMJZAjFilEwwXW6WmAFjf8WvUeMR23YJ8vfC5pPCB105v7C+uV+LUvN
MTFO/kEOxuqITUHrrn96uOBvaVMV5LnxXek/Zcin0vXOjIZTirH3AGBp+u6DIKkX1wZLRou/jFG3
Y+MVnxbmdOfBG/P9Ipm9+vIpd7C7J4Zp7VvRdud7e4ysb6N7vwv/ndYJtkK3dJprogu56SGG3P/n
ne8bh4BPe9M4DmhME4BClRJAQX3WJP7NFKl7Jg9v5OXR6bEG1wYEqL+ambtwbEUCwUmLr1+1odYF
tjyWa9tglvj78hnZs5s9ud3A6x6LT7Fo+1uqIyKIFu9z8byEvA6HUGk79R7vbEgUVHJvmym/R8ze
JSe29wJ41tqlE47FPKqrU+K25VELiOcOM5Kt3cWAvTJUFrrs52OeT2LbmkaCMVIBdjP99KWsPNqQ
+/tyr9TXaQ4CHuOaamc5sF6qf9QeZxqJEXITTFN5wVxBwurEm9DouVv59Ot+wHk1LeccUeceGk+U
pNY6l7knfKN0mdXMsLUMqAxYTwFmGkP2aTLfBs4IbSuvs+9ijOwd7H4HIk6aHZpY5tuSreqFkfvz
vUhKxtQ6Kruxjx20fddeFtJN3Ozgcsfu47r2byjgEQ4245dDt36rYksDRqHRdvPcCSM/Mm82I8D9
kGNVC0i3C+8dJmllK5PPg0vo51/GDG1XVFOMZmykbXeSfhusN2dQ9x+2RJDnibrd4gUY3gfzIybz
aeqSjjTT4pefJfOffHqbh+GtLCb9aaRr7tlv4NZmaDZluzPuh4TTsAB3Vdn90PNMMWJ15RU53kGU
MgtFbbIIWyaCyG2HJKLeeZmPq3j3xa6LOqzJOFiOcyOf73+qnr/3xUqzTRLn2b6NjfaB4ra6pHbN
X3k0vzxwO+cOY9EFcNK26mymMT0uvkHBHPDwA9Cue7tOtvHrrAVKoWBYfpQwobD3WE1JXM7sDJhR
8yEEx+NvPR83ZDAce6HUL2LDjibvym3mIuaaqDuUWOs9ZueDBj0ALnVNCc6Eejed7rR6qGCNW9bF
cGPvSEwHwykBx6dAnHu2KjfmpzR+LhyFDFat5IBcycSdwZi8m4ndaazudl/ouGVyyn11brphOJpj
lc0w+6UMdQscx8IgUGSj+zcfskdN2mcYs27cF3UUA++dlnDMxwqvSFE9dShbT8o24/7E64D/am0J
iKxhfkAlvGeeJrcqNmR4b8ViswrnpGe5SbG6SawpeZ5zv30utXvhEz6MI245VZGFvOZpIxMk+8qR
c/bSR8H7lGfDj7nIktBlKPxmrxFdTjV9EybzMXDFyWtFNuqtkQfD+BtbJqLKkoKUZSnsy9ohPMys
xqOlVb29j0xItvIk8kGYr/WPvO5shNRkHejOhwMDWIkp25xcyyhjCdRWZORw3p2Gok+OpYWXE5LS
sq7GimqaNl6fi322Hib9+kfrA82gLn83Jjc/92LE6EhiSesZ1ZstOtKdxuZHwQD6vn+zHNCdclmd
Ylbjh3EwjKcySTlcMi92Dhlc3b1rZj8WioY9VRr62tbD5rxWNXXPk2X2zf+TzEJn9X/bP7oJOgmX
LRnNF8yD/zO8sN0ia11Lm5sBH0wKStaFDD26FFhZ556M+4xraPsFhzlIDmkJIj5m58RJNl+wrYr+
l8FQ/DvZudNm9MYSVWPhPo3JZD6MHv4u1wjnrog/tQnz1Q2tySJFbWiHZlvW/saLpdzHM4EAfmGq
E6NxaOC+1Nv7t7k9/Ocf0COTpmvp732zEIvRWwV4vch+cPvG2OsAt6dXUIoqbWdsHWCBVV3+Vk+e
fxxRkL6NTZAezSQ0yAveONRQj9jzvEfGuvNu8iCIBpINFT1P8wScabjaRV1tRqBWryC8fiqv/xOJ
bJV6UKG6udPcnDkxV30PsYm6evzfL6pIUVnNuMqHdcTlBOCSdB8Y+hSg4yhPbj97X8FopSH20r2T
6Qx7qAva1vPdb00PIS3Dsh4PQFDvXZ0w/OBozkQnZIuypo01XRzVZqf71Kbkb6Rizu8lWIYjuH2E
t15vvUF+9yHLzFcrqRwuEB7CYERg2Q5M0UpZfBZZFz3dvxhO0j0qdJHjSlg3c2ZX//vjYYv16Tdj
e7yfAKJJHhrK81Mx43Magvmn8FPcwasQQcZz6CQV2XV19xYk2XR1ibX9ErjUNp4dVbdqINndLlOI
on0dc/y5BRJ/aX9jK8Wkf3osilZdau38met+uc5J+pWNXFG9a+fPHvz4f2sh5uEgNHl3YlBSVVEl
YYzk/T4jWCZTPiVpf6sKH29WUBPzvs5hI69dc+PItHQehtw1fnbDyjXOswgtOdnfUaPfvNQLvpdC
fWALrU9mxXKYlSZz1GAo6LKjiTBpyGLt5D0mo8dzU8CyMxltnYxCLUfik9lR3fefv2MClf5N94qs
n2EFzOZ2dZSECTPZx27dpVc9CKakMt3XIK2B8rYB3u7ePNw3ZXTUW+kaSRj1M1v8xLS/leTwhksa
9SdWCb+mSWf4usfueTE5OoMS4LlrdLt06LMb0/dlZr5rDPb8XgMWCWDy7axmmOjDm7C0CvE1cERu
RPCf2ngOzP5fQ5WMLmJe4ZrcTrmnntP1/6HywThzID6SkPknkPn4bkp1Kqvs9G+XnI3L+Fr78mNR
E2KuxPqbt46JEbxFT2EWR8MkghHhtmce9BSMlyw2SadYf8WSyzguHXhc5roxRsXCvwwzNkjO7Owp
WPlXhDGBN1m6iwnLfy8MLV6pZutwymYOzaoVt1kRjElg4rdcq5nrDUiIMKLXzIiMd3OKPrzMeA2S
YvnZCucyKSyG0ZhZZ6XooNvMPBIIUb5VLq3uQpXxHHVmeTUQ8gZd+21BOvXHZL09lDMZTRYbDUMr
/48ljdCuIdlWUl2nqQvejHYbeMXWXNpu2Y067nEIpuxtGNmxtE2Tlz41/aNIoQTPS3BCBMqcGsXe
zhBgl+2WpM4AQxKu6rw6Zr47hqMfoSqXBBjgx6XXjgIF2XOQTP4L2BRpU+7QCzKyW/l0eT84CIiO
dxVGMTjUjKURH123k2ccLPIgXDXwGnKL58jUy185dGc+h/kjK4hsLOX4Pc1WdWiLdnpDSXntfZgf
93F674FWXQoWSQD+eNmy+RosYroyltCHIIguhko/66nVL9Isu4elFC9tBuKmy+Cw96bh02kukDP+
XbbdamfSa5PU8Y4hYOZXyrYfGwzT/yoKZ2rsp8o5xdwfRJvFwU7PRXLtMSpc82lhrWAXLLzWb5WD
WbeuyuFkZdUquJ4ZEhND6a7PiYlZfhMXLim5sz/Q4wbJkaK1uc440UnnmE9J6+m3yhG/5qYfN9Lv
opsJ1LoRRgNR0VlZ1XVLqi9S2apDemEyiojYN4tgAtgWpE+q71FtttlHJTUhX/FIMrTonbDuCuu7
HsGoq/rdTpq9nYEUb9PIf0oK5aEAd6e3iH14Xaff7pf7/YuP1SNuvEf+EMnj4HUDwFFC+wxVsDKy
g3caGsBW9wJOOjgwohblgxsrEDDI+zJQjn3DVn2ykmaniZBmBqUs4FIDkGx3XPF/ltNgn+A0tAdC
soOgDJWwECsYU7cCO6uQi7zc39U4cfVqd0aN4dgOR1ya+Eri9JxA4NfB5J9zKrfN7CYTg4w4frHm
9zayXbQPY7y1fUQ5MoU0piLI4niGd/6UjcySJiDm2ZI/W4mxtbrBOdNxwEOXFa+6D8RALoLlYJdH
Yd1W2YtnWN6uiptsW7H4w+U0G09DnJeI/5GVpTX4QeZm+sGNyLrJDNa7vl4+qd837RB0P1opuZ2l
/3eqRAbeHGBbitSFpI5K/rYILuHa8/odpITqDZGbuclAwtUKeGxWbi16s/Odd+oKe0/c+WtBEg/Z
y5RiU3yXAs8RjggfW4abFNdmHHpMOjker9674QlrftiMPXZx89KQ07RNzNTnndDiPBCbc9/79MXs
7FQq+atEcDcNy/+W1cCWy8wgvavofnXWgt7DlgYsX0ZFm3HV47qZ+dfOVXPWE7xmkY1P3Er62Ud0
0gRApHHefU9LfjRadVW4jJb9XAhJfu7E2RKaEyinMRdqBVuwfEe4vP/Xn+es7Wiqu607wnfF6Bic
SQx8He5v8Eg9s0EQpqCyq/ZQFdnyeP8VChtewVaLS5Loi6Rje5+Kbt+Qcb73uijdsz8JHpNFRmDZ
hGj2E0bUKzqeQ23HwyMGefkULAsTpdh+moPsw14LbYqy5eSVybtTRjcSD2XHFdHuLOWmN7V+Ap6h
iRINxLdh1Ma2CUT6cv/SRfHGcU3rev9ONxJsgeo+mjVxvLLaZDfOqaYxZ1EUzqOAAnX/vkyrhUjE
/mc1tsQUBN07l0FEjISpA1bECOTpm5/RKxnP9181TWRsSa4CvI8k4RAtNA6Y/MXr6FMWjEWwXNo1
Vn7Ol25bjsZHNWC9KQi7iDaLm80wumteBxWa69/WjsvqJQ5WBhV3Pe8RS4ZJx6By5bauR5/n+79X
hfcbmeiv0Kq4oVhw3v+VJkLWNE3zC8zO4mrPOaKi6jo6kfOQ9XZ086LIu1rNa09k5zGeAkR06+nS
EmLB8Doh64Vr62jGKU40HpKzHfXF5v4TLEdZHCC9zQg2od+DL8bfpTYpb/M0G/OLVy3Zk2XEICVX
sZwWcrPkYNQ72SN5WAY4UN3ik0xqRaHT4caJWyVuXqDFbbIZx3pT4NIBWcEpG0BNIdbYFBVo60kR
Ib4gUHlyixoWdxrsRrMh86A3skdHw2gPlvSDFVF305MnQiGpSE2vFK9OX53NyOcUW4aa3nz+ma5b
//uXBCRfqnsmXwthb2Ycy0Nn4+sKvOY2uiY2nFi4j8O7ZVX1d8uPto0uR/LP84NcU0DHtSEUsyLe
b1kICca2/NwEBAzDaQrtjhzCu5ZHrNdsxuiVMk+rfRz01uX+xa6r9ujY81nmCzSk6anqViJRvNTI
7SONy/A+V+ptRibqG1pWfRa+mW5k3XAMZLp0dy3/bEOj/+R6xnz8N7ZeJ52D9vRD8nfqvP7ST9lA
VrBBmHYhfvUoTy+tJdxL0fubmnTw22Dlx9h4sYnwA2oasCpidnP/0qX2pxj9mtPSLuZz1eSMPKkB
7w+gUyCrsPEGg831OUlWKiHy7mRndcI9pj13aG2I5qXwlX30BjIjnEyGKtXz02Kp+en+K782CV6o
JNMwIIL3w+D+xZIM5tibVFvLGz5TP2kIDBzGp6HrfwR6yV8bLivKG/3iZRwvjZet9uG9ByPwPMcK
h9mqswSJi59wrU7Qu5CnOBXLttMV+9POm/eZXTPUaCXu45JgjmkIxl3axcMbu/vk0tsaY0yJSS51
P9bSKuwxAYQOmyoo2Mx/MI6CCWsjTvBy+nC06YM3I8LGMwoA82RXIlnkH6o5EuGQ0JhFrUfDu9TD
e4TDO6z8xT7fv0XydIk7/NR5zSQSR8v0wkd5Sde98RJnBlMW4hidBql7PLj9pck1wfb5/DYk0QQG
1CEbVRTOd4waD9rMxz2ACuqPsLGQtm7ajFM3i5M/cky/1fAcfwYDq3KtnPQSAJK436MXktkngijR
k6zXKt+ikbh/m/UJ2NqGqaJDveuq3vsRtJnFNlNZT1NeDrdlHH5FWqpdQa9HOkpWXuu2SODquTB3
1m/JL3pVrqgfmzV1c+5phi3q4bchjXmqBmvZ6KxET+gkya5YhTN2qi6Md5cnsQ536sYtDxlbrCHt
8d2q2X2ZwEO+sID/MOapfLj/VrfEgiwRF5dvX4h/f/hWjM0lJ3Tr37eVLxp02eTSBCXR6krQBrsa
fdJioMReUDAlJtTCImBq2xb0ZujEKoYlG4eF+FuktbxxuZLRxneqWLI3BuABHu4e9+EhCRbeDKZJ
z3GpviAXYFReH9CujvrzuNhPy7xcvM6Wv9NC7qRWfwyrHF6kz8K6aLqIrL72PK9c/MZMjx047mKa
/8xZmzJ9Wad0ivTWMKDs4FwkFNU2ORfuB3e8cP2UHDbkl3Gz369M1QjxQFGDu3tdZObLIB6mFI3O
elz3av5o8qbeVWPiHhnpzR+TOx5mUbdPYwzMfiriR0kDjm8cqEyBWRsoPaHhpPK2NPIZGr+UlrVi
IXRUDXjDfObG0OCpPuJ4esalThLrOOLalFkA4tXmDx5k3acUwwOhuZD0O+zSIvHZ7NhteC9kGPS1
Nyrv8rkY+Ll2ZbWp/VmD0+WsxchA1ypyvSMnp/AKhhX/88VhqRHW1qfotcEFzkiP9/ewWCaw97wf
H6bAa8NJKOMmPf6jVooBfNUax5Rj3Gx7NZbWj4X51DaR3ng2dSff3BECHij6lkdrzaIqN9hr6r9O
0r6Zqexe7ay7kp+LjHKok5tq3OFYFyTiphjYro2aXlo2zLsuXbJ/b0C+vgZd3EMtZoHTOxg6G2d4
XOD6XWVSuFdUmwn6bG8TzUlxcrljP6qJp2tpTv/uUoX/LSPf+bEfaYU23Rw1oe10X3ryY1RliUmY
pcVwwrCS6RTF73fW3x39NyU+eTdVAwlA5tZDMbPmAYr3MdEmb1pV5ldxZ9gAR9Drfl6qnPjNNQal
JlAIx9otKWoNXKJpLwJA/+Y+aspncqVmDuU0bJhn6lRGl9JC0EIJ5ZzuywEP0cbWsTGiLGUNkQjy
NB6wctOIKfjzqLvZ3fpD2+zhr3sPpvnsjXb6YrRDWPTW8Ebtbb4kbXWMY99+vB/MM0CtcCzz4ugg
8MO/ZD7ci9W6K6Foj/6N4SPxCbYivWzttfh5sXmt0g32suDKo9hvJVihy79Jhdn52W1cT5+J++hU
zWsZKXjUYHa3I/PnOS0uceHBHpubR1r36GbHFmHT47iBuVcytTDUPz6S4+FTjGp9Kyqo9/w42888
VaeqZ+et+rQOS3cgCaDub86CYhvCDdCiwgmZBrrXPJuORd9kj+kQOFfH7vZiWKYnxLwfZe+PF2Na
MPaQln1bLcORiDrCBPEnBevvD5LBAwsk+Hx8d/+tdMZUncXs3Lm2eiTJE93vZLkvOngGWcam3WVi
HecNMDeufJTJcXgX7t/rJyXxX1hpicYf0KXdls43kuODXTU7RvivaV/H7/dljDv37tN6LG4oPjmm
vKXeLsVsvnu2+LGkFQsZK2ufRAwcrVza6rFAv7hbEJtDimXa2qd4DSKm37xmGO97uY+wEnWryW9q
GnbAJU/cQPYqi8BGhPwrw3Ycsm2RU5XeJfPJoJNjOqY/o85pT/MsVahJ6z01zLvAwTB4ETqnTpTq
a3aN9CUqiejB13fViDTPU9uM5PEgl2QKvOcn+1nmaI3SLl/Io0LpqOv6+a59NMxWbkbgWmgbKYZx
kM1PJtJnbqMiPlP2YISQ/Y3u6G+SsUeJEHEebLv+WjLLeo6T/FdrMJjxaiv5Rb4w+zXuRnbv34mq
dsIyAs5YZjgKy5z3wxIt14lixMvkLlg2zRrRzVQ7kgxePqt+GJ5KBHOQLeJzIWZm5uLXIGexTzPr
xR0Vk72E/Y6W7P7m5IEJ0T6aowE6fML4x6rwdprToR/QiJfxkm79KvlADJkFLmEULuGc6CsXx0xx
GkDBZ4J/DRw+SmbwklO77tqdXY3esaC7DwdRi91iLGoXBHhsXG6KaAzm12EeE+o/rALCrsvDUtRq
pyKYH04BrDfLMTsoJlJJPhJzaS/70shp0tRnUrMAR3V+a2W74Aby5GYe2HnYJvv/KrF/UJIinFk4
0JP2smKqQsd/8U+60NlOa+ODfQY6B98+KryQpzgi2Jk+FSl6oLcmrbsk24cFcxw6BgksDTXlNJJ1
1zr6HNlltRtVeu7ylplimf+2auqrJfvWmgyHCWOodghvoNxbX8nYIH+17aOYxPpQNtEuqyHQSL/f
9WTYNWY9XRk3hfaiv7Fq/Win8qeaiOBNjV3ulB0+S4vx4fDVRX/KYLpFqv+KnRWxoUugAKXa8uQU
5xjuixlV+ygHWBn1QXnSy+oziIyA9kr8SaDnSj7DZk6OLfI35iTABxVp9PkH+Q0RZH8GJLFKPWT5
mWDIisuYXPe/mUE8cBB59pahPSNtsGp9a04XabwsqYcp1MLTUzZlxjnrg0szyNjognykcMzijRv3
L77t9Y9eQieIbqgKp5YlyzQXiqsecmMnSCViVwFgoVHf1jn7A2Hp9bZnSwAnu/QdeSmNhOWLj9Kj
DpjzDgGUmkW1DPnHpTjYPGe5inayCZgRDpwy5mgHB8zIlpPZJ3RJk18EQDeS26Dc9jCZX5Xrf5Ww
cLfIdiRVd0UCEnXYsgzeVrH+98y22EQeTmKHoJPCkKx/16TYl7ZLgfO2xmdKkAO6OLrzyPusJMF8
zNtATTQ0iD0F19jNv4NOEomnXWsTo2fAn8a8KukAmaQuGnAvzg6xMlcdqu+d77T+4NLqAFXJ4mWn
2Ju+5Xmpj5Okiq24GtBS1AEmktKOAqRu6hAX44OxWNaB8M0/URZt5px5Ix6KMLYFw01jwUMQubjB
uYylcCHwn2JjyjeBUSZ7Hptq44qhv0aiP/nJqhov8PMN2NW8hPxR9ojB1kxZHccG6hmmX684WvIH
uLwHTUI0pRObGRuTUb+AxFBBCRWFUmar0cBLkYcyqx8ze9zOukRoPnfZqSkFRyfSCqsxXue6fhgD
dVJNd+5ijqe6EUTdLfmL5i+MoJeTwW7aeMM88mi4/bNJoufZKU7oURiiY1tN8dF3WuJfAAPt/64s
wp6AnXIGkYhLZCM/sVG6895iMrWY4rfwE+IdEGBC1jEIv5QOI0Y5OKEps3RnGAD8I++VCrDZJGb9
VUmJLnNEzGLL9mr13yPTSsIkQ3Ciye5BNPjTN0FFOzAf+8JK0fVHfJwGmxQrvy7oDAPYSh4kG6uZ
NzhyfgeNT0S7/1LWIPPdJSHMYRRb0lehiDw6Xd9c+lqE4A0JEU+aUzE5WNMKOvLBNdH0w+JkYvwK
RBGFXQoxpVtJPrGbn1pJ/GDLimPXt947ynjvWfCZLwhYxl5kD3zi5UHW6d96GvKdJxXi4WbaU5UF
p8DHKps2Q7NDVYKFND24qcn5TfYWvEOIj5nzmkQVoyqrfFqVE1s2+n0YiC4NdQ9wB/mGg4X8F0Of
xyUHje4lEo1p3McX2IobLob6aPio50VEDVomRFXMvK4LsccJAzsThqsy20cMvs2G4eczZ5Z5cPmA
bHuxNuYCzQnTBT1bl23dyf6Ts5TephnKzMooibdD2MdQuoayZOl9XKkCntEkd7r5FXl1tfY+TPF6
bKgVe9eN68/NxpqJ9h4TFja0pgV7kbJApjsezJwpV8U2CFY9LtGajKaNPbD4j+Jh2AQWqWGN2wLt
BjJ0iHyClm2TaWxcLs7Wq/VTrnkJIrfkKK32IM4XtgfSIGaUo6/czWNn7Ylt3hDFRE5L6W2HSLCP
JodSVcM2KhAvoaAhgF2R7IfJrYn/Gh3agGimbI85kLbNaLd7p2YfnkT+vsiXndsEchOnH6biNm5t
68AN2INeY5+tWr3a8549R34IEX9HRl0/B34BZIIHh3p5ayWQL+SEaDD5YbL43bAL/OUYhLN0MeWr
K7JTEktxS4fPgcNq21btZ2Hl8aZI4k2CR3FXq+GrHGFXzs7EHduvaw9reVMx44w0UDvhly/wzAxa
vJEoc/BDI7wcN0LmOqnWPsq2++552GccCB5T9LzkhGHKnJ2yKxd7K0v0xYzg1TbVutyl7m9noMCg
Ro62yaIvlgOOycm4ZLlI8o1DZMShj40/ogU6lkTWE+rEch8bYE9rEndEm2/K+Dt/7Ytrm9O+Tmld
FoaiTO36hRZuLNuSj0jZW8Z2RI1aPySvKHowixsaCYDdsDKh5sDoOQnAIQB7zIw1AqZhEFMOpK2m
4X6bOyYh8aRPBUAMOF3pLyRZqH0N9TBFwSdyHlR7cuQnFLTnJuseIP80hw4Yk7t8CkUR50uvpVn/
8r32nSf/le0+uQloShCWrnDu0XSvba63tqJOK7DnoRDETTrrnyMV1sGnk2QuyTWKLMoZSDSuInWV
/jCEUQ1tSMdFuWMV72zK2eGjBMD6hEIeSVDzVi8xQyGj3E3gna1svDhI5N/KsqvIPOLnMPufSJwA
T/lbx9S/E53wVNPFGDDGeMRescV6IRI74zzV0t1kpXqwZG5TiWekI6PfQs/UyzDpcg1Rvkg3Rkq5
L/yaeX61bNNiyh6MkiWlTtfBtseysiZXffZ+D231wxynYRfVbIhbgnhtE83k6Pc2iUeVt9GlfsDi
Hc0M+aJAvuuei9ydi3HrB/3jAAzSyRvjXQzfbbcimcIxb4jWrY3La4+mGjw/RUFSUUPgdvwOUIEg
AlWDymrwe8ImoU9NhpF0geTD4sJVaXWeZ2otF4s01fvOztKXeshBBAqTVT3GtDoiPrI3WqaqZl4/
GfNJdRbSugqouow4F6n9EtXgl7ArrkztIz8l616xMl1fBJfbvFAuz3gX3FxSQDqd2we2xD/XmVAe
jV+1528i/KPTQEhQTKNI6wenrhupxU0Dq1sTZWy4xoYsnjig2cmz3ZSnX7mJBrOyoLmzMt+Poym3
7LtsOIXJzXWI/entJ1YSRBmXa15C5DDIL7ozHRMs8HHA9V17n1HZCYYZHKZibqiMCCFWZXtr7fh7
XsrmZBtf5GEYw7YZcgvmW8nNOuktnomjHoZ3OLjpgTE4pRfZgjN8uD2SgxqWSvs6B3a+VxhhVMv1
7QZJuTGc9WHx5VmOa0WdB92FGthwLZYnJbd6GtPW80nNYWE2mOhJAHZT/TaXg3mwPOuILcLYIzH2
NhOPAwqIY7tMK9YYdXXSOnuWbdlJ6oNY1G8tZu/YWB6ZD6RfJ/aAiWjhXbIyUx4brU84TqE0phwF
1SJBvVi7SgVUSOllKAlz8mBD4nFjN9k8dcjZmV6IfaAJ/Z7KudqCKL6wSWDwmaltIRhEtWYf9mWW
H6eVMh/p32TrvZgAwuDD2dhg2/HkRM0HIAEGYQ5WAc/2rDCYD86CAdxLu7NP7MKWiBoYbN5Dhs4K
iX6rX7XgMHVAtYeFo3/mQWm8TOzQFNwM6f0qiy74YXqImGAnq00vNL2L7sOoaMXBzWMvtEUL90CC
0PGYqSnWL3EUSZYEZJWMyrK3ZCYam6mcxk1XmtkhMy5Sp9E5c1QQluQAl4KpuNZwJ+SycyIJwXGy
YqiQUbLL0eDZc8mEGYmSWwwHAtwptINgRzZfspd9RBCi38E5U/nGb6suBFpzrTxkJs0ozypwF0q0
aqWJHtH4vseJm22CIhmIk2nPCbiRXVFPn0FnN5smDdqDCv5QaCWHYvKujPw3muxH0pbnEXBlASvD
t64dh/LBZ5PONNjY1WI48+N+TDLidEUf3fwJBWJOVjikFbFNSClHfbLxozGBPrUgEGq2+E7ABvQO
8ElmF7OP9p2VVzghYWK4ljJPTCjUoTRtRNx2+8HG7ru0QlJ1+AOfyinLzO9tro5YCspNWmZOqCX8
gaFG5wgNDhEKIsBsq6wsVC5a8xH371Zn7U8nweDEQvTZxbB1QFzanF0L9Qbje9vnfURBGzfdO1lJ
9Z5GBYVNysAPI/6uQ2VszFod3agPB02j2vsFG0N+ge9v+kzEVltMcEgwkjkAP12d3Ai61zRaT3yC
y3GYG3QKwTdB5XdqnWI7etEvr+tPNSyeHRtjEY5ooVfNJiufvEK4mRug8ny+9ZknXDRbQXQZvwdo
+1sm4GSe9QcbqvqhlfYWmHAcVstEs495Bh///F+UnUdz3FB6Rf+Ka9bGFICHh7CYTXejc5NsJonc
oEiKQs7AQ/j1PmjNeBzKZXvDkkSRojq8cL97z0X6vbRteKpzGsR1zSoegIPXGjmz1oq4bXZpyJIG
gCDUC3Hu2qLwRVN9l11xLQkDsT4wPHGKN7x9ya6K57eStYXHzF7Zib2YmXnazJY9Iwx5yTaPmjTn
Tcx1jq2QNdDSJ6RPivIcyX3fEfSj5ymQWWvfYw++dGqMtguCax3nBi0IA0v6Cf+hu7d7bSKuQs9r
Y0TZuh0bdOyP1DSoI+mQZlkgOlQT+w4E67DuqmI4hbPaJvrwRDEurRjx9CpmOtgb7Wpo0fvkiKtT
qBkRMkq3QZs0a3vmMYpFTrmQZWK1ZlEzXTxftfWVmnK4Vpr9gr1PnLRZPenNz9gicO1guGLgicWj
UYzQtWDrcg7b1HHEFtt7K0xaamXpUBwxZ0qWBIuB/XQ39lp+JwsdRXSqj72ROBTE6pEPmBmNLPnR
YPb1OflGu2zk1lZjC9k2FgdBS4/2QNjusjEaCOVy+3VCE/DBDS8Qy51h8lT21E6HA4ixXG8f8MRh
+MoX1K2ZHoNIOb6XtzMz7fG9Kconj58csCtOJ4UVupESCufPLM4nP9yX67alu73vumcdusAdueI9
08oYe1/0EldYMKTViW1h6IBX8IzWlvD7SmxrGD1TVY9rfFePJWq0Xw+fM5ZY6ppIaOZFcWrrfj/Q
zXtvJryjPclZ2GoeGf+QfgOCKjEdr1RDxyXh2Ze4qWzf0cbOHw0ydeBmNrqRs7E4YjnX4nogFrpB
NccrnotT1n0kVeqcKRIwioDWyWA8tDj611jTax8t4G6OdGNTyfBo9yZOqwLYo12Fx9iCNcyZdjUk
9VvVt69Wk22nzOTdkSf91m2beyeExlnT6c6aWkEO7X8GKqLdRUs/GeSGRzRmsRIhNks1WNjmaAyb
ZR8/9Y5NBY4OY8wDmTk7oB/eegjkx95SXzJLvnsqQxEEei4MY78KMnLrcfvsFaX0MwzPvpfp39lg
PiLzFhtucyN3KQePd/Jpq7zf5jVFDrvMQk+aMf9vOuBjTRjN63pAyZitRB1ln76UCYpQmZVUaaXo
/ElDXQjNs7wFsFXpcbajW647OfW0n4w+ZKU35b4rvIckGqAaI1vZjhq3Zigl2Y5OrgmDICUkOBcs
Gk4iKdKNyZnQsvr5ouf9XrhSAMhFCw8UUhMXUMY9ep9smsqhWXucGiaPCD111e8aNZcHszN/Yqvr
0X/g6xviK1axthfx0+SkTIuS8RV736/KAsVcSzxLFjpJ3BE4t81HQEmXysHwX8+5sZ66Gfvn5E13
U0Ns5060PLE9ThaQ/DxHMjZRqSmsXYnhc6TBtmOyRqUAaYRO4/hHlTgRHDZPRax+ZWfTvmO4u2qM
7hpgj+D47G5kklVrROGKPMBJd4oPs8norc8sTLzGpVfydxtRpK3YW+y+9hA1V0WEGlcEWbACT4Nc
xyQOOsM73Qp1iwuRO6VquN9GLcKXw6UjSusCNSjYIr1RiToz0ZRxcZYUVAzquSpiIqSDVu1VwHxN
5mBN2RLe7CaJLjLH8GH0GQcK3p+wBMgq+pWbCBYODGR9o31PwnxVEVVg3L9JeZFQdCsGvAZxhJXg
X8dec+EOGWAk5jXCy/o9Cpp9mPHOh9DalofERNyra60/JtUizK6YC6ENuV121o3po9cr/di7xQdi
jA64AbW4MKbmGhV3WOpepKeLfdkk76YoYcP046eSBeDlGh9v0/avfaHZZzfZCd6GCfwYvxh7F/V4
PnltZ+I7iX6gNJqAGkGjBDGsgwZ5fgfw7nc01Q8zY9jaGNNToONG6FOn4nnUTo5eK+rJm71eWcF6
0FTh21bM24X8HYvkIz4rba314cegDxZo2pAeaPbXdQFCg+mejqANP77O9GsqFfX1KUVA3gSqGMqG
CRVCTdxclCDyszQJJQ6vxbowHpK+yPy2LnofTvpF6wCPa+WXhSmfexynSFfiEcynX0OgEyzM2UIn
Rlo/IqdL7utVwTAmNBtzF0hirdWYQEcmErvppdo2FFqJRqlDLvCOEbB8ypx82mqD+AG5cwJZMoxs
O+s+5ZbLRQeRpB9+NFr7pmWge8UsQOJPSIBDlj+FGm9TZYyXwjhWLZydmc57i94ybjniVzuDQSNv
eqUlaT83It6MjQcyQpjw0MnnQ/bjdIrZwiZRmPd+UxRQV/T4hxLxib5utZc0XftOohmscYvanar4
wY2tVeTgSOqYjp+CRt51Tq/zqMEWB2GYovnUS5y/Cbn8Gv16LoOPKAnUGhgV8bhAi4/jbD8OZaJt
afUGvlMRokmM+dEs44cmp0bRtJJr6g5PnYMO10+vk+qrJ3Kn23Lq30gylGc8pa82CarRCC5jEVzy
ZnwK6S2B7Rw8Md7g4md+UIKCM1Fy3lYfdRuhTwVGce5/KkPnMk+KNItibgMdNY+tO40rJ27Tc6lq
vJwqTTYgYNheue2yXk/foOI3upmIc487W47Nu+FNaOctfzFfWM3KCH4VTdyehoRHypuhsaQNU4NY
pyLXyIL0zwce4lXHyMcPp2De9Xn4VbrJcuaLfgky6DsrjtpVT82fZrkOVgfOyEXNDBJoN0C1aD1I
ipSrlmc+zXep4M6PFRAo7Gcj8O41oKVRMVdOoD/Ypg6FvYRw3X+PiAB0kerGpe0nNlMnkissxp+j
UL/jnAuPmDCdFr+msMUYMCB8Zpb9M/G4cKdGvRoE1weVifciEtQwl8HBqBkzySJEVUSHrSZOgWmy
K7XW2JFTNHk3wc3DsuHHgxXtTcwWJJYSH1srUPrZfm6UiQuaHrxVWOgbFSIBhzRjin5s0YEpd64y
jlIzIVy419ZqHpAQeZMOFvscfhptQyTedLkXY8p29yl2IRrvLb9txHfHtAGm6ee4sKdnvfU5wGf0
BjgbxhWKM/4cUhasI3VhBuLKJSissgdUesDaTUMjgjtKTOjFqxDhq6WxqCX1D/igxJ9MRZ5e5S+B
NrPha4LbHl0+0PcNLvdVf3T05LuLguyYl8UHN7tXd3biA5ZZoAeqfWw9t941CNmxblhrMbrokxbC
kPqYLEVsghVdZuPLMOFRMr8j2f3iMTc2ToIcnsRh/V7hZTbHIOCyRQk5STnaGhN5zaxio0V0mPbA
QqhmYqQEtbN1Q58f9F06DC+E9H54LFdNvFy3sWiZ2u9kxIPTVUeSOz3rwDJSsFtK2RguuhUiszS5
F/f15KuRF57OJUxHDYxkb20dmzMSS2UG5SutrYuQHAss6OEgbUClc8d9D6YOThxVCgXtp7gDkUAk
0LFg5H7N8Q6wXpi4W+a/7DRAgCB9+PBNy00rS7YOFTBM1Kxzmgw8tLUZb+I22lguIomiV23lRdbT
7KkMnPz4o3ej2A/T8oieloHmp4ioVqjnDsXcAYVwDcOtE1LPRmHW8g3DwCnX7nR9qC6QuJiO9Zs5
wk3tZDjI6nZu1spgrZFR9hIrlBNwSUfMFitbz5i9jQWIIEkgK4j2M5f4tc551xx7bqsJjAZPuXgG
ZthsxDIOWsOrvi3ZkLQYkcATNkIYg1wo9+WdIZAKOBON686MLik5H1+oT5MqmsVBl5N4MtJNWCLC
29XETciIHmvbpPrWDLb0G6hVx5Ex1nODW327s8pcrlMzZfIvf1TRAEwPn7cQGJuJTB6Ye5CbmJck
qv0E5b5cSzc7wLUiErmG7EedUyi/ezzx3vAWcLvwdCc/GLn9ZEalhxXDQFTl8NEGxLMZFlSfNVf8
Kf7Z6c3g1+7UMMXlhRiynOiKw6mio5vqvIn2SSxxkcUGACVhFVARUgVE6gOJPu+4nEv7EmV9mA2g
EkM5cfni8AkkhH+O1YBJmlqlzOXWYI2QBbqI7+hyY2sncUUZwWlnA6kv+x859slSBuljU2b7QXaU
1DYLm75yDyMCABd5j6MaMCyWNMp1s/dq5lWZBOZbKAWlkIs2uMgodjOR7BgoCmgTVzAhJX5VmTqC
XnkBikMkAh7sxnVSyp7deuPAAdvwuB/cQouJWap4Hc35WbXSXDMJX/UN5NCOq9SahkODOSEKYZqt
Xbgu/lTynRyHx4AAiWS9k48aWV+vYY91x7vCDrEG6QjlHc6WOKFFN+7GrzzIxr2X99XaKpnmt9YP
jBd4Np0+vSDeQNoQJW+yvC7XHYO5nPaSzWA3xcaTxVdCAl2vXR2KAd2vFp7WPubJd5epEQ6B4oKP
fFOLqeZvpwWqHVl+LtIhn5TX3ot/DIs/2XKvs6mVhOB2uKOuXmgFV5tOb+wL88VO3XM7autSl+XJ
ltoCBKt/Z94wr0kn84Zy5vyUQ7TJwwJJ2NM+QkCnuxq40sojFkwqEulZxfNJhsGjboLmMwCWjVOt
cf53YtSgYEElGhwgqgDyqcchQneOzDWpNQnFavbS/jBAc5ERGloTupiZ54KCj/xzhBfgB9DeuQjp
LXTdeJVrAbomkZMcq/uOasVeck6GN9GQtYRX0ykK3/ugYnZBC8Iom2cMOCfDDqk1nsGEATx09iWI
MF437nHqaXOZw2nlJeW1qiN7Q9Mbu1tnvtsmEfLk0e01bcsRR25Z5VYNXUZ9L/TNOFbzdrHAuZP7
wn5cHohJQWCoqXCB7HCaWRFExyHYCOV4iON0p6bpm6tctpptXrXcTjStHc9eMZ2I8dp+rSbfariD
KCVbP2cP7khF0Sdp3HltVW9TVTyL2r4I4c53zQDFKfSGdI0GeciTCCS6NuVrDibghtA9wk489lEN
KaOS6RZnQLeWzqm2ommFw9C3C2EdyS7yVhjTwHeHcW+p4VPvc4yYVVniYbLvkRw5b6IZbPLR2PjM
s+fzzKBtTnOx5RiMdwKiSmcnYj+/ZIX+PpAIegqWiMiYfkZelt8DPrtr0q8xGx6QKtS5spGQgNwT
khozIjaIOphvjiXg7G0tHYpewuhnAvaGieEbhZQ5FtuWGDgRWx875m8GahLBI7q35Bjs7E5Qd9IY
L1riXdIkvxgiqHBw6toGX/M1JPgTJ3FzsnK00kw3XtWgr90J1ErRqe8+bvMt1hBamEb+U+0b3Bkc
KQI/tWrei5RJT8saPdu8hOOMS7oHvjnkvbSvF1ejPQsMC4jVfVv6Zj09t65uc5fgXJIW3AOocl1H
hBjMXOLGWbqCSgJcYShLWIPzcxBGwHlBKsKfjTod3G2FIukS2bFC5Bkce9uBIDw7UMz1OSRBkH1b
heescXK9a2XZbQJ6cCQYKy7E4TPJWZzlWWax45MW15VPyqsBkj9IW25D7KluxKDBcGjRlDGBgcA9
MnjbZot5f2LQ0UXDlTYU8oE6HVVu6DlHUT42IGKcbpc6mNDwXrx7qaJJZ64tsov6plA403VhLE7g
5JxwonJtsRXj7yxF/zX7Jz1sGAjzch7rhkuVLsJrauvoD/eZRpE1UtxZx/iyMjyt2sQYYrd5+1i5
xYT6F8crI7CPRJmDLaGJVdAbxb405JZMir235tBnQGNtRK4jAIjJl8vebfe5Ors6t/3R1vwyAc9N
B1SFn3CAJkM3bO6bmpNuotFZlVx6mZxh8VCfMA6XgGxX+t5EroUD544U3BDCo5/iY5x1YGqYILtq
zrbOESJPe6ql/kqn1hNkyxCLD6dBRXbsTJLt1bM5GbGEbD2PPH9joDc3qryOnboMjYmdneNDhQiF
BTi65EFE+zG3dvgNyBjjfVcATNWWEAmCfr2yRkfba8p4V/PaiJ8GxPeQL0b5RtMvcwPYLJeVllNW
NmrqLkRzPI569SjCfKdIkrLgNd5pLLsHw+i4ngqqdTTlvHGcrnGfnOuUzIadpfARQBRfaqytq2ZS
d1rVy2NoWSSz7e5SkX3bOsmDqT0YVGWfUh2dTbTuXnB2Ws2VFnJhdHUibsCA5VhNfA/X2944F6U+
YNVqqGcl5Es5Vlni8vMgUCzBPkhBPB244rAmZfJp5AUnxhlUbwSKrJRhd3/DcRWpYu/KmH2i4Hk1
mX0oyPbJ0YSGEKNxAYL+J2rH3ruCckxqjtWOyxMuSwcrZ86wH9Hl+eYLNQqWLkhC1g78Ob6UyDtF
OOnXIQ5xBvhIere/xukwPeECdle3fPeiXS285S4ZeBnObfKTu9+auGLwgj0JAC1415bwFKJgJV54
FDmZxYlPqCphfaZCuWzc5eSiPkcQQ5bm7nTOuVf2rfaKB9tEZIvYL3OjWd8eCCEHJNcZKyDWVziR
GNZTbM02naFp7PozBqlDg+P1hRoh1qLKWo0SakUZELMMI+gGEVbeFwAq3Adm/VGp4tHrQZqZmlrf
/mVDlqQsmladgzJx2TlSYpkqKp6V94GbmYPnWLa7G3WAc3O8AXgi/YgvoQoakhetbFrtiR9NGTZ4
HembkgktJ7dnzI7L8QiR/0GOw0QxHpZUWCXW+oaSG7BAUOIhwi1ZxxxYUofwjc/3HpiEdU+cvdkE
UFmICk0xTkcDP6UyaTYza/n1B7+WW531bHNkXqRcTjqc5kkWEy5DLO1Bq3gOWbEaSxmo2iVFc/tQ
zIg8USd2Rt88zMxSnkZv144MnYek0PZQtw86JSSP5VKGSlEFM0yNWLBdOJfb1/cZFgGqFl/lSGYx
xIcktGzncMZRSOz+jRzjTDCNhnKE1Q6w6Pa/VXIOYJqU/DPmSPhwUskLYU5IYVGKyfTG79UVQUxQ
HORx2ag5k2ZykyB/7TlPfRclZwiYHmxlpZp2oUavRejK5Dyo7Hloq4EQq9eSsCOIkzqE/HjzCDaw
ltBcUz+zRr5Zra4f5IiJChuI99wWh2aJ2fXAs2/dKDnVLn7ahwEHJFDsiDTVqsqdCfN0ejH0dtxY
hB9OVumAp53GgMY21scBP5ymSvlrzARJN/TdHpTVlLMrZQSFN4ZRfC8EkFO15BoJ4MCNmKcEjygd
6oDFd1FbxXe4FHGfRvD47TlLHwfL3U6JAedodp6MW4iyzev7gt+1Da7cMigg+pjz2tFl89kHaMS4
FaJrYYwCmxVPXWIzbhnjbv45Jpz48uGhiFT1MkGn4kEaw0ta/EQWHi7DAszPzCLABts/jIPzpguL
G0w/Vvm6/8MQaY38XAXT9JDUHLObOSR0k08n4u7ttbE4LN7oSUZk91j1Spy1WR5urQKzFUuPfcrn
Xxp/7k+kJQno8urCwvHkQALYRJFXvppluQkCVT6YJn1ZoZ6zIXXKgSyTLBF3cqp47BhjW5W717QQ
y+wy6TaXZIwahukBFj/jDHL1NzxMrLBT2VFyMbJEGTTbLUQWdt/4hF2tOZtMFtaUG2qbptM/UJvy
4xSJkfKV6uUGWHemGORjJqy7Jqhn9i7nQZMF64AwstPUNnRmIt5MU4T9kS5wgmGDgWSqdNTwt6Yf
uT8mPVwaWEADzsRVDHZsm2WAmMnBHVOHWofS87KtZQCEDq2oWVuhlxxlwZG4YwF+EMyLlwz07UHF
muBXVTLzH3SwfJJruMUSmwjGgUBvXpe8AffuNKg9Ttyca/LiFLTy6dyiVUULrCuElGUI535Ywrqg
yaNtIEg7D45m+noWcdFenpIgagmsp6jy/D2yIQxu7zQt8rbUZ/OrBFCgXV0KkuLbvgmYJE/DsbSk
sbqxejnYeatiGIpHLWmcbdHiy/vnV4e6/gnuwLlvesYeXJ6zPV3BH1jNDymx93gsm52FCknttAEO
Hhj4HX+wTb36dMNV10uLdREj2OTFIdblaxl12xueq7Fw2N+IdGOe44zo5mXdiJ7Ggi5RDwrObUEk
UAn6osi2dpthHai4/lBLwSW5dNGsCHgOY/gHpVbmfp0r/XzbbMvY+pJ9pCB5JMO5Wz70OhkoaNzG
PmnvGY2c2aSX9f0fH3L3zTFL/b4ayscBLYHzEp+y7OCrGkAK3X43i6Tg8D70237PjWD6KQK3IW3d
YUeoeBHIyRKPWtH6ddeo96LjjIuZUFzCMo/PeBj4hELQkJjWOPe8dgYWBHecfkrzZKvIOxROH6zn
ME9+Zr3DqNbWuFk0toEosVS0ZOpLBa54i536rPSfYx3E3xBt8HEYSNR/qEFtKeGpBd+hHhG2sEkA
0G7zqmkwxLGivKHxKqcmVVOP4dZIcQFYWA1vDJkOg8DKQFkXdt0veEfzRU7Ga5rn4tLEr7eFNgi8
DJJa+9NpEn3NmuLdj1XAD1GED9AU5aMJxmJILR/CLpv+UBcXTGVXmPTaxhLUu84LvVMzgveBCMiR
xGOwpzFx9m/oBBUOD+MSckuSqTpMmhO9FJP3OAFhv5tqI37pYxozHScB6L58Uix5OMmO3o01R/WZ
hbuTWnJycZtfyjGt0N5I9c8t8GZNgRutAgNHrUNtSpc1425IhvTaVizGrYWiO7HTHZJJPv5hoyUD
BIAwXPAq2Q6LCDTuAIkgrtV93BCV1wz8Bkvvxlzopz8bfu0qD2c7wyqCflrHjzIKGrbJt/95cshL
lVyKea7X6dInWjiktkFDtkX/kiA64nIbtdMYkVjB+9ueQwuWZJxebuuJFhYjNDrHIrECglDjFLLK
eaPsb4D2efLmAzoFF4eeEaOT1vEnOIOrw4p1rgkNrvSucQ+6ntb+MDjQUYid+2HZjJc6+3074eTs
a1xf4T6ZQ+ds08xIT3/29zJ1pofSrV6VJT30W1ajyCIYiOGDNtPEeKxo37lzzcR6TJi9znZFFYlu
TRxLQxOxpj/YXsO0phMBWYbJQXucggMvymZNPyotjwRMNgyPjzqOqvsuKJmLL2cuZknu9c+PgKlQ
w++jqr1wwurHhDlwMduBdWmr6qglS6cKLtejHVmvgRZkOyNm7og3ACYeXKEKp/3ea5tkzxaL8ATM
iMdy+SKqVh5ojim4opdXWyOIlqcBxhKWf3LEeKma/MuCRtC1ffkcNvoFC6CNBmTzOw7wa41k/HMx
cLeirZmYW9WeE7uo70m9cWfg7cBaMv0k4w2Hbfk/OaSqeqVxWSPuvkUtMM5VadMOrzfnGzeml9Xf
kT5/kGTCTHSaOcN8nQ24mJnwM76RNcpeRTVNZH21jAR4W/k3yG/KREh0wrqqsAJbkMsDNp+7JIuq
9Q0jY6jEeghVhOsVpx9e998ARXh38ItBRjtS02AqGnl/+1EMRPZqp8itsawGmh/1BHORk3Cftfr0
1kfMbvO2vSeFI5+84QXSwW7OkugjzEq1Ti0DfTK2vW2qM0+BX7O7YVJ7FefbPhUPZV9N785SO2CQ
j6wJYANDTZa4/N+vLMRnFAHQkrm5M1JRugCMb6u+jDgr16FzMHAikaWMQfHUMI/BBQJ4bDlO3u5t
lTLNNWYJjOPLTQ0zVei3WVzuluIIwg/xbx2kX4n/fzvmHGnx+Ik9KWSc7Qt4XwWDdUgGRR7KsbEf
1t3oK5thtLpxB4wkOwwpFEU8Z7HfWl7CvYQjsr1kjSENMNCox89Wx9RS0JpKaRJVOEUA5eTPLzWS
IegvzcYoa/kqXEphvCSWexwO8lW5EXNXs3gvWic9FyCsWI1onu4LW2yMBYEpCSydgrj+Gi2yTzfa
5NTgY9GnDv5v6TpPU9t5m6b5TS9jCjsw40NlMiYEUbtGehwY4ii8tAT9tm5uJQctCJ4lxKH7hrWn
XtpisKPyVxW6Szno3p8WKh4fjuiYQWJC64kjre3ECRG7FiedIcBJdLsSVK6jH6gc0WZ6y7VhNB6L
wEJJTevPqp40xvBwOSQ4zVXDlnNbK2+rJqtnVfQmI+ETGLVyzUWQ9reBg6BbIhzcfqrMiE6YesNN
VwHKlg6spEETHqwrc68b4W+FbLzNppzh6q3ZZzhjRMn3Hnae3eTZ57jq4ue8O3Oir352Vs75p7Hj
Z4Agzp91x+IFsHxlt0Q94jlst27pWWvets62cdviWGkFbydbPFngUOqOXiwnar5IZZ4NnVl5TJD7
fgjc34TOTIQ4+3cBqfChtdWPObb6LRRGpIHACp5Laj5VZO9mjCxrnNH9fdlp+xGMHgBwJqHMjkh6
ZjHc65ALGWXPWLV7UHLLAV7rqCO5LSqh7rJbyG7DW3e+C82ZQSIr2eDw6lbRtCtqDlWTTehZRii+
RWEfFAaZs+WN7yGFdydHzu6JNTKFAMPMK2ONfapYz4J8Hp5bk0uqm1mvLFvJrzjrr1aeu3hDwiOT
tWlToervp8po7lxetqu0YXQ2lr2zue32y5AbmW06337mqXsq3LF6MJoabdrgXHBrORGw7w9zpx9u
m5nsatpGLJ23Ma1ltBv/80+nOnyjLUaBd/QGHhDH9eOweSyNweRZdr2jzIarlZn7eoma15V5bQeN
EICtjrG5IBHmM8iS3sd9mj9PwTQDiuAElXH9k0vgHcKRYLKooNxDXHw0oLMeecPgi5p7zuiC3hWp
q+b6z0+kWSD3NKohS9bRQ7BIClMW/MYuJrcErr+QV8W2GUqZ0WsCk1KS1F07ueseuVJ+KOw2jMZZ
uzSRUlVVBbj9llNFVLhHOwa7MBjOVRTJE3m4Dt5M6C5hMZaT1o42RQ8rgPP+hICsmnWhZxQ1t3TK
9Vlw6T3sRbWbVg9dyEjWZNPo1mPVig3pz594K0FME9leS1H/njEgHDK8gexboctNDojHQgLPPY3p
L11VhzkhGsn+GO4k9QCXqlAcc5hmEEmAlF4FEXa5cauX47TXaireFlbbfdTk93+QxNLytn2UUrIG
CHa5QKcN0iCcH5xMS9UqtJ1oSStwsQZ1xVQloUOprl/sdEoQ4VBENCM58sBAo+jJst7+aAr6Fwmd
Zi1zg34uhxty68XvtSp2WZ796Blx3mmtfE9tdMEqYd0vjCe8gcOLVADiyn4hit4WEiTru7xDFdZL
aT+niX6JI7j+XSGhgOdDfvjXim8fo10aq8ira877uYC3DpH6X3UzKhz0H8l2b92Xkui5lh0Nmh4Q
X8PXMZSIEfOm5hg0Ei6MaWPAUV3/Bv0Tz/EBt8seBfpd9xYXawOYv13q6mt3FQm0h4Hmo1q0rxRA
MpyMSPThGH9oO+sJMyV18TXbQWI+DaP3WZm2X5TAfuay0tZpKB/aqjub0D0Q1vkprGSfEeAMSwWv
zpH5inHiF7ahl3ainthbSorcQh6Ek5CVNy1MtOnwGPUUa+vsw0nQPHHTA0jEKJfIcueVTAyIpFd4
cJq4QwmZfI38NB7kIUiJmkeUB4EvNVzGjbVgrES/eWjlhh8aOM2xU2pCp/rL5TGl2nNfNP9Lwam5
VFX8x34VU5fC0A0mlpZhG8Z/7ZItmrryujGpkZrLzYAGdTctH1L3IW05g9fWVDFR4oNjVHywnb//
9vZnYUcdpe7hTWkwp1+QVI8irCEPaEVGzYLQyQNJKa5/PlQcOcuBu8hflpbr/1cP+O67vPvIv9vb
V32V1dTE6Hx/vsm//7b992+6+eg+/tNv/ALA6XTtv5vp8bvtM770T+3K8jf/r5/8l+/bd3mequ+/
/eWr7Asayh6/w7gsqOG+ferw629/MSw6S/7nFu9z3EX9RxF//Lev+dPkbdp/dYWUBFRAqUuHwcs/
mrxN/a8eBiTbtQ3pmDRAUwtcUJ0X/e0v0v6rZQGH8CzqY22Tjo627G+fEH+luNeiFNygW9YWdPv+
43/+8OdVwoP2PxfQCPFfXk70I+OQkLq0JI3JNuHE/1z34TJ+MLuoVbinbGudvlLP9WGDo1kFuEMo
mkWHHkF5Oyu9TD+mYBkiosqbo9mvBJN/2h0b+rH3KgufFyxVLIjAaPNZw+4wYlvxHfvbdbggimTb
VBV7wfhQYhTgMvbqkl0KOuh01lJS6HzNhXsoS+eOU2YeDQTPuWL2QE5GiOAJdApKJVpcN8Zg+Vlt
Pcr5oS9OvTc+zmZzLkTxHA3uHl50yjS/OqpqOodcv2pCsKuOlG8t3qZi2Jk2CoWRiZ/12L2YyVVj
5EAt0Uc9tHcI7zQiQX0K2nUCM7Bk0QqduCZscq8Wx8voreloW3feLwfnIwAuru0l/309wDD8qErv
scPCBLXikNr5eiHEcKK/84gOdUDaXFW+zrBfFRK5w3iARB/LTI03N2ySQz8ViJ6xT7UecSV3D3DD
t+2BQBR4wgwKIHn1IjwizV+LLr1XcwBD0N4m8fAplP4c0bMpPeLTr0bOWp70jKGDHPdC0G/LSpxd
srvuVF0nD7BlXOUPTQK2iqD1ysy6uyjb5WGy6XNsDhSlbjIqJ8qUsR82GV6+byYSV7l4lFULMSM+
VMqARRlzMAJvUcDpZqF9drI3jhVP9IGtiTmtsoDJWSf7TQm1OHEJKVF0z0MvQRSaW5KY11TxCiB3
gpOnJtoL8LjEtYA94VcpHR/67YvgfzHryQbCIrVBT33yI7Dms+0mh1q5qM8MgXFoxE3/3C1me8i2
Tt9+lpEFWMEp7tIIM5Sn6b43e5vAzU4jYTwV1Q9NlB0E1rqJ0bMz/4hlcCdbmtbKVWp4905T+abL
ZSm0fMlAEhXoqBNjmYZhkzN/SMQHnuVdDXAi7T9QCN+TkTsbwZkjc8W9Rp3iig7Ydc1c1gzJE5Xy
GHG7wchDunON7Hdi6noHTpt2VSyhlgw2ytrCVfLzlhV6Ro3G+9BhRZZPyRCvSjN4hmq9YfUHFjxu
0N7gl9Y7a4w3sp6epvoc0X6GH4bhKNJMYc5+N2Pzq8KTXX724E659TCcdoD6aMl9JF681n2xsumI
3tWumBk/Rmb/0hrawxDThbdvYGeR9f83os5juXFlW6JfhAj4AqYkQU+J8maCkGsUvCmYAr7+Lp43
eJMT18SJbpFQYVfuzJX+IUyrCJngLs2L09AG8MA6Yj7tgbKCq5D1Vs0/WLp+vVQwh93KZYz4DgLV
O60UFTfBMHjOBCiltjvI1IPtY/M+mWl7pGmhe8GrQJtL7BxCWJnB/FL32LfEeHZUD7edb9b0AK7M
6mj14l55kC3yKoJnHtldSHCi897rst0HU3IwRLK3LdbYffppN68q4BXnZwDY+1cmN0nFnt5ljd4Z
5qu/wCQL73OoJ8Zyxfv8JxGoeZlfatvcDJkVGfiip2wfFJLOXxvvBtYKw0m+zWH56K1kLf3kT5Jf
o1+lxnBBPqdLx4sX+y+93xJUao8Wwf3VWIUWIGAMXfPwyxT8AKhg34bxT8V0SHi6i2rXrCMXp0Do
dF8stBkfaMFz6+anzQ4NZbCEM3MuTFxws34/3zat4wAOh/6ltFenwiFCw82azPQ8EFSRz4Tcyqwu
TiFko6gIkqc+ro5t++vEtNDm6mK6PR2uR6+z3lSeP4StehQTq+5KjI8u07aX11tX19FSMBzVVCXn
zVOesakZikfyWwhjmNKmcFN38jF3NL+45d62MWv04b5zIsJ5X65RbzNBHJLLkLDTB4dLkzPOa9Oc
X0Usz05dbHyWWQRlqWOHppUy3aHFOpirfB97v9U5v1XAr0FOImIDjBmdDy/ilqv8KtFflXVDSdbH
of2ukt9wNNcJ6rDiF2FGs3ruc0L3lNFgOl3TJLW1HaorAPKbzIY+p5Jty4epDbtVCRCLYuNTjp5H
bAbbb0Gbiu3NICvfTea7KvuktxQB3FpLm0we016H9a9sh92gM8ImaAOLwojt7XyvgatpftjZTGy3
8d6FMM5tH0dCdUfd209EPYYd4cFVujDT+iBTPOdOUbSAu7YK1uNk70ScsRniUYaMQExc+utGsy2l
HnJWw8Uu8U9KLi+oetZMkpmTLbTJLMEJdZt1O1s7WZPEmwjKCffR4cKblOldUnBEL1gYgQuvhO4+
nKD+ZzTFXyLKd5bmfzFUtynH2dzn7ZMJeW1lyOLT6ppjV/A5OnRGFi2ULkoFu5n9Tk5ZqOy/IOd+
h5iHNyIZ925KAXLKZ9wE6eEGPyPw9MEqYm3X1cns2dHTEDRRhQA06GUSSGak9GzPeSR/f4kb9W/g
EheY5YOKn/MUP7SUZDLo19SR2eh/9NFc0pnZoJU/g6KOp+h2pZy/y+mj6dn2EQhwE0A9SgN/o4lX
s/FWbXYr7EJOrV6nbGNzCxr9YMMxdKyz+0XMaz/tYDIq48sVXBPUXhbLrbCG61T+lFgYExf1U3mg
uRPIsnVgnMeaLSLrPtud1iIltVs33dETJJ+Sbi8I1KzdUX4R4I4Qgx7buYkKarNS3/4SvXW2XXQS
O78jfME3YrC+ILOG5HWi5emM9LBRCIt9XW05TL0tajRIJuvb8a14hZJ2MmK8xB511H1Le6jqhVhX
ib/3sWklTiJhqbg2QPkCa4D3lKZyH1Q1beD1M/7e+8509qNd3seimzY5ud+EqxsxeQgxRn9y4+At
oO4qCh7Qq5e/hCpJSIzcnTWV9f5sX6BRnPySskiYy6smLdi3GooaVLN4vh3kYnqyBxcWDi3fTUaY
JpN/QaJgrxYbSrcO7vRYx/Frqu2NGY93VluA3eAxznDbrpbapi2Bm1oZnjO7/CD9+tLGzrOTD58y
zDG6VPCgbscktMEXn/D4zCPNU888yxwxrlubpaeVrqvwZXLFOqVwRxc3+u0hLP/8oNmlOBvc/s9q
7ch1L9X8RQnCal4gH1Jnf4vv7EoTQi8ygduwkJXxnksrP02VvWqPfH7gXYtmORhJVIQv7Zy/gPFn
OW5DPm2Bo8Q85TQT8TCV2J97PgxYjliM74Yye3Gxwi9swgy7f2h4kSisdXERXtA+jylw0Sej3w0t
cVo/fGxd+0wT92ZI5uRYT6yF6yt3pg8XE18UxsnWZ5QSiA+mIz8Utnuc3JjUFC7jrImC23LNDYyo
n7YhOUgOmprLM/otpeJUro/oTcbWg59MPdOucIBfe80nvxqiy18EoPJSaYxt6LXGEiK/LM9Ws7RR
7Lc2XcLDf38t3qKFCbrIOAapfgkblAzAOjSR9keZOyzDWCLEo5tFNE9tcE9O0eLMQ4T5ivwN6uKY
bqsS2Y2Y19402zWMNw45EhqFf1fyhR9sTX9wuezEwiakMhM28g5hOOXEby7l6a5FmB6zGXXkyXMB
Q6oLYP3F9SMaDw9B7eziQl4qcEwgKqOhwsWdbLTBiIt63XBvh85qqzQaCqZunf2A4vlGUTjmdI+w
GTGOU0FAVs/uOgvG34z1ohz0DfH0RC8LKrtjpjd0wVqheFQeLb+WtXYaAEiDAZwHglVk2TOpFF6+
sD7iq7WXInipsapuSpZPQT78tcJc34iUer4YDdPJxpVrOzxNcfIwe8MKKxslv/9aXjcIpEhJYaTY
PK2aVhw8zpyVP9k/HqREZI6OWnqbfVWrd5YkEKXVO90Yp/5dDNXj3GdHQPyPKTOv3clnEWRnj7I1
uWTbRfyMOBtE/GIANMZqGa/pED7kt452Xmi0jBMOwzgWH10z0O/9wmQaELom3lLahITzyd/NMYnA
3t8CnnyPqchbcc0yYICQgOllhO8YO8bIprhhKLU8XgLtvi8rZ92N/dFo+hJiT//l3sTYYD5WKXWS
wApK2syFnsBhBFt8V7vYRa3SIcWs7xY4zjH80Ys85xpqEzgcN+hf4VwDRYfOLmHCmtGCcg3foFjJ
3NhQC/MisXAu8CRmLNAzy/52WIoH219qUuPpuYzH90HWTwR8tlZA/fZDIqk0p+TtoRkJLWRW9sxG
HyberbuGj/BZdOIkE9eHM8yzDBukH45tVzGgxOB5PeubioK97CFCaO2xd321SXhSYD1Edug/0h3F
mC/XPpdcG4HSNY1VAe6L88jrxVHtU7GkxLtfisQ+9KE8uPlTH0DnYMR7Hm5gOY336+budfL7QBO7
KJtdkWFbgnXG46pMahqxnOL88865nzwU5XJQln3xKZk36Z/md1CIiHdZ7/NHMg0vwrpzu1eSR1b4
N3v8Aqzy+t80ZkenJUV4sxXbcoNpcd2553a81DQs2JyENmFlocCYeW/djZnPODuUJYe43HiOYFXG
8IsFg0zQ1purNcHNlriG/10I8yjAOsgBGx1URYN4lUsdWnNjjhfjVozAEvCQEpZrJMK1xxYE792Y
z3eJ0z/iTHiK+QmGiSVcnm8C+yR4qBZGC69/5RJNEI+NV/rreORvRcPy0XuQWp59j7bNpLDIziTe
icGAiEvLAGalHMcUOHD9rIxhx/+b/6ZC93vyZxuZf0/5k1PRo9iPxgP6MbVVy6HxzJxZHxZQBYVk
qn4FOAyM+aeSLjDtOJ9lQx+5Lo+ir55LejS7Bfe9V7cflhJnNhG4IazTqPFlzM7C04AUu1rYAfAV
4oGGx7SVy3jGWr8Zx3hHnvhq58iYZI3vyZnem0Mdb8Ty2xTz2W/FMzqRh5qZfqYqO6h0QiMni2fD
fSZFfSrH/jsJUJi9soDQIhNeBhSR8bNsTIKYQBi3GLbJiWJfMiwm2979oYpwA4+WGqDuuaPh2/UW
PKRdGZVz+4YL98NPsWT37obSCK6p+SkwnH1KdHIZ8S6Hyw6Hwr4u3Cff0of+OhOqjUyIsNngnKyC
oVaT1hl7Ys+gnzTP69Twhzrexu6cD+VUe3sZAUib6aZsqDgoe0aJ7lJIDqFU9w91RaxY1/2J3pKT
N2HF6t11GM/XvocdNE7GVdwCMgbDIGvM/H2S9nMyN4w8BsR5/KRIzsbFAzC7IvR0RB8gIKLil3B0
d42eMCQCRmfyWsv+SP0bh26AaN2VxGrIfFxHqEv7tPGB3xDVkvOwaob83hm3pS52QMIabgnwTLLi
CPLGYkQ7qTr7tid2l8waODpZ14Z7kMIJLz7gsoNnkJpkxUsnpLnDUMIsvTh3Yhn2Ywoorgr/yDBt
3aVotnmZ77AqvCT1r18Ud04Y0kXe7CUrNNBIn5ZicZWyd83Uzp94Y8lgYHyE3Db/4nraYHan5+vc
UYinQJuBZwy7nvCY/5otAc8xapgkXDi4NIBUjvWd3Xjh0DPWCfASc4RzJNHutPejdN9tNPezlV0O
z3gQuIrCm3I4IUzXuuSm8QWouWEY6Ts08Adb2qyiItm7hCdTiGKvDQylLOMwct97FP1VyT2HjrUz
eO20hJQ9nTNaCxj/I1/yQxbvTfzZmG91PsL1SKsnndu3BdSmDjGH3FpbpGsyepoWeyiGJ2IhxwDC
MtbnDFWSZvqVO7x0Y0XiclSPiccFsPWGCC83zjz77Kn2YdSq21MIccRmATGT64Rp1Qdk/3e4Svdd
/GYw4XAZN15yOYVAGdS5iON/+tCiWBgDSy4BtDqq8+XRseVPYA5/hMuZfTK6Sv2MBE/KuYVfZm2I
DOUHJtPczLQ2yOVfThupqQjGNlfO5X0/X/F/bozW2NB7icrKdRp1dQmcTT71q060V0qAOYvnL/Rb
LEH8QvBEMs2KF3wx3wUxfoegf5ke8xtO74YcMe77QW6GUV5yL3h2s4KOLrEKMvOXNAaJTaaac0GC
l3pPsuPmiEGRDXWcwTNI2n7fcLEhbH6ExMgbjjz84s33XffGV3yhZXdfjCzPMJfPeX1ipgtqAm0Z
yD9J1r7Gyewz9RPlHeh78DwKPm6Upuq6LJcgHxkj2s0smS3Tn5zzP5MdBrmeY20inZrQ5lYMmbsy
rSfUGrFiscxQaUbj1NyVIUnv5lGThOrjBJ2PV2GeOsSSESlSn0xxU51LVj1meU/J69Eu3D+70sdQ
M/v6eQ6jKM8vmCIie9ZHRyH2NgnnOr67dQmIsdbO321tNU8bHbwHebyjK4smFvsg+CNzcOWTaNfc
PJ7APU2qBwAmGFxUpJJ+n0Nn4XmIpI+Dv7jvWVsKcuxGw+2yzA61cvYms2JrrJvA2xjNeRxeyIlR
lgc4lDazdohGjKoqgtx+CKEKE0ld9sxg4AclI3+Df2Kfptjvl5gcN14LRV5uhGgJWmgY1NpCRjPo
uVI3BxM1YQN+aw22prJVNLnGVifDjqgmaSgiKfNG3SYRhCunebLqYTe6t1QPDCYiC1XUTa8tigRv
NGCWPpesii5RoMWmEZnypah3PJB7LzZOiemvLUj2ylTbjv6C2bxq82Hgjy3jd+woxL9o4aSJzPBM
vjtwGuF3jJc8qzoudsF9M57i4IpHdTvjLjS9b6BThwJc43oBxt3CeNLKfoFpAUqqvTCdL00VNdiw
TfjhWYglbowx9gJAzvNd4WNS9/k1CnVkDfG95fxTmBmN9Jlg4j6pRMQVY1MFap3IF9MSTzfYgEGG
aOgeJ0dtfQKwKPLHUoYsGt9b9p2i4crXb2d07PSc1d/ucmf0LzT7XJC69mlxTWn1aBeTENby3Jvw
ZnlHTf7KAdrouZzM+d4m4OiYxUcV0IiiP8tuhimU5PSAontXJNxG1tF1haazVM+4Sh6FcK4Qku7i
3DnHU7yJO0NHjpWHa9907GOSiTvLdkgatOrD8lNaoYHG6oHjqJlzmAu88pMGkAubHQww5B6Qrluk
Lmp6Vw5BJjw/cZQMSXOEmI2FnAVQcwNSyfiVhfTXKKcb7TxcxZ1PMrvD1z3eLntx+TP5KXcfn+H7
ho2Jk3k/lhnjFd26EAY2vQv5w/WJMgV617H2uOVFYZ9ussYkELI8VnVM4UvsRmQyQbWEgPuW7LPO
ll0Zl1t6mLYsLVfVorZ6/DD6SzB12ybId7ino5xViUOjRP9WS3+7NMcQ4l+I0sMaOEUpCNa8P8up
4SC/+P1j8Jl674wRB8lNaFR6W6cNOcwuQ1NgwWUkuwXMo42ylBUPJkmd0Go3fvhmdcRlG1a8DWYU
tmS3ZLM5AenzcUdxrlTJiBe6OAdVRIyVle0qyQOIixnJtcW+KYmChF/ppG3UGe0lTVV/zkZDHj3D
eQ189ThOE5eMznpesOgptMPj4uWAUS2AzGPC/srKC+ZIHnHLUoh53QIwKBRcHX3D21E3HJwghrwK
7cOvQyNZQQ6gYnkk4cN8RTFlC/0nhiW2Dvup2fS+jRyQNJixQEbsg+zq3aLWi66/62HYBGlXn1Xm
If0B5RYxtM6wy+fn+mXwAJSOOoVpldvPk119j5pBeVZa7IMBy88489Wn7XSdsRU8OTkHVpmUQOdY
hZt6gv7v7LVdu2eDX+uZvsLnOKvVNXaegtg4eKXw/honvUBu6T7EVLxK1/sJSM+NCvJk4yR8YmDk
6C58doYlu3YN37Zl85GEXvulZa5gJfbAh4fyLqYTfK0zzrfC7lFueyYLI34IwQnxr2DqT6X5WSrs
zCPW6HWAlH/EZwL8oruEBfUopBWI7fswbZ2agXh5nPEH7weL67iTjt84Zg5M0hPhQTzGxIO785Cw
XCb+7jnhRwz3BzVigXNrvw0YM5j11aYbiSf2Df1qJVl4mmJYmHZccgPMiy1NnutWTc8uZWDr/BAq
AfmJ5Psg6bwZin1YZeaxhSnfUbdzKAHZzVZ6BMUwrTAOWWdFdeklb8cBjwOVjcv449qhXHeKRP3S
/1JcdFJmRiUkmN+kL9lC9szrOWAr3/Q2okIj1SYTveXzrrYn5x6Gt6QEw+O3uHuSYdNdHB/F2jOt
SNMdDsAw2Y0i/DUdCLp1U+abPCeTZPrjY+lWHjIllTmkoD6lmOkQbnnZagwipArEdp5vb2x/0itX
hP+RrrHipS2PYfaMB4xilNbB+JGtRt+1qN+uL3w+M8cJpPN6IG5W97UV2SlRgMmimD6kEO6Y8XX3
5UEtKXBTF62wtUkQ6puvdojVr7XwUoAIGEZZl221jwldUHBjl5B8nfgvHvkLktlTZ+rbSq6zqqE2
Qw1xt6Mv7CVl78kp9rDwrG2ofj/F0Nw3Yq7mLVspetELDOl0yfD+QLjcVtD7gm42keVZdsTJ35iV
/aUeQMoHFBAvUv+TyznFuGnPNVFuX4+rBjJZks1p1FulWpVTN239Inm05TweAN83pgJxjlrG1M0t
ZsZm2SKXLEH1m96Gpc4YNornOFoYm2kZoLe9z06V1weR26sWGh2jCkcvN8GvBMfQerJ7xh23aY/w
ac/an5u9zwe5ToUA6Of+GAsX5HIJtwrE0SxIV3g1WD6JQ8h0XB/RJ0BFYbjF3nFAF/8O2/Kz8+Nz
EvanUjnqHgf4YweGy9OjPtfSgDuZQa6HNQd78UbxYUnMHG+v65mQcx4WxW6eytfO6fQhN029C21C
cx52exw1F1tvQUhRgnHtxgBsQ76QiKk2aUXbQ+uDAhqC+HnBl4Bt0tjBAONmRatShPfzSThNyauT
F8JMEe12aPqtU+lgByb5SWephbZ1TlEY127JAz9qeUd0x7nOwPMiZEkc5vxHkKwi3Kf4KKMJXYmc
kCxPbTNjY57cm1Vq23V4B6ZMkPF2uIvUUFhJICJkgX9mYdlzj8p5ew4L/gBnqe8Y4/21rd2Jt9iT
4Odw7NH4h2GErfAbOQT5SoUYB1arDkAqzLWwwDneDgHK1OqDGf8UPt/zMgxbP6yItFPc4w/t3ahN
YPNWcyD5DNgkI3gv8ByOZpghsmAMBIfIJbdLrajtighC980I2MC5N94q89Dw0d5TopGxGqE40PnN
AxBRdmd+tdnEAiZOaY91/8ArcVUg2da4w4df4EA0F/PsPs+wnY5BY7LkqaxDELsH6aoAmNcC5I/M
1GpQPvWs9At6HN7rbGy8rVMY4iGZF/HQx+O/OSwBNoSA3e3W5sJhNTCBKhuL3j53xK0GM+wjeKbu
Tk10a0HXnO9jyhD5cvNH+vVwNIZl1OfvpmUvl2Fo7TtdNgMQlcnjZx+63eTUZ3zHz21C3Js8/r5f
KNhhE5REQQY+inDqxP58JvAH86obBn1ubv+A967PI8yfxlcvsXZ8sAlGisPatraz9jYmz8Uj/OI7
AtMZpI4Ss52pjZUn0nrdUTdGVhPTvwXHuCEAT+83IGAzVyczZSHjV25B0mhmMZEQTrfwPIT0qK0o
xXYiBTeF8b71dgbcJi52AP9l8DIwq6Ig4GVupOADYcyAyknN7ICaLNOB5Yot7maL/WXs4ZZ0PdwN
o/4LtLiXQXPOdM0ii1QRrA8vprK4rM+BhlItAsolVRrUgF/uB5hRhzwjzp1olj9OZnsshqy/2k5n
zBGfIzaSU22UXzo9UJWJ+19DTXHHB6jox4Zg22Exk2YHKZxszxSOuL7P7a0Ykhvcrurnw1z0JmN2
yjw9B9tEC8A5s0hWo0n7X9EYX0vtkMe2vvy6o3ww97Y8LKewtYPId+c7v6BPMSusG92pOgB4x5Pi
cy1y++GmdcY58L27AWHofvaSe1DTSFgCnwaFMs3akoMJ46MVEaV7LmWQzL8VPI1LKJ9zCfc7rthU
y4AO4xxfCUbQYqLpD/w812Fr50jnETgtm6zqVhdDK1YY8q6Cjc8hSM/9XKJ8BwAs84n9WOkVDv1Z
SFxBxuGSuj3RDBAqWxNkFqTPN5MGCwgu5wnPWDQ2xOibNlsJhDIzWzjn57XVBHZE02ZG6jPpDxgI
b1VFmcC0Gm4nuN372X4atZbXnPpjfhS/O+KsJwnL1QJadHtTOGijJiMcDE+F459zAD17r+lfLf0p
b0WK5vQWShMiiwIS4HfDXVmQuwjltCvSGbw/QVZ+veXGSAzvliu7sQPPHszDHT83J+3gIv0DQrzt
GLNNAVNm10NIO8mQ1HdIsGntjRpPlAGwZOgLegVIiAOyZ6HbArKnIcnfEFOUGLxW2FLcnQi4lrOE
fQGVe8kWfoug8ipSuPazUSGAlFOxHK2k/+jKmDT+yOwCMIYnuW8OLtH/simIBdObsJkB/+OcCR8s
rKa3CQyPcj31ZApT97PF99XZQfAytcMdB33O242eJXj/Z6fDXzI2LRp9Nr2KYf6w4vrLscRbnabu
fdXN9wOKQx6Q8e7T6d3D2r7VA2top+Gzznz0KE3ajaU5uduqyQn+hctbo71r1aFviGDYtJ7k9a6q
bGtI+7EwPQ7ZftwGk7PBuMbWyAc9Lh+tVOBmvpn2eLgDWa9sD7pPMtCKOCT8AwoTZHS8nzO9QqpM
+3XLpWlTu2l3HDPrfUSyP3ixxb8T/+jKb/issf8NbwUl25jLQX8AtagLSBh++bjMAKjrFFFJzyQ7
M175bNTJOPkHexDmqSjIx/NypzyKq494R+TGKDTSqxs7dX2ZLIYZD5SW31GMloBvbyE2DNxnkNss
Is85NoCUv3WDS2ydI6qcpAFkb2YrjQep8k8M+xK6wZNPpc+d76qZsN9pppt0EyRQ5g1d2w9y5h8c
C9z58q+wUu2pBRv84jvZXWjFnMJkCzE62fH9ZCHldsZUfuU+mnIljWJD4Nfdhm0e7/k7il1dxbT6
eDdT9kyLAHACKqDoO91QA5Wew0LIc8II/H//6f//Ny5ImlbYXcwHdhastPki1R4QELS8oOc6Rhh8
PmmLd4XpAW0awcHLxJ62owO7ywd5fbBw4hgKf5VJhtdXVCiZaWft2diXWrvR4FrdOfTmr6pbYmji
XnbAIWOyRbj0ZgYPhEU0EON3mL05gzDpbKcFdaMos8oTwtC4w5oNZgWHUfYl1A5fBfM12Rh3HKaD
LSEGLDYm75z+hnhU1JLU1suSzS3Ktfi83fHB62GB9BNyUYlK+IsthMCS8ULYiFl7GOdLG8NCrp3l
CBHXOvaiuriy10fTas+hDB46R4d3dPO1tzqnGmp72hxBcUahnQ0PjT+eVVqx9zTZamM+Jhpgax6k
eNFnxzapTF0PRmBdxtwxLmNP5YnHaMFGbPdfcLEb28NYsh1f6oochgWsOblfbDSNgBw9Q1WQbJty
PCwdDVTQ9KMG6XXV4FxZJcBt2c252a4NSpYdjkd2fB7GY+aSwSuAmAceP2wiIA45C6q6kcZBZMC1
Buyd91sjN7gaesLdp0u1b4PiMzeYqCW5ur0974NuOi8pOGkNeYI9izg3BB11HWe7wjg4BBlaJLMv
e/i1w8JAtzUndBiICaaMH/Kl9raM9rQbTYAtqAf2WIs3rwZoKYySWHJrcpK7nCFiNY5tS0s0FUtd
/xprMR062b1qR/CvjPSs+4pAV+UNn4FiGkjkXWWqvdkq8VoWZnUZbp06IdjxuUrSx0o/tFXibYMs
Mc6wlnF30uV+S5S6ocehMHyVs8uTjOxVoqghZhf5NgEfQvPOcvFsY+sDQloDanjwLNJUqsCGYIzU
cC9x8w7w+s8H4lFb3IvtkOVp5nCv7JwfR3DWtlP6ZjnuynWMb0P5rxOaX9vFhEdz4yc0nOsSktKR
XtIwmHtPLvOOCcQLbJlmu8U2DVVmHbYT9e+t8a/te5LHJU0IuaJepYeIQKVz3FOCMbaYW+05g3vr
O5HBkbum2YtUEH3Ft2CEW25psODtSvKy1ikEC6yvMkm+ErfdumTxN25XOhv6o0F3mv5zWDRnbPa0
DWBHXg01B6YymIQbEPoJRpSUntP1/N6QdFmwXI3KOTB1Z4nTbVxNF6+LeK+q/6KGpB7qSn15lCnE
gwo3YKkQ9HFlEl6Y2qjubusdbisVaKONx9fQuSRh+RhPRuvq7WiYB6eyJtwZ4iGT+hGX9kQiRMPf
oR+yuydpx9PMF0OqWCgXIoZgzcW7t63idWbzBBXmfYfOrbLhSis7mu5S03Bkl+/ckX+Uo3kN6ekt
IZMEQLL+ldkk2Fxy9ZBQ/tIBEtCT1sEmuyV/Mgd7tl8B4ugcOtlhHxm0eUu3wyxmkfrwU+gEtMDv
bKKC0rdMgjfNMY8DGutc7tGjPVqrehyCrfT914Cis41LhimgIyiax8VduxOnIsrSubNbjKZLdz+V
U/AU9vMxVwDSDLLJVWbdiyJEuCphcEys/UDb8bfK3TONo1cACOy1SOYIPz9AnPrgayI10WJ1aqQf
zSlRzsqb9m1RPVXOrbwoDVWEDRxvTQfUqOsmA+ESR4W+bdkqIMpGelPJEKsCenvXspXBug5h6kqK
1qpebEIp2lXW2zt7sknW2GSNC49jWBr10Rsw6LYdew0jAdnnabJDVKADt4XY4KTXKvUmFFHrVfEE
guNNV8oFYxTXFRhAfMRDXvx1UHFXsfIWkq75Bv1dH7vs2wQgHiUy/xz5+7OcgErjynodGuk9ZLK+
Np6DEEafQt8eaSIJCsCktg1utM2/w7lr9k1co/sFzaXmFxOPur02K+hW8ihTNv9FO2GBvhGaY+oD
6f9xVxXLfjqmuQRh7pnIbPVi10zJY+jezVhTHwUoMbATxZkfbiK4T6u6gAhyyefkNZ9QbBmG11aQ
5VtkFx4EikvvsEZhqMuodDHFdVpY6yioNFENGB0nrsWs3OgDRGhuiaL1Nnk/RlQgw28kC6UDI1zJ
kQJnWeHNo1PqjLCS5ka4Mzi1xdIFO2L0mD35Ye4Vzbjd/JbrrNkZleedUp9q4qFH/u0n+KSp2R4c
156vwPUJdRH3YyOc87L69ZCaVKD8NeTxPQvFvhIE7h2O9valB+iVLSS9PxqDcZr1WjzTDT3CtH6y
yKEPnKXEDNdowa1o0KOJuM9fXfxl8bde7O1ExU7A/d8I/8UFxiodiXC8ZsHCeHvMS3/TE8Kf+D4c
8S/uHgMHTmT9B0h4lZfDLoz/arZ6t2AYFSsHHVLUpxRda9mNo3fylSC2kB9LizguRrpWqsPDUPP+
L8SWfmvwWmxQAJuPW+wFPs5sqqT7msyZfymFE4U4/OlhuXfxfaQfNtF6j9slLqMoTuxPAYsemsaa
BjBWaM2LSvB0ZMZd4JlXX9uvic/aoXdgAlTejzWjJvb5t+F0xyQY331cBAtqfDbK3wrMWRBfx76+
TwY2Udo8LJh5y7x+8kP0Va/7G2l26l7z4seszymbkNB97cbT2AhWFc5rI8D/TWzXabu+WrmzDSV7
cCp5K9wncM6KDNszjmSHJVnwVg8JvNx4iwfiQJ3jmXwsVP5kpdsA9jgRsI0cDBBgwypN3gVGGEVr
GXr2pnOMbRj8TWl7TYqBSxccT5OoXKqO6ACUFbiXXrLyNHYAWC+3EIXLLiPVNGAkvCfskGgDriMo
avgS7hTjqM4eKvVeie/F7CN7wJPcIfgvKfhqiWRo+fFT3iEA9yZ2tiA5oEZeVdEcXXfcSppoGPqB
0bCk9FAMbwBdyj2Guae3z0Pzy/zPPuhPnD32cSqNu0qSD4kDhojBKG/mL2K9uK3UQh1ZYD3EkA7x
bRhYJ/zg1ylsPjh3w4WPcq2zySK6Z5W5xNvFce572/r2W46MOXR2jCwb3xlPTWeumqz8ijF+G/27
xwhFB25gy4vv1hfdUHAAMvg1KIlCs1rgd5oOJ2/gv/ruJ5h0fGNqbHFTrSHi4OU3q/fEKL6mar46
UAan21jCVdlWxbcxZMcAEmCmwn1p8Ys14nlN/YeRCTXp5r2tpF6HKQak1N1TKRCwKOXEYRf4P+7O
ZMltZcuyv1JW40Ia4OgHOWFPgm00ipAmMOlKQg84Gkf39bVAXcvXWFnmvCZujKd3QyIJwI+fs/fa
AfIhRbE+E92r4VsWSAI2ISZGPfIfXS2dVT6jwu7MAZb0cGxDdmkvOo2I9ruputGl3eWowOxiurdh
jEdyevdctaHhgaEA4OnYNJfYqrnQKPcEfbAEGUnDdFqM0VEu5kRL+9D89jccJC3H3G9mdD8RSy7q
lqY++LW1dVBgCbAJqQK/Z2voVplxZNahbXnGqJ7sVASsVQOmrS/hTXG+xZqgVe+Fc6J/G3Qe6W0K
TghUwhopPptNd0+ogIve/ULqh1z5IQZJYsG7xvrMpr9SiE2ADo+2YLxobvzQeINEFOjY48tJ+5oR
cs6J8qLxrOcM+mnaMSyKMCaILk7PyB3XRV5tkqnfjpoWgPXZOV6+MyYwUEDis9Q5WSZVZN/1V53d
ESLjIZXVd5BfdHkkrvkJkLLXJp//5OT72y/3v0pV3CvUBO1i9ftXsyXuOAv1lOE7tmea2EeWP//r
+wvGteX//X+qPBWTLIkPYio1HvL0PYpx3NQhYq1Ke8my5Gtn8eXT+vVDD9eaupjSBf/pc8XrU7J5
/nP+fzVOCqH/08e9GDP/dlUuzs///N+v/ff8x/fm5z/7Jp//yR/fpKn/B1JBz/Q9z7eFYzo4E4df
bcfnrmOOpFz1QXfaGG1t7JF/+ya95Y/wZji+icSPE81/GSdd6z/40XQcgXFy+YN/s0n+d7ZJD8sm
LbQpqsrFEMovt/hL+ZeZnuVD3rR4n/98WeihbRA1Dfdo6GaUHLZ+ei4GbTCUrUtq3oR0+JQYB6Mt
1qhcJ9+3rwXP9BsKLgNyTI04srIshNiqvaoo/8C6fpB2ZVxU6H3GsVx4pKF+oa/NwzdXjo0/UH9w
bkd8X440reBpGzoewKjHqofLtNqMzvCWWe6wSXs/uduD5qODXtrdnodvCL+DRm+SPRfClFFObqAt
BYhh+49Q5Vseh/HWKCJ3xxSsfCsz+9RV99L1ukNldZdIlSjpi944xRHIioYOBXS/NLubugvYCxnZ
uohH/xha3KbobzbZbAg2m7rEH+k260bYMxm6mXly3PbvpYoMuL4qBu7up4EAURsoQSFJNQS6mBtp
pbldtKvdrglSoBSoI3Am6qkZ4nzxopd/uvj+H/c6vYJ/+1Zx3HLpWAJRvmkYoP3/9VulfWHjwOv0
beKNuM9GxF8AP7au8ox3PLCddapCx/ucKTz2tk/7YvQ5UIRjFYRzv6rHPn5v5TxcWk+0q5e0KvRH
BeDvYWdasgVgUm692AjC2opeE5/TllOO8QlXK+SdOLxavT2+eClC7Lkc+boW4AuVJWxyb7zrhD2b
UCrDTu6YhU6rKrMYsMQDmAATyfgyEI5SDzVDowZ31+nml2wk05Sa3wkxknGmLZea0k/PhtvQc0do
ss20kC2xVOYjZFCnlHXPaEIh6KOQglhGatKkbYcWQSNZFuXdNtS75zTWzR+LfUz8wW32M9R9U84c
ohJ0TlsiAhYs2YiHDry5KV5VhjYtlHt0Lhj8yFjci9bGGdqY+tmYLN6mE9kcm9xc0a0rlqnLexe7
6hR2yEAl5+rRVZDcrc594BuBwOTY5WsdJT/InEn3xEwZa2eq0KSDEz+p2YspI4YQyTtWiw5Gr1HJ
XcJEYO0XSMmmYdRPJqm5EJuIRzOkadEN4YOOF7JYW7tYxCxSfjvD4xs14fpdnk30pjoBqVBn5Q0U
pKb8NAuOJyDIsVMN0SYJyfcZ9CleAwaMr5cVOb/sEsUEQ79xcIn57YDUms99TPFQRakPttCtv2oS
fazfRrh66GGd4jjJiJQQQPbH1lUBYaETichXVzHHdKJYbEf3LV+IfTV+kvMk8NT5WR10+K92OQkI
jSLNfbRM+kga6N5mJMAvd90AM1PRe3ogRf97LoCcKp2hE5DUfkcHmBGIn4S7bPl29M77NWe5eTVg
thoyfnnCjWafjtewsKTwqsGcN9It0RJw6tAPbHLAidvMY/4WZ81KhFX/ljchwbSx2poof89SIx4k
LTaZJqKXqFaARQdY/k8yjluBC0pSnJGZ726ev1TokIt75PL7zOjUUU8mKqKwf0QSPfcwJCFqEeNz
qdkZQYyHJ44SyB1lKRRzp/YCS4cTMhpE+dbowJ466+fiqKFYVwbSGdRy1baGUP4tQbTpdxliW9m+
yTgn3F6LwUaWHiFZDefdXvrJFTSSRk6s26AXbrYlV8HXttPWifQDiYP1xS7GdO94SXKNHYgpkRme
xTD8csLFRuo2aj+mFglGJeRitIxIMkENrUrPsT/IG39NU2aRc/xoNM3gAR/q0HMsU62TNF2C5WPg
dJKzTFapd1vGW3QWZ1S6MMqXJavQ/Rsh+g2ivvSz07tRwA2MhO0I10w99AWm2PR8moLKspiXhleb
V5fnqRp4cgvbmJHek8wII7+6ar46kUmzGSzTuTW1Vbz42vCCHfQwZLCjeUvGQSS2RsZdkiP6yA28
hVBeS8nI23cZNHSIshkkXggYsC/u8qo+9FE/BCOkklU/DqQh+FzoZpJVF2KZu0b7TXY7G1XV0q6w
Rj52Pmtk5w79drHofPpqFiev6K5d5s1BsywhDZGd1ebf4xp/iacYkOUqA1/bgoVRdVsjDOADQY+x
UgS4B1Tj/f+A4rAQdv/7lmE7tmmR4kCVaPsI7P51yzCL0mNkLcOthYjNAGl/6eNQbiMtkWsbr9Zx
GLV3BCbpAwlx+kid8IOtkhMdITEbosb0i4964BIfW0RRd7z09haYBxIqM/tdlwgUpSC8zbZTFAmz
9zemNUR57zomipOqJFK59LRLE0/axYH6B4UTKd7gdGqHLb09Kdv+HFKUnmRM9iehLSI8EpW3dmyQ
p2bJs0v2Mx7MnKsSZtNakl+2Zjz+6bXoF7PKfhzjguSoPOKOaMwElmVFfKeWzoSd0BaHpOqdsgpm
/5i7RxFq4pZ2MNQ1PeEkumTIUSQ4+7Qum435F8LX8gKuxA+4+NcOtiuCzqMOg8mcbroCU3vUudGb
E6GJS3BF5PZfSrb4yTX6XGw77w2sy+OQml/9zk8+R500XxQN9rqJTJ0OHalxbCrZTrh9/iamGznC
6S1MAea3U2zRLXHSe4TdKbSH39CE44uBkH0Dt0M/4oIvGUkLeeo8mANcuykE1eGL1tVpgCGR6SwR
zKQo5+rQYvQWNM9RWVpM0XJ+I/kZP/g3kNCZpXReI3XNRIz2hojic2U1ct2EAL6rBCim492fKGtI
Q5htqwF65ZTFu3wp2nrH5CwraMY4yTRtoMp/Eak8KhpX5zBJ8J+gUmZLtdrDGFY5GWmc4NSQnpKC
23uGKnex0ZjROyYXR3fJN9BPut6Zb5EHFhZtP/yCDH1O3w8/CU6Ir7nW3wpwEqQCSeuOD9WD85xq
Adwb/UT07GX2u2JDolGJ9zJ71B5pYguGMTTNI7B5yHWjfSn9yHsx3CTcZpOacPK6WzcrtWPEcGMf
p9mbqaGx9rsU9D6JNqmP6kygn6yLNjrzn4njhJ9LtzwjcIkwCbQCrQh42sPc6T4uSTGujA5eqmYz
vY/Q+G8sg/vHK2Z9X/spkQ4WslZ7Web6mHazv49SXd93dmy+dWpv1Q6iwdkdoVPRTujtod3mlO63
SUoSIl3cMV7+2lTh+NpKcshCSxs3pOIaW7uFBoUwJVrLQrOvE0MUUsic8S6QoTLr4FAezQQuapPx
EVe5f3RRh28BM2fwthD7P6Hh+ixf4iZtT2nuX32CIt5ISC/XqO6jPapmfA+xH92KxO+odX3c27I6
5nQe3zBvFqoZ4USkAdzq6uoQT9XP/Qem3OGbIh9rRZwZ4xEqr3vdYzausQ436X0kW+tnjikb6K/b
uRcn1fzLxGFgJZ2hOzo6QcXoIwl3MTiwlGVWBG4FMBrOk4dQZGaqZUHLckbmWaWXXhNRsr0zlTuE
4Uh+loUp1DaYY+ADaDcMWhgnpKr+CvRW20vwiZeshdNF2ia4RqBCZ+q97FzwBNHrMDDp02xbByhi
uQxTn3PUmRBalGgM5udBkD9gY2VZFaFkKGp4RTCT4B2M0Jw2gzOhcFrOMALzr2Ygmm89531kOIuC
K8LzxgAQ/Yy2zKsbhL+Q3Ht99O+LqLZDYCwZ9/9g7vuhkRsT2JlhEbu5YCUrvAhVjm5rLNqHSJNL
TbrYqo2U9obPDskauHiH0Id1jWMXcgS4Ro2OYofUY20PHi0nZq87YH4Jwk76ffSwEAgl85Wh228B
qevQ+D7Z10RA7kYNK0ToM9wFQfxbMXdbR0ORBwD+HlWo4ofswj2T2pZQ12PTdNHaqVOganae+Pts
aWEx7LbOPtcB2Y+0XzokOaX85lgOwV1wOanIUpP2P0TWBoDhxnNmG5j3fPVq3+eD4L4aSlDXECRF
zC0sJibvRjcwftcSnlt5+yNOdHcHoME4P0GTPR4KbKN07luJTMGLnJMexcMuS9tvkZCPcVLagXc/
XFKcCCsGqmrLTLELnkvLqYCN5A5YGyopB/S9QWdnOxtxdza04ouB8J8+pzAvWPCIe6lC/QfPEOIp
rRgq1w9AZUv5owMmNPZ/aIyMtZEOLhdWx7TFsk8G38JpGpBH/vmwZF4cQjPSgWGYczAVziVlhnQq
lOqDureh/Cr3XPn9a1caftC2owbWZtX7+XQiKVWcmmXpQ1JKa9sE0zGVEl1h0h1Mr0Tf4lsn3CYW
avia6Y+yvJ5TBWNEY46BLxR5CDCQsBuGpTH3HP0N/1xqaUtkDIf/uunFTYEN653mlxkXOA7HKZtW
f+C1k8OEyUjMbRMn2EVqvCy9riT0SI/+P8PvuUVRqCbH3rClbTMSj+lps2BJXykzklfEvNauSF3M
2+nwjUio/CI5WFz6wv/0N8bsg4qHlhNg90MUWIwcFGCiCWTmOyKCQoTCxr3RMCzkQ2xcAG++aIiZ
t3nRtfdK06Fhj6iY0bItPjhXTKCgx7LEqWvlYqUN7XSMc9MLngu5AZzz4uFWkgLVD3V2SeEAMvZx
AMTMqt7Ty+bkmmF6zRGBwcfJioOekriBgqulTvDUuEhDxPm5DKXv7SynvmuNIEDEQbNtYLlc15XD
1GycBC2YBLBZ6O7zZvL7zZjkV+n2eLb9STt1iftlou90IGsaT1veX/TeQMM/TQwxANS0MwMrPwbi
aDZEfEP8ay9CfXG6oQW3l71NLdEIscz3mudZR5OR0aqWRCD2ZYWhIba0LXwplBMMvxGLXjRP+5Bt
XB2UaZmMoGq9Q7zYTush67Z1NYyXzprajWH08eYfVXiIXrqsiMvT58o5mGTav5bYzXAP7FLiSa8V
0sdDJ1vxEpG4E8c1wUvVgB2LXHVCXVB4LCeOCawQdD/ziDzSCyBSXGflgYbo/9IZ/VzB3uKQ+lrH
X/NwClF8EzKH2yB6dyaimvOrK93yMcR4bBDxfM01nclsbr+ayi9eO8gjBoPoJe1qPS+RADEDETA0
ExnVHrpEz9mV6RRzyWZcBkD8KsPyvsAzuJMAbWJ0fCYOIC4ZLwQxkBfQ2CdHzuqsWzUmO0qHQ2MY
yYOOSVb0w3EwUc/IoS9fK81gykV/bQ0+ZadH0XR0TWA4nmdaB8vNDhZjt4ue4q3Up+5HBo1jn43L
VEAgP401qWOWYMZeLwghyEzakp5H0G+Xxgz2RfPhZaTPPh9wDVqvY8/j09dt72xXmnMAzX0mcSDf
tFSBK8uuXAQubUy2IP2FhmMh+AvEcnlak1dQ9jnGP9c6jwkENTViLn/+3udSkdsFd559TgoqQa+L
Cb4bqNIJX9H1dd4wu5yBAcLmwkQRRzdNOGdaQ1aB/1vH5BZllw79w4Wy/KfZqmEHya2n9uzQmgke
8ES/KIYBP1pSKi+jiqpLSUVHl3359a2DJjEpHOOu60LQnmICLjumCXnm09zWSzaUtKjmc6i7gIaw
MSLe6o9ayp0bztGlrN0BjzLiWMrC5wIvk7OvB+2ygkKEsbjZUenVuG6z7lzIwYYs7hCxJ5OX3hm0
wOrSdpOMmf3nkQYgjxzzDgd/6PAW0QmguZj0+NoSV6nA5L3mGpEi3dTE+wIVKAEqLU9Vu79yRiMY
h0g9OivtTi5uADN0J8JbMqEzuk4qoE5WhjHH/9YZGIt4I9GlIc0X9mdorJvK5NGyLM9Xvd8TuVm5
iL3t0GLWTockNRLAEiSPb1XLH9iek900PXPJq0MsUxiEAZBw8+rhjbnhT2fwz81aYcqqs2mJoEtu
+mee5jUwBV0Pot4faHG8RTUff9dH+oNzk77SuskHd+R8kFsWv4ZSJDfcrocZ6fRa6nV/VMUsLzDP
sJL51TWlKrvpbVPeKEuDtmGkb5nDpbTb5mGCeSbvjtnY5Op330uNfTsVP1Rc9r8gnMiT59R/JTXs
Ji9n1N3Gb0RkGffICO9aYcmNJgicq0PdR/JCvcgJ9pSX/PIm7zxcXOK9iKi3mPSJU1mP4Ddx8/Qh
J6jK5vltIoyoCiK3G7c3P/JstFY2uxK2RtQR9lJuGDJ3LrOG+0Lm5cSxAG3UlLr7oZqbRw/F/V4M
9QnAufFQWoJMkEbfJvcKDYP9SjVZd2FgQIer8tmh/EGHZczvr/mnIEHInGrtuDaaOIWUmWC0LA5q
LBQEqkqxQQvO9ix1yBHm4lcXOqzwyOp/W4Ppns3BgUNBDtHagnx8FcviuJW3y9iZQIH4JLpF1YmC
hwOZkFMgK0L10tShtceShykjUTf+XVcag/SadlExwHUiNmcF9WE4x0S/nJ+125wr6KIFKYmi1LVT
zkgRnjIZK9iFJpN9akpocA7VF+xdVfBcNDxf6z7BAMnWt58HOKTPJQwzUGwNgQCA2hyMhUyW87I9
1nOFUnYIzQv3xEEX81UbOn2XGG15iWdraWGKecdsc6bEq+p9akAHqCtm1G7MIdLTe23aOFU4odks
M7mxdRxVSfdJpHuxD31RnJeCH5kGUls/TNJ7NevFLmOKsXJ7DYVSvGDcJuSPW6MZ0ps+eL+H0CAc
sBVAK0z8VcqdvJe2cY+NnGVQzul4CmcRKOm+dOMUPWia9XR+yN7RCLr+6pnfl287y0A1+7r65nBP
oaYlnchryXBekXp8KGV4nmvDBARj/xK9I4iZacyLmO9e3Y722gAaKCNO744ed9e8xkhCM9/byQpJ
MRs3JWg6MXRN837//KZwC34uxd/BIBhyF0tmPkKK/BIipGXwR+siJONgbRNoexy16W3SRcVZW49f
bYTqbhfORzXUVyvxxVLlxce8mL66hJ1+U90psuG867my9pyAsqCSH4g4cLlalypsNeCXvr+HQvMh
kUedymVJVWPsiLh402YrDLTJ87ZlCh6dI3J54kAE5ZfEMaxCiuS9l7HhhMRhqj6j46/PBJFkgY5U
4RnUhQwG54DZ92TYIGchoWYVN2wrprSSawg+UbOzewj7elOATmBgwI8d8Klr4n9wGCOkKsKon3fQ
d8A0h6izMSl12H1I5osemHXm9BJ3zfCT4Nalrhu7vUZFC5Urq9+6xBteRNOhaDIDN7dADZAocE5D
Rdc2DnGd651zTZZFoxCA1hafjKbeTRUf4fO0NJIzH+iMyznrSdJ9bEZYokr7c9L4Dz/1hmDAHAed
ojqivotvIvXXA5f2qRydnK2UJYoyguhH7OzNAMzw+aaGQXN2Ya1QXvvf0YJke2HE09kOiSBqR+L5
GlWZD+xOiPfmcaVh+TpNftzcvQKFMU/B+d2Ohpsb5a8dDd47UeHtLhQzVsE49Q+9qP9C8p/eEMy7
IKj196GIorvdRPMeXxTkbILsmH/xWKLtorAB803aBMFfZgIFwtIO4ljbPqMBshgMWdIM6JWVJXY0
3bwdob3mF01BxbAj4KfOiA4jQehcOC/gzFEbW8jlUDl+MdGbFkI/UrOML3YiafIZXMvsWDc9qdMX
l9J/ZSKTZ8pAfZcaJU4m0/w+F6iqdSKz10ZmcWlPKNYcjmhuUtSXFmt7OdBlQART+weAcnji5M0z
Wn+P2sIn5cH6BbKoRB4ZE5TIMdeVpEsyu3zNoHdmiNxBnqBxSutmWpm4NY8peezNoruYK+z06GoZ
ztmpca+XJXfh9RXqo+pIieYirl7RM4db7uAe3SQAAgTw95rDJhBAFpwQtA8SgYr+mUMiLZzMdBbx
fSAAmh3GVG1q1sFzsPJnGfY9TuQ/m91z2ysdwblQx1AhVVBCij6PJZb1WemHIVyEqpVJenOPK7rA
hcXcKDmPVob5Ay3uqnKc4jb2eXkb6jRaYPV7UiXf2czd7/hJI3n2aLbsI2KsrEppn4g5qflNf955
WKZqWdlfjGy8MtfLHpPThAHhTb97nRwgSxH4jWDb5BJH3kGoDV1dUcGUIiCvatzXyvMUaUFSnW0r
RrQgOLFqg9ZekwT/pJPwNaqM7IGSUQ8pj9FnEQ3xCb92/GKFHdOV2Wl2dpdGNxtR4MYWubbp6aas
vULOlwkGjGfV/uW55OBMEzwKARkMzaVHEP5i6ZNcmxhINo3kOaFFNoxfyKSbGAIDs7iMJFSNkGRa
l4809BiLd/2eu8Z7+AVgzLhT5r50rejSLuWbG+a/06pCjGiXIflJfKAQ4IGjdaYKGNic6pRis6kA
ludubrirkWH+GiOJ3AjENRh+uXxWbavP26jkaP10WD+9ThCFtvly3RWy79AbRTyZRNovo0dpYePp
Pmx0ozs/4tHiLktYdYSDGuMWLJenN1YQuzqPxuX5+HzlLw/JLEGTPEhwfvrSfOmHxj95CmPJTL7u
ttdUc56ckXHaVDP+Wn4UTvM9AuO3f556dcd3Sd/oadOENdPFpkv9c2RwLLEW49PzFarL+ggaKwDP
MzGcWer0fIlg5KP71pl2GBC1nR+Vlk+4wOQegixwNa5gCDwWbVRAVe1ZpOWw9pLWJ43A/AUgcVyC
RvxXhLO3SOuzb2Y1BmHLVjGOjn5TY5MfYAwnJ1n6ORSlLmgm8yXW3HOsNWPQ0QOmEOPYAOPAPSWZ
Xq8NG75EE+bHvPTf0tx2OFFRebCBO1uIxNGLM6GakzYtvizAidC9NkSu0HZUiPmZF7+ijB+9ON7k
qOJ/DBhq24k+P0AwDDFQMEgnZaS1jHRLh1SxKkeTJ6KKvnzlu0dCY6FuxfZlLn1I0h4tV3qyyQWg
GzWfHvCG9OD5KnZMXhnV71aY5c6YQzuYlyVZRk5Nn96MuCpg34/miVg7E/nePJ3Gl8rrNBP4A8SX
OaLXI7SJqS/yooXX6+ocZhoLXDTtffJht1ybVUZDm9JijAkVVcDkD/4AApSjpv+gRp4OMGPbFV0A
91L19q887uz98yeXnitoDwCWEvpIkmflwRfTfHdKEiFcELKZZxUM4lh8V8aAOuNPduv2Ui7LYgl2
fEkvc8KOpNuTDTxViV1qkZ3L7pxeZGPrZ9rdr3Zs89To+aTGLvsq5oOTcZipMmAZhBJ8iWwnu+Ym
lX+sN+fQ4qfn/0RB/oaOwoZLIUJSPio9PBduqZ3Rr+9cBzZqnITh2bJketAjqKW0rhheS4JEn4ut
Grx0yvB3PCjadl+myd2BEHmQhygd5RmWU31+vuogxsh4Tg7M/+Kzt/hznq9y/Aj7yRE/RiyTR8wz
b8yix+vz4UMfukWBPYa7SsBk1BoC4ObUOj9/gn6oSJzE4gBBRJw6XSDEjBt2jyoC6Nswmw4w01vY
rJaXFi5BmDE8zaalfZY/K/llcSS8aNSzF8sKvwyTiaHe0PqYqKqBndt4Fy1hjEZT+K9i7Ju9zrlh
U7hgEFXSw+hTXXHOax8BZ2gDYxawYHKn84JyWezZHukDpD/SAkgcvEMrMEPLDHBXrumzmcdYg4QO
WALIct6pfpN2EZ3LpXDXct/ehJLBxnNM+lwIDtHP2fRjaujcPZ8bz0X6gzri9oMAoKj1yukxomv/
ApOYMxVR2GnX7Hw3Q6qLyunKVQ7rPKugUvDuQdjLrblQzmYHK85KluiIpxgvsYZTb6U7jrtPxdDe
bCndM8lko7FLdNA+Xh8RAPtfLUSemG7bi4ANXtJbGNHfwRrKtiGpni4C7z9hB1R7kgsnD7dxn/2u
lhDlfyxtDzQgBE1Q60zBqoIYiOdietqb8kycCO5gPGxt20+YVvMW6nbHGHntD778URIDmtSJsUE6
a+5s7sk3F3cQCVT5i4fG0dOKFcmTQ7lRbtpvQ60DJIGw/2Q2mXtysapAB5OfOn/j1bPG9M/SjMVe
Gdo3vYm/WVrYfO8axqBuNL6XwNC3QqTM/gEWrUeBISPD0rVF7Gg9apcDjxPDpOvZziIHMcesbP0r
ilKBhyOKz7lmbhHv4vWPSqDDSELsE0dTUH2NW2ylkvZxenYIlwVlWHXWGJG1pn3kCYklgiHvrSMh
goLG6FEuT8U2gd26A4YgSZix2pOVWI8EqCVDb+OUz1Kcnq+ey1DLtaVxOAn9E5a29hIZbXptBLNB
9ODdrtWYec9TfI3jYXjRPT0kMIMprnRxQFTYV/HsuMkDqGeyx5tsoj2Z/m7+YstDXFx4uNVLvTxO
Mj/+Y3OpUdgd8oE8u/dnoRTlpXOvs+pOmJUMlLIJw1xGRFbxi4g0By+IKfbRBErJMbroxCbVBFas
jvRCwmvvwg7ocdwPXqNfkzKFGN5g5odUhKFWAhx2C6IInwMm8gmLA2QnptF9rd0MKgtwlPFrkViM
Q+OSoVjZhIdaa9rdDCEFVV/zM1E/iJ4MT37OwJ/km2JdoJkKzIo7GGbbB6F86Aj7Kbk/R8NShseo
/A4frnwlcIb+uv3qerne8HfS3RXK+2nXs3cl25DIMY5SD+GjbFK6/1DtMJ9SG8W/01I1jeald1wv
aMaI+qOZSlIPKcs3f6Z8TvpKmF97elrqddLKaQbOMa4XVZ/GxkxPHQns3gQL0QuXEwQ36sp16dkm
S7rnU+UEVYsJekfcw7Neey4mnDZJtUQHfMavEIup4yEa0q2dwtek0DGYAmcgFSkGA1ZNkXvsRfcD
FhlJWTgTwe5ryUlj4mlrNT4+ZdTHom3zB2bfH07b0eIYmEVVymf35zyJ85CmE5Ps72lf0+UqnZvq
+K/F0ocgVde5eMbHP64cPnhM7BXaupU9pMUnXQcq0jGAZ0Bll0/9hyp8GvQOF0bOPI+E1fYFOJKE
ahcWbISO2JY/n5NDK0zgb4UpH3bUFkEJLwtMWNUex5FJeidAeTTQg9cW5N6LW9M1xhEX7hO6PFtO
2sObLnHNYGzgXuejGI3Rfm2n6sekQ8L1GLntY/DRf6oBgUL6YDB02RR69bUZYCfZmmS0HLtATHIY
IjKqxtsYj1f0fdnDsNRfhAKrE70l4O+qpj1VGgYxwyCSEs17Gc2uBOyLWEkg7MkmHUYLCrcbAAHt
WmCIC0b0bESwbTMKUrlGJ9itrEL/TYwIccc4BS2G8QLhuN//GpT4MBMvCtTSyLdzIrkKhwk4DamT
Tgf+9HyFdAePXoQ3yhfHcNHsPJeIOiggOW5jRARFtLr0Vhbzrg9aHVtADUNgUdZvGg3Of2R3Q0A0
F24Ol/Ob1acDLgEhL7MXQfdbFpC4u9gry2OdRWNghAJp+hx+8fsB+kbPs34bLjvtc3EaQPSWRlW2
RQEc7iuvae6YcSEGWbLGUmi9dFY4gSooFeTFRbNXI/89PbkJKem6PfSDq7MEb7UK36luEdTQNbp8
SA19pQGbj2gtsPVo5hdxUpInm8HhBBHaGceZbMHW0HR+b/K4D2Yefat5oLWCiOH4LKGfV63MIaaD
2MI3lHFdzAox7zpaHN60GE6RkR1tEKXHfIAb1dXEVDzVoNTxLZA35i2It0DiyDl4YhOaUPhnv+Ye
oQOzn3BOMQHG7j+XCBUXkQZGPKYTeA0H4BmVu+egxvNFQ/pFTnwO8eAQdUue0xeybVdlYkyP1hiZ
asks+SMPm8M225OASveWpFyoBTBp8rCf7kiejB1JSpjem+pgyklRTQLejFwwzk3PKCl2DW8dFczC
9QY1/pKLgSUyA00la908d6IH6QICa+1BHzoJyUFp64XVfOqKwfpzoaUzk+M2BDySCh6xYimS8JYK
Bj/xi3LhamPcVq9oIeWLmu9aNTmnaRHypBGN2zbyvIvJY/pmIorKCw3yDqGX6QKFr435BCBIvpYC
h/aYhyRakoT4Ehru0RcYrzoSqS9OZun7ZpLUl0hVyH0FmmWkf/nK8u+WJeBmUSIc9Zniu5vZXqBy
1cdOpbC9lKdeGhugYYcfTdeqjudY0r0MXrFCYpMfEKlaK6I+u1fZt6iITJFvW5wqSJto90JsuZWV
DUygGtSiquzRpfTkwJHukdyA9b2qyPZueRXzmBPsns8RpNslMIahVPzRBfrqbZgG4zO0aF8Ino5e
Z/brUPM/mNV19yKFe5ShtH0dcqIS03HhMkQ/Q/bEdePo+n0urIGYWoG7XBfvEUYTy9UNQhh69cI8
cm8nRKZ2+vAWz97eEZjdMah4dLNC596AFd7YI3XYYsPYzsshJWNsYHEY/vNOOILXV3u521BFPuy4
7y6+BiHGrMk1Vp2ouYRV+csWHcRcBFzLeKRNXO8Oh5OSIDtLIA/nYiJZ8fkKh0y6Gpnt7Ifc/Gkq
PAEwA4zbc8kcfnNRLogtPf45AyN/S6TpvEgyfPmmC7yLrf3qCKvjc5AeZC0qNb0xoGLX4oDAvP0w
yFVRqFDx/fEQcmf7qpkSr27VInNT7kve0Zmux3GT1eS1c6ASkKf+L2Hntey2km3ZL0IEgIR9pfdm
Ox3pBSFzBO89vr5H5j5V6lu3o/olg6TcFgkmcq0155hTsu769tvs6PmB4VD1rhv+yxhky4/R1x6l
7v0CtsLOI3/QRvT8JUYJGd1EGL1wzYZ8MC80Rg+CDLo7SlATWyVII9K5C4z0zd2SEs5ex2lZhxAk
NWYyhLSTpNwU4h3pkmS3zw3iCvN9KMxol+pWf3Pt7jDB29knbBt/BUb/ikzU2ogJRXtJj4EKtiDg
mn/VsEqgt8P8DfLX3o2sGF009/+qydHraGjXfSRVzoTYZ867L6KyC0kaGTa1SBxa6gSyUw8TlT2Z
/qbLUmdbZ7a70cj8fZo6zMohqXe6h1qv9oprNprjS8cMDezclK5Fv1v42jwK+Y+Vw5YCC5Bm5XXk
ciRoU8OIyAgc8fD5q18DzenGcqJXcKlYd4Oa6YYp8jNeXQ4tSNKONZ3YY+/kXw2UvXi4APojkfKe
dBvyc9Zp36vYck5BTvkABr540/L8t9mKkX3Kik4FJ561o+GWiOGanZyx9T/oEXyQrxHckwa9vZ2y
JO3wxQ2YG89GUb4GlCDrhMBCDKYO9o85it4mo46fGmCauXfLOzkzZHfzxq/soAFiPHqSNAEZwDV7
bq5xzPS79EzkUKom4KpE0N5ndCXwff4VFTgdEFz3Dxv83Cqql+ow992rLjptr/ZKmxTSo6dJIDlq
AN0wOaFEmPMEUa24ZROCBUKXGzRi6Zc5wniKt/+1xef2Z/Tsc4pekTbV0MNCTa6+hqVpO3tMyKAX
lgAUkmd/gaAEB80sI+9SzCldQjP+VUjeTBE4SJbSLNnxTT3G/dhuPv+OSrsnk+0eIyl0i6L+i/zy
HOw5iDnsz7+LTg/udaMFd8ZS2XroM7FTr1UMCBFumFez8px7Zel49QfiSqbMf3OZPXGoLfN3BkBY
UzG7fk3qD69+zr1Cj32PRF8ACKiqSzWlL2Cavvm976C1ys0PtMgb4IHZKRv09Bwm2t3z4LSayThf
dLkMUQugJxav/GOzvppTuC/EOpJylSw5COmBHV1uaE7quvuee+96mlz7YfvlapQWGrXY0kcDwtPC
80f8GV0VBtQsTDo1WNnph89tnuTKap/Id2bKK01Kj0hfIAj1DMEkpMkNBxfd00nQZ9+FJgBlukT6
rYxE+paHZb4TjATIyOKCGBcZcIJd6DHALWVwpJ/wANkPtSQzwRqZ3h+c5mJ0w9DhJaZh2mXxl16A
9ZnTPj47fWXu+9iMzj7QvE2yROBY2AY4HktzT59P+zaNm6Nq6iQQV7DHw1OFLeNgmJrqYwTa0ZJK
0o4RfB3M7dGVR0kYfwzF0ro4WPwVWeabZ4SWJlAaFm3UO4p2umlJvrcbvYFc5evzRS3cNUOIfchl
VNnKwOSfKlZM9MdDr6MSbz0augOHlus0FMuVdp6+hOioAuspaLHsVZ9qGZgE0wZ+nf3OPLY4KS79
HB871yQu1MhWoubYxYn6KqXgq9ETPzO/m85qSRPxz6NcPipql76oGLauhsIPwu7W6lFMkXEJsi73
iT3l1tUZeGWpo179lC9Lx/RoQMnxdIdk3jcLPWbEIzjJQ/vCLyZ3NW2i2WVxvtK/Ws7MIKfUToMz
LZdUajzUop7q5c92nNtzhe0ILlnZkMVlzU99ojynbf7LaeYRdr07no0+mg4u2eXEcC5cCxRQc2u2
+Uo9r4xXJAYtiUB6xIA8JFEgwPQQgbJoV4hN4oszgQRj4MEtBBJkGE8lzMTQx/4PFOA8yAWVk0vW
GiUoib1QX4F4nIS53EHOm/cAxec9pHlMaBSCRJj65j7za6oTGTyri1TchHPohDczZm9NBBp3p5rn
G/FjU11YH0tCkDTvMcxie/jAaGgfHNO1n5pFlwc6uO3EZDFDkMtdnZTitvyeNUaytmRSe+Ez+e0q
z7oU4MWO8Rgibbbncm+1DIfVHELNeVqreVJ/ir3T14wconHiTUzHU4vmpkN+EJCNF8M9jGvGmnKc
r8tFdf/joHD38xRjzisSFCP/WpohQEQ3Ew5iTTpFjRw1jCQSoEbgpMwT8xVNiHaelTDOKcq/0iIK
9oS5o0LozLDaAjHJ1j0I7Bp7zh7Hin5SS4ko8NSbxR6lNFPFrthm4cgQxtIvapmsXr90iNAv5kQz
RzQQOb3iZhmG5NAmHtJMnmaVZUFDQBjqi45MIiu08XxxufpD7R0hN6CR+FdbVD3CMoI8oiM15j++
uj2qzTUzWlTUcoahVEdqSeb0d1iFFmLrLH3xmZAdTGAi7TL61Ope/33MUArQVH5Ff/URajSK4wIq
Z9o4L1qrDYdqkJ9v3ZHVFRHcwb1PbNQB8M95MEqWA1W7cVS3okxgdwziatk2jfUjiOz4poQFpub8
8HTrOox+euoLd9k0fmFuRmmRALSREobBNj5Qha1EQ6CCPTbVJjaAC3U5wfQTmYKncPTFAW67QB5F
tIdwOmsXkt521eEmrrH+6xurIXaClsiTnlJ303on2SFCCAFSze7NIYJqpXk48Qi6N/pfGb3jClPF
i5aUwM29BvMXb+CjnXr/Mge/S0uSMDQ3ejdDe+I7QoefO7C64cQVZiT0HmRfuOJ90Xvzh3qQxvom
KwLCqTwZcMasFRo64YhrUzNLqrww2EzjCKUgmy60nJ2JGR3JaepUaTGS1IUPw4JEkm1dzCHeHbc5
TM58YlqcbrvZxrvqsU9n3px+KkK8sIk2UFyy/eLl3kuXu1vasOVhdjFVO2kV7j9Ld5Jyu5Vq9BfB
UpxKVF8ojHrCA6RsQC14IelmT/NOSOBb4QzHPBj5kDqOt/hWpS7Hp/jNuENpFd8h+CBnbFTUlPKf
yaZaZ1qUaKD9tPFNRM1uTtbK9aWsVVaHUbKiFQzOgChJW2MY2ebCPT+TZEmP6oujvjNFw+zaaeKW
MBlCGW25qEdjHYbnMKuzXQs5kkNjE6713I0PS+3r+LeS6mokLm48Ec2nsvypBIwTm3Ni8I4N/vwt
pVGwntGVr3wLtk8cOT4aEJYpFKR5gpnblFPR7kryRylfZ+82Ar5786b0/XqsfTt5UQsJvWiN3ZS6
nKRJs2TmTE97qU9isQ6NVHKrBYhYd05d/1YFVBrrFELZedT1AYDLv5bMyM5j2ENwiH6ir8gpG/l5
7kHbLjAoJo0tqLHvpH9pJ3+ge5HSSb2ktJGOmHMIF0gzMO4MnCfZpVKLGVXBujdQJ2eZRKjqCS3A
SJ8efW3417pMf9G/dg6tXQdPfHjaE2/14VnXFepM/DDXsbfFNQ2t/JijQTuqfnR8CQw/uJq1z2Xp
pYjeMdGsQACSgbyAlIaXj/EtsMy9GEGNIKOn/62aF3JgkdbefAj1utjZGEWYbUWFfyLJNePIhBaA
5ndssP31NcimUveNrYsB+LP9gNGAKob/tyUF62rR6VFOvzio6a/NUpObAbPjNldDdigD6GKj5154
Xb82Hf0xrXgnumI8Bn19YZgQgbBg5qWWQD6NqYSwF8YDEmIbfkWpjYcR5s6Wc53cBuyfIrQfFdy1
ld9m9VullbdajNWL6yb+akS+gHxXeAzzHGPb0JXTnNklkYzMn0R1/TQr4rYciUOli+9jrdlPD+H5
NfVBVspnYL9RUBjh78JonE2fDQL3YSfea0mj6V14H67ALsPoIZfzfCWu7OAoka4IF7oteRPn6cdU
3Wb+iaqRtaD3yrjHOLo9e0VYRjtrLulAxyO3M73ZTwyH3gqdhMTEcu/qWV0TajQsDeY5x92qz7JD
mfboFsIy6Zvugf8yRYZp6K6bJIxP+ImRUMmzK3Sa+cgWeoiQj++DpvyxpC0JYRN+151XoRoWYzQb
pBuRTdqgHwrka/Nsejt1wlBnjjJuGBWiNycieDp73GcOmQsN05nZhpdGc3eaBRhqmTzSjV2ftvoI
qTH3YpcMC9qxFp2MVZ9ZwZMqAGPr3N0nYxRroxQe9q4h/uWF1ymQ3wNidA525qT8jZVYa6StFdQM
BODwaAYevmLWZr9qdvni9kHwFVg3Y6CoWxm4Mh9qoS3rY0UK33svPjSqua8RSKcB2nQrq7klsulR
/9ZKLT8odVmnfcvNTntBUQKwvgnyV+Gbf4G5Z4g9YAywGizXeORJgPMWJoOVBkOpHMAN6l4dEr5R
RVcAfQCDy7+XpHfOZSfCl7EkdMtKh+Z7W5L3nKUfdpRZh3ReppeCclZmF3KblFIgUj2b3Vhxys24
Zm3q/ie1tH0wYFd10OwPURL4G7sS81+6k29K8Rv/hPN1wPsIUnsw4MzlJ6s1lie25p9W2BVHKpnl
rPV6+tClCy/PHfDNiJcf6jXXS88Th45DWfiMPSJbZKepRfuvhXBm0rncED0VvGZl0FzK2P2bfDPm
obQJe4beTJWygY4aFbnZ1M7VZN5y7Sawhl4H09qt2+pC7V1dlgWYYOQP005ETAvAxoA26ZsWuOJr
WuO96KVaOBb0smQcGxdpQUAxUQd/zHO1SQh9WXJr3XL91selnq+Blc6PqADHIwYuSySvKbm/poea
etEOZgrY+s/Q3Ysg7nfGMK59o8X3Hs8XtdWCEkohNxkXROf9Jm47+LxyC077NbYa/dqnQhpRYUMG
M+cDjsfBOo9BWYFyCc7IsjNs7WaN3JrPz8jxH9o20zQ5lCxScMheP/+Nnvf6KYjIWjlFAKdb0X3t
NppDIyMtafmXDBVSBzk3Xihj29LcXqkBU/op0WY/0S2ABL6boWWTpaEqEqGdvzDDNnba6D8YP5Z7
h7RugsDHuYFQIxEGHkSznRoNxHKgANQICoWWS2s97NqIKxiPWNvtJ9qLB+AdKF0phHZLXGSHXMYE
1NJ+rwudUL+5ATQvn/ZDU+/HvmlWUdLNeOviGWdoxggXRkaR0HbtmLZFSOz4OcyayVJUZznxpg22
Pm/wLpQ/zqUnXNCk/y0X5XUoO6Y8i5k8w5zfSB+YZhuEmhGxQiAw93ZvhkZc2xwvxs7tkmQDDYQE
tlhLs31RdR95T+fF19D8NAsOg2HUbQ6sbE/FSAIwb0gJiSwxrSPOmmNe0iNbtf47gMyc1j2oRsd1
svcUyTzDnxLVKl2uLUKHZDN46Xy24n4+u1FHcoKAVzJLbUwkVTJww61T02Zf/TTQd6rGC4IMkVVp
LZTF+xGdwzQZxWtMas8rmnGY43nGWa0zzdc5FQN0MD3etn39t9YP1sugJxA0Y7qjM4aXl1lnxmWK
b4CK4mNEaEspungf+oQvl4sT72H7r2oga+eaPMJLMvt/GwaXhC1VJGrJnWcGT+XkkeNE6p6RG5vR
1aC7yTNa1hN8aebF3VYddLBCIWHxBdH1s/7RJP4DZUt2LLmgnq7l/92gY97pktDi8SU7FoSRpSGZ
xHTfER/KWalLFAD/C8yjcXsz1S0FoQCCLNiQSQUPqV/wgq817dIMoJcE5oJdrWXZR94GCFU6UjjY
8x7hNBynrP3oPaa2YvQQnMrFyqzhVOOaq0xO1YFhYoRCUfuIfZqhjll/Z+NKTgW5Z5qFi3j+R0GH
jM41j92QzYRSzu9oloe9n8hInkDrzxy3i3WR4OpQXp1BignzIPnpRP1rSfVxHgr3YnO8XpuiulXy
bImwiY270kDjj9HPfAbOn3QEyhq4pnG7WX8x8EbXOEwbUeA3G1sjOEc19zy3bcu9sSB/LCMH4TmW
p6MJT+Pa4NHp6h6Qs4cF1DQHfwtSAzl/DpQHgEdfnPuxFNupm38HIALtrRXnwZobPuX3EieAISxj
71iueYqlDixLSUbCUk10toPUp9FxNVRyKSTLK6cJDeGjFejjpOkBGzFBWCiPCdOzrZNdl4x6DX1A
cOzbO2w/9olWt32izhLbvAKIBq+QoslNbGR/3t/Iec1ThqDhpB4ZFMigzyX1ZnJehlY0O4adOokb
6bBh5qvTbUFxv/jOk17830aDhbXWgvlYOiSiRoC6XipUAXYrHiaIkFUAk2anJD5qYTYKZjchJpxW
GxEV8wJdtxpMBH+aR7aLTbAYoOlrR8yD2xF88UPZqDmxptcBb97J1KwHlQ46VpR+XM9teAMtS70j
SCSh0jskVuc+A1JCjnSRG04ZOwjZYtdWzrvf4xATdVw7KKd0ghK88tyQ3traP0wDFvwY5jXBXO78
ruc9c22pw8RQVp0/HwW7TtRCcuPq6ywX308kknRhnNlPlbMV2bSvQoOfg5+UYzIKnpXPYGYXo89A
NVKynWiD90Gf4GB0jJzAohhPmnswvR37N1PWGn4hwzvfGtN77dlHrwoftTYCO5c3cz3CgWc1Ot/Q
3N8yhWP7671278ok7M9WuqgIqqBBmoM5mvZuVlrvvruqylVe2cmFfFWSwN3xxZcLkTqneIHrEjrn
2nTj+zACLI1m5pA55dXlzxI54HfjhjDMwAXC+GfJUEyt6hA5Dnzs/KqWAdP+JYrr6Q4X6y0ctRBn
YCKelscloeHDaydkaY3sRQ40w09ooB5ThEDcN3UCACukSlHArA4XyrVT3R7Z42nlQkrgLw1R+xH9
UfHSOCSLDS6k5hAX1llwNGfibs3HHo24+uGh7PcX+Lz9JVnmZUdgxd/R4mNOYlB7LqeIWHNpiTOw
b1xqxAw0LXDkv4C9R5jf5pDopFXNx1S1Heu2YVTtts++g/bf2elqchz/8Hn01ifOIl2tr7lnLWdF
BYkixlFzFp0Ye3H3lrdwu8D5U5oOX5a4045lLpxNyayUcpSnOI7JdzR6IlXy1j6QY7DcFRXAsIYX
DDjamLTXRFgf8N+N05+laz3CQhI5SnSLq4b8H82DMb6DKyO5bhg+cNfPKHj0v5DijgjevewSgwW4
NUY7MBut/mYU5J1RUTXM8rwARG9dfp0pFnW/d0/4LTNY9Q392RQlCUjC+t34FkgLs1qcnih0LN3r
KQIzjfwSiQKy/JWeWXTfhqH+qOviEqG822VxyZTd6uOtg6j9lTxMsub6ZP6LHiRJpnCHsg4lvN36
qbciIyS+jZAd6YTuo9h1zim0HRqpGYIZ+YjZ4YpxJrxPKza0PSEVuJa0SjsZ+eQhPwz7fG0kzGWU
atAofWZpKWFiV8vZ5LHXohTkHNBH0YtAYbirQgxLuuE9bOGPHDhLDIhc3i2Hp2Xe+Ex/MePY0c2T
i3pklG9kUWIm8P0r+ydFw2x3j5Kf48BhEbZOAa+iNwdEa/RY1bMiNc0rMyRcTZF2cpRPWS648VEx
cbBfQ3z/NeIIe5O2sDeIR06IckiLInESGgGuQzeTI9bbH1ncPGrg16u8KG8zoWdYv+xlE+tGdTf3
qukcxn1zK4tHLU+4dKKOTEDSgyMI4OuLEetjyUxTSS1dBetJaU9YjGUaZkGrmKnyE3M3TN+kgtzm
IPBMh6Q6UAfdPOk+VsuU1q/pANXGLPWR8GerR1s5opHjQ4D1ni2EfABH+uK3KGm9eNGu/wzKCB+I
2KnIwKb7zQg8GkHkiHzC+um/l5pVvuhWXt3q2MVeht3T13V6WWEQHoaW67AJ0fjbbVGfOgmRCUyL
lkhhz4c8Kb47SZB/t5rjPFbkk5pkXFDwxdyQXP/QOBZeZlr2iK/4pA8NWR3ZrNmHvhe3Mm3dVU8z
Y4fHgi3byetMBoSRvQR6zl8xqfwxzLilOTsgKZOdnQQK/xPBDa5nG8VXiBgMuQES9llzu2NmcNaV
TdfaAM83O93Dq6ufnyUtkxi474b5UILowYoL8ER9fu2ayVzNNKpWiWYvuEbD4u7JpdR1cW3zX0uH
/rQoc7R6FdZ3kEv5s3GN8gyKQI4U8ojg6rTAv0MdOt+YBE63qSFIhiwnKHEtlBhEXgQ21C5Odq+d
6D7M6ZdiCs15k8awnDmCWZsqXwSqj/i8yIqPFE7oOt50HNP6n+63HRrWefZ/GbIOEHLxpPF58mvJ
AKnCbaeNFbgxdgKCBz7VDSNUYfrtf0QOSt/w2ShtHXTXXUl8G0agoL5qUF9woS5vUL/4DnS2ddbk
/UctDKs6Wh7Ut1sv7mgT05q/AAPML7G2vOf90O8F8fDr0mZgczc7e5ACpfa1X8z4zDZdcL8xNJJC
qjfARv/IOZW1YRkwIAIWRMplGWH8BiTfe0uG71AKphVhvyFvXh7ccqnKJJMt3Q6JBIfnBFUaXWT8
6Lvi2+/FWS65BCqpJSGr8OL65zDgLvlnaVqC3BxqoxTpmpKGRCOFlBfhzSCAq7s0VgHuwfONVxoD
qG64onMHotHkoJHBLmJMzSkeipdeTuHUwnWaXdomuXFMcR62HJBqkZM+JmsnsggkcmD5uwxW5K0g
icqgWe1yl8vqoxoOT5b2ITgnwhQz7j2n9duAkN1TKmc3IVlMkPT76R/AYG4cQ6p3SyLBGs1Kz45W
LCWsguzDCTl9RNKUWmqadXESBzkryZV0pzntoq3e6IyfMXyX45eRGLnPOpfPp99z0T1ik6ANfy4n
jO7Tew2CZWeNQ3ZOJJMEnUqMd4lwToHJk3iBzCMCyPHIb0JcpnwzIx2FIyAqyI+4By0J4gmbeMSA
yrEfkxht4qwJX6mmj4S3oKsTE0bzgaiIvNZ+hWlSnAwHqkXFycsJCzQIkahOgAEHa8BrDErKj/Jb
qQ3MDlGjczYyxvBBoIxrQIPL6D0jQUM4OWFXHXxQ5B30t54J6qttTx20w/BqyfDF0U2uqZaPd36A
8b5g0N51Gv4P9dqEDuZTzkcjCK3/v8XnSouOgqYmmw2fJVd/s1I1W0pH+0Zp0N6a5ZrR3z1pAmw+
EerDV6O1e1g8TEtrvO+EV2FdHox7asAeirBH3oImrfZ6HtdXssDupeWnb9z16WkuMSONhGM+4Qb5
rReEAXISCXdaArVhFfdEF3IG6NZNbdavhPn8snQSjugmIbWTw0lvim84F/VnT3W2LXIj2y4urnfT
HstV6k/axagwiCpZo6gSDrZEJniV4DOLh/RshNnOjNFk2q7LfAH9NueSHPLP6H8ZzWnZ9pSlqz/l
H9girDsJBrXBxzhXcYNfk5WRU3UAHfKlIwxCyq4ua2ez6AB8cayLDXuUB6V6grioaqF6wLSWEzKx
TSXg0MqzXRPhbhP0BWW+c70NpV9PLVnlNxeH6DPYU2Jfd3FyszNpWK1jpKEhYEsbSJGP8f+pliyx
j8nQT+dNTsrpja1quLoAjlE4I4Jm6nimlvTOJUezbWLivUzIgzvXY4v+Tz5SiycpVIsYl40hxfRC
Lj7XySFNU/IWliLbYy/nnmsjQj9+vjgQN6gOQ+oYFIfZdB5ku0pO1WcjwiMGienzEQOfaKvx8Tsu
Vp9EDjzVn1TL4pPL4CVutnx4BaNs9d/Q2349D3ZwUYg4HFghEc7WfFB3rszLiDAYA4yh6ZTwoYhz
VwTjTS1WNehHFAQvsQ/dfDZCi/HbGF7Uok80v4eUC0dO6tCLhGdHzqosuTRe059S8xDKobEftvrJ
c0EWrVykIzDoffxvQ7icp474uhiJ1+Yz1cQcSCJY0Go6lUf+pNOwsbHz4T4CzISBhkbcMalJQZin
6OzKBTQZzv1Wa124i/Gb6KBXmn2LGNuWD1HyGHKgbK4d9G1r8nfMExJsE2IZg+ey8V5jh/xbkFlo
GP79i+qR2zn57vMYG03mgT/VIdHByDlh2jj7bXpPu6bb0/GgzTVOVnamo0kY3xjkGyFtbLZcxjKF
zVXTkrYq1BJdNV25IJfjALfklgqcLnkTgcMJazCvgiRIsP4Iv+ifvTN2cNcOkqJXrQnNzdIw+19c
n6RnafqjUaGdDapLKQSIhPUdOVKzI9UBQK5cjD7G3jeE6c4pop/JaEwEqUg5NFmzLQaCmvxaKZ5y
oCRfuihHTLVM6ZdxiKmSpYe44EBsJ8ABOuUtTsLo/HlTn+LoMUuzuFoyXDWXSDrGa3hn+3KOnwtJ
qgOWMa3ql3OZZAu0qvDpalW8V25GV5Kl1CPlcNRGco4xLR0YFDknD4Tx52JhWcYyFaAF4L8qhP7P
gjYBmO5ivEmT4ef9Td3k1O1OI6Qaaz3R7G4MTSVp4OXzbVXPYolUWELSzgMOgKnsrCglT7FgSnFQ
FtlVPR6UOlu3Hfnt0pzfE8CNw6CZ9s4w6UnPnM8foAAGuuTdfA/9O0Kxem1Cr9laRhJdBrunR2PD
yzpB9Fj9hyCingWXCIOtzZ85aV0CDfUj59sA9PBIYtOXSHUlGvqOO9zG1t6Eh7ytHfDQoyvEQ8SJ
9YAEHDFCKeloutCjmQAeO6QJ9NyNZVfxkVvS7UQoefm5DNLyhBagOnPBsoNylt3AN54vammaZTlM
XXNj30roaXXcAkv3nMtgAZvuzEY9JehM2+pU3ivPwgcpjqnBTaLsc5JpOY+XJw0lmAR/krKTVN0Z
dSjfFEBLJzMBqRUCXEJezgrX9gfneU3YKGHGMaWpyWJI01NpRLJb2YYvbdxKSNp4Db14goM1V7tl
RuBY+3W6SxgFvw1W43BOivLTYNPwR0QvVrP8dmaUKRWNdL6t7NUEFS8cW/70+NUjvUFQRoCgHnzN
M8LYCGiZztzcpvMoVUuODKTEHI39Qs+477f3BNgBMgsg+lS9wbPFILJHIzwxSaslOwq8UANHELcM
9jPer4N6FrriOYWVYGybWNdezpijSrRnCIUbZUMrrfkfV1pSEIMjQO6nnfgWhi9hXAFm9ukHHtI6
QrkHt2zTpJ65H9rh7ILGQnvvvNSyH5hl5U9u2fWmrpJvKYku3aYktXAjPDZXDnL9S10iyphfYQYM
1ywW02tJDgqheC4IrZ7eqWYgb8PKXz8MwyVHm/0SelWQX3P6p2rQoUYei2ya+AlGCVwvZhyU4CbR
zczuR0FaAT1B8qO7NRJWksxzYyz34AqtI/CnYyl7+oss7WURc8K6o6/9nh00D2TSJmTrTN51Azec
cXDE9U5peDorIpqv2YYuFddi1u0ubM3u1nbwoGAParuinw3yw4voMH/pu4mwT4reuy8Xg04dpm2b
aGQ3eHC/TL4UTT0dSg+qThVHu8i3l/sYtA34RIZvkIOjOx0algoUWWXmOmTN9l5K4XcDD5ubG4gI
l1vUzWewu1ny9r2yNYO/uycQc8kIrIUCmjkVJnoIxtuqsojutTr7bJhfxpRZsCEvA6UyUHqDqe1/
R3FcHzXdMVDsLoABO3jOMCGdazoizHGN3YDtlklI99bObvHiRzGgz0jHm9F2pzYx4MdzFgTYR+yK
72r252xFDViGUkM76eAbZgoA91DudIpWp45VOVU/1TC+vEgB2+XSCdEfJo9e+uLAA6kYXgWFxQGd
Z7XRugTk+FhhjIBCiwLbuNsaE009eS+HxvqKlt4lQqaCBNkt3aEb0JrEWTYwZxTOrz7+Chz9bTGk
Dx0d9MM1ILGlJXIfwj7AVVQkcQ+EkRF8hHE6mc2faD/1fVWHJXy6Rb/7jVVCQmzbteo0IfuLP3tO
mYz2il1b5oE2+ySystOy+DGKGIfNycLPCvZZIuKUmMvV7QKl3vKmy/+8ekMqqeksAAqd5pk4PA9e
kJVCaytNA9O74s6BK63PfVrtUre7fx7cAFgQkysGutNuiESJmRzSWIkmVQshRhTc4VQw0Krrg42M
ecfo4Ql+YzriQgDGF2bVETnht4i5+Z1Gbr3l5KYfDIu2VpMunBMhnJADy+R9reZ8YVmjtKm9vdFp
v+MY9foQ+M3TniPCtAg62dhQdUPH6L8EHEcUyS6THTj1KJdtuNoFcVkxE6VaHQ4KUmFGvrYagxFI
kjwd8eXY1fGYnVXhokoYRp/2sTHTZza6dCIj8nwX4WliFWk0iFOdkpNuU7ECHmCsq44xyhx3CIOm
wRqRPLqo4g0a0m34zGErPFyHgz99VpcTZWSfomWxTzRyXSlNAzq2kLJI5DMNV3t+Y287eyBQ1tTL
3uscWclTk5lQMc9C2gd4H10yKKV/WoGR1BK7X+OQpO8yHb7AAfYOUK5JXmbHHG5OfixL2chPra+1
h6tADe5DKnziGNpsFTqERA1ESvXaEm9jwHQfleN8tTPS2RNylWmMyURiB5oYkyvvIqdJokEq1noL
Yja6x4eJ87pjDdpdLVZFtI/f1MkO96a7GYXFJW5B84O7iLR+NKFiMHO7qkdlWsP8G+21rhncTRZ3
OWJ9gv7W68VIM73FEw2Pb9/b0Ghbxlx6l1d3XfcfXVJi8mSw/HnfbKoCgyxZyjvHIgVWd7Fg+XTW
Hh/jGKDRKcfqNCnwZCWar3LkcVtGw7gRnuJvqnFlQydbu7IBiQ+7ZV9FvKrwTGrxpn48UD9FK62P
flV66Ow+7/eRk5/+e+KC4/0/6NmkmGH/sMlW0fX/SFdJBHpfUrX97VxQEBO6kt1x6b/lAamL2JqR
9ikkuRqWkqqB/gR9CUWLd+I4bZMXWf/KYeGcfD3ruNtFLyZikNtkwMwcLYdr2EEx77OFX9vWvM0y
lLpriurU9xjwMpDq/mislRNxbrAjMh1haORChEaIWZ7VogFh37hlE61V+MXS5gasZTZU4zYWwXBV
IR1Mh1rOcCRcKBZBy7GFYdRMWlgJukCU+l+tHCcuYINOLuzJ/bSg+s8a96Fbx87R9BNUZ5yWE7H1
aos0x5ocSDOno+Y4lxr/7YmPqlvD89rwoWfbQh/yo/pCGMbrf/9U7P/FNEfb5Qqqe8uwLZfP538y
zRdvsDRyZYOtqBCrZ+6wRfHfMWtnKerR3oUBE1GADP+8ZkAG5aszBif1W/w26u/yT2UZoLo8DeN1
12r2W9a18EyHKdsN8mnHNnNIBqKi1K8Kd/QuYU7oqC4tXtas6VfY9i+xYP66UcriMEhQ2qBXgo4u
X1RBJupFJPP/fhFr2sq0QTOKoOELR62NKLtqn2ou/+c1tbl2codVr4lmaHCeM7pXv/nP71Ovqd+s
Xot0p1r99/fbIpPmf4TJkFNjOpYQzNB0lMbGfzDkw6BD4d3U2b6iTTJyoD+4wBnWPS7Ufq7aR2bp
v4qweeucZoCAKampCxKSTeRlsDzr+owXaj61Ja6+fnDY4QekYCSK70yXc2aUWutxQlHQ0VnY2ezj
q84qgMhEHOSHYeUQQUE0VrCD9gmzgN2dNj0mrXgiNt7DncKMmM59OGSnNDmU8iCd+nq/0iMH5ink
wdPkTtjeqEAY8LVbXwcY4EMd/f9sFib71v96o2zfEAZNXN8gudeU28n/FcZkmXHPMVqEew2u8T6V
/2u1eDW1R2Rr4Vadd5L/w9h5LTmObFn2V9rqHbehxVhXP1CBmgyRIuoFlhJaa3z9LPfIrshM66k7
ZmluBFUGQQJwP2fvtacJXRFcscjFOm3gaJIuNjX4ELfj+CjuiIwQDIWrE4kS6A2UsBhdYkwyJaKq
5a6hrAK9DOuzV9GyO1l9sWd810UefVnEiaJBzHEY3elHAYsd921ZmFu9YdZGyjmrxqaO2rL6nho4
VLa15AfS3b9Qsp8fdZUwTBdT5pnDIgL6MDx6/BJgeZrKY4SJBuimLC2Qrr0qa708yqlUIfq/RpzD
uIlUAE9Niu4c5JaOyoFEz0qqeoyPZW6yWm17GKm9pdO7Fyg5UCDeRp2pu41BN13z8kilCqbPTB8Q
PZFL9MX8IQ6j7Nb0DmBVqKRbJlMLReOyhkxGPziFQS6RiGpY4NLHUrZSxUmNmX9xiG19LWesMICc
rTvGJKjEOpHcYgiBBQCRsziRkrJS7N2x7P3GA5th54t9TGyQMmFq9xvcu8RJQoBbVAeXMiZFTbHN
m+Zq6XVgzsdvbLhRmyET0M30Pf/pcFtwZR5cVfu+YGT1ORwUlN3xfNOZgkibSAxoB7iXOvl5TRmP
quvoV/jW6EfHFdRAJHmVxTnEy8EB14K35hSxsgP7la4MG3Bzv2RABXvVO0CJ9lEshqeuizaJqP0a
QpQfp2RjQrrxCZmedksxNBfNa7a6ps3X2qlzEns/FwpRrVZptTcoLckqoOJya6MLYURrI2n7b8Ae
vxhFFa849iALW3F/g+BEZxxZbGtqAHsNrb4HdoCty/gwV2riu6K8CmuMSm2l1d56SPVPZVl2wG8Q
FFQ1AOAqJc2jb+jQGmapHsuqsx6J4Jbt9AD4pHKJ+L6QztflDYLbzQKefbCNVjn3CN/OiTdm1EFY
FURkBeL+HUlGIYJ4XY9o5+eupViND4F2UcBKblSLxR+1BoZbSquiDWO6gFZ/IKR+fOojIdwInPfI
JHa1U4Rn6lULHHwOAI/zkkyyUDxz3jCV1DaqQLc3bdD7fVV+XXJKre7/0IzS768zHMiPULejmXyN
YmrQ+8V07ugauTbZLEgFpv08tccG9OFJDlJdgln/xVtMe2dPWXKuDY8jWrcJKcUpaNw0vps7IbK4
Kcv3TR18p6t8txt7oS1TUbSx2Q2EwD3bHqZkpXD1tdWFhu/y0VdcHnNA4tlLKmRAObopf9G8+gsV
sHEtmVOdTc5JjBV1i3azJKoFaDYq8ISk0sq82tQ3dkRtKUga6ai3Rn2WEww5OPYwHUraPhDDguPb
UENhicqSxEJRIMycdPA1tNNkyDYnklxw1iXU5RX7RQD/eqobXabXN7gURLHHzexr1JXXAc6ENcaF
aDeIWnhAMvnGiYQP2GrJ49HzGFy/iSHoGI1fx7TUH83huSQr8Qn+mn7RIu3JJNuIDNu65tdDAxZi
Zkb0IyExaEquThkMj4MG5AfF4oWLPUOJjW/MjY48i8QkJ0T53jXEIL0NdaS9K1Vj3tmDhn/w7wF1
vAEl0S1wfQWVsV1c9yVR8b/vPVMhsVaHi4INjSSbtBmNvUozeqEXjFZ/cjME3mBu3ydR2+90RHdH
OSwWF4MxYbk0VdixYyFFil0nYiGu0vtu8WQ3nFZY6oOAE5vDQkaYiSt1A7ygKHFjTRh1yxndYeze
5trYYympz2Vbkv5JKWLf24H7uJALMCe5BxYkOXFWoiwvpDH05o2TwB8WQH8PLZgU1mrGcOzFrdpF
X4XNf6+iKeEUDDocW/81SqIPuen1/iC4T6ZAGvQ0a1m26i9j7703c4hUVUQVG8Fmfk6ozvrQTNTn
Pq4ejGTeWrPyOZrVehvMz6EX9n5I0hc6g/hkWbNx0Dl/N0LIpgjSvR0RTdnhG9VIY0iiyqRoswQb
DVMfVKWpi7nQZeWKQI2YsvES7xqRw6M5GjEZSG5sXIwZVOqqmc8O5whQqu3ljaWWqSbSHa3wl8iv
gvG5iU3MPC2X9UFVmoPb6NqZKBX0lim2p2LUPmZa8GWm4YeDgFgmpTASVPwUzJTMvbhpPq+DbgRK
0ZjdqSzBFqqcwLeF0rqrDrzosoxw+TnxkpfWQHQljbdrku5u9z2CAXufxcQgR6CadzFNrTvgaCwE
CNM2EB9HupeZi7syth56E6utbWons4bg32m4ocPiBe3cnK5JX3kvG+qNOSY72V+3+vpDFSEXWtKi
OXfsrA012R+dKr2LOQnTX63Kmzn22ktYan/VBaEB9C3OXU4d0ksXH1P0hmCD6CAX2FPVgQsPOWDJ
Hr0HC+VSQFvA7xpMN52W41YaOYmQyrWW5xs5DCmh3oZXBZuyfJa2Q8WxnV1Zal8QrDkHO299nNHz
rS5y4xxnJtN4LQWhN+LAcGNABnMwAUYciQipYdSt8RdPG4euxJq+oX1kThVvLMXO/LHVZ8glVnYy
Ad17RB/eSFOFak+DcRcKKNSoicq5ih+ja6GxJbqRvEIeK5G0FSYkigo954L0YT2KS7TEUFMWnOgW
ux/iAoW7tJlljs6klHM5c6yOrFZOJ+shrBug02V2COhxWWGb3+cZj56qw3Ibl+xz3WFblIguj4J6
PSFUNObIuruj87Xt6NTV+vyXpxrXBP82dJ/hSGwJB8KQ3sGPB/tiCCHOZsuOSla1L2kUrBMA4w9l
Hi3HtCtu+bRMh0XXw9Mkhojlua4uxVlastXafbQ9W/M1ciMP2AI3b3hRUmy/AM7GxezgsmhS6OOT
CCXsyRhhiRSsHEXnGBXBiSVgh105un/ZdjqdiRCeCFQtECVoGwfXrddpRLJi4lgwF2zKDFuB1Hzn
8Pr2tD0E3943PXgpVZ8mMCCRcvcF80ojGRW8suBF5MrZzQCDpUm5kq0fQ42/NhSLd2GHuKCvMVU2
VkIYomU9DD1TIwsW9w4RcLRWFNyL7lKGZ1ed/ZzUgg+K4SA1j8v0XRsVX0F5kp1EFkpTOAGeorbY
YtOjNSI0RJWNsRRV2YecMvLK7cOjYs3jQUcJgc8CMADTdmdjT4b6MAeasqHa7sdtJGBmxH6tXPwb
udPlD0oGSykPJwRXZbqXOC+0GiAkyTPHsxmjwB/Vq6m+4M+gX6KXFkLCawJ5QmicWyQ/OEImgLgL
XShlMKDW01NeV4FGq5NuwT6l3LOzwKOSRRgPVO9oE7UWCUygMAQ7gpZ7VoVfFNRN64aZOTMkJEap
DWjdrFWcRKSjZIlrvY+14DHKg0MrOtNxsSwNDWnj4hVhuvfC4iPSY2OXkJvpV8byBDiFeIAkstYT
Xa6spnzfCsZRYRu72WOxImmGaumqgma0AIjIUwA4/G5MqNJgBaxdJdob9DZh3RfKJwMMEJrQea/a
qXXO7eZu5Za+V0XZdUSCfnTwJpq6NkyrSflocMTuvMb6LIMf1Q7BZQwaVBGxK6mIWkD4G7LqaJMV
C8MM8FfzsFCEO3dJniCLJPBtqifLH2bV96zJvSSlASmX8swWWbsM92vBvYx6CjGODKhNRgpPPxTf
ocSlIHQfImeIP7Z1f6SvGG+V1Bz2fatM6yJfQLJMtsolrYh31qxvSqfXqCwgu7TafhtUmubnfX7i
DOZczLL+Rh+GJQu6jHXeYJDJB/N7UhjmuR5Sqhn68ISdm3odRfltPVbGOxfZ2szq8GzmnrpNjP5L
PCnhWoNOx9UKnKheUlzFTrdrS7W8hBYXTF2BShOH3r4UiKdSDfEDTDBcPZhV6ATjdU4B4FTMpNgb
WV+cDfD6aEbhSMgBn+KmjzSTg4A+cJaSsSSoqiCMcEMNfbvCr7hACCpvho0WK7DIbKT16He0dR5B
5u8Go+l3NdqereK29bav+I+8RZvXOTgjWvj5cK4EJjgxELSrQXggZSqG+PEOYzNEMwrr/Gcg2xeQ
ZVoyLPtGLdQjtePlSKxYNnwyUFzuRxtiW11OyROKt+EbLU6yO4hv2uNyIdZJ0Assb3o3oAZ+ykeK
E9j7iHj/GJnP2CfvkEo2UgZCGiLOJiNBnkKzciiqTxZCEUTb8XJRqBhvzMGFyB4My0l3euTwofEc
Q6S5ENE0wxRKh32X2z298iDbUudFi4OPI7eHJ2umZFfCmoOF3X9uIN+s3QamxRhH2VNSYyBT52JY
r2k+JpdeDGlLpmCStC2mATVccfFS9pk3QGuaautzspj8XfQyzkOr976svjsDZHJbgZpqCodJJ4JN
osSId4G7IHhVy2WbLqZ1HURygDNRuvGIBNuxftg0ld2eW4szrviZyPYdgXTJCQHFzXBe6kGP+D2B
WbWE3wqfCr6SENNlJ4YQa55vqNZnOv+0MUSU6zKk7Tqc49RZzeQ0IrTR6aukYcpVih5HiiJg42I5
AG6a05tKrOKotoR6WXldP5lO/EUnInCfD4NxtvrhXaoQssTf2PEiz6NZb38eS09/iMNi12SInlXI
vA8BBg2ife+W5SW70aCnrVpkbnCGLp+NJXQ3caU/KoLulXQExbWdecGro526KHFEvJ3fR5SRctHh
Yu7+nh3s7VrRv6b/kmyWbpnWr85hR9iHIwSHU1Z3m54XnKlzNGcyuUyMkJtSqzk96nvFZiKsuHl7
HtBdCtOsHEhomXd1FKK4EsJLOYQGKWShseYnrAwdjbZFH+9hhw9bzj24WoV0SBHDLXUObpqhokPC
1ZMID9c7AsNHxx6X1aV20bkMTuxtKSsRLxSnenDIRZCCWGeADGBabJvNp8nuBBhS0UgahhNxVMXS
RN7KvDsfsLorRY4fHMdFqKTjumBiQF8bj2LOhH6FfcfY9TpSBvL0qNq6MVLAIntQCRPYs7gD0dAQ
fQed4WstatFypqEITHG9LCfTjOpjn6snCxjDLes98gs8/Xlx8K6Jrrnsn2sm4WhJZYCrEOL6IcaK
rxjus+qiua1RHG0Gm2gkJ03UAxxxBLlYuBdb+M6d9CV1qr+ickrPpdHEH0w3Pn5Dp95dK7dmsdBA
BXdNJlqGEu+WPABOYbUf5DWlUIAwM7NyH036p4vbnoB+pkewE9Ujyi8HGzC5l8VpaNLu4jrvceFY
h6hZmpzDcboTxE2cRYYZjAtccNT0oViPGl64NzKsXqYdMkj7HpkWi0NrGV81H2mC9E4REWpy0gl0
k+6jXM6bSbDqRc8/SMzpAPzyJhdoXVm9pEsEU7OZep9sqUvHxCIXcjVVrD5dQpJn6JySuWf1IDfn
FktFqg0DE9bwnURWNymayQE8NilmhOGMLSsEylLFtiHQeKf1qXsvS4IubeJONyg5sg0CMEplHvyD
mAtCIBI5Lc3u4V6zxPCBdLbbRdQTgbx5fLx2OnjuOxJCaVtldEHkZACKJaKbprr06KAwWbglBeNG
3eheiHgZtwP+vraw4m2FYprwRH7+sWELhQw0wMEwm0ugUE7rqpGd3U13F7LlNuIP49v6Kx6nz7XW
zSwKoQhQUP7UtQQR8RNOCB/kta2tq9fJxQcZuqmyjboWCyLA6EqZPtpxfqiiyTnE3ynaBCcLrCkQ
UXCiwMa+JB5ZQ65LYasfVT4QTBeUKMvF8YYvtdEfIiEOKjR7BQGhghJkZLvQ/A4cojlPZVEo2zpX
oodOTT83IyfRkSvSanG08Grhf6phbKWuHZ/MJeHcZgwkJMy3wqBdjiVKg2tUzBxrDYQS1Yoe2kJY
FemX79IsPdiBQrwKZN26Itq4y4dy09nstpr4yqZYGp+V/7BZlOTYzxY5nfH0mT9F37E23XrmRFTM
GLUXtSldcq1zn6DVEqpZhxdc7YjviDtzFR1scbyaqtf6xH0wxZLFWKqDxxQmGgqtlojMU1JTpYjT
GTy3ClckaW8u1DhmR312npjznNWGskQc5DFLYV47RgAWR5PmK6vt4VSUJku6vXS7mCyHD0yel3Vt
AfrDgTJs3VfJJt28Cwjqd1YbzhdDHz8GXkSVpl70rStCgMu+f1L0LtvrSx8f6jA4yUUQ4dVfvXJU
DlqjqhtaQ4S7k2+ezanyEqGUg7zPnjIRkKq83RKhu4tb6mVth4mtcKsFBW/r+gSY3etgCPw6RVYL
wu1dq1MbwfT6fXaV9oNV9h+oqFIMsaxlt4jSYmAstxJtzUFPmQsYgnGMH205eqWGrTtC4kDn2PNj
JBZXORR8gwsQFMI18nWU1MZtalUdqhDkrkyl8T5q8zdQQMlRyWrjyrp8jYGqvED70bblxKGWo7FY
hdU4UPpmSqHW6m4e5vg+KliHPJrn6yYSEnwbXCWtmvmc6uHFVdRpD8e8PGeRaWzH2UTGK4hZDWIJ
31W996nRjRdlKfaxzsyKnJxuj8Q0B0OhpY95brJQDCOSfVSs4BlGox2VVpuV9KPTwnRTjJmojKmx
nvYEIT6GAZ5Sdj+pVTkV7hnKNNYgUkJtTRAFEiRV3Cr00+T041XGMyMIOIBI0NAUDqrPQoHeg84X
nQ75M85IBA+4SZOErpMTVcK4jVCk1qoDCdDPwPDCbbOjnBahcBTixuIaeDkyvSKv7pldXlxie4Ty
ipRW3QGDpWrGJkh1VnhlMj6Ebv7OhRuwKxa+2EkoYJuu/yQFesjF/EClMSOyiWDLE7ikgHWm5NEd
dQSmay8BHiH8D1tX957VITL9GJgHXhq8DaiTMW4FeAxLqPDkraNvPUrWMq00Ki6kiPnqzArEQvY0
Q6NFqVeuHc80zXWoOIhqbTgciLa5Yo2IjOSAcKjZp5Bh3sox8pZqNyRVBVgBGod0yZEm1j5rFgIh
k8fMU62PM7+chOXlZhh/yPbgjpMGntPvRHlrHhPXpfFAJpJKpsjRM61DjxllPZZMY70OdJkc6oTU
1mpAoy3lH7qXEcsTOrSW1YQ5eqOk2KWacZdNR1nJsBZt2uPn71bYyCeoRwOLXLvAjEGXRuJX0YyT
lNEm/lzQguLEepnivL1RlbR809TuGCbBKLvutTIm7+q4scI3+qK6UKAtSki4FkzzYin6ZyXFz1Pk
eQCVSzGfSGFbF3CwN6hTsGTUguMpFrapWOIOU/BsDOpsrc3MrXazOoZXjzSGXVEA4u7DJzTZTKws
5SG1UCDl4fJeABd9I0z5IEJPmSTvcGYA9fCU9Nwy/995c1Cc3WCEWWEOD2kCzXPIOTQWL4VmkjL7
z/Lyr0rYgEwxn5C3puGkShWHaJEASZs4t+OuAtF5aJmR3MiYzaCJLvWJoJ/hiaI8e7mgTYdiaiQO
l2DvKYiR5PdYINsMZILR6eN55Ng7VomztdAJD6an+r2jBw3xoIFDZ0792MxRfur+HhassBzDWYVZ
LcVC9uqsNQqUIsqseBTsjPeEcRl3MmrtxybJVi0S0MUom6vbBvVV3uo0a9WXmMg9MJU1WjUzWqEZ
sXaBbVYATqbU2TYeBXAT+hcr+aD1SeQJOKhooPzt/Fxw2ZN0m989aMl7nZy3STeB2ACZ7w+lQUSn
q9norWZqc3E0pv4Uj88jLsmjHNqRYJTUnN4X8Fx2oTBhyCGyqdvWWYaMR9zniXyAhKlplCTUtcWJ
Q549NNED8az86hbUlJGeWMjEzDDZmQHBBJj5WQgwwVtLBbnUks9grFjR4l3GVm8hjBlcRFLmkwJ8
kT2s9pQQ+zzdpCzHSQEKkngv7ay1KNyj3CMO2UjLDWjjH77lrstcnynqlQmnyf8e1fklyrpPTTa2
eLNqCxJx4V1nD9lgb43HTjUsftA4rhD1RGt+CONa0jhDs9R29ghORW72/AKbdhmOReWSUyuXPsMa
GIF1TLWzOaT5Ma4Cw0RGRK+1ixHA6GLa9zZoU9qdCLKDskOPahL7fJAmUg1T5mjpjq+YztzzpVN5
Nz1mkVa2H70uejRxztDEW1yWd90nkygKf2oJRoXL6GxorwAqFPwASlT5telf+Kq3GgnZt6To6kea
59+LNjX9huvIkYbBtgw73FoTnzYj6GeTeFkBBadzyZRhkbPB0DIfvRaiYF+PBB/ECk0EmWXUaDEG
/Ax7WxpNm4mK5par13DUojbzpdsmwvjPZDs9TMyIqDLQMS5jlSSMwTtOsnGWJQqHoNaSdOXG51IM
dl9tbYCXB0vom0NBuOo10oCZ3mNrotasJibyNwNwUyScpkGIfLEkJbJCAtQSinChSr1Wk348vRrp
ckOjAp5yXRVpJyzy+b/b/jCpCKv7wvVwXpoNwXnTcnfG2DjFunpr3djdQHklbU+FNd0IKdsCOmSD
pthdS6SUJKkQR04nJUO6Fem55ZJL5FQnOJ3KYdLHId+LNo5ckfbi9MDilut2xNtQ7xuPckhyezza
y/hYQ8P6qQnGxNFb45xD7CTmF4oQRiYGlTmtjD6OedMRAaJba8QyC45nxbwOXj7tAlTx28qC9wYS
km4Kv7xdWOHZagVVHKkFTWQxZLozbEzcMxz2le+IOeFSAOK3DWp1q8oY3+NNDnaARo+2loV3Vwzg
/GCUhIu6LxZKeBk24Q1hQ+4tSe12TW8bE+tkOLce6LHhUC6AMh9t4w7lg3SFu5B46XpKl3jojH5q
z4+2XpjnJF8sFDJDtHImPK65oj+GrMhOXjoyOJNDT/iDTESRhl0LbjeBqLW3tdD77lk7rCInTM5k
dBl+FhlPMxj+YTWLL3gUQzChQQJZkW8JsKBiTMdMmpc0UWVpRn2kXQQVH5HAMV0S5RBk0KAFOnig
8XBr68Cjo+4Uu8LgWKT7UTyiiYz2RT4WaHfsD4PePAD9b4hyOOv0y07SgE/QPZiRnvBPtww+xoqr
7ZYavagTYt7H0Rm4cFAhClqilyoHzeRvLUqX9sqCzFYXrlLJmYkNJCSvl5RGJ2qlqjFHcgZ1u+0c
1mQsDzGWwHEJND/QxrvE0r2lbZvu/DUT3RUKZj1cPOjjVshhIAcEM5y/phEDc8+VYktrAYNRRmJ8
6iDNx3pCYLRiGPg7DO800s08GYRx0cPeynDqN01o6CaU2IIlXgfSn8Acy94EJXXciAOEC7i9QIMw
s4+wlujIWEiGWAMJOWoHZDxAfZYGzV8B14ZdJWx68JZGijLlfmoNkvE4a1AdczGGkqei9Jm91XXU
pk5ddZcQdxIhJgQJ24NJgofLqQaAD1VAxyXBkqryO4I1nV1eASdZmz1+hQ6sU0EAZRZ9yZCxQCiJ
7etYxvqr6i+qUUenLd7uejTCvSb8IIrix0b8mDnLcBtNi4LUqL/TWVKeB5sfRhno4Y2f7bsuqD82
oak92pZeABZSbQjNIAU6tBFrN4wN31qKr/PMr3UgkBjBeo3keq6F5a0JfU3h3CD95VmvElaocpTK
iUgchdM5jFz85aNubhavxwFPa3q7VJi2FqhuKJmdCh/9MAGMUgvKQ2bZLPvAiXeViQdCDrY4R1lN
8V7rUTjkbSQ+ZM7Tlrjd0oXzzi2cn0MQRwe5xZf0kJhQ2YwAMHmsC+AelZJuwRnSZRz0mdJXd03p
g5tLMhZiTpTnlMsrEirXTKAmyro4d/SEuoAo3kKNzfcEjj5IIE+nz4jo1HLrQPi41j164rBKYLAD
Y28GcgCATkYwa+hcLGI+YaKaODm1cQqp/+8lKcgQFd1Jm07/Rgzo/aZxsyEeUJq1PABmrub9Lr5M
OhVUtcWaQyWBaAULdDMI/Zkccmv4cUtuMn+ayeU7cr4gi1CU4eVgl3rHsTY8JJ0oxLZRdbMG09xT
seC0pcZ4nSh2c+arRBuryOBxmxX7GTUFDWnyGRLUInUO5bwF8xMWKKJyZWwgS3EVokPXX2YV9ZVH
IsdWLn1aYQA5J5qSvHRMBgbl2LbJiSaM9QznGfct9Vu+F4/KFFfeTtZ0FSdY//Oe09Xf5YG2amiq
JXaebnOa+l1NbLJw0q0kH3wTPSrauflqi6FiFXRdbI4FbAXqTj5QOs6L1zIPshWnPcqh09Lu9Zbc
NP9+IHMXFu4UXzcaVu/XXHFUpVgqSGeRd5l/542/bcpbqKiszVTm7VpuymERb9Ime5We79EiL8Ve
x+EUn+SQmTQGgLxyrRCe+EkAmt+Gt/u0W6tjH5UPaUmGMUBDU2Go7SPaT+UGycLZaIL6IjdjGJQO
YujsmBsgGuV9cvC63D1MWvUX9J2VnVAIzloFbSftJ+3ct8g8KMjgfCCtoN4qXhxSLz8HLVAEq8E8
ZOB8lBHD8i6ZMyyHpoEE7qTah9/uj6B1v8YR6xohh5A8ESr8fZ98qXzFkjRMkCiNbiWSOEI5fjS9
DHVZj7Z+EhJseZ989G0TOxa2bbn9evO3x+WmHPIF0rG89fo+9VgeMjVbs8BJLi4ZoGLZ3iwbFT/A
ms4ZHSAxzDqVlY28GepC9pLRFB7Ea96eows++dsmrszDYFEvDBuRViP4CD29mzNgL5qVgQogVGw6
iHpb5nQZsroAK21WLtOZIsN01pDBr+HZkbIi7nt74G0zEQ9Elj7AjNSzY6K40VXPmqteFlxNmuhW
oHbhopUxa9M6FlyWOYjyt1q/ZpOGYh6jxMue+Mz4sAg292tmqbglN5kVF4ALXVL37K9Imev7TCUI
gR7LosKDGoAqtkVGOSfgT8Qwdxlz7KCLdoAqTyDlzX0IAOMkuzeWx2xUEArNaBPs7WuNTG4bhImx
ycg/vOcip4GUSAgzQsYt76PIM9z++Xxh/y67tjWPTHbLsTSHuanl6L+qiTX4TZqVsyrRsuaeA276
rtwWwIJPzNzC1+Y31uaApSwHvWiFywE2J+DIHLs52Ud6sCFU7scj1VBjiCIjMdnR5KVYk9rFnpUa
LfdZ1e5jW2l3kPzLTdWf5IaOP/8yltFWE1VbObSiNROKGuz/c3PEObyKDQ7wOn2eXDv7Fhmo3XDm
C2UZ7cOo8+wrAV0/hipCwtrBApR3wTz/cb+BXotyJs2KvLJvtiD2SWsZdQ8d8wfVpJDJsnXKoLLk
pYWYYRELPq/OuMlFefo3+m7jf/k+TBPljeuYhosQ/rfvYza7hLaDZfkxs6hr7rr6QzhiHEzhqGSI
SR7kXRFwoFNhNR/e7krKQNvHE5LAVLyoVR3AE0xp0bDTfxtE61224wJ+cYdpaY96kacTWdU8UOfm
1G8SuNer1mQe9NNDXKHbHVEMk2/lY7KtwTXRlAZOuYpEFpzXeNt//kWawlhR4pEmQebrn38IpQ//
HF3XDM82PFf7bQ94KRcu1W1MvwDW2WRf1QGOlBxqM0tFZOL8Y1ve6aQRYRGIjlYu0+Ydxe0ItZea
vUO95/gIruHHyc24VA7g0IkFY6KoBnSRRTJhGcb06HI5uvIOexoxa4c7sdRBLdyQXCgf+Ok58s6f
Hg9yLwB+V7jbzihiv0aK5Zt5N75keYrxJTLeZaZunZz7v9lVYlf8tqvglWmmhjBN1U3pLPrJChBY
c6p5g235XCGTA0ua7AmUBAnRavY1jBqtBKHNjuktLKxJ0dD7L+i7wVdhMgsAgEucozCTc+C84qf5
hNsB60JB79HLDIy/dkWM8hRupolwBI4N6+qKwZgTi0lFctUnFlLthEK9s0qh7hGPag9R7C4/PVO8
g0eitsVc9FZkybsoSuxDlI8ZAcrcJQeNfvzqn/eOKxwjP+8dR9dUFtK646mkyhKv+uupreoQ4A5h
gMC5K5Lt24VZXmxntteRQiWZ7y1cyCvnei6fE0VRThl9eFETCz21g+E3nP8iPA4ZR7IMz4TSQpaN
k/YsNy0UTxszqnJfblZa4wLDQJ4qN7VqXq7ijTApDs/yri78JN8MI8T//mZZMv78ZiDkfrwZsWDL
lXbhg3yfiYxg0YcMuoNOczJ24/Y5Bpbvjx6emake2mdV7VG91dqHtLZHVADztbTs5kk+tW/ddJU2
Nanc4qlhgpF41kO0nuKNcixbqNWEEFg8ag4QbutR91/fqNC9va17xV0+162QnUbZpB3k5jLN5Mar
fbCRm5oygHDA//T6Tobi6E+0duVjKs1U/5+/de/30wdnDsfRDFN1DKx0qvHbty7+O2eawpo4pgIu
souSQg6JUAW3SvzSsTSg+IKYFhViimqVdPjHCn3ntWzxA/Bjgq9kd+W7IQpYMzbJR5dwsSPmV3td
KMvegwts64DdUeWSNy678/LWYLe0K0mo0BNkZmmQPSEEGG5ygPkz3ujTmetCyyDgiweYdg63Rgxd
W32JnXoT40o91CL+quFndR1r8+hR1wJBzV2VXsZMvs3Ed8R9xCQVl1jxIJo44zlVaZWaQvn4tlmj
h9v0SVWta2H/ffXrKViC5aYmbqntS7fUPnsswWlVV+/nwUL3q7XVpquWJwJbyvNQ1uYVQQ2riS5o
PmB7alAFUezKJiK/anP4gFrWFyj2F6oY7q6n7+G3DWlmQ4EezxFpx54Y3CKi+uLWQI7jkZzEGHHK
KtZJnV+8omMlDFbnSLrPj6GIUW7LH8d/fpn+T/itvL8e/O1//xfbX8pqBtVPj/zXzf/ebx+3/yVe
8fczfnvChziNq29f40//+KzL0+759yf88q78vz/+rs2n7tMvG9uCvvT80H9r5sdvbZ918i/gE4hn
/v8++B/f5Ls8z9W3P//4UvZFJ94tjMvijx8PicupODz+8+e3//HY9VPOy/xvTf6pmH9/wbdPbffn
H5r1L4TCruM5nuvC+uJAGr+JB6x/ubbF4W3LI0yzxBKTpV4X8RCvsYkwdrls65blWizs2xKh659/
mM6/yI1xhKfSoGJu69Yf//N3/fLFvX2R/wE7+F7GRdf++Yf+68mdYDwxR9JMk78L3zt1x19P7osT
5JXRUfHqzW7nBRlpbFg28N9UBDy/OtxxE20yvIMXyjULjGJXKs6Le6ipB1SxuzrRW3Gpsy9GTUyW
BJzguKlXqlfpr9oXVESp3zfjVyQA7W2pTY6LEcefAqLupx3/4wP+/IGMX6/l8gM5qqe7LNwt2yYd
9NcP5IwtdYEwijE/OJ8UIfF41XngVnO9/qOrl0gyZieFqKi0G3Ih4CaF5XgOllRFWUXcspvFe1zp
56QNh2cVK8wtqFvoNxQ35ozrQqUR492BmVtLNo4htMMSkFN/yckviuxyp9nheMnjsl4H2G4jop7+
zZRFrifeLsriYxq6bhiqrpsacwpH/fVjlvxYzKEpaTpXo3WqK8KAt9QGvjbtkPhx3IEGNZFzUlY8
xblh+lY9V2spgMUy1dwgMiMGzSew8dFeqzw0CRQKnoBunhNoF26lE5uYK9Od0z0l0crOglVEN+Ug
Q3bIAoWwUpOA7gYKuWVq9LmyfFxmth6EtyG3COEoaZSizyTNtFS/VUOovXQJhjyjGor9yFSGtm9x
ba9kkRiki3swLDIl2fcOOZ1E9Q6nNitO1dikexAQFt0G04apBJYZ1X74sR1seKRQLXZyc4I7wAIx
s4hjKtyTKxaoGZg4BOPKITXsD338fwk7rx3JjW3bfhEBevNKk658lq8XolzTuwj6rz+DpQtcqbeg
fthCb0FSZTGDESvWmnNM/IfMr2KDbEDnmmH1GijcKmHLm8WlVYz/7y+ZJv9wjv7YSH//omxaqSQW
ODaH3m9fVG9iF4b/AGDV6KudMMhWKlssUko2lgdXOUBbI3GnyvUrYTvAbAl6uVAVEh9JYjcI0Jzf
q0XFAK439BaXIdm5iJvPatwRuyztKyVX0LFvayBTCL1NyiY71swu8aNuBJ5MApko8Cs5m6Luv181
/Z8tsp81yLo2dc+0LdMA+fDPNdhO7bSOisyDUjUE09EEDgUqhespc+K/etDODKzhL2+dGy9umCB6
9zX8ayf8521ACDVEZFh6XtR4pPbovCy2q7/8cF7UyTIuZ12Wl56yXP73R9f+5aNT1roIwfhqbCzq
//zoo9qUXbcoZO94Feab2T6OZl4+TRBI/HpyL9p+gcXAqMx3ly1fZ06CtoIZ+t8fg73676X1zxOk
zqJhoGNKoXvw2+4r52nuBzUvgkl0Hk66ER7jUvYX2mQ+QiOpL3+o2+n2p0Wtu72s22fALlirXefe
s+6YKHinxmW4+vOnn4nkz58S2xlCbbRd/4cDpomso3vH97OFd+8rDsE//Sr/9kRNm4Yz1CvPM34u
5H+7Q8naJi2p1YpgIA8BaEgxXvTGWZKqcPr5P8P2Uv/8aW0acRANve9sG1H8/7/8OLiWHOJil2Xu
7uesAPQY0S++qE0imxn7/mEf/beFwBvPuac5Jp/b+m0htENvEBNlVIEzIiFUEtSJFgSMMZ+LKBk1
gqqS/KsSVPGg1Eww779UpfjDmaVte8BvewTVAdAK02UNmL9v5vAbBrs0ugoVb2wxYks+LbfQQr0m
aJB9Xr30EkptSdghNN7s1km78Q9fn/ZPeMa2Ek2VdrdOjcIuRc/ktxdiyUAwFIJUDJKaL1KtN8If
tVmGuEMrwR65jfywc7BWi6ckF5lEhmxMd4jQDWJv2vt5m2vbVkzqBCI/vMcFynxvKK7++435l0e1
3UhA7zg2pY/94+r/2zJDLam7ejuX3DkHVjjWnyuh4QjX5bZGBgBzDlwSYvTMy7S6F4DC/tRZ+t8n
xTrhR1uWCW2J8co/n5SjaKSW6thukF6B28/u55RUaVN9QqbZvdo5aQWyY0rcDPJxIZo9shdFJz97
IFat0i4dArN3BQYm4OVAU3oXE6GJPDxS47mJPHZZf7UsvGu9fVZh3USA4MyjbskeO9AOIzIM+JHU
9Hhp5+jnQK8gP4VK0TxzC1t91V7Na11ghs1mubGGeMVQg8s/jJb0/12ztEoos+gIqIara79tXQWu
haaPF4wOOXc6Z91441ieUumo14ZDavKSjkcwd6dhlDIiavhBE6T/4mC/WEtRnpxRa3y9Ssa/CF5q
j8oUgOcRvYuK8T/1/nAQUzH/9o45THQ4hVWKXUaSv33eFVZ1OnM8/lUwoZbN9gAVkkthdEyUc+9l
6m28k0VzXYrx13+v2n8yULaXi5/NjwQzwXlpbNX831ETdoUJPDeHJpiywdv/5YRbDcw90hiqBz4y
L5PKcOC/f6r2L7+yRuFhe5rGQlWt337lPiYsAwzO9mOR5sv3GtbkpqUAp+QhqMDIql6KuupCc4EQ
PhhIRUwbI3Gp+q5IuwCQfcWUOyOJXBqH7T5yL4nSFOIPp/G/FBKOxittwsviNDat7Zj820vd1zLp
55bnkzKI+5hon9J14x472I8Eg1W7xkrP+CXlXa70AwIpVQZCGffD2JFCiabZCvTK6ndltn60iHWu
5kFUN0MhEXXGcX+vruBw5rT8w/P9l2/VQU1IX4zZyf9uRZ0GohnHdsVzUtGBZ2Pu2xnTuL6zQqFX
6WEtJzf87+/0fysGm+wlzgpv264B+28f6m+PagC9mzN+tPyiI3+40F7BPPdAVOc7DxImHnMnqJwG
8GtMgn2Z4AbMqlPsqq0PpgeXpFve9mp+v8jkwyugLWzmShwSL0aRIOFmTDLEGd7nQsBh2ECjdND/
+zewWfS/v4o2HUXPoGi08FWozm+vQ87X03uCrkRuUjeCcL4TMzJrtJy7YYXZy8gJWn8KewPixxWZ
WeFiKvl53JlzIsNk7dDFm5FqVHVkWuRA2YosULsSvDe2qRt2S3yZppZNGnW1Et5R3rY9nTXLdrtw
csd6pyW4BleusYxXaCtr3hV19XHUakITTeXbYk5ZawzU4CfASCog1IAqQt52lqbLY9RdX7jWGAIr
zBXEchmuvDhF57boPfZd+pzr+CSUKurqFeUXUzScbjLdc3D4hpJfV3EmIa++jESkRWNj6lE2em44
tasRkA7joydeGVS1vvSmx1owasb3+i1bY9fICa00NXeoJk4Hn334ZU9UJbC9b5BAmNJbIs9TLqZW
uay7RxeeyP0dV7k2guJVR7z1PcEYpR26CUCMGYKModcLgl9B1JP3nqhzBs5HtcNRtTfDanFIzckI
m1opfDnZL3pGADvGKuKPnYiOeH0s+bE/Olpz1W5neBP3dVBeTYaR3zlx7gSJQZSqostnQ8XPPSy2
jAqh7NK52g1NdgsyG8qL1jQ+ElHLV0wl20utPY1NNQf5cCdtlD6tBqazFJA74lojakZXwQnDekL6
DpFa8ypujf3IRHl+BtT+QVN4BARB31Sp84mvll3WeRcLWui51KO5sJAmjOvJTevML2cLP+XpR5Sr
68r1TDJykGBGtQ13Q4g0OjQx5bOYsEL3zXxDPMxy5TZaILrlQ2L0DRUNcl1ZIorCMTHYQFO53fl9
VWT0DJU26Ov3PqZwW+Dmw+QfIuZ8KdyX7GZwVZthC5U5NSHNFsoaX27IinY4roJkAEKoWdcpHljg
MoEjXorUmOm9el+D3VU3uPUr2HdkJLD+GTu5dRtALhaJdhriwvVTz/j2SveMBK/0y4IYowu3L8AQ
F8sdgn4Nexz/gb6e73TmDmgEuo8UqKQ1x9NpVb9ti1jtTCcyqizSAmIiS5xJ5XMHK9MXQ5wGZu2h
/GAVTJYVFBXzjbJnyg1onZ48k0DD2i6r8kDSTZCYI7E96JXCqm4/k5xnjz6VzjGovaB2Nzk6oIOd
xtM+ZQiT+iERkQk01s8wkBHIpUwBiMTPaumwLee932qVvreG4QSAc92h7yBXZyX1UWEwjUuJKJyu
JrOxE4UZ9X01HbLhbhIZPBX2E8Sy2NIjS6b6oSOErVu1dd86xf2AwyVicMH0+FjptKlg+9v7Ya6O
ooDktujuyHDQbkK1nSBapkYWJZNHuNemgpFYKVZt+qoc8pwHtPZpE9ECtv1ldaKxYKXNevpUDkx7
HLsRIXVeBfLaW/B7IHavclR9+YTATYxKJOzNEeSp90atWhQoiMtWjXjcKi21PV3wh9T8jHuvgwv1
Ra9QCzxXfSA9SglKy0W1VxX2wS1iX8EAHoyoIxCyCVL/ICKAxVUZSryq2mzvjLz+IKsg1FsziSys
QmHV6wFetSVwTRlHFJsPab2kF0Xeh1CbVNaoRgLYcmQghxZTQTJJK8efDcgqkyrB+4D1jTKz6/xK
jRnKa/2XRweirSAHyRpykF3fii3hOCsf9OaIJuwVIg14hNFpWGaKj9iahCFFgbbXAnA0yzDnyhvB
DqK1LxYZ9Gb5FCPjR1JivAiDPygs3MrDe+QROQmx6LPfdgoa/cqa9MdiFuRXzlMRUoVYUba070uL
rzxrp+HS7O031LTVLp3WtzT9laLFCooiY1gEh5EHOWa3i9yUBJPrY3oh9MZDeeTMyqvrETvUtOat
3Q4dcVgcIPoWBy9S/YiLkBTOQcXEYOUD50J2lpqKONL1IltYLz18mxu+X/bBFe1xSlvSsYoXdaq1
Xc7Es5f2HaltTA7R/u2UxvTFTK7L4G56/FF9XnX4ODoB1b45AtyxlNEvy7Nik86d4/cnk7m4V6HH
Bq5avlWQLXYu7cwuvUkfqEa/K8eVd7O0LplFHAALEOwHAD3SByTxCO5YTlsyblKR5NTU5A1q9IC4
URDaUzaOHtobIZtomyogcnINpVk+j0z5PJBY1pZYWJrHKXXkUTSMd4ZWov9GYZ0VLpWbVdzPDUMg
p4MJk+O9iaohAWoEjksZq2HfOG8EHxOjIUe6hJfVAH8W758ASmfFhKDcwGW9YUbDuHAov0yvNe7o
79FUVOxwWbJ3YqN6hrO6z4ne+FDXrFec3H5nAMPxtOFyyHOxMywsHp5yFAAp2t5MAmtKXlJt815t
yIDaTG8sswZrPFmXnsNMd9SscBgKqFBoG0shbQzV6jXbVHWWU0yxyueCpRlourhsK+U5deMHLtvH
lp44/5izM+B594VHAOmsHYpMrAEoF2TFkxISa2j7oIbRsYzmoYZ6c6RjeKWVFgNlp67DQsGSPOBh
1gQ91JU5EUSEz3rDshCiQWuR/NUqc2BUNvlzT3xFIFz+PnvFu9aoN7rmzVE6yn1qkVMg6vfaXEbs
VcoQlB2pT5pPkniPlbqN8KVPxPsNAj6F5kYQvPMQuN5Oc2Z5k6QNSJJy0fdmp4yRaeufxImipJo9
HaW34xx0WsW8yPqjhbv78GNUz0qYRc62RtVFPzRD864rv4i3cIMKbzrWPJSr0wa1mEUp6f26ZwrU
q1WLOVd7hq3o+olh27KpBgvwxpBGhnHZ4k175cSDXTnmlBGwtfEU8C7YXGIoBQmAqhR/qPl36fRF
yMFPSalUO24fzsXDlFf1hxibe+LDYKG6g8uAw6HL3HWk7AA1K19qQ7svCnVCWbRPkh3lSLIaBzHa
R0vPvzNTJyNXeU/k46xaqGSMw9KScy4XVwsrz4xAT7qBxa7t69ZtlsVhnwqLM6CySO2xvShN2ObB
MMBwVIMRLogAMmElTnwGbAvZOicA2O4P3cwKXmovvdXR59Q567/T6jGqrQnCDYlGAzWJl5KxOWg6
yC5hCqre5LNHvkzwE+r9BDZXqaLtdONL/E5vzMQN8rvaKyOZXkcxaPSWSvRk3RCCib+uwBwH88h3
ig50p2Y2dSekvW59HrDCATJWYVP3vwZz/fByTICSatOaDHBO71h+cd8UUxHNZo/ReLCjwZhua4UE
GaVNo7l1brxOJcljSu/FoB7ctgzsXI3DymoVIg0845lb4oO+KGjOZ+OiNWzialV7P21A3fK18vCZ
VZskmCy1K2PW95W6sfVk/Gptr0Spa9dspvUehwcOgG1WW+j9LXabJIKAe669xD0XbvNoogk6okQl
7FG9nXKsY4PlhgKo3YXa4v1G2oF9F79mdmCTVaKmMJazptOqWDJ1CpfmtnKld8x1SHOYMeKTY1J9
wgrM8RJWi9HfK3MdyEyR6NQsndEasShGrrwWxazeNNrBxhxPlbmWl5DgcGyzmVR0IYNcrX4N3Nfn
suLtSA9Nd53LcgyBESwgvp3mXmPQD11xJ25p+qLHzsBULlq/m/jfrIoqdJT1YTLNj1lTbgwga7Ym
Lrp+OMbAoAM5EUlusc1rsv+VdIGt5t/kVJqqvK4Li2sN9SDZPftSoAXXoYNp04Fbya3ptn7bPVjE
O0AXmPxSZnv8VIg8lwv47W/0xLYK7R031+AXT8bo3C0Ftc9YH3V9Eyn2LRW8oZyXLL2CgOi7qijD
hdQXnFPrdYsJe+/ViOPNojjGtX1HpZPdddRV0Iy1k4z7Zy4lxdgQSs1VagvhoODYELGkyl+MKDhr
L+e+RoomBX2zx+r8JnDUso4WZ1cYTUAr/GGyTqVVGuQ8EuFsANx4IBv1At43qyqGPbnEpJ1tn7Rp
1gSqv3FATBlOQ6HiOIj5vHHznIl4Zy/6Od0QYvlerTOAqjrMAKZrTa9+4Re6a6RGRKnrFoGpgV+t
NS2EpEqssfXKsNUEWtgQfGilj9MY6ja0BQSZMdAjpyG461strA9VnUn4VWPD13ISbxsFjZxXX3Hz
IZaSZINt9n1XWdkl8bVo501E67J+LgvCVyf6tbWtvmaO+2EOVgg/5cXkyVZUYsA9QKLH+aOdxNcT
/v9IzW4lpT/97+aQ1ua0BwCRJM/cLRfRvQ3r8pq17V3fIxIcoI+4QEdOhZuANCbf8FhUlb9m61Pp
mc9VoV91rYOJGvsIG6mVRCZ4YtFpV0uMi2E1taOmcgEGCxVUKndiPFMomfWbjHBAvy2VlOZmJvZr
V2g+WGUwRCC4KBTUk6LHW+q4RrdCeZJMYqxdtorkOIzqAyyqU6MR+EBmVeqrevqrzuIFz+f6tGwW
GrcCa6l759ao9ouWVL6btmCIDPfEmbszdalf63WxGUQSO6wp+mxCOtXR8+gTlu+dVF414F9R1Zvf
Oa4NqN1VyD4XNyYKjvTTUXiunNfXiwO9gHqEKSkOQOR9ja/gwSznpuVT465avGxfGfebI+bAFfze
KPLjUGHxtVP4L4PBV+Mk2RyoJUKTeqXQqSRGsyw7L7J/z8Yrjm57nOD5x3B02mZ+03MclkVO2mza
ECgnlMsCwdKqpG8KKZuHVLfzaDTgBkxFPzD4EeAe7XNXkQ9aUuq34A0dN+LWycMrpgOmmTiVDOWS
dIdlzQkAF2iwKrKzW9BQSnTnfmGmfLAzpg+AitglZVaQy9Qi1S0yPy7m9Nk0Rbon5SPZba2YyN5y
vqxyvXIxagQdLvyQXVPlpgTdeiUqE+/VHoJhFaZdwYsX45RFE4TXm8ReQEvYovSVs8hFUATWwPXL
OmYrireeuTLeQmdKLaA7MxkFF/Exc0wii0fMpoi9HYPjMfUAair6iHsWyBHtZebF2Vun99+xoFoi
Z/xmmEyWafosZhgZVPytz4Sk9T1MpljLnW9A65FyXunqwhLUc5/sAlJbLdX3DBIpbUyGBJjjKJ6c
xp/L4Y60rlPa2ANJUs1xgjxeWEtDqaSVFyoelYDsYsw/ONWIyISDMKzNr1ITMxp02I8u14VFpk40
p+ariU2c+yTPuYyfOlrwgTNw0oDLzPEjXW3RLax6sw6p4Q69apuovzEh/Igs40XunGryjsYwXRWD
/JyJa8tbhMRi1mBDDbq97zJ5a8YAYoDm7GK+HPLJdVQ9uKgVEl/DYVKWyP5ygUljITLTnSwMhdtG
3mNuVXYEJKZEMHUvyiwgAZtZG7pWcnY7033o2jokrCdAPPCxWOyt0NnyALNrFUlZhx7xXIdmnrnO
CNI0C+XY/UDG4A6kVUU/wx02tC0mMuFyQR0vyyzfwRE/y1oNO3b2E25i+hLbtdMTXx7somBw4jfD
SPdjqUvuu/ZXLdEsTDW/1pAnSP2Sp3Im+0I1t81s5qCqnEKN5Dy8KfHARqQdF3vZrzOc9Sx+Stf+
amjKvTs6F8yyPqhp4BG2xVNbw0WqSr6dga/QSJ9djclkanWX0xsDZa6/ULL2qdJELZw9fBLwTuGo
6cHMJuV4TR1Kxz3mbvtBz+CY9DV9FKeagScuHKKKR24AtvlIdJt52+KBxNOwyywmBCVJdUPDprjo
mOvjZvN+xyUXvZao1GRFTlNCwFuryCi4CVttfVwgT4WFoEWqZ4TRkzyFYmw9zbYlSfnU6PGuUt91
3Dk81dnXGhtWOrcQU0zA/k28ur4mwsqg+1daCgkwiyHwuoIpitXMB7mE7c4SHa4mIIKGEjm1dl96
WnLKdLtmejqIQFUp+OZxfZqc9Fdvm8/0R/a9pb95+jRwKbR73xh5fUZNCRiOYiLPqi9C0/euTePO
mRbY+/hP6D7SDtVT9FvmN3tqRyuRLw21jn6jcmMtF9UjVGLD43RPpHXf1TXzWpYHwXW5XxHsQ+Fo
nfWM3ySVkvj0cd+l5jmr429lIchOYBn2LT3ZCWVwg1TvT/XiUugkVDkqfYvSqEpfVDO6EuFABgd7
yMtOP8AcmJM6OAnn4QwIKN17WvcAdqg+cdUj8Wwh3bu1tm46+KLFHAAd1dCmOr3AuAdsIctIf5iv
Mh1C71gCS8zjLJoGTLd5r6yRtVDATAuhgorBwoSneiS3cPYnWfW+oM2jeOe5XsNuac6K67THOXsV
dQpsqpaoI7s9ssCYDWKCRqUtp6pQnr3i2e4eBljsY7mad86W6EOnf22s5lhN83MMlASA79Icm04J
YREe8W7ydxKBgDPLA3tM4Z504rFDI59NsBGLtL9aY+XDkEmNGTWHD6ROgTrloAYlqRdZ4ohdPTeH
0oEfK9MDPfGO+3j/2HEba61JnpxmrNgWxp1Tk+za6Sr9E/LYvPHZA1dwEjndwqQJW4fOXz6oxwpQ
mO948b5UCYfRTfQMbpxfMY4pgiblnQLged23/bMh0i99c7PYBmZ9QP/2MSut0Jqn7NLAnL5q6bVS
yfsmtgPFQ9+Ur4+GBW1LL/n6gbpcrw1k5qSZ0900aTtC8a6lo82RQa4E3Tqb6CsHxUJjt5/1soDQ
94sdTCKUJTZep8XXRqATltoRHdcRpAoQKaSoLSh/IFKUFsMCTC0A9le518bh0tZfZ5Mk6kVbiVfi
C4KiuN70oFPp0CufPbUCelTJzKZx/Woop6Adt4Kpqz2/9IBUVN34ol7FJXgHK2GMUhV0BVSPpdLO
A5EpGBMBSfQr5qB0YiPiUs6A31N9IzdVn2vpWcGowS0BUXSM9c2raoUhErPRgmBXXCtbnGY5+6U5
PtLLmvxYQARUVZwM41p9Kik/ChLXnWIyfmt0UC9NhfXXLkw1UG54FamTFtrrrF93Aq1q23kVmVLz
guxjIX6y4RsIOrwJPqyzIsxMyBKmNR/JaSdSYX1wiCT107GH06pD8BpZFTqxwhDVcq5w3Av6PiZO
Vn3X43qlJ6jFvE74LUebGqnmAG7hiykLKAsMMyZ85vGctMtOnbTmMBazGy3kB9KB1QQjqIlXFhRA
QQLlFthT7nO7h3XCxB0BjryibYEvRJ0+FE8m+wxKqwHPHiaeSU5vYyqRZrtfXKzYrU3jSoAK2Ofe
/MWYurpfEitMUs4q2cJ5RQSFj7uwdLJXoa/pwdSX6OWLeI7o5rrHBTzZ0PX8M2V5Ep59b/XOJ4cI
nYQxXS4cPfnyJvE4uqTOZ7pyQhkIbmSomCp945GhLdlASaMuTuMnKfIvqShvxjLJQInjZmfDlJkd
kM38GjxIVE9mD/4mdZHDcM51bM1cveEaQ720DIAFGo2uZKGEa/G0MGQckrrYNaBDcX9WFxokhlmf
7QgByHvdcUuAOwQDJwmmAWt11pgPxoIj3VkIJNWQAblgPCbzbHMXCcDKFWP/sEKhTdPCO7Gr7ZUs
/QUl/lx22wy95hroxrrGxEN+C0W7knFC1IViPGZdf+qAJrY1XxBY8ilwkUHF6fpVLteOqDpW+sDR
VxEqkagAmuz2mReJeqD8TrYL26x31AWAKXhl0jrU3E2TQ2AZ0IzRYWQhvMUONYFBeh6oMkE4tRzV
/Rhf1V79vcq8D+LB/lroRsRtvjVDDQCAxW1riHZnpMq+XnFXaTlNR2HQ7usb67Kd550qEg/mRu2F
WsdHr+fnse8YIPaQ8fUBfVjFqxIYg9ypI9SUpf8iKv2pittD4eXJgz0nJwMn2HH2vnCT83vED7R2
7hn4N7t40s7xYL5g48+jlmdAt/G0sG4tvq98MVQ/r1U9gOx8rc5vjtMYgQ2NwZ88/Ghj5JUWn3x+
rxkUA9UKDLLU6a72+0xbPk2gfMRfTn7rmk+9bl3rMfELDDI27zUs/gahIzkfs5MDeIOI4i9bqSpg
H1Q2Oa8jZJ8inX65BptUowDRiKf+bBlRqRAWXuXjcy94v22EMVOaPqTwev2FvyL+791wXTSaNORm
qIARgmxlV6zmogjZW7yQUakICDHBMyNB9dq0Ot30xrNBN/Kt5kwlph0IQgX6sTTDLnfvW1vQaPHg
zDliALxclmFG9rk/po4KAcc4q0uvX06cZy2gTypiMiusSj7He12mb1JTpr2Z9dR/xTjt8owYbhlX
991srKFJuyuYuOuBTIkD22qfDHgroDYqjoBGaX2gCqTbf+jCoyhq2WzAkXZBOcx7roowYruqO3Y5
w3yUT6xPGKQAT7UopndFQSNuax3KcW9saWB29UzHlWQBJ6E5ajkFpMjYCeLmq6RnfJA0jf2JC5qv
t0Ql9gxZFAJZMlriecPS65XxxsGzHC4OzcsK0TPXBpiBY62/O5R0gIUFB65HucLm1tEMGV+siT1/
BIYTqkr+Za9MD6x2mnzZVhf0gigVhcuBzOV4TZiWMpY72r1+0VbMqco+46PAbP0BjuJDMRk3Fgmz
ahcrYwfuy3DhYaXuJ5CZI3Luxq9zrkJDHqZJnvgWwH+rhFHZrDSL+wnpRVnfMo3uArcCyBxL89dk
6jr5QR3/ln3QG+8IukREgnSyIIeZyHV24E7r6yfgsTXomYl/bQKhzP3BwrkNQh3Ary6hehbKiYwI
ehdLGi5lfoI9xODXKG7YDsICW2gAhrXi2bEqJdIABzojrYBDbtIHTry9sJRnU/afFt1mmgTeyohT
eUm4lmBHfBoU+AN1TL5Fr+4qWP8RMkgqKt3Tom5O7KBsB+ZFpMr6jdNfphy3mdI2B+6VcM7IexCs
FY8KHw84+SRtjjVk+JyZJtf0sKblS+vZRYTOxYFQGwZuXG0FBjVm2Vc6YQzkbZRV0K3dS7MOT3Fu
XLgi+5V7+rOzELg+6M2T7XXYIZtCI86yDqcZyjiYg/spFrDK0phbW+YEXZMe1VHxYHuzhAbniHD7
ajYt4JAwcXnpyHAac16XpiSoMZfPtKDvDGLeZ3rjvjo9xaThhTGbMXFa6Ai7mTqhioGljIu3d+XE
lLD5tC1w5LXGq+44lznqHhpPy35w+/uRwrMuOcXh1HoRjY/Xd9VVIBXM5t4tSAJWCUIFrpI/ZE18
R5LDeyZq6sqN1mjj40B9NKDWM/U7RnewHlOXexPAdP5UmGGari/WUnFVatzPseYyDh7hOI/eVzf2
0HXks5CxFpWZ+dKyi0R6z54Ud/FNF+thzjU60e7KUrjhyEU81xquh+OBujjJSizuVXtym1+Cu3+w
dg9qtSIdzOtHdewQ9LmYgzX7QfOUF2Ryp3bUPV9YbMy1pME+zjblZzXfLY280oVqH4qBVt1YzlcV
S2bsHsaS6oQZL9r5ArMCjzNoaKcX5h1NLvsUJ1XmL6TvkbsswlhfSNdZVr9wh+9+mZAy5N5Zz+ma
GWV11IaxQGbR79eEN3xSqvtcF98QT1RYAX0kHHOf1jQdJM7wXVWw3BravejdDp60xT6ZLZuGZM4R
Taa8t653zjKyausCKsr0bhV6FalKc0E0M+mmmKV8rOCvoFXvAMw3IcyrcafE5mFq3DKQy8/VJgmN
Jl7YdkBwGcLcRnGIBhZxr6lnEOBvVi0OvawfZUU0E1MLtuP4YkEvHXjQbCM3o/YQDV2dbSblD5rj
HdtqfHKYCdAqqmYOStJrcq4DM0k6mJrHY1HX2UOjqnu1WpBB1nexZOSkad273dJIbGoEapYlAisz
CCBoNCiQ+vqpp18jo45DwZgzqQiAGdr73B6jNkfmgesLMQzFsnYWsXOAeZVRaYBbECBRiKu+HLnm
kbax9RWzr6LWCciCzUs2WkZzcClvV3nXklhe2s6VVVe36OBQ9ehcVYFlcwfYp4Oz91KSOobePqwq
s5KFgquOs5e8ldwY6Vt5Zkn/zXHqqDSOdee8EZQGME9b3y0QNLH4dD06Va3W56Es4EpO8xxy64RW
jvkZI8fymIhF3RUMDrvRu8Rb2XJSo3k1leq6mJ0LI2nuc8k836Pp4PdxcWXRLjmYdnaqzIzrQgta
tWFqS54uYijCOg0+WjOSeysLlD38PHILL8wRW7lJf82S3dOY2SJKFY4zFdQoB4QFEHZMRuck26+M
HKCGCovZhfVEVZhGtaMuQbpYx3kgkVK2qoucjs9caClY+7ryCRWZwmwcUXJIsS+Q8RPLKe5sc1Z9
OtI7mB4+D/lGNoLW7EDXTjbvS59rG50AO0uePg42/BLOYLCDmGM0GmkjnW8hK+NqUXjPLDojLXw3
ZBEPevYpC+1MGi6xj03PktNpfwLR2jM9/k7TOMdJPL30Nd/1yNkuuU/u7Dp/h8npUqo5xrldlMCO
DUFnTL6M6vC4TjkyiCf0pU3lcYkY8dsoW3pJFjWyrgG2cx0eYhI96JkZTI+Eax4IAt2gPArxGxJ7
Ot7/KPNUbpzDW2W0gJiZzvhd338kE3IkZGEs1y9npCUkese8XrnuZDK/tNPpRCFO3o3eW1FaZk+g
nN8TrwBApWjfU6EynAc0EKxu8qtX2hXvC4I40yPOq+I4zZeFGLm5eVm0/FsdUMU4QGqTrkajWIpf
9HrssTx3an4ik15yReEc91SiU11ECjghabAw/fTh+LwOTn1nauPOHvMsGjrGB0XJ62iZBINpj6vr
hnZnDODQy701oqjQAIfj3EKCR3QFIuWpvNSE/q3GS/9SEMG+wNzDKpzAlcwW9p+sScLRGp6GvHzp
CsoH5gYPbbEqaJBQSM/Y4OjH0LGlvEhtJ9lb+SuZFeUO3/abMyMpyejo0WN4Ul2YOexboJIdts1K
KIHM6yaoLY1045q2QsMknmILulX7f1ydV3PjOhdlfxGrmMDwqpwlZ7tfWHYHZhIMAMOvnyXdmfqq
5kVlufv2tUUSODhn77WBorZO+ltUt78g8GhzQtjpBVI45WQf2immm1ojZh6PUQ8HPEz8bKXD5oO8
joL1jPQDwyvREyIksEuwDJl0VpJj1P0R+SdT+WnlmKZIJ7vFmi69T1xM3uiXsQEZOjpar9ARwVU1
Oq5j92SOgDPL+wJm3PFVtfobkb228BD07LvAgUjcsUIiJVvZ00Rglnk0C5/M5lncCZ/2Ks78L+XY
cqvkdDADsbXGP0HtCgC00U8zu2oLG6RZmbNziUsnWA/aDxZGR12v2/LZnlqqv+k3oFKHnjoXTtOU
HAOH2lr3G58afjkmDeGFMmpXtRf2y1EZRKOa4491D0mvp+l7MMksnpFXLmmrbdg3pyVg+3qH3WVt
ZJ2+TfqpNtt+TTQ8kSlJ89vqm3ez+Ek9MlAdTytWvAkJAx7xiVSFuiSmIcSkTysb6ZSacekywaMR
lx4tYkq2OHKQYTfOdhJc1EzU1X2A7hEJJPdxCMPU6vNDB9z0VnmVeSOS/am2rPfADJLTBDX7Bfjk
qwJXwAjMhO1kDoeyaw2CLvAmJEN2tULR0QlGoRNnjHnKsjs0LR3bMXKuKhleckLfnGo2vgide6qL
ZAv1Vq6cOWfShdspEgkwz7w9pTb7txbhVxB5CYY/iSyPQ82mtaj02gbCH+rUEu/y3qb/RF8XZbHw
6ZEGQjGZ0s02NquKFnjpXUfXIePEerIMeqMueYEM2pvuvebCYjvsTnM2XdAr509dHW8YWB/Jb3SP
SUj+dmpm1K/zh9HQMjMTiMj9hEQrIkSN1Kj5r09ZPmbGS1LnJw0uBiQjXd0gdQ6myBD1+P4Zeo2x
rFMkGLkQz8UITK1G7Dwpuvl6itv97HcS0dxcLmnceGzemkaVO15Hf/pVgAEYbQyLKps/uiFsTgGj
/CWQ5n2f2j+tP69kG9k7LzCOdUOH1ckKZ4mF6VuY2ORA8UI2G+JnRVO4NYY1Nz5ywOoE9ggAjJkm
Rzf/rTULPBmkV3gMRMk3JIZRivWrloavfUP5Ga1pEO5nJ0+W7XWkJD5YQdofhNR6ydj5itXg3nNN
nVUm6HGCyqoBIfpDdAWqhQ68CXr6IMmqhp1JDlB/RumN3sUFyuyH2zqZagT3FVY+d9fl+mwGVX4l
+30nBv+pv8dDDrmTH0yirqx+vrZGax5JzlFEeyInypvoUEownlHKXF025CEV9Iwtj0VClOFLFv0a
J9hY5a5s272Zxq9NHz47bEmLug/przL2aNW8a+YYtcAkbpVDGILd7y30V1M2XQNXbwjpnrZ48pp9
aNA363PxQagMgySvRnNnFPmuCe9jB/a+MlDrUqbOm2XjvB/8KvlHNrfrqU/aliXJBmFwHOBy4EEt
/w1AqVZmhnHSRneycCGoL0CO3tqRlCoLnkfloyZNhwZdCqXVqnQ58SX0aKUhSEUcECaTPPgbkOhB
TWVyq5Mx57FIvJ2atj6f7N+gtZ5hsoBHn7tni6Hvs3J6kCuu7Rwebx32+OVYIhUXUW0cAUkg9q5j
LjW0GNo3kXlzfa87SzMhD0taN3V/+e/7jn+TvpqOrQNvn89JMHQmbSirs108g5gsmzF5EU2YvIS9
gefUs2Gs+L7YUUGRe+DbZX2RgNVxaE7hRtzf+qMZb4w74JkFyLB51GAcB2F+Zt12Lo+X3qdZFLgx
bW8GQSep3gjvpeyNk+46pumIVtCRz2jQpQvo3BmD+GgQWfKOFe27tqvo8nhXIN7TEaymoTeX/d0W
k0fDlQ3cJQzTL1+DAWgVY1Vv+/jD1I2rfSbOsDdDitpWvPTeXL8ol4EFb2LJ1lw2+SXP0lWFr/TZ
cSLr2ZREh8WivphWQopXV8OcLzsIOegzEKuK8da+lC3T0CGdFknvU1lPSfVFG/xVDw3BVDIKN8pg
bsm0lQwMln94XIr29sP0jlwt28xigmneyP8bnPRIT8qHiQilRop91tnLhyPTHEgUeaSlPd4+Xkrl
nk0fnDA3Er3BrFp6pQgPYY+XefEwjzWNwRjaj37Le7iw/eV5In9Sj2T3gEC+bMD2ZX9N4F/nnlYq
ev7PUboG6xWRRkOSp5+pSeUY9BqdRpfcJirHNb93t/EEQe4CxDN6U/kzVG5+aXB2vHVW+6Pu7/xp
DmGQh3DB5oFTs5+8l8wVjroOIuTkgfeEXvv+J4+XpuvcY1GoD9S5f0xUbK+TokljBZ7z3hRptYIc
1d8KOXRbrzPfonguljpAboe7qN5AWO7uTYv3OojRmGGiW46jbqYFARbzHF4rGgpXugfu1b36Vh1e
Mcv1aw5BhH41cJRxd/3fFMTRU3+CxKGFLGhc+Hbzmk5AGi2/rS+dAgkeQgMt2/0jQQIAdrLxGY4+
P166vD5Uo6RHfc+qHrsIV0+QrsuoF3i4DPerqLaPSDdMgsamwmj337dz6jsfxZgwzKfWKuxbOtGM
CkfAfxpFNNRLnin0Wf3SaVxuGIwYhNb7LeB5v1rCLe/fZZ4gXsiRy8z5EvU4OQ9Qpj7D6BDgJNub
dVO8Q1Fr9xrjzDP580dMggONbYOBij/KfeENmyYUGYE4IL4T5YyMCCXVI0NS9gSkNGhCyU9Nug9L
VOE/+rTtgIFpMEu2AMvXx3tZsMA8NNMm8oYrwJq/NCvcVeh2cKetykBJwJNGvSVeaJ4UrqVe/IyM
+VqOm0fwjoEciATDEHLM48W5Q2KoejE9ZHm4HaMPIwnsF075yZs9Bti8SUwlNrDagHwiIivAvTwM
rbN3q2tCTqjbkHkXgEhb+11fAkzvf5vwp7Z5R3UIZsCxgeq/Eoqg7h4VSnm/bzZEZkwHdxDZyR77
bem7t44d9ZaPnrPl3+t2rhrUC8pAqMb2pnDD+Px4yQE1//dVVQ9/asj8O6+DAeXnTfqDNwtdKWvr
c+lk1kH3Y0dx7sAXpoPIdPx7QD/zxwwrllLaOi8essStZ5l6iyM22z3WYdsPykOMa2zRmoW7IR4e
C0saX+JWi2fcnvENBf/fEfHKhQSNcB2HycZAwHf0O1ZoE1wV5wl/S6VKmsfE+S0dNYpXADHbx+Iw
3FeFeeAiMnrfAD/eCJMGO+6M9ol8rxzgXNgdwAWgL83ad5s0FiDiFPR1naafkZmkhBg1w9bwdPrp
p8GXKOpyIzowsUJOHbFQsjtCUgLHT+ROhCfgFnPcZ1Ytv3w/6bfI7d1N6KM97KaQs3XAHFH1g4le
0SmfHy+O734YqGOPj3f4iHicY1IiWPr++wu4GOZtYPzuIodJKrv2xZDbofe76yOl0QNJvIty969s
qoNR1r9LmUCFxz3+1hOqCwNBP7dGPC4e0HIDC/4qINeT6oDG0CBN58d0mSiAYfsjYgT0VZojYm/c
8ebmcr6QR74xzbD+JZKpXYXFqMkOdP8VxBysEs1AcSlG1B0RCNnV6LfeEi9Ycm5lRIedod2mY3+n
l+tcpKnNc3V/sXN6VYvHe5fopw0WPee/tyHhvRvmmh6iDBgpeibrMOCQdtDibrry5TOmNCJpKLC2
hsPptmoBTz2oHSNOjBcbIfQicELGb3dTsp7s9Pj4K1r5BE94qFS4HWrvg97pRx3Y3U8d1K+1dcwY
AkDNJmPXcRtr5/hGsQx9WIlw6BnlC7o6j1UOzQR6inYTSnTMMnm2yc/bOchpdmkbRhcTbv3C725D
QjoHjfKB7KNu6E7/fTmMepNb5BrORYL+TOXWe+lP1m5OunFlEdiytIhbXJOJTru9ENZ7YQSstKyb
uUOJVZn5Nuz8ZwYTpEJWzA6rknZpF/rMigpGxynULeo972WiTXNB/XcOI2KjWa9Jz7BzdRNjdhjM
1jnqnlxDLep1XhvJ2jG/zKxVl1vPg3Hx2HNWgWx/st42tsbcjcvmHl+XDHjmhDDhtXPE8cPx3Qmb
apcXGKwtu3hDEGIMxi0zCK6uqmmmFatQ+3HgXDsVNu2Qx++mlPVudIL+bs8Ee/IVEpmOoKySkf5w
x8XWg/3Xxby8TjwyqlDDm0dyvxad5ZYXbYzlIpupTIiR2tsjejvPIOvzgdZ8vNgGoVVJOsLrInfT
RiO3mXT2CY6SXQ4tHN1b+v7Uj9axkjTWTWaVRuKuC6xPS5amvy3Omu08pNdM5GwgQlxnp2H6bBMM
pk0AdQWZt62JOt2GSPI0BdXWMQmK8YZx63jDOkObfM59l0vHOuegziV2Nntr8343IIv/KmIxLIHA
o8NjzOuPaBGHtI/WWMDlGY+Aua9HKXbBLLtLowfJWGfKXwntoZVWWOJSKXS2hjF+VLRGfirX/u+L
+3eMmiZoGmPVwNgHoxwN4A51V/haJOOzwn6GWB2tZD8PBXAUnHm+DuJFV9r2W+jxOzR59IJIfjN9
tkLKT5lW1rHjNL30pJw+R9fca+yiCSqkGVNnMJzbzP9QMa0BTgFExzpy3M5peye654AirPtD3Bfi
BaIzO6R1cEVnPJOh/u5iG+ME6b845FDRsGEWUVqNvGHT++oyep+k3r72nt2TmYkPjrvw5fGCW+Vp
IMnrCK8pQF8YI8j+/4rHRwX5+B6SSR/Bwd+GgOwn3Jy4EdO8/J3rYOflab7p26HfOCPnVk+k78ld
WRxafMpsItGJwBrf2SQ20AmI4PVFs1xccrP/sa2ay3pHFjxeHiz7idgsRzvDdZxab5O5HILCqRE3
AwLPOqzto2X5ybGdfL2LvawlRRMtQTOX/W66L1mWUakz65/AwHBIzP40kBNuLZijXYjPs87EfZ8i
uDG/srnbJS2XZc3MpdsVXTWtUgTovxrL2ntFHr6VXTbvK5X+VKI+2xm7sKm1dbUDg+F1QgPjHrv0
CGCaQDySC2Gb68JTBDsHKTug38T7R2UpjWS8ZkAPeNgG/seKHqCHPv4G5KG/BBBEFwQNY1lAdrTv
TVqttpp6DkKYfKZWUoLdYUjAxXfaStxdaaCc7e5o0L5t6rNomo3pNhOh5LyzcnUIyWY4T80LLRr/
lik7ejJ8A/hk8GOTI8oMgFTCTmTWrS0TMp1y5a2a+9vH90LNljHouyl5uvO2CtlYR5X1fMlx5Vva
U7V1GWgBtOOl9rz6MPATJEnQnLr+aiQNxR1qjOOkegvVk7DQsgbjMZQMYBvYWasgUs4ezRD3vozG
biHVVH3w8TAPr6dfKTmxPKVFtY/0wDDUY5g8eHd3mEfeLT1s/zXzhlNNR+8XBx8bPYWmt3KHngL+
is+pmWdk6vZJcvYhkJXdkH5VLe4K06oQa5rltreGYNfaXvciTaIxsbnaKyERCBk1qaipdA8jnjtm
ksGpn73cX9AehNDfjZhpqqG8zkQ94Zx8dxqs3YWefnUO5q5YegSri9F98mT4lmJbvcdzh5iZlXf5
KMMQ0YQlGDzOwhvO9IwhEKfY1ZU3FLs88v+iSKw2yontI4a2T4RISDYKnW0QsXFc1SnNr2427zz1
Zt8prOJtUOBktRzb25TiEqp4/usWgun3GKcXPpWe8Xhj7rDA3irfjc8WxNkNWQjVukaXsQG27R8b
HCa0asKZ7j8fvtMzrQ8nR11zJlJXX2fP7qDUdy2jizXl8pcgIBdTaOA+j24BcqSYplMV0ZqIAmFv
4wkBS9JLcxvDLSHwOVTXx1fQefQ1CedXbGjDoW5od/peBhPgvu51sz2cyvYzSnP3QqwN2bee/hdn
vHv0Ah7f14MptklCxjtT44aZHHIms2YuzT00x2dUPlWHUe///ZEx6HBtgkzB2e7bBxch3oOMYkwo
eR5fOamjt5AY3jsZT8f/vcx3ou3/3na54BCpoPf8970UdZQMm27xvx/t8ZPCcTeWSYLY5vEHKqUY
tKwpOw5NdGzqWf+yHNapHIMVw5483cbEPhDQ1U8n5bWM+HHzoICangiBH5/KGfB1o5Jr1GuZLufv
uumbp9jmz0dH8FEa5fLxF0UyCO5gG46Lb+eHAAjd0kluDYP6U31/SSsfUdz/3pcoAEOvuBqY4b+t
wMe70LTdUx/S3Rw1aMnSQYE1J/OaAPg/puW+Jin2W802uknt4Q7p/UIng1nfRZsSmPBlMxdrvJNt
uJ1ZpUORLxo7Jc44CPeG57xk45OI4ycFDf6V1ONfKSOKvo1QCZKvzoZ29kX4ybjd2Cbjupe+ew69
LN4CNQqWrr1SjKuX0s2NXQnF9HWyNb43BshgkVHGjYW3GWR94nxzL8UyjmV5Ne+tgU8+cOtfQzXC
jeLcsYt7cheJMLMWY9z/1GSZPFeZEku8LXvTLoI1AH0E1Sh3Unw8hjqaNdViGCCGNtM5OjlwxU7h
CDgTMfmRHT2C3hfvMNy+Rz5SE/ghYjWkFK7DIA95G99kh1VcWomxsun7JY2ajxJjXWmmG9UgqjRH
KAytD9XXJTK38WZoN7WxCP35IxCMA4XDfDBrD7TZ/jkmA22X1MqF6ON3WRYWa/64mnqFhtLv85UT
A9fO0PxzpPA2vTuGGHB8ZwVCadnTj1tifLWXBVqcdkN1gxQ9wVtuMNDOikORpDUtMMxcSVXflEXg
NKl7eGXKbi3tZkdm0o+vuhspAb2RhdfYaT5SHMJPZlee+1CfA0FaqfboWbGF4Ycw6n1D8wGQAFol
FS3aCcc+snSNassc3tR9hOKSRYmuPU1XXTHIUzaLA9PTeREjELwf1pdEAQ6vHBxvhALP9+4ZHXVz
eHFr5iiELGHmMUKz341UH/F4IusRCY07Bcd0ZscSxj1OtujXc0uIyKAK55ynH21dvjdzQF/CRJ3W
mORcpeap8uL4uWnuSZ9Mb2gnHelDX1WEX6C2AkJHSrZzXDLQHSd3zdJ9vzudRZT0ehV5fbnjFGOu
m9r620B7FkjJRnLMTnVZ7eemYqQN72rtm/LWlUiijbg/R137u+7SbwN741LFQ7UTiXA5gJM4HBJg
vuxa72fMUswKum3Xehpa/GeZTc7UBgVww8Gm/B3P4VHJFEU/ukjUkBG2BtIuliWZTs5sB7sg+Ofp
6S8bPC0DW/yV300ZfI50yfBC0Xsnl/tcmAPRoBEyKsyv7EbujFmryTgSe/yU5lccQ8/AKXBTDEzQ
zpe/QH9OKDyH9WjNFPlxOy4RFEV7BCtro1F/GmXKJ4an/IOwwFF+EJ08BZgBGuZEDWzz+x1UkSlq
NK2/VwXqzUqLY8vjj9o2FuAWyLnUizpI8G4rxiVWA0kztyY044hC7k7lt2Cwn8bcrLZT2nxpIk6X
jgV0BAiuWqHRrQlg2lQ2iX6wE5k9Kg9Plx1ubGn+DntaGoyGOV8NBVTNXO+w3pebOc6J+rEuCRdy
bZQJmTRARXBbwFNQovvOG3CEyNjRvMwfrV1vu/LufXzXFQlk6AxDREbSXYeqehGD6PZlFl9y3UBU
0XJcdS4jcj9nFEg/dSULl3VRv1h2BMp78FZ1NH66vSIzrtwObb3XXcn235cWGhDdLsYMY2qEhiAL
UX+ZwTDBIzCMp3jv9hDWUyNj0dXjDCwt+QcFPjkgmapWqsMwHAzVWiems89N5B0c2tY06JxNPPTw
JHpsvYXzmoyzwXzU29h1i4ImsdXaGzXmV5NDfio20g3PWhugzAmdMfshpTFEmKkkhxLXj0D2xsSE
0+plCl6NiKr4BdIGjvWQRO84fJ8GErLiCq9XMHhLL1S/QpPjWRceXc/td3GHAbhmBs6TzSaeGj06
UW8pi3g+WHGyLwakBZYFd2L0KT/GtjIBBiQolCYU3iIURyIRvxHN5Kh33SdJgF88xCGzph4Xgs3M
DldJtIj64Fq0BmzksuPkii1AIb+aRhuZlNNku8J2CpxnLIiovBAA4lvOkA2wjLFiUF16KcjakhvC
50zCQ0KubjjF/bHvxXkC4nq2ld5kk7WObfVOCC39QIPf1pVgIpr6EpHatbJ8QZpZZVfwnQjqeLT0
dc1sqOgcnN4Dk1ySlzkhM7hbslzg8aCeQFuJV06hUPKIQ0+0bE4M7z77SR+nKjI2Ri+/A2YxTcVa
d98TVzktbgO3KXPsNkbiN3B4/irz7ClP8KGpOTCoCX56l4yhUgb1ypfqJxpQXpdTdWRqvp2G7sUh
Ads14nKlBeG2U3/AaYqidKLzDCMkPIates1L/7OeElCi+lV2TYLURaAkKnzGRL18CmaydWeDaZQu
5b+CiPssM6J1bmmbhW7VGBNuwxajBS2hXVlBHGBYTE033YcjHHPq1L/2g69xTxJEG+R3HUXmAXWw
LesmkMcuXIwqczowNM3GjS9sXAxQuAnIxQfLsszh3mBXwukZxxwGqmZtN1FxtNI/k4MSB+D5RVdG
8EzoARN4bB/1bPLOu5WsvKt0sJxjCMUYiQimfnyZm0lMCOEomKuQM06LqLXsGam6KOqR57fOWnrx
R5GgoY2Dt9SgKh3pnfGYROO+irkolGPdyLS0ToxfbUE5mYU4g93c+ZsK+k4XgqSjc3ak1PWWZpIg
/oZ6y/b33DUtJ9oUz0Qp1sDDEIHBajVpyDAIQG+eEkCKIDhR69Rq9nk9xDyLxEoHBQgfY/ioRdN+
dHb1Wij3JVFkivJIo1gxHDyj8TUprZmdbDqqCgWzyJihB1N/rtxSnqlHBT7GsNsTkoRrSGzR6t6H
pT/OkFFyQNgB3KEiSv76R5qzfGosDHp9pmF+EMiLZY5GJgEHa30/HztRD1/BI5HBQh8v7PEnTK3n
vO8vWhDRGzvjrxbWscpDZ0d4+i/vxQaLdvPHENWDB8uIMyk7j/U0Izdf+Y14MnJ7MRKXx1gWREV6
suWcH4jZ2yFdSNcOrTNiHMXdUY+9MlHmDTbLTn4TBWtc2YxxXwpYAAmZgZHFsUC23hbVOcq3G0hX
e4VsmZUiepf9cJwa3z3AiW6WpdX95lH6o/PPPOjbdWEAOI4HAAowry8FIk6scsss0oqHocMBbNPs
LWtSdEUOVp20HQtt88oNlMlTOApca6TXDeE/uzI+yg7vf+t203J0ozv2iXGQFrRo8TqGK2Ur7DRd
d0pVqlatpzRmOf1PsxocC7RM0tEABEym70OMnt3oUFgp51D39nauzJdBsEx5URTcYUD+OsUUj5+f
es0JWrw31tLJkZWhzHa2BsK80BtRJEMYQ5FWbeq8co/Szb4tg+0TbM9MbPfsmp+9DeYic69Rlrzj
iM424g7nMd1ulXT5jqUfIZnHUMjFrGYIjF7Txi2J7aP/cqCJSeAbhya3iNtNOhHjEBvJYQrZV3uM
EUsOv7/lHCC9aJkwp4H9jVzQWuhKXc0pIXq9gHXoQQAvhnWQMYs0TLTBo34eCp5MryTJlOoogF1A
6l0oluxUkuIYUWDyrQuBlDnT70NUEF9Yj/ui1r+Crl+20HxjRjpLjlcNPwia86h090h/ShKYgeMh
E/+S6guk5d04ye/szxEdEW0fqw4+UWvfE34Rd4JNm1mHa2db6jna63R+Qf+C6C4NP7PA+Ef6cb3J
SNd0FdTrKEPwIbPga/JyjlzlsxcldxVtivkrL/atU1x12P2jufuWsHpiRoyiTXNsZW2cGg/0RCG/
gGXvtCASQYfwO4SylqWk8jDHZy3nftOV9aFIywnTY7qFJW1tsACQRghvaJGjB/IT7ztFZbgqooTG
h35TM3hSGTstmgR6GypOxGlGxBrLFgtMW8A4nupvgm85DWL3H2CgyASC9tuMLL+aECZOBmEte6MJ
rK3r1zY+kfpj8q2nBs+IRlt57Of8E/YeMU02g0wCMduF3QgupVXjkcM7R5d+Xtm/Zsh97IWIkoOc
a5QE505X18bwsLJ48o0aZhMZPZM3P+Cx5cqtq/ENctZw5/V9oxOwn91U/8QGDl7TR0aZOizgrJD7
QnstwISoW5n3mtgW0nnyq+Ar6EqUid01LXva92UfbWvDZ4ZRmL+88Y9JXzmzvI/Mwv7qhMFPW8sV
2N0H2+p1aNRdKxu/BtbQ73EbMjwYsITN3v1R6Nad5ohqlM4+MKcXAAoLYLe3iL12md1Vh0PvLFMv
fhE4iO/x2nJl5YioOanIHoniFJXZanAGsakpmgsf6okbo3NtdbtVBQ/gPOF3QHqKpzDDSdJjXNIx
iUu69/+RIniYVPGipI2VpRMXRXq1RR8RCzQx1Ei22Oe0d/KOfF4bxbRpkbHJgcDgdGgIavwQpa9d
K6zztbvRFocYldfNOhZyjZf8xQhw2GEvY/qOoq+lN0vlZsInsJAw2Q7UkposCnauk5dpEkFLJP8Y
fssQ6ogRYWUdxiPWlRVX/ysN4c+MKvs2VLONYuiCPoY0BgtvDAXXfsmBTqcoqOX8wwm3X0TRzH/f
FgePRq9axVyQZYBO38B9K9Lvocd3kqeHpGt/9Q3nFd/oEKUW+W8IP8FCQpyTTXIJ+xMP99ZX9Zet
cG4xRSVZpfgOC4uzYo9aVs2buUXkzqzipxybQ5yrU+eqnpw3fYaCQY1sNy+z4a5do0Y7bumPGDcK
UVjRv3Qed3nC2hTY3Cz4jKGLL3xffgyhe45sCvbEclkox5PSbrxxh+6+Nv/2k3St5Wk2XsiAa1a2
XVHUIyof82c5hKfCiQ6zBtYpVP3aCf+97BD7EF9Pwho/dVP0bx5AhJJ2Uvqb9riHNMmG+mTU75Jw
umXjvhmqx3NIhuDCNoctQUYdkw69BR3CyCjuawQwi35k/hHY1XMyTQOxwClpjeG6cfchdVLM1V2Z
iBh2Uz+/W2VbbUz2Sbx7Tvk0Ma/jyV/LRpeL6b6AQIbJKBXchdOaFew+NAwSZz1MOxhsJqll6FTf
DJJ8GIKg3e9teN6s2CcF1tIhR3vjm1RpU0NnknQ2NNRYO8+u0RMKL7GM97Gk8ezLG1nqULsa9S0T
44OuQLOJ6tFk5ur88fxXFPsABxRXCeOFtb6vFhXsMdDhcbtUeOfuNqoKlW7idjvaqVf0RH/uopsY
ogQ5uAI0noHE0dcEgkVQeuYSI2M7eu+zUq/oOwCm+dWrb5WnIomuccN+5Js/TvLPj7tspVqa50mZ
XHLGwEBIPpleD8syuwy2OsGxeHNMYzEPo7e0fR4nDEf3/kz422gxcWYtfrcWdzHcWpsBZQB9jpmc
b3nc9sT4OniA6C0M22Ayf1yvfx1xO8ycTTJ6xoZbPycx7JQ8SVDtVhA2zLb8CYwu3A2VsFkJrR8j
ZTSTM3FeiYnfNBzcP7Rh5CJycBFFWbtQJQdHnzkNt1LIx1AP7DdUoJXxnFRsgmh06rXDcWBhWTMo
7xQzol6WvZGiEY4+bROHQtximJG+WEfIra/UjYei0mfduDujJPWiIPnIp3cuh6+yNa9E/WQr5JIX
cBY3R00rOkuvbogzLoUjwnG5WkuhsTp6BrWhBQfQDkrWPtAhy85jSEmooUvry978sWExrgMHKkxT
oFxWk2i2lJmkskr0QO0l9UCK+bHaTQXVOzXkhJdZhktr+nVHzDgevWlvRMlI8fg6x9UfjCo0RzON
+aywKHCY7/cAulxYXxRjxV8xi2+r6F851MFiGLIV3NJTRHw6SytOHo/DH17dFkIId71Bm3ZRljxm
JriliRj4S8GhqGZ+AWBNWg6fvm/QM/O3uPNCvB23wjT+zdVzDsFyO7iIi4MhpZ/ac8qTRvaUISGY
AsIiO08vGjG5q65ybr6sfjMskCuhk5cY+WIMmJxFKF0TxBcvwiB29h2clazzP1qV/5Lo98hknVal
b5+tiWGzQmUznFMsu8MASAi+Urhua9A3ATIlc0QPnGLHBjEHEXKSERVP8tqFwl2aFQ9irX2qGe/Z
tkWybhWUhiRI39Ooyo99LeQmTOGDmoNPN7G5pmGkF05cTut85oYsiPMYIhwdEwCSqjF+MwGV/PM7
IxG7ioz4cyNKLgnh3GglhxU0PSY2U7F0h2g9zjxzFAz7OYyZJxFLvchz9WGWdXxCTQXCiuoF0qB1
5/2I0XYXDaPy1jduHsqDAzLrO5qyYxVXabh0wveUjtQanElFQjW8nib8SlpktxwcaGWP4i8q/nnh
s7uueNo3KIyW5mzKjSFlt/Rmmp1ziLFcM00COGHxV9vw2zVRR6T1DfZ6g1kcxTRwW4iW2PfWrPHw
chCdFlGZwkFjr8eHtbMtvWtwIS1zctsXkXmaA/uZnDJnEXvhNkFTwY/tD2iKHH2PI1hU0BkgSFA0
I/Zh6fMC9yy64aN0KORVieYdMwim7JxewJTS2mqC8A+iJ7AwTXvkNFodynp6pfEn6YnaJ9C7X7Ka
GG+3e2lN+la3xmGwzg3PTtEFYtnPJmy7++PaqXA8mMpZC0ux36jkPTYPkdu/DSN3f1s097v3QqT8
u0jApPWd3yJHNmFX5mlwxuOjFxbOpDXF13vdDyYc2mkjvPkzdm06C1600Uo8+1aMto/0C12CAg1M
fZgN82gE7aUytCBjjPlx9n8YO6/lyJE0S79KW92jB4BD+dhUX0QAoRnUSSZvYFQJrZUDT78fsnt3
p7vNZveiyiwFI4NBwPGLc74z03LpTKmTCUvGTIk9Y21ewyjvCkf/CEd6ao6rE7cAWlBruDGG6sHU
zepSjNGB3rzYMAK4NZr03RYNmzGtX7E499gT6vXd9gw6TxlShaCXkc7F6voVC7kr/OMYc7P20ZbU
NtILECNJHrgEtLUGYCxYpvb8PJFwfsSPEKJS26bQYPzOpMgb8oiD2kkt3x7sGwd3AXDNijmy89Q+
a2m5+nk8Bby6uOgDSiBtGLnUIhW00ma7q0CeRy7gkyLLD2ne79b/2i67po1n3mSY9P0ly9AeI1PB
3G7eIw7zELqrN2ISbPaPOxBgQRlbilKSe9u0WVQqhpaMTDhPMzsPpr5l5KJB7mo6mpMw29G77dHT
3tmL9qtMq6AyQXrysEnx37nrEiE+F97PntzDY9uB/ALlszG1CDqoi8JexPIGNXzMYpmfNCPRnblm
6elOieWz0PnkPL28X6wx3uqet1DB4ueuY4YRbtTQdA/o2TFUiN1IvlK49NcZn5Rd6jVose6lgi0f
hMkqLdJOfe+eTaWCqOWb1HUsCKmhLaemE+hLzb3n9tG959EuNgklVsqz/h0Z462KBprc8R4cdXsk
BvWsrVUvYPRlN2IxJ+9+upMqyYOlsw54kYZrwqWVNkzWxx6Sd6THRzImf80L8hrDHrdK03ueqjVh
4j1DIgeasGTSYPbbrIq+nM4JYeCBTLG43/2qbz+QgzCcS1lgLWfL8uzTgJXai8o7wmdfVqA0AU+W
wVNHWK7a9teYiKmtzf/2S28cxi770XmR/koFGOHBCO9axxyutPHTpZRU5nmb/WCpq99knvJOcgUI
WdOjsOv3YsL+qdovSDU20oDuFoYw2w4d7CXZcNHFGl7N3NAuVtzcAIx29mkXs1Woaw5vMwv0jCNY
zrgw3AXLWJYgnUnhrs+v1cjyJu6IZ0pR9vpGzZa9FNVN+aD3fXYss9Hv2enQ2YIdQjW77NVsVoFO
UBfnypa4eEISFFAGKJ7nKm+/RTkSyuhN8cpSwjEJ0S/wdPmUwDrpyBmn3NPag+7hnEBVEsiJyo68
8sc6sfaJ5cpdo5K9ZOxYz5V9m0PqeOTeAhzbvbYaSuacgakRmCglZfWtOPZNndGFbRhsAif6g0Eb
EEaWivM1ZI3cRDabUFADIHc/sqH5UY/yRowfbq1fO8zO0dwUrw7oNtqxif7Vqkb23M3yLiImC1ay
A6k0b81+VIxDxpMJQ/ic2T/i3klPdlQ52wbsyrbHX6ZSJiLgXXMcooA8ZhhRM9aYnlGTVxtB0rWB
mjlG9DkirTuO7+00fQRD7uxbB6GnwhCR9ww03QhvddO2L87UxT4fJ3VnVpNWv2pb6zMx3dbjFMFF
WJ01lp4GhJz90qjlHJq6wFwuHduhfWW6t1Urr1PEQNgYZ3FORms5AjRhPgzaBupCBKqsb59Ub1F/
9lm6n27lIsrjWFU/p5ywc2Myr1iYTV//jbq0qe1G8CwYlXyOK1CweJr2dYezJCqau0wO1Q8olW+R
bwjAmbRBCGAZMpPTzZNheI5dic2QK4o++8OJ4E71a3Mdc1TGBmk6jhnfGADOt707bc0TeVg0FzOI
MAcTR8+OHxVecpvYFA52a0RbHt7fmeO+hU16lxlVuZtZRsBRbZ4MJm+IHPIt3INjpLNjowag7REm
eBcZaFTszGXUiQWJ0z654QoVmLEpQACALtMhyZ99u58tXOuALTQz2ymrfSJ72Wsm65a52oDMMlly
noMIAG8m3btDOHuxRdLsuvKr1qW964ZVSsNRUlDmYeTjNLOrim1KXjMHDu/SqX9TkfFc2g4jSFrf
PHMvGn60CKBp07EvVRGjauohEJHsKDgbfbt7Q7KCQxw1vj9N49cAzCcwi/wHQlsF9ofbyxyz54UU
KCh52zDH5anq/NBU05pVTcUczfmhH/Lb1CG6s61XqRWyEhDPQ8aBIjo+oQTdCtVxvdPL9DiBlyrs
LsQd4zzV0+Cz33+jEfmMBkpYMqL7nW7O+7ZrQN8oeBOCvYXb21fVJeAk1Iu16hu7Rn6GTvVtrWIL
14Je2zID0Vt9ZLQDm4L651e1tI/jUmJMZ7xS5/Cn4eEkEAJ/odPHKjh45JnzdHR1bVexcXQs647I
tEpvEiLOKdE9gu3RVm0hOdXcNHNRv6OT/0SyumtnUKQ636zeGt7GLCc0kpr3pCzjZzFqX0ZjnRJp
9zej2pd19OC66sDfvtXoOvwyTGGgmYkK0One1PDfuWpsDW4Ei4vI0J5Azsjtoqmd12JSmUay3Gp9
h0XnggYFozMLLjTuBaMwiMwjSgTRl7+KaR379EgFPPErHMXXqD+38OZGlh87pwXtHXfS8ssJs3er
GV8yQ0Cre2jzG7EoP1/06ZgiBpDfafGAL+EtE3nHeOdcTSxpvXxODw1GQaZIoMAUzQHp673SnRvA
tyNi16ZdTpAsdNY85HCU2WuYO4yaOLI3AHJ+KQ0JryimbIuk/clN9FeL1QuCB+vWyQl+XbfkaQzK
FFtKTH7ErPYgYTZVtEU/cxuLbNvUvyr3ABc72Rlt9kleIyvlZkBKsbhtIHu7YQFIg+1B0Wc4Hm/n
TgBFz+iBB0AhmmOhryjnZz3TzyMa5oXB/D6WWNJMoCwR8m5EdckXS68z9lAs8pqubSfN+2zIpwKg
ic8s6vkdSk2wL48GnI5aQR9qh3Wka7m7tJioT+OX1vEeiIfYLbMXH82+vi1RmIz8va0bsiWNABY4
VcMdmMZvPPcVF+GCPIQeHRrgxGGQAkbz5A8gwt0ljDnBjdYId6G07oyGIsNsx7MpCWHwkuZ2wSqy
SyaEcBJrvaPVvk76Lr+wfZG777p9j6r1VLjqZU6Q81VYLzYJqxX25k0LIhvtxz4mQDeKUqCDDlQK
5NTAKDNIf+sibHBXbxxpiaaXnrEcEwj9i+N0ZB0c2D3XQDpMYh9bWE3LBLhWl9PYC9zPQ7z49gS5
OqQRgsa/6uDGjw5wLTm+Jo/x8C0r8Vi4aIRNopBOY+TT/sug73mLzogVJhS/cj0iC6CZf2gDH2KD
dBzA0LM0FP7Wqi3ZAVW8oDcf+im7c3PKxhHFiZpmJIkRS1sU3X6ELeUyq/zgDofakBm7AbHp6gy8
UjboAZ1ehBzC+ImGFAth0vd+lpOYFBPFc65C685BKZRMuIJ6Ib7CmgkXft4bYYTaYVrwnwm30H13
Lqd7xlh9W509NIROan5l7HGHKDowtVEblwnkcRaQC9nvnGRk2FvhkvI75BXfk/EYpvl1qFHM1rz3
0pgREw3iTVjN/TxMZlDiKb1biP2DmXGMS7Gc8sXWA2uGOof7ujf0pzqMBsr1eNrNqnlvoq44JMgL
nYbrnLL6Q4TkFOirVr8rb1nZNqclqd4lIGPc6eXei+U3tvnXBdxpmorPWRfzwZ1hKRlcB9OYeawA
Ft9w5vvWHEGHMSKoGjs7d3ZxDK+dnnv35rScp9aObmysXQFG19xv63w417X9AB+6e7BWyM/stjwO
l5Ex+eSsLTPiAorOS0WEMVeHZe08ozQDnXzxc1uRtaZhHCxLThK8B8W+si17ryhT6kLbLhEalgUc
3K6OV688xdNeNTi+pTct/tSNtl+bmqSf7s62Wbr7ERdzoHG5b4S2VkzWaUXaketgngH5ApvA7Ljt
EzT5vV7vgerLDcLj8jp1+AC7E5+b3GqayZ8zC9tS1CGxF+OhKOxHTn028Ow4bKvVjyXq5Y3nGNDz
wHllIXuqqkxOjaAF0xF8bSwYoENsvrW8yWDUGeJqRmKcDQ2dlblk9rVGyxwm9egv1I38TK5x1oVn
J8l+pJ06pUXGwKkACQvYgWiN5Cn3WByqtPiAZLZT47jP5uIhQbLuxdpB5swiBltVt14DXUnG28nh
1oYxhZNaTvMOyBpYYMUMu7TguzjqV5dbN2kLZ3tENtiGZbIPw/x+qkDY6dwHvpF430ZUXyYrFjCp
86MtqvcKPPjWY1KNO4/lt4v6weyNTzc0J5BZpIQP/S4xahdp+GgGanDBN9bRLy8rH/OFLVm7LtUF
pY6t5A8ZJx+hTRSOMFDXScVdUeop+T5DgtKF84b4BoBlKT9NiOvsxDkaM83AQEmvoqGvwUh4ILAA
2NSY2hwU+k0nONootkG6tDpDaYdQJxyYlymaHycrwSUUv8sIze6SFTA14yAmMGnvUsCTkub4Iarb
3jEQ48+ec5oyXOOdoW70qjlDSkSdgz51YGX8P0doWf8W7EZEo+t6jliDCAkB+5dsdqYyo/Z7UV5S
TT1JruPZksv7jNJ6gy3+XJF0dNVTR57ZVbWBsTjvlAnjYebmv6cNeexro3rtNZRKmemxlF5lViTf
nC34MjxNMKNoPeN7rda5y5NHu9X0B7C0DmdyW90I3QJIRZQIZv8SGWnB2HjOrLsyYl5bVhCDoLf8
sFNRsclBml0jYNzEpbrVrKHcVrrRHNhodbe1G/w9GzbpMUVFJuHYG2vO7qcQRVwjZ/cmxBsZ/M8f
nvi32DZXp+Z1QXwL03LEvwZECy5s1Dga2jmrcdZgHTcIq0GeOo9lPagfcP86xJyl9ee6Q/JQC7kr
kdJSYM6nNgNRIljooYWLdpkW04kR6rc1m+TQthmBGRFEIz2xjmlNOEeqGJqKDqHadqjq2m8AJt3b
Q4Nh2lB7WVjWWVQ5IcCTy161iOSTN2s+ml7vvhlUs/MAZP8/8tcM+W+R3y4DFF0XprkGWTrWv1w9
aBZBtAikuqR54aipHOOuCuNz2mvxi83am3lhxF6vYCdfY5l5bfP4e+oU4qCEdl3Pk4bRVUmbpAFG
DlBTz5xN5XzNQLfgAopwVQ022lRmh78jpBf4YihVTzGRMweM8t197PA/swP/ZlUgRjLSbS5UFu+i
LT+6dnoFyryCATvTV+3U4N1lkzOY6fMkDTR9PTluRe/4Uu+G/TJXxlOvGc5ulScGERr2jSV4uIra
rB7zNHqka6f5Y8hzEbEOUIqjb5O4dXSCbZXTwwDj1yAqXp1p4zaEdBjrFw4TLLM6zfUjov81wQYT
T511MO/A0xQ9kKM57PVb5snLUY02xUhVTtuGPnmNZh7ZPkAOXIaIGXVN8Vd45gfcX3lrI3OVZCLc
hPF8Kgh/ODQG2c22UBIlcPRWWfEvcxy9nfKgZXU5IrtoJbyXJvnlvwNZ88zKIC6PoF40zcB2ZxjX
VqcWayE0wVdZ/UqH3zmTjQCQOrtEEITDkAD89+5UCMwH5EF1jW0WOMBcP2YiweadszLoYxg4+A2M
y+//qdIxLoXUH+bcjX/y5kCUD5yqYnoOu9rxpxwW0O+A9aYaw3PVvxPJczVRQB0I/Ur2rHHkO7BV
SvIZuWrdIkdYup1Zc3MGkWvqHwPokq3VuDeCmNYrWyD08GZ3y4bc86fYPiGns89GvaDIdrryLh5N
ND6D9eFWk0thzy5mXhd6jNW/xKyMfT/qyh+hk90v7SfE1AvXZ0FoQbncmGZUB7JBLABOENRb1cT3
xai/JFWSwXYBbxSvooV2LZ3Z70G3hJR54zno3nTFArMT7VO2NCt0su6YQ0IfBxvS/NQ5QrJUXZvV
C73MSKEzjRBFRi4bM9bNZ6eDOT+jufaXGOaiLZbuCNGsvOtGoNE1jmK/dVOdJne0Ue5jGAytidVK
NGX4AZps9/vw+49P9Z/Rd3X390zh7m//xa8/q3puqZP6f/nl3/bf1fW9+O7+a/2q//O3/vbPv+SL
/vGi/nv//k+/WMMl+vl++G7nh+9uyPvf/xz//Po3/3//8C/fv1/laa6///zjsxrKfn21KKnKP/7x
R8evP/8wDaIj/+O/v/4//nD9Bv784xFpz3eZvP/bl3y/d/2ffxjOX0nzcRzPE56t69LlSTB9//4T
8VdOf53jT5q6Y1vij7/wbOnjP/+wnL96risN3THWRG7MSn/8pauG339k/9UyDeYWlk2G6woS+uN/
v7N/+uD/7w/iL+VQ3JGw2ne8Gft3zOXff0Lr9+bqpmDLYFggeXVbup7kXfz3KE+pGJ132K5Z9+BZ
Cel/U53ODjVfu8OxQ6rgzCxr5LLU0hFJUWfBeU779hY+PIEgPSMlmqhNkiGJScrukcy28JBL8ir7
q4sEnWQzeCotJRzyJQAi7rBnxfWOzgnphJEfJRfPttQkM9dEq8goQY1IVMUhRyK8yZFHrIBb2M+p
XyLI2HRgQKhQ7fmMevfi9Pi0QjDl7sACYBQDY80Y1UKS6tZ5WhL0zyG/xwG5tTpuGWW7ZO6U8SEr
vWHjrY+PgUAeJB7qlr36dk6E7ScGlV41cw8aIRqlMLFOrk0iJsa4IGw8Bh8ZWpV17wEkh4VwLhAu
lu/SFmQj6MYLZuIOxGIOe74/YHH5nhgfBsp20k0nh92sA+0gYiylGZaYOWn8mkkcisRku71UbCvw
fgfCYSUJirnZlTG0kz49cijBm4pQ7UIxiTPkF2ApgImWzWs3htelHiifWJduB3a9eOSaGynbB61i
1qhKJjMmlJz1uVoIjKGO4GexGOkBj7W3QRuz7XsS+qasRQkRIyBmCTyup2S1BXeyBH08esgHQGDo
a7ygBR+adh16SwmLoiJIcR1g8vXCKYFjdaTbVA6KcPu1SeO9NJiSNViHjbH92WOOoaZpnhBrTCx5
ENhMk/bNiuZF68vvcoobPnPAuuw9yR5H/zNV5FnaWffEUng3pZgxGF3lWwOI4gbWfeDBnvE9taYt
VeN1xNi1F+tuUAM45Va5YI7A7jYvYaiWeXHgW8x9tPmk7DAjRBM1Vrta/DBstDNjWm8ZXfOWZ0bT
KqhBnG10RzQojuYtk1kAwYK1JBo6+ihCLxiSkihC1AJGOi1gmP2TDaE0KBUqOJhBmji0qr134xp8
fnNPRRcOJjdK+NrXk3eCh+USRA3vgGUninwLczeO8hLfjCKRk2ckVGhbYz4U3uTGKBk8LTeE8lEL
xgrBW+1dQxMbEHTgPSWv/VAO87QrBmIuKsf1024eVwTrjhGRqGYaVOehMKOE+8DKaO+IHuRaXDv1
xfUbIdHulfPbQGDzKaYD5/L/geHkdtARaDgFouRFOd1mpGMa4HHR0ps/mD9hkIIGGEQaEb+CxWOq
mF0lYMdt8aZK8Ne9VwDFBla+8LNlKU8YnwOjClEQy2aF3Sjt4KI1+R78AwvZvpT7zh6oY7jgTa/8
6UHl3TCU0ne0qDTLgku3LsQ2nFgM9RBHUoS8zOcUZFOH6TMW2J1rGp/tbODpwTmw7XQswot3IVV+
j8SoQ1Y/E+qGphzZ//2a8Qc1gWefKrKnzDSbk8qQhowpg7AOdmKSLG3QJMC5DDZYgSKPNbLpt0Lv
Go2I7LqGvRYPaJZoLessFHtYjRn2hUCe7KaCAh6Ra2F8ThzyeyTEhxzdC1Ym7sFhHvq1bg8QdyHQ
Hcl11Foi+maL+3vCuzE73n2tkfgHLIvTzYBYFzuvVpwh0C1Bp3Yeg6ApIzG5ajAtz3owcHl3QOUr
NiEd+lfs5/iAXHKKyYE4xiGD3LpdWHj09AbKNY80KJyuKUpZ3ArUm4oWecZxkOEpJQAFeaVXfGGE
7XzLnds9OgR+o0bC09YCfwh75UiwRJ1ZwIKqA7ZK04jfmGOmDbV78oReelzH6L72GFU/+0V7rZL0
x+j2nDwF8mPb1B+i0vC2WrkclkL/ROD+VEWgItejEjMUXfJqyLa6y4g2e7KBxXrjI4HREcp1Jou1
7M/AXHRkYB+s0XL8xoSROTMmvvDFoaze5XF8qOOxDYA77XrB27PfmDVT9LBAQEvCwy35EGP3FXnM
xUSooybQJCAflJCnRmMMaOT3wyJIMHIxfUQuQ/tQR8JqKZJ/kiW5aw0dKPCZsL6eVZR8QtUkEPuy
OjuzdX/sSaqtkYxCGs6+JOc06jj2aW1r9xvs9kyRiL0qP8sF55htjhdNCznFZMbEuXtBHrFpITFv
MtMi57auf7K5xxpHTpabMSPuc5550+Cs60ZuwJZJyKHu95aYrG1Y61/ra5jzQ9ShtDMqAZIJreuE
pelaaMz98eLsGwHrHKvHvV0MKcou4ID2oBgnS+MOMdPeFSxrFoNUKbPNSK2do6digJ2ZKotvxeg8
YLiMMVmb4vAQQQ+sY7uAU9PqMttnhbZvIvY2PNT6bUOItZ+xm97WmXXT9N6HjpH3jrEtWoxTDjyG
OzO/9RIvQuNQNJcm/EGRsO9dibl5okdIdQZcE6ruJUHWki7aPXcpq68WkH9H2Y3dSJu498P+UhvF
ynle3hzGpX6j0p8Y1c5VAafNjNtdVFZgQkbnAEMFI/TCaA6n3qPFaQBmSnvwSPtD4OJdC2esAmKU
kPGSSWtaCJdTRYwiGRucsA4aFwT52zKJiKdk/8mC5Qob8YBslUlzNj/GefqK72NjxQgGpSqurA/F
lvlASo4Tiy5grVc6Zm6/Ie646Rz8bCgoAipWk+sRjTVGfXKNUTXNRJvOkww6I3L2CdHXzhzy78OS
GKxs3DXzfENwGZ0ZkPe8Hs8hk/FyNMlmNmnQ9Nk9d8tAJHhKLhmt2AUvx8pFD6A9Z/s056xvPHY6
rMEn3+lWnwjBwNzsDbscZ/rZw+HHFwtKb8phkxXRHOAK6jYENpMIU0OUT52iuEvYuSBWQJ1bEZxY
e+nBGYYDOwLsx4n4jEdC1BXRuGZkePvR7O8XrEWV2z0Z4HPANlJmstcHkMw11HuT32L0gLsVbXId
q6pUNdNVthODqD3MSDn5oA5Lc08yZXToqNHAzys7RnvokbdEpCBu0ymXP8PKN8wFRnOzCZNNljcs
3RfFLE724jTDlt8uHYAQoPzHWbXAjlTX+GphX2AvJTOayxgm7LldbBbhkr5MA8yCcg1QmT35ZmfE
OSoT8okh1LSzrPZuJNFmt9BT0XpG1k51LMpA+21bFXcch5BjCAvAY9TjVpRO9l0LhtEZxibIr8Dc
Gb75noa4cu2GNrUQ0WopPEmzlOS7WPdi1ZZK0xj82jJpY9HDmuClcYgwzSHsDD29B0JuW/buA2EX
D7YbPc3xoq6tjfZJG0yNHLm6Z8WuM7iMj4IYtI2xaFxG4FE0aL86wA63w02dosrZdxPLLTtBzmDX
IHRNbznwlcQFFCVvwVHPbs4sogVizsl4IulvCboWZ+RIaBUlJks6LTZQBVH9pkmKgi0qP6s+BUMe
EzLSJJrBEc+sA1q57ZsKF+CChnTj9Novmpqas/qzWWzDn6P5MumFQd863WvoxWEusHy2UmrK2vNg
0JXRZTAjGMzYo/2U0GVzSBia8DfFCvtvyA86VrxKC0nDJ1WFHElidJD4MWpXQ9kGdQThe0EtXHc1
abezaHxMaN5WJ7zXdEbJzjT8yKPG16as3Pf6uoeoHhOyfTFP4IAc2ALrLsc5aXGY/EEMIzVsgjR6
tVPqQHuJX00rCfdyzH5wbF8Lfb7p6+UhARgGoyMIY6qlRjoUHcCB2O7eRqiac201dvlN9BwZA5k6
zJUJdebG6eMDqxhqEpa3bJaZf8qM/r8avKMXQc4wW6lfW24DW14FYiXC6Kbeb0b5KyuwTYRe+4Kj
fJfq7HukwHivIXNF3L4dsB+JtLJ5BbUSZSCr7LOeEk9CSwbanb0JRLecxzUpQtH0nifDJULaAzGO
LFrOlHtbRPfDGtWuaSQkJP0OUgGKX+i7iJExyOso14YlfbIG/QczIsYuk/UQpd4tqenHOEcpb9iU
ieVQDVtJvr2Ve+WJYeF2oS+D/N69DaQalxPCYY7XZp8M9qGIuamN6qwpfOldOM9HA7Goa7/kELkm
S2LLInBpU5Fi1RVxsaOW4NzL0ByPenUYaotSJsLDRiDa6M+tjC9CoT7gkFt3+3KPffMcCopEkoIR
COzDJEmDijkvS//iJqcEv3PcGMyzy/0k6H6bmteOWwoFJZ+HATRUA4hr5Hgr8jXMDGa9H8HvuCHF
wD7ofXP1Oqfgo+KZMJdQqZQwWEvA0t7GDQVMJdRXGKfxTcxtRJDNZzyk3sHkJ3zJ7exQ87Ujx8gh
63roTXZknkwt3Tkyas5Nw6JUawcA0iNTHgk6gPYOm56q5gsWvDWrboLYpnCztvHCNatqC4UqtCoW
HxcUoEfSmbYlUTLE+9r3ZDoOuKWfhPGzbRKEgULmh0GOd6TNJyxXwJYqJG5eNqL8hx92ItiFS1b7
mstSngobIhuDs0NSqcEHM0AqDfuuc9KMP8OGBUC/JjBJVKhwksspyPvo1DlZS75btSNTrNmGvw3Y
un7BiCv3RT43XLnJwWggolc6oWOqhl1QqfRBJtir2mhGw4S5fJTJEfXYJc4l0MBoDWMw3+OJ9FfV
w1VNzfX5V94YuoGHGCBCTKQnAnGikpcKKKLZJ3vdUGfbLZt97OUMMFR+EYn1GKVY670Cl6voJGeb
S5OLA5ScA01/gsmEj7rtj7+JYNkI5tzGtrnSCvMNOxR7mG7s2aVubwxsc3IOqkGNR6prNmEV0Pf1
BO7G73AxjD3bygsuL3x/3Os5w76zi+vZ8OhjjeHBZjt4mObxWZsWZG7TCkOx5dlWBz4CEFjMBn3p
RhmatMzHT9D7EyDNgzajD2RyRWNXQDwYu/lrYQ1Mhl8SLILCzqpJqylUSNoy9GNNL4Ow1d6bDq2k
Oz2sk8p2qtwzDzfpNuERYTpFSu4BszZcXoW7Pa5wVQu83SjXZ/Sw3uekfw6gXPamiO+NsZO+LR50
kZnHBGHzRDSvXXP8NIJWMCS6NjBXxdtCnGpCLNtA3j1jEXdYTfnEJ2SA49p5cM7kdwdFRvHHaCnt
Bo243OgZTue00U0c+WqW8ow7PdkazLfpKnCsMTCGoS8Uot6wfbBLFECs9mi9PGLnrBLha1qwPG3b
AflNSutuU2O0uoKSG3Eo8m7UtMrJvLE+i3z6pYAqBq3K7LMW02OhGFqDBFUIC+e1gJpEjkl5bdrm
VJPbZi9Ev8cYBWbvO3eLcBenqBjDOa+O5sAP1dYJytLaNaClOPGe/WamPtHMqfDNvv0spLpvw28g
MJ8e4c6qxe81GDIMcOSR4s1Jbb0Obfs8tYKZXjjdhbAFeOAEhKtyuBRZGJDUPmIzNw5YUtlOGZ/Z
QBfMWqYMRKRJ32qTZ1uOmDzyr5YOkEd7utYjVdCI/oRei5BZfbiaGvOYJVsj7SW7JNuEmyB7P0RB
u1+tHokgP6/SM/y6hrnreu2VLMEscI9cQHLkST/ZcXseaMGZG76XsfnTQKDnq9HN9kbmciU4LXOk
0L6PWOTva5m8F1p+p8CeALUgkC6PkugwUZFdPEJ345AKDQJzYJk12dWaWm2MnAxyktTmFuYvT4LD
g2EaDHaNrRowNo8PbAMVkkabQDdaSl9FACvn/A4hfLMDXZHulD375DWUW1nN1u1L5oUvS0TowxCO
DUzVXu0rTI4bGCwn8Jis5OsCdOEcX9reuc2qODnZU3Il7eGBdtXmNT/YhHr4OcJjqqKjMiHDGOql
rXwb/TU2yg2F/Dt1FNoWpI1DblXnRE43FDh3lmooagc0oSbq9ET/UTviADWXfNaqt7Y9ana048Bp
yjfXAB1KHbTJSghwsfdaw/Rl/ITMQ7bhQUVcgoiPuFEnF3YQMhe7ZAJrM2Za6sih/E6B0hIUoNIb
t/KuUxvrW6P+YbnLXaPxAEFORuQt0pi8o/DReRIRH6WQubhTxq2nHpYYEL3n3UfWdDu7xWH2nmMT
n9ACcRdGLp8GELP20Bn5pUgxb2pt9JohJPKyE846/KPe+motibwWCmwEqcj9B3PaJByBKNrIu45Y
61L5i+nBacWrN6dXsxC/PJPYRVJC4aTyVEyuVhPhFeeezeL7No8M0A0ZoFENXxEAAlQwyZ0+JtB2
zovMEcep5c7BMbAlm8PYqrl6KzmwLnZh/aLpt3d5j95KmmLlUbSnph7edQvQX9Zz1XLDrZItijdr
/jBc5+w4JuWp/TW40TtADZ6AzvAguYX2MWIxFrgpDmfR7Q07gxdgqvDootzQIwc3Y46FWnP7G90q
mNGU7v0gliGoY/wYyNOfprJ/jusBy0o2BJ6q9aCYYaaOLfmxVTWYm3oi30e5r55WQ/kc6hsJyrqd
iZHJks8pEaBSx/p7MeHd0+FpB8AkRE4DQzOWAlUHKVuti7tmbLx7jB3ETSqmraVBDlbJ9Q1XhZsy
Nk0UMChO2j59d5DU+eHyPKOaIrg5eRybztoSxiAFKb1jq/GsZDq4xl2FmKZOqlmFyh6Dt0WkhxQL
tgHYz4Wdgl8FfJxCh6hBVdpq0bwPtfrnPBSQKhtt24fThDVqYAKWkJfJXAjHShVRvcz9vK+b9AE3
07CFtAfBocAwOfGrPuTVFYkOYLyZwRmasa+r9GnV1KOEvWgN8e3LCvlMw1th05XhUOnRlNyh3/hZ
5cPH0DMRY90bb7u1GdYN+Jt990QHhDpWETv5e8wlk/gwUqdvI5uRpJSg6atoCZLKuB+79ivPicuS
a6KwdPg0lJi+svzkximyaVCsREAOu8hNl6DVirvfZERPokZkv+R3idNjsspeasN57vixgm5n1zeR
5MBG4ZnBYL5dJF07IaeHFJSa3ZViD3d4C4fZNwbtKYtzkKHyIga3f0Jho7QDVDSOhd5lXsOYkx4P
k6wmx3sG7aeo5FHnFS7jGCfbIaqoAStYdAXTtFsmcqg5zgtj+BlH0aeNyLtxxsfQtTX8vMZLoRgn
uUvJHEeRPmF3DC6ws3B5mdzXsSYe8to+oKtH5eW14B0pDRNX8T1zTyQ6Qg3KgadQZy6iOXgZ/xd7
Z9LcNrJ26T/UqMCYCWw5ghRJUaSoaYOQLBnzPOPX9wO5oq99O766cXe96I1sVdmyRAKJzPec85wi
t97GyWS4O/fq2vSqaCVoywJLp56QwUC+5iiU7ruyrY5JYDDz5f6sUK64jivkDp4AqR5P61bTie5w
PkD7jbg28hryAPGv1IZhEZOUj5m84/0ejXVUmS9qSxFAohjmOuZpkg7+OyNs1J+8dsU4YkoPmSHQ
DvO9uDItVFjFBeT3Vr/vIQCsa51GBjax2EMHfjLM9lSUQSG0QgD0XLYtA3zfqsROCe+SaFSxkKXd
ytd01p360yErd2CeS1cYgC2b3csvj89/pdS668v6T1n2T2X3f5Ry/xB2j9fN479/lT+k3/9HtF6p
/pPWe8yz5iv78qv8D7V3/ku/1F5dRdPVVEASwtRs0/qX2Gv/RU5ToAAjATpIt/8Se42/LFOFfekY
/CVV6Na/xF7tL9skh+xIjTbWWUX+r8Reqc9i7m9irw4D3jDBqFKuZqkS582fYi/7QshI2nyoj6Mr
lTmHYojv1KxbFepzB09El+KoKdIVnngipOYC5XhwEouuWVh+mIsJFx5LY8Z6APcv6HBjlkU4n1or
Yr70wxXl1hJ0uflR7vo4/Mj93+yYJG1Iyo/ZRfhsBxQDEbOmZyi6NS2KQd9ANzXG7DQpJdu6ybxS
88UCWDJIQbyBRKb0DGyLW0kLWCpKODhSJ9YVvTSQiJYt6WK2eWeRDSyh6ZfjmGQoPEaAveoc4glj
zRxNCgUTWx8jcJJhewJ6Lgfs2JZT4LO189esfgULd4kS7PN6jTMKdsLe9nFP097y6nntu1kx3O+q
F9Fl15q4W5i+skt6zPW5xKfvSp49kQ+PIOpY8SzWkHJc+fAFDkhSiJFWEtxBz3iGaefRhOUxJ8za
4V4LBmsDHqI+Np4sXK/IrlhGPDwZYBTjN6XKbiWtc01cvfqOL5atogIh6Hkxhalsp/LRhH6FRAih
zZmQEepIe2AXdxuHgtMbHcSLrq6je2oVV6pj7LzWIUqneTgIWYE5ueCGbHOYDXoHOqRxig0kmgtm
l2ExGU+G+AC6OaykiYhaWgW4IkaFTmnGS4jZNl7Li8KfmqXNcIB+AMihXYQTzvQEtZH45UYbaDxM
R+9iTfI9hDoILfEY2KgVvhlvKG7GFZ7SPBta7AFGAY3FS34E0zNcYjZg5TmMC6wzvQZeK6axuPfu
apAfpLisbS2sdgM20uQn1IiS5vdRJdRVYn5NipauEYeegeodWa0hl7Scv4N4bRrTiyOyvW+SdR2T
5zRC66FLlUFgjIPZ/GlxSNlzFsrcSScx0KDz0bqwaaXzLkV6HEWCC8F7GuqYqZVoPolR3ztNDa6I
pzlZt89OQFiNCp+oddzcOHIthhCPMOlPH4EVI3ON8BAM7LJihv8OLXTlc1UDDVNTNxgZCnGoRhg4
0VB7Eya7skgr90zfcB+YkFnNFtgSvIB61HdjY9wVZkUltX9vQJVdekL7wWRiMWjZqyKIPibFvCXk
cezX/rFqrLuiTF5sHSZMmqfvpjiWDnQ0qkcIl9YSmiBHtvmb6ZLpWgTR3uQNIqvN3D/LSPqN4k0N
9HMV82qGZmG4TWF/cDInktrqzxFqHso6rNP+Tos3/eh9DpqzCc2BU0ZIFDDLhy+bfZAMbliYDsxC
QT0F8i7IW2AhS62aHhjRbhzunSHVn424aemrf6105ac/fxF64BZDQF1V3d8ibBx0DKwsAkarMC61
VSbEmXof8I1MjQGcis94/FGbGcp9U1/pyj7ZY3eNR34MfXrXOl6qcbiaDaURGG/2bDs5kz7z4oHQ
g39ZMRdLOmaG8sMhfcaO7D3NGI8qlf5eB/j/nQJSVV9BXu7lI9vupdZzVXPExW+bantqCvjpAOgP
8lnkJOTyY9oeHI1MJr3Y7P02iNqbRmZYS7y1nA80fY6gR7Go458oOskZYhUGkPjEXJc+IA+coDbY
+dHw1/N2Y95l8PYR88cWNjEk8zG8OitfH92+OOtiXNVMOsIevFjYHWrixabiLXVl2HUe6TeJMP4E
1XqTDs2B29oNDHU/oKLPf1PrzbVtMedEDbMqslcjsTnaPYT2EFEfYnYoasq9Ft+E8WqaI2Ya9EHO
nfz7ZiZWUfEyqBl+bvXMQH+bWVu9xVM7H3Rbn+ZS+GtZ6DDAtd1O1XH970x7cCnr2VOqfRd1YqMm
mWsWrG+ZuWliHB68Ji3bRD8QK0l1IRmXU0ttuNdS04Q4OX85ST2a32IFwj+wn2YDCGCplihVq1iH
ZKK/lSJ2UKxHp/tJ/XyJ5O3H5wKfqDn6F25zguG92+r5bsxJbBpyl5gj40OceKDOLTooM9Wt6O9i
KL2wUZ+w0n2/Wp497NJS286/dkrwDgzkpPjrpn6BQHfnDxMnNh8Hh0lIrl8rONYH4V2Hot76rdja
aEhZdIhL5CJeV5SB7dDQ+MbrPNICPbTWSoMTa5s1oyUPk3611oP7fJCu10m3yIt70bD/izX9rsQ6
bo/FjyBn3y/j/BxJ/xQAkcdHtq2icq0pn9Ow7YUH1qDPmXYkRz9+UZMJrHl1LFmJdB6QtsVYnzPi
LTeSF6Pvb0bSvM2fV3H+kojxrKjGvSeMZ9hRV94VcorGqmrgug4pM4j4HKv+panTc0VYFp4jT8hD
bosT6ZvHCSdPjXdVLcabzJxTQeGUw0l8LJJz1an7VKQzE/lMz85ttP3HmEU0MQjYNM0W3+SrHvLn
JuaZUj/T737wad+rRX6c/IhVJkp3rcX8XXvGwXYEElcJLrEGXT6s35ox+QAhgU1jYP/sPwybTo9e
skx5ALcoZXdphXanqLg2jOFi8DWUzrsa8HvQvk7Wj3D011PLWZzJkaap+6gmF57ZC0NjCmM+ZE61
jswM7xUn9Rgpr1Ddcuo3Bo3qArrFmO5NO9rqdXvpCFBirfQ3oP9UCmJwSZPHCx+iwtnTN3+ZmOsU
jv/EgXwtyAw4fgQInFhNnNMR1K8Z9y47qgJ569Up+1Jf7SK+JJF9ygq5E+X4bpr9JWlOYdG8K3Hw
jLvjlVA+1aehek7VF/TnJm7uCMAfZdlwEF2RxyzGPY/qSzpnsuzoYb5nBLqYyM0vj8su9fO7QNXO
pTGQUZvu4qUIjWvTsOEQ2tGW+kdSDj97DmmUgR+KYnqSVfAcOwk9qu0brTxn3F+Orxx6IzuGjBgW
nKFJytcHJydKxsUd9AQa6tGtCD2apbKquvoUTepL3jPfIq2xbSbwRqywRGsEYcp0bljp1yUvSjMq
l7GAF6FOe7O0t4kP5MRSBkptEfdldiTSyGETaX4w2ycZ01iXdMPPmLRXmXzYRreBX2drd0Mwokdi
cTTbaw3vxFenlwL0Wq/PFI5J7hSZuH3gVsxF28r4MAdqXyP9sQkUfibuOQ/E2kKQnUSoRYxrLyF+
uai0DQJ2yoTTH2hYxW7ASINmocj4oyxufULgM8/2gnYjlvFJUINuse2ALhl68YsfOC5cjHvHNtYY
GA+1dzHTdwOqE5zS9qZV4SVs4zPFB26E0kRKfm0Gzk6ttTtYXHexU50UzT6NU3zGRrdTmiuPsUMa
DregtE+2ydsNwKOmHyLxbkmt3DAe3MyBmyJrWF1+1oFyxdtNzbiCFCQPTiRvLCDXxGe3LYedKPyl
0L0rFfDXwBmfGaWdWx16VzDtPJ0tW5Seh561YzKX8eifkp7gTEb9+7oofnBYUXf4+N/BvtjMSBmg
TCWeyJFhWf2oe9AOUnQ5CrzRy8liJaSjx9h+qIA2Y8WXTAbjY02WpHUZpX4GYzmT6iVjGIEpgBAR
Tbk8hmuqVpsB3GM0jHeN4e20Wh6rfuCVmgCPgi1WK4jV1oNK2Tcrn8C044HosovLYFU0zQU6c1UN
y06gMfGHrcOeW+USQKR3wsmt8LrAHWSvowzhXkhoZ76EnF0SrgxkvPDnZJBS2QoBdCbpSgk3nTZC
BoTk24NKIu16i87C52LGMBJ6BAyvIExoFDMQi0upAuLYFdnB86yDlofdiqAzxdzWfeGXr63lX+oU
XgawNg+N9jaMiP4cQcmI+cZa+o6HapC4eI9utciOacEtgrx1yuAl85wR9sYKIjcHCFykFeCdelxB
PKsODcWFgRGeBnhGG9tM0o2pVXeZRjsYB691ByYLjxRnmyCELDBp3bsnyk1osEdXsWKgYPp8G4yB
AvjWBYXaOW0Xalb/qC1ra3TmlkaH7ITv30d9bF+rSZiLSa+mrcPbjC9rdG1atReTWr47PYTayEmO
5KPtBWYU+vIwTvBQT0okTlXmm4EylWXY0r47cbclH7oREhUZVQ2CS8HNuOz08ikival1wZfqqdFK
CgX/gsOkkcdykFryPMmYgm9lSjaKo6eHeEa+RFWF7cRmlYomFH6o9t2yaX6GZpnAESyn+94BwctP
gvelkwwNKb3eSOnnvL89LuG+ZpAvBrca6PDlUBK6fYmso2uoAkkR8Lj1OOemJW3os+fRQHcC/1Xo
93Rou0VlpWuJ0jMZsl/TCwScKIeYhkMvvCNY8Qh9kDw7P+uqgqGnll1/gIsqijK+5XXE/hkoM5pS
ba7zSKvAa47xZlSMlkkdjNXRa4FpZSPmIeqXlqnzoRRcioYhvry6vUuYpe1nEXpBfsvmUmceJkyu
RQUlcW2xHYAeCH0m8seHXCYes/YgwupI2SImuJ7R4443wduofd2vSTIsNIkaA3+8XxN/+vR7/KbW
gJdQm5pdDNLAxQ28K5nCQbp4cFJiFLSmIkw6DucljOld7N+mjmmCwVQy7XGA6o7D4VFHurFngx10
960q5sAkqJJzFATLwFBCt7GwO3jVLoa5dhMsQKlzHw8+xRzp3FaFeQm85DZLZzd4Gumoc9l72+V7
OcX9QvI45b2nXKvsiiP7yp+Al6iJwixshx1IK/kkCuOLLF/wTvQ4IZyJx7ICjDLHhyLc44sSlPBG
Qss5APIZt4kTfrGmjve8GxlHH2gg7U6g3u/hq8t9VdV//w4jS7vTtIwdIC5rMan0INA4fx3x/DRt
ry/h32BIAtSzAEg+3oFiPhtGYHCR0KtjzHMVjwz5k5XRlxUUOheJr+GhjbtrlJwFcaAd1zG8WAMG
b0JYVDonBEYsizgjhIh/0G+SP/n1QCquIu9uDPtuMFnQRtUiw1lBlEp99T4GR4xRBUdV4dD1x0Rr
cqnrXoRQRQ41sJDV2KrA51Oxovl11eQ6tas5nqY0iJy7cQog0ZCvnfLAOAotRv+jTXusUm+n6OW0
cTC4D46ZuvgxbkrYFg+2/jVJTH98aULTrBluM/QlQx9ONrNXm5f1EgTPPfb1LamhH5mD8cuytCej
GYavUifSROM51rvdyKhVCLrFOifBdEZbFGkXl9DaXRg4GLbNFB9r/SZ4OOShwi59C3r0LSjSL/Y6
CzVO32q4FIUZ0gBDfUk9gSRpYOI52kNv4p+pAAPVyRGP5nEE5gWr0HJlpqxlgW5MyldgoXdqB7fN
6CxLrKmpLNgfWJjNlR4BQM8tN6/4AjQkWw1FfViQhUehjlUoPzyJM1kUFyeqv7QJlATWfP5t7L9F
Suhh8BHq6AuJFnQB1tieppDNLFvOdt2l48FyuGvAsYJ6piSunxxXvNFgs6GL7yeAoDd7MJ7r6YhZ
v0y6T+Jqn1VRvfDgWKOB73wT1lKVXJOBmJX3NoInwd0fLbWUuYMy+nxV+KXeRNrSyw7BlBz8CIHA
yvtHhfHCcmhAuCZ0E3fE1tMh/aA5d6tbsxKCj4FzrtgY4ZFh1BqCK73J6jO4l0SJfla2cTIlikAP
IS9rPwESHFW4A1LRqLbx/AuriatEyRvWenXh1fBcqcNYOFXws0+MesFD9SGU3uP864zuA2gPGOHB
zMMPYbB9Y99zrLw5jltqYLa4x5dxKE4e7XW1VbNb2k5gl4cRk/38XGXWWXwUBX9KZtVLGq5sDXVd
zQ5NKx8ZxFwdRW56zdxWjUPpxX3ac9fggazRLv2fns2pOYp+5L25TQQ8OHOanqwR6RRuwbbJk7ck
b1ydNIAWIJzE0diAkwo+9MnahTUHYd+L3wi3rmjSO4FmDUlzy2SJTwXAfrpLVdQLR70ltCgtpsxe
1xOvSZbCiyIn/qio6J6qjodbhrDxu1pHhBjjtTFVwTIsS1h1cklTG7tiM7lOrbODMX8NQnkbyeDA
jmBTw5tBhcmCTpQPg2K2+SeVTnaOw+papdVLn1Su4juf2iheU978ZZwRx5R03YYMOnXgJMQzO16q
tpzFpFxsZM5oL+8+aEG561LTjbTuoaOFSOeac+i0LueUBROpOk0PjAh+OMA4OT4GH32Paq+PPyV/
out5bWDO0MEU7HLiCvPvbUqsUhtr+/04+Bvqr7JKPKg2PQ457OigAe0cWrQQ45OPTPt9Zdf9Eaxr
E2I4xpe3s/BF90G6tgBQ14LO6tZ48CxxarJqH8PbwN6JMoX9aeB7zXT/RKYXNG/8ENuGqzX0qaeP
BvczWDGMulQj843CyNl3Bv9yn2XnxuK79ph3LIqic5XEf4wsVkuK4WypLPKU3t6QBFSpBW5AmzkJ
QapcUrGrCQUw1i45rEsMws9Nk149M2HcPdxPVfniq1xlmZJe89x4iHOTzWwzz/pt59r6vDhUHkL5
VeVjFXE4GRI5D9+FS25fsRHohhl6jfdmFwvOYHmxV+zhA19jxO4Pjy5SIDESHFKd+cMXckNQch7n
LsrRRhTMDgaSdeNVM9CK10pgVgnjho7vxB0DpDZrsE5V0byMdfxTKFBQDSN7GtTknnnaFvaLrYP+
i3/qsl31SnckOn6sg+QndBmiB/g1qV7dNRXf8kiDeaBYbqlWtCY4X2SWkQBIhks7+ICzm6soG0CH
GPAGSvjhD/YpNKh+b2DNYgrDVtRVOjWMkv6s6alxlD1ul33ZZm+hrz8YtkLkw1uXFtcpjO2PumZ1
NYLuSOSURQDFfJ9gRy4w6kUEzBa9NV4YN8DDSaDmixMGuWulmw88D6+Utuzatt3AGV9lE2uamr/b
SIAV1/QwIbNETUn3KU4ZtY0/fuYKz/KJQ4Gp7MdYf0i5mEF1Zsj+vPZ+rT/YpoDYUmCNnNpXaT+V
z1rm7NKcI0ef9jiePex3TRx+Ju2w7SxlOdjWLvH8u2osXqiYezIreRqA+Nce5/TBlhxTjPwMLA/e
Vv8kGSiUobOYXwyCbulA8pwmOPSAqCrYy1Hn0UzXqc6uZmtg45M8RLjFM28NYO8HIXucNbMzjigQ
TrZlKcNjE6X7sMNQOdciMuVNDc4r0uifuuCHaCtavOkOYDZPDUva33kkqSn4WzA4ozhCweZizX3l
ltYdlMdxNE+0CFy7QGzKWlknodi++/CYgsQEDzQ92fH0lOfJ3Nawmy/ZXPc/xkmD9crjcrC6pT32
dMTLU2GIXeHbj2FlbufHd+g1RzO0sDrpD6zx7AdsVkwF6qXTrpBqz1rK4FblS4XQ8cbA2IJHPQoa
FcgBsc4P/vjMdph7ktRU34LcKo3PTMUxl5ZcvWWz6jJ5CfXpDAhgTt7b+AwzixZe/Eb+ypvrO7PS
cmlHwnBizwu1GYa4w21aLJjvMMnigKWtufTvFV+NVx1MnAp4I3VYROsmOpedLOjYgWRLf4odLNnw
V+oo3lq5V5+7zg39Ol/G0PiWCpT/VRsbq9phqtNxb66JAgSrnu6RNbuyr2/Z9P8Ly/9jiFjX/klY
vvZfn19/po7nv/C3qGz+pQk0ZVXTEPJQiv+lKmt/qbYkJExozdB0evT+j6wsnL/+0JIt6y/DsBCl
0Z81yS/Wf6MlmySQf1eSabsisUwURlgEm4kw/xu+QRvK3BS2Hqwbn93ON2HBGZL2kJX2MVPPLVPc
H2lBTmDQjebEf9GcEARcaQAJTvzsMo13k8UcT7NzGiYSWz3YJIcXI8fz5XerMq5TDgB5coHg7x8D
EMIbv4P7LHyFzozGMd1wrrJSIB6sMh3PV2/sdNkVZL+40kdM8FFEwdzCl3JrjBN4Nv7nEwtmEPNY
7aCpwEAqu+tv79r5l5T+e6Da+DeFXVUFKBTd1PT5tVYdkzfk9zj14OuRpIWkWlU2XUdaJ/Rbo4/d
roH6slSrzLgJJ8ldfKy4GQMzXTGcXPE/w3ptVxTVYfCt+8K4tY40BwgRmJEQucz7mHTxtk91mG5d
GyJKUIpJbtOe+IEchlSVTCiLmzjsEQ1zvTlOppqQxjvtqKJ/utOYmDs6T4ejHQ7K6p9/anwI/3Y1
WNTHqAD3qHbmMhVYGH7/qQVVWcOAKxEiNOXTzNCUAnQKA6Deb8eTGdjK04RnJx0SfIgmQUDNUOoL
hyBslMjkaYUbNqrFA6e+igqO0tr6gznPuAk1QVYc3qJY8QF5qfo60GydvVMaHL1eYMiVEIs0M6+2
0eQ1W8ujMa0Zs/FgSnzvWa0ZB8NqjNsUDH9/GlmUnHjyWcUebDa6POrzB0yc5TpoY3zTGh0E7LXz
S+6U5SOxef1uyDnWwJ+eHis4Tg8YENbfn3ldpz4qqVzrJIkeHC9UH7sarSttKkrm50+D0TMwtQ/I
N/M+Kp50g4Mpu7dgMqbj96f1c2KWjfvPb8k3P+U3q4eqWrwjhgQUICxDSmO+gX+8X8LMnzkA/ysY
Ipvws9WuREWOmwoHXUMR70S15VkLkzePlGerofaEplHzGFQiem6j+cQdPCXBTdGoYjMNvygXajf3
W8aUAfI64uA9DI6qn9q21E/fv+vmT428UValD2q79GlDz8nM4PPC9u7rnncMiqZ59qcT1pLiKWbZ
uvcM400ddUGwbxU4vnFUJ+P+u46X6fFrMNQfU8pdXQi2Io7fNLdYQvBqy/+Aofl+Ff54lYTQhDSk
sLhZpVD/7cKt63joTE2hvaMS4xaFJOICy6rDVNcGbbnw6yrARjiK8Y83Ea0xzAiY7Ua29eTLgnEn
TmIQdXZ6nmzP2+UB8adFwaDKtQqJrxd/L20mN72qkgc/VnbeiKGyGxvvZOnkfQdmTxCewHpiPCD3
HurD3ozmMxJU91WXYvP958tC/7/uVIEraF6xKRxySOnhXPr9sogKVRZGBnXcGshERVZiHAi0QiWw
IyjlEVWxvV/cwmC032rm+3Fn27dSM1TXicML03uit5PeHCjeag51FzWHKqxAZX9//v0hVAUzzkzY
z6WjfWVUVVxCzqp7xSyLGY8W/4ef6Ps7/vMtJAtIT4guDKnb2veK/NuFTjhzGEzoZis1hHUuG2fu
ydV3UV4QpmA2SrMfAbQ0S7ylSSjQ5V6+x9oMhs/07v71oejst6hQlLvSZvNaQHFEQyJHWIdYkPwA
BEw0BkeuzO5il8QWqaxBioTQqlGADMfSHI95E05HqwpPlZwqN5nai4mnY5t4E/+Ql2Vb0RUvMQvk
8bte18n2vxZwyOOg9XHNIkrbb45UvJUdNuw783xvjL53TC2QR86oZbtMqfIngDxU/eHawgitHcfQ
Cg8228s1ZhLluQj146QY9afhDM+aN/yHdeWXR+zP19umCEo3DKk5GNPmLcfvV5BSzCfEQGMeqtDM
lZNSWKtD3xTLqSNoWod2v1PxelzCwUZ964znhMfBrsRduWpbw3ls4eWumW3kUL+ahJaKyqD/clCH
nZ+2z+PUqQfN9MNr4RBXbuZyn9BUg6ut6I+zhlHYsYQ3h42mGioLSLC1Nit/Hc39edIhIt9Xone1
MPbpJMNfH2s18caqGF19fvo6sZ6tgkLD1mzbRJXmbnQtiPodiADqecKFmum62JY2Bwg84eHa4Rn8
kOMhFZDMdqGVyJ3q1KGbMrA+z85hgUMI2AlF6xl8qnWdf1IUHjOtMPU9eG9jN1gJZpNkwlDg+EfN
QuNGdHR1YFBLoeXO/feHbpqcey5i2AWjmbVvuebBfaVEc9n1/odipc617B0IXvApVnZc8OBXkZo6
VeFgkibmi0G1KlN944ahCdIkcvJWUcuWwlJ8K1SxEIpiAL/+3oOkhl5ufYcqrmbGfhSOWeJdHqqf
Sl1fg7RXmQN4ZfEaWl6wjSrr1kay2fXOYJ5Y+z5rJM+dqVTpySm7TSqCF6+oieRw7CDfmY17o0n5
EsUcZwupozwUXk0e6lq3RYEe7eQn3U8hW7TdeK+OqY8nzRKvsWfTFzWwxSFtWDAd7uutYUKO81EG
zzxyhQ19XKejyFu0DjTpJJ4ekhYYYt7ZZEFCp7rkonjJBzulrL3IVn7R1Xd+LMzHqujvyvm/Z0Ki
XQkoGYMvPWCrFU6sUNXkkgdAu7eNnhSD6fO4V62KCjvfow3NHkbw2c+D4KBkMvtxFaOsL3Ggrwwg
u+EY5Ke0BKvw9+2s0VBqFfWdV3rq2xRKDJIEdy9QONVmwjg/94FasLExYiKkFwLL+1CEq4jQuLGI
ekPfs/swq00fd2e97ExED9ivFb1Nj2FQyzWUvY0VG8UudGz/VDoWRhSLQkt2Awtm5806jdpwRkt3
2zmBs9bnXej3pxw1PT9mwzTfCtik//4DbWa095Y6Pk4SLrNfJ822mO/cNtN3VTKtbXqy30yLMRls
QSbmIDiox6sCID9ZkOzJ74L9icud0A0afwz13rbi/tSzN/OYUoXJS2JCFC1CI7pvsC3mMfUZeeix
bKn1XCwWrMBdxHeFHCW0F1A7iKAmnAm7P+K0vlZtMWkrI8vqvUOK4Rwqs9+9o8kCnz3TU9H4x+8q
d+YictcEUrrft9pA2JEURanjQmMFGZhY5OY4nO2A1JXp2PftfM9NGuD0ihWTPixaVL7/RFAkxFbs
uK2+lBHEOlvPhPao1Duxg/ZO378jqJqvRNjoK73Sdv/8mLY0a34Q/77MwniacwS6JTRdkziE/1xm
W48JshLoIIW+X+2AKPhB7ytni3k0WZXR1D0mkyiP1HYS8GPON55tVQXi4LOIeYPlVdzbLypzefbg
iFZGusJTttYntAiaurNzkRRXtLqcSoW+Maj05Sk1jJSPNzhF7yIoP6FlnpjWmSfN8jruYY5NNHw8
aASvjwat9yOHEjc3Q7q1GwV3oZndqqZuQqqcGChaVXM/9c+/vpW49GcbJmxUpkvXpCwg0pAOxb1F
kmoaWH89C6OlTrvJy9TT+zDp3UcQdufSaT7BAZmHkZjJRW+UN7vg3pVRfNIIeT+aHs5+CrToprTM
jTI1oDrYT950I8ezqunw73HL+VU/vtQTYozniG3npLxOXoOZs+fPC6MNrim+lWHwyw3s9AZvYZa4
v9bBBimay46CatiewWKiV4Enn+NQRZU3l7RMxQZvFaWMZM6I/oaX2MacGdppu1aT9l6EXXv4fr09
lUxnNpE37urkc+RZdfy1TILpXRYp4kykxtObBRkKuaII1lNBQ5pKtxoB0C54+CbNpBomCebjwyK3
/ObelLrEHho96f6Q3tuK98OQfvHMkEJxhwxwzFjY5s6284eyLgf3+3EcpdlzPObpqi94DyMW7lXX
6PqpMgBQZ6KqdkJiQHPU0C11M6KCd/gRcMY412L6NErN3qVtzTyL1aPB0k3y+tdVRB/My/d91iVs
/p3aOnUc9mnW6Zffl00zXzuNDv/614+dxSyTqt6P4AGZWgd6U7opTUJHH/V2qUQQOleTiLu7X/dy
j2JW+vRraE3HP1xV4xvQdZNUK/ps6ecjgO/IuS9Cy4H7DvYC4M4pyzrmCXRPROs4xk5C88d7biVM
v82oYp4X9qEb+8dh3gVUkz+5YdUJAIyFebLmD1UJa2v4XsfwwYabRGdDMd8o3x8Ex0ig+fMql5dd
vssiAl0VWxPoaXW99uasSha2geur3bMSIUVleZO9ZGk0MkVU7WXUVSU2MVZstpn+kaZXdavH4702
Yvfx9SZ4FUZFBHRKf9DRvaqgmHbsNi6/PuhAveB5bij0nNclhM8J88FJ1zHZqnAbBQ17P33LODUR
D7WpVBeGrFC0Rb6Vsj1J0ds4grmIB7a8h4am1jzMccPql8DS5S0OLI1pPEajJmhwFMnmXDek9S3z
S8Vj+V6Wn/VEXqDQZLfxmw/KOuo3PwiDjZeSeJUD1gy2ydXck6fjbBRd/WEEPbgEM3TDMU3XFI4Y
J4KT7Bz8nMt/rmAGbIZEzV0CGdo8wmAYT7aXODgAay6UAcicR+vdq+3Qy0xf8/za936908HWrKt0
HMi7TxhCc23csNN7cqIeA8RYPNL30R9TKXLcs1jHwIBh0WsXjlYBv7dsygvobF8NZJ3ccp6/EIW7
RWP12aUhcxyTbrEVkBG4QbOqj3+rh26ZWWtnMFZSGYwL27JhPcIeg0HkgDcudWUdJ3H5mnTyYZLZ
pU07N5D5+NShQHTz2FtR2h88zmZuC5Wmwu4/lI4KYRgoH1jZSuyFb0Na67sYPR6jUFjdZ5al7NKm
MdsluCReABPIGb/v6eXLtapbj0XzQCyleP11iwGaGM/WvMvJkuQdadtaRDVINp4dUy0dt6rhPv96
lPS87PhFgRbzDdlkJ9rr9zqaxpwzUmkEG1iky++lUuue6LcadgMp94c65NyY94FxKluuwCGuIRBz
l6+nOWMwbyRbVfp0PujBVhE+b5JCcRdws9fRCo5KoajXyTFCNyrMx6jrtDUrmvnke/+bq/Nachvp
mu0TIQLe3NL79k43CJkWvK9CAXj6fwGc78zEuWGQrZbUTcJsk7mypFL39jnxeTc1Xzhk/1qRFmqb
hfdnZOVnQ2jZFWMwnTuWoBjKWTV3VqOeoTA+enYVfKIsdHYxTeG+CV3/c4xMRvPpukVjil3MT47W
0Hg7iInNQ19Z/BTcNUJseecx9hiIBBPhnVVZUP7a6evgAcAuk9y8NJjq3zVdP5R93O4nFwcZdiHm
6277FQSVwm84ursstLatjWs9AQNLdcYEqmh6sBFTggyjdZ55W+VFmN8krkePo23tQSP9RnGEQljY
1gfZTvjCuFys41rz1qTous/3t1N5WTLL2dRzAcbfsKdXiq6XbijrDy3rgHYFtCNePGlXaUgqK1Fo
zZ44cgAIhVUd644tVsEFwA9/+zmBtVlhWhzQiIBLks7BX9n84L32Q68urs/mi5qd4stL3fdwQpkL
GM8hJzl5DTp2oyyeVn001tY6a6HRViwYqHWx6w5WUp6D1i3eLSJiJunoX8NUmYj4ezc8F0aENJxW
xYqY+lTyEyh/FW+SDnJgEGMkAL3QPeCnQPyYiu+29cB0N8naR/f0GE2cd/8+U+x2t4HrfVP6D1fT
RuHSGnl/juPkL4vi8lVzOT3Bta10O9VeTWGRvRVrXOXng8T0RbLJrN49mXDOP7M3sKvOS9VljxNj
WFZ+HZKQPGFcMyLY8vq4AYsl6H2X+a2WAiE2SHFAHAPlyB+BsdWag8uf61u5naLiN5WWfyYBDtKB
TntTSrIllxqy+n+FpFGA1u1iGe/ud8PovbLnTby3QqGXfSzPpknuhnbeHiMEDDHZAOUkE+qcDfw/
9zvafNFs6jFLnmoMiUfVEFYYTTagIAJ5Ava6PtDdLG7ffCf+M1SgzJYrRR16T0KkdbxpwwHjkYKv
bTvdVgsc/EQYTLZdA4Aa4JqNIJeTNy2aZu2G0LSC5N0CHvCqV1O1j0UQHMa5Q9RDDaOHJg5C8y+2
b42fNjQrp3E/2LwBdsfnedKT8SwnNpEyMTZAJH3yLeRJj0hrE7HTvZDt2WpYHmod8T7eONQ9KRLd
5aFKnlqnd85ZFBsXx4ut7f1q15XQQWKiii4uyq1LNgJ1tobh2c+KnUvA5qrwNEgLUMtuDHrdE9l1
zwU7BSJXmWYkdSB/IsvGj5aFz6Q/w+ElBm/Vm4n27qckULthT/BCamT7NqPYK6zUu/UNwHuSdFqU
x237THTmYxBtO8y2CPDc+BYy2LWzQlAO+ziMGqt4FZqIDnVf/Aoxs68bO41Pamq8z6xZYwY1LiMO
9DUZJO3Zxc2Kbdgt3+vuYemGMi2jj3WdHWKy4mnKUb0vRWNvgiBIUNWDfuq/EM2lV8Ewb9PlHq1c
TqPCnQK7gAOIoy3YI2d99tBRWmIBmrAtqPE8yNl7Oj8AlbR6xFwCbw0meJeTZ04Xo0FqYXIelhoP
dD6sals78y4XXP1kwScBc4h1TH1sA1R7YunPRgfisTvDuVPH/dUOip/Q8sdbRVbhbdI7phAMzK5V
hSkkDwfsahLsNP7e39MMVZ6QJGzBZ1u4Ouaqr8DWsEH/0W8FNnkenIAKmV62qcNLayiCX/w3N6QO
bHAEv8/6ag7jNx8e2rMMnKOMx11LRuotcqPuKVQ2ipvo0mjcau7s5D6OzrLXWn4RzX6xzbjB7ziv
auoMngrxMeVri5oV3Oyr3XnGq0rqR11oJx8a/uxWq3YUKubZ1lyUpBFSvMhv1YHGLLlUhoY8vnW8
h0SHhEFlRXeV+ySLNTETJx/3J6scYV/H1kbLxj3Pd503kU09GZW8sodguGRRdSJBVTJxJZV1385Q
tpR//Vq7xucyEItqfnBn/q2qIX6IEg+ZgprFVsvwqQogmbC6Pt0HUkEDsiFPX7JutnfjOX/uFJAY
0aEmc+NGAwdFSxJ3B+nXl9HswptuxZjDIsqucpjUUQvY/CuRUxZPgAjAbEzwksHmyknEO4NZQEkq
YHFA+u+6X1HdaTsVa2DeZ7rWanmKNY6ngwtcGHkN7CV3IPKbqLkkzstjjFV0GBApLh+zTW21D2Z3
d2W68wQnBoqWx5jdNXTtSI/wNRG5Qc0/ZqQfBrX3U3geUSCooVQ1BsbOy3x7Phkom1qJq4f2MTqZ
CPwoOHHJLVOvvrPfXUcgZ7OE86EAR51RIO8CZWWrRFQeoal0KFk1DRdDI5ewS4c5mYbPMAaxhmq5
wCWfVbcQsjI7LxZUMZ6B53hewU8coQcCkoZn3Ruipwyf0kD3UqxxOgIpBnOYNXFzQ70LEjQo5Zvw
LKz8ykrIwSKJpVMpeulSXprGLh6bhtT5IMvPkLq4RFqx80KBtO4UaMn7+wAJbI5cM6AeUw6R02F/
VEP4pncqP5L8/KJrVk34FiSwpHOuORfO/TAHJTa5Wd2Ek33bfTo+3osAq7GHx6wIrkHn/uywHP4w
K3JSjI4phWGDELJq6b8Een1NVGl8iZDkHJmZw4FbJMbborCu/kzGb0ngvFZZQ38Va7+iIH7oyMN5
Zb5dnENES6PLUHgLQ8tbScPlwwwS2jvG0S8UmjV+P694dXvG51hjqWhVG+18P0u3TMLSZ7tCRdX6
JMksL5uAHDp3ItBZ06kBnATuEcTomaXCSMAbuDS2k1URO9OU684Ms40dkQHiWBxfM2AfTYr9d2RZ
yb+I1DWdE3rjgtoqZBwT2dO2BqG48adQ3SzGKxAQsBWH3G02MK1sWrZqWyxN6PIt88ssF0D68BcT
WMwGwvUhiSFN8Y8xBA4B3/qIPjHaqVZDFcQF0RfTT20sXlmz/Zz9Tj4xRfNa28d0Kkv8LGV2REmc
biePOGYMYxbWp9S+kjBiXZMSTbpR1j8bYwb8h45zXp7JEZpJhLZ+XauxfVreYJFrcL8JNtg6ysBc
Vwb6ZXmoPP8QJs10Cpr4ZKg8J45dVQOd4L5045L5F1dg/A1QXGySYYjDZMttGtU/DUVpDyzPQM22
GRFFPiqylYEkyLIsMsk72BTmyEG2zjuU84Z4RFPZERHQDWuT7O2jDfB5VYdyuOG1qJ6LrnsbvCb9
WoqXcfKGz6ZLNoljxe8ZU95L0Y0VHjNd+6QH27oIzmKTKGOA35g8ypyymtCYy2Q2xXXQkCr5ZRtf
PRH/85AZzpk0huiBlIkfJF2H39xyV10XTo/3zUA44L9SSm0VUZu/hxyak+dbLZ5gerfWmU+yYORO
her0PPPPGGTPT01Fn31ILZLbrThMf3meOEiKTbbaA+mTQUacgh7m5wHZ/q6E4X9ASDf+M1GOCJRg
I/5UYe9j2jU8pSYjJ0q6p1RV8Ul3AmvNZxP4a48J3plMmuY83svADBGxVyI5mqL80TTT/Nw5mMhE
Kv0Tyml0elqWnsLOAVkzXz6cds9UOtsq+hwSPjXLu0bv5Uc4OcOjnLRt7SMKjp1sfASs9ufekkSG
9R4sR4tfUJGZsoelyHxejIzgekWHAqLwVBnGu1eqabdcOTzzZ1BF2qebTSWSaL5McrWLJaFX4c6a
KWUW09ZkSOW3bRTn2PDUF8lMxaZ1q+Fo5/DYGs1Z69zpbpYt7XM30un7DCOPRQQYjajc5jlvufs5
ehP9MbTnxPd3hoyb/wxwhphEKLybGfYzz0PrLDlaOrwhy0ssGpeUzIBV4GjU3D1c9I2rjd3GNDj/
krw9KzKkyRuJUEW6L/epIj5ZzVzpaX6oGnwqcx8zG/YIoFHX0iSHpej9ducxqL22xsqbC1V2pOkm
K0ANJ3Px6kcegQXGhFhe01fLgIaVT35NpXhh+yzXhhdXLHQYXS+LIzwMoLuWLZpFqhegtUa7FhlM
42X+0M2e65ZmV3VPUdtjpiWD5/5MZD6BX6zuLkV2oO633wqCzJ/9JN6bQzm8i7bUbyJ0fw8hQ2Bm
gMZhWVwuD+4UOKyvnAJBZ2DtSxMn0DIesJqyR3NhfAYmxjxi7aG/XXuT5hLZcP1BosUb/hX5nfJ5
JMoVh+WeWwvA2stdc2wutWizFxckARUUJerQyucYt3hUm8ZrZWPp+s+zYcACqrdEF3S6BauvnI3Q
hRWdAXzulq8h40yGuakspXq00CweGXI+gFPOH8z+hjFLPklLk8f7GBP03pmVfXVLoDhVY4qnrAzL
bpuPCHUmC7Kyh5UBixfNRzI/lJr+2wsgPDJhLF6bEu3e1CqSu2Ytqe1JbWvbtji2ETuttrTbp0KH
qn9fY/lK2xH9DFyRYu3YRPhU0BtoTyqCqIHbud5bkwqfWKyn1/t0pjaJ5JibPoPSetM1bfewPOje
SOzC6FK5tvNsDxG2Ma997ELd3NgIUZ5P3VuamMiRQ/1hme3Mr0aZTZf7oevbL64rz6S1MWuI64Ni
TL5dLuZoe4oN65+n5UueZQQnh6xz+G7sEYLcfg7HNj9Bo0oLB/7BgKyBKzsSrGEMkyOAx7PuWHsx
xPHjMmrNgpCsPDsLdhHw7ZdgZDnRivic2GEFCi/83yZtqT3GNm6ZJ7TGxezAAFhS6LvIoqHMuhMV
r/ttZ69DF8+EAY3NU25BLJwMpk3z5qIz3XiXYs5Yg7X+NrSov+G01I7lEPmbuo+Mr6quvggOsohG
Tj+7qAxJKZYurP+g/SlscLRZObxFudUcc9bJ8KcBQRL4BpysPmJWzCCahBvTzAr8G6l+IPws1/ch
tqQWX8oyqNWzGIdy2D+Y9JNo0wUpie7kbEOLLEWn6Nzd/f1POlCIk8/sGFJ+kP9z97xfEctAG2fm
KPpO1DuXSPjDmt6T0cr8EXixXW7liGG3mXTfX9na5X6zSjWbA3eWrk6t/1C4WvdCBF2755wvDn3I
UGH0kcalmUPSXaI5oLeU8+5giTk40phTV63sBWMBDVAS3PKICb+faOdCDuIZTiDltBiAqluVQ1IS
ZqSnet6vuWCQEjH4e2ferDCmjh8Y6KxcLLlwXmBdM3NBhcz0NaUMH017eAi10WY8ze6i8+udWVTo
iSOH1eLSRd4PfdMfSaefx3RU7nCflDiVNhxanTL7qRhzCyNjhB0s1o/sP8dPPeo61PYlKLuBOyva
IwhVskuOzN7QlmEde4RDKgiZk/mVfk/fa6nrXKYC35zToA+elRpOaPRHLxmnde5nmG80QYmtkQRq
1il1zCi+Nad0/2hDsM3t4RVtuji77PRVDLvW5Re5FTZE0yyrmv2ikmxU+q1HWLVb2bo7rBbBUSHY
WffMhi+AIeoNBI1pxyXniy2qt0Z1b67+VQgUQ7sraz+4pLX5M8Tn8GCWHJKt0ShS5oiORlwGLKK4
aKUdfc9PoKAYH1FUvWACqq7LAyajf54NX/BFEnBgJ4yf3dPoZ89zylG2YzPLcVGFJs40BM+t6xwL
oz8sR1/RpN/Ka6fd8iogE+reI7P+H3amZhkU96fl0I/DStELKePINM3ZOZ0sN55qQef29W9kT5/O
GCFUEeolRMjB8hrnR4w/CknA5f6hj3Fs3oUTodXlwN5Is0CRAz9II9OoaELotPPnJPtE7hhGhAC6
MP/bQBX2/z6z044RZWYpkHzvS/e+PCQFSiYW7g+FYbvbDNrRNu4wADqWm79gsqYFCPs3p5rcbd60
9jMuyb8lpeBrQVADhyuVstCH+zUtEHs8wPnalol2AvxSf+SquTJMMh5AKV8jEZP1O0DPW9ua/+HU
rFxI+YmOoFm5dCwrB90335ICAkTkGtHGafX3qoS4uAxcxtxMH1RiH0qmsMwRAXvep15TX3AFNPRd
1ZjjDy5mXuvGX5FJAETu2H9TeJLc9ICaeIXfvsg0whSNoLZn97w2DQdBbaWdlFm1p9QqGmsDprDY
R8hFGOwO1a2dHGuXhgpGL7nEG71hE1nHiBMSYkiuRHF6VA6A1WLbcs+k0eFelSZmfaqTRdESZyMk
+gbhSYAeEidCol/r4Mmt0IU1unLXVee9lL4mD/58UC7hYn4Oyc02lLEbiF04uVmD+V2F0UvdN2/O
fAYy326AYBgnpQcYI0d1DWdhQDFnWplhTc57aIaH0WlBvHLBW9llMVxrLGLbxu8cgjUmAwpuxlix
CbrvoDTmpSo0lbboh+eyi81diIzlnKQR/eAyLKiU+K4SMwfokdTH5dlkNPMzkRyG2Pq0C8y8Wg8Z
nvwRuHE5YZMyNI6R0lu8y6Z+Eq26RAW6EFH1TbGTyMqQmX0BDv0WPeeG6f5xwZPnmuafetPiFr/M
vO5jsU4x8gmL4TI1LQkkaWM95SbFbdDUD+YejSI7zR6w6Bkkrw6oMfIONKAlQ3QfMLvfpPtgCBg9
G2l7LaxW7JV0vutJtNeuqXB4NlNMozivjvKQhJ9FgVX6dbP2FJjAZYHLnAkg/3yBV/EsS5o3kfZU
aztNkUGfSedzGXlKEJcXDCmAcakYllm0npnjVUt1lqwquLnORJW6yF6WiYJwi3bT0PSvnbKzdn7I
TjtI/eY4GkN+0zy8DEuiXI+znRqybzHr+OcWsCagHIaF8+Uff1x4iliirpY9TqX+KF8Wr8Z8t+BF
0CfFqzlvYXhhs5w/KEGTtkwBBy4Tu2pCG8IhcCoVW4rlJqOsaTgvL+uSYbDsJ4W9nk4349fGjxmV
yvmD7fiS0d9eHH+GTUSAp5SY3qYJ3XEyACHLAfZ8kcGFcAhAJ6yxxNq18WCevU4riVenGhU5QUIt
gQhXvWEQeT+tmx4XsK0ndbhmOa+OFfETySIQYrXSne6ikKU+ytvpMw3/Lt5bkg+yZ1gLwxE72xxy
XTt0KoLUh7DWrqLog3UcYeSPguzNURxSnm172zQW8PP7yDkIg83+4FnWo52k9qPdqvIhEl10MWsz
p0vGy7o80+eX92dBS2pdHve7rIsGFjkxrJpU/yklUUahN3hb2OMEsmRtv0kZJq97JkOFZ0SncG4W
CzfZlt7YnO794zjpFw+lEp/iUH8pYBitGdpwE/0Uog725bsIp8KJrcg6BKYQ/Y0zmvRqeCracUB6
1wzEAY7GCzKOYZcNqFQsgAbLMYLYA+U4RNF49NKHZVpqOuBcqnn81ngDoUdMRyPbGn+UHUQiN5Yf
MCdgB/ThARzbeDLIA10HykBxkpICE1vmSyUfotFJL8uh4ejl33/q9N6PnxiG/6Jxhl5G+Gm7svT2
qQ4Ka8/fw8UzFU9dOdkvKDNWy4Hap9QBFUnQbKTexzAvP6WlAxbCfAd/syku9YgacrS19HmQ1H4G
yp7t8rL2XVLK9aC90pnLzUjo+dG2h2Gf4QpjP+RhtGi9jonH5G+Xs3zmq8+bEtFQUoK3eoYvnCNK
L90ThchwLTUaNpmNTDw1t95oMnhuSCY+J5kmHhN2q4hfS3IUU3g495dMrREXp2+SLDmzE+1bbsJQ
Lucya0jwzRrzEaXmYytORmMT1mOxHQXTJo/MhI3lWA4KreFYm6M6aUV2FbnJ7Qhf7xpyCSJIz/9E
WE2pUw7jY5JI9OZj1u7dfCwfSwBje63m3flnzM0nvdzhqI5JYZA5/xV7HDIg9WSLG3E6O4ZH/iNv
2arQiA/z4phYzZwc+nE+VPxYNJhqG5+c2CZB/ts3PyKlgNaPY31/tnzt/qeKOrOqbay80gyfpGB9
EGWGcfSThGQapwmfXN/fkA5dmqtmqOSHciR7XrAmN/K6GPVNjfHAki7aldIwHlBnexvXA2l73+Ca
dQbei3txUcNNQXMybLRIak/DHCTWRT1+NQc3Lx7rMfynKMjNPzAB84213EFUmrYrxCnuzXHES6yP
zSsXb7nKUTyK1eQRo1G5dnDI7LdF/Xaf9rZkd6PTxXbHh5kf3NaYzoab/s2G5DEZZPCAOKE8dQS5
rqIiiI2Vm/g1QKmXpW5wO3PcYrz2ByfZ5w7r6NJGp6jl7gEApbELUP9sK1Q4r3bSW/uI9MstjkHx
XEs0A6PWe+i2GYI06hcBicMmkQHXqMo61vyiq8bsxc5wgw9Bqvq6c92ZEs4HaqMq1TlwuFD3KEGI
XBUoQVgnD+xX0Lbo8IJzQo5qVlcbTbiIs6vDmBYoUEKbfXZRvdgTWIosKYm99ZuXYJrjoYMOyk1Z
kjpq4Ni0uoncKgOul5v8irHMCUVMtjfDkJD0Xh22WIz0w62WpIcuwEgXNsaz1gXmid8nLhvoWi2t
BDd/oP8tn7URdRqDZlJ846Dw10Mijk7dlKyDoXsZg3vwLbgmgSCJhEiqrKu0FYL432ZegNSPnU0t
fNBudQs6WAeKPrkT43UNGgPC9CgKrF3VNj3v/9VKJb9bJ/8aOcgWOl/n3XcW+c24i2cQfz4fSSRa
84PRuYg+UijqYfO5nrENZXJxNLs7G4i0dqzqGQJP/YMrky/umZu2LtXZihvBez8mW5U4P/2pBonB
ICrytH2c5X/CfrpNZaJvCSRj6KudZ24lbINobzu8I63ukUavhdvUFfKqR9+dU+1i0L8wS5RaR+UH
PW6x84pKbSG9DNio+1mIzRwkQTOPwhzzlGntiUEZdoCnNO65+jd29vc+RKo2h2MPjvnNlql4ZPrv
bJYHjRws9sRafjCn4DgN4LwHPXuwBn3ahtH0i31hAjzQeWjHXdfTuEENIVjQLHoYRP2FobQ6SZv4
qTYij51wunqVtD8NMdxIfhMrZ+y++5DZD+aZv6r0LGqAXq0Hm0kepNhh22fqeZgACI8BHTOwKfLw
qNQmh+tB0js/BjymQKvcrZ6yTtK6D8AO6Mcq86fVclOJ9OCAqBFfelc1m077kERp9GWXbGO7phU0
9MdY6CNQCzD0/Auvo4vsUq8QwRNS4YgB8FUGkbtKCkYFqr/V8ZcqEacNmIafqwEuXq15bORARea6
/942Sls3AsN7UEw2DbH/Jyom7MPGFj1Jt1ddZJ93Wa29xuQ1gFQPNobe/w7ULhwL5OdeuQ88pmVh
buBcVdlrgKJhD/ZfqWMLqhEBg/eU0okpKPp1aYLYR6PJ9Ypcv5rNn0wTZw0PjtTdTN8xKBNbqIar
ps0eBV5ujpDxkCBuWpsWIu4y8sMHGWh8pzShgumc8llviGNYaRZu7lRu4YwT2IG8O4oSmJaD9jNk
jsqFOh3AFU3dpi1IhEIEYa1a4RM14MHg61IC4Ih5qCDVc91R0Kn7vuZY9NS+tFz6XRNAoCSQMPOq
bR9m+7HQfzII/K3sas+MMWdu2L5GOkvcocELZWRPahDpZgpjtTYbneizqSEHsYyfx1LXN+T8Wpta
C9aJ03TwSocfplf7OxgcfwulwYNRwFkKQhwWw/eAXH/N+fDXSCJueJ7cDwHwNF/wOxk19QaLiGJb
EmTK8WnpG4/pM6d88seXHAu54xmb3EALG/nw+CZCO0iDhl4SU7oR177togb7nG4Tz9ZsLRJZV6T7
mLiJ8+wUxN41Jw1mpWy2ig5nz6YFR7ZOCqu+ev1vjH3mmdU4v6pjwNNqGDGY5QW15YzFDG+mR9qp
32a3qAn3eY9W0Xf9U1mUJ61FaZzm9GpWa64K15xuVcwuQwZSgncSBA8ijN3Gqr52dof8LGD5Qbi1
tTdQDRjIBg9dpd/QBxrr2OYUcy0isyy3wuWT8gNrEcTwDCspAKRH0hfz2SBovnIvADTqOP3WCDOy
8xIdEDwdE3cyg/jkEwa3H4aQxoFS1ZyhguFG2fJ71EBBeMTxbXyTy0CKFTyVKTROQiNaCVAzKXe+
xh7SaEoi2r4qluuMXoaNjI3mNnqXpPilh512tGRXbHq3y3bJaOrrZooe2RTZkFIAdLWVeRn4SflP
qt9ZZTz6HQIM0eBe8mWQHOqMgDwUYMNOhkN9CqODTMNnCe53g9cYjF78Wcl2uHV2up88o3okTvtD
g05GbET8JlLru2rCPxHtzGbwAcY1QXDiTNpUdVs8VDF0zGYMxMHXhi/dyX3ycrgsC3EKqrjcIlAT
x0Jlu9zGvdnVI7lGHVlh5iT3JvlhOFtzBFPdeHTSKLl684OddG+TnvwQzth/5YxCpR7tW6fTnzM9
v6ATg/EIhv9czfQ1p4MM56NEhtlsuc+zngYCf34FJ0/jn5ifMckKfkwgEzcnB/iI+MizwL8mFNIb
h4zGsD6CimNybOjqqXmrCZrfOk3wNVbd77INn8yEZhor1ppLBmbWAk1BNPnOdmDqkyo4BHUHHkyU
nroINyCiVbbnylC8WV0BtimNHyPk+gdjMjmPaEr62A8fO1NU+8ln35y1pfbYMnLaWtTEZHBFR1/l
4SGDbrQTWOWiTow3T/AuMSis91GGJ9KeiXgSbGOUB2ofNc50mTSi9wRKRtjF/d2VSaicA+LMJSHT
ClhtsYXHJERCwpDHW6K9KpvM1b6jyCdxvFqLMftVuti0vdK7TuIRv5C1J9IBrSZX1I1om7fKydC7
xhSzpPJeyUlHlOqBDuqKsLrqx1zmzakVuFZ6XdsFoWQUpvKLa8H16r0e45KkE6HCI2g64bCxPS5F
rH7mO8JNU+WJ2hkrAtDDlQsfwxolejOSrFYGc4ddW5vcrCxkBDoa5MfezmwyiT08qW7l3Hwgi/h2
Sc4DwUYM15gC3NM778FlfLiatAR7MVgmjHgGPbX5iJOeYoh8jb3YhhujhLFrNGO1Kbh5oeZUcLO8
bDywKX9rc0vfeSnJk6XqP6XM24ubTP1Bwrmb8qg4Zdq+T3Qwfwr1WQTPbF8q62oNQFTjwSOg3gt2
hjXPq1MsUmICHMuPh6JTB+sxmaQZab6zySKJ68d69pRodhVz/pW0KGodM/sd2LAjtTGzV6wWIPxi
rmM01/yi4ThGpnTe4sr34Fg4zV4Vz1ULQClW6Egm3Dvoyh1/j37m5BOvStefsbgx9Vvv6AAXW4Nc
bdXn5zIi8Zq1Tr8tXOGfKVvWmVXapxLfFoD1QW4kw5t16ge8UVSYqNo+LHYsm5x4RAxm7V+PVi+E
g+3CSlaG815g7ygRPvV2gS2sQF2b6qeZk7ShWWKC2/n7QC+AxqTdbpAA6QvMaUfPZCtqWbBG6xeN
bvZEKv2xHpGNQwOsIgJqOQjPDN3NS26yIcncuIVVQ1TX3AaxD/mj4iFGWhUaz/6szkaTtJlMK2Kq
CaOMluSnB+nrkDA0i5WrH1T/4TddfdGzktxvr0zWLX0CYi9EsnnW2xsneeAGnh2iRnyrMH9Ae2Sv
K4uCNZ6qbegQh2m6ySkIkcywxCbtSJjtvmPgRRpXE501W5G8XcgSuxSdcu0OYis1A86y2TLAC4ZT
m2pUS0YOuKYkSmWcEzVz/8Q+6+B2eQYRfOZxNLRMQ2fvwzLz+Szjh0mMhBw7KYeqi/CldM91bGKl
1zWQaEZQ7Fht/4gH8UvO97fSq/X9qH2r9LFLGu9qEV66SlQmLlHo0egibsDErcrxvc7LdI2esdwj
g+EMnySFW10yXESOtW47lww8vaA5xnyzbdv46HF4kmBr5oeIj3xbZ767YcU9brwcT54BuTXSBBbR
wLkUEvCrnxJtgw7JRLFQpVfbcd5EVYgHpvmycoC+e/qxi4dh3XHjQwLS1qflwbDEbprq5pjlBctD
gWoplLRqnoHsxtasYA6XrXZFL1+cLOKsLvoPlj05OZrcP33wKadEqzmnlqdWrtendL5k/ftyeVag
sCOqbv72/7yulq/SeddbP1Tf95eMN7KTSHz9lSE78SkIP5uMm0Y8vyqa8pNzMb0tf5bmtDeaXoF8
a+roLZMMC9wuCvbLn9YcaqyBqV1ya+yfCbFBTmXKnUv0lFWDPeeoCTkF/XU3RdVOip4cOj++GUhd
rsJo9pWVTUe/ysRpwq6YOLCArVcMAvoHKaNgF6rKfpcudWXUvbr4IW+VgXC5j4tmTdAI8LPcu/ap
h/Ibh0OcJPmDVbAwIfio3WLid05FQXNcEw/nt8nRZ8JOjjJJZWhh8EYxXP1s3TNq9WJnlYPaO74g
eW2ECaXL6iEYe+MxzfXoYMTxj1qK323eXR0vRRCR1HIWabw3lAuXxtflM+y4jYNyomtkc7H8ORUi
jJ+WB0k830MefiPRGbcsKpncOUWy73UgVWMI44j2fAawJv6tkX1/U3UasqZwsCAAWQQLEWgfpuZC
gX6M7Mh8Y29mvDJW0dzqXUYjHWeq9y/lNCNt54w9QgP3tMD6UxiP2QnfABx8fSAlkMEpKVU1wl/F
2sgeivRQmoyvJxTKnJbF7UPUpjrVhXaLmbHsVR3ZV0Pmwa4jWGY9aHOsRFSayF7H68gU4mhYkzOu
vMA3rssfdKHUz5aaaQp8278PXjKY1+XbQM1KMKVgNpev/fsty7Pla2GP1yofpQFA/n//yvIH+qiB
NjcRfQjmnKf/7x9YXhotjOvaNoht5q8u/+N//qoobPCrOaryf//uvz/88rVSm3O0jandLf8CpdNw
MMfmSUZ6TSCUH7mnuE54Gtm1e1pewwYgpmx5Glp80SYijH5oRIg9f/vyjcsfDHoSb2sRpGt211Vs
M75lK8AsxwuRvOuYNlhO+H9BSRbnRWqJByJm1DadywGfYhAUL2KMWn4+d8Plxr/o5jyDrZ2+ud6f
FrZtItXMvK0biCbfp9q47R31I6SsY4X6v4e+VuW1UEF4cOzu6svJ3qgAPu7/UXZmu60raZZ+lULe
Mzs4k0BlXWiebcuyt+0bwtPmPI/Bp++P9EGfzIOu7C5sgJBoSVsSRUbE/6/1LTWAo7ri+l+tB+Cj
6AHz0aPEaTr73MNeULXqRWsORYawHgVZ+SGLGsE0EgaGD+AbZvtdOGpyyaPqM9FDc+WFefRQSVdD
9lGXd71m6RsxdOo5DjJnW7UQ5M2O3Moyt8Whdyyk9Fpb7OMmdI/kNAU7AxvrOVJ1Z9P2kbHMKB3s
m6kyWTRcAkklPrtTsdIiwQv33BS8YqUHWSm/m9Tp7qppM3Ydrq6cZfm8z6LzfxfyU76jwU0ma5z/
4sperQIkAZxSbDxWm5f5bjAoV8sZ1FVECX6hoXC4DEZWX4z/c6sPPkHGZnuDwm+XlMElTOqEak4t
gotVtS9Jwgwg0LGpo42bkh/zLX5v7zaVwCKNes6AiVopfHsT9EgrwCHY95y2F1KzEPYUKtauARtS
7XiPYZwfWBO4FHnZmC6Lbqmp/ebPfXVt/O6DTjtEWuOikIneHKiAx9K9U8zYvcZm716VoNgL0/bW
ITY7fBehRHLOZlRsmhYobrZWXjHzS6F8pIOa380bmDjFndkalHebxxDT/KuhIX00ffRdSlOmN+a/
h3k/2uZxQ+1PbqGCNa/GmKwtEcPoDjvriNlQXxAKue5l7n4qNrgIkzJ5F5EXGxFXIsMUNLi69W2k
cyXIkW2KMyVwUOyFbp2REuB6T7GWULWjerZQUwC0uWenG8WLaaUWt8LO/VNvEx1oUsNTdTd6dNDR
j4EodnrEZDHpwRAHRNYsMkNG2SaxtAbPsGIQmaWEr6AH5UZ6SnOcN0pGA5eV8ZNbJMmS/LL8IQ30
Zmf18OIyt7HuRTiS1DHZ2kuW/zLzP4kZBx2Z5+RVymyjIN05tF7iPITVBFMbNP/TRok80NR9RvPj
E6qgBPugz/NHxHXBz2s46fgkojB5Gqj20wvp413Z2dqtsYuX+T/RXedLwIw/RoFA4tLb47GYstMQ
pnEz1rVgk7rpPimGdlnbqU6eV6hujKTLHmolyR/CukkXTpXfGUYybqDM1NcyaOur6omNwAt5N++i
VFgcRdt/zfeUth7pmxBbBIaAQh6d7YNFTfEWY/1cq5GdYCgeO8bvhDwHM/GXjGY5ix/bfCu0V3AK
IcqlzLxzcnH1Al999KrhfVTo2Gexb95brq6cOj9n6RYSU5+27cUfWMxXorVWVEhQnGqZoDqoxoC1
CWYtk/S1wNE/df3HrQJT+SVUCQCqo1c6eR3kgApxqOaGV622yl3MInkXkuy+q1SbuSIsiwVk8vAz
r8UxlPZXK2PlRGMU3oRCIE+gmrvQJG/etNtHlvWY6VnybcrOuVKSKR9DkbeH3IGnO98tSq189Kxk
A2eL+T5ZOCmk/kfD86yVqyPyoXbvPnqeYCU8MFWzVPXDGM1ySRZktosc+U7rVL8opv7V4DtZKYUA
AcNXC2ZypL3WYPDQXfdpOsp6a4BFtMsXsIRfSehTlfS7JywxtJFTs98TFLeWeYW7ABHjPUyQZUJR
fcXReezLMb8vp/XJEKkE0E535312nuf3gZU/lZyBB9Qi+f28yyIpb8dhZ5ifHvHnEwYgOtaQesf5
6fN+tPj8oH1Gt7ahO7aY/+IXgMUrWizz82mSkrmdd/G6a3pxmDciNcVBTps/7863CkSRzOX/uz+7
hYe5UCMRY3qpan7w/DLzM+ad88ZI7fexa7JjisJUJGFwCsGpEJyuDtGqizxzrVS1ej9vXJkQMc4s
fQJJK/XaKtdK1yT3I2EHC+pTxsEXgzwYNgNvhkztweYU67VBvwPwRacm9tTXqrLspSkUjdPTJ3cm
jpyNJN9s6StW+6S7JZO0gSSn0ixtFrkpGjNfE/GBBv/UcE7O82bw1T9uzXfVeuiOcHMohtfhEd38
H5uq47AQL8D9IbGCo12o5R48wluTw9cWQ5rfUh2bOA3j+Y7tSfYYuDHa0GxP/Us5jIRj1Ll+xYdF
QopdIVZwtOu8cdqKL4DZ8Xq0XDy3tiE3esS1l7BK1NJOXd3bukzOxHqSzEvM1vtYJBjT/PapLZWS
QGo72IhpP9lCkDbfCTbLNhVS7X3ct8YT2FwQeKP7HBnZzoLfvbSqWNx5fu6hyyTWksW+9suvJVT7
2vp0yWIA3q0rYHV0eytgwu0warhX10CwPj9keqE27N2XasrgrLhI0/ykEizjrjorQHgm30T9IpPs
wmzE/7Z9eadUffji24iFAlOPzqEFTskWhrrudMh0oJt/zQ+teOmmd/23KemSAGpvuLQ2wy3Dh9wA
2NZY6zRkimHfvGSNh2SBk3WdOph7otCOcXfb5T2pKuX9AIHwmFM3kS5lO2y9/CHVKEc0SCDmR8yP
9dt+B37KZg75VsaBfsJ9b50R5FY41qab4G2KNYzSHdgjD0qLC+4i08Uy9JFmEy4LHXbeGRCPka3m
m3z/zanbzrdNvFKrzImVJYXQFXkYxSqSXXWpXTKSWWR+BLRSWMxrX2Za7B1oKHh4cOgTjkoQepSt
41JQX8/69zaoIb12He7hzkqeuyY9UmtUTjnU8J/NON2d97Fs28LGjQ+EW7qAYFv7nx/38zTNfPJx
Yu16SWxkTkeT5L/OR5rTIMqdN74V+icu3/5plDq0cd2ku0CrL4/HF38Mo+3Q6OGJYBy0hfMf+t5R
V0YKgn++m5nFU8aVfotfh2JWRRYoGkVbXjJc99J3ci7+HtGlBfkPnX5n2U891/L7uFaV+yIslfu0
BPRLXMv5z/1pPjEw+JKEHJttJaMDboz6QRNB+uA8olEZN4YpaJlplX4eS/SPup2rH+hqWJBUzZtt
kr2gOL15QHhVPjg9mLv5EXZScJ6FzlMqQW5HwXCfScNc9ThrnzpLRSRdNx9RByRW9nl/7we5fqTo
aE+VweYD0ptCz1lLckSmOfbzTnW2Qm/dZVaG1U510Nz1SDWfGaHoGKXqZIYq25WLq/zBqLDNloq1
cYtQveGWSDdeGYh1PnkJB6OIDwpHFssaf9VDXKMamUVq+Zg1Rf6SddLc9gmCQ/Q62QvuNdxegdsC
VK60O7Ug0Dcvh/AhYB2zoaRH96AQPWwMfm4sv5lT13G1aWgNblmaBHQY1XY1oD19bNH4LINoqJ5T
C5slBkSTRWcjT6k0L7qWKb+dxqS7HZVffpAWC1E29SmuHET0eRivwzbq720mKRvWOCiElVShIJw2
53AwGO4UGlZ0qHXmMYyd/PIOsYNNo+a4XUZygChvOM1NgcG3IOglfg9GeQ4D3fUXaMOR+4REQyER
6ItwRJdWpzgvp6BYUdVYNED3REV6U8jeOZLQ2E/SRfGmxeq5rjv1pgIm5zulbTbvb6PhiPGR8BJP
9OCCCF6qLf0eIkZzQx7oLLwyyQ7C6pubPTbFBm9HszZYOVAk7IYVA5W7htvbbtvOGH85VOwWAEi7
ieOXAF1bKm4ifml1YZ5zv6tRMHjjFlNJu81cc+tpvv2G1Xikmirqe1ej05iUQARUPVbONXEqwH7j
ZSai/EMoxTElwPI57hpCUpqGmauRts/MH07zA4YIhU2LsPnOTOrwTGMr4O2J7COmsYVGLj1R6OwZ
OO1qQy5As09C4jjRHTD70dpXL6dYrfoEJ9l8BN0fH4i8kw9xZFuXUrirP3fh/uF3YOV38wPm/ZFv
9gdENKwLec68setBJVGTFIdmoF8TcFiRWSlxfELSd9fLJHhopw3sDfMuU9/+3BPllv+QEeNnI7W5
zPstUPTHWkujVRLqZB2PRfdLRdG6kLbVnRCgd7+qeqoONcaNRrR9n9ScItPuBhf2XneqYjU/KXLT
HllAke3nJ9E0fU7bsb7vK6t40mtQ7VburNDgSJwHORbLYVqtAIrBF6p7xtKPCqwQ06oGueK3aTMZ
rTCybhhWhzfZ3peDZb4ju+cnHFOuxTgjr6np/5739wEhhs4ogocwTsNTicxpVU9PKCuFYAdVf8H6
FW49Mll2xCmXz/yIDqZTme+KbeGrq3X9EAdMalgKmk8gklKcWKF/bgLXeOpciEdal5dnkyzZJyoL
v9UqVX/+WHQTXjJfVxJjnN0a2oame7htprvouG6WGtZnpnXhBpYIgDQ3GNZu3ez8HPqJJVr843Kn
kEaBEbt6621oX4VKvrKSByzc1eQzgfEx+c/tKF0PUHaCNPpIe/2NFEdaXA0lYw0L6XTZXTWq/DC8
pl5U+ihgsUXryBQ6OuD6PKZBdqTiS2xbcmx9Fv7YSajpVYi14sBetkZzlnWj7TT6YfCAjXElcBF7
/EZ3o212+66jum+ULiYq5TiYY3CY73V66a+EHvUrD/36xVfZCAaCpe7KaD0R1A4dQQjXCcOjxcwp
tLAlMlRVyFdSwcuk2SsjLetpNOUXz70VWeByakb5yUmHl1SCXCxQ6DeeQUcpHh4hk67tVn4wFTY1
SYdJ8y7YPoH0e5G2SnTS20wdMg75uWZevjlWNG46ij3LULFPFZfIX2rsP/iBEm0CSZV8Ylu8mRaJ
ZBqmMdXxskMWk1pt+VPwYaQ8TbEIYZ9o70QqSgQ4hr43Pf9stn5CMyi92iG6xNoItnoSZtuk1m52
NlwhNi6NJniyouFsKOkR2cEplPVNCZRlkngfoyV+4+rExy/GozeKD4wZZ7uOyR9F/pVYfPWOGte7
qZttIuQ5VpqAzRLme4U4kaX0jF3fFkjzOgQaqeCQNzlyLSciPLbtqUzwccFvpLsyp81Jeq1xEPBR
F7VDqjo6zJVEfIqd1EuWuYKCMlcuQETctcTdQeMvw/ef+quGFUJFcPGqrbF9a66EmoGNdplGwdEx
PYKhFEoxoCedlaO4wVIfYmrfzARhD+lbUeE1QRIyMlj7zUIilTrkFumKbWDRfi2qRZuaq4B8rWXd
NtHSATOwimX/Xbm9PLNY/kw9OEON2W17ODoFw98yDAyxDs3+FkEbfIrH6JZdPfoAB09hyLAF8IWh
IUyWdldHbqn/iy6edvZtigYRHwYWYbJF8zBuK41qZ7KSPsYbO9JBosX6LUfzSBQATjAvIHREcwRt
Pn2M9iUIjsUUNGl5B1Uy6dGEp67N8rPPWmXh62G/zGWGuiV9ajzHQvHGWQHkeF0Z+UVaRL5UmeYQ
qt6fWDQ5S5EHUwjQsHcTYBTUT4EyXINMR0TlmxENWtbmaj/mB62ProSkLHXhyf2Q+c2q8OkjgeVa
Mda0XUA/QYiTCPruhOIVRgbiP9Qwh8Ftbo42RewE2rilAP4YA+va+nrLiDWhhW3X+s1kK1tkVved
Th8ZpfpKD+JqxcwhGGgVWoH7UpfRb8NUdiKInnGdkl1R0WkrQmVDt9NCdlc66yR5tFWPNprIbo4o
CcsosZ1pBtG0NunrfZFunDL6pZfxB3UdpMZdRHlsHYf+hf7fFHsE9fhYIwPL1FhbG4Jc12TsT12/
SiSwUR3cLe4YEpgTkAWhmz4z1jWL2raypaL0e1F4e2jCiyBQtk0TfouxRzHS9U+iH8mpotG/Bs0q
Nq6tVYfOG44pq//lGNtLes7hxilqb5nFzYXOzWpQgkdX9TGflvrZVXy6zI14ZWDnCqbdS9k7UL6Q
YxQWSsG0oNUYtT5pVd7FoGxudMss1w7oF/A5eAJnn1g1ofHRsFRZJmnzRIjH0h/iAeVBQjAnRTYu
9MexLYqF5qvaUpP+pxIXD9OHlEn4TnIosMtTQLizOvYVk20t2+WtfFM1Q27xIZ6KNiq4aEcxxsEM
g6AGONUwQw0G2CmqU9Ru1WLsLcr8pMaAKyIUrE2apadY/MAjz1sELVerg3D6X1U/fnntyJyWDOgW
S57Vu7/JXge2pkLNACxNzq/BSWrz645H9Z0LK0pAzQj2ij9k265Uj1qSVKukgTkQYvA/28alJwNt
sdNz3ocM3BvxKicLQzjaw+yxuSQGIMGcLrvmJNVUufgsdYpBsQUVruMazKJvmi7sAUHtdNS2GKTW
Ccwtv07fHRsx8dCQ6FlmCbaRIH0vEFDdQr25mI72y8vlQ20X5zFp6QGVSrAYMpuvGG0pin5OKiPe
FWpO+78Lno2eKwu1feImQvtqifJrUNxTHwgEUMkviyScrqnJ8ilxdKClDjy8CUUWA3wh5Tfneyz0
Vx2oIMBB4GGprJFBGAhddIuAvNL6VsYyWCoh7SOcwsuYYO2ySchbi+1XBZGE1sT7ICbdXLYnCxv0
0PFSRe+sMK7sKRoSqEt6Gu3ihv6u0bT3kqogUaLVkurKKrSmDBtfwcQGEzTAuJ34p8HOz0E8PFhG
Q8ZpF5Gw5AqA2ekXpEuSUQ0CVrlop6EknMybxLUiZHFusSvI/JVh6Qd7JP8RKBSedW/YjKQOk5ua
bOoSCKsKlKB2CTbXaoGCrfpChUE91EV3KetiG/btpU/NZ7tlnY0imJOUgAB9kj003jvT7aNjbRFD
cmCuELSWQSUPnkayR4VoeRyI74JjS6VnSCjJyaWWRbe2JQddz1mrGEr50Ws1vlMruAVVd/QIDM3d
eD8IllvAdggaLqe2UNF/26lyrpTyXR2vfmncmRghzLDfpaG2VUz/vqreR60+gxz7NouUbOTgPUHF
m3RusKljoMf+NyJ4F7dGyflteM8KJTLEzHveWo+0t4Ksmx8rlWsvcAh/izQ/zFeCeEhV0ZEj15K1
NscBjUiH0UUqgQ30DiWH6yN01r2ECFId/XrSV+FmTD2+PsIkKP8gQTKHDKM4lY5QDCNumXY9VjHj
TSuIzGMUXFTYtgSJZ3j6v8FWgGaxBBGNbmSAKgCoq1SvXczU3lWK34WRrOyOSCbhiGrpim1elggv
qCutC/JTOmpqe/Csq4I52a626SYlXOUNR/moxw41m5ud4tRHK03ZJ4m6VUYtmCgedLb8VuXSgLR0
Z4msWrlZ6/7yjPQ5qKv6d9yTHdPm7duPsbS15T2tmgBPMYHwA0m3HMId34Wy4b2le8J4ctAyUM30
yUFmpGmxsrD44nhlmdlBM/KJhFmBvSpes55FeWigSFMMx37yp1uZpojD7GVJFf0tVLWtZRn675Fw
VQ0B1DtzrEVQ5zQbhYe+VipHJRqs115DL0QFVnI0k29t8i3pJVbOLOW3p/TORxbqFTw/SuYO7QhT
6c+y0MS+ruFWaHF2P296v1tq6vUHSuwXZnvXkB13KORIvO5g1zsVxcqz7wBsgp/8nnckaNKiqUk3
D6Rpfwy/Iz9KPz3FpY0Mlu+tMLwXqTr6KtItrGQTTavz0+uP+VMLyQpIY7jScdrlfCp4abOb4Mc+
DLshO7lK9kzckHyLTPP8A/CtOlmdTDXrtsZAsdiwxuEMXjLf1FXu8LNR0nsFVPA5nVifREKuUbjI
F4dr9CLBkQCGtI/cVQbib2tVNtjqmuqxqrbWV2GwyHO7Z6e0mcyAhPpzU3UPow46xkrs/JhZcOM6
+RrQbZp6+xjpikFwKGXc09eSWCQcpJyKkhElrtE7nGkQRQPWR1KybjxzE7a1fM2YfDqJOr77DfDW
js7kqmhH/6GhjY2JplXOgN7e3WkxO0SF/gvbE4MHgDJsoeFdWlTxiYWUtqkL93M21hrp14B3UalZ
7wEelSdawtZtaMcpJhcif97X5g1BUr2xs85kVERYH9mhwdu1qwdTQ3llinQlnSyEisQ09143QdIA
F683zOvg6tS5fa6a4UZ+R/pUmeNL72fyfihHXCJ1uw91WT/jhICS6VCY7cPxILyqOOpmr5C8qt41
vgXUcoIgJMI9mxm1gcYBv9okdD5Qpe3bKLvGfJjT/CCyCPUFvqhVPjFnDPInD4XoNsIuLtVEE2I6
IRDGW/VWyggJKr/T0rTt+zqIxENrAKledjqywzk1YyjREXWGSzcC0MCIMmYzQH/YiSqWuEXwDOp5
xdAtEOwBsn+rM4y9P7Y50EMLpwtw80zvowsHc0vZAapeX/VnsMXPtcjFITNrkj4cvNwzZ9brtTcs
tu296hYVdFiwE9YZFKcgsRebZBW1/Lcmq8xQGlc4zSYGhkose68JPsZa3do0Nk3vOnPF6oD0bIx9
TOY58Sks0QmgHqdr9cqPuhDHL++QxUzGRSWYfnq/85H6TsVbNsin/fLFVUbGc9Y2/Qft/GelM17w
5lVXcAvWEmpBQrvVgA+axcUA6cgRu6Ys+geN8lVUd+06Jk2O4Xr6DcS+gbxSQXKTJUNDsDuAkck1
6XrfmV4ktx8/ZfdN/QIdAGv3csLutyVXNz8L9kljKWffmtSJaetAbiVAhVzB67yhDRzsW9X+TmDC
i17pH2VtaYCVi4ayWJiT28XsKpXNoZN28ToGLgGAUVJiRFWArs7G2zR2lbPhm++I5bwF0BB1ZTW/
tVw6SCjMAhGFiNdtr5zs0jZPre1luKPSkqOy64kJuP18EX6fki5sZ+ZjmjCboOcZbpV0XMoG3+jM
R0eJ/2onzXBvEMCx/oFnVcir4RWmNEekDXAx6vlOsaH6hwKeEY0N+TiqNEd1VsfHyIHvYXf6L3IL
0l0zumvRDxKgDuQLr6T1oVnvaUGiqJiyb0ryjjGIjBBEO1hqXlQ8yKYPOOrtS2ZZwxU5RLBg6iKf
dZKD6mKCc1qZ3GAoSG9AgvQD1r0L9CnnNhRhD4HXifcWKihi1X2XwqqAdzRRMWbybZdjiWlbWK5N
iKmntTplF8hcPf2MDhJDopdnxqKO9WZdNgO87Zrq5sLWMuMk5puDZfdU0UsiUaaT1UN8b1Zvaql0
W821l5k/+KRot9FRUXYAXtz7ghiMJV6bdJMln2NcOiwyI2vYEmKq7UYgmXCirfeiJkjTNSvtUjvo
dXqIm+uy761npTWvXQ6rNeAX1jZhc3W4bOKWvbidO5nr0AHMXyXkvBbvPUOwUMOEJnFePfaTtM1B
Z64EhnNo81rdSWalyxaT+aUsScIxJnSwn6bxFY9thCIVhqVMYmPFBxdLewoYasbQ2mlqBmmrHwsg
qj2kJJE3m1TfCZxI+bJzyMvMYer+mHYdeGD6UAYPSi0tMBEOJffWxmCaQo4QEB0ph9FLg2umCcN+
GVWUe3Xw0VOPXDpOh8UqkXua6v5zJwYk38mS/HnlF8g1AzcqJmuqSlBjobDcCpXJYJB2KKyDmEGf
4cWn8AIL2KC+Pp/8Fr2v7eTfv6CuQOL/gpPiKXLUrQMf82AO1rAp6GvsABnSwZdte4O7SOhjFBUb
n85njO8fvLQfIkCq1JzfRRLWZKjo+br1B/zdTk3YkuKZz53GhQT6A3aAeZB1fOOm7x1+R7uZ6P3n
BpyNuRWR9R5EKNsz0oqXLFvCDfgAaJ0kYKWLf0/S19S/Jt6oNi1hW9MNZ/qn/jUfxuWXF0vNVpam
5xYHqVBykXgtZvu6wPZ5pOH9xRCBJn+QCp6McsSKoFKoC7QatFBU7VxBJSZ1CY5BwKJCjUdfA2sH
rkDvVe9OXG2FQYSpHnBdZKOb1KcqzVL2URWFjxIu76mW8vXPR4jcGxadWvmHnpgOht/uFHeudrJt
TpLaM4q3wSN21NKKq0RfcHENbz2msbgoGbkfTTJC2ze/Z76TF2vGrvKKcQ2or3xV7fS5UiU2VII0
77SaVKFh2u94drYawRUfSqU+6NEkQb6mYZJQ9BDlhcvFxunUbmOJQaONg3XL9qg+FRr89WkTG4OC
F7DdkN7ZTT2xlW+GR8I/QfBzam9Q5BQH4q2RjtL9WpZ16r+7SrfO0Qp8OcP4BeG3ejLdArqL2YZH
KxLZRcXosxKQUl5jzd+D3PO+0r79ZQ5B/+yHUB/i0e6xZCUbLzG1+4LWV4sd4YB5J7z4wsfiM5SX
1gnBvst1avj5N+b1txYoYWNY7g44LVrniWEWENbS+kzEujpjai2t9Bv/h2mYOZYUMe5sGw26PuFj
OiLn6mlYzwlvP4rhF3qrRnQp6fadt3Z8YOOuBQUAlhUfwkvfW8cLoX48ZmGaAJ0S8dHAefSzmfdZ
boDRHlPmhZ7y9UeqrlcRKiSV/5l4Dc1Kwue0R2zrG1Z47lwvPdoU4Tn1SL/ogoSZQ+s3X4N+a0wq
nGhkv/qB1YNrOs/tIKxVQRgw9eo6YDEZqVsCCdqHEabHktU/dfsME2oLeLrrJOvpbgCD4o7mr8Em
EBrO+kfsRkQQJG36oBg+zJzRsXauGubHMB+OcasodAsSczcYoruNmv0cxVb7MdisnksltR5kWIrD
0Cro8oj/myaw1QpjPz/n2ASS5VFDJuT7Eo+Qj4ZcV3fm0IVYnBirIEaYVz3Xm6U15gYc51KhwuET
5dDa1M/qpAXCSiUKZMWK5Xl3h29I2xX1dw8394gVNzgW00aBnME3M90Uhs7N+e+w5IOj7va/52vK
/yi88vy4uf3n9IzPHDU8oK/mv/7zX+7t1tf1v33A9ju/vKff9V8f9C8vWv/X/Gf/O1+9N+//cmed
MebJh/a7ktfvmirZ/Ab+eOT/7x//43t+lZssvv/xt8//Nrxyin/8X//8+n88b/oA//jbUxY231//
cSRb7itPSa2cX3P/9Y+/adMTf0Is1b/brmGirNIcUDCa7ZKc2H/XzT/+pjh/t3Shu+QGcpnGdOeQ
fMnVoAn+8TdL/J2Ltk1mpUEEpmpaPKvO2+lPhvt3V9Vs5GyqbRFTZer/k0BLlQzNf8pb4Uw3Ncuw
TUflvTmG9tdgNMHKwrIKzJdJm/82Ax3a8IA0Xo/XmrrwzMY+aY/FRM6ZN+TOFLuiMtNLpjU00LsA
vffkp1ai8EMHrPX/CKrTzH8dxqb3Z5G0yddm2yoqlL/m+WEAdpLMIwg2KLpmb3VdxkkhLjNQQaKJ
W8BH8ug4w1eYNzn4uqTMlJeyV+GOhBVOM6bVS1SqOMZLKq8zsUIzIBW7DWgs3F7IVibeb+rGcFvM
bap01Ynjlt6QYBbk6boASjv7DpfTJ15nqndWjcTCEmIfpHoPbWBKfQL4Hm5Ks98Cggg/apqcSyer
c1STxsccWoJbqe80hdoGq1ZkZ/2qMVhJ+HAttvXYpM+aq9xbFXHkSVOrUH2lxHQCFphOYhHLPTrx
Yz4CcXPitlkSpBTflaE+sqRT3+IIT35UODWlUVs/Aq8plsgvnmeeDUralaIa3TG0MneV5GP8nLrg
CzRwj5johbrRcf0ucrsPT/U0yeolXmNzgnD88dkqy1/YyH+BCSbt20yvsawXGYb+wUCnui1ay31w
O5/abudu3DJUPhSKOyZh6d+Gpf4W1EqfHLVgNMdDECBF2SD0vvdtt1j6cZktAupWt1T48U2u3c7z
cQ2ytDJ1hXx2Ok57MCLpxu/9a15mPQfBv6LYkDs10IKd1Vi3xOnGh9IA+JmpfnLS8iIDWYdGvHab
def6wbYN8C4iiIfKoVhomUqkycA3lj/CEwWOX6IVf+hQYstP7xZK4wJKtDTah6V3Z1XKz72WQswp
EOnBZj0UyYLpMGpkbPqMBFvkULZqcmTDIjgSxLEfAZxazjg+Rfhvt4aRYSHqj27sjIwLPvS4acPk
pl+yxjoPtd8zM+RKwkorx1fd2sMZ0oC+kHj2X5KR1CWliInZMiEm2ap9Mwb4lnO9KUasj7ivXMBn
ds5zlqysSdfO4dvRGSi+f5Y8TZL1dFyoazu1F36pBZToRjgvUROndIqTVS1d+5HGxmMcGfEd7iGp
VycpyvrE4RkPSq/TKF9kaUnZihtY+7kRxksEZRj05uyFTkNl1Xj6rXWicVcR/6Nt+tJ6yBC+f0pu
KFE/viLNXwEyYCFcN+JaGVxKQgO7MWs/7KY/E3Fb4JObnPFFt6YtUT6ERmM/WGmUnAszO/slVBbN
G+OzIXNQHGjHoEpoV3MY6+N87BI/+rJCrLWpdxLTwczYEblxtnfb+uIUhX3UM+s8z3zaafrj4pVY
sJw2VtDxlSNi+nEbZvSkchutXNNWyTtCcM7kqryJIWL56wNPVYR4GtCBLEi+i97zvLz3kzT4+KfR
5f8SsvuXEMvpWkg/kCFDV01dtzXtL9lYXsw8Bqc9UGcafScZ9fnJD4D9TzM9YIIYTKM7T5u0b91V
qXTluXQKNDog+NSHOfNrTv/yUWktEPZrW1Y8rLXRBH1K23+MG9RgUJnLLaFke2/AVlrm/XC2KY7/
+w+iznHAf6Z8TZ/EcU3bYPRzVHuayfxryhcLzLjthWSiVrnpFkblYdAVudNDNasWntC3JfS5U2VG
6r0ekfve22W9LDvhn0cLvZUf0EsKrC568vFWYsKICMitUdfp0j9XqQ7FuWnUteoaxIA1SbSPGtfZ
IXXFSgbQfoUJXb/Ot1SK9BRJV02ruNsm1bSngCF5hR0OyGNE1dnxoCIV2bLSRPj4ByHGeUu4AtuV
Wj3MG4E87qiXdGiCOsXL3bXuQ6/IT8I3tZeKa6kQ0WsWhOqrisx+pRfF/6bsPHYkR7Io+yuDWQ8B
CjOKxWxcy3AROjdESmqt+fVzyCj0dEYOKjHdaMI9K1Ed4U6aPXvv3nOVvczM8K0PvpakGi/rIuwu
bYS2yvFT54VGPSZZDV42KHh1gcq7XNrl2Lx0k1qDyKzipFrxN7hJydVK1WRfiYxPQXspLf3Y6KZ8
jTtyVFV7wPON6zBFS8zKPOFXIfitQuz/fldn0Spz/UPAEWkHu2baZmzaOwYkhnUswHmhhVGqM+7k
MQzd3VjHHeZ6Vkag41uMyWKPwVg/1Uk8bJyBIno0OsQ0QYv2zYJ4JbBQo+6xSSBBW7JOFcbIjF/W
inaEFqt/G4KyWYaWIlaQKPX1QJDWOg2C5NpNrxQWefZ8DCKFgDvCvMHbZXA8LgWABfQKPfewqURX
v0msg5XaiGrKNH8AucArphdG4ezaBEB0C03gYsRESUTxRVWi8qW2nP1gBsrdsJCad3NHJEhIUasN
7SnEdLu0XZpFnV1oT0DHHdiOUlk5TUaaqSWuthRAYmlCrsbQ/kuitKDk+1SOUekYqAUEJ3YaE58e
8aYwFQp74qbqvNr6LpnN1UCcyFi2JbMuUGxzPoQg22LFoGCPfRUvs121O6ty6UWkBDqyEEdvviHf
TWmQ6+mW7zP+Hn7Igil5/yzcob+YSMH40hZaoB8sXYLVSGtnZeKSWbeJeMRVBS01N82NUmVwUjn3
NBpPj41aZz9lOOq6N548hJIrpzXf3dy8SDrcO0htweHfFwtjClb9ba2gAMarz7pl2Q7hzp8+Es55
Bc0lL18mcb3L9MqnO1xshrxTT+MI5SKoaZ9nmhfcyChZxV1sHNXBnkLXR3MDXD88qU1RbBh87Oi0
2/s5TCWSsbFXqbJvuFkxg0BY+M7OuC38LF+yuRWnOFaxm2Zi1/eyPAcEJq/dFjQmp0R861NzX0/Z
pmXtHj0HjLLllXTWtUhbAIGhS0my1enfP4nPGbQsm6ZqaIKVUxeCBGf700fRto7szBAOJhukYtTH
OcOKll2+puxrN10WyYemzN7tqLaXdVJxw9sYXEqH6UbQERFYcoJPWyKw5re2XgB7NNBuM/pDzEjV
uJ/B233pnTHN4tKrNeXFdHHklJmSnee3Lr0MfIIv5iDFqWPOysQid1auKzg7+BbW7D4A55SZpb8p
aOX95/Dgqf5Xot643yx3Y82JAWYi7uRDiwdjGvYJKsGkJA7RhsfoasPPjxgEAShvWxrWIp/Q8H3j
+adhQP+iokd7sJXtXOvUpfLDILJyN6/IBemqm75zslXUuj+LvFDIzjDzYK+YCN3nS6r09LooBhdj
2vTw8Dviq/wse41sqFj+Y5J44hfQ4cVgVtqPPDdv0+iXQJz4vRd9AYti0E5zvHpvE0XQtLAY2jZg
LqPCY0sNJ7knqNwLG9cc0oKAjO07RGIdEx+Qr36i2YU4sTetQkKdp/nBsS0sc0l56f8T8slwxDs5
upXQh/XFSwxQGA4g9PskhtSJK4XmxRjFm8AyrnN7ZbCq9qlBYUEMU8UQvdl5FUT22NSMtUUzZ1u6
5EUH01BQBxcMiiDENj291fpxHeWqdlEzkHU1hF7N6IqTYw57y1K8W1//ygBZrqU+opZOiEEmznGa
tEDQ4Su22/yaMZFcDFPiFfCJZOVBdDqqaMFx63Q/Zlo8hYZ7+lhuTepkIg/nS5jn312/bhaY2eu9
3Sftg0aZQ4lu1wcN7hv6iNS5to37ZkTDiyrD8gWTGaPD0HuXkQLVoT0phIKVRZ09kQqdHrsoI8Op
qr4rUnZvgVfcVC82H5u0+qL5FnRvP3HRaU4ZG/N7oJMX1mIYXvPvZ8te+cAFarm4M7XBzVNm1g3s
60deaPCfLET2wnaZjDDtK0exNrZtFXsHTZM2TKg7s8ro6kXVwii94SzbzNvEDPCWeRnoayYX6k6J
nfxdyRNIdy5BjxjpX6W3M1TF+xmO1kHHquoMuXpRFCu6MJbRFg3joI8ufsN9vCfwBUu7R0BVRlgr
8DXo340fdGszngrZQZJGWGVQy8BCxwtR19EOJ6iyxVSzL6R+SSIRbTInU68f3wzARYiNwmWw4wlm
FXlJyk/tOUsFvstS0Yv86jPd341B8DJYBYM9TiyerXYvaVWgKuNuMg8a59Rj6aYWQmAep3QgK2R+
axa2eWujpkCEkyDb0pRgpWWhcqijSDtVoQHWNtVCeCgDy62M+rNW9yzPKEDfoagR/pHiOViEfwlT
/3PbNdHVaJJalJaKVJ1P9agH1ZD/EZQ7tlp/V1g9hdLYD6Oj4veh1AqloTJlYijqBk2+0jnhrjWE
RmuLs8sa4h4HmEJkd+GWizmrT1J2LtAnP2R9Upwr/s2zCdI1iCSawf8gufZBpTa3qJO7+agSFC7+
IOywyzgwv8Qy8PdVRFdvYcUdsozKXMAEnmrOsA/A3YdMO6Vgkl05g3UGBPC3hHnxR+uFD0Wjdteo
QyzLMsXvRXoVFbWrl1SNVY5gRautioQALsHogBd1ie9jDetdv90zRWBGpoObn8B/e82U/g1W1KFA
xvlYgs9t4ji4CbM9zFz9+Z/zGe66pD5Qddlb8k4n3bxzsyRa9ajwzjCqEcltI8VEIlFZMTM6q1Qe
GjJ74K1UsMqupaq65xweScFIcDGLNgLXvMpQTV4MqDjoNYyHOpE0rHsMwXrujyBKGBf++7ZsOH8W
KBa1iRQ6RYpORM7vn5Om+qqOsTxb+paufht8PWcdHEHZWH1wj9UWU5pH7e6QEUe+Ws7e23Cg7+Ie
I1C+RhxiojQAo2vw73kOTIQSnTTsfQG5rCwIOmhb7Vdvh+YOAki57ki127ARexuR5uExVhrzQRTU
Zo3gUYVc5u+ymlCTBKDUNNCG8mdTIpArlI8bDk7tYxwxxM+arkezWf7laKfTmPxcrZH7gihXcNfQ
ofx002DQDSOGMUCNW8z6pP1lJxdJ1GDGRLxNFwPjEYEjymtr5z9U26VTQDLaMdYc61bacYKDwNm6
KAAl9IO10/Tw5xzXoLMu6zMi3zOgMxf8XFKdWqWv/1KAa/KPhijwU0ebKnA6rMAzP3+bsS74DqYT
H2mkaya6wXG+FB2+yf/7dn4l2zJdtrkhxc53ON3UsgeG2siHcgq8qDRPbBD6JEi1FVwCAUuFqQOY
1PlWD22YfhDUDeOHaRblfY6IaO1mRPjvVrv5rTmY5cEo0T/Szsz2H5IjmgNHLygh9VaxRvJDR5aT
ntuXkZLxlPv9g2WDLk5q4JAkuMJak/Y7SifCRidcEKEa7lYZmRj7tNfuPVMsk+B1pC2w4V9iBWrH
ol+oc7JEEpvPlRFZ+DYgyBiIcW6GkjmbDg3jOi9JBk4YepxET3ygpxvIGbS3ceyYMNs9Uk2lKU91
fymgjMBaqu2t4oivc+VD0KlyC/ZzUWQU2Kk1kkgA+9rVXXTJt6EIh6PZ6eukJCistaPhOF88as9i
4er9regRXIOgaIB8Wsg+jIl6rXsPXW9h5Q6gujYRWJ02L/Hyqzhc2Wi1xTx9DRVorKsauY2i1MuP
RpPti6Wv05xTRzVStwTdRkhIBS1IWm7PCarAvadieJtbSG0/BvtS5rAW5/agmlVbwo8WeqVUG0Wo
yi3jblgSHVW9FebwxaCzuvsIPgmRQR8+YOQaRPIOGdWmZxy5+KCRDz6wlWwKD9AaSvMxFt8NtCLI
pMMQUTOEig3DiKU1xti72tY3uYuSPZVnv0c1F09+qLw/JbJYcYhTj9T91jkwCrCmY0yOMhjUnRNX
PPyWQSKPDchtVhLoCTywrm8uSeaZf1kQDPnHgmBOswophWU5GlPQ31dHZq9mY6ls9tUoGd8yxnIE
EGN8q/6jJMTuUTq3ssfhpwCcWiPYSI96VKBWUMroMPZVdZlXdjEtJ/QI0fAJhM9tkaurogaUw66O
dFt7Zthq39vCxD/mTIEAoDz9vsqQaKnbPA9heqruRq+J48H4QnypwOGhafomyMbgqLVyOP77tqBP
C8Xv51bwsAabAtMdiets2l6/f73zBVX/+39q/8tV0iiqAPcto7AO/EWVktdAi2Va4byfTpemT04+
dJdsbI5q1vcrHGE8Aq52jPCevUKXSI8kaH1p7bC/Fqmq3yf4nQZqc+EEer6d934/cKxzY+ofkz4G
dczJrh8/5P9Im+SaBWnNTyP+XAQdQgpp0wlhS/7z6WdHskS4YEXycdePXwdRQ9pEQrpu1U1Nswtg
uCpXfeDbqyhyyelJ6VzVfpfuBHl8EK8rYuZVK9hFrVqTleL7uJqKp/kGIDwZ4WCK4Z5xp3qYXyG2
Gba+E/fufm4690M7XBwzvotqCG5GGb0oHWP8svLNV9tDCJeXV79ycmDhSKPmT1fBYKOOU9Iz6lTA
C07yS68Qa6f928B8a83WXR0to66O6vQKoXe3+ffv25g+k9+/b25vzaAC0BAYokX//ftuBcbLQY+g
jiWFFx1Q1o0HQ6ivkcJsWTVDc5WViXubX0Enlpsw0d2NFs9QJ/liUIg/WJ5FY77tEPx37+kUlYsF
CG9VXutrJ6fyjOtYPsZwXUVVmU/EpIcrSuV6o6B1X2ikpmtjE/4oIAgjhffFRveJ12SZLK/4Jctz
jnu+A4fsQI4yor/1J/7c+1FEOqowbQtQjpwlKf91x3debnmybYnlooiHZaAv8RQjwfcJsQqzxl6P
qRHBvZPGWZ+i+tAnxlvH5lziIJw6DUH4NjfqWt8S5zqbzCRd1GxlED1ItwyP1n8uEZDpozK4L//+
HZp/9JosVTWmRpMgIMJxPt/3oU0PI4HfuJRxy3NaBvYbcPbg1mvy3da0L0an0hhEYnKv0ja7hzlJ
ZVlfX8s2zO7omdNFlgTVziCXyKzT5GRXKvp6axIatUF0x+RsrsyhFWuXpL7d4KPen6cOXZTjHtTc
b8qUDtBYdXaIxXAMJQSavnC/ypZjg0bT2u+N6mSl/hYPWbLquko7kKJaAQJQn1AwQ5ibsoIq652Q
Fbl0m6q8JC36g1rk915nKQwSiDMfq1DF4caLVPlYG6m7HJjorD6Wqno0P6S4sx7Xih0FfXFZrytN
V3bzUzzLzoIeS3bYQP5NEv/IIBmsLZrL0xj1f3u4tD9qbL4Y21C5sehaqqr89HAFvR/5wsTpIxPX
XtODE89QIvb90H0HgUWbUzPLZ9s3vltd/6VTSayKA81b5ZMw0U3bJTS1VZZD/46wQjwSb2bspEUJ
oAf1X9Z9+UcLF7QDpS/dO4Y10vr8FLhmgSuOXj6tBZ66jq94brsBk80P89s5zbVrmONUYHVOwnJ+
yErUG5Ugk+N8qX3DX6ip9WxIh7MxvIAjci7YSpLtcCy85dBKhWTzqgyvXRsgGCfsLrVS5RwKz9qO
Y/RrfmcrmrNQ0qFm59SrC6l8zoNlxBpBa9oeZ5vCcBuStt9dZNiJi5mBpAnIqWaxL8sz5MZgCT2o
Xc76zjyj10zuI8Tf6VPtTPEc0LA8q3Zd7xVFX//7s/jntGv6HG2OU5w/VaF/Xk/1isJaVwT2gHnD
JhwHm1OWr7gByT3K9AROEraetsTS0nd9fg9JZ0azllMBptUTKTQKhj+7O1sOBGTSn/dzFyqUR0BG
PNyYHDizWuIedq61/2cb8Wjwp1mBJz0bjN3//28kNcHYnKkX//38G6W4iZOuwNP3Ucd3tYIIL143
o89knykspN4YLBZ10D6OCJ2MJs8AXzWmtZsfxMG6JEMTMcCoHMC0y3eZZUdbxWQtrQYH0FSM+nKD
J/bxn+WLg4hwx9dqFO9/+VX+KG4QaZlCTJ15Q3Vonvy+2fnl6LiBTodYr8El9XSgY3wURw8Y5YMq
yeJ1Is/7jqWybTt9VUQmRY/TaEclt/RiEfGBd/1RByHzgou9XFkDIkOmCM1KV3KSTCDoGh4ad5sE
k788n7qYfrbfNmpL0zjhGbpgn5Z/jFGZLHYevQQ8gIndMLoS5IFM/QfzhVspfm0HHA99sQPf6W+T
3vmqxIF4SNsUqK1bkT83pVJ3VvhIexYCaGjfYiWOr7Qbs4VTyfQYOAHZdpNyNyeMbIuGj8NAqqVX
2O/9SmMdg4BP2sZg4UoBOHs2w51RJCknEOwc7ITaqq1b8traqEKoxsnGQPF+7XG1T52NoUpO7VCU
235UL3pZmGedid6511tv5yQE8yjhWJ3hgy6GjGIRNK95dLUANUvTrly6q6Hh9ac0as11Go7jskt9
ck+IWekCDepUakbQCt0NkGT5VE+XiSdeBCEan/LbHBNSET6y9Eo/29oZbZYknPz2UzNI+oIoXhyv
WEZJKSpU/47yNd4muMTXfKwjXK3HfrrI2FcR8kz0SJBjO5+laQrLQwsxhYX6vTjbE0JuzngcAPZs
UsXNlp3htxdkCdvyB7ZEtO8Z1lUEL/QZ22IH2z46U7Tqa/iEQIo6gtl9Ysm+2fSIwq6LFmNdnBS3
dQ7EXP1zyeNE2ZEzfEIGQFxvIcprnnfV1hLoAEMXBP0wDvkFSEy8AnDj7P123IlCxBdSsl5qbFYn
+rUS3C3xceHbEJEJEUwML/zi6qLLwlXh+ek70CcoO4zZN9Jp0veiFPfAHi9BPIJsFk4BE9v+OQ90
s6FctGXLjEUri93YDBymSYk1GX3KLHQeZ1sVYVHmSxO75RLoUvbQbWZlS50O5ja2O/7PGbl/BIz6
hZDkw4a3OGr8I2v+qm+LCE+w1e40M5av4KleVDQmi76wivVcjdDqItvZjTivYL6N17OYGmOXeQzK
FlaKke21AGjItNk7uo0NySQgHXX/P6dJrO7tpfNscSfoon2oc7CbQdC/xThkThg2mmNokmgaE0Kt
hHZJf78pdmlvVstZYk/uHLeXPRp7LwrIkC29ei9k/S1qq+ySJRAZUAGlK5sB1W6+QZq0c5eIHwut
IVtKqP6j4gXdzZBM/53ulmZVHq1rkX3rU5ejtjGET0qDRaA1lS84jJEvG2AlvKi6Sz6NdVXZlrEO
7CBdSbUtmR14xYHd79f8zrY0+vlqTxoDgS7AhGz1ODoVbSvfg3Ordcpj7KPBdZzhLTODv/Sn5HRc
/n3xmtqMnDQs5n+OEJ+O06mj0y/UsO2hIiOdS0m7VTuacIsIaoO8x5A8kjqyEF4R7JCvyqKpVp3J
lF3Bm/Fel/GGtqRxVQKcvsU4EunpQi2ez6ON5KPIVO0ogmY/NctPHoQChLnxlsExR/LpvE2aZ7HS
9DBf4QPR6cGMhCkowHUcMwczYZTvBr6DlT6W9MJqx3wYMbqsfFvx9hz8Scmp5ZufMGRXZbWHnpq9
CA1/QjB8EaUWbaV5/dgdczXGiF/HPIUto/f5FZ5QhvC+95cPVf+zZKO+kJIzL5sywvlP1SUTZk7l
KsDoD9PenBSluiqR2AQVLxpTfCtwOZ/8SaWWlsqrQZLFrlJAoaHd742DjNn+UEBnqgnYnz85E4cI
IGJoSRaYGptp0SaLIPf0y1/24T/3Mstx7FkhyVamzofS/zpy5Qp6PSMfYkoHmOp5o2YPrbsli5gp
0KSya6p8jft/0EPrTEQlivAAyMlH/U/gEp4JR767VmXsCYcHCoMNMt2rsbKhKqQ/mfxV+vOn4HSu
5gBPUjTYplA/3cBlbSgqlniQF60lnh2dyoCJiX6bX+kec8AkGB/qolRfA7dT0f8H4xE3fvVQWQTA
l2EUHCs0Eg/FdBmMGmlLDRH/Dqq9fUEHkNxRZu4GojTCgkJEs22HaMJiuIJYY9SGXt9TYxMXF8Jp
rZRHTLANUUnYRyWm2838Z2OttfQkia8SQwuSzceA2tXREz9CeaoKjlzbeQqG47HoO/dnbRYPPpz3
GyHDS9vrxzsIm4Mi/Pp1cEpCTRw7PeQNdGYCtNsHxgVMOhIWuOnd/OetZYSQfEvkfxOknGAUENNT
k8hqO+aBRantScVhjJYFxWtblkv8n9W6yQufigEAcy5FsVHCDKmnJwk2iDPn6hLWuvoobAPvbjB4
XngS049AUkKMTdydJncbwEWCB5UUssMUvhUTRb5wkvDKJEw+ViPD6rpPgw+nkf5QTBV1pGi4vj3d
+QjoKsitfugOtopO4OMJQtDM1GPqdf+TkcVpZzPgUd8BfDOXsxnWSuO3hlMfv1JIQy4pIBQEXtpe
JOH1qO/9uxpk/j0Oh78pSj4/7riDaURKTeWUbwn2oN+L1xQJRZ900CeiuLkobVcQuO03C9q67oOl
v+Sa1x9KjYhP1McshsBF9bwVG5e8rU3MkeHZ8twXgstskm4hUbrTzFXF+ILP6dAJ0uHmSjz2ovv0
LpY2sqcUn19BLtFkWo4iJV0J2YA5NyOHvEuypv59XWBM92mf4Hc0MP9wfkHfbVr21On4r4UBfdjg
8uTEy56Q9hWHkpXvEa20kHXCr9Um33g608WHoE1pUpC6yWEOVcZyaU/jId9D8+YnhJhBjP4I91O7
FqQeMC5yb3D20T9GQaHec3fCfWm2dcelydkr3MzNXQB3NHerdDpkinLr6BF2jklT7MdFsC2zljjc
URAnISSYwlp7xQwIZkDr3FOp5eqTY6DgEgNJRb0OjwRzHM09eTThiQ7I1z5Oc33icPgXWr2DBJBc
tbDxAUxOfsWcp0gfx+acNLA6IdEX71Ig27PzjDipNvuKAgISVMdfK4wwejBr61vcd8EDeniMrlX4
o66ay5Al3T1CIr6mnykPJtbFS91Q2In4ZivjIyTMaA+wMX2i4Wxv0xjk8kiB2nO0f5QNyjVjIv5q
Ng9yExQX32GWo1RmcnPx8OJvznx8lFCAMb3kATA2i7wbXJhv+ejtw6y0v8aaqm+8Kq2Xzgqgsvuz
JeMsicv0iz0Uz654nltmFJXMDCYmznTvBbhIGO5hSOpMxk9yeq6TprgTsr4mNgadDvgc/y8Hdvtz
A3S65UyUWhyurP+HqNPDm9pAooyXnRM/NTJ7L1y331d9g/6Ogc/SpkXEJ+htHORNv9K+P6hGUh+d
QssoF+BxNDSrL5B60wN6RHsDJaB6kol37gwCyjQtfwUtjc+3jDSchsxaYt82TwV16aq1rK/gZOyj
jr9qq4mA6XDUcatV0npy/UwuRFnITUH/f5cJDSKTVh7B+A8YvBzvrORQXcrUGQ4NC32UaMkTlMHy
UUu1dW838qXXqKxLXfsVF0yG8NwoLyOTwT3STNIBJpEUqZNnsC8snaPfHfMw9Cc3NNlTkzU+URvu
uS7CbB6g55yzzrVmKPcA4Iwzm5u1Z4yRLxCourdQibCxlQwLVU17KKsgWgUYDJ6zkBvEKfviPHff
uFQHhspctMwkw69tn+JQgflzVUdXHkuK/mUM4IkDDG9DVwx/GXz/MeHgC+coYOrI8jTT+KPT5ZSd
h2VJjZahUtbnQg+qrYdxcB2Bg7k1TfWjNmGnG+BI5jMkJGlinQTIosWYZe5WpZuKBLVJ9p7BT2hG
+peEINetJ8aSbJ8U23BhXamGo6XmuulfrCX0Kz6PpkxbmGLqWGMYm8a9n8s+jSOH0gh/yT3wJbAI
Kyr8IbyB2QpvtnCGfacCSoKzHt6MyglvBPxFJ5Ryl/lvzH+Utz2TdzQvEy6MNqmBoyztw2ZrTwd+
zgoG3Bjr+/xu0NzTQK906zRuTpMOGGQhHptxD3fSuBrlWzd9/Tyjym1wMvsgL7K85GPKdku3e25+
f2qD094kuoVtbiNUu3wKGBBZaQkRTdlCXmiPMNqYnUQ+KJyAgiaM+nE34cFWdq1YL0jLfoQEmv8K
3UUduLANQqdZkl0rN0BbTZi6AW0P2vb8nWqn4/7byoyYk7i5lh0yj9wYv9JcNK5Ifo1rUhXMaxkz
70Eu1ojtiRIdYCqREEeLxEObK/SQmZfWuAvE7dMTDdcmxz8CuRB+rRK09i0MjFUwOb1TzmZH/iHy
OxeeB9+Suy/jYI9vxngl5Okp1cNfQRNcPcQB3wkUuKYMNz/a1x4ZdUkVuXdDzYytI9W1Elf+ZpZa
uRA8LD9tjj4uVBSPNopyTHprxTGdrZBVsYApO3zL4SFmtKLfKK3kKm1V+LGl96SXBHoJDitr8EFi
jxaVZL8cPbIByBeFj/Mu7ai7dkN9UbomWpMLdVKIubzgREm4FY9xpJrHcRg14kitn2or4E8ChdLs
4B6ZZgy3RujLnnEmLnWLQLNcEm6gwEC1CnfjNEEFR3l0XjtrGu23tA0AAiKSq8PkEvossWo/lb+V
pLeV9fmhjc2MAOpKYp60mmc9J8yvim2iFk3/xvCx33dVAsyDZ/jZdELyjglLXzTTW5uilpz0vaZr
IQKs3oVxYWr/XAy1Ufd5BsWBoNlrxZiPnnAGJXV6O0wXVw8zSnfdWBVKtMItUV5QrIKDaMEtuQrK
0TbvOF8GN0zaRI2il3jwnLokcTKoPl6lJCHRQ4/a9fxPremvlMSRYi5nWy3AF0euEG8h4XfkJBok
5w14LBVnCI4tftFNpSbiBrnWJArHj17LhF43x1b5MmrO1VaYqKScqLaiadyz2+6DLKperLA5OUaT
fzOtFgB94DSXtgnNE9OHZAX6JPuGU2Sh4RHee6Tmrhzpj0fkBj6YNlt5ITgKdVb5w1WTdWNG3pOn
+NG9EuxLXVceEw8VxZA7wQM2rju1+9YsY3vjuoaz0DJrXKNbPNVtaT2VgBSfzNz271oky3vMZ73r
S1Q181vXoVWhhQ5oh9Yqdk3MoMMb740daY/zJSzjF0xE+Xl+52CO2mgK0L+gKB4bdwQ05iX9MlA1
IoTqvHsIfYW24HQZCoYlY643BycX1s6HD7Clv1c8tYRpQb9fpnnipavOyJvTx8sGJCOp3hjEOADt
swL3t2EfB9abZ7WU6r5oCW4v647uSdavIrj0RzH1TOpkVI95nw5ASRTJ1Q0dhNVgLoledDdZXhEj
wyhokxVgvTEB2ef5QoOZGPh4xxn2q0OEb9GExS9GmlcVwOG7myhYJ1DtuqC9FXTUqyTvtIcR5dFD
M/bjA/T4Tg03Wq2363aq20RhZicgif40oiPFHkFtC0H/UUwGQLPjeJo3Ij9C3glOxMDFZHsyBymF
WW850A/PRlpWLDANQg68/c9jQw5HKOC7GLn1qxitr6KouFEAOC7SmjJj7D28ETySus8TGin+88DR
1NCUqwYnT6PsQ80WvksMfCF2rMSNLk1nNYc+sgkWip01JJRVQ7APlKVRBYzS0mzJg4A7qCdytnCz
BVEzE6Qup/YMOVPxzTm2ey+jPS2zF7Yza1XB0Qg9aNFpLy1WunLXxupjHjTfVSfchbVd7RzDHBZG
lgebyq5BkmUJ3Dnj6+hF6wLCxSoRJmRUImmdcZ8M6VdjhMahhB6+NEOgYCbvIj+nsTFu8U1+lYOm
IzhKzT2mO4yloyu2qSxJctbHYZmVK8IcWacLmv99m/2kU8ihJY/SJS6MV7CcTEkq/yKy/isAfkLl
Iu/YUi4C7KImw9rJC+Xel/Gz4QGXdOeWS96Ty6BcEWVz+xfZj7rvVQCcooEPY1TroaEbW5PiMCNU
vYIpp2NwMnHOcFvjlR0ZwRpPXbTIlEZb5RohOwZBdfR18FpQbaO3WbtQbZc5HN2HmDV+0TqquoB4
8aw6nH8dVY6bDo3lSoezqDGc8rICuXkN+c/rj71ovyYFfhzTkq/mUOhIbAURsPVPnsFvst014tIZ
yGWNYYPgHAYiVtKJJqYtOleH2Eg0bIJEzRHphNAU0bqPcCzlSlqvDNs9+PV4arwiPGcpZsFhsF4C
BUFTOiF92RBXlWzPTeIFC0Rm7Yk2W8zEuDVkviEeaa358TEvUUSBYEE33EkIvoTtTV18cFqPVjDa
+3Zkfxx+mlV/JOd+40ob5K5f/tI8+rFMKE5uRCqoaylsIMJe5y660dGpL8xpASLVxktXwzdVRXPj
g2dr02p1EdG0Vd3uiLWTiDvQK5oOMtQhchTgYd6vCnwxQV83SwFGaGV0NAOjNvxSV6SQOdmI58vN
l4qPTtcNj0P63On+cJhjWhpJxnAmRn43U192WlkvG7pnS891vjj1L3AqyTKL1Tv0wWAZw+qoG7tA
IAWGhuXemJqbwc4064XBLCvAaGPXKAOM7GfAwHcNPlAyJeF2wB/C8mNrwTIta/StFVHVOLB+Qr96
yrz0a9qrELKiX6VjjLvRvXK+2PGEpbvYA7OF2m5vqtmb4bViGZo60TDsYKLCRwouYFebBvLue0hI
7kLkDX+97hZD2yIcoPM08iw2shm2SK22YYFSeqhLb+MxSd3UDD0XTdZni9JSkEVVRrvP0jfbJgAy
slgxUzl0j1EPmS1plJ3nwk2g5bFyxzRFAUxzhswho60vpPr+6py8Y0pR017rg71JePGyonRYWg1m
hgH7YwYpkgqIu6wZurWup/xwAJ/MwTiTZxCvhDoeuhIAZVZZHehp42rT4ZqGQuy3a7MnqaW27Dcf
ncgy1K1DkXgXnYPBgpTKdtO33TZhurVJTMddjhXJcUNEWgRnKMhT6kEU+ZcxRJdgkhylFyz3+mPk
0MBvRAN5In/L1anSQ1BBzavCBZ5ql5xI074JGbWQTu1U7rNO4J7DVgUaHM1cDD1iIDivBUS4HuoQ
KXpGH4TEQeyqiMC2iCgWEcx8u25oezHZwoXtL4iycBeW+ou4Q/SE+SLj08xGYe6MJiacCZFHnA2v
dmhEy4KwaJHl8OMLvVy70VslkMZEI+u1Wx1FqnXbzMrlOpoCF+HRmrvWQGxdEriQV+ZSAWmxZKBU
HgmHP/gqc4iSOOSxRCTVh3i9sghfWeEVLZBO0yGYtvjlWoQtNxyRlulg/+iLrj1r/4ew82pyFOuy
6C8iAm9e5b3SZ1W9EGXx9nKBy6+fBaqZnuiJmO+hCSFlZackuOacvdduXEi78U6lxmsUFtARrfJP
FqWXki1b4qZr6ILjUdb+Rg7hIbL9j4F44RXwj2ENJVHbhrDb1x1NaGLJ3I2B0RHedPO9ciyq1MnQ
wH1DJsPGd1OAzKfcaYeMRToRDQGLNhP0moHOy+k1cuZUuopUFu2Jb6WGE1fPsqGNZ/r7qHAb1mHJ
72kkTG2E/LhKC4CxpTbcg7j+Q3rJPRUCHBop6kZKFm9gAg7zJ5JH4D2R2ScYJcwdCFDGlAL08KhB
MoOzvA6G4MTajXSGKvqREE6CjfM5DtVT5ttPrCHevG72Jw7Ou8MYKDurWJNpeBpKRPJyiJCbBGAu
82IdWF+MKN0S4XTo/fCzFrzHIfHetYrOuMXEQ3M94Jbsp5XhuD+dEvxI6pFV1XRQjTMJdRlZXSPy
ox+Ep9J1XgFRYzEePcpkkckwyzCYFCe+0he3sl5xU0CcC9NLgv07wwhaYa00WsIZGNDAij+jK9qn
wx/w8CfXlurKeO+8uB3qWKDBq8HELug2ACgJw1iPXvKpW81eRSle6Xpf9HG58kR6bRMie3CxGt2e
pZrpprMqoxjWDbgWz4gROxfGtxiWwSoct4mu92vCBFveK1BrsEvdym4a4rwBnkg9+c360tmiKb6b
LIS7iT+7s/94HqtT6gfNE+0nE5KfcW6LlovNUT/IYlrJTI4Hl5y8tdIa4g/b3trFbAV5WTX5jjKM
OjBg7Zsp/myQCq014QV4+ZxdBaaa4kNsHbDZIcksvD3TNSsuZh6Tttim3jSu+dGK/Ks3BnPgFuXL
VIfxkIqvhc+Cw5FdvYEZyrdlrSNroJc5SIaLyVplZcxEXbQbK7QO9UjeTZQqc17wf/XsHhuNnLaA
jqgNFAaiAiOkhYlProaEG9IorGURbuHi9qukws5bVdGfvste9HStJnNa9/SMt4zRpBkQyM1KECga
iT03VqPWhWDHC1vPTVPS70lgDGOApA43sPFwGdJk6eDUD5m+LMek9oXwl5hoNkAoqJfPJZaMs9bY
izPK+D9TFX3jlo23wmmdVUIQFGg8SmjpLOwmNwfBsbcDzZW4SMlMRvysVIpwvbOR/Lacs0i8Zu36
7SmQLFmjcLL2lM7pVaCXoA4Ynwar+XSQBa9Sl38cm+SnyinAKagoo/jMOXr1M6Z/uPLYhq28/jWh
ZbRCrXo29f5328+x35G/VTSC+zDdRg1gZbtxvgQElIMfHz+hh1krzfSSY51RBGsL/dWZUFX4BmbW
kHB3jWiBxCrrTdyYBMFVBM8AYljbGXv0aKjlBsqnsfFS1Lf8EyugAC3h2k0AX42KCkDf7qZi8nYp
NpiIqh0GdSEwOdTHUhQA9bXqZ4iZLxJco0Y+i7nSqSPoyyApyXHZ1bLuibPuj9QM2i6TtodMYqxs
/60js+rOEOytXPfbjG+w8GRvlY6+oMny7rXTWx2PHFzm5bSanwsbhrDyWCUELxSOa76NbofpY3D/
Q7PR+z99k8DTTdPDzuDbBtanf/VNtJZOcIhClTt69v71tb/OLKIPUKeUp0UAkvdt9iKLLeo0oipF
l16ytFQHbI+8OwwM4K8TkrZoIZH4sNEC8iAp0u0YA6vXXHS42zQgIeEYWDs/dsSptXjj5mxjWU4b
8GGPVsQQXMI8M86JNr7VlRbc4gkvYwW9afXwKEpXFiQLeQb3xqqqmwmYyxxN4EevzggmvdOJnoln
rQBV6+dqajFO53p61OrOfcqYfHxZ1PsYV9cqHwvxfINIohP+CYZDtfbXVtZcUFgX630rY5ugqtSZ
w7fMQ+1oXxEikO0k669x4zhUqIcvHgA+EjTzvwevJPCls9z/oDAz/l3R9GgE0Z3GQO76JoCgf1U0
VdS1VCN0e1XjlalDCwdW4PFeCYMdOiKxgWag4LTam2Zq+WagIzQrcdHZT4Awp17LWYK5B8Qx/0Ea
bPxbGoxuE60i9ytMROTk/9ZvZmgDYClLClFZIg8S4Row9uHT8VrULrqqTtEY4u5zC3myaTY+9Gsk
h2Mj0tnDZmg//0PT3/i3hI0/ycenxC4MdwJsoX9dzXSwXC/GfUeBF+0IjSb71pdwCssQF7k3DW/6
IH7qhnfK8pbELcO6WjopZVMOD/z/79bZpv5v4bFn40SyA1zdtuF6tvmvdl0fkmioxoZJRKMtqbfj
red7GGS16zqoJLKd+lMbRbeIHJ0zvW37TLwboUp5bD/7OdQXncEsh/exKRKddE4ZQCwtESnM3Rez
cIlwsI1vTjegYlJevCVRXNwfrRlw3gJncVZG0LsTvEUi7K13b2KttJzmmvHhe0MxG1OiHaMCLuFp
tp+Ftb/rLffzr10DCYhDjs1M04bS0Dd4bkoixAUS/5VP0Pu68rEg63nMpWn02lZ46C/nn2UfMbAY
K/2tGPp622pACOyCuDu6WD8C2cOkwc62n3LivSsoxOSpyFmRXKht3djxplGUwx4QJkxT/lVlMrjr
86GQmYV4EhOu0zw7hfZMJjt21S7kc300qiPTf3WZdmdjPPbhlLrnluRDIggeWAgzwzGARfKsiAqA
mZdcvWGijovT2JmsDq2dYbwRPPtio165KdCibyx9UHiq4gw6xN9gUwg3MbTvnRPSFyxC+pXhQJKz
pnfVKmQrwJ5UjU+TAXB4YcwmuMk68tbvUCZLGbXvRoXdms1UcEmz1DhAOA3ZMXV0FB3t6os4vrdU
cXePQXnyrXg35Jr3FAfBxncT69zGtrXvWaWUXvf7AfU1Df8JXFlyQjfONcdku84CBWNRdBShbGsg
qyaC9tRFJeGxdXmx2unvo/jSafFlsmAsraYQZnmAPuoSuvV0HSvE/omV0LeQzpHbB0NsZJQvu+WI
frd6CTJoREOKn6Qr0+HgEXGxr4Pum8IKebd7pW1k7Ngn4DMQG8u4wQFtHW3y5V0A2Si3nAO5WiQp
0tJhU0fAwmJ41sK63flB6R8t5WNHFqQRaGqYCdZOtE1NYkha3Tff226KKNg3xR41+4KRHFL5AmRk
eqGz29K5ABuRoMl+3HTzI81Wz6rRq8PylKF16Ki84WMM0i9TXdk7gjFBFlU6ieRtU12DDhMs3gwE
QQn9EId0e5T1IUoJDcMXySkTpkjldE/NfBgK//SAfYXhnEkxZMN19IvuOc+dj6Qh0Z1YcCttqIsG
CaBQNVjqNimPsL2CrlhWB2cs4wZULA6kW1ubym0yQCa2jomZAwnga6QO6mk50x1Wf+Gss4iBSc3G
EtpA4W15xMzhEoarvxIPhhCcEKCMfuNmdGR8mBz3q7mYU1tIxqz/e6/wtrpeaBc9a6zzULogICMt
vGoz0tWcQ+nwvals0ysyWYhpfyrgpbwIq4RlP9rT3RdSrkjNSY7hlW6DOOONnzMLuh7gF6hiPsIi
OVK23zezh830XXA0haIEV7Hf3dgN6QY4f6J+NxnQSqE6jk+O2euA1JjvcCBG97D/5kWTOiUOMlsK
Cqz4lnNcVmASlfy1uFGLoEb9Y2XOta3mzB+7d27Mr/AggDjvXa91t8LWn7BbqtNCcesJelvmflKk
PeAyefeiHPZ5bf5cWvb74zV0i9+iRc1ajNPGbU21yVlqU8tKnN1gUyic/1072sXzqJ7yuQXtscvc
Ja5DSXM+zVQZE/KU5Ru43sY2I13omlP9tIVnvPWkM7w25W/lFAxMc5ujG3+1IRkl7G3ETgqh/QxL
NsGqD+4kDvQ3DKXNLhwhWC0c5TYZ1cWq7d+GLyl5c8tr4QHBC3WbGQ1eeXl913yuXPXyz7MaoZPX
mqGYXEeX3oNbQolIhXEsFw9oJvJNaMf1vsbtR9LIGKyRU38N+Oa/4HZaeSjWv9FTj0E/vWZOkWxg
CY4vuhqTbWJ0chfqc1ZVNtVMZj1OCNFVW7MstH1pD+swnxBKTHL0cZ73Q7hzw0A+7rtwBLxi1SO1
x/kOrHoYGxRaAyjHAUywjl3BiebMpWg8JIyNj20G5jMrZlah9kCaiUPM5sYqCTqAIDRWe8PhgxyV
/Fbis1wHZBZCBePg/c+jwLaIShM9uLeInPg0D6I9rdaS4F7LQnfdtShexyQzL6oms9eMDqOWPhXc
35dqPmQmlj7Tr3dp21F/nvn2daABmUNCD5+PFgwAFTelr0h/4A+e1vXY+/6T0tw/QQf6i3zT4UJD
WALSN/XVcrq8IMLuzcemc8jJAgLgFBvZhSyHdRsrDa4zDbW4YInjLLQ0tofxXkNcnCtk21Mdy3cR
+mJdG5a4P+Y/jHn64X+/qSZrSKkoAT26iAKukIN5p8tDU36wodoSJWdd9NyJPpIq+OX3kXV8rNg7
TGwrH5JDJGvjx/xAz6z8ToRyRYYotobIle9dK9HXOPVekjy/cM0GChLTyqIKSgIE+F0w5hOkqgKv
k15XPzBvosHUdWpvadrW9+pPa/+KByRdXdIbh7Tl5umngP04K/wt4IdrXwbTm2fHNjWktM52dpNP
V9z75lbvzGgrJBm9Sm8pW8wLr5j8xM2YCgpnXnZIiOL+NEO6A5ly/HNhSx/Nk3oPiX2TWlOeXO5y
BKP/PFQBFbFG9748jA+LBwImu3OKUDQwUgshD84ymgmdGJhJ+ME20px2r5BdzMErxdOiCheape52
/Z0MLOODfs10BJsut+NZRJp4cgzIKSCb0m3u2OxLjMocGLp18uNKkucR3NO3zm9zodElUMWmNG/M
66OF/ZLhCNv1KK23+ZL6oCODXDUxpgWtbuNXdP3pChFTcHGXpTgLeeNc4Cp36yA8I+lb+XU0nMiu
Cc8xOGTGxIbVJGbXB97lH9BL530N/U/VZz6aOqKYGp2hfDnN3Y5KRWZjJphy0pgyPIF7N6R9gqDK
26S5U54IaiFdBSc44mT1sINXpjee9ST/IErLuJCXmL3YAfigeTEnlJW9uJyJYLwrBTnOc3t842DX
j7WghbScJq03PgfG1B9qXFRGnhdfGkP/k4w4OB6XB3UrdudOTjxGm9MgNfwbhAZY17VHeFBWERjO
Qt1IWufU1hTEel+7homWIo+s1Lcu15hwA4Pl7eDvFk5IlQvYgkWcPU4He2gPiWlTuJii+lVV/Y9g
bP1PA5xXwTrutByy+ZFK+k/ZxtYVHFf6FITR7ya21BeCDOarWJp7p67VFy9Rt1RPTAQF/BT8lh+V
eY3TKrk2RrZ92MR7rArf2DVQbgmZuNg228fAG5ydjlr2PVLdezxROsZthIbAjZp72gzHCusdHaci
+0DIs7ZNGTx3ICcOk0l8el3FyVsI/YvBwL20mChJIQxiRPXxc5PnZK2oFlJ1alxrtzOuOc6c63Ka
lnwXQ958R8xY3stEllBNoXI7FmXr5XR5QRPPzUJxUn5/UIMbrq1IFT8n8umNwvwxjePvFrP3AtlD
Ivvhs3V6SQsw2SzQrBUN0nT3dxyy6Ho3wrXgJVTtoXbJL+mUq4P+EhZ/uZq2TTZYCB9gpWm3qnQJ
bddL+pItIMzSw8k9kS7GjfrYP7EqEFvdVoSoaxnRDrZh70MPSn0oqv4YDRWi2ygarpUk/aGK9OHK
uqrbxxo5kJkx/py4y64si6d11pnt9yqI7wZ31Huf5AYdDZPyKCFCCLrTt7jWik0BqhbDyYzLKlwS
wkpg2gs5ZHnV6cR0cFviaCU67C2+0X5e2YPWdELjQ0vcXyVN9ZsRtuYHrbKNXbTja1uN8tBiCFrN
NJizP+9w0NyB9xTZaTlbnvfGzGpgA/Ejzj8PffQb0Wb5qU7/HrmBfnJVR2QWqibCjL3ovBy8+VGV
Yi9aLw8Tcmj+9fuX39EE4rc2DJDYZrPBYjuoMy3cjJVdMguCO2gycAtwKh/qUUV5U7i+ey+8zH8y
wH4tjftuoiugddHWTwiFCeeDU4zlmq0XiR1V85LGKUV4UgjCivCkXJJ4D1Zhp8+Am6io/x6WU5aO
w7qrzJGyQGjdWjMnAVbXjrarteu0q7UzEv9o6xhNT+QFe2c8QBE72GrraUExR8dVt9Qmmgq8UbEt
pyYFRCGdLZWvCPS5pb5lnnvk3lHvTlEfsARKvKqGRbm/qPERhe4vv0O443XdpwN4KCpUcxhtn9CY
WaJN2M17pjfBmdr2M43F+LLQR7gL9nTpuPYNQ93aNJpuwKfVzS46uhZN8DT/V+buk5tZ46mKQu1D
GuLDTgLt7gPVuLYR8HfEU7S33V+kg/xpsyx+z1AN7LqGcEOrJ8vPG9+9/skmPv2zhIB3i/vkjY92
S7yL97sWbBfmLI7JN++uk+m7sMYG4jmNJO9UFwD4Bmj0Mh+2BSnJu0UpaBlBflDGqIONHCmjt7Q9
mpoNU0TNNasLUJhzY3Mw6y822OJ9NxvkciFAnGWxv1008xMkirMaaGrQkMM+V4zjiogfkHAF7XuC
b4qf3cAGAkjQe6c5P+u4/YzzjE0RbkA2kkNEBapoXiP4ii9MCOh5m0Hf48NIvgEiXQgTy9OYlKBL
BOCYQqd/t7LoyzAO2p3Ssv3+IIsY1JmOtLfso18lLyWwpnug7Rd3BbL3jUG885OHNuxEzRH0aYQ7
mRpp+ELsY/WBHLlnrrXZUyVl/JXbIlxpk0eiHM6alVvR1WiHMYNxURP/giroe6yGgz80+odO1jWG
MyRiUV3/iRxNv1eST2B5BHIv2k2Y2+5stnmu1tmFZ5AeoUgxsoIv+C60AORt7v2iMYPmLWhMatRZ
dyCk9GpYVXy30hF9jEeEtUsCbB9IFphYu06Z5Jf5RaTRZ26igzML3tMOAlvLiEwocby3TXgo0jHS
fdaiTCAbU9w7YyN7O710eZ7vaYJ+51oFcWvEPaWGfJeO3Wm2gH9kRYbWdZz6M8Nz/GF6VLoTC9Ti
8mrd6T+GyikvEf0cf16u04zTL9Fo1PQF6O1lAfsjwn+7fcavpqqQGNtFb6ipF1p8hFbgVtqkblUc
Ub7PIBGSVikDW3W/94eMD7nswq2qVbpXviMPJQSR95FqHcHSyQ/Im3OuhyLATlfXETnmDq3fdKyq
wT1FNYu2yjd3pUIub052fa290d6OTIWvYRD7KyrHX9Isrm/+fD3k8/WgzdcD3gRckwkuZzgtgU9G
cD5TkM3M0546nJwqIbd10sQIeZt/4wbF4Z/V3bLEK8363C9oZpEh8GvSEU/LECXl2pRZgonDTM9J
39svJomUl6bK3jzfgESTBO0ekDd77ZxETYhI5EY0Y/e9FUH7FgQyP9iMaXt2+YQbEcwtg4L1kFHW
v2O+shSGv5b1K5OM871di3I3VkRCuFqa/yJz1i/Q1iZ28V2gu9oEQVBcJnBCtwyc4NoJsuLz74St
+1ekj9rdVSWb+6Zhv59k7ms5WeFrFBhvBdP1VUZaf60qm6hR/wJxZPzUyra4uC7otSZs9Q/MepvO
kAR6UsIXITHZ5I9slFUYryruXqRw/Dcv7S9J4eUfIclVpIwbL3Ejn50ZVZMXI3mdlto2GHvfek+u
/aCvzj37W9SzLSrZqtNCsgLM/BzZqJU1h8RBwyUfPMl0rMBN1b3oWnCo2mE/0NNpKBVR54Ix2zmk
eJRpWe+WU2uhzfaDvflRzRltGCci6PyWi1qSrGIf7ivXKjlLoEia69h0csPYyop41vXznQx7rSUH
jLxnCrJw6HeLna3Psp8eXNgl/CpVFncm+NYVVi/spfSCF4hmkVu/Cr/vKZ5N+qU2uv44JS3Za7e0
RmeHe+hGEVcco1FvTpzEy7OTvEVZ7b5TEEhhs3g1Vm87vkLIrj8mhl8tZ9xwa5lsszqiXauE82kE
kEDsxu83kU80kkinCxY5fSPNzNjkdhbsiKMOCevCrbvJJ9P6xCqA97r0tF3qtrTGe96tMSCXTc3k
F/InxI3ZNUK7+rIcuAt0nLV2tQul6l+CG/q1EH+Iu12mhN6ty2dBUBmSEG2T2MzkamR3AQSL3z40
4merAF2J1iWy0PBGHAD9UUDR+q4nWCl7C64HK0O6bKyVlgM9xIyFpHS3yymO69MoIFtJa8D7vBif
RzN6KnJzJ/HrvxrOX2OGILKbLQMeoorQnRsthiW6ampRW6omDjaLQTtxC+fUGT41Wmfosyt0JBLS
WKEfm8BJX8gSz0+PPwv9is0tXkGI8ttkHc9q+prLckNIPLiEaIT0zI4to7Q539kFSekXAd9ZH1Bn
TVAlWJoSEurJ7Pp4aBP0e80NiDnhwHDbJLTPo6QwH34hhlq5qVXt28dng7oeAdQTafSW2WrbbrbK
4/OUV8AvRznT95dDkBra1uGPX//zXAdC65rX8a7VKaFSXKcJ0IP43DgJ6X1modqdw7y6YUDvWNik
zbkYzXZDpfxH3ZFavEQd9LaoieDLSH6YW3ulIQfM5HGzr0gpo+2vvliphWIiSZsNIUzlpQ2ClLIj
O/3RaqGn2fEf+iAhq4oQZvZkhG+20Ey5zhSZEIs/ajJ99J5xVG2W086YsgPQ/3DlxmG7s+TQY66W
xlvW1u0JpQjjuurL53pIw1OVmgpueNT/YFe9nTLT/YJ5Suy6uQ1WxqRfOvPmdpi3uf8chNk/FQZd
/knoP/PODn/r6c8hGV8EM9RJttmmZlA+JwYrGICd5L3ZoF8MrFE7op2Yn8cqOcBUiZ/FHPs+E4R8
5OuvncABliNYhTSArCfTdMQdLvodiqnLAQLusy5mqE2u3jPBn/wobxJ7lzwti0zpfHFyL3/qnLa7
D7SCmf2isz+v9T13SIEQzed/H9YwezOowdfIr65iUvpNVoZcZUoEp0TqtA6wYmJYi4CC4sOhugg5
6V42Ym/AAjoJwa5v2eI2SkfnNWgkRyb6K5m1ATf2BdexuAPYIItj6u0/tB9QxpUyvoyySS5ZG/7w
y5YdqRRq23qGvcoOpB+Yv5vAf/U0fXrv7Hpf6fL38vUJlkcvPlpJd664ztf1c1AzysYba0zRddWa
e/YC0f0wYGavRJTmnzAuTS4ULzsNpEJsUo/Wy9x1yIg1eMLieu6FyeYAHdwajwE0JL/r0RT6OLAJ
NkdjVp2X2i9JDDRiNN5tju7+Iko67k4WxV8nzGProrHsM1l3zWsXsL90I/Gs12F8Kfro0+B9fLBc
p6mLP20506f1OFbFRx7qEmogXE4//xn7QforzEFYq0z7TKx02tqIBlC6Os2thRjviuRtgUsPjf0j
8UYymVp0TllVO+epgaPpG114K0PC22zl9C9lXjtQ06f+I9WpaHZlSTcjt/ItKr3m7HkgSuZ14DKf
tc570xnDu6HrP7UimFcNCZvZ/op9lqQO9Yte+sjQ3pivKLqpxDdDuRd2uSdHM7jYeUcfzAvmPDCk
X+ueWO3N8uTycmQ4/qWi9LGypw7/8//Ap5dHFQodz5fAFRtHy38h6Sy0WjsNJhM2O4r5iAmMmsv8
rDvE/m4S8iMzw+Za2jrGq5FJxW0FYpf5dHlB6WYzroTbNFfROMGp8vPt8uo/P5INNHPbUXsfIDs+
KYCoR61EJFqignpanvOtUV75GvegfgiB0cExpHpU7716kpdhFtsvj4ruK92fjtCJgEZB5fvyInLs
gZqqkecgEkG6hSYzohn/nkM+P4qYMnw9ar/or6DeS2oPdkEWofV047MWmMXlnwMmyBZJu/drKThG
hT4DjCGqN8NZVZZ5HjzXWjvKldmnGVvyPrBs2HQ+LO9lNHEqkV2gJP9p9FEee0FmXh5xkcRx+msx
zJUitY5JBobc1oGSKvyv+2UektLJLkNuorOVV6xR+da1JHFyRXwsgbNfWnCZ91h1I44xc0AQyagQ
IBISn108+ofePHV2Ya6JAGu+jpr9VI3lxJv4ZEw5RR7qf8V+5TUhEe8wKGrroy6/R5XTHbIqNI+e
7I+DY3rrlp3DSWRwKMkxk6+66vK1Jbr2qx/lUDKIG5vcmdKlTfWzL4HBzO4BHKP4qgYo296YXgcj
aL+jfeFeaIzomjL3Pjkan3k+WOHRIg5ou4hfJnY/K8ulg/G39ssefist+nxotzwqRwRN12EjzmmA
DVCG5HQDu1iltTXcCbmz94EHbXSZO5cCuDn4uG2s6qfWa8G5dv2zTGmwUUF1znSXf+SiUXRMOKvt
CKVZZDd3I/keJu2IXScI1rj2TvpcNm1VWG8xedE2lDQFDCiDP7SKt9gM1W+q238krI53xsZ01zgY
HSn/y6tmb5uoXCUmavRHcsTkUuRFDcDqZ55HVRfTD45/1uo+Bu3RW9jvS9psDpDRyofbMFcylqlp
QJAlLeF9jZxSbnrcH5dWY/NhKHtcO1XyPo6D3D+a3TLvk3NlnWTRuh+dglqBkCcg4ck8A8BwjihK
6YFTHTszslFdL4BRCxOO/fx/I+SxPamCAnY2T4nLc6nzk3mSdG6niG8CXcp6UD0M1CqemUXNliha
tsup47zN1eYj0h9IJfNposLs6qSs+SyxUx2iB1ywNcLbWbdIxdN+GUzYNfOrvpdHZ0uwRqH3brxW
gFiCLki+BBjojumIuo0WhHlKMM9uHLhzmetl78EwFHu7KeojzUn3mWXgRHoqNnQ3sg9Asox13g/+
Nml9LdtaPviVXnO2g7Q+tdljHcyH5VHvW8Qqgzu40MT7QLoxPQvPzZ4ax4qwRYfRV62My22ZO5eQ
wtG1NEJwyyB9vwY4lteDrpnnrg+Sd50kCGyZxmmROTw817pnqgPTmsXSLVVPfaw90e3RPsxWfR2L
LHxvw5R2RCRXpovLLnC5efK6/LvRI7U6Wf+zoF5qjlqZjHv8MO/CV3PAj9CGY+mOZO/d/FZPVrR7
B4iCEQuKufm3POrd5pv0aVwt5brJM6Kbq59HV7st5G06K6t0iqcVywLnUmfjEW9Hu5FzbFcM7CH2
jPK5M3Tj2M29Z+rD4LWn8l0SH7pBJvBtaIjDakNj2i9YjdQjbTExJggwZYn5f9RxPtrpaIBIIoSe
KJknabQTNwHjZaQ1FSLKaGouSamf/SZEU+lAbT20acC4XLfZhZi5c1V35sHti/Ak2IgTe83T82sF
kqVL3YhbHbZzLnQZTowIxM1niFpOviCEoPNlvM81lIxMnG++EYLgX+CwiW9Na+/RK/PAZlReEW01
v/+SxgYjov9DU/kLXiNI55ZzJCIKJ6kgeqEwo98W2JAd8ohx5dRK3fSmQ46QZnWKyjeyj1ZjM5Ig
8uu1Ij4FZXYyCKMgDVQzzGOmx393px5ZsvvHpfKIDyB5IXkk9ap8FDtrsqJNl9be2qY3RJvU5A6V
NM7xq+wWGWCEffVlPrPIU3h6vC9J/eLZjfRnMZJg4MRwmJd9EkX4cb/sawc3ItzK1ONNPHflLep6
l9BqvY0NlmkdhqxPaMgnF0zfwNbmvklYv2mVKj+zQAhEDknB9FBb23iKtGMo07d84LJ2xED+sGGd
l6a6H1GGiWAuHOs6eyvz9psCgXQ38pQSSK1XTxrtQraOQhwwJhRnt3YRtbfWs1aa8Rfhamzt2S1M
OU3F2UewyLDCNkjWdddheombH7VJ+dRmJ/hG/+g1N+LqGLCm2ltFiCqK4uh+4RXrOXF0CwShO9Rz
Q7+eQIXxd2xw3skvQzK8PF6e4I3lmo8NrPa0lTV54gg87BH113naB3L9cB8jeLahwrjCdH9hsEKp
c4yCMN83xsxpmm2CkM4bYorEtNW8LvgYxv4NLJnwOxPBvCGeKv2yJNxb1TKQgrZ7UKKRJQSP/bg7
OPG+4ZPYTDhtN2mmRwejzD7yONFulHuctVZN4Vaz0SMPPW2mIZ37B0j5exMZlo/Y6UYd40PPRfFU
+9qTXw7qRFEHschQN19NEOmr5RBX0ts+sh8wYirKYg/RA5osInFY+6ziWR+qGsc4Lsz+IaBDFNKb
JN0mpH7R+pVxtbU9M0B1E655dCgA4gNgD0nvt3Wiaq+F0sZppp+W7oOjA5GivZpF8ACWtkZf9CPW
Z1/tM4QZ26Sb06Uxg2D/QBFkJfF2iEKiZmioP0oxDRKiY9x6tw7xz5fQUzlUn37zuIngvqWpHeM/
rK3PuKIiW2s+YSaOqV5h0+/tdiKPJsdBtLQidAwFSRUBbBooXmqF8zloRforzlGi9MTBeTV9woXB
HyI33XVc86i+O3HGtS3OwqmdTdSwinCE212WQ6zr30xaIizJMfEzuGbdMbGQ3iUhUu5quHqAmxgA
C8L4FvkkScgK9WzL0EcW7LqZsUWOqnd033LutsK+B4EOfah1n5dbKxQ2M2M53EW48Ryocp4M553Z
fEH+9mU6/IpKmMOOoQ2Q4PwJGwXAq8c1FulauiosLALMntZaziWJyCzyg8hRfDcM16sOIfJ5smrr
kLRAdYZxQtXLnuzo6J541mLUK8upUWOgW6J/4ig2LkkHxQOe80q0g/uBNuBIMZ4qcKM2C6FBsA/Z
arQHn6lfmXiu+WzqlveUFXLPRyPa4O4ZBU30RZWYu/2LbILgf53yBWgP8M5QVDlFIta6Q06oWdW7
6Xlqmz/LFVohvaKrMVAaK1MyLNpoIInEhyxRPTetL+c4gC48pkrf5rNWZwEsUPOShyJ5YQIgH49x
mI61RaHPx4Hqm2R9BGMcPEGB/klRZj9E6Fq8IPbOaS1/kFgMfWNeNQ0R81eeQ2cmLa+6pH0evdBc
3WmN9atz8LCktvXfwrX/ouzMlhtHtiz7K2X5jluYHWirvA+cJ1EUNYX0AlNGKDHPM76+F5xRocys
NuvuFxgmSRQJAu7n7L12HJunNqShmVU6reYEMCGvGr5+WBp4qaIQeoaZpmQMVlq06LrkqcgoyBKJ
Ze0HO+s2qae1r92Qrmk5xk8BkcaPgBVAX6F+CCjz3aRTUdz6x9s3A4DE9NT2cBcMh1icYH5S/xyg
5tQbykQx9kZPhqY2E8crDbScXwwRtfrksfea4A/Fn/XfnTGblpzuEBoWxuhJfxEVg7PMdUmTFMYA
jpXh7tdCyhnkJrHkz8occaf5Jb7nGfFCjJb/1AK23oZlxxPfbO1NoPOYFREIAslTIMJ4UdckrUmw
AhY0d1053DGIaiJgLcn081hhqu7RIDZUGHZRm4ebToe8O9+S3CC1llkYBeuAOC58EFUBMh6sg7n3
inJFQNvE1GBuKnOvOBaxl29rKIhvcflUeXm+yfMhodkSPmoiVz4NEAc1M+2FlpkIKxBaUcufi1SK
Z0QKHcgIEYGJ00LpfAcbqsG3ZpYhBDDenULjsVHgz/chz+5gkWdbPTGV565zH6LG1NBOZDkT/MDF
B1P7UG5FZm6ZRtwTp4TsuzPhnRKlM62toMu3rh2YT6X3VtSd+gn/8cfAh35WkA4zcq3LZQb461mu
EUdbUc1AcL239LJf+HMLpSW5HO3++JCkdvcoGm4RVhJfuFQVBJE0af3B/lYVrr5rZtpdoKcPiBzG
/U1HVqKy4BvvHwF3WBAI9fF9ipGYqoNCflLZinNrZxZVwKUOP5DnQaDuIWwoqziP3oKuJerUc8pv
jqick8DkVNkj/ly7AE3JeGQji06mmMSuV8Fl2z5fSBN25wYBe3EhOwS9NfMGgZt+GRRaAqcMlZZP
zpHfRc1aarYUiIQbueYbItn0NE+Xfjm9d3Y73JVOEm69IIapEAW0RLvq0SvQm401yCKqIeJAOpS+
HRMD7HZGowLgpvaQp5H2EOtARLjZGV6jb2tMrsuap8U+dAmolTegcBAfbWVDcqS/f01d805M+XeV
UL37iMggBL8xX5cM0XdsCm/XtOZjM0XKMQm6FIc3v1BN3Pwb/onvuUm7m6yIZRCL4Bpik9rSoD/q
qAp3pOuUzPDCi55YHXGwyQ9Jpuxs8wOknLUbmMYiAiSPUGFcDNMkTr/HnbPDdxN/87wWyc1Q5YeC
2N9FbVk+3R8KA401fbQqYeapAwAvHgaIzWVgLvQYk84NteOIH1YWVRf4R3ed2enPiRJHq9pQxJ7m
eUpQQ2ouB0AT5Eu2Ba1wBCCryXCtnd1W4yMV6E0co6rSwd6ceitpLmGBsUwlQmWNMsV4VkKyg9Pg
G2Yf0mT74izn9tzgmUT1j0r22c9qolSbX5pIqdO2gpKyoWzBKj76SR0/JYnKF3O20NxufXarP8uS
eJlEpBl5KCpkSZzE3CWu/a2mlu2+DRvnxY7HNQrx8d32kVgiblP2Smt8V3C40QFWzYvtE1ev92Z1
ZBAVPJm8EQQ/XlRfj19TItyLNBrepqaKoDRE06PpJPW6G8ON17UH0VkmUHLj3UKZQhG6Cc7cMYNz
62kNE1g732ZqDsMVM99ZAU77FMQIHMDafBtaRF8qD7uV6k5nnhPXcigpJeBlfkh9B3WwEN22Nazw
MYEcwMzhTiegZDm6RF34mfImZfW3OsFYFCqWww5pcJumG2cczhQU0w1QMLJrWwc7QVQT2zIN5XJw
G3GxQRovkxF6TZliskxR/98ZSmU+JNX0Q34W+a/9Pa06LHEhHQCfAGaZVoEe8RhGPaQ+rT8Ztvdh
NhAZE88xzqqOr0jV8B+nFiLGzO6o8HF1rBh1omslgaOjvIteBXCzQa8wRKP7LSJqeRmluKRMG4fC
AGJ4bQb6qxJotHDCyg5OEDWcYfxmEfXVdXm/65om2ha6ToQAurNzSyUoKtJzOYTNujfhGI/zw8JI
KZWiyybTJdT1/dDpH0ECWlwv+XqiDMy+QSOewMy/alZjAtwl5LS3muzFdycMvJSvcO5k+VVDvryI
E304dDmoMqPI6lPkpQ+RV1eXsS7Lk2jTeqUgxF0pZeKsY3ewDgYT7+UQelCgKZ5vK2GKdeHW6Bts
+1UrnepEsaQ+DXqRbOjOk1vsfkrnijHbV1IgawsuH++IcdXD5Lcl4S9Z55YxXsrIeEEDWzyoCXlm
uu5+twxiDz0f3aGsg3yVRTpd2RSqcpqsgvrkYGwTrdSoR1IwUjpwhNiV5z5GglJd+MWri4sxotBV
q47xzKwVSqBjMluD17NM83TayZK8HyG6jeBR+kwHwnm0mOSVuR+9oV86uT1s8qnjNjpXNoloaJe6
k+PaCZOLEojgDSCR2cdE3yj1z5U4W6ta7L9EStPeB7gA8QS2zP4QvRGkvNAoID1EY/PmOnN5y0Wy
6XuRc7qNylG7ziEdIl+EpWkAjLL6jU0bYzMEefJYM0p1Df9czDnuZCMUp2qaGKnOmxr5TbuJ7vZK
7MEclRm01jlKdfB0BJGECLdbaP/VE318mp+pmX8aynXkYb+8+XFu9yIz5D4XGZ566pI0XRVgoJ8M
L38SMa0GpCXvwgkY1MVUacoS0UQXF4/yrUECt0aQt+feWT901ORIj0pe6N4Zz5MxW7W7lgtOCWcd
TdNuuVmheSaX5Knm01kLxXY2hBTg7wV1fwoJYDfdILtIywRTEm8XT9iBYyNEWxxlHYKjzHpUGmuf
1N1wT96h9WjbQtB/VhFJ10BVGswLlzwz0dhQHVbp5+/HNBwvDOvFquksF6tSA3OG591WCIdOv42f
v+rb8eHWOvPw5a78vBrumoTiF6qHasvYw94w7h7X0mQBLubnZttM7fN0kQFvWoJyLproPwRz5kvk
Z/HsLMcrlKKDwMNGXYO8+ZNjmykcSmxVfuEzj+TAMpW6XqRN5dIJQwajc6UXsZWxCDHaHSMDQzxp
0jfIdE058NxL95Oq9/zfHjmeni5Q4yQ0wGpfwKk3o3fDCe6sbjR+8NC9I/dlZYrcOEmvpFeSRVpN
ztmo8Bxm2Qg0AebeKGjeE6PrXBWV6VthcXds/X16m1X7KI8cw7b4g/nB7IPoQcV/g8Be7dZZaiJ8
ovn0cluLkC/J27umVzHN7BzxZFLZ15gB/43ZLF9HQszBihrX1IV8dqXWW0d6a9W+8cunPFfXPVpV
4sftacXdLvxRTB0u47LrD4JobYqeLjeMLv+mQ29dpw2NXVmlZgS5ur0/rWMSIjU/ebTIRzbE0+Qw
aN6m0sr6ZUIIuneqoWYYbunLsAeKFunl2rZ877Mq9Wuhiie/GMsn001+EDMVf2CJ+tEPJVACrX9T
7PTA0818jUbSa2k10pMfgmgZiGgFeSF56IyAIvboYtJpBnWb5bYF/YkAOncgPTUekvsONSBuW/gU
Gs+sDdkif/ZzGrIbVObOrV3YPVF60YcJIT8z7FvVTPWzlos9NKFWeN2rz2wceeT1Znh12kthOMki
sKfkhek071yWVfctOMWdHjVH4CPVSmHg/Vi6XnXwCRdflLOET+7zu0+Rk3FUW+JFLRNzQ6fvxcdy
hiOvNF5dnQR5VVeik9YmTCvLOEUGGsIuCZHtray5KQS1dNzd7i3EWkd3ErPvMP/e4t4/+rkzLOaH
9fe+f/Nan4HdOBE/sGSGMoE+KAj8TPWOSq0W64+DoHofJ70gU5AifAggDDo7HgN1pvMzs0G4OL+X
oMbuHbQqx66og7Wa9/p7F4lF2yb5ltkwSvuZoC9s+DGDZ3Q7Qz4msJMZuW9cxzRXl4bXxXu/esRH
bzx7PryimB71CguS2FZ+xKw+HOOT6fC/aploH8yqp4dkFndTkikrr+hxL2lOMh5uqx7N4jXlOmim
wAursPqBGg18UZltG2CreM7p1c73TFUfW2wjZ9EW6rmklb/tCfA43d7AXiDqFxHCyxyd8M0ZZJX1
qbINc13MC4lj7+HXqMbOpRKz/4cAP9bVbH3TOU7BeE6VGNm8C+v/q5fU0PEgHIxOzmx5StuhuQ4M
UhH707hr62tqRMycCqddJCQBHW+vDPTrwpslSNJ3UwcTuNxA7VaOLF4nKuQe8vt2fZCIhQ9u+2Sa
ib+L6WXe1uRECLdLzYi4qB8CJ9COOoNL6N9gfuW9zc2QaAXBOJcti4MMJvBU8FS+D0Ur0lLUFmVH
KdeG1jUFng+MekoXzJisPzyEfC5P0+eu6L+B04OvnvliLct88r7TeXq9Kgfxx2RhFems1roaeZIs
nTjnWWca5zBS1aVq00HKDUwLGjKhGhcGiNepuBqpARhPm9EU3qj4y8w1fqiwxQ6pHzerKK3DbWJU
aHjMuD4lhAQzzwaGGuqat+SXK+caazBja2b5FBeOSm6nn/NKRjbF5xg3R55Jmdzz90MKhDp5jjyZ
8hdtX3LPc83mDZky++IHCRVNuuJrZJw1twcs70auDCe8LUizKEK9cUlh+wXCdu86kbinJlbQ0xDK
G+l4DMa+DPByTcym+EisnfzeUUh2iygz3lszrFb4fn0yoOY+owYMiA/tgju8Ut6xyfJ3j/nyUS6i
UCcyDD0Q8afmvgsKzFulZ+5xwlCLbBi5V0gWnmMBQqqxudcrpIzdyU2QR9+8AZ7murIZvhGym72Z
kYc+C/nkqCrePpllIzg028UYAXYz+944FTpij6gy+23SgsJxZ8V/nXYvSZu616oPq1Wq1s5OdO1r
NBXDIdaciHKJql4h9ZE3R9FcH9Z2RYorFdjkwAUZw2yrSCyw0F9QqF23DTkLsposRAR2As841yNQ
RKjYBmlgBhdwsST0i2a83pkp9WjvfTQ6EvTQLBvLkuLGtquKP10ccu+j0mPZJpn4ZjNtbc2n2UtB
DbWaWAFvKt/QXf3pJbyWPumvagWDOegxeWDDhNGOfawM0+dh3lA6dssT/N6Kbmtfp6pFO9wbdTas
sFuVr5iJVxLz7Ta6vU6qIYEZlFSU7/qVr1HHxSnQQ2AhJ5OsA2rgNtyPNOvmSOZ/brdmsX6sU11/
buN7pXXblTAa41KJEWZBMH3PR5X7RaGoFxHn9UGByLQB7gTRj8bwblD7ZNHWc4Rj1RJRpVGWbou7
RA2mOU/XX+ctg1xgpNGrWopyQfDQeBeWafQahGQnG7SCHL0p0cbmh9L149eC8EqAZwBk5Flemf3R
ek62LXpITaZLJKg2P0DkovH8p4Ir5+jH3c9dhdFcCcvzjok7McsMTP8BJ0Z8kufHAtfDzRvWBFyO
5AG2j2QBA6FpyB/RJ8T9cX+2batDqANPPnXoSjLuiVfmvI8B4XtfJaBMqgHgINZe+uOU7WKKPrQ4
0R32ZdUvOxvXESSk7jGv0fDoVs1XZag2UvohF03kpBfHwDEYpfG4ydqPW8exD7pgMRaN8wMSlUkl
+bOM0HnxVvVPJRrcRa/q4U4Z0Je480LpDfJeLZ9yDM6pOGPIUIzafZgaYq9TkyQGEC1H33biPZ5I
TgON8lLpw0BBt9PWKW7sg1rC/Ue6NmvkRCTQ/dn2kWBpqkZN7y7lJtY9IjjSUQej5FabPEqm45BQ
FER9nNPEsOs3pWgnPoZoxRj4IXei/uJGGV3ukEoMCCqSxLkTVXqGKZOELTm8rE09WEcBcTlmo/cn
uRbITZtHg96lD1TPratGjojpJ9vGvdalajCJYdEZxXS0y4NDs2dZGjlzG8OHs4Bj+iHG77qtAr9H
+pVrb2N30SfbeY+sic6L/dAANLoTdPcx0GD8WfRVHGzkTiWogu2oIOqNi5IUdETnZRVNC9VNso1u
JMOib+r8kJojluTEZbZv3oVFp63Q79PVMY0ZLDQ7xfqBVlG90BGBvcWKI3Y5mffLsLBj8opac1p3
WPlLk1tmk6b2NSdMfBNUpXGoPW+8s/UKt2BkTC/QxT50U1E+a5PPSFD4hZz+XacKOuYZ1mIc969u
DnCiT937obXRnlZzM9t3YX8MYt9g111oM7N8ENq4L2YUQtRYdFvppIxVwWyZNv9ZISmIGi98fl2Q
u2r0UX0YBZBNSkXj0u6a5BDWArJ6n6xjChWPhllnW78AF85s7Q8tjPEjtBTYmnQ0DlNh1pdbZajQ
7UU3TaAiIOlgfyOUrZk3CcB0VyLJjW3jk86u6115xN3MuwdadoeFVN0BKFU3da4FqySkVu3ZZnYB
xRrCvYHmZMZd9RFm1t7q8fu1dLC2eVZk27H3hz3aLPuijnW47DS7/BGBZawylGVu4p5gP8E1HMJ8
j3fP2arZaB215job5D+qUfVWE5qB46Aiphr1aV8LpFlqTHuOLLiwLTBbiKF51H3/3siM4Y2n1Fg5
6JrnSTPCwuqAlxAvveO796Wh84/Pa40wv6cd+PrJPs1GwBe49MegDZwHQA/WMyUqP8exhJOsoibn
6cukJ8oya7ts42t2eBdr+rjX4XLAIx3HrdZ2+UK2otFHGaceIc0NTE9o1KYf/Px+IK8nDK4yDJg+
GaNvr1spVlhiOuj8J7lQEczivHyUGwInHB4ezdz45dxdTOHHibzTNn6sjwtTGpopfdNSQEW6/qvb
Vme+1jKpJjrEeLOr0HitCi3fKfS1eRKzaVCEX8aWqx6j0jvB+hcoa5HO8myEDVTufWWkLGP+IR/K
8H/VU6mO2WJUxvYmMGy72VKIXXlhz55YaYUdx9I7ZtwC1Dn6A6zrS1y65v3QTeWuE02yVnzhLWX3
XomFdRQRihT5luk2CSdmHaxccyBbYfJnl3p5qsZ7GZeMk8e4y4fyKLeYGAFolTim27hWGJVJmBw/
NZI1jqEvzjfSuG53iHIJ7XtLFf1ddiWDWTuaKJgvoLZilCwMc9tmLdXY+amcYCu0k/SxglxWT2rx
FoJh3nipe25H0z2NXRTtRsep95mmlKtS72hVU0Uqy8J/7WxChEITTCGZhM6VCN61dDyFhr9pu6a4
q5PwokyD2EWKCqrKq5uVqU80qwLN5iFg53/eNmG8zA13IiGy3D0DekTe2hrIMoPW2t6GNLnWPcpC
N5xEZ0koSncrdBM8zD8yhVTZqer0RpWe6QRtgZo/FPhkmBfzT1ImJEo2O0UovE4KVDDqt/OqQ/33
5M0LOuvO1kjql8716FyICOewa/pQ1srirdZ65p1ZfN/oNXONpPKPlNnwYxmTsoLOsEwcYgeHeZqR
JoSk5USZUU2ipu1AW76vrKjcjY3SbmuRQ8KNs0vYmNmiEKO5wzj0bDtzY1ppAjIMYOtqCJErzGhZ
SHt2bJPCXBgNRAnUAXOHup28FSSjoqLrldbO600MNoZBsg7KwV74vb+XPQCtQVWIcwsBkTbl2jpT
EuSEvXk3TwGUXC2+h45y9e3G+9C8FyYyd8h6oh+W3nzgD46eExH6WxpL4er2SHMnIOJdzTCrZqL6
nS/VJcCl+cLvPTRTny+7UlTPydjDaVAr+9PEMSnw0030N1cZz0I8XM1YHeWigzZ/WyPO8ZES47TN
mSdYdw4w6pObWxTO3XBOTZkdIEXfvbRcIDs53bXiwtzEAXhX3pY/8RxoFzNvI7xfjjiOtvEa6b51
MnWQA+akl+iN+p/AfYITiMxkCHp7W1A5UM7XcvdeLhD6eFvMgv0iHbyf++SBUSSYZhFmLNugf+fO
g35dlNkxzgb/LCe7uUDBqlmYbPtwJXtHgx5bD2GC4XgWh5dJ/1IHmomO2qWs6NrGUa6prfU0wmGp
1qRXOMc4D8USX632qifBZwNC8pPZ6xJHySqzpgH3ItakyELRiHK/B+jq+0izQiteyr9ptCAj6wQM
EH993Xa0T7IsFGgLoBbfSjvtSDJJkKTv+eyKZS6AvSar9WOZDrAtghTQyJQe8RcRLSxXuZPR+VIP
8GyNuw5WDLWY+iTlYaWTjcyLzGFNWisgTBHbIBSDcWbmCsxd9bAemMqYMOF6qM7zotaDY42X/0iD
MSBeqWmyDTYg6oOtofBJJSQ2Y3kcU7HpgUqeRdA2BzjU1NXL7jzOu4IZYO5z11w1k0HkYgVIRKlO
ZdiNp3pedG0yL6x6UZLUtR6sseJpR4MhM60PU1PyRa7ytPVD+I0qcTnHvJ546Ch8qWQmd6gi+GVa
d9FTszvSgqPXOxd0wrj1lmqFNiumnPEIM2cRzncRDGH+CZnEh09QyUZufe1XtIHMA00skOjghiuc
ebo1GoB0i9hB70vTQaFu/n0g/jsuKvG9YyWI2IOj3OJRlkI6vDR6ml4V4T9IYVDldTUxwoxk0Cak
xJdU31SkR5SNvw+ASpYOVfKzmk1Abfi2G52Z6wskfsV6cH1kOPOn1kSjuyCChFDDPLXuoUzTNJ1b
ojoqyWXdkXUvqXlKFFs00ZbgfUnDyXpmlCVJeoEwRhQb2muORmhR2AUmX/xfcMZLANAa8gK/ZcJh
T1RjSvp1x95lGuhq2WpIjfxO6536Gmk0Nrn+95RtZ+C0Rvuf+uhz7nKv88IClVnLDQ/ii3LORHdH
G8F7GZj7Eo/pDUj2w43UiDtjdfUTiizST2X32T4DG1+4wzcYjN4KMu0P31HKQzwDd4CuU9IbM+BV
DrmErqakd7ainAoaFI+lCD5KTXNuW5qKIMPBmk6RjINxEA53SLte5JZcdEjkrIlEXbklUg1gcAYE
2wrhaiXJ8FAM5Z8apesoIuCCMggpYRQaVXD2WSfcu0BBEFYy4n9nPLws5niIVOlZECuDHEHRFqWH
Fn1JSjuJqRl1SzP2aPwSkGFqExm+wmo3OrQzfdoyKku4ri3zWIq33sAMs4pmbn5j9TZ1yZm/FtF/
4IZFZy/NUHSp1sM0OereNN1XrKUJ9jhSABh69neNk35Dt+4c8F+lG4N+62IYOn9rz1nxTplWl6kZ
qkvbqf+3pDvxP9CGpqO7gCiEaarkH/4z0CocNJ1CBheLXo7ZJQ+KfQ2n7K5Ct3lJxHM491QmugBH
vUuWURZ/C+GOH53Rse+y1DMWqebu+jlgRd70C3DfO8x6BhGd7GuVBEx9dc49stR9i4qpXMvNgf4K
OtibGWsgJvLm0EJENIHqQ97bDiLFRIVB0eyVaKsr3eVWR0+8flWY5gJVd/FHl6d0pseBfm+Wt9Tw
ESJF82Kcg/mEE4sDgKy/6Ik9myqOFRGwiyWHVpYTRTy7kT+1MB8o1xaMEGdfWuPTxqLqZlzSBnBV
LdD1R+YFZne8ZiJh3vBF8eDZC3jx2bpAA1ZDj3jT7bKAPeyNT6gjVk2fGus6KNRtAylG0g3/8/vw
v/zPHJL36OdZ/e//Yvt7XowV3czmH5v/3n7m54/0s/6v+ad+nfXvv2/yQz9/6eqj+fjbxhrNczM+
YBger591mzTyz/Hn5zP/Xw/+x6f8LU9j8fn7b2QPw1Rnz28/d+9//P6bxtcA6Ol//vW3/zw8v/zf
f1u3VV58/h9+5POjbn7/zbb/ZYgZ4+hwMWqamGPM+8/5iKKb/7I1TXVd3TSomKo2hEw87E3w+29C
+5cmLAKFuLotJIUOL6HOEQj9/pth/guNEPlK/ACtW1PXf/vv1/a3N/7rg/iPrE0vOVKq+vffdFCS
v/1HcfuE5v/PMk1do+9kwBtQ5/g7GS/6l1i4xPdyPZ+ZOnEE0y5yAsHQ5fYg5+neJlNCYBc23HnX
7Si9z7+tBpNCt5sU44XuI2Xi6pggWRfiPmF0vrttyiOEH47Qe0kmOrlIOVct4UBLeSQcPDRQ84Fh
sAaeZvOqk5XOntYJcSZKswlqJgMybFg2Y4oA3UFpDyAY59KaPCD34ZkJIGYwlFcGnMMB6iGue/TB
nkeCkuw5EGEx3Gdtsv7qQBiTKqBNBCHhBI69dEuPxuQwiYfUIQSqqAyB+5tC7BJVzbOpwdZQ5qOl
lxHl6d73onOQZLGns+n8mG5+lIduJzFF2Ef42BZyM4jzQztgHq0RnGM+TNcOleFsdpCScwxtmanA
vG0j9SJEnUzjZoxnDTKe+ljAWLQrgnJht0fuTrPaVtU2kdfchTBbUCu7+V7ev2RoFL3pjVAT/Xwb
1vYIWoYo38hj8qzC8EpCi+gkfu2r+i5fmzXF4CFCP+iqL02oJltLAXksN3mN02psCowd81F14p7Z
pP3Pk1t/vCY86y/yoOZ/DJadPvd541yZxGzkXrRlxbkarTcSVOaQZLHQFNu8t5jrIHBwy63c/FqI
viDUAlP0167WNIYjcNYTuYbWPRMf++xpT7JrU8/Zwlr8aENWe+wD6ntVgkGonYubUdpEd1Gtvtz0
d8Jw3g1mdSd5bjpwJy5qMiMGq/wx2oO94ZEN4meq6pNc+1rY89zjJqUt++ZHP58s5yP/OAWzU4Pd
1SkLgzYBwfRdCK5PQdJWIZ2tk97+hu/fWilaV921aawcQYpYqyjswINGxnbIS0COmhVcsTtLXFQ3
7+nLxN+qKcy8r32a5T1WZFOe5C7XIn5ySoePICiKTd1rdnet/ErbpE5TOHtTbe+1rC12UlQzGMGq
MftoQp4SRt99voJ5nc2lQbP/ufa172ttPuoXMRJUH74AiDH3UAbpOZylB6BJEIR0k3XbJ8cVdp8U
uO+FgBxLPUJ6W4NUgP2otT8l4FDuap0+wtU3Aw//fko0j8uQ3HXbHCUPWQt8omWsUkCeqEQMs6U+
jKII5oy4lwfl9dBM2IJiC8+X3GwVUjZchzq2PCU3kyPeqWLdDiUFSVoFS2qn5R8CNLHftuKHAuMC
c4E6PpR9ALZ+LD9GGBq8wF9EszogFHnQiLTg000JuKoOuuQoZq51wAmv3TdGmz6pXARLa/C7ndzE
nTGgDbLRK9c5HejW/zOecUJ1tMwcHt6qPZlnuUcukNVMK66zfCUPDA5IpYiH9o1RLkHlUx3oR7km
F0zvIapXabH+2vd1XuKgbHKqkrnh2D5JX7LQwvx+3iqxtjwbZZPJra5sxI52mLu0KB+vAYpSvUH5
/mjkdnJ2LHExpx4wInEVVwR9+jrHN3KNG8QVtJxfc3QFm7HTYWJ7DvUgwx1OVtcc1MFlFmFEfg9P
fYh2JCgFj1NTGmfB0VEe9UaK+kjdatJt+3jb9Hlp3RWwg49h+2wA+rTQPY9HNyUR0CBvXC6slPCL
uiPJGqVBc9sXIQsPrTG8zIGaZ/QbaEcZ6VZcrv18jcqtXJY95n3FfC3bmB8OaBYfpUdICmp+HZPn
97Ch7n/9HvkzX7t+7TeqY9wM2kn+f4Bvyn2Vt9zyekywS9QLj0YZJXf2LGagVFruMX/QGazK8hzi
hsWiAXhiS6HcXffcMd9L03XurbkSgRYWGEJCaNPXPrmG92FbjbBqv/YnZYKvEoM4IgL3T6/ryk31
K3BVGw2LuMtf23JNErVi7dNpE/c+6rzuHpke+emzppDgLmuNxCPaUZE2t0bT5HuPogXXf2PupE98
TLEh5Z43rax5atfZyXDSXdw+8igM0+JxKkAmc8zg9kNEZXxu598dW4h36qrvj13e9N/ChdxrkiQQ
AyOaXoooAI4iTP8vNEH5VfS8SD9Z1VIek1/JijCKnhbRf5+LUj5ZFb16iBsSqaQqncGWBiAm1u6i
0R+fBU49SYUYqqjfmw2V+nKGRPzjNGs+bUiuTLnO2qgRwxbZh6qPsmtJjPo7RaVHQwQvXUzDeDSV
6Np4WnmBO4t1gPa+3NVZTUGIELVquSkP+LHfrMaeSfHXvv/fX5RVOZg0lDhkOtAxc+k3jeq1LoDe
9bFX7GGoq9eC8hCN03Sd9yZ5sERGqGtvxEQkT54HbldbyXeh3oizXc+W49yOoz8JFtDGox3XazQS
9UPeRfU+EPyhG0Wm0Kr/uZ1HLT03yQEJJzgiWknWYTUFlwC3zjJHJvsGyuPY1oX3WWfdgXpt+k5J
gsa1aucXL9VXWEOTsx4NObkdBaOiKPPuadV593BWV06ZvRh5IYwlgxDzUBUT6n+52s3bCE/MA4on
h/opLQrcYfRY9B1coeo0ODMhB092dZLbck0uIu47mziJCoYVVd1SNlJqAPUl/17fYCCmu4KfdqRS
/csHJdcA8CNZmRdyUy7kzzq1T354g7aEj3bSNllOroRWJZ/zSjiv+Op0W5n39KDKPm6asq5vxV1r
6lC5IzT2MrAAd6WAS6Q+3yox8mhUN+Ne6tfl0Zmj1QaUQzSqf7LeIRfFGPp78OEPX7vkmkTKpNrw
SNCa2A/y4R22OvqGKjn2mtLRsMvNg6vvS9D0O0nRkgvnF1RLbkpOkFqlSw0q6hUhZXm2deNdnxt6
JOVW5yi332XxJkJKRSoWrmdZ9gyM4NuoO/pZlifnrSYbGbmGXYhnjTyxdHDVB0pjwCWordyT/dSc
9BwikKRyxX7ybbAd7cqIuDl1PpniddKN7wFzWd/NwqXrVNjjJM43rILZikCkva3sb1duG0+Mxdns
ZzcYxah+VQdO+xdqaY4BbUvkzbu8nXw9+7/uNnLf309rLSNdy/+xtvpy20YD3pm5yBuhiNhWVUXp
NXA+XAJ7dnZIKhqkIuM17yxcC+0E6n9WwYlsVBnRJskdIDzzdfD3mQ/ySq8M78l17DcyCLVHJy8Q
E/ew2zI3at49/WMi/eMP2w71leoLk7Ia0alt7VT22bTDFBQ/OtSupmdDYmX/ROztezPX6o12evMM
R336xwlaW7+TLWCjNXZBHRcqRSNN+IuhnFZIAkHC5TVuZrk2sS+QR+fz8lIYf8yXhOFoyYl+n7xG
blcLwTenr00rJnazxji/SEv14iARPUnttJjlMV2hX1xAlqeizbN7kdFSQD2wQKRgPcpFx3QP1bFy
kVuNAeCINlK/DXLDo5tdoJGppub49VNyDDNPEkXQ//wpOMzJigI3MWAKCtfrnMm7sJz8ua6oJC1h
BJ591LdnaXVzCwWEaTmHBpZThnNzfjw1qe2d+gDfrmzbSWVtPfe0AXSElKL4Hoh4chbl/ybsvJYb
x9kt+kSsAjN5q5wsydndN6yOzDnz6c8i5DPu8fw1c9EsAqBdLVkigQ97r21S65RfhMEsnsC3IK1R
2o1SsT+rz4rqoPBQLQ74WqzRzdkpcKn8q2Z6ldtClsiTS6k8yYbSGvkqqDoPcJ8PRpen60F+zMB1
Uu+f7OEgv2NyVAnTZqkZU3S4Oeg1FYSNovhMLn0/FlvZJn8XUPYYF/ASk+Fa9fhsDIcdGr0R4SNV
6HZR5FAgO+9LXJDFaIR2erAFUT6DMwOG5HyQuSz0VvPBMHXzkWI9IWA7HWD3CaW5dXLoWWHWSL5k
CbK30qx+iqb5leaB8dTgUNsShWACNa7aK39i0m4sL/sJrQU66s/Iprpog9K7+mgH96jSIkA9xvCE
cPo3WWbRTqcsNb2o6NmPVYmmvgQGtphqt4H4gaRojez7vQ1hccUT7q7sLTh67RhdUCbgLCjU4Pvk
+TCSNes5szBpT1WZbIURBG9gpzaYIF1mDiigDRTiUMzPqaGSnjU3BNQmdh4jbSfHXPYzlrdnZ9bV
xZN6CHvH/pZVhE66ow+UpG66hyEsIOzNey0+kLaFY0TJg2SRqmZIGXdkXRoaaIkkAlW6hm2kLGd5
pggscRXuhOWtGTsltA2fpw36pFPZ9muSTN0X6gPNPrd6sQ6cwcMxFrD73jH7asS4ldCWfgZhmHUJ
LclO+BuZxqM5Y5d1b+3DaV9R14/zpUkYKRZ06+pChT1jL30FSXEBVWH9VCP1CpRNfeWTma8tJR1O
tdYapwzg+Rp+6YopfHTHI5INXPTJ8v0Rdvc69WVGfZ03L63NdINEMl1bwtt7aGkXaKBuJdWaeMOT
NiutLPhor5PjQhqpG3U7zlZnpxC/RwPoDV+FYdHBUlhX6uyTqebdNWagHoLt1F9WtoVtm4DRatFT
u1/mTVEzbXSSi1GOyhFanrLScgRIBl5gPknpj09XtKgcV0Fh9sfWJRZYqeETuUpkPwSabWxDvafg
E5j6tW9btF+T2f7Q+nvmKCRUkbyyCRq1OEdu3lydWKw0nYgS2ep90VwDACQragJA8KOJmIgy8sK7
IG63iWub5Vrv8a2LoWNFNl8NbNg+tC3IacW1Lc7ytYTem0QcD2AIQWDIgwykIMTaRRlUdEznyKeQ
fWz8iyW3K9BA9fil0WC+65llbaBxOvtKJOo10VOgcTMgCrAoWwP+D9BRGrHgIVsjphIfATY7a7/H
7sXW7ngKQ+VpyriZIOMBnQr6Cx9Qfjb0yvkaOqxtGvYQnowwLNegr6qzSSTSTilisfeMurzDNuqt
p3EAv2tXa2VOSJIHZ9aGhrzeYdHiF8QOGNUIXf/qRImb31Wl2myAVYmlT+qk2b9l8L+OTsqSQmIe
5RAaJ0La2nB8gyo1VP2bSLv3i2SvbwwDWIwldB7k0XLuU2cuPjr4Pv/ZlstEYgXvzdZpLsPkvJRK
xA4xPqcX8rhLlLEvmjqJayzyh8psYSo0RXhM2XRbGvNFbHiQ8emnZAHEdn0KBjLmjNCwN6MjCFCX
y+I4sJfamE5XuWqUo3aAHPS2pJ5HVYptC+bPZfwt6we2EP3xaCqdtgaCmYBDm+MU5j55QKHxZ1PX
fSIXPoZ1+zFOlHbpM0F6EPZYrmJ/9B97alO3M9n3MSrPIJsR72d138qdkfb5RRaAZGXIn8tD772y
A1eLve1F3y2sXsWpZartOUaq28xFtnVNHsSChMl2r3gzKkU3Go/0egIzpYXATZhRxC35mOQIc+f1
m+msGcWZ3TYe2LrZP/uEC91RCTAfP66VPyqcQMhrgzSv0ZsmIDyjArPdfFA8pT3mg92t0sYkfA21
VYGQmU45/HGhm5DbsEg7FiAlQn4ob3/t4kyjstP77lHu6Xz0k8/3vs8D2DdcDB1WzMZ91dpflqnx
YPORUCPEc5q9HXfZA1kn2YPjIq0I9ftJpHxsZrZjZxAXhKFD4YHvNPUqIhlo8/ED3HPPmEkyNkP5
HU05Rmf4VIe6AKjSCzJhWqE45I6QheQDYT1EABudBXJHvNntwI5tHq6k+6hN57faaP5sytE4nCb0
WMiOs5lKOpAqvkx1tJvGTHaThxpRxdbUrdlhZJYPYWCu5f64bCXYzMS8W/5XS1LLZYukqtuVIM32
COqnM4+dR3aFqWnMNR3dBiJB5jXVwP+v+nQ+oHZdlGAU0UCrQU1eNkm+x1yl1JCH9ROgB3Hkk1KT
k6sTFatlznQE7MDmR04wDbx68JmRsi/zIbiYk3+6VbVMr3+zWu7BcrpIbva0NJv44MWYucyZJNKR
MNmAj33W2rE4WYjllxSsyy9+w2Mq6Aac1qPlPKJvPba5kqGA7JqtNOZLYEineWxI5jcUR5lo+flG
FXG7mPkI/vMhK155l507TUU1J3UHSgoNZSgDREeplb8SfuEuCf4ID3J0dBCX6OwPIt7IToJ9vSPO
GYRMM/o6bNP+0UJ7SO0QIJseBAs3NkoC7Rm01OcQ4hoTk+yQa2BAe3FMo9EquHujXnM6FUZQ3f2s
FeUOl7j5UERaAUbUJ/l7jgNyoIMdb00THr2pA8SVTWlz+Rid5j/7R1OOyoux3yOfmUeFMzk8hLE7
9Ajhq++ZN0yHim/B1FgkTa6hFz4L2x+/JoWqsAbsQuwBXfzo0C9dKh/9UFTjx/n6eOY3a3WvLEst
yAjrTJyldDW2NolqYurvFQz9L8gfeKXmC4HU3ZVw3wdrbjkss45kV3o3IyQPMgJDbABucjRSPdyv
hGZutDZTn7OZBlAR5XBXRuShRIkzpTwduZV70RgeJJCWDXvjHNb6rpjDmmRXEmvRWmfXZx3In+hd
exaGqViknyS7in0EvtZaTb0QY5PskocUeaa+IE8L7FdKqI+8jj88FmNJqLfC20987sctuvZQeByF
3QxraY8rPYHkXrZzd0YkWxXPDxS5PFBB6UA0fJTv2ai0LZ8r/EbyDYC5MW4NJWnWcjSaqFYbfqXC
rOLNm4y58oPF/iRHqzQ/KjGSV3bmgtt/kdL1CqMmOSRz2fvjleEEgg+iN8XyY+AW6KhiBhxiUZ3k
xbe+er56APtb7Z2IydOHfJ0wnuyaVcj8TKT1H/38QLElX/j92o+AFcv1j0aWJ8BRImg+k9ugWEU1
RmAxti4Kgq8UYbBc2la/w1Rkv3ZZ+6TWgX+P6bt/VOpyZ1vw/BKfB5meHQX7C9tUqY6W0WZHYz7I
s4+DvKzQkz8HZN/HJXL0U59sjrr25I18+6QpDv9Dv0W+bi+FrE46hrPp3XG8fIwOJK6gMDSci+P4
pXUWnb4X87RAHhR1fD+TTZZj41H26W5wMCut3t36ZTiTqYfuoXDvUgLN7gp8/3Av85oJuIYD157q
g+yTox8H2ZcB6VriKR1XnwY+mkqkIReMoicNhxCPRp4j68I7TEML2Ytaz1XmpjlWZC7dNotuWWpy
oMAad1Rj0F3Z/ENZg0U1KPMDenTUaUzge3Y5NsjOnDfcbitZL6lNoEhFkZonuF3WxUYzupAcuA4W
6bzV6odYQomaSlZ8ZFhU+AbZsJSb0pUvw6XKqkVwkqCRcsuWmGq/m7OAQ3thQFs8dlq5sLsCQHiR
JIg8+0p5b6OoYcO82+Pam1PDAxy/7DIri84HPCLpI/IswIy5bnyBhXcOr7LmBaAckGd9nVKQEbFz
kPMbtTDYXAaovpGzH6dhNtDW3ett3kRA2bKvR5T1mCkXLmafa4De5kqI3Q8p740yiCMqOIC9bPYt
d2LHenNjGz6mMifzzgk/Ja+pYweaUztRUIBqfgwWukaAZqXutZneqxx/tcRcAhkRlcGLCG4FETk2
t2S15K8rZXWkn6/867f8/edSd+JjaWv9upjqVYEX+2RpmXESphMymZxPZWc2j7R8U1ctJqblx4VD
XXChbH9caOnFS8h+6faP3+VZKtk28wYp+sWtNRPvGt0Zzz5RNswNhXnrkwPGPMr73N05xpvs0X0d
UIU87TNCvgo2whb1uiWBTNs4oW/9FH3/A4l6/VwG2H1h5HqHzg/6s6PwycJD4FCHsebQR7TjeyfA
qGFKZKab1jHpLkMM+9VwD+l8kGfyECjgoDEx6nO8OiOyPZiBdzv7PPLxKwZLnSHPf/+VfmsfofDr
u3ZWvDfssZ8UwyZGXp4ORiugvTqvhN6NW3mJVMbLM3mQV8hrZXO+1muH92tvECI5kMOkgThA5rzI
TpgtrtITlpn1rM6my3Trq2zJ/r+uKlgBHQgkVbqYCR56AHveI3OIEVm3ZRNAzqQpN8TkAB6UF1RX
6WFyLcHXs/dxM8gKXmlmw36SFXDYGd42bVEYyyKSFBE2czlJTYVY2Uo+rOTALQ5qxN25AvaK3HS+
Rl7tzXv7nT+ts7YPnhVFyZsnNx/YzFwUwtM2QutRWpMBGvJ6m1WoKsdUluylfE1yAYQxZlt8ARCA
hxGEouyUDmPTLV8sWy8SMFHqK6zN+qjNB8yn8Jmmec/Cnvcn5EGOyGusjOi1hTxVwrXdt8rBVHRn
65j+b6ftQYmjNiERpbCrCNG6SRZASQHOcLzfDkEKd0knWGRHkN+l1V32ybMB/vKOYg68XtFTrZ4n
eV3RXDHz3mnzhNCbWxktOVZNFDDmsVQjtqlSDLEW0piP9eYp09pyTvwyj/IgpgLCGKIPl8UeJntT
dNV9PSqkJ+a9ysprnrQoFSIJ31j2WZcyD8vVZ7cwv/VSbaE1W78N4q+aVUAvzBPj0DX41vVCfS5m
Xj7+dTiSpKVvTDTWK9knD2RcTYspgKz40Tcw2QK9lV8dHrGu7hwDL0KFb+CyghpPfdQw7iuhelc2
dN/IY51Oo5MDuHe8pWUr3dMQG+JeEcFZztc1qvgHxEvdUs712YxF5Kqjq1WsOn9tBPskUdAvb3AH
4MFk6s2kNWziyN8NxCdzzU52IVjYOUpKkb7W261K5o51LqEmrKd5meTaxqvvtOHptkseDjFag/Eg
F1Syy+qHblWFYXbRCCyHY9vlP+zyRdb1IGmhyypb5aHJfGVly0mDy/cNOiGy4gU80GKtB4DK5d8r
HWvrWDXQMjcKS/HlQLWKdapvHVy9sA7yTB5GyrrZ4qP9v66pNEI2Wz+46kOfv1/86df8z9/1cY1l
pjGGLPifUPrBL6yaIe6Og611R7tUWL/XWoOAez7IEXXSqx18271FSYUY0vlqOdoz41xY1K7XN8Ny
TEo7X1xihubykz0fPjzNsjkMVXao4Wr+0W96+YbbYUeKl9MDzZgTrTOhLzt7HI5mRvCkHJAHtoP5
0hf/P5qRs665enatzRKrwggkG5dftEUozc6BkfCEQq1GeUvz7uUly/cRLbaPmqW/yBElNx/EqBmX
CReBXC55PL0RbujKTu0N8Upq9//un+O6iqj7Ahpf/vc6n/z5QkHjPb+U239WnsqXIUczRm+vkUBP
AzgROIxy4RuButIGlf9D1uM0c1UgALLZ+CYfQAYMGziOarnhZvqrTw6UA642XNLHj363dARoDwSu
U5dPG2Nof2DQxx+uTlYFq5lT2ZZn8mDO1qwyRUXLAhxN/50IqIMQpDSeWQaOZ3lGvb49FIV7wovK
M1z2yQMg6XolMmqQY08Gr6im4x860msuRbJ/ajNV7XNEuqmaliYcU2iWpdnYzZBu/iHNjPrJ6yP2
0ZaORoaMPZElFMV98Rp3Y7fBjqBujDlmKxwJgQq4Q516TzXvb2mok2Z+CfPpO++U9ysnYGz0QB6F
A0pxGGLpY4gklFvl+IRigzqTRq2yMqAGy01TUn8RMydOScJOoy01Mylvm3YAUOK1ZfTksusGOAH8
TelqKEzED4DQbb03fseKsuMTWH2LTNyM9uSNDxgp1Q0QLXVnDlGKfh+J5G37uWc1vMiA8Rwpgq+C
WbF92432oyevcdjQMh2hb3rDfCr6XDsMiQKeJC2zq8U21a4es2/TCJ3SNU2CeWamVN7bS9AmLL7L
Fr9TVd4Pw+WPyUVBhMUm9n3yXOcJSz1Yh7GDgoK1AVxxC+tzPsuEqNfjfNbPfbcz3Dhtpf6yRs+0
V74Hdb+aip05L7Idx1LXreGxjqlgN/U+VSsZOhn/vZm46p+jhem9N6XhVf7sNI0kdDkxnuq4/N5b
TvstM+rvVJDabzBYbydzTyYolkcgDti3g3qqiugkoYa+Uac7IlEnHOIWjMFxOLnFMHL3D7pH2f/v
n9NZD13cPr43BfH8MTUEnxcdfbNhWtbfP6aYWGPYEApGeskru6UyZuIhTN36Mk1ZsCutvjv0eY2U
0lUpvA2Bdp+mEFCVwQneClV8p1DY/urLdpGPznfdwSA18zdTW8nO8iwi08S1octG1G3aMMaK207h
uwZPiXCtAOFvtqU6HTuXX6VihB/jRnujKtivMlSv58x0JiKKNOCaVqc/umXVAFqI21+ChOXMj//j
66vPL/tvbwtvha2qrmANrVqqbvz9bclgxvLiU9R9qrNSQRItemLJ8DbPH19dzV41tYeVhotTqFil
peeJxSgeKG6P3wqXuOsPM1TA7PaSRYSCukUgVh8DQ2BXxBAZPBVaRcthkZLVoqq5uIw6n/shqNcs
AyldGI6xBL5jALay0nNmdC46Gs4U/Da3s6xO0s2/fzbMf9zCDGTsNiJ2W5hoKlXn729CFwbE+WJ1
X/Z67zE1GdI930AbvE9H3dcBLmzqwL2bGeWQ8N/5POpjhV0mk/OMRAywx/xQ68tBbLCfESk7N+WB
tJUGQrg6btGsvPeluf/gmX13ciZRLntNUaDkRVt2DsK3aTCNDQXzcG8XefgUa+0Xir7ddy9Ogfdm
SQb13C0PQW0Y686FRkLt78nSR+ThVW7t5FxWlsRlU05mP0ZlcfOjyX8h3P/726qpn70vpslHBRWG
blkuImv70/vKYtBJMi8npLkal4B4tAvYHg3Cl6lePN7NRUgKzfZjoEnx8ikZ2Cq2wc5xqNSP8sBa
g0DJEZUYgvzmMYhRGCGbstGDl0TqmFBGdafwLjGTlaORGN/Zf2suDvdYIHlnze9Aq1dg9OxsMC+d
yPDru7MKmUPeNM9t05Pq2g7eI+El7Zp0hHADaMK983v7t5YC9VS8LLoPhjjc8m88jolAP0VuyZYy
gX21HF1BSZQOr71j/BwVYj8bR6/wK9bTPvXbb41mGJd6jEwMt5xZ7ITC0rfAV9k6nulGGdZxX3Vf
NDVfBxGuN8o3HUKqChNf65wHLN+XpM2ZzTe29zWIBTsHhq9cM98p77ogQpo6D2RG+NoFdvJomaI/
8n1HpUeUyVf0FUdW1ynynOFLU8Lv76iy7Gwth1EoHG+bk1B9F6hJvS0Ky7vrjQ5jVYY1siVs6iRa
gqhYEZP5l7n+q4tZfFkOsbuXzdoNeH1adSGg2n9VVCSxRvSS1b1zXSiNe5FaEguH+sWqlFuLPZ3x
hHvwYI/+vKODMHHM3X7pD62yrdgZjpor71FzbRRdJcyliVa6MahsU8R4gls9YXaWK/esuvJHeXA6
Jk+hlYuD6yTFo+0qzSFDN74I9CZnEoGXLrMRIwke0QcHLFmfwvnfksJREsSV9QAaKS45tRf+JFpp
7zXCeYtArq0rL1nVo2s/qprxGEdGfEkJ55qUs0iCFwm6Z2qjnKMuepGgAiPzbmOwkL6UfKtNuYgF
l9ftLZPVvWya0yJy1mqvPvcEB73hDShXjpcWF43YiL3VAwLH+OYAc+D2QYQ1Kiojz9+Bc2iliY05
W2lBXa9dpHGbnhvHiO+qCL+IRWLKFa83LGX7mqihfR1nLug0dY8m3n/25byTLG1lfvQzcuMMJD45
ObOb62O/z7STdNnaHnnPaqocvWDEjleQ9EvwRULgstLdqRWZnHnkZA/APRGUW4rxGjWJv7AGI/hJ
rN3aRrD1499vKDiRPj+tTCZJtqHqjoOZzjU/3VCm0IpbqAzVMu9CQgtmbkIaDIVYECAfnuVBVLVx
MBR9V85d3MaDI5WUAIY0waSg1FdZlTWPRT4qzwhZfHY7gLCOBk+s6T5i2fIGTbfa6Wlar29Ni7uH
6c6V02IluZlKg/rNbsMnR6TKFVGx+yhGsbGDJH4c3eDOqEP/0A8umPK2s84hWY7rJO3Vp4hoaBT9
ycJJ9foLEvufjRDJD191jtRPM5glwBwRn4MFjYovltmSrKEQruJjoVjeYr37ScFAm3roabAvOgD0
mJgO3hmgIc7lBIyvqNhxmUvcqUoSexUgUbh1Ni3Ecsezd1RiZ5wJlubFoHcEGdRVcPk4DAUFqEjU
fIOG5A7R8bYqUMUrsHNPTQqk2B3bFL4GvnBmrC7VAHsEc1amdx8HF2v9HcIphTCPrNW+jyHpXBJu
35L5uEl00w82YwxDXR4KhxRzrVJY8BbCOsVj+X6QTRPvDS5/XvUCMvNGaXTeSj1wCO7y+11PZNFT
kXjuRlPAfsFpZFPcNq7s2xW7Hnfiaoqc1b9/EIka/vxBtMi4MVymToauqa72aTYJCBwbapTlyzdw
8MHdVPTdq4HmIwWv+0wYU35th+JVdqepZ68rd7wORJeu5Hx7NsvuZNPRSh4nscpkybdPaT54vxov
3jdqMn2NJmPCeFCP137iwzShXtz73mBcNGzATDcUi1DmwoWipDgq4Hy/2OOd26m+8eWWqBiE2XiS
+hsp2VERhiy90XE3UsYDv5KNAROQlB9vUUU64PnrCKyCX7BSY8KkbzJij49aqflHLwOsMg16ai0D
v+EvSLbiKtLjL60ajT/4pkHN7cXvplaWFBRdPsCPgKMQ4jcG9nA4Hf7CgH0DB4W7g6G+5BjbTgV3
kYU7uvoDfqd1VLv25dbyFbGLZ7Q1SGkDLr9ebXC5fwsT04IB2L0fhiqekacZmdIqUeZduyOPM9kl
zHLXdiO6LWDwaiWDZLUwEFtXROpCNtVhWluBZTwlRAbpUWc/Z7UfnKxIGQlOsosvAfpfbHyqdSeY
fOPSmGeudspeBCGvxTXH+rMYW1N8GYOAO0NPDi0maAevT6Lh4i9WdQWYU4+MDp8xLhMcsZCNd1I5
wL0m5tU/42bVn61mpbpW8sztJNk6tsYKFD35QfftZh3bk//N1J5Uz2i/J2V95wbaHZzlA04QGMu1
SiYTt5k9iBDjvsg7TIv5GD/Ek3q1vSo6AomLjvJMHuABkZZpzhnXgn4NyTFz7oe0aOLZrGff22O9
+lSB4NvfLRW7ZV3blMdsPvRNXB5lU565vv0VMG31auK8F4r/K5rsg0bNBzKduCgKgrsqJ2CH2RUP
bbs81H4LL9/ll5RuAdAcEGhNOMAA52g0M8BlOSTotPfptPFAVE22hjWhbm/QO+TUYmHmJGR3Zh9t
bwEdt2OnEdvgVNYlFpq/tzDpkxLt4Zlpu2EJWGJ8hZRJQhQyml3RwJ4AAfDTJEIb53xQvOSIyskS
PlrYR45OnujLACbeGSG3dopVRMO7/7iHzHWRv628KNibuk45UxigV9xPK6+wC1Q/iNBCOr7yK1D4
2/Z4De6GlLilfGZJyb6gV9mZH+cRQxMoqcYzPqzgVNi6uXWgJBhDrvcbtRnLtT+BEK+iNt65SY33
0tb/68bH/eIf/2sSpBzXdVRH0+1/PIHxuKbUvXGbarUG+MfoHgp7Gg9yDu94rXZJS/LCuh+yg/3r
+qj61bVwJ+dxmK594loPshHyEIFPLtK9hSzkMZk5dw47Sks52vFAfXD7VzY2eNg7MTBDVm1UZQ3N
v0yY0U5FMJxt7AqntAkVb2F4CqnBzhdCVMJdhIvhKQsaD8gtgN9AVyA2xSU/H5MutCCy4CVR+oJN
yIWQOe9pYj2j2bTfWtvilgse4F5XiNHtGxcPmcPG5rPiGt8k9cmHoncf7iXFSC8hYFKThg3bA4BA
0/l9JP/haPXaWq2pPFGkHtlSgzd6hqOMBNLD3KtVAqIcXfKgFdmBvNBq55Ut7Iyev/qxzcY8Rzfh
d4uwYz8Q8Mj3bMKUL/ca035mAorWXcqZXDdM4b6iTLi8TbUFJfmWbRhDiH4/ooHBVtn2z1Pfvjp1
Y/0QkfI4YUV70UH4sQeltgeWMmyUNvDyF4HbBLuuSuDukL8jLm0RH5LCDNf//unXtX98jlyVvRuH
BTefW+vz0jCsqWtBeGCvvHS0LQSG8CIPrqmGpCTGCFctj4CH0ac59424z9qgI6ZHQRoN+711TrdT
j88dOKLiXvYR3e2cSFxBV+Qipd3zCO8ecTJGq65WzFMPaOUicLUu1HaKvqrpGWiIdnAA5R2mQM31
pWxrbPMc/v0lq/8sM8yFFqIHSc3RLeF+LkHhGOt9u1KAphpGuQGJ1FeLCVnt0avz9wPAFJ+dOHNc
eXy413pc2zt/jhWIO+tuDPoQVkREqYj93Vn0zkaAp2ft0qAotVSxdl0IByoolJjRMlS4sazauKkO
4ahdiDf1y5DbbZl/K8QwrvvIdfZu51SPsYLrB/cwDPhYVfH9qtamTsi99uwJrvWARSFV6+yqjBDH
S9K/MGFp6TUQQMnrqUvOVlsvLbX4WlgodydTrx7qVplWvEPvZ31GasMYmz9JDVXuyrIOF+VYDC+u
OQ6HcJb6s4QcXkwwDSsmtuEt1jtn22LVa3ZPAHpIBgo3Ufbahpzl4Kr6zXJVLFRCxh9NrVYeJr/6
mplldtLg+j1o9lAdmKizdJLN+UCC+ZPq75XKRylUlsZeLtl46FwKPRsOKMsswurQ6i6mXCHHcGyP
wEHrhZX16U7uxnZxrtz1U74aujJeFzb0ZdVKzFela16ERfjpUIIE/dhL/rS1rA0hgsi6XZdj735D
3HGNAy3+nSv2sohn/WgQHAx/BlXW/C0CLBBQ5VT9KDkZStADrmy4n2WqGJnlmTwDZ9lFT6T1svQD
fy3VFZ8UF3K0Nxcakq4KGxI4NeVg24UCWzODnul3Trxqo6S+U4KuvpNn8uDYWFEr8pk/+uuUCiCu
Y3OlxQPG7DqF6T/gYxNZke/wvJkm6innxuH4G4bjzx0G9x+3ChuyFUVHjfuEa5nOPP7HBgPWDscY
JxgkVR6p2qLOo18S7jDMhAdJfJAH2SxGliYklSx0KwdTExQTzP9kZAJWopEb7DcRUUiMQPtuZNPW
tUunYchSY7e7xFEMgZjHBWnm5m9m8NolFPjqGkVxtraYQNrahH2cTM9ZK3rvvzYNU3qrnKJ7NkKt
zViVJCTM4LxiZpz6YdKdNb26t81U38uW7EeEy05YqrMzPevG3QnZWFRV3upDRv6hJVdj5N2NoJjh
2Xb/0E+hRthscwcTs1mDrzO3YeMG/UJ4vrk1C/UtEDPYHY/mXVJ5P7C89BRT+VoHufMjcZMYwF6u
PmG7IHIRNeNODkL19jYCGNNKOQLMcw6Dr9gHHDQ9+ahzm7pbsintbMbpObNvPF+Zls7Xftb2+FJU
ZLV9tRm1WqC6wtgmKbp2lry1QvzXPEROjv6cPOGR4yZq6Px92HgyP5etKZmMHpGFydKM0AZ5pJGB
Tsu8DWWx/MHw1eyhC5V96lXxeZq7etVNj0qbrfsRLcUssssnQZk7bwOMFlqQbhOThXMz1doBWBB3
gES/B/pRPdYYZNaoc8ONmJt6EoH3TquHwTnUoVbdZUOWCmBIhMOI+VATnbFIWR1umYtQzM0Mi5KJ
417HJn9Lk9Y+yJZAIn+tR5DIwUT6j1HzOLc77h4flhlM9+6Oat2LtNKEeZPCbkfa15Y9YVMjXH8p
qy0tU+drzepKbtNPTn7v4D6+t2zr6k+VePeR+JY27L3Q6U/hHDGf9PlXNPvFraU6DXJPUpdv+fMU
Psy97arWXi8H0uHc9EkeEhbsGYKj0n+t1YR4hWJEyFOOJSZvMhUDncXCXBegADKcCeJRseayOz04
VXynFUELF7d8gOGx7qWldeTm8R/zCmuuAH3+YFj6PD1Vrf9RIfLZmWlZZiAac5On1sy/lOTRwoZp
5/hMnA2AT7sDD8+lZAA7avQ9z9zipWpVJKEqDiAES9ZxMPNg0zVlQFKKIMja3U+qWrzmFWDWporV
e6UGXZ6AR+P6yFqVSvHg+Y364tQqdK0of2TlbD/V0F/VOdt88KrwRHyefXU62z+7I5oKSSdTeqbB
2ZiJXa+T6WSnobqpNPV3ggt1IeOnJ5Lm9pNZNqu+UZUXTB93k0binDsRY1wA1nqgUh1gE1Knb6ng
caX08bPZ59XzUPzKqaa9AUKgSDM1jyovfhVZqretZqrqR1M+CGWzrVpviws0ACb0F27oevsD/HkT
pyzyeb0D9BEElquZpmrAdP78lW1ju0ztsmf2A8h4P0bYOtl0oYBJys8t6scqKkAQ7rT96JNngeqa
m7wAG1kDVn3/EbM0qrMh/rhWhgYJL/M3Q8f3Clru7zEU5s6eGkLl0HtlTBfCZOdjQbhEWlcD/jC6
ftHMqEDZKQg2IBjGEwuRB8q5seKE6gqMGdlUKGCf5Vmuhfp+iEyC50YH+CeTuttArVHqsX0EYXLA
aF1AkZQHyG+tkN/q0dnrTfPe1HvtWhRPucYjbZmboBbTMHuUY2xuWPd8gNsdhUqsDmyxscaojHbd
lP2TZYHWEVhVknVj+he3CFOgk4N10QsHPY2L5I0p0bZNM/vWJQeRBFYbLSTavFAnrE2yM8i+dFV7
IBx3ekqdot1XhR1v+rJWv47iDg0XbEG3S9Fxki+eGq3GFCv4FWaT+Q1SDSlYuc+dHrL1IuVVzKKp
1SCyEmthGz6bQ/OIt4PgT9UOn9t6wsDexNZRDoaY65exFcX7bh4NoIiuG6OyNrLZ2y44fAuOsWxa
g6/u+wligi4K+1gmKFvzRDGug8XfLouifqe1WagsCO0w16HnwgjUVfcFI6a3Ak4ILszvCnyGOVFP
G3l6651UO92js/rtWVOHza/sUAuOTrOYCsvmDuCJQ5JHI6XiDNehSwivbCLSFA+ZDb+RMQq842Ng
xF8N9sG2DRs0xdgc2cVUj9xyEOTZnv0dHZ2x0casOKmhl/9xkH1B+o0qi/Nks895NiG5qDXx2Ihe
rH3ADhXclMl9Scf/I+zMtuJm0m37RBpDbUi6zb7PJAGDudEAbKvvez39ngr+XdT2qVHnJkoRSly/
MUgR37fWXKGyNmpBVNo8LeEIL8u4R6A9T124T2p3TyHzPcghQO95QFwNqaVELWP3z3mTqxuqSmKL
esEheukFun/zCj+i2xPRiWEvi5yfQx/dqqrFeaHuRyUKrsBqkh2irILfS6IZ1yPgzk2ZNN0y65Lx
SleSFPKhNM9Rpi4qfFQ+OUZgREevelcbVyzg3TmPVerUC9Bu1WJohmlXWVb3c4qfewfaXewO7JY4
Lq3kshDlHxAK2s0D3w6RDodpM38cRUW90hNdO3hImV9GskE1UXdUk6x2ORi6d9Bb8aeZ3Azr15Dd
2f05q4rs9XVZjMa5AJ5kiyZ95Ky+jMvIvYWulYL2gLnYk9a49ucpOlT7nm2A5dVyO86bHLNB2P/m
EPpoT0P+7vjcNCtyAkAx1kSReRCmKzD/bq1xdK6jC+oS6yqHyQ7rQ+7qTyF1oGtjaeW16wOxqHol
VtBO5OMRjZm6YQfz1uspRh4vj6KVRZX4lKhsthRva6VtdO/7MLrrwNkXlWnEezmVNyJEHFpm6zAE
4mLPLhbjRk/s4in3MkQmNRoEso0PVuMVJ781irXn5+G2cUL6d2pQvOihxX6erEMRth+6b+w5GRWv
TeSZa9R4hDYGGOlbR6dqbCjTJ5JLUuyIhk395AgK59Z7Qr1188GtEb8MS5DoMfepukYpLmEAPMbE
zoAasigv7NyLi7whB6PNyoUgF2jTt2Ttqv2pGwPjKYmGBI8hfUtbdeq3zqruINKHxyFOqM7qPUEh
8/pYEB6mq/26Lkk5GXn63B0aoBuoZt6ymqmTco1zK66PYCx3CaXuBfKKdkvuaoYcUjP2bm9/ytlI
zOqod8FD3Qe31hrc37DathBLQVuseVjGY/9oCNRfl1LP0n2pqafRbq9Tb68Mpy/uqHfirW+Y+kEJ
I45Rrlesoym3npuI2NTKsfM/NMgoRvyZ+jpa2FGrPmc6WYOAuLCCqpU48D7vlwRSG/Awe6gVLT8q
Q1Re5ZVrpPGuVkZ/pVZafaeyTOJ2ZFfPMQ0KagDD+GokVNrL2vA/gkDcnFHJ7+Bu0+WYfkypcH7n
Zv1rLNXkB483fAl9EZ1Vvc/hhuPK87vZDh9Yh2CarK+rzi4sdffXYhNNWzxf8W5yrXe3olMP9dV/
6gxNucHpXffzTC5Ztf7eN7A/5GwkqnlN1YIU8kZXHl2q7KfCdN4mS/fvk65oV8NK3uNQ999sGEIr
TevTY6H5zTOS0p2SxsFbX6WYbQ2RkWtFBjSIZr6LJ9doiw9h42wuQ7e9di12fTrE6aoBkfbB2Zu9
l2fvRUM3Uisj/RLaLgB/YzjIWTSY1Va1kGQ0uZOsLWr8Ozq85qsC7Lp22+E5KKOSvA3dXvShWb4g
cF8V/nRv4fA8yiGqkh/0SYqznOEsnOhTCGsVluXjOIzqLpoCwoXVNjshKQTXPV+FRazgckMm1E/E
FgBbXDptkG/YhJF+p2bJSUvmWI15kNOMt3q9+J7LKzPvjZVLg+bvG/KukfZdvDI6TVkZhYKuBC80
FACr2iqeGmIWiY3+Orjjh8K2dv81q2qWrEZHLlcMK1d0nOtnEwS8c8HDk6msPpbY0vHKkycjbRDu
fFdOZfVRTrFd/D8fxiUerUyHGIhE90+5b5o/fd0HFoWhDRCobfyklMpPIe8TxykX8SwdThTSvTzY
TQudzCEyYeNd7NQ8ime/f6OmxGDjadjJ6dgE/gFqjLVIOI6TzjjdCgBb5MhP7X4q/HKRIeLYy9ej
3k0vbudlGzxlnFN8q78gMhguY4SP16+8o+smCQUTeXcQ1j7SkwcqPuEuMTwd8PFQvaSNeNKNpr81
+jQ+21O8MGi6voAM1M5IfJAjhENyRQx2FUWJOoH+jHeUxCo5eJPpAazxr4LkHMNSr7qLdyNK/Jeh
teOfkAAha+vkC8hpnHdL/lrk9bgeQGO9YWcCkWGldomzxS5x+ZoGemcck8TVj4oPimAIQmTiFU1c
Yx7klUtPuNPG/ihn6DD0HjgZd4VbGRvbcJNFGinprgysJ6sw8asMtKbOmdLkbLb8sSFXfa48QpVY
tYEiVl//6mag8CQancPXz8Q8pTHkHORPjPuv6ffdljIz5WtAzHOmyBNq327d6Ha2CecpbcLoUGS4
3eTdeAjrm2ex0bT6paCO/1DNRMvWCft9TRbsIu9j86Jgu6Zdo0KiNnlmhI33MDmRQQt9NbWzvT9Q
lBuP8Pyt8k3iqcp4fNSzdlznseucQzHDuykALZMwuGMDj7b97IfzTDd1eNFP9qY29Xbntc7ebrz+
hGO/volSwTrKFgwmG4Ugtg3rMNeUqxyG1Pdv3hAv47HjvBdGCsA0ww+plKE/1xIgx51lIzIpIRAk
XZ3iPg+iTWbl9jXuDIKyc6W/TQAi1rTt/Y3WBsYunHkMIOzFsqvjcCOncmCnNqJ0UK/fS0QO3R0r
JzNC+NEp89HUD2gWgKMRVjs2BjFR8yCv5ABuxV83QILZYfvkmdfGeADBOB6+p3JNDt9r8iNfa9Gr
bTmUUSacvppvHzXKok9un8748uCts1NqAFVf73vLjF7bMFu0RRW8Cd/ItzHP963theDxUvtCAgIg
cT/yoB1n/S2Yxp6tqU7ceDf4hAiwJgdhgCwzHprBKU84mjjmcLyNO85GhQ9xYIGNw7+SS3tg978S
Rgo7KYYUuowMvTzQm201Ej65/JqHFuoMeZniGFvBIdHmZmA8ziy2hyZtp1vYm+JHcseIpv7AT9aQ
nkulVO28JTna40tM9XBP7ACg/9n2OyX5KsrVBimACT4GGv7azI3uJRAZmPsU0POcbR7GgbNQoi4l
QZe17+G/r+l9/zxUHbGHoFd4igaxQdBei7TAtNkU5/0BwEpmroNU9Ic0ofOJapBUcWtwjEsxCvvU
t9o57F2Prmjuw20umqMcihrdsLzSuxztnZdxrIH2q2y7yD2qZhetB6WGWxD2m3pUnT05Tf2DgDtP
oqdef5ZkQ+htKF5dBAZrPer9o2LlYi+SZiIty2wfu3Qgb0wn8E9HrfVYhTVrYQ5iOr4jmi7OVCjE
s5HzjwDe4C5nbkgNOG6GR3Sw9nM9gO6I9Yz4JtPfNlYzoZ0p2nXelSRhKop1L+PkdwUq6z3VqLV2
llbDlA+nY1zG5qqJ8+SgwOoEF8kTRVWJX0knei5snu0HuYYOMFxWk0ZgCMl42BbmUCyri6C55i3Z
bSjnvPbiYSx5J5qrXnNaovddBR6aMaJkLRM49RCo9qWkj6GSNmUKdiDDlHjQyoNhaaRFt/pekze6
+a68kjdErCKUaUzi/+YbfCs8BAtTsCsGYMF27YfvcWJbixS18bWuOvvSVoqzsOYbRaD/6QwD/9vQ
YqJVNBws0bzHk8PYOlzRYiERZr4kamPdOH4AYYb+CEyCdpU4vXuai/Incx7kVKMAelCdWapvvVmR
Jl6cBP5HY9OElVNF74Y1BSR/J6eDXbzl8D1uvRaPBBn6a7ms1nqEb1kfOImE9oszNuOii5FyhJZx
14d4WLZQ1l6CgeyNriXZo6cj0g+pHiyCfo2GGGmUbhbnYYqd99xWqoWSluO+xr6wrPwCbGfp/zMA
y/rnqqGYx693z8t0UsxdoBn11+fkVSXv/tslLrCQkDUs5aQ9O/A0bkYJL27hEo6+GPKelPRRJalj
HnzHwL8aW3DeBHIodTDFuo/RTaSqdWqqAOH/4MXHPBfBQjSaeTfnwTJwWGqgQfbsyc27KJBR+qa1
kTf5bzWvHXXoPT6t/Jo3UX7Nqg6ZQIQGMCa7W9eSq4GX6ZYifbjxDzF0t6h0upu8EpY2J2PlhH3+
a40f8Iy8IyBTf31Yn2CEDbrOVkHTV6TpkAE7De914SR3oVLmbMduWuZtMb7N65qfp/c0LcQpxGGx
1IgmlOtgCNw10jltYdAsaUg956FX1MU+NhILT3tzj0mXzEOvWQ5O/VCHjnopoql7KmtzoBdVuTsZ
sZA4XrwlLNZYRbganghB6rFn7e2WZHMeUs1LOrdIm5HSKDDx5gU26c86R2NKso/3HOg/5Yc6HV1v
5CB2k9M6MOqtoQ8wO+avaeb4JCsxm+PXn2iSLFck0WM7Ajx10vY3AqH28D0o1v+Z9iTKHdSo//eP
yLU0OhhKOj6EGi151TdSXlmoGcgcBmjZclahOaETiHzXCk3fohofwXJqJjw0iiBID9ZxmzXBQhFz
PkUkfpdl9iLwVfxE/x0uvbwSj1OPNtXtTfcC7i3g1NKYhzwjojwRdbsxDPR48NJ5doXE9fUxGCM5
HQTS5yZETBFzWkeEbtdgXWLnGCY2xIB5INtN29ZCB9AgavFAegm/MGZmv+sJhlU/9pyHrrdKbD6N
vYImHb4Mcb035jy9HvYiZbBfmYITkAwI96HVZme3GXavxBVtm8lUPvSE7QHxp8WtKZ0L8QIZbNam
ofU+gTKSl/REm0M/Rt0aR6Kx8A1fubc63LeOro2cCVOvt2lPx0ROjbn9G4RQ22px5uinsV8fbYV/
9OhDtaz2QNPZu8nB0TkaGKYTbOuEb35I/WU9CRLaA40sjmZOD2bnF74mmobiBBHjz6H0+A6wO3tL
VYICqFzHVXmvwYkCkWaQV3ZDduFCXrryUt6KCSOBtii2BMYpiD6rmPeSvEQq3x2EUvu8kKc23wal
cUyn6TI41G6bIeGsFce6fQAJ+U8n7mvqufUOG5N1JPliYTru+IA6cHywe6cAZpAd5UyuG3UUH+mE
vMEAwOA0CeDuEPw6EKd8lfzI1BO6kg+coooMkJLRTeLJi55TJc8jMGE31/IpD7UKAZ1GbP5GJXdR
o8L5oAjy0Xdu/OYRp7iwCQBdOV3ln/16l9eF+KnnNnEMhZ1s01Fob5w3ZsqIHrDFG/143NbmqPwU
HG98yiP8Sz5YXk0ga2u8SdxXM8PA6hn89T2Va4NavfSaE+3kTA7yE/KzciosPN18xz/lTK6nbH8X
FXi+Xdfq/gLBuf+7KbJVZTjTO64WAGFIHq5m4Yp9xW8t2guS2uYGQfNKJyG5yms3rngwz6u19kQ/
vLx8r8jlLvOXQ49hTM7kUKFPsXjGWWipkKuKZt1i1t7MfI0nK1XCHf7dbOWXA6XfbqqP3hwoI+96
nl9eK0O7ypudkTmPAiM/faSO9hXNYOJbH77uTZAUihiUo/x/ScDULePWB54HsX3vR9a4lko7OUjh
Xfsv9V2LSGnrO/VZrn9p8eTnQMS8Nm6IXrGKsmVoiGAjGxxy6CnhXGDuKFsLcvVX50OufX9kVs4h
sLz8tawDHllMTdBu/7pRmeGwIauTGJf5Dy+jIToSzkNuYa3kQPHT4WlK82xpINR8wcTFq36Ypjff
jV4LzMufeqbs9VD0/qIWNaYJjhALrzwHEF9B8unjRt1UtmV/8Eho0Ylr0XPJj8Earb16iaFWAXvM
673X6+7ZxXmwFjXGw8pH8xGPFsyjuiqnRTcr5GEsKxth0IGxEaGe5W15Q17JNbp4z2qJCleuT9kI
xCeAhjiQWXeRQ1eOm9rSuiPqhct/b7JZf8vjcdngwnSEQ4/NsHTjL3k81L6CUAMTdHDhLGNDp2Hc
9Nnhm9IMShnnPw9q14kvgYe8gZjYj4YMyAUY3uRmRSY4RWUYVvJGAIDXavx3/tei+7iqO6U6abVo
zkbJS0Zkhv9mkNSrZ6L6RfUTxYUSJ2v24+lG1Qw127TJcMgncsaURI32StGIW9wpq9jR2xNkLyrz
DdUiejcZKrdmnJZETNNyCpEku55d71AvjIeGX8zjWHaQe3hUXZVQAWiTpuOOL/0RziW2eB5os2Rf
QyW6bttk3rPSddr/R8bl/N3HtFWV7EOd77Fg24ut6f/KUXxyS2f0oswtEud/a2Jy1tkC2CJC9bux
SYnEWXrD1bMJBwHybDzn2gSn2sPf+SUFH8FWDwbBAHhTzQM1BmdZ481CF+3UT/7E9oGo7HEf2oU5
I2KIxUQt+Ct9r1wl+KWZYGdqXStugYshRzV94Kow2Z6KHE6p2ih3q+bNtlF8/YXepnaSw5Q46sng
W3NKHTEcKYlPF1tY9X3QII8iXcARO0/lkGNGXAQXU4Ex1IGC+VFh8ke65v/0CUze4QLs1kZVBz+p
9XyKKdZuQZuE7H6aN/kpTm76OgqNZpmlFQiElA5QFqbDA/YpJMF+3f+q3lE4OBukVCOSgip4pEOy
IOWke5AzXa9IxlUGYzXRVX8kWdh/+O+/OIb9H2KaNIwlLi9PYpqwiP6lxoUWHfjjUJIRMl3aIMg+
oYdkiFGb4YrBSj/6OdmXtk33oa7JZJg/oQbRJ8qnVVI6xSoNVW8dtm6NJ97eSb2BDkRzr5vaG9r5
Llu37vCgWUvIlPqDZDTYo0vbyrd/h26Dqd4QL/psJy2VEQd1QE//uw0+Wj2ZI35vbUhCHc6WQLI9
JZWx0sxkY5VGd7SGxNsHhBJuZxoPf0GeUX1/Rv348O3UHwQVNPTpyLiUgQwsDWjzwumgINvu6Rt/
1NGvG0gPxx2UWOONLhD5wyXSb7rlAcIncSyCgI6qv4KeWlMOoN05OgkhN3V4tvtJOyZNDjTfaE5f
4Y+ivZtmpV2k8ojzfrLE3E10KLQ+5GcjdrT/HcywHY/ee8a79lnLZ5RMG7unKI60neqjDkb4Y12p
sZvXsjOgdPfJUc56h5xp2yLKLhwaZ4FFTH+I2czudB7pO7cR85HeJkyq1sWvDIO6p698xXE5lrOD
L9UopIYzX+qKjXqMxl3h3hxPc67FnDMrrwwx1KtKmOmqVqMDhTTvJMqcCC8gTBiu0u7c9q147kXz
qxzIUWSLLJ4x5/xsC2/AnCS6vUrbjRq/Xt+TDBlhM/J6Yr9XrZKisFb2jC1xsio4C/I/g0Ivj6ml
6CdtuqlJKHA10VmvrCBbeZmZ7mQvnTJZsGkNW1nLu1BBMtAITbpKUwerjN3/GHhRQksysTSKaGNT
fr/2nJeW8PvzTYZu8BrlDrFIYxtXW8wI3eJrLm+NvX9ImloTW7PzCV4beKZszak7BAFBTLN+TVsK
jp/LuHCP+AC0O2d97T4qprHKieDgP4F2uRxa3ktD2o83OWNjriN5TseF4KTV+yHEwbH906pJfQy6
zrzHJeYV149+VDpJHEbuTqtS7zAi5H6z9JMRvGGmXHN6NM9l7K0FP+3v6JgbtLG9A6KpNB5ocsbs
ZL3+XXMRxhCQMmRldTKLqT1Be49Sv8ERBfF6IZfEvE78dcvrxCyXqhNVK8/Uxxo/VblQeCPQfJ6n
Tk0krde92T7K95C8hIPgD04Xcq56LafVsSWZh+dt6hZquzBi60yU2SfaJOtHGPIQbwqz4neGaWKr
T6bWRjc1PhhAOU8SKoZDqjynLs3tKIcD8g0aizrjqjZ6u22MCZhYNQE1SwCAESYwX4rMSw/DeJOJ
NPaseAgFfz85lVE1lYamBfK2to5TFXJjPrzD9EL0W5FYXGa/Ryvll1nFUdIMvyovHAO0cPWmrWvl
08uKP2RjudfCRNjoeXW58ajvrCWxsQqH8WQU5m/N4Vy5nBQwpDuttsubJlMVxvEuZ3k/Enrl6MH5
y4hfVxXpIY1e7AYxbFV18g6VPlIelZffQ1piDUfk622ElRl7/KzOWqca994eOTZp7378BDO9fYwt
4oY4qAyQQyCDzf2ETcSP3TpRFPNUFbiKbDv0VsFYm6cx180TrSnwWjkp0Hs7cnaoyzoyKQxfPY6j
x2lY4/U9z5x5kFdyiAI9XKMHcBdf8sfGnZIDaFxwWTDPytJJgbWRb0+/Jjnnph0C1i/5biZ+erYb
2IjyhrySa3KaiEonZko3+bvxZeo8yCtqgM7Sr7sSPVGmn4mU8Ik3hSxv5Zz3F5xwsIkMYayf4Ih6
nu7vIFnfUr+PabYxUAW7dX4h+In2hq+0kE4pEP2nU3EeLdf/kU0le1VSRNrUsPaCUg+c/Ng81QE1
q9gx03PMCeTk16fODLNz1hcCssG8XgWDTcRsgO/ZK+dM6nnRoNmzDNKmWlsy5LrvOXWnbn+jaPwA
8RTW+tzjy/TqPqaqd5ZLWZX+9h3b2Zam/bPEy7dl/xpnK7Vv21MQme1JCRk49iebSGbF8qIEkZlN
yxSF56MEVMyzwSiyx68NVjN+3bNA1zzjv/2aceQa1qrjmysn6MJzZH5+kfKqLAnPlYsz8nfUJ/bP
cAi1LacjayOn+ohDe3CrH73hIBpLoyLemGUynSuR62t+MX3clqV50Fr0KgHEkZnI+x4pEDSqzgov
w0TFK+77DMUmN5yUZ4perlqlzA4i7V3CD74v0erzWLfSlw6J38EuXfcgr9RGdQ9yYPP4z5W8EaXd
UanrFtxHw3OqVt1g2Q8O0QE57sF95EWfNQ1j0v62tuSDhLU17pGzPKm9FjrbEZcbBf6fJUKeHenr
4oJr3voaSvQ2O1+3/piwBS6a2WFHl3eT2rzQyakP35/FTsZH+s9EeQu6yNhqmvgMtLCyDkrLVCjG
Z4DAbFygNiPAUot/yx2AfPnLqxz9/pFU3R+NX81o/CF9LOKcd0UDPVZOe9tojtmcmSVM28o5fSef
oTbRzar5OfBQc+3F0JIUWWVnElONMxFGxtdVZla4lPSaCmehHzV6QtsvMlqV0ErVnIugxGZYhe0d
68B66Awe0B1HbvBODGFh0jJpeB8yUyI1fijIwLiFoMP/tSKvsMVCb6ma69cXs1vbhjpoDFx9xeOY
dx/uUDkvmhfgdkuUgxzIuFfoYncvThANV5s0qX3Z2gkH2BJ3hfceDar3nk4oTjOki4B6yWQVI6H1
uZ1471PV/ImL/oJjKb/n3eQs2KNg2KfY8XVlz1fUGfwXeSXvxnFULtSYtvZ/+Kxc+/6TONgdkJYV
ewhm69SMtHNBMfucoNE+y2kEZH0RtsnLaDuoaubB44D3dZUQdbulSvJTwzd9MuZBfoKCX31E2LzO
q6jYlFGsnWx3rGhejcHOUq3xOo7qyJkx9n94vZMv9KEaPy2zWifjRDiYo3YH08x2hDiEH7ZJAONk
j9GT1ZG469Wxtcxoaz9YVnGuQuG84KiGITsM+jEWdXHJnChfEi/nioPfE1Hs+35/ptDdbNE3wm8q
woYW+2BvYm34nIh1OLsxVvi40av3nIQX8CD+cxcmGvU13VobSQkuy4yegkJhE6bG004aPc2UANQ2
Q+wgTaDyrtXQ1CArBGqY7agoUJJuGbtjz57C034oITvVwFAvmlfpPzTXW5lpBTI5H9pdhR0IBAT7
bmfebiNQXoDRiw9yJtcpcv5zU141Itz5eSd28hNy6fvLvz/bqO++cNUDQCUHXihNmRmMf5SDPV/l
UTqjteZLpLUQ32OOpmbjH1O4b8dJxyosp/KKfoJPB9j3V3Om0RJirB07FIZktAUznyr45Ys/qP8a
lMYHA2pXD3RrqwcrHZCdYVxJ07y8Rxy1ZOaETJpIWgPs/pRgWLDrI778fwY5ZSPWLz23SHiHqPQi
fPPPVPLfl5vmW+2hZavMNL5z2OZUHEQAb8mBJp83PbPVyS+RKXp6w26KtZoeVxC11lo4Jh5p0xjf
YlvsCz8cn620IL0zaVd5oRmP5EWAJ4lJS3SQgNY2/Qk74lTfJ+khxRe1sISGVYFts75sHYgnnZo0
98Kih5hQkqVbXK6mqeuWOmeck+Ibw6ltmuHrSq7JKYEy5haU1btnqesiJ9fENKM/VRwHz7Ev+k1T
Cu1gdBvXtodnu7tJ7BbdvIqkwfDJrfMdqS/KQ2mxR7FzWmySouXrwSfHVeVhrHv//L1eBcrH9+eb
kM4bykr6jpX1GJQFIgRA7hPpgPTGSoxlvV68miWIt8YgRDCpa0zYtLVpU2TZE3ma7Cp7bLsxNqsn
Ix2GhZ+BkBhSIkjCGePY9LRpyKp/bhTrE1cu0fDx+Jq4pHE6PLEINk3LR19V9TsKvHg7lMS8OKRQ
vpX1UhKz5bIzGeqW0KwFZHHz7LajfclF1B5MTb3Ime+79sXJQnLGFN24FdQYUl1HiKwQt6L66ouc
ZjJirwsc76IoWvynjOtDOBXBL1SmP7xWC9/ZRtNNJZT21Z9leHVqT8+kM1mExDsxHJlUrOIwR4yX
ut0ibepPtyiCe2yQrejEYfsiModDoz6On+bgb4dcqQOKIX+ybmz+ANV+Apmq/NRH/ujeIFUB+Haz
i3CfadgErkY0QEG3OyJsxnrZua1yZkPZHuJWTbdO6iuQJAKxT1rfvKGkPvWD10CWrcxb14lhRcH9
j2VO8VkObpcl56JPfpokMG3lUkXET2kpO2J53TvZuv6hi7UeZq9mZMtMgVTh1g59MzP07taU9Mc8
Vf/IDzukm29M1LRrrRELNVSDj2h+6aGFLFD9TfWN3phKLz4MP4Z0go3eV0+ZKop9nnHM4KDfrHJs
klvbj1wqW0r6UISjPRewPIChlX0IeCZu48KyiTQcyAwzIxeTRoiTEmLJh5aDyaZ14i9UvjO5kVu/
3Kj+M07mb8pz41lR8d360Mz9jnippSMsfW1mRrDuPK2f8+/6u1I3l8AB3C+XhFuaePJpMAs33Wlx
S6BhRlKGHDK9OHZs9XCtx3hnKV07C+S7nGX1Ng4x1NLkxlNu3nVPEacyj59sR6MoHdSkeVKuxJZG
p42oMnUrpyYa6YdS+SUnmWuscyIfzlpIkYl/CeWJR7xkMnuvhVH+BmuZfcIEPwhbkZ6jlZPSq4Kk
/F53ob2COpOeJiLjLjHUgiVQ3PRFsHGu9ASMnZ9O6jmcB29IFm4Yi0fS7LxH39We0rg3zq0P5yXP
TQXh4InKxPBCKEd6gmZSADKt1B9+HBK2MSK/0gfz9fsqQsBLf7wq7him8IwVDpzcyTn1iXFJDEHb
HOgFUMn5xli5tEnaY0O7ZJ03CvhDtLFH3/SyrWJF1pkf32YZxirPyzJv7qri7vBx0kOw16TPZOhV
S+2psWibZlFWbOTUmEEgWdLdwSlivUDl9qpYBrQpsx/PBeGnzyYRyjKwsWPLvFRS+zxIkq7rRgCG
WupSpRfoO2pBGo8JxXoKY+z1dZ29Nh7pUcRIF0hBRfbqZlazRCYxHd3G7xdKEQJr9PnVtlTBWYne
0pNh4p9VrDTYuW3T8YM2A5dyigSGGykPEXKoA0oGDU9t0L5ZYbHQq7776PMQxzIaurWmtgZNM3ta
lK4XbQcoBlelTmNz0dChXFvB1a/QwAKeVc5yUNTKmxYctYxdPKDJHqtLCwT4UQ6hW/BSd4mG6Mwp
f9RM1Tu4eZwv5F1vLNtbjWfMak1lFZpKBZiP4tyisAVp8mX9iULX3dSVaHa6RkbMoBGFhtHtXQ1N
qILFxMExcg4V4qLDqAy4Bw3Pvhhtl2xhd3OCtzpqokH12feddXEVDZ2Bhp0N2/v4INCHLcdIoOjw
urWYjJXeV93J7azgEoRJcPFyhHRdTwI4Nad3uU5HNj0KPJ1fCQKlFuzCqUFmLc83XaZWO4UdvNga
HVBPNwm1dT2WzaJNR0RpWEBOwzzI6X9aq70dFeNg1QPdXStmPN68mV2HwNI/Rlb5lHrdP0tuR0oB
MbqOuX/4KnkYU1WsDLg262bO61Otuj2jpjpIsUedtsFDC91Pij2kJkSqRjRLCahm/a9ExMHQ4pGD
dpVf5NiRvfMGPItfX5VOxgbZBqbppPooGmBdGCDDxw7S/yHLCS2UXr9Ma/sVXrtym6PdlMGhRmSk
hzKMyhWEr+yU9Nhd59agbAYaxtzjkvM89q5llZYHL6iDG+1p6goWvhtnnso1NwyCGxjBFBtQYuyC
gJyur7UiNU684LbyY/Sgat4ykXcg0mNc2pXffRA5ijBcF68FrZ5NY1cVVX+qr9ZcBEak+O9DrSNz
0RTjNNXqZ9KY3m8VAnQ43NnEuIcW8GJRYlYONXYNi4QOnWoCbKGTgVnAPQXhCBtVa7Vu8T1PYcfw
0yeOckkTcXMsw2JlgexYRVqJAxJHxc9hwa+juzWNibTAfoZxSC6HCIsIq7BfcjgA3UEkhk6cw5Cc
sHIsCrY2R3RRWChEj+5Lzv+5LORRy5x2Q8HRNop4C6E6837EiRsgR3fcteIk7g/0XLQORWzu5V2v
UH4L1dYu0vADfogqMlW7wVeHe+mKnT9E9UV0RInF7rKpbefO96Z6LKtyDi0ATtqkbvXoj51zCRLv
MJzUyBEvZaVThE20FM8LPfrJ8Ra+FiSvcn3ex23iKXSeUyH2TvmjKVXjI/wfvs5sOVIk26JfhBk4
g8NrjIpBodCs1Asm5cDszOPX3wXKrqyu7ttWZhg4oVIqggD3c/ZeG9n+Wjl1CohVeEfyGmOWbKP+
otk4vkjj/uHozoNm5NZLNxiYKHkeov0DO8Ob4EIJ8CBGESvwoQ8uET74nUbosWiqdOupKU1jN43Y
eoye1K7ltVYymK+0tdCIQ8QoPHFRBgrxlWdGOq6bembUORwTGl7dBFF4n7rp9yUGzMe5KcZEe40Q
zG2tATlSYpr6TZjyRLHxtH5qlqBl4ZWvSePXe+YI2U2GgOg50HJCjWv1mWUl74iMJ4x2uXP26jTd
mEljrJKq6QF+8UwrTf9cefVwT4FuoB4AgcoOqJvMQ6Ir66vV3RLKAOdt/DEgKF8ZfSkeVRkMO7fs
FTd2ta+aGIld2tDokN7UwXEuFHmIPRlF8+ByOjBs95wnJBpmttlul9irOLZVfsCXlRJv622XuCxr
bAm08kt/TX/QOC4b19dR/eqZrR+NIaOpsuwup+RfL1oOg8HgE6jbl0TQQleWXt6OQ6ZvnKoe11Vf
YpEuGuoaWYz2eDldO2WJ9sTGB4yJQrRx2G2SnoVmNWjPi+ZmrPThoCmbll5Uar91OObQUtz098U8
5OigE0AvFns5l+D7uQS/7GXNt2lEiRovRfrcddtzjR8Dym/B2pMG4iHH97MOhGM+p4YiHI7a3LoY
tB92l/v7KCKrgOJ7sFK2E540T2TnPxszpt/BK35AqcmuQYafSHOMZBMMvkS0Mg+SirISdSMvPEEC
3AIz6hchS3uHqQD5mSv93Vf2YF6TBZDLX6VOAJiH3HbFMy6+WzaTGX0HC+HfmIbxe8iY92zDddZp
8d3VRqLtZotiXgflqXMCqEjLsSPWXpgnr5ocDiIYs+9jEY6ztrO770WYHOOkUzsCZPzlFWQ/YtNL
xHcnRARZ5mp+NGT1vTcvp/+MLYeDNtRoh4bfr0uaItvRSRmPo/q19DaTRB/Wcc0z2uq88mziLEWA
NeN52tHbGw1VJhV5yIEJuWVdoHcYviieBfPGQG6xzl3uvQMM/DVAlPxTw8EQl33+kyInv6Etnyco
VCwyMDFrXLO3Gp6zLt/kmtVt/LbJzsvG++sj+2+HvaeN+1LYzylVn7/lbC9htx1ZrlRiqmZTm0+V
6TmwCRv3yJIr+5547c+287031dKD1tw+gNwKcN/r+mSd54jmHKDoK0dzx6NuhtNjouIQfVCYrUO/
mR6Xsa54SgGZr71UK+HDyhaJa/5pF8X4Bh6j2uk6cPvlYTsF3RXHQvngTn171ephP5gELCM3U9jU
C381ZJV/szzz+Vy7u/msK9PgZNY8wj1IdI+57OhietGbVwMEBHXfbigziyMiZHST3EG3GZb6/VL/
lmR+fh1+FcCJCPrboU824t8Ol5+1O7gtfWu+Qt7F/TJvlr3ONeNVGovkTHH8he70dF9LJ7mW9myr
6Pzgm6ZmpFZqn33DGG/V7NesE0N+A0rvrXtdE6em86JnvckOhu8bxwLl8L5w3pe6jKsPT0K52V2g
9cxyZNReOseouO6q6NPoWgx1unjR7dbdExup743WvZ16AyBYkdsvRH2/j9FQ3MnOILqpJKbZ5x+S
KVSh93mtWzu7GOsTjtzf5aHlECZOvFaN/RaPLFCp1JHPMG9czVM3y9hyKBQFAlepGgy0Toy6hSd1
HVRRvsmS4MpSGhxNwz0gmF0nsFyn8hzBVSXLkwvKlsVwU8WIOFRRJWdFom5eNOLG6TIigWpk69a/
inOA/l6r1PAAV/xraKnQ/SnkqQni2RTiMV1Q4LKOaCi6sj8Z/RgeBBgAHgYzjNuu+Se3GXcrTaVP
Pa2jQ2OaCMLnoSIl/ykTwU8CELwdnu9hxdsxXvSyKUAqJUxmQgQ2Jzudxjvq2Q9LlXI5CofsgeVt
fWfl7aWZb4tlhBslzXxzXUwzRGNJozJBsNMwCS4ZH+sehRhyTmmZW55W4z6ciu418YgCNCI9uiyH
cbST7ehcZRQeDM0IWRHOAThq9IZjHYiNnINxlqF8Hncc2NRSRMPe8tP6rncCnDOCmXkoCGqkNaef
fbOSG2sY07UP93xDkS06h147a7Lpr/rFk5aPin9GXZ/1hHlXRbLSltWS2Md6B/XHGfLbsTHyV5OM
xXyUoNmcgeV62U0H2tXFwWU1fC4ir9+VfeFfJf7ATSAmHfIXXBrqSM9REiim2sZ08wUX0ozs6zCJ
ajpFQV9vlmsik6THfHVpRIggvRiw/hZN5x/hSaxAprlnc950IxMbAuaYamB6v+u8TL+hTL0pqWZD
5U8f0yJydqDLvKOqeqgwHvqrCKnBiwzHz2ZOq5+ieGWScfE52GjdHGHv/lwW2APkJa0medME/scy
vgzBdJNcFbq7TlPVbaQzQsXHVPhSqQFoip7pp6Gvuxe0ye9hPwcRzidz3EtuHPsPTa7Ec2t+/Uhi
pN190GO7gKX3UktVrg0XZamD0v24bJBYUMT490Om8dSfXG/9Z9zDubPzTCeC6VjnJ2yR8aV26LM5
MnK/RcQphxA88Iso1myIbGqTRqnb5dUjCp5hXyQk6sHFKx+NtjQvc9Ur6GTr7JAu0DbKdW74NfKY
ciT/RMf0/sBkEMF1H7Y3y+GygUVcT2gUqrRuDkY3RVsBq3fdC6BushkcZ5MiZ257JkSlRhxuE07B
CncyN6I586a20XmUroJZw4Q028lADza5SKgC9xHxkVZ4+spCs4usXWuFnt3MmK29jKZqn9sa2ikq
ZijlW5j5kRnO4tpyNbqFjso/d9YtAPPXFhf2ZoRbfFgOVRgcAEI0j8Aq3avMyYm2R8kCQsNRZ3bm
DiquuSZ3sroPRJbexC1k7tCyYKSZzOdDXFcHO+7xiY+Z2g45EBGpa92uVMmwnyIVYsZOD8Kuy6eO
6Pfb0qsPFAXPkKHhXKd4iW5dJ0vWpAREa0SL5dFzfA1lJ8H3eoNqCXLpjUqopougeNZHVzzaE1q4
nPIfQYq1+tC9flNohv+aYMm5AWFBSItZffqzVkw2yry4Y4vziaMvhVgBEXvk3V+xMNmyaKjOCNQr
UDdae1NSK+3U9GHTy1J5UTHDc3uYJKb6kZqIOGKk0y8xbvtN3JgFEHEmDoP3V+ZZy5sd9lfmWdz3
ZW+ZVLRxfaiK75UOC9ahmg0lJyp566jFAWqxIRaccqd6gFpZPCd8J2/Ctmj3pq9bLz6JsDJsLTKv
w+ioj5RKI88b3+I88Ff3WUZSheUF1HWmv2/In/wALFRucM03tyo23fUUZ+QwSG3d6Vb6zaksJHP2
2B4ge5iPtLnfXalZe3jjwxpThnv6s0mZFn0dqt561iqPGNSg1E96h1vd1vziMUcBwEJJ726orE4P
li8aSvUNScuwTAnH69+9XB82JpFiN1h4D4p2D7WWwerXU6PpX4Dhilv8HQu8cG10NVqnlHvdspnc
hArJIK3haBPRPn8aNGfyfV2k2bekhLGCTqnRabz7MJ3uofjsFpQ95O+vIwvW6jbr9HZ4BxgHfGoO
5sXwqGcRK8m4ai/LZhmnitLcVvJ5GSnnZ2GIl/5GDNznA6FnJ5WmzkNe21wtRvy2HC0bR0PO4GpG
c4MKzDjzMaKJYrbqgTcyI3THViPv0wHmo3Sn+mBXtryHFS/v3co6gPp0bhtD/axYwHKrhdoWiuxe
tN54+BKPlDroFbID9+Sn4dGQNhCNec+ygXwse0yqf+8ZAhKHSqDKBE35q+zT+GnZaE05+8Dqh+VI
BsxERFnIw3JYWRl+B8wMJJvr/ibPUvh3JdJOA8rFg5eE0402xenNpCrjoVJFv0KCQYQq1cJGpcln
a0MkTWKNWF4fAWRQGOnO40l6F8v2914weDCzA//ATzabJRWjbPX8guYSk6Uy8MBZMxIl8rLrGBbj
xTZjd7XEoPw5EXfT7xPU0AjI8Zz2mI+vFL4DuC/ja4pXnueZ9mckiNzpQeWWv8bhmuy1eHJvRzQF
ezCZ7bodhMdfMH1WnonwvlDxXkPdSG/Eje4nP/K+rmSR4O+om8/MH9Dr6mRnkgIabMi34g6DrXeX
gQXffDGbSsRyIsmCTQoIi/mK8LmiSAmfuy0oME2y0YtqbdsIMi3LAwhkgqUINFFdl00axPEVB5ly
q98jy3DXP+bIP3wKrb8Sjz6fJB8E99CqMcL8maiWbus5ZozDgDl2EmTXYg7hJVjPY/6VxDtdVvkl
BwRXN4KwVF2cU1smxwgvxE2hLO1i9Y6/se1aPuEknFZBmlsffeAfe6B7wQpFvXDHd2sU2svox2/e
wPJoFMzGwdeIh0T1pNQPMeSYKdjEwMIsZV8bKrrXoBisa6UHb21fFkxfwvaiAcl7CjEZBzO6cmht
dcTMFm90b7pMWfqLnvmx95vwMwKMRXaBXV8CpmiXbiBdbDmRJOBghf6SW+NwBeGSRPfpiPmrzEjc
5rmMp12rrHumLj+WCyj/a7zvKCd3ZeQzwQA7EwdxhkqXvkLcl6+d0Z9bG9uK0ofobTS4/gn3y275
cLtXMDBJYVpH/hG9vwO0DFxz6UcDW6blECFse4vhoqzpGeSPluP6RHV40dYKxStlFAQ3UUWzTT81
7jC+2WCMuy7HRtE0LHmE+BflyqaJXmSXcogaDFM19+P5kzNJsARqqoDORvQjh058hCnpZqKMtVOS
TbQaDNrotfFq2I1F/9ZnxYYE8kWmVbRzTT/bGdjFX0sZeEBH2vKsD6bzEPvZfcwX9jpCvDzLWZWk
oVHbaGXqUioc7KOJvGA9RL79wn0u2lfSktuCZvGtUUzvaRhZt2kdBHvWqfkq8k36QknN2HzCqbqf
ljv4x2yI1q2eBK9YjKuLp7poZShhXU3dq9ZO1WcshLj9IGIlnGpJpBQaTiZdO092YSLZNYm3Lg06
RDbxeJ3q7qyBx2ehUv/WkkHx6rUBBaJpW+uuSbdvkIAgLLmpR1n8BuM7nj9sfRfT3CDBKXgQdC+F
DNL16FjxBxK595gq5EPFtBgVAqgaUhbcu1hrQFg2erUd9TY/eFUNWQZdNCvteydIbiMLl9LKhX6A
rGHeHeyETy3wxhuzL8iXihv3LRoJK3e6AXVWYfdvcHoK33HfcgTVR72SxUYerGRTqvzFYjIEj1IM
VK8y1YIaG6onGnYJMjwr/2lqD2OPcdjqhvyO9O4GPpnmPhAojwMZwjMLSCN9iByNb6+fFy+mnz/J
pF07lle+SzfMtnTxdGS4AdRWYg1XXomOOxVx+92OfTwoY/OipPaDpxb3+DTtVtZs3PD7bE3pafqw
PDfYhKHsLwLJxDbWw/LwFQenyCsnHjJdUxbJb0siv7CrE1agS2U/as2MYe+GO9RQ9qPjSLlJAXTu
KK/Dc7P64SQHn6ZZH2EuTgfjKXCa6I6l2xXiCUERUNCOppXXGxZQ1b5mlvpkaQWOdZtOcTsfurmk
P+YSZxuAr7ptUlZMOprbXar05uprOXAxN3gY0UI/pEEfHqso/D22nDCiHLJH1MBsxVG/+4oohB5o
rdqaeMOihQUiauZyZorSfh9RhVgDLSgvNY8okIZl/kmlnG5U6P/kifCkG6H/0i+JBLro+Uv9Chii
kN0ZQUdCEwUvI7qqewfTzGooHAP1Wds/m221WdIXy9696avJvZiV7e6VosoE23eTtonx0qU1vJYi
to9BYdJk9drvZlZal7iB/zrZab4rJ4zOfZl97yfk07HhtPcWMvnj5FZql0Fk29gOvJykr/3NxIfD
95SUoMYWxjmwp3HdAkl8px32abDsf0AN4p4ndAdo6ydq8EH5lOf69uupkDmormNQ9sUEds0qOz4V
KLArW7nJMemTcCOyxHytWrNCna2mA45uk0AzhV+kvJSTWV5Hr672KTEPB+jr0QO9SbpHNRxq5bdM
fTsUyv3UnGNRbh078H9WpXgodPkUUNR4srz0x9SI5KNR8Y+ezNmkN/pvmpMdgaZYr/FIlov0angV
1BpW6RR9c3A3HFOXdtOqCFS1TmMZ7vs29a+t42dn06/ENUfct0uj3L3J0Iu8JFq9l2GQfFD31Tea
q6uTm/XqkQbxa6eFyRbIa7X2ZS+vJvL5rdeBulsOlw28DwIYHdrA7bUwCesMsWa8sKTiraOff9eW
RnUj4ubU2nz+S6oxjdzqCK+Olu4sp1nGgu4nVIEtk9r6pSDleV9OmYai1IreyPbEOhd7zsloKbus
zJzqu2n04V1VYzysYrfZBXP01jI2TDrGBKUTH91EzYNbgSIdIvPkpDEF0SCmaQvCbq+7Kt8uhw0h
OVuiJ/iV89myyeyZUmU955gkUar7xXFRqo+69z3oW4e5K9O4jGBOqitZvrVANu4Wa4eEbnljlMS7
D2NfbWuvTrZLEmKBW+PgJuq9JCoH9HbHd61qXCgSbUvY6NRPr/yRP4QRt3zBspUfTDpscpeF00Si
XNUiddE08zqlStsQmM06zXDTkTXfvOubtYttL/3lWcTDx3lebHvbMh7IajYemqiDB8IasebdrMvh
KpEyfO15y54WmrdDF68XT05YWmpn+qrZLEmryxgGAqrucigOf8YMCmj6+ADlXh7+oV1NhK62FnD1
lT83ruuCQjiRGkzK5kNpl9zV3Hm3KD2xTsJwP3Rmtqna3LzXRs28px1JXKFmFDsnsFkyN8zYV042
eTdZHDZ3zGNX/jhBocXhiDp7UojHympHOmN1Z7m0H0cZem91TeyMcIz80M+HusnNjrn9izYO1Wbi
SQdztqjvQzc0ToLpmuuJFmAbAEwr/VWXJANzayP0V6d+dGHIRqV5R8MzOfq2oAAWeXBMKfSsNarP
HwTHvvMotx54h42TZHW+WcbR4B9z0VnPGKzHQ5sPp8nW001nt/aDmYN/d5OcZ5dlXjD+6dzUK4AB
ZpU8GOCg6mwqm7U3FQ8meUrnAC7M3vHxv63RxvzQh7g5ZkECGJW8whmUS/Jw5/zoqS4yNbKMRzQd
eKs7MITKZ2EGduSk5U72c95RtY3ZgZZv7xRqGfn3U1pffb1meTHJgadG+NzIUHEkrfhZ61MKQHuS
T67F/KuKS4fir2uc7aQmdLWtgpcxLH8sr+0BEJhF1X5HFmQU938CVpe95YkaS9C4QL7QOnZncBkd
UTBs6i8epWFkuBnxcv9lQIjh6h7o+90YpmhuNHeeYAv6NDYyx12sO+G91SXxZkjFj1iJ7LhQmhda
uBm9Z46XUDyE2yyiV/xMKIXGQn2zYv+apYicCgJztj6R3mc1OOk5CMCTunbmHDJAnY+dBtun9pru
zlaBfpji2Ngb2FweBrpmqYHsEnmtUxnVfR6E6dEciOzKSDkqZmtBCkZ9Z/nwViPldcfWsxweYBGt
a4QImcxMFNPUtcbOXNtcNRkzWf99NDs86Oj/6FaBmNxDQ/P3oQgf7bKwYZkJ37hryqba9ZUo1jzR
xV1r4IxgNUgJTWd5yhPTPUZeGN1xE7XWrZzKT61KiJ8bqh+miozVmN+5ZZQ9DxnXpNZlyYtOl5rO
ih1/7YU9Y8Syp2uY8MOdWauBbxEgyHHqNgvq2muEs02RABzaIq1eO8RpgcEjOB5mshnlkkvTd6B0
WubwaVJFmFndfBcGmv5adHDNbTV5Z3c+K/1Xll8kE4x5ch6BLML8aijDaOC5e8qtV1hnxY7W1lxs
9719Svpgn7erOeAAe/ouaCKYGVrlPNnSuCJ0ie6WUywsKMskrXlcTrpU+Pin19l+Oeu41TcXZMOR
iXJyNYmKvkJS36YCK/5y5Phtch28RO15fvIUml/BXXt0YTQkB4FAFJEy4Dojru8T6apL4PsqARjG
hWXg2nwEU0TaZ7MRvpjOFRWMi+PY3YW7e8cfIidYu/hlYAfTSLStd5gK9dpi0blSqcxO3BaQjxpx
uGlt2T7SjO7XndND7fBV95jXLJCpQeKzoPe2dG+XzdKwcE3WIQBFx51qPwq/MskznTH7AAzcHwVY
/ZlfUcYoNcIo7AEKad2q753woBDznnsuPKfuh+NytGxqP2nP5bwxGmDxmSkPcEWYeASes+nbTr4T
xEvDN8xeKmpLB1KzDb7hESU+hGWrOmpnrQtinlNGyfgUJUm/1pveWy+HuEjqapWN4rutPOp4cTqd
gELU5YovrbFrnPqbhukAU2a8gaV8n7txf/ViRRcuUhqYok1Ae2Q1EXz4oKKifeg80AEBdYt97ert
Qzlv/OKeaesBitjTIp8VbgxDd2LalhKzAQizBJwwl2ilVL9PjKpQBz0p72cq277CXrmf/Nz4NnZX
MTnue0zZlonjPfAP81b6gY/SjA7bqq+ScLcMaiEAwFHzY4ru5YuOgvCzxE+90r1U7QY9NNZ9GV/d
KCyf7cqwbjQN443dZu4bRsj1NAXBp3LGjEIS35eeqWZIwANCj2+J5sqbXGCmgOmR7P20taZth6a2
tHgnmiyjqEfG0C7EF0jMtT9yA6yibRqb08tU+R/C0rSfNb7YWtK/tev4u3BCUgkVVraqAReYSyCx
ZQLm2KVo5YdMzxF6nu1mTFxc75XaZw3y/UHW3ZNoKv9cm8WP5Shu6x9pQ1XNyqc1FmS0qbFP/ADz
gu+OrT3HmTj0qD1OPflcT8jLg92o5LQ1PT17ssYsPls5k2/uY/ajCKKpviQ2ubsYt8CrE027d4t+
fPRbHki21ZhXMJXRtqhpk1hJV31Eyj7YfW1tWr+29sTgqv3YBxTADOVc9RE4SGc45Q/EcXal9M1I
Bf9oZ9MxHZrsjtie6RHv9rBtDcPaIr/LLqOYDrU0xUmnCHqq4mvUFvgk5Ex8DoI7U5nDNzK+80UJ
hwVD07CylFgIsAbjAg/hGH6kbXrV0kY+acGgHwAGye0yrui3ZJb2XoZevmu7dp7rTrTGsYyROuQ/
psRIPYquOg+5iO+Wocbzp403QGYo5zxPkyb8IfI7FJdRSXxGFzwtG2SOsMPTx+VA4tRAf26A+iib
AzDl0sQi1Rm7IBEjk6A8NFYI+43VFEEF0wpJj4WFGEYLYY2bap5jmW7z2dIgeBMe4OplsxyOff+p
ySzjHi3Uo2s6RyI7yje7Sa2bKGGGF1r8HJhu+KT6udQhZY7a2O6WCn/bGQQAmJq5cubUb8p0Ph7E
EuVzMZ2sdpJ34dQ8g4W3fkHL1UzP2GkDt9iFiegOmKFMs6qPVto2Ma2uYKt5enqpxrslrcjWdPM2
H8rTcoTwPtp9BZtRWsii+96xvmWaeNfsgGkhvIr7VENFTHZbeSmY2u2hQkXrpWOe4mJxUigZnXas
J734RiiEtfMz79KiWD+PXUzBwnXrgzK0cuOZYXEwCFGg11+v0QjwLdM7aKizFSDoPDi+lhmhIoue
nLIVZ5gc6iEKmXo2fXmd9Cx/sEtPncLM/b6cc80kXldu70Pt9i5kRFEnbE13N4Wtvf9yKxd6/m4k
UXXPxOuz6ALjm2F1xsZuWcwoT46vzshsF/zdtzFCXkCUeLcTVZa8IYaMa/K1NK3MqB7Ou641hGd/
3lCucPdmWr90nu/fNJKgTZK9gmIblcW32uj3GL3FzeKAht3o3Dphdru4nZUlR67PxF4NczZ4pgt/
V+lJsl4Op3kMYcwzCH3jxJI9fPJDQnwQDxMSBCI26k2QhykAfLOJbPp1vr2q+Mb7IMlXnu8UN5qF
2a1xwqjeiukW5JK4m9D+XSmVaZuYusy6UnF/ZhlNAVS3u3PLE+1rL69OOClZ1/dxsMrnTB6SqQUd
AapPAr4GjcQNCR6KljvBpB6SU5pvAZp3ltJyVcTJOPdrtOcGp+EK/EjyNppJuXINu3onXfOzHFvx
6aX1dUQgu8NqCxKf50cBhX6sgNez6Xr5e0/64pHS2LTPKTTZtyCS67OXz8tNLwKp2HRdsyr67kUr
o+S2ae1hayYVpjTs30+tGu4tDfL4GI74poF0rmIR2GdL2PnGmkS5M6fevyd/Atm1Fv5S0nc2mCiY
DVBhpjVZWHPVIO2TVTdr1vjC+VTZc/8ah1T7CZ+P0Ze3Nu6KhstdN8phvZxW82tUSWQmmYpvyBw3
otWw6cAT2JR1rSNn9/oHUcrPZVzqFKfzJnEvdhDfjQ4gIMSR4FH+txx6Lo7QYsNbz10njhA2VUH6
W0M9lIW1DwQzIuyJ4PssM0P3FJHgCma/vsN2Yh+LMG3WJVQkODl2AJwppCI9b9I5gSGSdrVPkJgw
7/jX2LKXgB4a0/L43/ymdeoEBygNmz8+1LFuZnrakG6YpH0WtpfSb8mMs9ekLMH8eclqdawWNwim
vk73pIQdmIrS3hjBZHnCAIvV4sI7Lpuv4/841814y3++qitMFhXzjxJXQ2ZoysekZje25eN2saKF
xGGiFJ6HnHGlg7Mpo25kocWma9N5Y9cUusbmwPIaD1wiKN7X0n6iFkLDD4Lxpmfx+gTM7Geg8fVb
QlciXT2lUzFcRYYtU0w0BD0htcuyKZOBPT3AFGEgX/mPEzDSB+XF6+UEVY4nLQLfoYeoNDfw98jP
hKO9rovE9U+YbFZaxLc0oKexk4ihkH624sGJHFrXc68jbkoIOf/PKyD32y+Gqt4IDsT2nn0fMJOv
3bRpL7qaQBZysSikQ1ciEWLu4+apHLXiugzV814i+QLylKhvljEi3PrNmCWzFd/w13WX1/twjpfR
4sS+QPclY3HG2PX2oSvN8DGU5njGpvaaB2VALkMfPEVV9IsOSfkqPReZfT6Ka2jXuHjCOMecB3rF
twzaMZPKeSD5644JzXZUBs4HKoPPuccN0Y/meUbLXTFQWUtKbS/X8730GM79J1OoTVnCfcpCvoH8
sehEpN4AGBBXFn0pre0Wxwo4gubgaAh8qKc/ljL8KA3D/ToydHTZkGQHwl04mYQRqC8vfEEkUjHn
eirDTFyKyPyWGUJ7ngrICnHJpG0SBRM8cmfOfRz1q8D6UU3ITKfUPqncsR+hzXOL8MtVNKObTd8y
yf6LrK+9ZUzZtD6mEJDDcnbZTBqsCYFJGVWuteFhm1wAyH8P/QlvbIsDUFpt9xsMsNACHPJyIDyz
qT0d8kcMJrXCS0UIdA5rhZyTlarftWAcnwg/ejN56bGIy2w3RyGSYErUsMOSB6NfVl2nZqiubccq
+39DeIT5j+geOkvSFdIkDtMwpLsEyPw95ysePM1jrrmqe8Nh5ZJg4LMmwuydLMd9X3ThupGEki/H
VV7X95r+vWaNWBI5uRswgTykseOzRlTWx5jZe+7L1i8DZ7DhZzhUvDRY2xWFp1EDxCYm1DP/+y+Q
/0wqk5TXPBL+pElAteX9M+ImGgyh4yXtIfBwGfpq+qEFaD5cE/GMH8A2K5z8mbTC9IG693Y5SnOH
y0dulgNvfnXeyNVYNeljALkmsKsLZhjqu/YIeG3ey63Buski7DiLQwLOb/nlmIDbPDGz8omiTvpT
i6iakPWQ2D4un6s0knovEO6uUh8xjUWWTimKTwiM43ocCVdTKm/XoWwkU3k2SyS4dBMukrbZL0fL
uO9QgSHONllrMHK3Er0XBmCjfW3xN+d4rk+136dgZjq0P56ALitYFe7RAEsuvhGI2ryx0rjelA0e
0WjaxHTFcIj23hP3L5LLQvtOqMR7arqCW3HS0DC13//3J2X/x6XmuXxlhcV/QM3FP+KbbcQRhdsk
pCh5Wp58jAGoph3GQpV8GM1k17v//euEDUf933+lI03LFARTzYgpz0Stz/m/Xd153xnc/Ytf1shD
2/IfiQDWvrc+8w691furbtrx0TfGkbVEkL64cnxaXoE269kKtOClR/Zp6DZEpEIbbutqGm+XPTPL
eVh0igC0mdraOYgwvDCb3lvb341J1rz8GY9mE/N/Ga9lyPQ9CFmGcHWQ8OzRfQfl9UQ4ZbfzJ/qj
Bk6iJ1uzpqMFFxIZJ4emocu7TInTUCsIVKmtbzJv1HCPl8QLEo+owYRgUxvWcFNaDRgDjkY7CU6D
wOH3t5csZ5Yf/tvpZfDP/+bPa6zlFwT0FMJ5zsM7UB3btosuuWHZGyOn019Y9MKH3v/pd+26bib/
M6eltWpIhX8Ay5LvK3yhtNgSZz9nHm8i2exq14rP5axTCoMBfx2Fc58lIDeLcI5IR5Yc3vkENN7V
gdJ3vqTytYx9vVqREXIek2C3jP158fI/LEIUCB2S7q/XLv+/zqRahSjW2i4vzjM0OStBzQW2BKxE
o5YcL79vJsvliJGfEWIlzDnjCT56YF4qC6ZSVgDBKfHSTknkPgotL47gKJttLFX/0fYvGsSnd2wf
Yleb8Aas0Ole0OUfzDCobkPseWsPQcyWJJ3iBFJoJPElLZlz1MP3pPnEFuKgNfs/us6rOXWl69a/
SFXK4ZYMNmCwcbpRragcW/nXn0ft9W7W3nW+GxUdJBxA6p5zzGfAVQIhQpG8lvRH2ES4/2nI+mP/
bLVe/4OYb4uOIyzORq2OQJXACWMp3lyzzrhhTNif7oeKmqKT6q3uPe4/ExoxTuClCN7KUYeCmb/O
HJFwLCef0vr/DMRqyzuIHj7JzFD/53JyWhpN+sEs4v/2y2nUBpXoWrRxKZvyJ2lIcWJFAa6cKhf8
FjRVfbAJyd0oxN72oWJ+aM7Ubnh0K1u/0sUHiL8g3cG0637ERHKWkWk5cERs/2Go23idOkX0mULd
kTN01jC5g2BvTF6yXKtuYe46WwVTtF1u1P6LMYpXViHu9z5xCV9NIn42m6rYJ6NjbajkKd4wp6CW
pfW+l8lIKsknrR0Z5nAulfbRxtDpDchYsdHNpDwMQ+o+RaNGlL1Quh8dJZWunSgfWIYmRHNq74Gn
sQuQJpwATTEjFjto0dN3GH4piyaLzLXuhkej7CCVV772zTF+VXXb/5AfkqaPgXOQXZ4N83r452P8
URXuRs5wnASdQkvNQCFYsgW6sWZrW7AMT/4cGtGq235ov9/7BZ57w4yV+DOlNcePyulc0pXG36fe
m4AK051TnQmXYmhZKNFhYoOIEqU/4/c4XhBVBy92rq1lt88qAZwFcUJb9zp0PQRBEsQpWzmqKgFR
dCK2RAfnUf3VHdPkNfcT/Uw1xzc5yWDBtwPZ4IAj5I0Q6Sj4LOXxwTLybokYCNSUXxYP8M6AvZWR
WxDIoX0/6DFk6DYz8+VfE5Ng+jOndGdK3H361ysN8FpiTiclmr0uBgv2RI0pILUz5qmpWttZvY5q
Ypz0uUNOwhW0W8cd6lQnEGQF0358TwJ1XPNorFH5RuN7peh701DMZ8t34rOWaisg0+o7lgbqIiq9
4CZ0Iod9kkznlqp5dPxhCKk4Gx64z1Rbry9YWVgUo+Qe+eLAaiHuwDz53mKpjKo6CxGRP2ZdV59A
+mdLZRLOo0rY4LEpIpaonZkEuLqMeNLfO++T9LmTdWiyz0hGyf4pcopdbwZwb7TIefYm3+5X9ZQR
s4zVDYmL4dja7XAEcf871hARm4gW1myg2BJCX7nqDeUXQeuE33PwQhAW4/CaGRHPLNNM165jRiyJ
0N/7KqnqPeo0Z0eGC/DYjO1lSVM9+iNyJnOG+kYV1Tz6FKBtQ1oou3KK/tkovmjzdJ69j10IlPxr
dhfDKJhC70E2ya8pS5JC/U7OVYBwUlKBSZJ8J88hDxoUfCvlZMtAclq3KCDlW42TsJ/IhO3koDx/
crf4EhMvnn+wQa9Oqt6MX2/sIpkEiEupg561zsNkNu5zVFDRMypX2UhY/yPMgcEgm/B0iW2ZyPRl
s5/GjmLSHxHsnGfZU5ctVctu7R+CuS/Psn6LRwZUQsdQjp5e/vAh4bO8NTAyg1X0aPVJuTaaTnlN
WvFaCb36NZjhFjKj8Zl4tk09Dj69SHNUwoRiIj5tD9eQrxk+Rd300+7W8hwoN0TkwlF7FrXnUQSI
vqrP+UrUQOhWGqMfSIUfnPSo2IbxkJgWYVxfSYpTRzDp9N2DXXPKJqs4yU55kM1oMTSeeIyoB0SK
fnLjwv5dIw2MXUywF/DKyEqa7Fe1oHvEb8P6HpCJXUx9Or0PSRYujdwxXmxqJFcWZK9L0zvRZrKS
s0OK5GrWWHPpVvbOAxW/PrQSyw5dyHviYEmeNVaFWElk71HarVKzTG+2x/qwN+P866xhjLJNlFUt
mkbOqmLzDfSVhXO04fDJzR7ltSNLA6tgFfFaNrsW7b7SpArOTEn3Bkvhz8mK92DxzV3KWWZRsXnv
Ro29+XxpTImDocpeVIWvu+Kav2V3YNf6pqIkeQOV1d0JUbUrUAXDok9mHW+Q1kcX8fVyoMTpmxOP
p7GIZm+/Ztz7xKVxN7LFN0Os2eeT0jNzrG5UfJliQQKoK1A6zue1La6xvdK1j3XMX5D6YniGmRDf
KmHAe3ZV8wnPHG4GGssVeUWy+g/E18wbyqd0T4Qp2/AISnAB9mBpuZPGXxk8LQ6A/UuvoGpIah2e
QJQOL35rxY8KMoSFHKXer7+6ZEbrdIhb8g/p0bOAiwbtNciN+BwWWMP2kHmuZVpS6ZHV4jXMCS56
WTp9jsl4Izqf/hoRMIU1vyXijHVqIUIlSm2gIG79K/t/Na+jKxhwimPyUGyAo2pfYxAx/CsIhGXr
wRWQ04ciJP7hkvGSJ7TWqK+SAu8jaqHrhdkO1N3xcft6de8LkQ7/NUoa/+95cjSf+/4zT17vP1f5
/83r2Uw9WMSDUARX0daForsYRi0515o1kD0qY2qA1fCY+CQBFgn3gLMcLmq0SvDA7z3yVZmUz3Vb
hwfZauQ1RFhBZ6wGYACyHcwEdkrB+7VKLT6iIt5NTpcDYeU4u65Pf8qur7fF0SdlX1Qv/+qTL4eg
Iy/O94XP+58fTPargtu5VmTY0f5zdfk+ntumYACEt/pz5Xn4/pvfL6MQBFt0mtlv9d557Se9+95O
JPqnwrMvhBTVwwSudC2M1PjUzJ9yQh1GOdZZAjKKpSdnnQTlMrTy7ntZDDvHG9Q3YafB1gsbazfB
b3yZL60GBDf8KtMPnhe4V/Mi4Q7yEBjkqcagm9aS/1AoqnO1v8aDORx3H5fT5flwdGdWxH/Ol015
PmGuscwK7BIwGr9f+8+5cp68wH+u/ee9OxXQJk/WakfVpHWxamE+JKJ5lS23t6yLmuX5jlI5ksvz
DJgk1sUParFuCvDssikPZhwWWL+TvE4xIkCnFYpv6KfSB1XLyRp1hboiwaMDduEwaq2H5MyzFrKp
1z5wzJJI39dwApdgkWICsBmSABEJexQqURSkh15tfXMB8AvcDcZBC3AMrMsHvonNpZzBFHKgbsyP
JAisZ3bZb+WoPdpu6J0o/F/1LDq+WiWMvVPTCu+UAXNY4ucXreU0ecB6wgNbHI1ATpXjvV+e4Hsw
ZU0MhVHhtXU7F8U7CKuNKoUNlRRrI+q93wkuOYndIEHCpVbz4v6nyMSThgLph1FOt2qo0u+ZNX6L
eMR+a82cJVja+x8W1rMLdrXOex/kAzG9wn6r9QBvG8jDr7VL/DmtIe3MABMHfny3Gd1qeiSO09+o
M5sWfJoByilOfwum0Qf9aFtz/U5/qxDRLAdqhvdYPA031TIstoJespejPGWpqy5LsZOjIm+tVe5U
2rYr04maYwonKiwwpoVOierR1qB5CaEla3VuRp5TYfxhu+Yx+ZogZ32dgNuB2KdYEmvGMtcBc+ep
GyP1651tPtT+e5qB2GkC79NoUOqnrsj2pRerJLSKLf8u7zMsGm/FFl87TG0sXqwsf6pzz/tM4Kus
CLeXj34JSHEMAI3M880U112zwhPKaOJxadoxBTa+O23EkKbnEIDjWb6qyA2sMD+nUvDfA2wnrS0E
W/xl/z1gDCnoFV0/ZAYCnK9ROSXHD1aU5inEYWdWH15k7g79HfsUmcsTXh9uBmHDmLt3yklyuIej
q/XawE2Z23GeYmpQlqx7/3OvSyHV4N4EDZH4a7JNQtPdRWoxPRtu/qtkV/qd2sd39BM8S12jpJ7E
1bahEkw3Q/Outul6312D3E2gaxPuXQXFsDDb9pR0lGd5YBFUEtBog93UagOM1IkyCkoBpzW5dO3a
1rbxRHZ65xeN+8KTz8UzboeAKX5J4sncFI73s1Xa+lEeht6sH6f54CSwkQ32KUs5oBTzylSO3Cfe
z8NsqFgP5aAv5BXuA/cmdYr2/isC2Oc6JhtBtrSKRLml8H9Ia7mwBvSxxA0qV2/cbuslWf72Fhh9
g+tgWFL02nZLF4+wW0pdzNKdfKKaUQMloIg+EA/kqy4PU9LGCGcOrYJR3pIYaXmAF4j5gXz537bK
WmITDBHhnWWsBV8sZ/SxxrKYYujzc32gRDvLV/cmsoV6ZZAwXk5KKA5tZdUHW63+vArzsUsXwzxy
H5avZF9TBeOu7A4O0VCe91awZusynPKuAV8jX3pNe0SdWh/UQAwnkAWYZEBSe6TQfa2nCmowy/4R
tCylRdxcDIy5P8Nw/soLR72RwixXtUkNdUMt6kbFB/HRxNxqH7s9X2ovUR5VYAybCYTzxWhFvhqC
0rqxu0F2a7rRN0S7T52YSvxNmo6Vn1lcvUC9snYG+tKL4greHtKkqvBQpiUPoZmmhK5Ha4mFIFZy
KCap4vcxQJXD8iIVD2rf1S+yJ6uhzQYS4Di/gezzqelZkV/vN0mnuxcEsoFpayfA0d7jfENgUaif
nPmQ2gSEF1OZl0tM7aGh2zni8tilmt/O81M7eBmelbAZDPbdS7fq2HPb8fhnZEw1Y+3W+FHK2X+d
qBttv0FfrP01W15MTnRyr9pSKAnQa36D+1sN85sit853VFT/UBM1OFaKsdchk2xL1jDp0oMnTojT
PzeKDT82iSlXbrE4MLLyqstDq0F4DkZ9LWfIgTHpn43QGR5l1zS0GXDp5lHP4v54PwyO95vPQotS
1OqOoskCFNVZ82eKGk0NDzgkGGUIw4AqJZuQv68/lWX2MUIGQ1dXGU/xfLCqXl05SpNTaUhTDhSV
9uQq0zMPHH16tXKLmprKPypA8MTSgtu4rQi1ApA11Qd2meikQrjUeCyUK7tL04s/ufbzEKJEr8PK
3TqUmzwHdqUfgiLvF3JUHhrlZ+CR8vvTM6EurSJ9583z7RJgVBJqLtruhgJJ+xR7ifYsr9VNqPTJ
Fg17eaYOjQSrJGKZX2f6/XuRjmTfqa79y/JpCBTnIA9JZeAIdW/fbaEGJf0V+n50RC7E+naooeCW
5fCBT+ZQttVnE8GxFZmRbyPIeJ9dd8RzGqZVh7VKBxl0Qzlb9al6xIDtrHkLhN/uE9youU1yNlR8
aEmqehvGajoEUD9Wsj901LPSJcpzFgfInqm7XqValzxTQ5XshjYxl4rShiyeKWgAvxNVLQ96cutG
gRmqh+vxIuCvtdYoPNyi1qXAIaxecxF6TwUyu2ecuQ/t3E3aHTdxGDAr2SQ9g9lJ6rnkthhtcqLL
lfNqxYV+RE44LGQ3SxLqZEylX4SFZz1YveHDq8/L/RDVv902Us6yK20GFPBNOy4wtYlPE4/rr0MW
2cneSNzne7/S2h2BVqUBaWx8v0+tjTL560x0zVuKMqj/+fcVp8ho9mYGC6CAL9zWA+kbI9XehgLh
luq/IuWYTggzMeWzKvWNlDoZgMp217JZ2egyVYeIzVSY6puro0rm439zhRs8jZX3MRpOep5UqsFr
VpyXohT9g+H6750fuhdi8O6lTM1qi/h2WMo+MxgRzBUkYXKH2243OI+hMAwKJ8ppIZtywFajbRCa
gEJIwelwyRXtZBsqd2tWjIumrfRTWMboEVpP5ZZn1BciSu5ezpOj1OoQ2slBT6K4ytf8b8FrlGH0
0DauvsFBpH52+AOQQ0mTn2L60cy0ClTePwxNL1+bifq3RjfPXm91n9r03s7M0KJnT+3ENqqAso4u
HapDMjRQRrMm/yyUQH2GWYLg0TGB7nVJtyEX325ngow9O38Ymf/ZmRAQ8DGn4FqJ8rlYKz1pcJ2p
wAjLN6J9C6sH4EiYvOZj5Vk3kYS/kehZR0rs7VtbV9+bocuBajLWs6DWqdj8aikZ619zZJM6j1md
drVMZfxqCbM56cTJoKaYNXXndcv3dhkmQJvArht72LPGV/1H3VTHAM+YI25HTDGtB0UbvKc0z7cV
An9sWJpgYcxlkWpYazs/caxVkLflW+HN9gDktfZytOLDkZqacXZsX3tNfCQ3nBOYpXWi+HfFl+4n
Rqj+i15UuPKWdnOshrI8GAVAlCAy3CfXcfSlao/FRxcmF5ss9u+24/+tD9nPqLBqCk3yeqOVkbX3
2nLZt779oQlRbG29T7eyiX/Dsi2s6M0L1eoQQX9HFG87H44zvKmZll47CmBOOS5oC20QzkeWQzgV
ZNePhtdU176aXo25H18laxVqIj+EyMDfMqKTvgDqQTgCmxMnnc66HesL3WjqrWWooH1craczw9Ro
CmdebbkEltc81bpoD0Eo3mUrIUhJUhBYst60GEnMM6JEaZ4Gv4Jd5+B4ksxN2WeWWXMW4zUYTVzG
09w7VjbqvA5R0L7UyVp7qs1vy1bqex0jq/Uz+2cBV2IRUg76LOf2WJ7vhT1/que5ziSIlYvwr7lj
nnvcV5XvlMkjeZxRs0TB0QNpUahSFR4An3PSWR80o2jdmuUEQH51+3eni0mmyT62KocS4Zyq38aW
z4gbFMopBpSzsxpr2GODZB0tCrrW9ZiVL6MI9UWG+SGK7GnXmj1kjEhvVqFfiKdJ8X4Ps54w6IS3
97Xmp17GuKVHIlq7feQeQ8lBwvHYYinepJs2U4YnY0C2kkSlv5SlRhE5APLILdw/K0bMgVT3TxsU
F+UiszHIiP56XfSFu5LIzKpmL5GOvo9WIxRdjsV2NNy61EmWkTMIYMDdcENGQGgszbS9HK2dAR29
Yfo7ORqZHbVIblju5KgyCnuF163KDYFLeV2Eu3aAgbBsUgFor33AmRvZRNUjqKyL5uoyJit9joJc
Heq13Y/9GtdD9vezYYnE9stX8kBJBCYm86GRTib39n2ObwfjOlPKEHdCJsoB7FYWaqU033z4tAtk
3epLkBrGphwscYiA+54pRcXYLW7Lb3U9rkZF1baZFbmbrhP1qiUg9qCXIrn2afTb4J/6zYRxDSbW
6HAF15NTkmGWoUdm8S1NHT4UivocEtY7qAJiWJEn6rmui2nToZ1+MILiz6GyK7HvKLkN2IU8dBRo
AjmZX8op8pUcGRuU5Et5spImc7n4PCmPCyoJqLTpN9C8jDXyynCFaY72VpuUYXsJUjvZNBLnqYua
7lKi36FKHUftfKAUccB7am8bjX2lvH48lRnlTHNLHrwBYqeTa9aGokT7mlYIJCcLo+//TcC1gqLY
zDa++iwrtK+k8jZmr/ZnblbEZmL3EWzhM/m37DV1w/EYmDCYrEnLXu0CYcNkqtBy5lEMnce9V0KU
kqMIjdytVRfeKhsq9iXqc4yjE35JHLBV+XOQffemfPV/9rnsSncq0Tst4Xs6ahUEZz/NYNqW5qMP
93QbEVM7tq5dbcfSc4/1QCqEqGd3mlp12AzBGJ/5pPC9Y5l5JtVirdXQr5+GLKHcFtj+pQyHeJ0g
wbqUhLJWU5LV1xJM1kp4Cax1u7FWuqmurEnxAZgx1xaq8mMaR/IYThy8kZUKV4MIlCdtFubBMnIf
Qh37hD7Mre2IG/o5rsgkxpHT3vxk6PBkbPLvWKjslaIxNnnPv2ykjINCE//U49b0rHQuHpe5/qT1
TXniCeY+46lFwMtWso0c9CJbf7QFiJt5vjzgj7wtO6d4ki2KiPJVU9rQ1jA/N+ZC+8ibxDmYD4li
i0Xb2diMzgPEJiGGza/uA/c+OVBW/v/OmLSDGzXBY682w9UQw8RWjnpxZSpyzMvbbiXYkcJgTsdr
mLX6XiM9upCTh6aMoCGOmDQ7wCUcy/9ZZZ6yGzqrObeDgYFCo2afpee0+8wzkxNV4AsVXBzbSgPH
byt0dqoXxxfZZ7I3Wk6lhofoPEUOtJUj1imODauvvnlgyMZuO2ZGQuxxnjcfCiPhqTpc4eXni8mY
KOXgPviQzYeuiNlu/dO0oIkvNcchGqEGPXUZeWEceGA42WKwA1aDgcgfbT8cl03Cf4xkSr0rBhHv
c6tTz7FeByutMcRHkLVHUUb8LyrcFKCX24ekogBtKV9CJmyweArtFwzH1Ecp5dRUlQJBDCJkq4+M
r5be2frNzebiQcbComDnVkwaVWQAtx27QTepufmtUUucbIvB2APWzG8mef9V1SneVo4CgrTWua5W
mwAe6VqBhbANo6xfgIGYTpE1etcApPzgmulHiwRjU1AZvpVNWAgbJ+4gVvY4k/gxIXEKcAbk78Dg
eu6Fah2EiOUncwViGRvSTuM7pxgg2VXqfHr0Nr+drtrVOhxBpdbcXTKVMUs94wPgj31oElOwPSxU
VsJK2+64QcQXOYUVr7OsTeRoLF/2VmH8DGbivks2n9TfDrC4d5UHp+2hLAEhXN/7tOozdO3pIk8x
bDBfig5joZcMf/BIm9ZCwomXs3fNHMcn89lAkpyvP1S9dmBD0C201oxfSazqywIc+n6amziu+Ys0
AUYkR1sBUrqaYAhQoJSwam8+gw7Qu9nW8Svql1MDD/LJjFOSdwlipDzTFmrR4UCBtPSNeiJYhq55
q+EKn207+Sa7zaEad7EOp0Q2m842kOHEH31jUv3UJzdZ0VF3froO22RA9Oba7wqVgIOZYzhdtnuU
8SMs6oHC0bnIA9jC0Q4M+7lSw+CI/QYg07koxAooyZgcJT1RHNhc/69LV8kuMpRtgevlcgrrdt2Y
KPwWSl02lNYE03LEymqtU9t4ln3yUJpRzcM2SxDVYdq31tE5LAOSORvg/TgOqDH6MULw7sbqQz6X
ukoBpE9SP22y3/96kVgi/92M2L4gpf/3UDP3YJy3Sygoh62Z7uH9FMf7QcxOyrLZL9Ogy75e33vl
kGx2mh+tcFuhsANVBCrcf868Xw2jwn+uIc2X76d/TZqvgWlBuLIKjKWzUq33Y6oYfFms5hW40FyV
aDu/kGqVQ2//7hqV50kXvsexE6/yNg+e0tLJd1HZ6XvqlUBFNnW8NkpKhSsoIQHIDlUf/RfLQLLO
s+oW1or/kruqei2zkuxv5r/ICYpesUgpVer/6Uo8/YaAEmOHeXo98l+vwtE61A45lpa6vQ7S3i0H
J7GHxEiGfm7q7dQ88JUmsDk3YZRbR589qGyFkVc/tbhUyVY7Gtlza2rUtEwYyEzRWdXK9EUEITem
yNlGiSgucqbd+eRTQP1R+ZWhDFYrZPsJ1qrzW6QCL6LaigO4ohRBjDG6XGNMqC/zzfjJ8pv4SW+r
9OQTR5GtjkeHu8hQ7a1agqY4ezAFs7tP28M+ACSnc8Qdxzm2Y+Ae7dGJd1ABv8l+ax68z5CvSmX6
oAam2smWX0ZsmrJuWNYUOlzcSiNmWij9tpmbss+o0Phr0TRt+tFG+TAPsCpt8D6Z0JkrZnTggdCz
19So/LIjHTk9B6eveL5RN6g92J1DuUWPmTy8oke9g2fnqIjNBnzuP/F5W43TEP6sUjEuFOFHV4wc
vZ2Lm/BWtZX4hbIKynjnKS1VH5MDoqlonYZMfGA9OPOe2x8BqXek9xZmqjq7cbCdfYg2Dflbm3zW
LqYJmD68TBFyvbBDmBdrbvLZG/Evc2rqi4bVz6lzFGch53s26QMoh+izwjpdpiORv7xXnlniK88w
xfdWK+wzJUAK1c4OCeSGXZuc4XK1g2YSPpfNMZzM5+pNvrbdInhBHQ/BluDSQfYlCnpt05qJMfPF
qsxtzmMWPKh40tRLx6kvbM5BHMlBzJpXZBGmjTy163aDPpEKHN1k6bDgOPiq3+AnhRwrau3w5A0D
X8ZMPGSu3l1kSy2emsSuCMyL/rlNG0TZKmsEjTLRMHmr+LlWMX/vp5B78Zb6vO7gqpHxqDZ1skkc
kJ9WO8TLNi36z0iLcIwL0FlRUsu2v/llqPFv6kFGmKGxtbLiEtx27KdPpaLAj8xMwk+6SQCgG5Mt
mGskYfNo36UHSx2JbaFydHywKGwbjSe9CM6Zi0gyBXh7NFuUbXKwdMQqrT0NBJ4SUpUxhaibWPaM
LX/3ZO6TA0V0bpMwvshGXxvOA7wQtiJMl11xPnSbHNjAiuKUIll2JFQWvt32u/s10OdBZ8FIJp70
nr+12207dTjAY3CeAhH1tyKfH3mZdmZ/3N/CJHl3rGDgn6V1t6mAR255SnMEKtnfXLesFk1DyFye
yT5aXziZLx7kqb7H1ygi+HSQ5xYOmB6qYoNlZjoIhOJQPJYdxjMRRlvxaNSPmhPWRODJiS3KEAxU
46mYQxKAeM36gK8gBQgvUVxTlFlm7sXNzWZdRJV6tvRW3xgKoUnN7ZNdXQIz1tk9QhDVnf1oQszQ
RqvYiUqtj6bR2RuKWtqzx0567WaVdkEZRmE/t/IXxA8gqYx+eq0nTSVt65YfIfk+vjaAADwL6xec
di8akL1fdhBvfWIK+BFDEc29NF74/SVjcwJ2Fz8gioC6Xy61gz0lfd/NrvlF6lHf1FByllTzKE+x
6II1FQr4vdRZcJF92Eaq22Z0wIT809emunuYCPs0ehoES4qE7ZOeDl8X+epzA31pqyRby3/OclPz
nSCvc5DXlQcW6xj2jRq2Fr6qsWlGVw2NWV2ziCsPGPf4V+G5P3Gkib5HkGDQGMXGJbT67AGbmWAt
nY/IrhO+Lb8pZgVpSR3KQzzV3tVTlZ9yXJ44/XMia8M30YrvYKzCa9RAugJlBPeujJBUqKSIUKN1
aWFd5NgYVh0favGZwlGhTMPP6o2v4kTyNTcLIYsmk9Ht5Gx5zUDFNcXz6tPsJgwZwO5OeTFt5YRq
/mpYjTfsPF91sbyYL9qjmVhN7JQ2X+0Ey8uC5ZreuvWDPIO1knux9/f3mJQaXx87+3H/LVwuhTYI
x4B7XwkKEj5CaO7kzyLPnwZtM1oqjJj5d+/CgZ3SFO3vJ7E0Lncu6l2KUiL/QInXr6+ffaIOEaol
oYf5TPmDuV37nnmZTuUpXYGW9xcUorIhL6jZ/L/DNPsdpSnrSD2ulkZZiEfTqmPI9BPik6zds6wT
r30aWjuRix5EwaR9ltRTgxbb265R7ytVQe8aGNF5KD3vka8HVZKzNqg2fiNs0z5xQxrXlm1MB6NT
nYuUDEkJ0Cz1EaboX8DjWLuSz9XWCozprQ4ICMxXiF0rJcClEw4yHfsROQu033kAg8jAdazPkn3a
mqAPQqFZQCTc4cfYshIj3dxv1LCZ3gGzr8sh7L4bIKmp6VbFSe8xR5o0xB+4vOgwWJxxNVDTMix0
tLpHKg0ohOx0KGBzcyjN5uhrgvQA1U3xVrM89rZl/zCV5HsW8qU8WPXYP/w14vzTdgQmzqyBNYqy
/jfHUiyMZAncr8mrFzV3dovH+D+HfN6l3ptjpU+HGVEvu/p5H2tEfM27qjpg6wnQwImP9owTaXJg
I/LAAxNusx++3Lvkq2guIeht/Xtpz/ZmISsP2Z/HJXHRr1Nx5krcptp99d0v/DUs5xT4NGyAD2UA
dPobZRzlx9ArLEwdYVyLGse7RjHSI9Vs5p6kmrarLGs4Qa/M1iIb6heqWCjyLtX8W4ZwtuOpenVI
iWBEOF1LSNpXyq/8c6dTnV2SuHkn6k38NrP1HZFQ513z3RUE8vE2BFp0pByLeua5f8xJbrpqGj4o
htq+1yAK5+4qnPpDbvBwb0vFebf6mqIXV1GPYy3sF+JGG9lfwn7c6ZG+rNB8bMapbp/sRq1XY9V7
N40HLI5mVvq96sxDrjgojlxl16do9AgfRdeiqutPQTKKdZ5ZvfCPCddTnsdnT5jBznSbCc+0ollF
wrUfANPHW2ovu693sFvdvY0+SR75DuAKDql8B1+BVGtFj3ZaKqtU7Y0tZPJm2Uxefu3mg971CtyY
YNjhWphf5QDRWMRQZvsku7AbSB8q1/gp58sJRK6DdQiXbc0XTkmWZlK8ekF3C8A9bQ3D10hIdOmj
q3rvAAmsbJmPSDsGPi1fo1APzYtIUQP0ZrZMPfFMTA63lDK0KeIP8jdMbJuFYpFqcUWTvwWq4P6s
GS8tJPxLWxQn2d03jX8Qhd8sDcPO3/o8CzYCnetWjuJ9YsBxs/pHOapOuPeY3vg8TrZ6rUS7B6rv
raG5BPvAUopDVxkFkqK6ucqDAYgZPr5OXnjuy2ujubpIOXsH+Wk6t0o1VvYUJwky8QXpRkNhS2Mh
cFj4VosfGsVFt8o30g1x2mDjzU0LGeYWZl6y/hqNo2JHYKdaEVVgj2bBStfxiMKocRK3hrKSA3xs
jOXmUasiuIbonD/MfKna6vlCCzPeepBwv84nAzBruF/khKZKx6cp7x9ky8od8sBh8fXGqRGGL477
UavlhPoG6gHh0Rd5kYD/Z4dvzbM8zauC3Vhq4tLjXyYohCqpp1rrCoZSVENSwqOOPfA/bnc9y94f
YGv2rPdZlRD+Y6GlwJTJwcYWifutRqhM0YjQn5wpP7eFoixrEY2XvFPyTdPq1TGuTeiHBqupkAfF
IxRJgjFmZDxpQSJW44CCyKhayKXgk5ZOKiDnBWN/auUhiXDZTc98SfvTvVs2A0IY29xgBSybeeP2
J/lKHmyQdezNvHItL+Q4HTcy+dLXo8e4TwFUVY6a7msSe9t57XeowYc+jhOGw26oE4Nmu7Ic8Ev4
VCvqq1wgodCFv0e2Ofxy7fZX72Kn0NrQ6iw7/81TTK8eLHxQN6aqimsQKK9B7/kfts4fjWAmTJl0
EK8t2UbTtJQPLcYEyUhsZVurtfKRWlsYFOmHv3KFZi0Dra5fuzwTW7g6Yi2bcUctgFk1BZ7RjOb/
j7HzWm5b2cL0E6EKoZFumaNIiUr2DcoROWc8/Xxo+mzu4zlTNTcodCAly0D36rX+UPneUiNntpdN
O1f0hVDwELx/Nk6/+WHpLKYYJ5FZ7l9HnAtUCHccoD8wagt2sgv3J3RDzBTXUFKMr4X9XWav4AR0
L1U7bGRrbGB7UGy5yFZcegNuN+Y32dJFaZ7CPprh16S9clOLj5EOslWmyILQmPZRMrNI5gSaX+Iz
JUZVXcnJXtriRCuwdJWjMTJOaxW9hvtPLawBDYdkDADO8dkM1vayqYJ2Lz9LoQEwotDcg0y+VUGP
OgYcupMcdZzxB0nZ8kn+Fo3SXpHmwb2jQkuvp7KwSJxiOylC/V3DfCArf79BzlL9DUhhk+98/B12
qtXwTHjmMSg186j3VKZX8hbWfvHnVrb9wcx2cOeOHnq2brzKRyTeJR4tn+Xr/8KoyYFBT1cgAsUy
iJQt5vM9ZQe7/4LwI7U86vUoFH4C90/fyQx567pK+2OGPRMZPOgmKbSeaiVyE6lC0WE7Co334gfq
S6RGKCRbZv2CzEBznrr6qcUM5EV2jQ1kxyJHlU422TVwZ/EarJMd/2zGEzlSees2yjFhHdnLlh/m
xFzjHGzIigLuAon2nOmKevAdHBEzvc2wig3+3EH6+nMnR1GeRQ3tn77/Na/3+o2SRyFJ6v/7m/z5
83995/+a91ff/Wdb7LddjJRSynlxYegOUiS9Ox5KnzxJ5UDvLN/tuAy/N0qNcGVtO4cEbyZKHSWI
FBtGFD6ylClV55SZg34bDawnjAkHjhqs0YdRQAbL8/QFgLB7M91mLbtrAXrYz2sD/yAn/2hitKWd
pIs2YxRV13RKrgSw7tbsW38Jl6EPlkAjqKbN7cJT5/LwPG4/2k4GPzk39igsDWgDDWG8iBrR7u7W
vdOAm0Ub+93OmO1hVNWzNyqgy1VVcRydUNvCa6/AP8lcInw0fmbtEB/xNqM5+y3obvlnVjDPUv7M
6lvrz6xhZs/J7/IUhXdhnoXOqfwwyLb4aOaY/8qvThHQWao6AnCZb6OUab65WTOcKp4889DVb72t
D6e4t0vzwFiKgyVKR3m5C2bNJamc2OXhrSt6+yhb5Sx10Mf+reFNwaomKzgg1dpRs8zsZAA73VhV
Er+6SonZBJj4n3C/FhxA6999hZmdVmKB1yOw2GaI+KRJHu1x6Jh2ede5l1zM2tW8ap96RASCHtjv
JrKXIf61P8aZgeVNWnWL+W/ZyJ9JikNbNvi0rhVS24vSbJX3bMCUdXBStpO5Cdc6BkSJ36lspmND
BKR35kk2HS3ZJWjHv5hkfoDGkilGjxxQtumdcxUMsd3VP/H6oegBKrgG808cYhltcJOX0NZ/BKbj
HCsjDG6FNRYb1ocS8TwlscjlkvInG2JP20m30Rlqnf5LFuTbTkmjn6qBoGSTVu2NrJWyBfg97kxQ
hy+agfmQnOKN3aqiRPGVRCASYg2OOnZUq6dII7ulZtbzNPE3d/04fm4cQNct0es3xR1Apw8c870m
F9TTHCiJsyeq1vYrYffFp1PZ7VatE5DpwBE/yKZt5IQyxahFfmUC6xCd2fhVi3Q+gzWw9LiYWzng
rEdLjumBqmNhoa86BNlfID6nRzvSkwV/hHLjAEUBMFbhMTE7mss7KTHf/TMqB6R/wGMKmm/GCuGl
UI+zK+uDvRnCBI8kndosQBA62yLaRaoqTvHcYpsQFAcVfAGrPgc86rYXHL6MY2MSBmoToK2qw0Zh
Fqoegy8QyGBszNsIqfB4oVWJt45Q+K4WMbpz1ULuIPLy2GtSOdKFW10M+nIMcf4aO5CF66bOESp3
rf9qp0XxxavBGkitCbCgCFBIxQk1VIyD8MAaztITUn8CGTGOHbKtT7CVbNUNN5VhTGs7TZUG4rdK
nAPtI4QS9ktrmxl+kqdvbsXbpvaedoyGKjwTSifriWjvIxXtu+FOza94zlpx+PpW9lg7Cw7L19ES
yV6x3GBnpEJ/xks8WHptFH0Twl7UAqX3JKAUGGt7n4dqFY+G/wV9V/L/E0lfU3EqYtL0Rfb3sY6M
QjxNWyJc/qqYFHel2r7W+HWd0YW2FnKaMZ/3go4lzjJC+6OIrvb8Q6Jz26riaczEKR8q8ybVp9u6
+6iGPAP9RdeA8OjG68Z0LZuFkTdbywEMZQyauKiNb14Mq0DkTOWhT4NaQfGxJ7mkuCi83dtgFT4b
gty9/IijleIClkJ5SoaT7LEMDh/IYGoWjJQywSViVilxoCp70TWCf+IQZdf2KjUjVAtVhbY76ul/
ZiSgwK73jwRonU95IRCwZVwORJGSb0A6jcs/XyhnerMEivPPdNn3GJhZI1N0/07ZK3/844vvv8Of
7/O6CaHbx4zHd8k7Zw1whTx5mWmLbojIgIHf3Gd5jhPtmGuvTshZBkDXVbbkBT3oqjLKV9kInfK1
Q5jz6T57RNFW77p+L5tN4uH1oOOqJpuemharyUW1MilQX4kn3fjAKC9ZDa7h7GXTKbMT0iPtC97k
1ctMUpLdsdnY+78+RBnb3Q9RYXz8Pz40paSC3bgnNY7U/I5zj7eG5lktilS4CMbGzcnDInUlF8Us
9DYRSkEffV4p2wTm9Nb21OGzrDgezYuj5wSIrduCqoDve881ofWimQcGQ6sWPnBOM42r9YDROimh
2eAxAgJ3lne1W+Pr3eb1cur1HoG+S1HEydcwbJ+nFg+6xf0akGaWAyq8xCXS490twkp53UW6dU6a
AKMdHDL3gm36LAfkFDnZKJX8JWidZ4C3WNZM2nQrjKTctuhl7ZXKC67UpnrSOk3/fTZ5MvTU/ulZ
6N75OQgyi/8Jr/UuST3Er7ygxdEuSHFIPdV2sth23fjVb9w//UPW2zuXN4qTo/dfi6EZdBzpJg93
2v9E4PdVU7bvC6SHtcQqUHvqCENbX/DCQkM6Tjc9wX+wfjTJmfYkgepmoxp2s1SqtnwbSiQ55Z3s
C2r6SBhgkIvywssQe+tGh3Oat8X4VUOGd6H4ufakBjaPOE/UIpgVZf4aUGu1wnGODbdI+3Wf6i7p
pXD8SuB8QN64fGuhDB5kP17o9Fv9wXPa6t5f6h4pmOkHCEZQ4zgnLbS4xOjGVrKnMgerPA+koATD
OjJwkXG0+uCSHT/AqyEbPY0bs0SSdWjL7tZn8FHHHq9IcjzFEsnLr1FYTaex8NpbCIsebTrXWt5H
CR+Ebic3nVTqLYTmtVImDSQNeaK9AO2+wHtwuA6qu5bSXUJpzNtYw+4WpSOOsgnyJ9tiaVKvOiMw
byTssoU1NdbeUQlOOcfAvI4TFrXKLjdJOQQ3vSni/aSU3l2qCepnvsqcpl6nch0UfR9dsu49mFfI
wNDIPZpJuOGhHqqj6xnDc+q3iFFoFGSQcLjpMdWfAuWsD13/1uGOwo4orJ0Nqnstm25hvYddaz9n
WlpewpEHVvZ3OmQIdMmMQ6eifoK/fbuzUlPsE5H+kAvbY4nFwdpfpFZZ7eWA1YXWKTf1Y5mgOgpA
ChG9dA7p1O8yaJ7wYjzYHsuSjI7tzA+X4QYHv+TW4+pFFtGJb5kw8lU/341znxxV+ubP3f/PPKuJ
nvURplBRNu4XzQQNFsbpjxIeHCV11bngBlkfG2KltYHvgIKxlW42BupsgXMMW5w0ZMR1bw7ErGac
oMM1Re+empirSKPwRSrXQ0aG/KDiCvvdbwReGYb108+sYxtl/RaNWP53zUyFZjmQ/kHSID2BnEOj
fb5D6QUe5HynkAXAagWsEyyMtxBZJbk2jKrmroq2aQ8EIPRr/UGKM8t+FW2OAw5WBKYiitAbdr8E
g5n+0Fkr3UEMr40gxmizDI36qZxe/5lQufHXPEzG/zWh8X+1eG7h18HjrHR+vMowtd3K53cUXnFs
2jZfPJ54lExWwsvDPcAr5CgEdAwiuO5nwqFtH6sme2OMzvmeot5vGTU2DcJVuhTViokRl4ql4hKm
DhbEhWYFXCL9kRIvLUcv8S6os5VH2FOLNOVvFliatZZ/F2NsVyr6+2jfYLuXePGLROnJS9cDz+ng
kOLeAqRPR4s7iHSz/D6V/rSGXrhSOTN9y63QXfKsRZdyRDhCsUJjU9eF9toEsxnlnG2YYdkisV4F
tcPXxCGorzLjTbbaJlmo/9UqlGRCah+7CI6Uni0wFg3TBDNNtaC8xvrvBiAz9TxqNwgQsakWw7DI
2q45yz2WD0HX2PR58opvk7fNTR9weVnV90vkjqh9G6myNWbfBTkgHRjkQAsdelV3KqgzbTBvSRW4
5zjRX4a55XuueXMt/Tp5U/oku7wAZniVNOZaGaNsOdaUfxT0H8PVqPXwD+Y2HB/vOEthHUWiMCJv
5SWzlI8qccsd9t9igyz0sIgLDyD645DxGJEnjceAvMOaBECLkz1T52cLRsLDWFZTEq+rviJZmCOe
hLiR2OlY7jybifCXPELZz4gU0vx2FbWN6CUG7NfQi9x1QDr6vVRCaLwTmo+sKvkuSnsP+g8hDuaM
xTbXq/Iw9m70hJm8wMpDbT5Kw3kPG+H90myOLMVof5cfSofhqzFgQCjTBr7e1xck7YNTnPu7cG7J
Ljko+ydScb3MQMjRyEUgeO6TMwqyR/DTu2wtw5THRSXoZwtvf1RB599jGFsrjVPqgjKsCnf41Nzi
oMWobYs2zC8g0pKF8Kvx01ItdW3UVbdOulBHJyrJz4+LM9sxEQVYp8Fd/dX9aHrzrKDL7aWSEDHK
gdyNEPIMPKQxMXU3zcz9agYuMJIU1Za6H2ALT1aNtXohvscIuTsIswQLoWLeCmQyWGQQ6B59eApg
1WTB1MobMwLi6RtvjhDjAU1H9oT5uOrNzb9GH02CqX9Pfny2zBCGRX3gTBzoXuSFc3efeeq9IXuq
UphbIVjStZkV8ZjaZbDpCe7bbYvC7AUg0Gwn1YNhW+Awpx2buVkpSGbitB2u1UzzXwslc/DUDF8x
ucDqae4iS77TgGJc7/PdkWIazJOtHEQk2dw7SgZvZf6AaVfGS5Z8yrHHj6PyA3kuSIdn/GEXFXB9
KeONmzRColr6dSBBCV4u1p4bKmTbHIUHgECtONVUMfm/T6PX0UVQi5Am+aETYYDU6XatKUq0MZDb
1yjR9TONAjH46ll2AWb4u8uhSxq9ylldHP+grmueJoBmL2UPl7U00ldTj7JX9sbPDP7HWXahZYYW
bSXAKs6DmpNg4Icn/Fx4sF4yPGytZIhXHpIrH3WG3morWnNf8Yt9OKNzAsNWvKg1mUctM4+ym6/1
9vJDZhlckQpCUFqb7KNkgQAX+4Ykj3kQs0UNQpubuAbdJ7NhUp488wSwFrsUO5kckwOyzzBGsXMj
f08uExWoMZqAk006uCdyfnHZQj/CN2AvmxC1oBVDb/R6c/x7mhZAkZHTqHmvSozG3jIwEODY6m1r
Q/upbbjuTWLZiEzbyY8Gxs+g5d6vbkQVaAQ05aowXdQAjD6w4/4wmjbyx62o+bcYABhg8MfQTUMK
TLiH/nU38IwoSuLfWK/rRQAI7So302TIIyzVhngvm3KAo7Wyd5LgWwFL9OpWuDzlbWTG55Fwbsn5
DMnyqVGXMt4UpRvcHM3bOYEXXGRXbJ8T4CSNZpF01QsLp2fQ34sGLWmSV99Vh0RrNnXBDUiwvwcx
FG9VMu2kO5RrkWvlKu5KysZEIE/4EYonZ1LstTYQ6zaN86cvctAr4t+B669w8pOcB30+XCZWrqxt
5MpOStWgWZupxptsWm7R3fffx6jcgItwYfI6VAtLZmoQuo63YVv+0jMUfZbg0vOVZqC2XszVTWnZ
7CrDZhpsMJmzqbNKcf04QmwrfEtZ48vbku0kn/W4gPrBhhb23+PvXvE8b6ZfijHLhwR67uwx/atO
at8gh2ypvrvqCIAW7EmIPMdJ9YLkMTo5VabsZK7uX8055pRNDSgqGgeKv8tdh6C067QT9kvaqaWc
tG0a8VW2ZH8y6ahny9uUYng/KbgYNkFw9hS0OBodxysnq4KzlQlOy3IEJQtvTRW7WPBKwO+by0wy
nvEGjNdw7cFGd0bWiyFf+71mfyudZw8o16/KH+MFyGn7LQTGx0GEqCYqPG0/JEiPdOj8XOFBkbcl
jvnElvV9rAv7iVTrsMr831SyjHDxz42i/OaZ10Oe5j9DCnib5k7VNV3QQoPBkzYFpNNRoG1YQoSx
l0TetM53jd4at5LY7mr75lfZ3cZ9s+0qL97UMws4TpNqMaQGZkbgq9+NsAGoGfcfRZXlB0PJzFfb
tUl6gInFQFBbYcJiH+LGFq++5p6U+fyZdULj1FD96Z/n/9WPoP0LBp2i/F57aO3Dkb9VANRsix0y
L2v04tnWT0Y0pK9V1mvrxg+oVgEHfSWhPh0tU6UCPzdH8txYXUcB6u2GhT1tKg+BXTMzpPv8IJul
GaFPpSjfOq0EqO7BYMWoUckOYPWDm11ZoRyVc30HiwYfVMHmX8FG14rVqIpy+eiTuRM4NfDS+nE9
OIV+CWMi4/mNkG8KaymhmA2u7v6WzAONgYi6LXTjIPs0Q9U397cua3Nj67caTK4KPbYMr7EV0Yp2
C+c+YNfdsUUOc+FbkbNM9aBCDL9b+W1r/1Qy3mCBINRrEepiQ06pOihhmJITgXoLedkov9/1eJU+
ny4y65/qBrZLk3qVLYvs7aagxLlSMeZGoIiX2eg89QqhLLiNAWdhOVqIYbqSYd5FCiUwYH/Zp5Pk
OM1m1k+rFM9e57YfRV1V634Y65NedO4JACMyxqqymEwQwzVwrw/tn7t8qm4exY7noTesS+FoV2N+
mwcjsC7IDF9l2OORVrgIWgk+dDuE62Bu1ETeLBvRzixwl0ns5ugEXXULi6a/TG0K6DHIXKCjySvG
7PmBLR5prX9ieSP6yoGke4khGRDdg5oCNgDGd54wafghmaVtrMvsp9/YwdlPXXIm3ewxbc0eX4b+
s0KDCEVLGo9uaUI9j9kdR6aEhR8Jvn5Up+OkgV5SgrFAIGe45+8bpCSWOoKyCO2Ifp+5CAYaVRN/
RwyXZDy0bdNubxD94Oyjc75Sk0iFURG4+wKOIbYCKYgN++SC6Ng4YeFv5QEpjAaIgU6dP/XaFH1M
3dpE2/LDoWh/znVwq/dj1PwhOyDHa7UYNWROf5YXM0uHszFfZDMtSZhPhYOhd5FhsKPF4E9RjsSe
XK1AnPpG8kQJU3/jzkG8R0zuJjUSqHvzG2hOWX0MBkRLOpmlcVQixKBTp31vKC6MKY6k6A2qLAx4
GUgXg//V7NSu3RhR+6UPwqU2auyBSCYTMlcUA+/PbllUT4VaAu2q4BElM25H/WznP6Gfjj/BmaTv
7KnFOs3C9BxldnxUqMdv3IHkZVJglQQwAwBY0L2mBb72gcDX3vIDZZnZlr6UzcfAQMWVKH+eaHmD
D0xjrqv14TCuFJnGLjMz2FK5g4guM0zzJZ3z62qR71mH+hPIMRi+Y/0kI0ZkG5IFpWqxR3CpDZay
PY252IcsIBs9niyYulWTK7tImM0yttyMrEmjP3d18otMUXqG3+otEdFTIGs0mPbM27Q2rzZRNq1Q
ENAvsoW3j3GI9Ym8GU4I1N5RWF0MdvqR+K27CBVVJ10lvKOuBMrRQad32Mt2IzobGEZYugvTm944
k4/LesiKj5wNmtWKF0c2g4l8n5Eo/VOUWvmHk5Ghdat32638a+N5H7LXyzxMCzUMp6Y60VcamPwd
YIyN/P/q0vY6RY3+WWAYtBIZxMt8fjuwQQXRQhHq2RjMEp3ZqvtWwyMPnRWp3/SH0mObInp7uNZj
bx2itDHWbtWHX8ox3VgxFiRwP8nrj2G1xttI+VJn8QqLbxI9KdDbKvesS4yQxRHj+mR6B0yGfHBY
vFZ56z/p8x5khU2/chwOwvjyZdSGHHNfYOK8rOY9CKhq/0x4jFY3g/IDeqyhG7uc61YrCxjaJss6
gkERoMr4r7YcH0j4gyUSSBQYpBKEO31DMPOZFVe8Qk6EjGUoCvGTUX1LblrSYSssUAN1Q9KgWpdU
aLMM9/5qIl9odbrxpEIMxQDSubq2/xswl/PSpaaBZDBQD5XqAGtdSto9rb1Tjo7AJlZU8zlXhVgi
1tN+YMoKCcRtvB+TL9Z3CKJOPI5CYfWLs+dXOBn6Z9Yg19TjSnQpgPRNifXdLBJe/XlTJZGAJ3jk
lfcdOKsd5Yi26Xe5OMiLNVUNUNe0uu/Ccsb8HXUwYEdWUPxsUosoyxe/I1c/GLZjf+2sIIPjD2rT
VixI2rWZk2GpqlMy0yaGUAw3rwHvafdm9pFP7tpCn85+TUvw7jm6Xq3ur/vEjg4BoAwNmHlSn5xh
Kin1jPiyo+WljtFhqGPV+GDtwqqvYfmL7JScCl4YkoNv9dp41bWyvOa/ZYe8SC4/Zp8qedwu3Emr
INmnoP211Yvyd06dpE0w5DBQaqjbPNgHnO8xYSZgmop5KWmP9Zy9xQ/5pjum/oLKLMU7ljzYNeU6
QXliDRMPPcdpdl5V+FNE8Gu+uj1avSZ/Jj3j7zU6/fdh5G/QGfF4c7Mk3thsySfk8PMjiiHOpkGs
58Uc+nDRlf4L6HBb7GMHHUC1ABCINSuLhmfaK6UZ/I2DrgcCkoD4Y9sznhI959ihCZ3llJwOD/4X
R9e7My7gAmdr1NUMERYfo+IGmHoDwTDnpldoMbYudfkkR+v0mcxw/J57UXYFMviO9n3yYV6tgLdb
1uHULCieGst7lZZNPRIOr0N/H5LjUOCvKMr4lyDG0gmAcbD0jSw4yOnkDPS1ClPlbqGLR3fLK0Se
JdCT9niPhGwlAF4JXUHM2JZoTkvJO4wKy7OBAv6jK5gHm1Arz/C1rQIQAOvakwxNIU3A7VNSbytj
URhS4V7NRIU8CwuBbVj9lTd5ew9rPQVNk8pytlAbk0XCOXYFCqhY459dPzddaV6nYSsz5rUzTntC
BQjDMp+e2v9pzmkfp4vU++hfkx2gBPs+DdODIgL3G3GAM4GjND131yQ6hmxOQuEUGi8uSfgb26p4
0ZW+3g4qkupyJ3et4k+z7AvjDW7xbWTDe7LyBngCZD8Zj0U4+l7rgjLa/OvIMdmaf9d/ZmpJnV7z
NPuS562+9mNBa77LEY2++n745+4x6vNnXWC0HrK7XtsWQXRHA/DPadu84uQa760MZwGWBPMl1rth
ASrS+slUSufZ/R+Zx59F5afw8+ZU6gOMYehkUMr0/BdGQzaV4VOoSzN3ip+TB+dYjCwc2FlB2C4d
5Yofg7Kxh9g8Amvxj2atj9vaAYHQeSMnK7OO340ZPeTZefajhy5Wa9pcLAXw06lle6s1cR2yYDiH
OS7r/nxpx1GBuVw+y355cTw/BsOcKksjGoO1mJwQKDdFh1GE+uGB4q6Uuru6GeobEidupSygIJbS
7w3rY61V4MTjfn/Hicedf8eJq9CFFhUOvgBh5i/PUOLpghDJ4Ql4srw4sULux43TXQpO4d6nNTPl
Z3JJsczzFBHP1mdKfMX4TPbAksL8pR10MH05+H49NN/QQJuzqp6N66raYM9QthsAJPatB/QCjtIU
P01qWT0rnqf62wGEw6xyrByxdCOvNaRLVN+KNwCXxsVvje+yuxxCfxc3Pi4/86w8wApRT+wvpnBe
DAJ1OGph+q0eCS9n/6UJdvgymiLvqQQMQ7LPBTRfC3GWJy59Bl23mWnsHocyBFkmshhzxCRHXElQ
a9vypKbWeeKxLjFNEfjIydsxFNgK+1m1lp33kTrQj/9qyol6lMIQgfFvnboSMyrgrfMD8Ph/D0kE
jIvc0TDQSrGRdyahL+2wNFd11n3kdYYBZ6hViCxzKKOIM+NojNqFgzY7HaJcTGYjDLWTbCq6xqnW
sLN8m44TpUp+o7bGk2kIyy96G6LbJpTuVBMMvOWkKoK+L78UsVFvMW7Be22eRrnwUODB96o6cXX2
zcJfco6oD13fBOs7vi5JPOtoguiuZ0YLuKOQktJW5url5Z7hL+aFp2n/DDyy/pnXgT3DDJRM9xxq
sTGE59ooQb+g67jVg6S8RSYolgBBiJ9Ki0wxUJmvlhoMKxRI2rONEQKKATCYO5DFn0Oo7is0EHdx
peZbpcE5L6XcjfijheyXYm5NTsm3ynWm5w5JCQJx9cOKOYTUFPdXgmhZTUWxao38zZtctBQVN4WS
LG+xJ7cQj9G8taAoeP7XSK4IXAhtfl36u3qWXZVTZDusinytwR0l2Pvvj8lvELZ7NnoDm+fE/vOl
j896YWLsBqV8k10uO8NaJVDYTpp/YDeFhKz3UMKqsTogREDI9V/9pl5UhwKJnjc9Ce/zs7BSVppP
QkD2z/OzUidBM/er8/f80597Y7IuYDZtkfYIb7AUutkFuJ3PoYmrm0sLfuNWOgO7bs4xxku/ycEx
UjvilQAyuhqf5YeKom62JNIiNIf4joG63fKuAdroVnglr5htq9oNVq7ezic6n4OqG/rXQOv6dVX0
VIONHEafolorCTvIfGuTCfTFUYXC4R1/ypchL7UXe+i+tNMUnvxE117yPuxOZli9Y5uiArTzMmdZ
mHGxlXO9M0I7/RbGU3AYgQk+pWqIhFOWxx8E3l+KwE1+D0BmfKdMfgbAxJEvxxHMy4xy47mefoxt
vT5phB3o7OX6qxNE5SKp+/xXVu+crEl+E7T9YiNI3ycNHQUqCf1ZOJF2yDg2b0fXql9IISrIhmje
pRRkYztElyFsFeRbfRU8cT8k+c7IZlINRd5rFxjTdeqKgkWXNZvGo7vTsnqR6xpotXmAw616dQEH
A/8HifLoc0CpPVW9sZJd+TxNzs2V4UsHG/og++UFJeIa+JHa3ufKPl8PlWNWRZivoJ1ILQhssYMx
6GBF4RvOH999fJ9+hkpytIjbP/1sytZ+qGQnRx/UM5YhiODoQU8xJlvbhVb8rDlYLZrRFyQZdDB/
evSie8UyQdHvFXBM/Qq6Bor1Fynk3EFNf/LHUgPzzIGkmNzx/K8+vzSrJSVpcy07cx+K4xRoxzoe
xr3WRh/AL+KLgT/LRd5Zwgue/O69RNb+gkh9fJF3Slh5mMQV1wnZrh/GpG8LnF6ChQsJtKmd7Hfq
F+9F6FXvLjZxFVawFBri4MX3imQXp/l0itsAnw7Pt5xDCqpd9nXWMOHMgQ4doqx7IQbrquBlTThA
IQFayO7RJe88rCVJYmZPsgWuW93p8YC2DBnbDfBdHcU1kT5ZZuyB1Aq7iionZFjZ6UwmUqd4jk3r
1LTZ4FSzO+m2na8sXen+ZVTaCytZexo2m2qZI6GoAKdBtiF6LnXfOOdx8W77JERRIfpmY+m3iP1B
v2S+H5xVFdK/1cbKN5IClLqt6FNP02yr10mx6yKknDo/ORma5VHVmupNbSqGWIRJsDTdvoLsKJJL
Fmm4pPlm/C7yxNhzWE0v+li25yxD7aluUJjMOuwiYrNEs2i+kxe3AZNsqbwDfw3IpmK31pqDerSU
k/HnxRXQD6xN8s8XcBis1xmclPuUv76lLB1vVXrY3or4Vw4a7YxvonZuuiobYVs5PxQrtbayzw4H
/WzllMQWIsWtIy3f/HCuMhNzQblDcR4acbTItwG0qWjhFtoyDnzntx4lRypi9g9t6j5UO1C+6iyB
iwgB289+munwBkUzgtejMFAFKlOrvrWGM62wAqufo8Ya1yPn10tnTNqmS2zj7MIN2vZGiJV1GKR7
BwVBiCETXmKtH+8LaEb73HcXdoJwljtf5N1fTb9GUUv2OamSLPvQ1jZT3olX3d8XgTO8yYtx1Jqw
ud978bXCb/ZVDlQAMkeU1M+2jUpZVKp28ZkEaCB10eBthrIFTt142FXh8YsXXOwecUQfa0oZfXwq
5otqOAact+KHbGFGjoGE4oNbMPnYDjMIzJqdRDnqVkwKys0FuaNBW5s9vp2Vi/gCS2y7Rzd51BFZ
xfTVtOHeTqgC2ZyhPvo0+IqeJhqL6UroTfy70cRv4DbDO9K9v9PE7vdT8EbeeDw9gjIZo8lwXfYx
ITF991gjBpHDhrasRV3VKHX5vXjLpg82xegDkWH9KQ2hZ4Z9EX+0HKYhVWgtYR2j5BGxFbZRdZKj
WNZxYMDs4SxHI+zhiFTHVwcVhRd3UI9aB0MrhWJcNZ+kpXiQhPJxv2maT7sii4VXd7l2zXIanrMI
aFM6entb4rPvOGzRl7gwzbB1Cd320bonleBGK+Gb3hZ0uXlAVwhkvY7kV2JE9VUHLbMCwmOhysJa
ZmVO8L3AXsXPOYsvxmxr6OQhOTyrO3J1nEwjxJcBXeI7q2a9WARqbsXnxtS3AEDrZ5WgfNlPurl1
Q5Q1yFdzxo0wI9cU18TUeaajPNpyOA68YVuA7aPcPBkvZGU77As1Z414jr1u8TxCZmYY0a0ZKHzO
o8iDW1c9jkD02Ootbl+mpA73phe0RwyWwn1tiebvO+Mx2odrI+zLAwnobuMKKOMdxnxLK+7yz9Rp
v9l6ov/qh3Thjw2HulBY+6I0LKg92vdW0xNnn9Je+Zz7Tn1oLZTO87+Yva3sTLa0tWy2ffm77Kvy
SjazeUZ37lN2273rrGuixN0Q6M5paigq1mXaEgapJAi13L100+Re5N2gdu81KeGD7Kr93Dw6fXrA
X88+6+WgQJELxFo2DcWwz9p8kXd+FeCapYzr+K5x/r8IY7LPzDJlr9rxTvLKJJHsr7myWbJ0rVPx
fxg7j+XGkShdPxEi4M2W3lOibNUGUaYb3ns8/f2QqBbVir4zs0EwDRyZBDLP+c38c2rez5KIwsMf
bpGHESxzu5l5RFuBuiYB75pUXqVqL4YGnkVBkPkoIg334ui26bNWPddmjVkQyWcei35sb0kuXbGr
ajcS03HzwHKcLWiOGomtOEIqoRt3NdS1Lczt7qlXagAouD/9hje69Qe9/VbBWFoBYRmxq7abczHG
N0wuokVuq9J3V00Ols9oRzhq3JudCK3F3g+d3zFIG/kdXIe7daDebxU1LL9jtyP2M/O62aRWK+9a
yazfgj4hJMd+coj9m1pWWMVbAREpLSKbxXmQb/FWZEyK00Cu4Qbg6Lei/RW0tgeVHbyGnTjKkoVT
+2qb/O2B8sH2sqA+eKOSrYvBIN4wFTOfqLulyPFBFEck8/Gw7ZKzKFrmeM2YVZMhI96c8hxfSWQY
NlmjW4cqyjF0Uq2IuqpHh6fc9BKxE1nNfpeSj0LNR9d8QLpNdB2w4/mu8NhGbRC8WF3+7rtyCkeC
njYiHBU6E1s87eNTVWFYI+pEa8uk5S1zeNv30yfRz8td9dGR6z38fDD9TtpvDYSs3lSkMhc1MlDX
tpKjVzP/S1PxB5rfIr57tgP0hYQ5ignF/pQFyfvdZgW3SYAVSv+nR44Cyank/zsbrYjW+/7lP61t
jEYwCaBm+2WUi5EfqKl3GvR3Ubj/IUw7HRcWjhObe7aMV5THJMmvt14s/2QBBIZxqdrFLh6S6IQy
WXQaxTtPfBSbyMAOezD7Zu0V0HvnyIIsF5/jByKSoKattY3z7AdpxrY8Zpg8vxxnak/ZNc4ujqPd
J8IoL1l0hCoAKgiMNwsvjoZ3YubhOu06Ak5JmB+NJjU3bpi3R62MZWCWSLjk4NCoELXb2lGKx9So
wDyFWklo7ZHURXrJpWDjuDo/hV+sK0iluDcZKFa0Kipb6EK7oFkUGN6u3m3CqLZ56bTS0C3sVCV2
rOQ5/MOOpzoiBExrUAVGcRiqoQwiZenq8iWIiPbildo+ZTF0ndLQHCau/yRXVUcftklT5FDCjcBa
2BEvszwu6l0syDKN/h1KzXCBahBa0EjciS0uy9+KKTeJoTuS7F58GKYoXJxq3bkaCm/fy95j91F1
bxR1WNd7e1kOHkV/0ZhGiroafTASRYY4OICVTS2yaH3ZyxtMD9OVh979TiELtcjcSjqLTVXG6r4q
dXyG/6kSn+oIX7dYD6Qz8qIHMvYFooVUtQSr8iIuHtAzIQ7dqqewUd1HOwikR9VDiz7TS39ZGYX7
KBqktm9XtsXLXhSDqscbsLCPWRw8i1yv6unWLiSNPXNZAhkptgG2yHIwumwxdNpw8ZFOvQxKMFys
mp8q7g2V2SYNMXgplH31YdlpjbPVpfg7Qtm3oO+Ks/g/6nmU7IticPj9EbVcfrTKLQSOtifWW63x
Zs4hEJBAyAm6Y2tTxJtaIxi+EJVV77zF/P5MKMh9iCGCwq52y7Au8RgRYlhgNa4sVbcPdzHZladi
aNOTGsu/UgKNeb0ziHy81ZXbHsoeTQ3BloW8N6y10lC2oogxRb0o+qQGQG7XzymC/wnYYQM4Btxh
MuNObzB/HBE5Oog4VjF6wx6MVYT4CZYgE1DAjgz9iRBstkA1Nj/Gtl2cIFD/pcRmvrUxKVhlweSM
aXvRlTQjTypKPlOH5zwlVZ415kWqKJlOOPBOkMOt6FGao3mQfczMtTB9amw/uuQsqp+s6oTrBH4L
8pj+LUmEXHRHTp4hCbgBXu2dj8LwnB5yxjN41PAmMkdA/qR1C71zHfWEE/hXEsizg5vd6SARTNzU
AN43q4YZzDbrKuO5Kap02xchP3VoYPTQdMaBSOqkkEKxM6GAtzW81qkvitHVsx4vg4qUGDKoxGSn
O4LEFpIUUqSjuKNanhKeLS8w0dpM3u5hMLyC+wsrUvcaibe0e0CvQ3voJvgeKgLLITGbAzFssFxe
Hi99J2gP6gSnurc27rhTmjhxwUk/j+iPi8Ci5JPtW5RD0JynOvHr/VedaEj0MlkQUuuOJVI/KK6O
cNczqbY2jVu8t7nG4oOUe7IuNTk6iQ3qCCxaxEfFcrH2qPwVkPkU9O17UtreBnMVc8u/c3gvsubs
Vhl6xejTCPQf2L5vgx2Gx1mgm0XINx8T9Q22PtVCSX0yvDUrTA8yLWyoE9jx4D327H5NolM+RmPc
Xch+Y6NhRoTc4hBIhlqQXpRN5VGAzVLP37lMsBAHBjjoYg8oSMHR6JTn2g6qhSgaTdbuJLU0V9rE
DQaBy6/tau2Odap3TF3DXkmhDt8bvgJ8A8Wyk4MANibw74dUGWZgI4LwaBVCL56hjyjL+6c6114j
MwTkPRTtz3Hs+Hkk2SnWdaqwngS4UpzUhe8nz2Am1WOLUOeTblXA+Fp1ciwCtB5jYQCR0Xr2bWBh
QV3513wkyK5MMWmJl8gq1zr3oCeWjKAFzpdjrBwFi0HNJqV+VjGHzFQCUtDKEWLiSHJ/rBjd4Har
uB+WOES4GwQfWXTcy0XnQZlT4+eCFDfAmeGnHk8W1U03PPm8PjdJq+CPlKXZkekS0y001AxzoTm+
i/B9rmxKrU6fDdwRDolG3rcrfHJ+OEnfJCtaOF7oIwwt7wrJs46+abWbCMbuLfAD7Nl8Q/uRN6zE
ptUpU9ed6yb9ukyydNNP6d/UG0D7yO78nJWTRN01NWKR4rFLknN8dHxj2fPCcLP2J06azUoPtfbk
IwaH1bvpEbylAd04hLf88K1xq3zrt3G7a/Pee4Hj9ZSAc1aBx58GHEIfo6RlXt03i5L05aM8VaW+
SezHrRfIyI66wfVU7rzJVdUFvUKUNMS4V9SXomra6EliLf1kUkebqA/BtLkzH+51Y2liBGii6iMS
y1n9UDo42s+p51C3NHR8pok/D8U32GVQMCd0VhpKOBz12kpAtyxJ1R+bKWzEHB25g8FktVDw5wSv
Hu4rRQW4m/vASO0aekdaeLzigHiKjUB3+k6Sb01p/J0qBPHhlwS3Qiu1ZaUSHRPQWcNP/xQF1FO0
SnaH4lXnJ7u6UFMw5lO+0Ys8dYPB/HVIrXOoqW7GAr17TR1UNHOnzZYpeZaL1KHBbk+ZuvunrpKW
QWL/Uxepxi+1Za6NYGT3A6EAC138joTmkNfLwVGT7YwlcZA/wLKBJyE4fvNALrLaAKFPgu86avbz
esnyQmdVIdVvnK1EJ9k2esEhKkF8deVRJEAFu0R8mtOjpiufM1wESXqfwJztkHo6kjxV/7Jy49T3
dflNU1hKhLUN3r5nfhfHwJCQ5XvG2czcln3T7xokE54ML8aOnoDMzz4qbPMw6sNVS51j14TeTM0T
AKnIgLpcW9gvxGYtZPD8NW+/6ig2ILzcNcakf0shM/qFkQ/VMTI77Ahsf4zBSzL7J4svbUYV0X2z
bJVzh1X72vcK87VOy+9WhHH4/FBSi8Y51Yh0bVI/yTfqZN3hKwD1EILvjvpUNO3gABOrv0nIoGXG
6B9rG11Uq07VQ6mF7ckquxyyeCbfLIvktJv50fcex25MaglWViprkYlwlGKYY5TKcOoGUD/MwP8U
y6kRhYZgBbq1WjUijac3qCFIBqTwXP7WT6WeCD1TJkyAAuzqB9n4rmTdiCZ9PeyKrvffAHtshjJO
f4wT5Ve3i/JYjqONYEj+XdT7FdZmmPcNl6boGZKZZS5EQ8A7jynYYSzq/HetJ+g4qFgsh6soZWWz
kG1jO1Za8NtT6h8av8i31EvBVlVt/AICLwfe2hePrdSHmxBRxrMVAwYlFWUdSCr2rX1tYuTQ9aCx
vjUuYCKgGP4psB352fBQDJjqE6d21nISKTtR3HQ2xDW5D9VdZMn2GqffPQ4f+qMOemY16EWzqxN1
AlX/U6yCEArZR3FwynpHnh7Q+QTq5zmBysJDoU4iC2nnmKs2s3QEzSYeHYt0kAtLQvD5boyHd0sF
K58oZr2eoZ8BokyRJ80UL89jeVIIGoUf4cIBwDtFzH/sV7Uf8yyuZe37MHYa6oxecAL+SNyZvN3C
zvzyXXxK3ebPJ9ix5TuElm4hPolWKwoDwAeLPJSdSx072Wtaf3enFHfYJOqJHIRJ6CTwLx2ZLqwo
zOqlH0t0x4De9b2knUGJT76HFCPTxmQr7aEBTtC7KoCC6yGXeBCtqjfc5CK0HsQxMASdd8ocyyKG
UCTrbrAA/0wv28TOM6Rwa/1kFq79zGxxJ8EG/GbjG7bVY/tP2tg1+73aj+2z5hrBWewu0snRtHti
ud3KMoBJCo6doOHhPKTtlMpE7Wr6C8hqh81b5SnazuvJsmRAuBiBkbX62iIYekHT4W6pYDMWJhKw
rdibKAIaFuN2yZMtB4e24PGC113MAzyM40Ma2sbr4CvemRxesxjsxnjFN8ncAXNrV6IY4x627kyz
3gZMja+11TzGZGi3agxtiNQ9+jlfyy6PtLmdZXiOV3vfkxVFQ6PTDRYbSafcgCjIt3oChOcjls9T
ySijGmgUtiuiKDZx0qP/1nt4xMSof1itsRiQfnzr/dDbdF1db311jA6gM8PliGX2xpGUYi14iLXT
KReYY/MgFa/BYZReXJ+5pxjFusHTo2JRyBXJzrEYYA80iULOICxf/zi44XyceL35KKYwjqTaYHEt
ZUHKJFwmvYQ4CkZ286tYC7DY5NWP+GOIVUoO2ndBBgk13Enu3ZyGDq/o4pwHUcP6HdQeApTfwtFV
1moeWTvRTS0Xqp+Zez/VnaW4DbLZi4hHwaO45jqXdOBnTsjzLbkqYTfs5DYfjuhyMMbFx69lVlGv
Cs4ahp64m7poTGvVRa5+AG581IdGv1QoQMZ6b+xnen+K/+gS5jppfyG4pfojSXjDJpcV6RfTZfXH
7Hlcel0R8mcqGJ8t4O/5yPpHczcmxlrvfX0BOa46ig0yA/X8SRSV2qqO47S5F2Vo58chXzrYf53q
TaD67UmaPosK8cmI0wRer+IPcwsCXMUimF4FotmrTZo/fcTz6rl1ElhyejUApmmd6Cg2vh/CjhAf
vS6JjxHaXnPLvY6HJgmCzPkpqgy5QbR6WgBDS7t2We9cHXw1rsiPDlsNpgrfBZqJa4ysICX6brBl
nnvUwrw+QhWojqokVfOnL3WiQZ5aDSdbJzb5W0ia3uNg/mzUVruKgthEUyQZ4SmU5gL/ca6S9QbL
ORm91aEMWSukNqDsGFGC+25KKfP9JDZLsrgoN605Moewh8DfdrbxNlShg+NaHJyVhN9Sy/WxWomP
TZfuZb029qLUNyUz40xu1uReiLlg1DRGandsbM1o0EK10UEgmLWa3BBWFpa3G4EWEhuTaVdeWMR7
ebQfMNTDsbJ29QVLQ+OBc8uHMLesdZ0kySrE6WFVeTzI+iSO9hD2PfN9jCoWnVmbeBdjCnoRHUgv
GPbWW5a6JHinIiau6QWwkyQvitqUt6Fn4afz0Vv0KaY+sknonNU/FpjKmgwcQsZ2eLH1ngz+xydR
x9Nw1ScB2b2pvg0RZV2ptf9bwx1oR5wf9UTNGm5ILFXrHhW1oijGJyl0hydLAi4W2kMO3JLi6IbF
XpWR4BFF0+mHJw0tvJRU06PYS5n8afJSSreihwNl8eTn6jfRmAyFfkLVcBdMZo1WWv/ZqGVkHe51
ZsT/roiYq0CpgjAwUQec1JFPXu88eaEhbVNrKA5uUB8ldVJedYODiQfdb8XXfoWNI2FSL1kbu4ik
fWMG6UM48HdsoG7+4k5FT3mogiWCMOZD1Ekt5CzX29oYTFjZ8NpEzqHseqwKyLwBDo36i9LoEtNo
tV82KUE28N/xykILCbPPhXAZu2/aGs0fo1VJk02cW8VxvV0J7xxSJzIquQQeWxAH5SRELdLkdbhm
2rUm56M8u15Y7uO0rpbQi8gsmDGxpMR+EY0xMuDPTTv39KZ2eAzXAaVs7A6cjQCxanmTXDxWrn3d
pK+6kcULteuq33pI9NXQGes+kTMpV5ofY+4w53Bq/clPk++66TSHOkF1fZEQq7tIbrgvY8s6dGUp
AyghyUHkE032wYZvGVjJYwoF9dZLNt9zWuQrtSjdm9g4SrAxERe8ilIhV0hHFaW8FEWxV2X4J/QE
8ks8HSMGHbWLLdOfVryIJcI+WUe2v28VxzjpmtM9qNPGLHibu/gJrMNx6B5Eg9M07THW9bkk6ls7
6x+4hCvTP+0YJoStKgsD2aGT0JKYNqi6Ivw2bfpodFeezqRXNPiR5xCun/q0Wo2MhzP6e1CCr1lm
hO9uRUo1By1xddqw2HXAQ/eGacOcK0j5NoUHOmXg8qdAs4gsZ2ncngH/TnHoe+3YGta+bJy9xECB
mWCprNTUDA/0xuzBy3lSxjPe8XcVpJ02qceXKvTyp6wBHjuVzKZ0nxB+X4i2JAjl58Y6iSbZAaNA
8hIpovFFbFL49I4Zz4UxevSiIl4QoUs3jR9pByRZQCBkDdlTO3zA/aE68LshCFOOnbwUH+Mxy/dV
R3zrNomC9LbSoR6eIN034S+H4UkNtXqXh9jtpp0bDotO8g9dWrJJlA6NgSC+SJqdATxGZn8N8rk8
xIjQL5xguOl4SGzcwqgeKic4B3WeveCxDjlbtwOm+Xb64g3YDQVt0m3aSKVVcYJtoAfR2ps6p3Fy
yFqH9KN6y3LmA8Bl7QnESiY0LrKrlCrStYQoepXzQpqUCZIV2ddiPUzFuS4j0OFYv2zvven76tkI
CYLg1tMvrEIiYWJCkiNd68gZgSBLbY91H7XIxZnoNonlQm1J9rqcdAkESVBwBlHRRIG41SU4MqUB
B2mSHRBiA3dVAfHJMMITlOAWvjU9AmaKK0vHv5SRvzctS7+ZgKlvauXuvTFv3ySrlQ4e+ImlKCYm
cpFmUrtbUawwsGFqrI0XUWR0jY92ChgfM6UKlCwcTk9O/nYDpApjWy7PXRgjoNzk2mqwOnBKwxYR
ROuvQi1I/g95/orxorlqHLO75DC396yM2g3gpMc49JP1HL5HeOKhGzG8EAkeKUAd32FiuBehfHiu
+Lm1/KlsR7r4JMy6F70NYbMp/i/fMsKFcKfsLdNZuloHurgJwpcgivbC/dKO4XmgOFXtRBFVyQwG
zLdESd1droD7R1guODsNz3YyACcZFspzjD/EyW5hDGG1IH2L/SAEwzGMDwriQlffhd8rtajq6h1e
Mb6Xp4ihttatSIJnbVLVHfLEXOkAFQ+BK+uX1Ep+G1z4JCY3bOdJsk1cao9k/uPYKQGamx/Ngjkx
VpVMhCdHMYhZ4dVDbG8dOC1w74l8cEfH3hvudaKLaOgN+c8eQkAjazMV7CDabF06IszZuG+szeuD
bNguqCMkKkcwSCt0upKDaE19csltZD7pjg4voUzfRXVpq862A2ixFkWJtfciTzvv3A6Ofemxd60N
pv38SX8XXAc+bKN0Q3UZ0Y6gkncmcni3wMA0U7xDIQUyZbNwlVMRAvW9wb92rmQfKg8DPbfpq9es
uQRxey1lyEVZ4r8g0uW/huBeSKtq3mFgjvMQuhrUqqlHYH63+iD7SdQDNQPSbEzrR0IKUZGutd4P
vllVRGiUtzg0QMByVZc+1V0AzzmAWm31WcaDkUCU6IIm6E7qvK2jSCFwNddGGlpRrvhJlHu9RDUZ
sOj4aJCBWXZdp/zEP3VpBxIsdXX40VRa+drUZgWBqGP+0kIKyEOko/RBc58TLC4X7tQXMfREajCH
K4rq0R1cMjU4SR0IX03JoOpFaLlVpsUkQYHA0vdpdLHhwS7thmA/YAio3BrLyabDgkM2/A7BaDtN
FynKQAQSjfAmNrDnfQVnD1HwJDIMdtD+NgE8zu1fj5H9ZPmHEtEE2PE9XzlFSgFyPMF+PEdWUSQL
7TCNF1mJdzIC08qrWV9mvqg5/OWK1YFhoFmDkwgK0JMeSZCh0qoacAQEE0VKpXAuJsxFFzXvqPBv
BLzsWRYKwvUmtshmis5TyUA8eRMign1QWQ9BXjDJpidOaOk7W5KLlyGPw2XRad2tljEFwfukP5IX
Dk6ARVHldGz9VjhZ626inzEOL5ek7t2L+GRb38raM89fqmt+qkWa580GkURlOY6lv1XshhxbGFnJ
M4gMC/AmaVa7g3GU+yjNG4r57NRxhTSVtBEPTM1BbqmsBx1/vjS6qqP0UzfcfKEoSJU5UpRdWiib
FxxYOpyFHobSxAi5KBTcoHkxwLMocWjRsmLZTM0OmY2HQM6Vg2um30VJbHxQKFtVKVd+RST2vrHa
YB+CAdrfq8SnwTH+dMMqcqg5DWXJ+zUQujlGtU7V3CB6/6lQG+BBze+5dD8gmc1M3eh4te+N5H84
07yHOB0aZSRcGuftfhRxBYg2GPa+9m0cxBuVmdR0WVkQFthVTzcWpQPqCxj7NqtAAwd83118Ck0X
ccT7vYEfwhU5wXoewyTLRjfwX1+OMp2inE726ZZ00ZP1xlvrMQ1XGwt+oTj6YCZ/vrP7GcIy3ise
ibJKdX8lclaeY9UtPm1EndtryaZw6g5c8j+t986JLhdn1jXuKcAU+t/H+FLMQiC+XoYK1JcGcVxR
V0NA3SAC9/lc4cdZRT/Au84JTzi0DpEeuu96v7gv58kV9Eisyg9JfIUBMGw2rISzbOH2pj+XDQCw
yxqO4vLep+iqP71Fnej8pU40fKn7r37z6e6HFqfL8vzz6b4cq8hyrlAc+36ZX071ZZfcGV8sxdWO
TV5iU9v/6mIje071Knvu9ei7EnfZ2Su97FmXkHiQXN/bisbIAlHZuOWU56UvTOfyMcDbVaoUv15W
ZvwYRqwBRWOGCdfKbHt73hXpK2c34sG0FK1taknYlfZ7URKnBzZ3sLLAus67BxNoNURUUDSGNcLt
oWOQr5rOLGW+csGe/kGUxKU2qEHLZp4+iv4E30EA9rU1n8CqlGDLUltdidYg76szMKRvYnexGVko
REgt3OYqhfSZHvfOQfSvG+TX8NICLz2dPQeJcHIkPP26tAnqJXl5yFbz92eqyNjUfhswXaVrwspz
XTU9oZKpOOSNf4RN1s5foJJq5q0Pfrl2We3VUK+R0zDSvRlUIyiwoX5CzAyTG1UafucepGJYvz/k
JLeWutkH1xDNg4PbIfwWR3L3AvrtRwFW87czxHsiHuW3Dkbqyo6KckLQsJxreEQHsa2+ZZjFG0E7
/kZX56Z7kv9WIRW7VnJJA1Vcmmd11JpVXKved0jhW9FVafW/mK84z7qKfS/A//SQD+5wlYxQZl3W
Nz+1EQ2Y6ag2KSeWN6F1kzvm3NixWDtS7YimmpmzmK8RwY+JzBTXk+B1p9oPre5ne4s3PauY9BSg
NYqFpOfskhzqpg3KGaxXO2wLWK0AjbiTxORNVw+STPS1dl5xWSkXXaJ1P+S4eWiMvv9bR97CR7AV
wdeIxU44Vn/LXvDYaXH1w4fUufDr3HhVrBp+mWXINxvhw3Xbjs4lLZGTQB5FOTomdlsKUeGdP3rl
WYqdeuPZufUwBlgZh4FsPNc10S3w0zE2n8PPxLWkX+6gbyN9JHeULmUS9sSaDaS9ZNn85bfVrxa+
2TfdR/4jLMgCjT1K3l1jaA8olbSbvEbMgEA5IjjewVYZk/yqD0JvOUPWe1MSnwaih3ozK5o9sOro
WVVwsnd89OuE/nJAum4VkBA8BEOYvBvtbhZ1hucOwypTVwb8l28IjvOD2QTpbCf6dJK2hbKZf5yk
duxPJ+l0F4zStLs4iT9mzgG1seSd2aU4CeI99nwScSl2hDe8OEkORfx+J8V0J/eTTHdSZ4jYqmVm
n5GgQ05N6FNPdyJOgm/i/STddCcqyImV6OX/r3cirkXlcSBOwgrPPt/vJJpOIg1f70ScxPLHPye5
34n4TcDrP4jvwba6cIHhiL7PzSK9ptMmaboIEgj5aRubpKtshWiYFagT7wHkvDldY+sL0XEIIWcV
hbYW/e4HEEUj2nR6q15EzwwOCziMHrh11/RHSxxDdKt19a+Igbj71K8yDDI1jdduPnVsZSBWQBZ7
Hgpc1XxEHRGdjaf2GCNMlWIjrsNl7b7LUyxYpvr5mnPbG47qoIEB+1ffPjXVC0npe7UOFWs+WEKe
V3Wb5iQa56+iT5S3NFcmLBnHufdliYjxD1q1W3EJ87VnIYFsObSD9b2j2A8nK4t1R98svzTI/M13
GRHVxZeGNnIUyH3O5Ut9g1TwmZj1/HN9utDSZJk+5vVZ1N2vNtD0BzNqsPOYbmC+Kac2kHBuDQCn
H9+OOA+PQm1hdnusKtRdgCz9ehzH8L2z4bhYmq2clKk40QjC90E31JMR1ojBTJWQ1aN1b1gKHC6K
wdASYajym5YRm5CD+obrRvSeNEmys6uqmw/MSx2H2Lwuzp6H6SRnFjuXEkZWIFnipdhptEx9lTHt
m1sHzTrkthw8yVpmPoBCeJsvIDNVWA6pMx8acnUDedaQ4I3r5asyBPN1smd7LAwdR8bpgrxqinTw
RNuLm9IHe4ttjf00alLw0KkpiCjuxiGiuIURV2zEFxDbzPpcYHwXKQr6Fx7jrEXo5tqafWjtAl+b
qaiS6l7Fbo4L4lRE9GjtADTnKeqUOMJjmSTqy6gxNpYz6BtRLFyQJH2YlVc56dTnJisICHGllRkW
B575Af4IHE0CV4vmogyrbyraWrtEHqrD/jdQL0iUsJie6nW1AUBrBSk+9Pxofd/+LGBYPJgBBvMe
DFvRS4kLHcN11MZEL8drW0j1XXMUrTFazWpbsnx2a++CHgvpW/Fj9uhf8BdQ54O4SoYWTWo8lG4V
olGmH8TeY1yk+65C3VcUHTdLlgaJgJM4FffkISfzFvlKeUYYRpkvG7X+bm1nGjqo02XLjXJLdK9/
dIu2wMC4ABMy3dw0TEOZ2KH4Du7DVLRCUNOD97oJtXmYiiMpsgHQHw8PxJz5UhH0uqiG9mmYil60
//cwDRXsx8ZsL3bWK2TJxDAV5xvQjwBumycY3nNxqEwcOqaJ8zCVRv9t/hk/hqk4UwoDalHFMcMU
k/X/GqaiW2Y5/DYBXu7zjTNMrUSznlAGCh4ahqk4ZRCSozG8pphH0n2YEtGYh+l8d9MwradhKq7o
PkxFa9M0a6cvlOfQG5HW+BimA9JITC0ZpqLbaBJSHKdhWuv2PEzFpWlNVRzkrgkQr5zGZR0YSw15
74NoTZEB+TJMxdHEMC0NK9mKS/r3MIUON49exTH1Paph9TyUQIK3S+1jmEZxRI7ELV6lSP8zTMU5
cxOnpPsw7YtJMolhihlziGqddhCnvA9TcUFBTLbAwBz9JFr/NUw1tYQ5N41LrcXttVXbeH7oteV4
49z9oxFa8zAVvfzEUneFDZZfXA8aIn+epqK4EcO0L3PUVmvX31Z56j0NbjmsSdziRwTs+iY2WbaN
YHLMBYPgzCZwXeBhU3/RIdDSRW+b5WOXt9LNDTEJxSUK/5aPQ4w6ukz4ySD/wU66E2TbEv7Npx5l
l0JaMJqr2Im3Dc/DwRmXoij2ktroWIHIvIgq5lAdSKAAl+6PszAoCaskyln076MmQZwT+I64rLlb
arzEem6eRKmDDrEfpXZYiKLYKyqbn23ge3OPBMTOQZUh3t3PgrMNOVRZTY5ih1Hp6iPKSN6nLh2+
o/y5xuYgdsvLMD0VY/f9fhqin8y8s1rbi4uTCLeeezl8vp/Grk2JTGrl7cVputwANlUN892LbpYW
lUtFL8qdKOL3ZVwKx9nfzwJoE7m+oVXh/PJr2iqsXKQMN+KIomoINFCyuR/++flzS34wYnl5/8qs
KB5XaCJ3G7FDFoXyY+j+vJ8EqFaw5mHnzkPGxWr+ViPBO/3S4jD3MWWVxrYji7GzWvyFW+ihN7Fx
9MhbFWHlbhIchOc68BKkvH0FEDndYFHqh//DXkM6ydOVylUcqGpww/2vvarpXPfzf5zr/7/X0Hgg
AOKve0nTucSBvpxLHMlU0Gf6P+7V6AYBz9AJdrUmmw+ITZWnPLBPqhvkEktCKIvVmCxzu+RXFqVp
0+AWsMAUBiepqVgDyX6orc5b64ppr+51JPeyfVQDshNHF/1GZ/SuloWF5cfhxCfkus+s1mFlNwan
ToI+W0pT9HE+3HR1ZV7JG4bOsBR1YqPBEjsaZnCTxRWLU6TSs+pq2lUURK/Rl70FSkbm/l5H4L2H
ww5goJquRPQzSqnfKX7WLUQ/cdUBEIhLBvD7vqvYQfEA3SImc56/q7aPHRJVOJGKI4nOpjkEm7FL
pfmCRZ2m+/pBU6r3T1+xsYvQznkQp5uv1wzwUdf6w3ys6eYlDLNWjcsc5F6X6aW9VZrOnL9M0WD7
WnKGi7Kbu00/zVzfWGsjL+zz/Tb8WhkWNTIju/s34BDDXMM1q9GX/+dbSRVV2qvV+Nf9zKFtu9fB
OYkasRHdw6x/KusQD+iPcaGW8MpbnQTovU5XsXCMO2a894upGq86NY56Uop6XLV9Iq2cyv8JrLXa
D2HcX8VGs9v+Sub6MPSqfLTwrA/WscUM0vWTy73HIDcR2gnIeLUJwER52r9tsvGYpu5BdIMTTkM+
dMW+DvqfX86gtVKxlUAoLD4dczpIj68bUp6avhQNiTh8W3fxKpUYIp8O7Y08SYOwIyYjTjUfKCU4
JSmdsvvUs2+6K+Bp6yAuc77iFl4YC7H8PO8cJIZ/9bL1p0NN5NJTHXnb+cDT9yI+hT7561GXX+Zr
E3W2m0lbVXZR7hPf2GC08aaTzXIpvk/RZ+6YevIqMRV5JRrmawnHSeu9z5PNWJjdfBbRu6pxgLHK
BivVjx9IfAqk+sUJ/RDziunrnzu3NoZAVnP6VBdqyL1gqXnfvW/8nGA0xgTTEeeuQNXNA9yDP0XR
0iSGvJu8geaDzx11V8bTAduH+ccRHcV9/D/SvmzJbZ6H8olUpZ3SrW15t9u9pDvJjSqrVmrfn34O
oW7TcfLV/FNzoyJBEIRo2pZI4BzHUGNPH5R0NjvPIiIHESsfaer8qUntFG/BiyFwqnlqqYE+Gh4k
353GqgTcAG7L4TGSe9lLqhQKaIlxQXKxmy1kPXHH95Y7Gf+zgfRwcvzRmepVboc7G5kJ1Pc/TUnL
Uk+av/dI6sh+/zI92d0PTcld794rafo/Td13kSP9q4uUNb4OrP8i/fm/OC273Zm/70x3J73+182O
GdabFiW7/8WU1JGm/mV+ngWpc9dPHaNuWRhTj7hdrJx/6c13EhRVsUwGQ10GVoXnikk191SiS+ZH
t7IYYUd4V2+D1PFk+786ksw3YZFKCmff3DoGxxlZUEwzAOLHX+W+RdrQu31AjqEc2zF3vDs3yOTf
vUmMOMATtojzzdw+W5xt3ZZnu3+NQSboQhNx6+dt73mkvFxNgFzb3lr/26vZxt28yirdmhxROiDv
uQ8c20Bu8Mdkkg7eJSB0kBDYTPu/R5V27vrJkUlFjiJ7UOmuG8mo7//gMCkDUAowhSY4PsS6+pe5
+RakZSrdCGWLHFPKqCQb7u7rX+NJ9yME6G+AM4BExD/W/P/X4PMCMZBrBPIMlqzzKFyCog/E9aBh
WSKL0ET0h+PsAPmMTWKAUj4XOPVZJAJTIMW2rW2pyayrG5k16yKl6y/dBHDKjtC1JhPQI3/qVlHr
PtcdUCAJ1iCGXdL9H3wQdvGE/P/mw51d8jeqwdSrlRPOcgUiu5iHOx+0OnV3oz4A6kvotsLfTsAw
iHn4Tx8KcW9/6t7Zpfn9H31w7AZvlTrAyP7vPgCe2d2pV3/p3q7+3vnwL93rPICxQX0tFURtAUcH
IVfIo0mxf5Dz3kUeijotOz0B/jDv6wu1+HVgHFyzPVNNysvKRG58mHQANrKrCzWAgiHZpm6IcGRh
VPYY9HI9Ah/zJOWF7iAfOUKgwRT1HQCv3c45j9jxkCpUCksrwcltEW5kw5Rxcw9K60/pdRhq1EP7
c6NMFQB4PtzPB15tcOLsA+/2KhMON2B+50mHmJqrvM90bRUbUwDyCLhPDRHAyZHHwVYlzRANCAwf
vNzpujW7RHplZ9s75Ab+kF6S3M3jxxZE04f5LtWBTWsQxjbztEvlNsJDoT08SImb+vGqipk6e0Oz
DKRuA3v2DmDOPm6GOoQI51yUzALw4rUBAE/+tu4Nvpg/XFK0qvCABJLiKPWScQDhX+04s0vU8LE2
aFDqSGK5PqSblVbcrA8pp/VRifUhZblYH3ULkE0poxKyHv+5PqqJNSvpKq0R5GXM3aXcDUAsqes9
NtvoUyqjztyHevWJjEs9bTI+t6pT7aVcrg+SybV8XR9S9259UIMBeFBaH/PnSzJaH13kv68PknVO
xHaObf6Q3pCcF+mjpsblQS5lWiMAbAa4/PXDnMdCapJYI1IcgEF2lQd4wicFariuERJJuVwjUuYk
IMqhNXKnfF0nUh4y432dzF+FCZh7l+H2exWYlbH3A2ATIPgPmKx0nQoWHX2rMeOVFiOuADk9m9wZ
IOvdelhTMcQkxquoHd2lUQR4DjSS+BiOgxGvqDirxsCrAmNe9TAIk/MYc1Gao9GsDAQSA4DggIhS
1gsyQYoDM6phPfcxrB5Rcx0AMci3WYn0byz7SAXxSh1IyIBAwi3dO069Ot+292PNkeIjh7sZiaah
zrvnxmre751cuJmZm9Hd3HCXicEm5MHiNme/6YbFXZIieTHfBdkeEXK9BW3pPDHzTUrFeXIZ5sRH
3gdy2K5zcDMqmQTh6wCsvhIJJlJp7k6jATPQ8vpMA1wafXb3N9DaMdvbhQhfF58n9akGw983fgyw
jxw5cqUfnKNW61f1FAUrqlKDwo1IRaKq0yKQzrjkahWrC9nsx2oAGoMejMkpwjFkK6k4dcOQ5KOH
67llNmaVrbF2wUe4mOs31iZFP1bwicxOYZCoc3FWSdy3oMbLN7VyGot8vPOblOcBOza1u7Gybv2e
W64+zz7ISdAwO7PPN3aoKP2m6q2Pwu8eECnUELpZpr1PIVw2hkHdTmJ+Z5epH+Knhpupvpm4q8s3
9mcfhcuIDTAP99PWA+UZ0SROuP6ny6ZVdosbB0iJFYUhXb6fhBJ+q0YBUAaxOG78VgDVvsr67H2J
zLdKLsdYHWSZLjdr519ukzeTmOl/uq0hCRqofGDxoUm4MWYr+J+9zjS1yvHm0ofrVLuZWHK9FKs7
j0Ca40Sg46wG7YKA1ge/rOtXBEj0SKQwU0CJWvUrSFuNPZBXQIMkWrPQz7dOExrADkE1ypDr5lR9
jxwMVJOwAhpsgt01qqY4+V02+Zge5r5WgKDdKQvPVC2B9JG4ToZDVjFs8VuxMvsFRHjpC9gtF7NU
uNYZ+exabHX9qetYOjeSa37H3l2LwMJ14xpOitJ1Fxi3rgGO/9Y1BIy9u4bzEwBzCdfopv9yLcoY
oG6Ea4GuLLpcqV6Rlrp1S2Aq5KliXoAAYV4QjO4j86R2V5Y7mRfQ0UPmANJVcVOAT4oq6YXIXwaf
1qxFErJRBPU3fFL1nkSkjuTBHszSOVDexACzzLeDHRglET0kLJJM0avmIeK/pTESt4B78Is4AcDT
h48sAZyA3zgusAM/fMQZVbVFDCDCl68+6oicO0emBTzWD7eplGflQzCWQLi8OpRnobYMWkTLSJma
VAZwGpApLJ1Uo149NfhTvfOSM4Fp5SC6QwxFrnIExC256YQbKWNjE28awKrNLlEDnqatoz3yPdVc
pQ8V3IO9jgH9cCIZjQW4RXcB5HhtIyeicaNh7bRI4SU9crNukVHa4KRFiuaSjgOEKGzP0nOE7SGL
XLGLrbzp0m4VDzH8AaKBPz6tplP5AWHIL3IeZr/AIzgBP+2BanQBagnIoBXb35KXJMvLsfWSFghM
c1V8jrmuNPsksb/KrmQcqLVRlefziiBJzm3szPe5tiNV8ooWKa/H90U6y66LVG0zAM64plZenPRm
GVP/PxcoOVlUSKlTJixQ6R/w+oMdcpUAwCE+ULowINM+OIC9lSIamU3uSwgCtwPJZ9F1hcoPS65Q
KVOM4maF3kwv0rbkCp2ncnLw1PbnCs07R98EY4TXyuuHRSs0GcebhUx+GcWwD6IegR3XG5IrdB5B
NPCJgxU6CgFRfl3JY17erFDpPTesm1U6e5/o7iIHEOy86MmtPnd6PDbgaFZO0HWVzh/W7CFWaNpW
7yt0FoH0alGqUbmVcwMo19sVSu4gtZsf/Kh9kfNAcg1AAHcrtNaRYz75JSBLrxNBK7TTrfcVSg3X
FSrnhox/rFA5DVkBmFhENGs7UqCGPAISJ84GEGsgPhm766tFyqbyyFptkeQa+wp2EsdrtTTf4ThJ
fVXBT4AQPucrkvZDr+htwd4NMLKucE6kb9tdDvTZ2DzooMd7bsv2jeSTXo4iSTE+NbFVPdo6bpka
jEAHalg3jecyHYD2kEzI5mOcfR00F8SgvhVffGzfnLkSxctIuKT542/WBOZjZ6lI98kAA0Qd3BzA
5whMfJ564MwGjoIXRqEfDuFRGdXsE3OB0hmDC8cjuQ8yKl40Aoy8UrY1wonmW0P652LM8+hLXYBK
wBBIo3zq1K/hCw0TDQEDTAAQERwd/Kc5AKbIrXgCcizY40RIVKXRTJE+jwA0QzOF1F37JerteabA
4geaXGSkHBADdT9TTRMCs1fM1GCq7zOFhI33mcL5lAnoJ3Ct0GeRFPb7TFU4kzkDDCRa0h2qpva7
ZapxM1MkFzPVBmbzbFjT+0yRqyWPjzbL3meqNkdAw4uPgvWmpylK9AYc6/eZoltWsKIG8CHezNTk
uupXYOSKNeJWGVvzqY23RhuonxH1sMC/wPiq1QgtRO5/e8Hfc3Mx68jcDUnwqwd+JaBQcCF520/H
ONDCo5Q3KHoOQwgSaVBDpohD9gnsNEatuUjtQX8tQ6kp2nZDenSZEANOw8gRZsMfwyguPtVFhIB4
D0jLiMaleiHM53GEXGzRTJ0NYR7s4u2GLEjz3cddyGEV5MTTXcz9yTxIiHC+LRyl/jdDYDqkvE4t
dwFeAuANXHWvk0Uj+ABpgk8fdzCPqqa/8DADlvmCBw9lMijnBsxxBxyuAC8qCxAELGSuzpTzaCpI
b3aK2waN2/gJBH+VRyp0oR5OZzVbBOkCf1/09ZNRMRZMFBtzY3Lw5pHcIbmOF+qFMinD5mbM0HdT
AKBgi4Y0yUEqhXlWI5sBwFzklXCcSjRuUfMnR+vCvdSnRitJgHTl6OqKGhgAO3eaoX3O7Ey9OC2g
Zwad8S3DQzOSRbIg2oByMFumopl0fMAHnlsNJ6Oqg+D2AKSbVNK64FsM8tc9aZE+0IVqbxqQ3mSR
uQS4TYfYUc75oHXY+RB94zLZp7atHecRgcyGRxmW+t573RD+2VoIPK0PD2g4HgDaoS8RtQ0xSfpg
FGiqpb7pgXnlL5CFhHl0Y38xjz75afyAnMnFrE063LR+86YzQKCCmyFb2LoE1HffRF6u7BrFD45J
DQp3RP+C811cSKYjRhEoAaJeTCPij/MicAT/tAo6jw+lDpnKPaC48VMqDVGJx9/xiqTsRw2Pv6t/
acwDmK6CcCOODMW78aVP8/BUn/tkiM/3lanZSZ3ZEekYDYgvEPOSzgasGd2BgizdFRuAWgZgvaRZ
NHStAbsF1p0MJDaVmyieNWbFUUcKwXwx/qxSK8ncBilliOQBOsNV2QdW/E1faphHoX4aW5d2ZB3e
h0wRc4hoNTH8rKSBh3KRAvzAmx2kcWYFKs7S2E+0NX5rfs2d/r4X8qJpfjUceet/3OTNiHaGvGHH
5on3L6flXcvpQHRoslEU58vf7kt1RwHiYiMQUBy8Yim+Xl30MduByx34qkJEF9+tgbBWGCCIvsoA
YOI/5MZyQkYtnsKEPBJPjQWe0xOk0DzwLh0fdD0FOZniHhEGOs6iqHZ1kImfQWowPLyLlTcrBN4b
EgjUUwLuhhOV+jFVTy1iLBHtleCd4EMu1YCZrx+mZFqGwPoB4NGfKn5fgliiaH6QnKzpST2+6+V1
DpDOwRluhiUdMg9gLAevMEAfMZx6M42Bn4MfFWiEKr7Q2wIoeM9mrttIsETc8MiyZxL5pQg8nzgC
K4QGm6Zy3wIPeEHV+ZI6jwABHYDEiF5JGCZbM1bghOhAF1MxVwOysy9Uy5UkA3tU4IM1EB1yxUYy
FLsx6Fv6tKpGfVo7QmGKK/MhHdl67j0gBpPXxRmhyd3SHqzhO/BKFnatA6BcAysIV4zhWXfzapNk
qbbLjCm6kG6IfQhkmYNkkqU4cTODb00IugS/WBkdtoxAA1ngcM82ymVuDfiHbswczIngfFjUYQPu
RaorZv4DYVbWPjCd8sSy6Tvrx3xpu4b2XW8sZFkN2S+wJEYLwM+DjRAEDmvAR2WH1NWMk8ECcHMV
afMZ2V7nAgmzv0LfPiKP2/2s6pZ40WcvYMQclkHYD3sk0HG+iCeA5i2Uwb+WDTC+IMA0G/Y9acx6
t+W/JWSQLtSRTDCAa64yN0X8FuAytX5svqidgz+G0U33aWwmTybouxe6Yqnfc4t/wkOh+xIFVbmd
2gGHw21RvgID4WwMufvNilt/mYbauLWZNXwawRKzyp08mKtA4/ARTs7aTabz8VMvgJ4Ho/TXhahy
m9leZSLNmlor/MmtfTVVPDJlFDUSAZJnUxOU834X76OhBhdzOzI8lzcrqk2V2T05eDZc83oqsNxQ
7dLWRDQLENYttR33iQEGobmoIv8a+GRCqhQ47ZqLOkn92hj31CQvJLtpnovUjtg/ri8dZdTBem4f
XTYlR27yYkTUYW0CSS4xj1Vja7u+Z/22qwH0z2PsnoVJ4n8qEUm/KBIl+hk5QKbIweiyaCp9x9zS
+Kb2gSX4cf3nNIhUD0de/Qkwp9YOjBH1VrH6n6pS249dnHoRCGY/VS4D8wnYSZdFUpVfciTdADg2
d091NjXY24/OJNe4VoH0ibONHlnlF7NUkUMwxa9A7sWzQxroS1PI3YkbC2dSonMXZs5j5nu8KaZu
lTdafeLikoWIftOqYRemQc031IAdFmWhBNiymNqqPs0yoQyaG7xBdXruI3XCwFsc/vf1PY9Bq5Dq
3ZYUZx0qAqlkFFv9LQjtK34g2TwM4tRB+9jm2pqE5MnsmQ9oA0S+asiNuY6tgALxVEfY2AKdRjx3
iVVd3YY+f6a+QSYcox5dYqA4IERt0pUjdZ39kCPpfQp4Zjv422ExJEPE4RJ4uUCfEePOneeiaC7U
JAPqooo0BlGlhsgJtr3Fqg3w3qOnybGag19H3/ATGD3RRQ36AHGb9riSMqvwxeQEJWAC0YsaAhwX
I5w7uJAoUbM3cIW94TEdexw9ooSAT66dsbWgncG5pOqLxvSjBd7Ywq0bVtqZmqmkapwfgMyw88dO
02/61dhfXRamyz2pzERf6ub0e0sD5L+UkBjoPOG6Q+LKcqjr6RwtY9tQD2MI1i0qxUX5XvqXDNTR
p2Ca/M2drqyCxm0qEQIFo/8ylU6NutCBzLWaVa6D98IDGhIQ3vsQu4ibekg7AH/QtQ/AXpYmABib
676TM6CT4hRqaZZuBThrA7qkoJtlCJyNt6EN8pO81FX5XrVV/NUqJmCiqJUaeNXhKIvqRjepB0ux
AAAnZG4SAxP0vd2NEHjWWO89bxWA8Tn3kjYVrS7Ankbjio5B2t4OSYp+0HT4QQeU+4Dj1oVdGdlP
hRXLLMlBRuQCRhcYi9E37uNrXJWcP09lHq11AF0c06we99gX17Cexu4Spkqw0gPVeqt65evUFMNv
rq9mO/rQvzDL8j/HKVeXnPvNo9pjv6Jv1PLQ+aZzcN1MXfOepQIXF/hoicq+6Hl2CYemOU82Sz01
tBSvcsIOyYdjvgPodLUD+kh1KlszXOOhoHjSTHtcIjc+QFaV8tMc+vFnpiNqmohNVQQE92Np/ExY
+DOvWPJZa5tBYKLVT6OwjR9Fa+102YulatYlBBqkqhQXqqhOYF+CuP8RZNiaIRFdRsZBpWrlkydl
jdg6T2p3BBYuelGD2yvuSfUHj0RmHNXIxt8iV7w4TVUXHpCKbaxtayif1WgEQh8Dmrsa/WwFBz2g
Un9M+P1/LVpA1sg+nV8Y68p1y2ejBQCdFut/9hlEn0r04eDhPJl4pzkAgfxX5GgA6d7lgGv93CqD
cYxVwwGgmBJ9DnMr80wk6W6HMIk+W3y6MF1jj+A4ip/yqXygTqGhaKCRUGKPqlrRKouhykCsIkzi
nCawA+2tGaLkVDi+sSCxWRudN9gD385aU/Hs8v6pAJtEZ+Kl9Ri5yEaPbUT5tBaQIVs8D6dZl/eX
jJnp1tWLoysyRcFgpOx568w1S2TOklxRdeekawGQ50X+MMnoUmcgmTXEX49INpZyo3Af0igfEAdY
BYFXiAzYSeTCznVmlvVSN5nvURefUojzDpTLAf7+VtKOOk72KnHzYqVkhbVugx6npMJTutCgAxvD
nWPZ3+/ksQFKWDAi7Ug+cguO92AdPjf4b02qMJjHLurEc/pUPd7dAbOUlxIU9rs7OV6uOxB+2d2G
GhBPs9IakRcgJkCpAU7O4757HyHpwspT25DhKyfmQY+7chNFyISa63lg4UnFNV/n6gRY82PhIuGB
UrfJyQrEamF6wWtjtZnwq7ofxIVKdAGChLHnIij2P2V3KlQlZeomqyS7M/8v2Z2KNM86d5uXQLiU
NqVnZudq3gAUpEU+9TqyO5gOBk3bR2qVGqxJBhh+NKgc2NMT3hxINjcgM+Sh7UEZj56kRSV7NL66
vgMIPCGnC57+rVWvKaHngDV0luE75O+6Pv5FGjQwlQxzDfyU+CI1EdGQL/q4inZSFYetumd1Dl8N
AH30F6x1ykPdAM37OiiV3IYtEQTWnKV/dQ/cBytFJEvOAPjWI4U7KcABmuh4akpaF9aGZLCP02Ts
uilsGiQQGjuf2fZRjp8mdrvs+tRYzxbImCvo7md/jLJuzkHhLHNFqXBuCc+CMa0OszYf8X2K6lL3
5H3TDdKtzj7QJGAy5JhUEjM2mjqmju47rPHmAnx6EDrQnbSFWu9bzfk6j4tPB2jtw8PcSJ+f2rXa
dq6PMQsQYaj5y9mYo8T2ocELvBzTBNgdAME6vAqG2vTqGicrGaLDXMNDiXWISs06VA2SX7BJk+yw
nQxwToE2rgbIWjO7RERqojqKqi2qslVWLeRC72vOnYWat1u1AsUTy8G7G0z5oYyc/FCLi5VXMUAE
RXFMrKhY8Mb9EJDqXKciXTTsxK/1iX2mGqPu9+ZmKRmlJtdW7QV4JJKtlSLUSVONZ8YK5UUNvkVm
1b6ajhU+1kF7UlS/eUUolDhjBYIbNTqIftvnAHNZUmvCsMaywgacPYhdg8rZV1bOnxInDh6wUbZO
Ijd9IlHvguLPTPRqKWWa7qdLXhvxthG9SM9R2UqJreaB1AanwoFQOL3MZoW1Udfxv64b1SqysMHw
lvks8voh+J7i6eFUWB1QlgCKO19IRlVAwCxZGKoHKbpTa0stWIKerPLuGqhKhkHpaGzqin37TyN/
joXHtBrPeX+6I8eRzt7Zc80S5+q+ez8OIPuVVR/wcFUIGhPdrJqljcTBTUu8Mq0CNJ6qtfmGmhPb
TUCEkKabLBc/8X9egAwTbLGZ+yTlpKbj4LFZAPwDOFz28N6NO4jmLotUAdALTFEDqVBVpS7SjsMB
G473qdIL1WzaOkYfLMxgrxZB9tMGmRJAI+MY8G0g986R3LDD42h2AQzNALLzwfjWT3jCVczsV1TX
PxgCRT+5UevgOQsIJX7xyUWS8qnK1chD4vLwlvvhcxKb+S82jbtGi+wvUQ5U5dJQTPzpOuW+N7my
dnRdf2YVrxdkuSr2TTDw2ZsY2fLrZAQQrz76/WMDYNl1U+EkAnyVKXaxK80G8Rw4taiZLiDMEeiP
cetJGRIJgbHY+t26SVUwLQD2gi85Hs82CM8cHkmRT82AYyLFx4MiZNQQ4X0ce+AZIkJScXYyBNoz
mFddAI3AG7okzNqNFh9O1EGrWY0cr1JdhlbwfTS5+WKnrf5U1GA84rbxQpfUbgE6USoXqgXcyfFG
WisHquJ9pFiB3MHdUBVBq/nGNRxzpQprYHpJcFYcTrO5AF91ZG6rh8nQFxz7Zs8FEhwf2jR9a9Uk
eDPzpNubcTUtlcpQXmsDPGhjixyxEgisC5c1iP7q1RIEDwK92ZxGG3yFoR+CCPmjPgtJaeqYPStp
otRkebE2+uptNkGtRWQo4ZGKs5S6ByYwIYBpC5uqa1vi7xwjAUoU8LjVYOOl7yuQP7WLvORBgVzL
GiHtV3nVg2tRA6X1arzK8MbfHrSIPYL5TLtUVqxdBuzLr1wLyIQWUtLX4BSvt2AiN9867J7w0gm+
2aGTeXh3zLAl1dgvFf6iO6cBlyTDtxcZ8MXRMszoiafuT5InJf5Xqob3Z0XxEYEduepi7pAgr9eI
mX/BXkAGhvlc0NljBBUghArT8W7vx/XWdYvXVGv6I1dBlNaVHB9Xb/1wWOjwZR4q2RL74dXWtxQd
oCn9eFEBRZAAIwlrFJuvnln3sedqFrTtSl2Dpql6IGXXyLNdGg0gWibtEJuUOJDUgL0lbOERYQIs
lHOmGjj8jKfUKfkqikwAPtPo1VublD3oU9A2ZkMMQsIxWCk0VmLFAE3j+em9O/BwQwOAQvNYaZAI
mFjDnf12wsp8KFMRLYuR6VJkWelZeDH15h5A3V2NZQFWD6QcetmIzYoMmyUnKnHBracmA7Dr6uB4
JyeNDpjayxynfu9dRX/E55915DZtmMLqPV18q0eiGBXbSQEDPRV7wLPP7VnVvJeogao2kG7UZSt0
4rxFH1K/6X5TnJuu5qhqdMB+rktWL24U5yK1T1Zjj4cWr1egOyzrFY18MzxSDXH6Wn+KVBwaFopf
aZsKGNOrXp+c5VxvAqYvsTUSeKz2y3MZqeVZq3LgUnSCTa0Op3I9aw5RA1QxXbM37/WKP5VAltlR
x84BtM1K05010MfqA3J5S2R6qma1MBvs6dEmxc0FCV0rpVSaJcnmDRC5s0JCUFMurK7zD7Jb0Rn1
brJDc9taZr0yVYDb9sC15pWa/e4BPK8DveaHEaaAkFas+rkBPhD2Bnl/8PUQL7ZVbHs+UM1fSg6c
TgCPp79CRKiJ3jxRfjTRWIPv03wLVcc5O2FuHhXNwV9CBl4WhnSfFVKj40VYGsl2FMJJ16dT3wA4
XXQoHbBqggEJhHmiSt2oVBiDewZVCWKbVSAdf7SRidzGMSvrQO1+16DgYBsPjdovaQIwFiXCoItm
nQ8/UyDj/eau+xwFAw6hK1AhpaXWXPyqCLalNgBEfPLBATwCjrlS7e6TWgIXt69U56cb/pzUpvQm
k6ubruP2OlLcDDEcjVV4FQclCEPKt1I5mYv/8DbzCoYNWz3jqBtGZjy0IZiWa7PwcsAcgY5hdLy5
Fcdv8ckFO8xcRVLD4KWtwaHD84VujvwHV5R1B6zqAHeNZK5ei38pyfQjD5vgcwLsqGUDVoJHIODU
azUK9WPXGtEe+9DttsYv3xnUkanXpE3xEsctEoXz1vrK/OhhNtm8qi7D7oEZVY9K4+ZfixRBb+1U
2c/gbqi9sOXluWiKX4GJ/cwA+PfRsGktW/NsA58DoHqnEfxIrjusgFIXg9dpwKGeASqsVFzmFg42
hMjUgdOnqeqJW7l2Mn1bXxpJom4L3m1D0Fa/Mg1Me3nArHVp2ewL6Fsro+y+Abm8wu9WVeL/UGPP
JZ8+FUIeA95/mYHw9oxHPf1cmSaCavCw+A1/SZ9qALU/JxYebPCaVHn21JfLUcfWMc4dq72CeM4U
iFE3l8EdzLMy5C0C5s18g0xtkLWYTWae8eR804P0ZF9WgW7M0vnn2reNdc5V9QnYujitb1PlhzqZ
Xq8a/pccpIMrx8fWIWC52hO2V9vVMBXKVwV04DjHV34gLA3/ZD0wZbCx1nn4ARPpkEa96dN6BElk
9ZMsIpThaGqW+ZYakYmFF+eHAaG/D5HAkI8Lp/jhslVDBk0cxgHsu9u3Ckg3ppAlz8zIRqC48WkV
AY7gmWSZ86KOQBYmCXY/DG8IJix0oW9q+JO0s+XkRwm+NOgSaTi8agHBB2JYVJkOKE1W64iDgwb1
wUFMDm6GLtiQLFY08yEPcAR0taEwf1oajAFnXdhwq7w+W2BflRo8CgSbRKYACxR2UzeITkNs4sAN
+tSp0fGr4sT4mYzMJjhwTQkOgCWOcrx//VnHD05wGMSFStScA3Mcz3lCWGomt5eyiSxloLLedC62
ba79shi/owl+rxU91hZ2kUzb0BKkiF2AH36q607dvtcb8KiAys1Gu9QHXwbggcRFyqhKDaDIe7dD
byV0kbbnsahfisxoEIEimDXp2i0g5X3ggjP7qPSINtPrwH/18QMGGOYRe1qiyutUXw0IXdlS1bFw
dujXZXMygHn02k7x2rSiCqmSufEctpGnCbFeVsYp7ByceQobtV052wlh0CsaEOCuqZe7vb8hG8AK
AwFS4/RHqk6qu8uCJn8CADiC2GN9QZ3aOlPPZt78Nkr2G+/Y7GDnFVgL2v4noIPaQ9Mow1Oq1zp4
6IbTOLGCLydAe6zwN+J4hhOjPgyWxzTwdJAy97EDkkWIrZu1gWKvABu/NrdkWbGT6LERtCcpcs2W
igmq0s6vkpVGtsBk8hbrfX5kmvHmKmO8S7DXic1rJOBusIx/F2YT+wguBhNsAnx7L8KOpb/Had0G
53TW3sy1EUfrMQAKsRd54vh1XwK9o99gSZkviPSpl3YDWBaq2lbveFPUKV4t3j0YoqB31pi32GGD
cpap44nrxleqtSDbASGtvmj9IkRePhh5KlCjP1Jj6VocDDsjCE9FT5xnJasACWlbqqqt5eLJIQ49
qipJoO41W7cWs3Ki8wfXGR5YqrSrxmHmesBu9hMDhfWKJaCTjSI1fiJZ71YvY2LnRxLhdTa6IDIK
eYd6lyzDbop3mhsCQPDaQRpJAOSYgNGm/ZcB2eE/jdSGjzNwv+8PuhoCzd7M+WNsNP6haKf0sbb9
9BGxVDijiUYcN11lVQoAxdw0yi3J6IKzlmkJXh9rPTklOFOB0YE8HD9pPTJDOjHCGVZO/FhwX32g
S8KTJVJWzZMUjX0wHPE8vAHSqzZrUWNe8XJbaYj0umuYQiPEj39frGSDI/oGmWMsrCgvNtI6AOWR
4WSNn8OhnM6F9aVS/fYEiFv8tObAgjuXAOnc+K5VLKKgHqyNXyRgUMEZ1GA/gSLBvqgRML5AVI4f
a73FTmOFfe4sTe0nuvTImrIV37/wzLKe2qSbNkMeGUtwgqOH4dcXU3GbE7VaQBza86YF/a2wTv0r
pagA6BhUe1JRR16edAukNdcR7BTPIb3G9Q1pmKphX4yaLThiPrccf6MLNXFxulgOx6xw3HMtHvDo
kopqrrNLkmbp/k5uKnrogWwKzJ9CjXRJZdDwbmI07VrakF0bPny1mR/upD41uhWCK8BgikPLP31w
8YBzMnE+ykowaC+kzYLxdIHXxHArrVNfBEDqa9+J7VlZ9vDFE2uLSJk/b5Cq2A2eFmnQRoB5+2MO
kEhzceouQBjuAFbFoIwWeTSC4d7pJw3/8BoD+qXpaAeq00VWqQ/QZ/A7V4Ax7hTYrrrXTfwis97F
pqSdLMoit15Taxh3vHEAMyaqWQsmSiPFyR/rNOu11XLEQ7lau6dWK+2+pyPCJ6kRgUog4WDNS9ll
6XNv5GtSUgPmnoCD9z5A0he3AwBx4n0AUqYB6qxp96Me2a9iAKsGSLRrWD+RCRw2C21U86ODtI2b
iwsU7VXfARH8ruFOWVYRUVIftAF/PjBE4qTsqnSlitDAeSBqKkHQsAB5BvfuLANTp0YM0NUZu02H
bZS57175AcKknORpGs3oMalMH9x5GvADQen9SJdO7d11nZndkqqD0Ps/jF3ZcqW4sv0iIgAxvu55
HrztctkvRNckZsQkEF9/F4m7cNfpc+K+KFAqJbC9zZYyV67VplWxb+JCLHQ/jic/hV/vMWraG60U
tkxt0xyZUl4jCqLS9tD6SB9VHCkExnh7IbvrIHzbj1WPcArGeAldUWNZJcplAvv1DzvN1nkB6SYd
CXtakSbMy6LEMUToQ9emu9OAZ7iQIm8tZIGciO0G4SXbPrL4q6aqo1CR8W38V0eMXJXgJDAGxIxL
vo6CmP3Vd3tyECWUR3meOKfSHxZWaAdrM9TNF2MIIIJl+tD+thv20ib2R5f0LZBQYKDCSwHLGZ1p
tIihQNZDeJ5M2BUiXDXOpwn/j/m03Lz6v82dH+WPe1O35moJ+uRyP6hWHjw3lQe66sfubKOBWrDP
LmT7w292+belTI2dAktFe8hoJGqBbQQ/F9k2NKLKPjA3T08CleDlt6Qr0mtbQ+akBrJlGYdBSV0E
1Os7AMLV3YPuIJmoFzocwipaXiC44mkRzl9lcTHGhjlgHYk7hSRBa3bNSncj7OqTRywhOUjf2SXQ
rUfL9N5pe0CmIUjcdYwsw2raFkQuRFa7RLP30xbA7P5t/uTLs8pdR1bHVtD0LTbZqJ5ebnKwLQSj
NB01pu7lhzBp1izuOwfxQwxAUGQYpQ3T4mCmYEulLo0wF8fbze8RsjnMgveniSCY0w/IdkKWM9kV
+OG+mKA1PJhZkq/rVKp330wBAS3/1V6NdrCO/+nPQGUJ8bLQWwtLR4GDWVXv2P7cjUH1yMvXy9oW
cbhwLQEAmlP+5bnY6w+g6Htuq8hF3XxeI9lW+OBrFxbYl0IPMhKMb8POZrcMsA7UkcbmSmuSZIXs
onwyeggX4BBs7Khb88q5M2vL4gQIPygt2tu+TCWIxxBQLFsln3QL0GsTESDwzcHWCq+91pBapenk
IX0bujAGCoqnVRgipblsSwjIYULnxOJcMv0KYvdvtQ5IjCWqCMfqTD5HESpkNA3vNtC5tc/IZYon
BCuWQDjI5670R1KpBOdOV2sXIvXbH07y3ule9stz2buKTe1LlAU2Cm3K7FKoOoQGGcTqW4BO7gBj
liD+D7O/nCjctRZKdwLfqTZaVPcr7NXLfTqY7NVMipvvZvo9sFn2kEUIjj7BXgcN32Zx6rlL8kLQ
/vMkEZc3p3SHOyB/9lP1UFx5CxtiaDs1/TMlrbcQKIXYOfj3Dpc0Tn13/McC1KO+z3NwiK3vNPCH
zfDjdGvmifxFo4mVFdBZLlLVAj3EVf+DJynE6kvgY7UHMlXfe2UkVwQHmrMGIVULRxdtRTYum63m
VtqReklQJldqIPgnxjIjfHxG2zzaAACiFRDeMDRzAbXEASqinX9qmyQ41Y5myAWoHP2TPTYV8Mxr
XQENRz5gkoHGT1Vq+Axh25FBZOdYtCragYQInwiYAF80yoXtKmDHxj5dzc1sy0Ag7g12cg47CXE9
Xt+qPNcuqDPQn5uwiZe1m3l7MHrrz1BgRlhMq/01jeaW5+ydAZJSNBVaov4FNao3GiQTkhahVcXP
mhyX9rsvblCGFxpyTBcqIk6e7MndTBK5icsIAa3xMQxNDQfPQDKLRjmKgK8iR9BzfAzyAAxnAXJl
/qjDvr1oFs4cESpzMqW5u9oawqe01cKnAv9DiciiK5kgY2Sewx4gTbvHESI3Bnfb2x5KIBORJ0uW
2dD10k2+RXoI412dAKeLHTFNhmRueeOIP9HCkynRnb3wWfnJFgLttGbYt62nRftsSBfgfC4guj4u
ahUvBmD4N1qADSo89Yq9UK8cH1toykA0UQ9X03yLI9aiu2Gx+5hfsZ2SDcTCRm9N2lCrM7st9ejJ
8FUjd8yFvAtC6Sn+NgCFrGotlptpAV64r/UQ21Cfwy8IGiHijD/4SS6isOlumpWoWzDY/U0WOAcN
VeRtfRvy3gsEqoNtZDtQp4j6sF7/5ORPYwnHr558PSng2yX1GhmrZ5I3zzJL7nXdRRw0kOylD+RH
txwBB9T1C2B5Sfx87tLcEKilfcPZf8wtEJK4pngxr0uwLJ/7HrHlBV3mBv5xlMXrjeoKGO18zDiO
DWS9kXkFYM8KVbcMBCQ5l075yMyueprk/QKvWVkJ1LCoW9StdS7y4E49kvjTVPvLyqLgiICIfDBg
lna0GHmkmSMfjnqiBcm9YOxjQRpLSnv845XFQtk4aPhquNY47OGMIr34gD/jC6KffbxWXEO8GVH1
yYccM0Qgr1YXylXnu1B+RzVRvG6rUZzO85vtp8WACL7hUwfWU1rMce6tMPXLvEpl+xVeEu12cnAD
zd4JUJgtpn5UZ/gHj3q1nB4OQczhKpVjLKHtaa3ndegq6D0QkqSVDjKi8UchY2I2u6SN0xM9NZls
g7ko/arNZeX61coqAoRf2kyevLERngdpifHq32ze0Ox8mbT72ReY0M+zaD7ZOu6LbR23b//VN0N5
51ImWrzScBQ7h56B01ysd9tQr9gAlBEzh0WoqmILNRGUM4xOCvCscxiO7uRUotJOM1RzJFs0TRmH
I6AksBvA4ipLgmnex4qiAGwn5quP7ug9PcB4pTIUhGg+CzbTregutLiDDOnWcp2f1Ps0Spe9qHcS
iP4D9eZ7kjPq8bENh0r6km403Zh8BA5Wp5HParJ9eo7xB3WYGFCnYjTI4Iy/EoHCTdQC2sD88DJ5
+1hn9JxvCJLYUxGaUDn8/XPPDyw8lq25V0OflZaalq1dvcT/144e3RX1Ny7tclvlcXcqkZxAwZdu
y1M7NjIarC0+7c/D+HfXSuTZ8KEbfcidfGioi5HNbkBCv5kn0+jcJT+yOfhm29nSPU7zS3yxQeEd
CcbxlVIWXX+ersYuKqeQgoO66vqPgekt4w54MU7Doze9b+bJ9A6y/+kyj84LfrrJ71Vo7qebBIAz
rz8Z53XqEqo+PMLwH7cPVYSwKUJIK3Bst+Cv6JtDWXtmuqBLatLaQUp3bGbbJ0capv7s00UcRWef
nOaZ82qpx/IVN7rh071oidaN927iqaXI6hI6Oo139LtEVdPlp77INBTVT2MWUM0M1HB7Gg8S5h3p
Srk92IU/zZ+HGJKEK6QYi+U0HCa1Fq7mcT37AWCGOuHALE8+8g4G+B7BpAydn0VX2mhtre0BLwBf
SuQ27rkdo8nTOITdpjlko1E2zp79aK7fAhc/rTXN++e9aIqTFACaGVaOiDMvnnTj0EkNR5SxYyai
OuRNkyFMPI51dfEUeq1c6UObQ8zQyAEwx4ADxc8yj+Mz9ZDzRm2h1e/Jn0yxGWmbULb+x03GhUy9
UguJfAAC4ViDGsbXIX4N093tWCWHyrfwm/l9d57U1cpXfY2w199PVNXxpSyTarp73RTaudYg1NP3
PF1qAM5tgq6A0unvCRCQl2OSZJjuTD/H8B1nAT49haGlwd4KxtDm+KA0EUrE+arkrN8IxDet3BC3
Fix4m94IoGGZORDKiXvUMuWiO9V9Ll4T4igI7Ifm5OWTCMMjmSNoJyNIgtQB83TxSmuABV7b0Kj1
n2t4Vt7io5FnX6S5EFVVfvei1l7yKBguoOr3jyof8vVgNNVbmrgbo1Lse16pFkhTp3hKKh30zNje
blVRARzddO9eF1rfWdI9ZUNffdH6UN8oUwb7GMwMd5WCH4o8Wg0gRTvx3pES0lGS2wcnVabdGSLw
eEEm/BCEfrrIa18g/mXYz1kbacsemeRRzNR5butIbVrpA0pdtM4z9hTBvkicGOG60blxURqC9GL/
BMXtBtHHyD0pgVo3T0GnwvG1K10ZKMFZMWiQrnKdexlIH8QhQrbrNLtAVtva89L6C2ztAWokxwX8
yiiwy/5uW0rtUZoYPLLceTFSOfzl5QWw+YOKriavokvbinpJAx2o8zugX8DOfUWyaayRTVB4jh2x
tyBj7GjsSlelLuSyyJJkk+uZCYWlMLsZrPMPswtDqfRFjj8kLUXTUMegdjzD2+9jmm7KlVEX3nTT
eXKdWj8h5ZbuNc/8VaS9dgztBmI0rXgLNINDI1YYd6/x197YIxPYRnSu58/U0SxxDKu2uFHP8aHJ
ofMxcjS6swYZb+wwzb1WCv7SgChpbTRetNWAEXgJAVreQrMcFE3jqFGX9h4SbijOGUdtT7goNQ/B
Dj+O6iUSBE5uIG2OwZh51bPWbsASFXVLHPY3rWZAHWi8KWgr3lFa4OHoinmFb7uoc8NEGuwzFOaF
ht8/IRAdnsIklfewKNkl8jQAU+z2Tk1ZD8ZZVgGQYjDFo1eQ98bJKZILzh4eWLTizoQopfNMHrRO
wB3Ain3zG/mTCUxIOFZ6cYqj798LtWD62LvACEw2GogcnH1QBOEuaBrZ2rqT2zIMxbKoGO5o6FAZ
ReUPMiaKRRtUheKVP3R4ssCPNo608k8/gCrddt2WJcDYrXARVrWxM3UygBjoBvSE2KSXq6yytPX0
IwkgMpdlVhub6WEboIsiZP6XJi+iYw8W/amROXhPFtRv6l+pEWlgEwiUsyQTWBiDTYTk9sIcNYal
XkK0BartJzbGUSUq4hdFGehTt3Wbv7tjDJacafSPufq41CdnCsn+z7mz83+dK8anmm/06b6/HxJS
C+VWpoyvLDvuQRMLUFZr+AjT5aC/7XQfcks+vtUXhm2zM29Ghqax67VFfOsCV0IzIkI9r/Sjm4Es
NwgnMNDIH1UY2BfqkDnKsn4Td0gKkW0eMF11yXrWHuclQqSj9gyMl9NdZl+U8ItFXPj9bl6kGjR+
gubIkUx20NYesIo5djQ5Ximzn9718lr0WwiHxbciSPAzFC1r1mXqouoLGJvJRk/hVdkGSZ7kPE+v
IQgMFgof6IFxgXmAG8m753jafv7pg8JtDnmRfplN5I/4lrcoLVVuaYBu5XNDP7uNXJHHPMG0cIjN
2xClOeP9pl96qb4qngeXebqb+e2msRD81PSqWDYo9V5DTlwXK50bQbuQaYCcUmI6yI+OVlHq7DRd
+kEAie0WaCG9hK13HXfDI+gPy7h/t4o6RiI4WNAgzcrHqXT1hw0V5fWGQ8h6cm55wAD8xJrkPD0H
9eeHoS45Sj3EY1K/QVX8OqvibJU2qf3wOmmseGU7m87o7YeJ5OEpjwUkEG3rQR59xjdOxr2jI2R6
cQam64tK2elFyfYYMrc8VGGKgXFUGdzU8e5JfkDEHYQBNGNsyIUaVgjgSoOk2BhJbWCpcTI5NkoF
yxAIutXsPS04lMBhuYA2LweaM80EYiLdpojtTmvQJHoKWq2GNheKXboHmaYVx6emqyHx+mPXqvXs
P08P/BZgmTS8pMzjj16Tv6A1qo6KFeHDDph5sHCiXVCXGgmPzBzUMURc8sGsQAKPCjwpspi+tXIi
iYKqgiGsiZo2VO2CNmcFEgG8MvUeFdNF3UQrPff0VZr1SIO10L9lJs521PV6t7lQg49Oc8k1Z9sH
aXGkQcNP2wtd9cBlnnLESch1WpgG6gbf39ix/0XTaXReF4rdxbpyg35pe54J5c6IPUwpsE3qwDqY
RrFYBpqTbbDD04Ezt3lzDWsHaCa3hXrU2CVHJwQFnC1BuBZVlTMNTFNsSH+6nZ4fpK4hQGNUqbFJ
EKteIjeAPiQX85vXuRtfARQ1+ZR6oE8+sVmXmwz1q0vUDvIz8pLh2W1BdwxQe2KtE1fTF2RUAEJ0
0yV5SuHHJ996xxnuHeBP81j2VfNUg13h0qPm0UAk6omaVqTFxgO3w2q2/a9JEsQrN614pRRMUCPo
wQV+s2xMyyAGq58sqbxiRcO9VMW2N+XHMBD/6hi34aLJPHmNtKy72g2+0QyTJzuyUVONo13Tfm1y
00RdLHpOgzcqTcDx5Ii9bnuMjRTF/KF5cL0IgQRkeEEChKu5IZsP9PW6HVooyfyLXzlOK5300erC
3M5T6aqM8JUe1I5YzgMIWRr1tBQZcys29knebGKAw06Vn9s71+8u1OtSzTmpsaEuXZGNut5gfs/C
MN/+m2/sF+40KwXxhKUni4D3Ago+yNzYYS6vCVinqUeNWVc5SCUAA2wCo3siW+1pjyLE3oB6gY/H
0FI2jZFJltDR7TNgBmiS8jMd6PU4BOV3jxC28HhxxDcpLlEBDCiKy/Zko8bBdshbNqXrgibSwC7f
jd2jGJusd5xjmCHsKOoqXLZp82GTJq9xVv/tQ440jCC7Cle+IX9GIIff0MC81jxjtunlgLXIkYZd
cw+y89cwrFuEgxBOmZoxIPOpW6IopsPXpzXGdp2xmQfJVv3tQYOTaV6NruBhyYYf5pl/3urvNcj+
x61qAAhWeR9K035NrGofOlaLZwrlIbMDB9zNYz+hy85O3aVtgvUsHGvJp6FPl9MEmkuzPjWz/7TU
NDRbP039dNtp7TgGQ6fn45g0Fjxhe6GjNHS8pMasxapriurAxTiQjQPTJQ3HWoIjhRPtpY0SFoN7
i3/3m5ZFuk/fOmb/QsvMN6GryaVr+nRhFAYyjGVwwetlpzEIsvkQm7qQiRor4nwFelS+nm10ZUA6
ZS9480jtGCLugDPsorGskZq5ypEhOLZsW8BcZ9vsF5nRAcwx+k1IkPF0xlCBqYSLV9cE90qOCKMX
2OLuSO9KZl7n6mBpqHkwAmQroYWF00abhdcIAlvm0Hl3asJeRAcWKuAfftvMIck2XScQsco97w6d
EO/exE29bOpWbbFnUfESyuovmia8Y52n6ObltrOqYvKtdOYDK476L3JlxVDv4hj6mKFosW0q03zp
+SDCW5XIKJ8Qs413AWcP6rlmbp1CpDKzw1Dl5ZKLXl8ZGpCZC/zHWicaJ88s8ZxNibAuShs6fhn+
2TTWxhOpBMeyV3ZbIUS+0HJpbFzjpWV2vMCxtT4NRgjhXogpropOD0DYVBjPjQhAumfhHcYTw3g2
05odmz4AI+c42sk4uQ/ZsMm1gj833gZcB5iTFCuz1fw7+eRAlH6sP04pZJuvUOcLVDL5jutXAsw9
zUKUKajpnWrddh64NZCPlmetiIxDGHQI2eBbYQHpCUj6KQ8p9AT184uAWtdU0ckfG+40zbHooPxs
DQ24RpL056Bjq1WlP6xCQ945trw7ajbjncwTEDhmUr9B9R6SaIrJby404GlOG8toEVuD81wYWr2x
NYsf484NLxIFXACYx/wtNTIQ0WP9NO1vja5pr4Fr+auYB0C4DbF5tBsUsZuZsF8g3vTNdIb0p9Np
KyeH7obVBhHiX5bMrhVKnXdBHwJ+2RjWkzM2eWP9ctwWga0OCFXUDw2nQfgv1KPGaEYO0Uah4GX0
AIlafK/ByE+zaZ0Qn4e1pSEASDZyc+Ni0/esu+Zp9Y2V4s3qB/fWQlVh02Q4cztjtxKFC23HzDlo
dfSVetS4mdXdLED1fzuROUvZI0rK6vhpcuW1qKoInc3sO8T6uZDdKQjSbOnyEnRA487Mz11UcvlW
+F+MpeqqDYphsIcb3emKvGmAbIWdYokSermdGz2KRg5HiEhmzwMD66wHKPSa+Xr2jBhffKpLES9o
lGxAvIHXgj2o06S8wiewrI/UtSHjsukbT07TVd23BwORWhG0bIu0Y/Wk9WgQAV+0BXjGyFRlSQtE
IJJNAJNUT2QbBE7WmRy8DdkCK6meIpQkMqNLruTh1J4Es3X/jXrUlOO3Pr4J42kSh87txSzLTQOY
WAeEaZudGYhOziaIxc4OCP0PHNxlZPrkMl2KoYlXQaq0pTFOAZQkXYtSucsmQwq1K5F+BDuGukdG
PNwjBgnCWJVyM9vcruJLJ2pDADTg1ySWutssyReG5yCaZYl9CLji0axQDVzUNpJUKgID5tjQVZBb
1SXm2LEnA3hM8FlvAO8fh/FbDRexZ/vbrk7XeaHcIzlHQV1f6Mri6YEB9nOgHk+sDuKMjeaiFDR7
1zQNIPBa01HsX5qLFOXQP2oEprk2VtGAMzf1+/5haYgoO0VYHUAqZ14ityxWwkj0195jdwcowQ3E
HxDA1nTbO5VN7J+KsaGryAbfq2Ugizb5kJGaqa+QgjgW0Fn/c57rD3JRVTZScPyK5H54SYzqZ5kB
yU89fzTRVQDKj4vD+2pVAAC5mkZzLdMX5NOEZr6L7PSbTzb8mXOw7EpfnWu+hvAokBJpXDwhg5Os
CuGWO8DDk5e0kTiFVEzgB2fxixMXCF2EENel0T7tgn0zFPmSRkWTqBNga+mCusnQyiuAcVfq9YHG
nqICOV7TDJfQQuq2CnLgB31sUJjADmXnZxpSPrh0oTseGZGOU0MHfFWETQKP4q2q2dkDafdxbsSg
f3R9BaKGxTxCVzQsUe92aM33eYzMBed/T/izr+NLeu1o/XAu9EHc7eqb3hgIX2eFuJejJUKkEYjd
bDKRHQBnAJ+B7wR7oriTKQ+SXSYj80w9sqscX0igFzqRiVbXG/cqquYF4f9uy7Q0w68nMJ+xWVXH
IJFpuNTb4t3sY/9A/jTT9eUvBRzgQTkeJoQCRHC6z/Q9ciToJw0+tbVs+Ub57B3hWMR7UwkaOw0k
z0aYuisTrHxI59TWynQAa7H10liByrZ6UolUgGrp/VMrJeLg4MV56oVZA/ZXBiguAulgVkXpA8iw
bOX4bvWIOpQ02KpUDx+VLKtMyPDJx7EK4G18xFDb99U3WTlG+yoopIT+Vy9dmhlvv7p9pB1KG28U
MschdK+HxBcgG9TTFy3nG/B5eV+VY1U71gm2psWskn93XDbcuGZV9yYcXj8WhShbpoG4gbwiy9zx
vi+fhYa80/woZq/KFXZa9e9HAfdS89WS1cej0Oy8YYhYuiiHXbgpqnfA2oD4seiwOWg8fAGVgIS5
0JetxQ9hl+73pC+jpY1y9VsM0tZD2QbVpjAc9gUlo/e0qZ3vVZL/pXVJ8Fy6BXLa0kv2Ko/DJ2Wg
Cog8HBALxMCDv9tl44MfhXcnDlTWWe/1FOnJgH9j1g/y5NihLEM3F0sNqnJjAi16OMitrAuUAQKj
iQgN2USxaHp8rZNldqCxfoz0ILnK8amZHJpQfV6hRFFZE+i9lq0T6AsvgbqrTtQgHwTWA02sqSe9
VOIMIQAhyRzV4tQwXtJQ1oZya5oblAiB3c7v4r2Io/ArXjYno83VE6pmuzukydagQK7uzEwQibLA
IJm1LrgXzY4/EIQPrzhs7OzGBjN9znJrWbSQQiDnoWvUlbV/RQlKlUHZWBbhvRwbV/P4Pej0reFa
6uzqw4cJMPCfuiGyAzmQXWd6hoIKxKLIRtM9U/A1NZPfuBoyKdW20cWPCn8NyLAFd1DEBnerBdLe
8Hq+Qw49uNOAkMElFiw4kQloDaiqOK/zHD6kyGcZXX41quDKeMQvHLWgD44X6DYcMrGy3bp+BCMJ
aXSmIewPm4cPQjoEY4cSOES4xw7Aa3bs3GmQpiB6glDC0OsLvMav4AmNt37g93t8z0d3m1eQC6hA
2KjSd1BgNN8yvfCWDImiiwFA3nGodH1do9jrlef8jJIl7Zvh16CFLYz1WARx8qGVfOJDEp1sLN1v
yEh9lFyC5DRu/sIXRAFVqNGHmhTB1l1mIQaaZDpfmqrKviOev4qGaHhzMw616NpMj0iqJNCEg4fK
hvgrit/6a9VX9qOpAd/QLKSfLJvZKIgEGK8YEM3iQrMeFmfZDaeNLQ3ShKQfWTkQ8lx6KpMLmyPJ
1Sj9rZSogGOp1+1bFLd9lcaWzGFqK5TeYY9rd63xFjs42lil80B6loO9DSXDheTGm8MTEKSimPpS
Q1/u6Z+rtv7Q7ZGOccdVxwqbDWiBvWVVoLA7GKzg6HhpcKTubEPeL0cx44ksIfgrwQ/6223qgx0X
rwYh1A7xsQ1CS8HNGvG72JAaC9Zm5oHgvLkAVWiOLO+aRgsdVEIKRXYLGq2ASgIkOdgS1pdMv1cj
wC+tBuVh49BIUFWXUJwE1AV7WHz8+EU3neYV1S1OFbFXG5h6IGBcOXV5hc9A0COsXrmSvc6T+tLq
znUNuPA60MvXpkKaDPFJ+yFtoIwiP/hWjD0ytbbYD6HQr9Qrw8xZzf4FsJNHHVs6IHH6TTXY7DJW
Elx4jMZVIBni4CQjOwO06UJX1JiDcBB2xqw4FygM9pRhLT0QTe7sQRT7CrJeq7iN1Fc5NGrBDDs4
p9jGvmQ8A8Oxr/CFEH64AaWDPG3ryXgJwnln6+lfHFOmR6CrE9RGVR8NCsqTE9lA4dzjF/l7OI1e
aQJ59K6BLBn0BA44n0k9babG8oCXZnlY4uXXf9jAqwqBdaDB92RToVniG/vTJA6gOQDrS8G75ERN
q4H9gA9H3YsVyOItEy2YGfE4NJz/dgzzHXjuEM4XbrW0bFCxt4EOPHXgesZqaJD75lJPbgGYUG50
he9+mbjxVUjtw5KrANgnFCAv/3BVtdxqPuKlZKcJrAScLhpSsLqOyxZ53OM81OlLrXO9c1D13hkQ
1BVq9IFMH02aABhyQQPAwbDVYAn8/bQCxqpAIJ2FVyTs/TM4evCR1CZPcp9XpG7b4VUQIykL/Onf
t5r9gNdJjyKDnDlweJb/TVrSfHH1UUrJKL6Xume++H/3UK0PfEKMSll87rRatd6SLpWNEtXNn9Z0
9Ep8fwlKp6cQqYFTCN70L6EhngY9SW5e3zdfnMBatiCVePSyiF8676WoGXSpgrgCjBvvzLpGsWLE
wDDhGSkERY0UVYOZ4eL7FtXlYDaUSAP2nWuCPyVcjaGa22RDhgNkioGDNB2CdvlaAwfEMOAVTuuQ
Y1d70arI5ZijCb5FALhsivHjQc1Anx+6DOhDlALFNw35RfhdemA4I5PXt/6xdhD9Enyv2YDYU92K
U9VykfOe76lLA8wvwL3928YjrwOgtLGc96Zx3yE6rV3j9pcYGaDsWtT3vy1TKbUdSO0atr+oAHty
Gi2YQdXYsY6EMQiLF+Bh6r86Ml23QH+8AFEfnMMANONkRzjaX7Ee0isiZOprLpN1HRQxoDqQ3UgG
Xl+p4XYLCcRR+ui3qRljB26EOOlvO5mq0e7DrktUE/vItAKaXvAVGB7MY5MP5tGCPsSqGVyIRGjC
PNZjA/mmuNrEwpVrywG4JQhBsxkBkLcHfeg36mkpH0VjQc/DWzwJ2ZDNrm7g4tA3QcDqpTfO6jze
7gFRgMpeZTnLlvvdMY4i9aULEaLso/INhEbJLgjyGOL2uniD5sytaVL/qeeyuuQ+6rzILhPfwRZ2
6I5dJqfpket6OzPQ0rXbDyC/qdzmLavbHBh5VZ3M0qtOdEXN5AJaJPy0ldhoEoXVlT/4OwG+FbDk
tCgmyX37u5kViBaawxsUo/BPKav8BC2O5FLwJAR7cd18Y80TeepFlC07YJNuRgwNozoIs02d8fjV
6QqA/7FWbDbfgSdUqCfA3VRQ+btqvBsgYsgEj9tuHXfjLNHfHKhVrFXXPSdBvourOHroRvLF4Rwc
5iULHzIX+h4aamxBg2QTWoba/NqePLq+//Cgwd8e8xpxGRarVDqvplFpK4nwx5tRmT90p7RuWpbU
t74AcQfZEetGBY2le3vepfGbeCYry6xhL8peWyVp8mlyqkP2t3Ca+F5k/R6yI87Pf1wUZumSZfBr
fZVl+EX5zMy2FkNRGH2I6XNKV8r2s20cYQsxD9BHmWbMA6hgehNANN8tcHE7Ng9+OpZ865QLvoIQ
R8mqCiwcbOVw6Ds/3OY6zol5mTmLEG+87w4mib4LfjLRvDGn0L4AJRXgk4FJ7jhpGCcFpmJPQ9A4
i0gvqu//eSdvvBNNYqnvbT2QkEA5jNsukFK8PHo4zB3pihst6pnmPhkbo/c3TIrnP+x/zKWu1ory
GEo001JzX2CrjAMqUvZeKayLMzapG2ArItKtBhzH8Q874gpIuVZI6pLbPKHx0gRkgXmxKMzeWAW+
hS3FeKxqQtsFgRCdpOj45MbMWEF092M88bVszyGQ1YPDeAXdXndDsIXBjsUpBZKBcA1k6jS+qyMd
jLEj8uEPfzWgECxmplrzFK8zx66fQNnUPDmAO67DMMjXZKMmC9S9CIV/ot6QhMV5nET+ZMJf9WI5
/g1n5V2ggPqiekyBHtPtaD3t/1q7cnCCZLV4FTrUTRAaynapjvihlit2QwCK3coM/N9QNwS+frZ5
ebhNRyE9slETxvgWbVi/jzKG2DfZxuWKTn4sl9R1tcx0FIFQqlrzoBQ0FRwiaeEfY+tMdnx7IZsN
6p+PssWhLZ8GrdTXvga8nSzz6poK1axRD4SIGBL3K1R3NC8lAwGXWSfuV2XjkGGaEGVQMrm0etj/
chGrLkrL/D/Czms5bl1rt0/EKuZw2zmqJbWCpRuWZHsRzDk+/T+I9rK8vfepc4MiJkC21IEE5vwC
pG5lVwK8FQs9GrejlmjvvgOPjQfsp2vjmwe17x1R/XydjGF+hGaBt4xpG6zTAuvT9ryDyr0WmCq+
YKXuKDvgjRoaf+Z3OSHpzM9Gn+GrGI/toqZ19rPwNF5ikQ+bQHhbD6z1OU2yYUNdyLmEo1Wutb4Q
j/7Q5DAu0IlwrLJadk3lvKi9OS5aUn+zOoGGO8V1QEzqgQrKErhFdUUWr7pqedIs+yrudjI2WUV5
yqroU/bkSaxZ3ycv708yNNRoyYeet22iMNsHatOufLssX1HhnlbI3Cg72R0r5bNyx+pC6l28Nj/h
k5avIyXnzikGFI365z+gD+kMjZD9G1JCDYIdK90XGZKDMl7pNjgJeRgpwt1mnfcqe0acvBRxdskz
Fy22JFEOZGN9ND/pfsW+unJUzlOd4WCnqdLswxgNAdWp8jt+eOmywZtwLbtYbOd3YhT5newaY4f/
h6ufAmCoziJJVHNd+LG9vPX57D0y9sZ7E7fkvafJm7WiPdyKBnHOYNTJCV/xXmlmo+TCXoq9EiSa
pSyyyvnHGFT1KHdeaY6ZuVk5Twnajff+iBzFvCHrqPftFNEUa7/0jFdzBjeHlvfHSXqmc+cOuvCo
eQ7Zo2J894dkREzI6/e5n5sv/xkvLbXfu2VkfcVbnOHWnrwvU90LoFJRXzHMqDhQVXmUjxgZkkdq
XReH3p/+jqPvj3KlMzw2ulZQxknco6Mb8WMwGcd4xnD7gZYeCwNyqeziFRhuPGEBjrXr/LVMLCRr
ilQ9VTPCu+hTjHl8H7UjrkGZ9naNTmgpSFBRIEFqZq+W+yQ3gMh+TAcYseFK7vtcx0mWXeagkkah
dJ6VQDlbNJ32Xk9V9VQE3YcvtOQ7ftzftF5YTyqLnG2bT8lugttIgaj+aMI4/f9PQMH+WyHSYAeV
1GMBqpDA2AQdgGfMPvzXtKRQlSnWDzPs7r1G01/R8szWrVePJ2RrDLZXTDW03H9t+2Zv9gj8C+in
qzCvhnMwN0MmfjW/uqQlkqSvV9QPonEhg3K2nNgLbHbkFYRkscuRvDV/lIMZwfUeglDblhRhHqYO
r8EkHUkDVnZqnXmCo4hpTB/GQI2INb16GsxWPckjwGHcbeUh32lxSFyWcfMUGZLNX115rpwLNWAj
Z3xdrglD7Y+rt2LYBb79DVJ76R4B1KYfMC4vk5NZV20MymvkLfGgtq4y4gsDczekaveyi9QG8FDo
7MuaBfoVZ6HyGoQrVEs9tARbv9njC1YtuqLL7xyr0Y7GhDT83JMhX4l/HSH7pqEsZaxMpIsuQu9r
aqPKRh3xtJIh2YDmQsWQZDhCIWHjj0tjlgjRgZ4fO+O9IE12kJ2vsDqPyZhsWFwv7dHtH8MKDWoR
5O9DhMfB5OvazrU671ttPabOkL3Hwsi3ceiX23zuYirql5gK5kow7TJbjTeTGmXvwqRkATRs6ZMl
WjpePj3m+MLvqzC2F7J7aywoUEoCtdWap6Rj2lyCINrIQT+bKYx+pUbWMjbtz1GPnHNZO7jEKMJY
5pI2I4O3w6Z95n2FVDDPozrknOURJAfnPBsN3U6TA2ZrA922e/xCIt5H6aZVTDZHWXaImhQjT2gd
4N7n0Hz0Na1N87S5nSZaUPK5MjSrr4m9HJbmXV/nyGFK9YhmBOabjCN3wiPELr+B0BvWlD4STKoo
xCwKto3IgCxrJXMvtxAbo1lRT0Q43hbFvUCyCqclLJ+8vjLhUIXg3cnI4pmDSFSGqt98fIsEjXY3
pZXF10KLkMwIJqdc59A4l7JQrer9CJzU7n4Fb8VuWffudIoGhYKr/VddWw7IS8gBeYlbwdvWYvKX
Vf/KPnBa2T6JQifP29eIOo3Mhgaai5q10Q8b2a3iZjeZZCY0+LinfFD1WzY0MWsyEE6VXVSlyx7S
Kvgu56N59OuyoUva0MTx1Bqb/gXW/GIEx3KCwFSdWHJUpwwB58WcY4OU+++AHJWNjMl5X7FU8ddj
3UOcH9S7Vnenp7bjgSaoAewbNm9Pg5HFqEmY2nreyz2RVk4Pod/4CzmqxnVzmRr7fDt1Pt81H/VM
7a4yIlinDWHfnQdbZBvRKvjomt3znGZ9aI26uvc750ddm843h8rpGqX8djfN1almstZs0bNnDTTM
+VbDmuNVpJEGyBz3YFrx9E39pgaj/uCGSGpqUf2g9byH9ljFe6c0USvoXaoof/fjuk93kGBn58Lw
U0NKt2vK7i2q0FFqYy/dAy3pntTKehKtIz5VFo0LtVbze6Hp9clUKXUpSLx/jsavM5FiIw2AzlWV
Vae49fLd4Pa/jrr5yFK6b6rfwfyZRbJZ2qe7wGzvk9ppKO8Qks1XN/s9IGMB11ilIOeXX5N71zYw
CTRCHHmbyV4UKVBHah24azv9+NQPsX+xhXewjAl5NQuUuUdh9lGxjeHJU6CDuGaRnsoqHp9GTR9X
0NybLZrBCKprKdyv+YFUxP1dCpbjdHszY2W46zynP4GT572dR0fYGWt2sM1CZopR10NjgQx2tkSG
zFv/lT4u3SZF+jFGFrS1HDQocRlGSPqo9+D5BmO8Nn1YXBRXiRdV4Q3fFL/W1lhh5jvZnZSafyea
rsiDuQeYJfuot8USWbP2M0GiGmFq/6fre0+OyKxXz1JBdmZWfaeLIDoEYPi3mUtt0B+woPdhDH0O
DbrwZlVeB3AGC83XKbgiSL2r5wwlt/945cxdmbCUo+PQ6buKmunzV7czRfeAK1y0yCvycmb+KKHd
eYZaX9nH8TrC9ZN75a9BiQxHIw8OrOnDQZcFw7nppr0xwb+TUPD/19lfl5Zny7m3WLWPihfI9uKH
NfK3UH2un+oicjcZdgYHYRnVxZhiazkhsv4xKD6yxp19mwskvzhGvB8keMRVVP02LVoQ2nOvG1IV
sC0UPF/TuTEo4NPQHB9W8eg2Swckb0+WIaZVJiPACbiNUSjoyXqi1nOWMdkMyb6qYu2kKr2x7P1G
fDowFUXJB+U7CSJwLqvqLLLEy0iVLNNc8ZmEHuIRkYUC7qSM5/88M7IQ/rQSS4P8mCxaSNLfUgQD
tsKDXMhNyXo/GfjKvOO+529UTK/4bgsKVG6xkPFQoYoP2jvau1nqvUxmzA84WUUqLnFakTdPrbE0
PM9Fizt2n/J82kfR1N8H5eA+aWmcLhLFLU9ysPQoguita+1kVyGTvql0lw/Y0LIrMn0LNgv+VuUf
XjW9IV4mdbQ3JGMNKHh0ETK11kkzYeYzd+uhcldDI5ztbXLrCmhT+r7V42TlARc6ixorMYS/1WFB
joS+A9RO1KLfoCZqdMw2h9PsOMjd1/nQ6mODGcx73SfBJjE1bLXZSDy5SfSSmeA8Pe3sm3Z8F1j/
Nh5mgSulQP1LDogEklJuUHuhnnV2IpyMAO/D/NK1bCW7coDHM15f82imtuqy7pLvwA+NhdHo7oMt
Qu+hH0ZgRJAV1yNaB9Fy6oELRUnk7259Panw3VKNs5ytIcx/X0I9lxeQjWvEJ79AJN2GOtJ77cUG
DetvEaG7Ly09PwCKcO+kZvLtSCswwptyB7URBlDvm/aV3t13VOlLOEjxeAQOWPw6VNveXjmqhn71
POL5RqQs5eFtvtqjZhV29mBboK6dbGOJ3llWEwCgDl+CJxfc1K6zS/zAZkRb2yEVmeiIkXehAz6n
q/jT9fIiB0tP/2lZc2rNBVRkaFp0cRyrw/0HvdBdCQuG4hlB1MR7k51up55I/d0m4gUcK6tUb9j8
tqg5FEF8MYzOW0fYgi1UvTDZFjgd0qdl9piTkTyVc5NVeYTZ63xojupT4elgONgBR81gXxLXK0gQ
4CRi6755lDHZuOSpj6kID3rh2pcMBnMaet9K/LZBjKXfQ382ecD1/N5PjfBo+uawzoegffs9o8Jt
cZHNMzSKqUeuPsw14T9myGuolZ/dY9SJ1lmaY0PtYL4V5ON7GYpj0bTpMwC84fAVj7Twj3jcas4K
s7Xx/X/EYfyeNL0KL9Bj6mNiVThxKnl8lc0EAceILVyY5pDDjgxyPm5rDqyxq5nZOpQK9ajY36A1
+/80insfNIbyrvPEXGSRoz5HfQywIPW9+zG0xk1VjhimFuznhygr0V+axDn103aj41F2HxtzER3T
c6ySordJMXtADqwBDRfvlDinuI5275va99Mur7VpXSP8CVuSklgEaZqKC42b5BPC4wK/Qnp8NOYZ
ESV1XCFdp6/EFBlLaPEG2EPkt6fR6xeO0ZXdoh57+9Q3FM+BPvqxPkXXzqVWZKoqMmdx1JYr9jH5
QUNb9iwbm5tWPS8DeIZWD73mAJf771CkKls5QU6d5rNdZqVZB4RbnmQo7u06tzVFyC+/Ls1oHRhV
nPPYyMURyMo/bhkaPOx9v7oXKrFO9RgG4BscrajRtxZ7gxAE9UXBz3Oj1UBy0d3LqH3OwUS4w3bo
ML76I+jZ+bizfEX8GUxEoO0He4SMHnM2ap7lxZuEfUB06O52sowhKx6eamfahmmXoxw7acVFt0R9
rvsMFcivWELV3B02f4TUSI3P+oCLQrNNI9BS8dyYZvBJFik8A28sn9za1lY2gqTUWv2VH+k5bj9V
iINwDTC4Du95+V8NAmewcYBxLeXAr7lxdbBMPz6NIiwhRMUKEv3dMwYoCOb2tXft58Z6iHxHvwIJ
8a61HTgAejCakkOp0ma7pPZ5HM8zY+pADw7mqXKuDHWk8BdI2yenyopJ33T4ZX5lDGQCIbZs/qoQ
pYOQOuzWadpTmRfjoVPqq2krFAxtJ/+ACXYIo+xBJnAAKFP4h5N6jQtX2RWWEm/HJnauk/UtG0yE
YofM3PDRWI/lWHePLhWuorEeZaObfr1Bnn4kjR+laLby7Zs0ftxyfoiD2Z7vNvLGzVPUOeCyW75f
K3mI8mDfAi9G2sICULqUwRA4nL3RI8zVZJ+MHin7EXKdmSDeWPbh0Ui7IF/ZtjNgeDj+akwTnE7f
uPvb6FhOI5TFDEjWMutbdDYQ3BhdnOLkkdL38LcAh1KYn4/mUQUZCsSnpkZ/RkVav7et+CR7QTLo
92knThi1RUs1Fc7aS3TWLU6DKGqm4cqYZq0ds31RinIFUwpCw4yX+IJKfHXhYRXxirL6rjLnIvs8
T6lcyle+Fk8vGbzqc5vCZ5hpCVTyWHbwSAMQcluhRwXVI5Jdws4dyqHNm4S7DOz3POR8LxL3YqJ3
urRSs97LwcQNzE2RYvIkR60yMtEBQ5pNjlbVVD5Go3JD0YCF8Q9j6CHAxGKU4ktrvrRucVdjwPu9
Tod8YQRV/+iMag3dGMNbEf4M8GID+w+9hRtbUd5Zc8Pzt1vzO6iWMtY3SnFn1mWhLbQGThWOnekq
nw0q5MhYDckKdoi7Hsuq4RmsFE861mGbKVeiE3kunCPSMdmEqq/thdb+dFtLvSD++XD7uIpY++o1
cw87sAe9s/ko/6P3+7wkV9l/hVGwlzWeSQ+jpTmkzU52tY4dWqyJdCF3GvhNG2RXniVqIu5uHWqV
976L30pgdNYatPG0KAUqt1bGum+hZUmAGM58GJG73dj+VKB7O3Mf+zbYJx2yD3av9S8JPiuprWrv
NrWLdct/uO/iwXtOJmOXz/GsEYLLp9WhicPq2cDv1Au8HGJ2UazxpuSmZURmuqjBvW3TseiGbZGD
rfOGLEdbdh63wwBWQKeO1Hz0+jjMjUnZ+Ci7Jsi91WCgXwfJ5Jk1WYf/p1c9ICFXPdR68DJpcM3N
GarwO9TaQXdkF76f9GKTAdk63Jra+PfoP2M6P32kMWaG3TyQtq1yiOfm1k3Gc5/1pGMUU0OQZt58
BbX+YZVwEGQvKZUUwU3uPHKD1WP7AxQd0EEuxp/a4GOh0BWfRZQjdmMp6UPSimJXpnmwj0sjuVe7
RltmkKnf2Z5uB9fGvF1XARRMXvgZo4d2kE36+6iqLfcQpdWvAdlFW2RvUcZB306rT+VU/Wry30cy
plYostvcbElN4usGVkIHFOkmE/fhmFJpU+TfKjwxVnVaFXvZFVW3m6rRvkJKtS5aOv0M9E9PKHeI
RNSvipsYuxoZGbTA6cJgjFc1Wfm97CaheGpdW7s3xix7FuB5ZVgEdnrOepuvXz/WYNb6dDva7LDk
KMpYAGaA7rb5zndt60PRKPk5BW6nZsbGq5r89qSgK3h0YjXd2rmlHEL5hnUQDIYHr88XZWHgRZAK
463Fw6UIx/ewDpCR+TPMBu2/wlPPS/rju+gs/4/ZhOVsmFZ/XuTf8NdsxVMwXXC9+NELys9yMLxH
0+nsgzIqFGM7d/qoRgyIXEV/a23PgGaPlYc2qtlLWGoHOUHVEnPJDjY7R06vXNwq0BZyYKAGWCrt
zsjr6jB6GHKoc4M/WZssZJD1W3WQR7nSKDvhBEsRDXBGk/pOG8dgF0Koqha3GMrVO1INr3VXDBel
4c4m3Em8F1XJ/bkP0/MAf56itPkk453naSvA+/3BHsb6BWXDtYybg1tvnMRIdvicFJtRbasxQLnN
ePIL8zuS/6z/W9KBJllANMUAnvdo/1hVVjynbpOduyT1FzJea72/TENXHDEPKL+1zkqeXfEtPDgm
9RLBvuwbcpaowYVdeFfA+NtM7WQuRBi6a8U2o72uQARvk2KVxK7zNoZGPCEqbncq6G4q8bKxLxXl
3ms0B9SSqrcFGoDvOl0XJ9N9oOHVR963ZyPORgQ8dU7xIbWuseanW6szrL2fFO6Fku64NE0z/0wi
mwWANV6S3OnX0JOiKf0eVDywExCb58pOqvPYhNmqGc3kTdjdslP9GiaJgOwkgMnssD1gD5cUVO1+
N2EwoezWFfHCrYNgE9ujRfHfh9c0wViTR9l8JBxgq/JIxhog3ifTidC6A6uyGnrENoc4y+6nuYFe
ad3F8Aplz07G7L6NXBR6xmzvFhhXJGpobTBpqx9wTK4f9Bxzer/BqRaKSPUgm3Ds9KWcJ7tycuGV
+nKqLVLPsko7pJFz56lO8VhMO3mXlPdGNGLjNZAKcl0Q7jdGVqJfKMtgaoGUfrtB9sVETFd96F3D
31eaGu/7US0BgWHtIo+aOTZ1VXk0QZLvtflIzqtVtduRqsYwotcfQaAfE30wXmM0cQ9RlIV8neia
bg7hHAejvew2sQGYVo8ewR5iYzoBqA+SZy8NrafRaq2nokv3dR4M9zJk+VQHYt20j3Kwz4AaaZ2h
bOVorjUBYHdQR1RSr7XrvoGcrQ6yUdCgShZffb/kR5yXMUHP5Ibni3xYkMjA2Bis5F4o5jYeRNQ8
JoFQF2QgrGVWz/i4+Ws6zAIaqaKiliGqexmC1tStBB/4NsDw4GrnvX+kqv4qnOfMG/XsIDd0TVUl
e0uzobTMOzrHrSj09lqxkaOTPt6XQfrpuzNsN7Kyo1zAyK4SzzCJec1ihcCL5KhWZcazM3fTebIc
lZNV6A4kndI9O9X0jlkW4E/2/627T5w2/ZyCklVW23b4xmb/WFMVvYjsH4luDgYKq1WqwgmTcOYW
ULgSt8NWdg3IGgvD1cVlABwxsxmaxWTZ/bmz2+Esj5C75DHrVvFadgM7Hs4mfx2iAvDXw5gMno6R
g4JK7RVR1GRBdrL6MRr2Gt5E/p52cb8SmYcDDewCsbC9YbxaRjJeRYC4r6Kn6U52IyVC4XdQQqxT
mCLnaVN4muLAubudVWb+urQrPD8bXWFzn2Sb2E/3OjmpB9uxBrIUzoktFTJR/TQ+h07yYIzTdJFj
tlK8dHFh38mxoFc+Br0I7+SYnvQClYyqPMvBycFIo61IXMjROMdIQcP+5ShHy842F8bkZUc5irlJ
yAagnA6Fno7PTWvgmupGM+iRvwgwNpKveVXt5Si/JKhEiok1zDyKH3y1Ko/qUKobx7LiB9kkTeyt
NJvkmYof6C02ZWkJ90bzlnKKHLBAp22FGniLr1jOinbPjypamDWF3yXZCvL77nC7ym2eMivAhPba
cx1wPelkLZQGNYxxo4vS+CBLo4FMRwB7SAz7mqXBa2G64DJzvH5Fwk0mQJoQ6kSKf2NpCX/pRbqN
+21tT+2HGuj9oehei6J7M/Sjm3XFG86LjyRW1Ec2NpAy8gqO5hzXYxMG/AhRAtHx+DUBDWg7HtQg
kUVboEbgoHMF2oXr2K8xmd9Ng73IZqha+zW08VjK/AYiJbZRL2Z+L8M2KT6sAtlny25r2GSGKZ5v
/DrBtfB341DsvnWbHldWs4ut1Vfsr3mpCRhYyTPcirhIPmJVUo8whyMPmF6GiRTpZdW8m3J2lVnS
jivENrKzMejZOXNLJ9q+lK6ZniF1BGzMyxau+AxqCCzue3e14C+sAFXfpsqzDLW21ngA6Qulnq9s
Kd5Rh8Ox94xM6RfmPB23382UOQi+ROpwe67basJg2ODa0ICkClJ8TuYHfMzHv4Vp1KC5ymqh1sYn
AFjOQ+ckyT1b7X/kqsDQ4m7dNa1+W1MITVvFGrcjsloueSuIYPJsU22sZVmiKlgNsfs6BmfcBoOX
2h5XGuCsrRXX7s6wtfbRMFDuwzfa+q5UwM98QLq5Q+ISlXXvaNTqcJfnYHPBEUff/ZQ8hW9+V0an
WXZF012G1ImOmB/DAXG98JtPvvE2oyY3y4z+OpBK2KmsI3aTmgxXtxYxXx8uAtj4CHleUJp0zLW8
kC/M7sLCGgNeOQOkoKjC76qVOsthVPo73+X27qYZeVWnL9/UWGzlTKctcHUKyvaxEa67EzxLt7qI
tCeA0Z/ynzNYA1Badl4a0GcbMfPk9Nbr7kkbIhE3//slq8kg0s0PyH54dsAAODd1jugPEOZV0T/1
ft2ukh4BhrJV+tdZZ5vtWv829Em6g18ab7zU6d/cOD1HNvQg7OiLs6NDXpNxvN6gsWUmsSIzr8g8
Mg0logZtbH60/JjrIejfC5USKZK/Lx2wlL0PPnPd5GP33oqEWmzvP/edl1ClA70s47CuDxYl5+cS
IUHy7ph6y3hZJGfVtMZtnhXky8tZOfQmBiqUn4Gvm9s/YzP+IY/Y0aStwldpFhudCuzXm1qdNm0b
RfCJUnFK54UEBnFLNmb1c44N76Uto+9WohivdpUrWwVAzNqZu5MZbVgOeoBY8AV4UNgkBiKNfhRq
ZS5MVR8eOiQa9k2b1Nspzdunwg7+kTOU2DsgTdmwfFbrtQ7J4FggRAr3egpXOjoFHx7OEpNRHBPT
C86yicdM3I6+Yr3F3wlY8I9p0e8T/sc0SysfbvvPkBLXzgmAKSwKM7LPVOywoy1KxNaFWk8r6rP2
uZ6botefgqa0d3Je24zNtBJqqy9tP+c3HgL9J5OjngtbWQnLzY7F3JOhr0ZxSsyqTO829Y+zsFDC
/hCq/S4wzNe/B1DpUc+W62+jgi9WUgJRy9z0GKZTepRdoJ42Dne/+/JIzolV3fo1Es/DcuTWTLXJ
rmuuo7cLjJQAEM1N7yHG8l99w7MEHKhkUaJyhJ7FtFdZP65NRw+CJaRUbcPOeVpCWVaURRcmxl4t
ImRNNiO34nNaxG+TPfFoVPTirPg0Mv7VBXjfbtRUYec2T7GnzNvEkYWlpo2xmwUwaJmFfnop6pJH
vaNaCD1ZXbr4I2hR/zsEIkIyZEovX03mAJ6ytcevSDFfCRVSsC6ZOyMG+mkzOIN9dWreinrMyp+U
wHryGz81n/fVqLT2KdCsHG6c1R+BBATnPneLdYYM7kuf9x9e3Oo/RydcVmrtfxaJGeCHZvoPMY/C
7RQExj5WswjNdZGuJry43gpQzvIFdGcC9Kl6b3oY4GVFJh75l7LYm6Ya7hRVqR5Md4QcOMGoz9F0
pzoZXhoNfntm+QW6K9GwoOg13DuzdL48ouyUapgrKg48vwVYakTG+Mlu7WRiHxp1wtjBgcPqbz4N
ES9EyFnSrsN4mOBlVeXSTZToDr0EhE8tHRVXTWRwt4YwmeuE8b09H2WOc6AGHJ9kSDbaXPgQgJEX
XzF5NJXjq1UM3qxe8oS7hLHJMgM899yoLmsBJ2Y12vcIgslYANhvn9WZWMhYAN3iHjJlfRejZ+HZ
ik79bD63dLkzZnF6J3tyrjYvoFoTwwBLr5ItC0/nELBJXIKlmQ3zMLeu01lTCAQ3CKm5rzR2vw+t
uaRUgLZuLDeo0ZAjfTjOjTzC5C/YxSZwgsBK+jtcimAD6u05TrRl7gQ/aoiCB0jG4lFUrkBp40MT
mnEvI4nI0pOLkEzAonKja6a3kXlpmXmW5L0BI6SN5Y/xQsaGJNylKIRjUkZumkJAPm7kwG10nqyx
VIFpNNP/gr5xDqIZxGuP1m1qIa9asL0/DoZQliq35bcxZymNjoJ5bzlOeiGbixYPt943BIgxUUGS
8Bx1QXE1/OpBxlFwiNdjUpiAc0JIujp2u/P8qTYayC88ieV1Y09fImntn1CjHXZ148HyYTG15B2A
5Td37dDqUJ/M0nFVWRmyHbOtIx6byj7QuWgz+zrKJpgaEuCJZ+zMeYqDMsoDrnx/zMi8/iEKje92
faxJ//wQLIwh3Rb6Y4ES0HZQSn8/OG6AultIlR6s7ZvZRUenGrufJJLu1LbWvxlp8Y/fhO+tMsR3
3VBzv1AQo9QKYT4ZURgtEqj1PwO8cDtuluzhNN6fKYQ54OOh7TVZsgP+7pB+4xaeTFn4w4hQWcAr
yDWNnNVocDT01PkResBhwHC/NLqtr1lfshvNy/6McLO+wnJdvM1T4cEfU2XWejdtcSWB5C39hPqY
ZbTiCt9evyhqtylKLdy2iW/uRWekW0znEeWPS/ObCRULS17xUSuWus5dS9u3WFg/Ryy2emMKPrih
FCsyzObRDCrtkc36u4wLqyVpTh6Gopy+1tVeeTYV64AcYP0RDZWyVEJzOo15FT5UlZovKDVWHya6
RXwLPPve4cZ5CruO38s84BjOMdItd4WZYojM3X+v6o1SfIedMG6/Bv9a2belk+6MNnv5ikNsFliO
URUYuP2eGonjnRG5cDEbNljHeu60vxs5QU51JAz432k2HBWq/7/nZSGrKKNO0e020seocf07DxPo
sImyRxkioaMhMZlSf3BNJ14GMB6RWFSrnRxO4clu1R57k7gqfwLgjff5bJCBTC8eFAL7EYwLUGSZ
Y7IprZkNqmFAOYeaaqhBedRgf6h846URfOgoWa4zpS33esBbECdgJuY4OaYJywY/PQZq3l2bUn2W
8WTAOKlIs/Js1Il7b9RWhqQK3wNA7+pCN6Ppothad9cpKHoERVY996bSL920jyny6qzc/QGR1Sx/
900kj3wPs7S21vL3bofWbfQ+wkjfNT7qkvUc9RDfG+HAI35Rlqjj2eP6drKm7nwzmJ5RCzAOYZ6p
K9ybs0MzlM2SH2f65P5Dnt+/ymO71vOFw34Uo7Aoe1LiGJBl0pAznbsa/+9J2KTsZLcqdH+Zg2Bk
Y2U2xz4KK2BI8fQe+fq9SoL4SnKgPSqeS4W+1Mf30TPvRWAoV8OjrEZVCXOc2bOzRer60iJ2Zlpe
tFa7ejgkdo/1zKDaizHOll3VWJ4DOja2977i3A9Z1H5OtvpDg4D9plgjRNKoK15L7gdLD2rPk4E+
zspvB+2xtCZllXBvu1dKM9xYsTXehcZUQoDXjZNBsnDXOAl16IbkE/QdQOO/mwQ94v/ZtSb/tRmr
YCvn/jVNGg78HeMOUi0G2I1bzZ+ev06Lh5qB2MlRComNOFyWHbYaVVvqgFrNXZiXBdsr06Q27qn6
nW3h5aK3LAtaRdHuGjlvHpDdbrLfGqv1d/J8OSgb0G7D3i7B9sxTbyfNp5uDQXlkVPtx0/uq8oDd
aR4vxDc2gu15cp3m1sgu5JSdjsbV4a/4V1cPwl1Lne41URGAqV042TlONXt44tUW3In9CMhQAzcR
6z96ZZ0bDgXKGfvee26AEa6Pr5Go7QN4geCOdZ660n23+sY2E6szt/nptO1BRarpLQ3FMh0w5/nr
NUasoP/Ha3SB/es1rML48zV8FuyrSi1r+RpGVLfyNdDHNN5qtYaHC7DrHJdoSc0E0Vhz7srCcs/t
TBAFUg+zrRPJUnaVIur56ikhWf5KgZfhZg70mqzR3s2qPtpmbv4jXIxd88T4xBDbWJSYeVyxngo3
sRnha6Pn7L5rU9n4NljPuAD6cuMc4CK3SMq+XZWtDqB0hngGYfVntx61dlUhH70rZ4inHJXdrtZ/
df861+o7yMF69JHVmJQZBqa7UY9QD1Ja6a/+zUVN9t36/zg7ryW3kWBNPxEiUPC4pfdkG7XRDUIa
aeC9x9Pvh6JGnKOd3djYGwQqs4BWt0igKvM3SrlLHvnK6F4B1K9izbePcW5E9+93kmsvXRy3L5lf
/hmHtda8ABUz18XkfgG6YlN9bLUtjET9yfJQd8VwBAGdCfOAfPB+jlH0wv48+dCDpFvF06BdDDwP
kElufJyIIlrf6xE9joVISyBa88EDYnDLg/Id95f6QAkLuV3s6gwkveOFaRTxNiuCcGXMFDZ5SGyY
Cu30PAmYbSyytJVjDCPqckwQSHwAE7AghsCDWg4t/2OT7dt7pcFr21JrAMpJXaCX0zeozNvqrR1a
+yyvdSar2Tol8McAuQ701oBR4a9VY32cgJ+Y8NjIJMqIhsH/GMs8DWtlIzseeRbchtiwt0Y2aOvK
DpRnmOklAsUgTnQ9/xrHfIU611skcZwHC3d2dgkr+y9WduHCQA/y3SipeMNL05/8DjaR8EsInJ6j
782CclPklt7ZnND5qbbDhOScJOZLk0nETQCD/45ZlaieOm/M0R7pkRKZh3IyQIR818l5WIUtza6v
92ZopQAgxvQvneWLH+XDm9G33kZH833vqKn+PKbunzOmmeAoZ7i6pT13iThTIllbFqRUqYthI0a/
zKpg3D1kMjD3LSAiPktBDDyO3V0/xWCF6N1sqLXkgKTV4AXYyM+iDrWjHLXjoB7UAlyKFD6SsViY
PzEhFfcZ9TyjGBTMmufLHR/ZBtPzY2Qw82kXgtpZ5LMS9INKoZjdr4RkW8iEZGDIK9yxDRePmDxz
f1/xX4lu02lWdnHjBItuu6/VDTqBOCzNVCN7SBF6GkOgefNaBc1H31lqNfqdhVcryEO5Nhp/RVXv
Q6HcZKyNdeV8ny3HTWfvGiWFXiTvIHpL2TiqVu5NCKKuUuqI3vCLm8K2d+qA+jXa1SDB48G8Z+Uf
zp6zdqtRw59AurPRVc7hM40n/2+e7vcHnlfysNa097yxclqOlkplIBx3ou/KPYqK08WwQYdO1ti8
qQXNWhH2w9Hv4J8IvNpb9MNF56/MJGoXrpnrew2XDwSfUvHWqx3fVIg7m2maxFtWo6EUApTZy6yo
GoROKi08y6yfY7pYR+PTMGOHcBoqtHGHMiUri7JoL818UEwtO6aVspWjWpvai+p5CJFDadhklvoE
8AvLg8oRaN/Pp/IwDNdOoa89zqvfKqARfE/e52UB4NkcetA4q3Iti6EOV75Wjiu+i6DTkZ9BQr9v
mi9dVO0sBMe/jkHvrpDamqh329pra/og9IjDrStXqnAntlVG8dK7/ZckTc2vnkqLHh6SdgpzHfkp
Zfgh4wpyYEsqe5TKYkW9RdWwaLTpFZpL+2pDc3jR2s848M1mOZYlD22lvLSe1bxSWjGXWp71Ozl1
chKxVSKrXLECSxb56AznRvFRXuO5vccFNXoXwG6UGagQxtmfcVre41e4cLyr9GcpJB17RX6UZ4+h
FYXvkFc/ahYzFK0d7UkevB5yuquabOZ+x4LE+uq1fXLMi1cvxVmlqdxxa85F3zosVk2XtG8JeJFj
XaXBCkOa/jMb43LhsSxZdWHRL8tZRSvPWBOWlp5s5DDIwv7mltC15qQ92tmLZgroeHYY7erCjrco
s6JriYjKU6FOhwSn2rMcyUOZly89QPdj6KhABedZXaP88HwNLNI8knHD72s2ytDpzIEKio6tZvl9
QJ9u4/BQQ596JiQ48ojDeXAunfY9KAdvDcbErNbG3IyPBzyDhiLaqwpSbBtI3OnwpMPazZdpVY/U
yTLnOBVayIe/S9Mj7gIVkPc6OINlzpFU4NOQNsP9VI7lwe95QeL+o2wesanS0m4FqQusf6Bva/to
eUq70hqjR+/SFu9tEy96s+o+C92sdlOpKWs51EbW8lYPW6Zb+54Tfuq4e5QTH9rOsPlOmSn8vTmu
qgj21kYvDonv1R8qwhxzuLbYFsxgcJRTGMaVSBcVsh3ndPSinaxkj5TmrciGtlT2/YyFsp8QdeKZ
1ebvdmKER7S266UchmjGbwLfjbZy6COos8jiYDrJYTzq66n3sv2goLQ0BhGyzUNZLbRZgyPskOSl
IZQcGshKn97W1nLlI9L78hC2frtyBsU8GVBGt7jbWBuVsgerAeD6Uzg6l3zIfp05/UH1ovQelrmw
xEa0mo1ra9X/5lAJmN7mjlzSVY69UEJKBFhzfFeLUrneY7lV1kt7AEJaVYp3lYdxTlvtl6LXoQjM
YRlpVdXcuqU7Yg8V4aoXsSRZZIGyRxnfg+5e2XukxlkeWA1dzgj/p5M+ZDcTVZSnVFTxU9v54yXG
m0GOZFwephPUB/8Jfax67XTYoOBanBztqBc5DmhBcvzXWJ7KoB97fMIj80WGMBOgUkFzLTnKLDCs
tPT+KgCen/10ohCvJfqwmnotXBUdxnD3sUypWvTDrephAWEMYfAx53Gueu7C7IrxR/vWKZ71I9c6
c8G6x39mWVDurAAca5Cb5sFKGvZ6sBv6mfHQ96BtWyO8yZFddsMy9lRjJ4ealeQ7Gmg2NBouoFhR
UTZgdz4julRVb7c6GmwfqQ2/wHXTl6zqQFWyHackjdZQiG4pwhEIsppyWotlSSGCl7F3zCs6SCCS
Zq0hUCDIWSJ7vpVXVeNwdjFxeVYrdA0Hh4Vmhue6rb3AKdZfHCiuyyCvIPzPw8DFsMLVE2Mhh8DN
9Rc1C1kpWMmzvEok/V+ROo63dnLjF2qoZls4zxG8khe7CGkaNrazlsNe97onZPkWWi1qsNt2fqIh
G+1jBYPtCVGNJ0pMgD5ZD31HQAwujdX+TJrmb7fOhi8o9Thrt7S844iKxsm1eFQFWay+uU7yqSVW
93Pq3FXtGfo3ymvt0s/W+cx9Yimh3mIkQxeyYhB6AVu6FANp2FzqLSjgwsqSQTJXRxpXSS6PKx4J
eYXA6hGef8DGy4xM5RlloeXQCOWt7GfIB32ghRwmPridATNBXsGh/862DhxppNhbmUVMQCzAPo0n
mRUiA0Ab9891JRmVixSvLFW01o+q8aKFOTn1a+LSVHeSAfKxG9RA7Gnwupkxfqtheio+SjWm2pkX
ze12rqmpf8VV8VPvHPUD/4t4WVt98prTjlk5tR3fzM5zNihCTac6qJEPnJkYwNimk5vV7oZKVHxT
NdZKgVbFryGdzKW81XzPYjCmv0Sg7uzRwPIrpvsUslTEykhUVHidfAI37o1QAhoaZiD1xpML1RKi
0FdtHshDKZP/miKjDWYrja2Mu3/NkafyhqLAFrGsdQrt/bHNzWhjVkOzBHY+XTshxms8nylw+1ji
mflaxh6JJIQH3HQl3aN58iNhhcUz3p/94Y94iAsPf4jo5NXGITcQBw8qs/lo3q3EEx+2cPzjBD5x
WXkVReSwBG4weRWKL6r3NvAkkNN0vwwPKpweKqFcNUWhScULRXgNZf4vdFNW8vIypg7nU51fN7Wu
rpBJH9eZmds48w7WkwG9a5cnTreLI/ZWQsuwGges+oOHW8xzKPTYhbi1az0F/K/dZ3bCN55GK/o9
sx8batDzTDCjwSLJoabpPUqC8iB+n8lhOxjJMezTX9lHrIgyHsByHOkdpS7KKJgkm0dwz2gV+Dz9
jnKci/TXmaoO4RIpiXr1iN2nODaXyFOVLvxCoOi40pRAOSqzbmU5K1g2RmdXFHH+GSvZIvJNZPrm
yCOMYA6rdx2YPE2sehWZSJu46Jx9VDR9AhVJTazY05ue1N9k2DbymtZXnuIz34WsBee6EK89iC2g
JJDWgZHO1boZlEfQlgPijVX0kZaGuvRGRpgrbnl0It7qIvGgts9x7akYXibdtvMjY3nPla35YQVK
jMcJWd012hPcdVAw/ZQuEYB27zfiDxfildIOhxKla7+1P/lcG1tdJMFWrmn/RzhW6wBbhij6kllt
GCAaH1vhwYMZNtGyY0tmsdk88kpG/fJ3DLSfcpZZvfC+GLZu7uRIxoXclqGPHqC/Gg1LGXRjEa16
DCYRwCrzczHY1O5Ed6hZtJ29OIL8JRNyLM+miVc/W5V8U0Y5BSMZ9Kldrpw4gN+wcYrIWJVYeh/1
+QXuZKbh7uRYHvI5I8/UpEZhRUnQQhn7it1wkVruLte/akJtDx4rw6MbAYi354M8+yP2r2HuGzvF
Grb/NU3G0sn7axD4U9uthzg+cFYUgOruFfE+7Rb543aYR/IA/HyjZXNFeA5FQFyRHaFVK4eOA1QL
EX93DeK6e7W87luTB+p2dJsb8FrlKWo17ymdXH0rDPSp5VAm+tag+Gfp3aY2S+8+D1QL65QEWfYs
gbiS2k95WLv3Gw2Krp3m2yImyn1ggsYw/31tIWC07vq8cxeid+rnssyb596mvcuSEj72FE3JEoJJ
1VTPcsIkkmQJurW9KX7v09Rwp7cRoNoyA0D3JmN/nPW/s3/OY9P7rMfFXhMjNi2RMGcPyZ0kJyLO
HUPPK+OD44fWF3Uw/xVPkUlhGyaeGne0z/ZUfpucJtnJEbst+yzP2N+j15F2xS4Lw69/xOUMRK+7
bRzQLVCDabjIA03F8QJxlpUCxRwZclQ0gu9TIg2eVgPo5p6Rkx/XOo6fLorcwbipdX/dT2bh1M9O
sps/wiFA4K0qmr8DC/a4CabyIOghv2OAfMq0Nn+m8xq9pIm6S/2mf2/jMjoq8dgu9XkWhPtm7UHB
28psWtQgXkXsXOiheW+0nuW9AtykLybopEVpZ8N7lyo1iBtcP3CWOWPZah3iwMNxpLEunQjtizyT
h6JJoUO1Wb1DyYAeKY0766J5KmZpJk66Ex88pAfnCwH7WZdM17cobc7uJYSakreImrLqCgxj0cZx
9DVPAnQnEtwI3NCIn+OSFZSSq/13x1fea3MoX0uEF3YeNsWbbiymd1GLnZyQJSwmWKAU155q9cmA
Hr7K26RHDvoWj752gvwcLvQ2jDFCrHhUzGdRp/46kzFvmAbWLD3m3uixZZaxMuxRHB+HIULZZmxB
m1adv51AgtKlbNjOICoPLBdBBnlWTL56cnFoS3Jhfy3yECEDHGBOVjapz7kafZXxfOrqZQmM7azR
k72VA4BKmcjYNi4UdBquWhPE1xKm3z2RzgvK2m55UPRxfx5D/8za+9aPIr5KHrI8hC2g5cqk5BZ5
ZXzlkRpukjSZZdWt5Gqp2IDGFVahDkyBqzcfZAI56nxrhMrIarz/FTNMc4+Gl31FApGSsy/aHZTS
8AuAAR3AOWwgW2lDBM0acxuFar+S2VZHo8Q16abKIbA75TRaFbCAeXIwoOZVIW4jk9kQbVucFheS
25f9JvjJoTblw8mamX99NzRHr1qXJotCo5ySLe+DPN0Cp63P6BGqq0bXx2XbQr4e8Ep/tav2mqqw
Gi3PSU4tInTL3Azir6Vd+Ava5iGVZB8IouPAdkhF86VK4zWyHDHeG5pWb1oHGkSRNkiPwKWrLoMf
57u0asJDmth48GZQxjI7U87yUAbjr7O20Ltj0KTrR+iPaa2o3gdNU3d/xOXQVPVoRWlUK7/XwXMT
J+mdlNgMCI3KoTpDxkePV6Iq7OQkMeIyK4cSQf6YLOHmj2HW2cvJxf6oNFznyjowWLD+CAGwI90m
Y3QFXHgq+dKeQ4+4WRflJokQzJOJwkN7qQy/lfbIZkFE1fegrVbWZAef4zTWm7AKYVslifaSl9k3
OaHVkABq0jJ6rnC1OQhQEWsf2duvOcJ98x16NlYQoafq0MG0xT4m3AtwHBstLapvS3lsmhqKg+pH
+9bVvS8d5DhjzkZV4a/GUQwn1XGTp5hPwEJeEOIGcadPZEaIalzk+tfe7jWoKFMfhzc7in/Wft2c
Y6h9X+gL6HBdp+iYJX36ZVBzY5nqDqyyORu3k79moQeY05+VjszBHJDkc40BZH3ZnrPI2rRoTh8s
mbnn6yr+CPoKNqTaoocXt3sjcWN8ojh0njjnGh5bMuQPyOB3Q0jVYyiSV13Tun1jF/FSZpHyb5+S
oFjJkTD7+LWpE0Tu3iXx5cFx4d/T47GHAnPoTvWd/OLPZzJh1yZw43GYNndAIlUV5MXdJS3b/irM
yr2mtAmuUeM5W53H7oKimHutKN/b1Jto4E1jWm1lUM7OWVxcTBoJDvY6bNsvfNao71lRfa3mM7AO
j3CW1bBzmGnOM2VezpSH+QZeWp0T1vTBXAGjKNgsgRv4xzhy8ncMQU6TijuVUtPCLxUEUOZwbzvW
SU0LFcYEw7hrMmwEaPcja8uTGtGj4WlSFGvGoJkvmcZvVCnukxwlmWGgTJHH92Q9zQ7RCIqjqu43
T76ZQlF29VsU1NkWHHpyH5ZaboAFG5LzIKpdnIxY5MZWu+9qx4XDPF8wH3TmLSmSh9tSCoQm7fJO
pitZa6J14ybRupgLOI0zjB+Wnm0aXTVf46zNL06eSHecr6MPQJrdNArGmap/6QFk7+FaWEsxPwSq
nD5Up7e/srrfZPu8d46+C8OaLzeUVms8Uykrnmx0RxeScFeDuFwWWjz9ZyKcryj+4wolF8YqDYUG
QDErMG03TAgTBRpBA6/4g20O2QqH8/EDL+9gmTm6OHm81N4KRPblNBHl5UFztH9PU4dAw3+7st4s
7ib8FgidmlAGmZ+mY8ZyCExhuOz9mLbhHHsk5Jmh6t62AgH1R/wxnOgK9+ksFPP78tQs3XNR93r5
3cHqYpe42Xff91Gjx/YaUx+4DAvFr7EXKjD6pp2HgxWqPidQUHv63eJ6j4kyNrd5lPNpmUR3VIVX
72zYRti3oGat1hpcFPxm5UjGe6Bs2z4CRy9jj4TlQ/fRWQo+4h3oiRX6Uv76EYsU3z371K57aBbu
QiYa1DMXVKam7WOe7Q7xYUCG8/GvkckEpDl4ExsRj5KFfGGjRDs5Xbz8Y94Esb2oOv2CP0CybwF1
T01b0cmqAM3FSB2sXbWOLvdg2YTRxQzrYR05Vrp0oK8L+lxGeAmoBu1dRbzI0b8uSTJ0LEzMc+dL
5fX3W8nxkCrXptSm/f1OWo5x1ljTY6f+8KUwY+fgiElZPIbIySi8CP2/G2NAvMb/hgE3EBweyOoR
3Y730svsJy1R7Cee3Cp4Nrvk1TIBqpsPrT2NKzNGKMpMWDQtE8Hywfeh0t/HU2Tu1ciCbT/PVvpy
vPXtt9bMEKWo6e75WmGe6l6JS4px8+nksMry+c+TQxvFwXLl1pN5ilKV73Qk3oo2so4ye58yJxOZ
lOMg1W0AAQjC3S+Wwblmi9pA5JqndojfRxOQ/eMW91s/xqblVftwqg/yB8u4Pf8UeTb2TbRLRoTW
g0VXe/YSbJG2asJW3bRe1r0ERVpcksa8BF0LMqXMaI/oxdQecajrcLIDLlZbVbGUQwsl/RcKbgsd
2P+TDCVRr618X7mUqIYufLD3J6TY/BPSUAHo0ceYD1e0ctgfrBqfqlNg93R75NT7fJl/jOWVuTa+
FzBQoXRzSxm631eO77e4B+CxlIdEQS4LE6cIFK/57mhFAHrSCZ+n8XJv9WpVFKwdV/U3ZTWxChrq
doFyLwtnpAkXTRLzdPqtfjvOYrh3lVyHEsXvJE3L/AKpE0NxdF6WjVJmB5E42aEfp1+H/8+YVwde
zJp5qjcQZ770Vt2f9EbrTxYYOgGJYC9Hj4OYk4+hPBvDgLVxgYnm43qZ8AN/uE+WiSao3+IuLdli
qzEUChQ1kyGmLY8xBtIKHHQMNw7NJL53hkfLZTJN/ZQbxUleIKfpqnWwtLIdf2qtqsON1pqjNsS/
Dl2lqIhoCBwo76cAnkE9CnNfRzgQLf7P0x/3QJ4uX1Ohzw95gkaJ6Nt3UzT6Eb5RvIxCr4WNqihr
O2/QCZ2zk0FZXQd1etaQVF5WbgLXWVTDwYaAdDDngzxr7DFBU8wSacr2IuZ4P9fk+T0ir1Njd8BF
fJ5xz8nLZeqRv99NTrXL6nJ/21TzQ6+dPkWvaS/1YOh7faiCTYgi0tcq+msK1eB7iSg2KKHGPMKe
Vm6NwieyZcvz3fX6T7itYlVYHmjSVm/PwkF3vBvt4tPG1RZdOWrEwprqL7XTAykoyk9qGy12dC16
LPO0TLRHqy78V0f3/66yHFQVy+omu1l2xwqnBVXbBL3yWhiJf8AbK4G+xDCBHDhjxX7I0Rhp4ZPd
GttMtz20MXARs9jrmmO40/VEta6CX+FgjQOygizetEOF+Ii+lNH7aepkaw+9kGMw1N0Fy2g8Hsxh
+CxpGCwnzEaBs/r2a1oqO4SUxk8EISFMpJ22ldNYu8/aDvYb5iffQs/+K/ImKrYJvct6aL+GGW3m
RZRRr0h6G4uRfoQEM84HGbwf5kssM4t3g+adZUjOkHP/da28dTEO6aFQ6G1DpTzQSc5eBsv8MBWv
+jamrb8UumVeQguXjsFqHayu0ESUWaBb72it1y+9mZsHN3enJU6o4koxtTtnyayhDY/wM5wwpbbR
3zs2/MHeTbSZ53AfmsO+5u20kkNKyejsqfl4zYAoPHt28CLjeBhUG8TrwAHF0Qta1VinuLRZgEEY
R9D87irUhfctR67ML8V3T7PrVVOiBIjdXXwFZgPAYk6Ebr0BANt9dAmWMFFMhznkn7AIWUgCVwy/
I2eGB6+RdyfR1cmt1XVtkfVU52iTf+/wEPxM8G6Z99h6wn9WA6KSHWP7nJh+sK6oGX8o/Kggtz4S
Sg0HzdWw+dFACGsxD2sj1KYDRtPq/Wywvbn8yaGTZ14n9kbwVc76V/iPWfNQTokbFDAWcuLjEnn3
Sc8MxLGavd9l0bHqvJBKUB+B1vlnKM8QU/ZAFnolROBIMep8QUs2oxdqXv+Y6bXywo6VuryRHol6
NbVJCdOPzyS4Yr608+ZDGIaDcWSKTWifVMs2C39GU8vSdE7iRkbv3ct4ec4OYHKuXgKTnJMy1P8z
3zD1X/Mxiv3i1qNPrT7RA3o0QYZ0FwcFJNNN6f8Kg8y7IBIDglBN0HgeRxu2wqilt3sw9n/IKUo3
4VEopyB+xBT8BK4JmA0pS0ZffWHyqj/amA0j/men1mloVbEKkeRYymEL79vddK3zUnphfeirj9bw
62uTKsOtDdThZpZOvPQGwIuPWJ9jqtBOKSDgeYqvlLm34FKFVUmC0J9J49FyFkpHmXDbuJB4PZD4
d2EkygrRZuopMZnR6NLNDQQ7k9l0CCpOCrpsPpSNk12SHpW31hfp+o/EI5tYFvWaebJw1E1WudlJ
6rqzoxr3IvM+5Ogh+m7o8cg3077HH4Y5/xEv9WkzhpF7SDK9P6MsMqy9Cs0+OUTtYEC1ZdYsl6cB
ncS1M6dbfueRlj9i53Lm42qzDhREtMZ4vN9DZqrYQ/cPZd6FUbTegs+c+SbPRFFa97Pp99kj+zj7
v89r3GmiUCl703EbsnPyaoSxnvAsjV6q3k1fU/gIANUGtH7cInttfAfJd0j0a5k1tILtoO//LMSE
FCMAtqSyxkM2Rq16y9S6PKOnVU1rDGvx8VCzc9NEBajTUpjHKDX5gIyT9/sUd62E9ozMqnM8dzWE
WKL8xZs/9v78BUin6TVwY/0gRwl87FuKIcDOiqQ3JDMyxS9QL2Mx2avsD8PevN7BrA3AK2rF+lWq
cAyC3YqCGAWIqwIM8pD31gaBp7s8jt5QnI20bWWZyqcCkBjj2a+miKIt/XTWOnmGj18BsSLIwYG6
NsjM3LfM9Yjf3ZuV4jcwt+ILs6BFbJvHe6WqdaJdhK/3hr9ugSQpP1bPnGDDG73YSIGqegJt/UcW
Sn6xkYpV8lrYjJgiTGx28gJ685CVJesVEw2gcdgl9338EGlI+4n8pgwRfLMeT6CFyauBimPFaVC6
nM5jy4Z556NCum8H9U3wbMOZqGi3RYNwSDUZ6pNLa4/dTRP9wO1wgUqe9g1+dbzSzTq+oJ+CY2AS
4j1rjf1HWLcHp/bCHwCN/45UVDBS13grNW1+VAXeJbCbTWGwcZCjhBbnPT42eCerIO/WfySsAp8A
Jw/fH3NZWWRH7w5jVzQEY/QweKlHSj1483RLMQpwoMXYH5JOwEaYKVDIUOOil+j/Wxap6WqPsk6+
AsH6UddZeWv6QX0NK3UVtIb+Hrhqd2xRpZ/fF/o7rbd0XSHWtpPZ3GvRhTo5w6S/IbHVr4u807eG
7RfvDcDkRVxmmBn0E7UsHdBPFkZfSh9LpNZWbkHWFu+6FTSHkrryEjSIdYa3ggeuktcrKF/DwVOa
4KOaILGx4CsGXQHsMjRrDI2KzyirPzT2uE9JkQ/XNg9yVkPEoRqDHokQSYDejiiSoW7yulEvPsSj
+1kwxyIvVC/5iCoKBoHq5b/myazfG9N/z0NFF0wLZZBs6lNjMSK6vuJp6GFFgAFqpYjgKs8GJyp2
SooG9J8J4aaXbjrL8GR3KDUGuf3WVXa/l5eLiNrQP0YTmPKsqwnxvJDnGQrTiAd4s6/iXRW7U/Pm
1HgtYiSzdaI0WxzC+tjPwp+Nkrm32kEKngVC8VkF7s2yDP1vt6UVG5QpJDs0gQy3cl+TbGqRWwqa
M7Cb4jCJAd9WI3KWportcC4ASoT4u+4VJdGvY1ooS0sY3acf47w5+02NKPwDS1a/ClFOALaC6eYi
HxAFfYR0uIEud1AV0Rr+PSsKOTaazABi/MMd0/6cdqaLAxqEFHQRAIKiAHmDXJbv6DBn+4gfRWG/
D/kt1fSzzbOLVOXOunBnQPr7SDB8yiv/h1R/CcfU2RoBmBBppdLyWVrWcRSfZLbAbBPmR/+lqIzh
Ol/E9yZZgr20dmOgDze2AC1G6CpSi/NwSsPxluM1fik7/R4a5pCMpx2dx9rH50vOLVUMjlwfY5j5
Hs58DzlXJlks3O+hOZlfr/UK0Av0hV+XxoDWr+P0M8l9uHaBH7CU9eqpZV83G48OA13qeMSvoNLV
k+kW9XoYMmQHOl0cH4d2drLTQUuX94wcy7QI9q7bRfe5j3DZp1ihJ1TC8iqPnx28SiAHJdGGvxVV
NNe03/Gsto8Ck8pnERbTTUnihRzJC5TW6PbJ5Hb3WM0KZhsE/bj0QhtOAm44O9OZ9IWWZAhH1FnW
3seAr1CAHdDdww+aJm3ABtbtmh89flt6nRffdWr4y5weIyTzeZvRFvmmdszozfC9t4xS9g8Pc2ez
at13Ks/NGu0Gc+lj3LSZXOBqamK5n5FZ6QtvKPtLlPrdUxra30G9uZ/A+3ns+Vp8dBWEMp2CJXBQ
u59WrH9AzgrpJiG/LKf2iNzjLvUJ/MPkX25YiNfIO1CIGkzz1UZW7thGyezpwB1Kv8B+VcTipjtV
fo0CeEIyoeljubRnn1oP6NOLFutPak3L1840ABS8wg4jrVFw5Zw9Dv8PsdDPMWE1w2zxmBxmYwf3
Yoj6f46PWwo8AnKdOhD4u3A9FZpYiQxJw6mLu6uYD7VutlcjTF1ozaBJTSVyzIUMBqyWlnpRlZt7
kM0Dbjyxeer0gYL41KtnXqPxm24Wr6MfjVfkiaM3JDb3EQrjT+o8qqd4WfKnezFb5JyWMqbRv3lB
Sm4pY44oy12GtQ/MJyzS5xvaajhcwYu/yhsq6OMBfcDVRl6d64V99BTM8+6Xe1p6KGsUV+Sl9egJ
vFqRVjf9dD/MQK28EzqL8TFIKRxgmbEIE8M7oGnWVVVdf3FV0a2FZ8RARpkSjzfaL+VS2P6wqjKn
P1c5fOP7mRzOB13H8lROgan976wxD2Usq3xcURPskOW1JgiEbWfaeFm3uBsgJpDv/En1n+RhGk0A
YGUp1oWr/IrZmslLqxxVCj7EZEKEybAsO7O/QJv9y0wn/6gpsfOkzocwEovKcIKbXZk2FtsOigTW
sJO5+6yqafdjH7aLx0XF4Jj4addiFUHCveU6+CmQ8NVHNtmwrNE7Umpf3ASmkDIcZ0LZuCLQsMik
ngsfWtn4I72+oJuOYee01wIC2WtmG86ShmOyk8kyUxAe1FlxyyyNZ/VWJkj3N1hSLR1Lvykav5Sc
GxYKhvRp2m/lXDQB9f2oKyBw5h9jRpVYoMBSYXlUs2zWQ/MoEO7bdInyTY54XwOc+/NUjgtL01Gm
dcTS69iFPQ62GwjUHX4HUaiBH64lsBXm2J9pGXStwp2lodRfFwqlTA752Pzr3so8Rc6b40MqupOX
JtqFbkt9xlhtERiWuMjQPT4nedt3q761q9WfiTnLH2cBtDY9y0td0XHBHNdKNdjYSGYt5fCRkPM0
EZ9ohdIanOc+fioIZ7DRAfVxTQAAoe1/rUqtnCkX3qJMvYLyHgS8ei6eq2UaLWTWb6HdpZn5qprj
3yJAbGcscvqG0ItoD4Sje5Ljvq2L0wgB+ndEhuWhCt9VN/eeR4QuXhHvH151NOnoA9J0ifXxFXjc
tDSnydnJJJ0Le2OEmc+ugwsyRW+OSjWhajQPAakUT9k4b0kYyUPHgs+psIYJY9g4aXIzylQsBzNX
vha2udEbs//pY26RoU7yXiHmhNpCzT61hPgpWixcUPctX9X/xdl57Uiua2n6iQTIm9vwNn1mmRuh
3JalvCjz9P2JUadid6F7MDMogBDJJUVmVkgi1/qNQAhmkp5Yu4jT7eesxjrXrVz3MkkyexBOWT4Z
OLlUceZd1MS9wZ77e1431V5QWwt2oIOmfee3X1REhBf5HnPAnzqq8hLZxeXKt2M131fxJc3m7Hi/
Xrdor6sPQsqeZEHqXV3Uxtaax4pRj+L+0SnN7tbUyZivMWxud39NiM4FYott4r4bfZbq6pTRrOQK
CXpj/1f06AX5QtFoDobJ2iuLW6DpMcJ9vP67nyytqTf8+Ux11FbJJxvK3238Fmtb5pNf5/Pp1lWf
0dUSOQK/PZfo3G5iXrdQ4fnp1WTcl/vIQ8L/fnE1PoRYq6COeP1rvOXdYJgOC4s/P4yKBzwFVqAm
j8LbPZcPvn6eXbd4TPLhdzPDy39MsmhTCQfSyjLumagoxLNXbVn2JBstsMvlbO9N971pl3V+sx0n
233TG0y3sqEVazVrJrF7xfbxi5pEY3p8aUSNLhehC1n2DQXeTSkp28fOSE/oP0rfqq5qbgjQb4s6
9Gytoq5WGXLmEs3LJGLr6mhnxAup5fY6opPzNOzVmGpUSItAJ7cKqJgqnCN8PLoO18QYJjP6T2ro
3iD0xq85ILKskT/rGq94zHyk9rxYvgrhSpi3Y7fKI1M/qbHADyXv5DbAfJyQOO7la1ZNmxrsz5M6
Iats0k45NQA1ObTDNgP2ubY7YXydTIo+Y/ctHAMHzUOEsB2zxQ3FcR/hhfTfYhsW2Oyb+tVGQeQR
QC3VheWEKJ9/UYytXwwUb9e+Pr02vOLPjdH1Z3XkDtnvI3s5uncTHRVoMdV7Nb7gKned6fwMaicE
IWLX8Z6t6JuKVxHqaoab2tWKqgBtMDb2fl4YVQVa2K8CCsAKLIb7Eygbns/S+W7hjI1cHiKwQdBi
+QtMiEICsZ2ZtSuVDcmCDKERPENVLNr86Kka2XhEPO13rLrun9i/rvtXbGZdqJg8iLKRl9mIfzdj
UQTdqk509JjUVDPIz2Vmtvt/jd3DEwSBLypuBBh9TDqLXd9/rnW/tKnJcG9UqOvLDMW7bEIPzoR3
h6SNhuZV21hXBKjlp0hCUmE4w4AUVY0KnN6icDgP+NYM3dDvZWB6n3hK/srCxXWSt/U7MlFrFaWN
OrfiqFdrJLq9T95ECRP0Aiu3uMZJM9b40jVFvc0KlMaxmivekxFZZNNruq25dOdhbllPYC6jQtqk
qNYSRhS7W+gt51EdInG0syMq+GosShC8WbWhhlxjjf7hPpHh+NBZAuHJ1kV9Imyiz+POcufscxQm
0yW24Ty2hcg+N4gkb0kHegc1G7AExqXVeBFoEjyL5W5eTjJ7gUEbiCUTJNbSNLW0jzbUPzWUhiC0
ChzBr1Aq9G1T5xErBR5asFUHbvZoXsUI6lBLkvGDmvDVbDpPfOXzrRrvZkg7mt5qe9x9NZIPVAzD
3nB2ZleG4FmWwWIH+NPeZCK0znY3ykcTS49gRpcJ+p7kxpsDAEz6uYjJGqkhFWW5bv/Qmq+GmldD
Xee53Nt68BTk7soJAS4ZehK8RlwVHLxtHOqwD16L3gd4Ypvx2uaX3KYQOg9hA8++nrt0WyYyeoPm
5F7DZniLOy96U0NRE1KuQ7yxyfu3eACvmiNH9RjCedJyoZ2g4iWPwpYI4tXo161T4bW7W18FSitI
d1UZFygFcx4cxORRnRPlFGa61n6QKVySw9gtVObEubr8QUjauF60wjl3QEOB09QZ6qi3i27TmgJN
lgFT8JVh5Sk7dCM/AKahgi2yfBcPmXMNWgqOWfrutcn4Hoy/2P5qr0khx/cm9vFEj4MXdzKG97J1
qEAN3rOac6jq5FbtPanTBOLakeeHR17F1D2y6TOcNf2caFn4bM1D+NxYa+lLCKVLJ0T/7JI1zavm
vbtxxd85jEYoEtI6D9JHUT5uYWZP/C7gYsYHrWWFf4PELhhYdRSELn/gzn0Mxt6xb7PWEEd8Ab7d
Au7jiZ9uOxPwL5uP+fi7KjFFgowxHFhvP8xsYi0NxZW/6PL/00RSFfODbgybYPCRI8TMqr0dqn40
eFhJ4y6A1djEna+XbgacENJxv4fqgb+XlEhBe5p1RbLXeYh0DVLJYrg3jOIy5GX5gat6dkgRxgEX
40+o1vdUZwBWd7w/NoalgfRPDPSA3OCqejDMyos/Fx+3ubHpXrxqwkfOcb2tGoNG994awdNfsIlK
vBRaXV8VfELNKdTE7UjgRa3X1xu+QhcNGlTgDu46ikqCcezyn5ldYPy5vIbVpBrvu/BlgLfAf2mG
ksGCOYxghRxaAyogRnMDdrLtTwCVOxPw1ns4yOJF5Nm/eiU9a4EXqbklss/Tb/mAKk0JVAejlKJZ
uSH0o7/7kVmUzSroizUsteykpjuv8MAGmeleDClMsmwU7XOwZHj0Sk7H21fBC8QGi8vxJRKieoEl
eBWL/mUcSOcYFaLcTEZrf6o9pFta6LmAkdC9bFzrXLVetMcIaYANLVoQE3H5ZuMEsMM3wzrjtDVd
DN+AVczO413kTbrq2ir8hXSzVU3Np7nsqNKAsHtRQhPZx+yO4qZKQcLMPzS+5a3UlAoaR56zZJPm
g+NGAAx6Jz40cpRPLOzWU6h7L0UQ+ciOBNFWn/BbC73Wv43hASebqrh1QB2TTK7dbqPiVdNAkwqt
IdvPkERPGg/LohXIswoyqnkYa4/QkLu3rFoc6GxHPxYxDrdRODr70KVa7jhj84LIrdwi0oM+TyJ6
POud5GL2g8VLS8hjK6b2Mued2HfwOA6T0IuQ9KymH9zpueAe9AGqxahB512NQHPobEuzgd/QISax
GvogOTtufXKE6T6oONUIFYLG+6pzGmevur3bxrvC8o3V3Ev7bEVsq9WRanTLZqypYZbd5u+jJJMx
J2TLeqiTxtprXanDcBbUIkOvgr3tjfUhLg3tkbWd9og2vna1KFo1vhsdE5nHJ6caPhqkhU8gV71H
1URm3151WM/3IT2L/EcsOMjohfOnhedZ2pmzyIF9y0xeSqsugF6FnHNEgj6/eIEe/whK92dqu+JL
UhoO0n+x8d7oVYjtktEu9ortNuDP+8jXLt3bWvoMRKO/YgFEgT8v66+Zu7yHyzxa1TVCpQNKSVZE
ok04dvwhm8neNFUfPBiYURzscAG1gjl4QMI23pqW3r1rQVuvxGQFP5rYITtlZxEPhBrHMf8qjWk/
VBL6YdoELGtt/yMOygfE/crnfCQFZvp7IP/BR15pwWNVZh+3mBhwUmSLdq26Ano62uFFvlNdb4jc
tYBtclLdaDZ+1HUX8Ijn8j5ovDwL/bcARYIXc6yPbtf4H445uhdXy2ByL1HGbGnrOszKHabIgbkR
UwpQCMVnLe3FA7qXxQN8T3FreupzVLJ9vD7/M+6Odb6TYwg4xiSvb6cdMNLYT44mRNhDg+3ds44z
DsBbaf/o4cH0svqFLk+JwQAU3NkMjJ2P2uZpYEX3ABStB12BOfJcYXjqa+Uv6SeP5ALbzwFOkpuk
L51rXWkZFnwWdjGYub+5PVYaKtaJ4U/mXfyjcKjbcytXFHvhigLlpSixiLwXkoJJytuVXJ6cvscL
8bkeyl9IQ/N/ZfXifdYwZA7T3tmjW7d17L44e0sDmCSgVA/k+Vxb+e9BdWQLzNlX6pC3/LX0/Hmv
eve4+2VcnzxTVPL9VbPqekZqcul7/37y7dLq8xMSb2wnW+NfP8PtxPvFjTo69iFWoix5vk+UU56h
mcZPXSvTVTvr1Rd2QfoGqgOUtKkyPjsCLgO60RSaGzaacb4d2jF4wYAKcFX03QRc8lxGCQ50Xfvv
KzRwSU6m6+mfjWmrLlxPkmpjk/NGT9PHLDEgUdvSfDddkjCqqyrCqhuDCDzWi5DWvXufVcHx1LtP
ZtKf/9/PF5U74KKQvWgQ888e/jbnvByzbKf6CW5q2Cfy0EJsaDlUo1EECqPV9WrLo4EduZOc3CVE
xamIcDZ5fi8GnnPtVlc2qfZhRg/Eyerwge1s+DBXuYN+IQU1nez3RY2pWdXEIVZKU2w7W3cJvk+M
U4FISoxouEyyl8400XOqZtDjos9eqsDJXpCDMdZsJcu9GlONLKkCudRU2qK71r1bnbrOH/ZhGcjn
Bq2StXRD8ys6dyfA7d0/uF7APWvqb3YLPcANmvC57axi3w0a236Z1NeM18F2JJHwniNsvzLEMP3y
fQgxnG2n2nc83Fwe2pqNKlzQPkQWOMCKxw+OxZ31RLaDH1Ha9hcnMa+WTLp/XBfn5zKqvie2jyxw
sOlSkEnCSXT2eNxiW97SHw7Y+RMq0SFaonVaPKLQFqQ0SY1RYQD25tCkRnlmVd/CbfPhvBYoaGX+
gJx+7FuPgPbz7VS4/ovLnpO/WdZ8BJU7rUpZJl+rvvzCAzr7mRbdIQi180Tp+QRkKLxIs0fmS2++
hCILzihKhJcahEHoCVQI3QHLTK/tviDv8MsSuf2k6zHIsTpPV4nndl88zZcw43yyLizWP2n6ZxXe
NAhi9824t6PY2qohHKpfBNy0l2Ca+ocsi3RqpVxZImlONbTTjjx+t3Gj83M16Il2+ADtIKlnr27g
LXiaKPuWAfPCc4L33Ch12Bh19DNPEGdqSfW/U5gKEQHPpocJYOExASN5HMJK4rGlOVuyE+4T1sTu
U7+YuCJYBp6UIdXAyZ5WCPnhJrZEiDCcj6UiGFhe8+1/UhC/j9WZNHgFoXJdalSmnHg+lS7w/tbH
FPevowg88N9jQ7T3eOOMc/AFFO05wZX4lwcCi1er+OpFSJnlmVs+wWkyDvgiuIfCDeKnJDddvtlj
ecCZeV4LstKXeM6Si9alZbu69xd+JCvCINmFuYdM+5/ArDQJ9HMcryg0yz00NP2kDfAWgyox3oJO
OI8sDi5hYutom7afY0luHDyqgTl087XOTIRClkheMgZ2XpqHjWRtHJOp+dkuTzSt6YKr9Mqf6vlm
izS4Zsxp2FQBlmkR8o+tbkcWId8BZ8k/gnDOtkkTTnvVlWgTbkyvEkf8uTK2buhNar4wUFHIKRWr
Q0BubNRMszog5PIcFoEOSGnyUL333m0Dx67Zs1+jTHde4RcJfrGwP6uxDnPNvZC92KhZfQ78p+WE
Iuu8VW30mC6JxqCW1JZrya/7IwjeIrdATwEO1apos/AlrVEjggJXQDshFOokKEv4zH9Cc7OAWtLa
wYutl9Z+WEKTIeLONZKTHzbpWTVg/X8fqW6uJelZhDOoxXuMoW/HxDZObJ0YVyFGqP8+7RasBu9n
qKvy7VeWpPU6KbUQNFoM31mP37VWt66qKcYI43LHLaKdKXUbvGhoXTnr97SKUWN+Sv2DOmm9v59s
B3l9HfrP6bCYAMwYT1tVMBydzrPX3dLFX5n/GbKqGzVr5ka+x5yw26rZzjBYXUDq2C26BR+gYwV+
vF63v3XrqdloGE0hGgsLILUwYUEGztn5ZW/sOx0F9Mb+lntLsY51zZFND3YIy7Bj2w9WmLsY/mjj
xbOyca0PIviiCwOkAAYbg2bK86D16WVEnftgNdaD6sWp37erorPTi+pXyxG27wlqu/iDlvg1UPvU
dBRp4pPqyTBlZakOw3LAFMXshLeb8D1eCZuUwUZNqUYD6XhtcbPdaBPK4hGyQBh+L4Nqevb65HY0
eb2/Coq+YzfDB6ZFpfOARVhYND2ey6C/p7NqJFa71W5GdOhceiXor8A4IK5AjBpTMXqb1Ls0rUPI
OiQveRjzlVzkK9xcuFspDGcfLyoXbq9/9NC7n3JM51+92ET7lGGE66qjgUDrRp1U+W65HjxK0Gp2
DF5nCH0fhSP7i+dVKz1zKJFI13wfR3+GroLyxr2rZhWdVc1WgcGsE32XviN5uXXdGkpzuMldFo62
ow3X4s+R6upm2fEc6sLNfcLQPVCWtjvDwK4AdE0v97SESlVgg2yisYhL90LyUOkK1ajJHKFbNal6
RkK57sY3bFDdKMwiP3fwAt/0qe23huGjwAHq7w1Pj/DoLoZoahZxtegpNquTmlQN0PmNZ3jjc5Wi
2ZMlCV8MI8zOFUUTJIn95zpCPcoOhAW1pnc+UnNaEsLWcxIm4bszH9Uo6pxo8VKATMzY+bAWaRvN
diI0mTglLnJ9DwO32c5L1xcSkdoW12M1i0/td4xox3M6Wc1FNVmJDcSmhAp5MaLF06nJ9/XSc+dc
2xsdjlplODx19uQ9Kqri0usNiOOKqShbXIJHd6MXCOF67qBtEP1C8R47pouEPM53aahx1mpelOxM
GJrXkfLuZiiibATXvKS2cIjHrHhR6OtFe6LO1b77wbJyAOO80cc3Gzd2pMVI6dW1+JxIoLDIWzn4
Q511D+QgRqykCmdHrj1zEhuItg78+OpIPjv4xarydhAN5V8HeAPyNv8aOcPiDFgNBWaD5GUyV0M0
Z+miDeydCqgCR7McPnB5FXs/6KNn1YD7KLbQJewNmB0ck90hcvaJC0g3/BPTWH1w6nTx2SH3/pyX
bvQcouvy0CTaWl3kHjpiDYYmfP54DzUr4y31wvp8/9BaN+yVPonsoMZUbDgsq3mKRlt1NS2fS5jF
Mtp5CdmovLYbMOGdhFA/x+jE+965oACwm10P3zqeJeuxWRx1ZvOb9Cf3lx5+C8oGwHEPSFSL6vJb
W89Y77Hsf3N09JrqoocZiMrRsZ3gpbb+ItEa1LjEek7wCmnGW5UC2bjAi6966ukkH+o3T/TpP7rd
fY0Caicj2iMbBQ03NOjyCHpSyVuQ4kIAIfRtOW1IYJmP/TSt81TDlWWsiuTkBSkLqUjDbIwnFwh0
1s/YCKbrqUz2cVqND/aSGW69lv09dh+qly7p416O/bFeOICy9NFLWcYmI262wVeDXw8SqWVtRiQB
vpIk4SUljB/sfHjlR3X4JABknKSTDLugb40PlEqecmkVjxFyF+vJ4GHGe6C4GKmXvUsfCl3RVd5x
HPQcWJUzbuLJsvlmFHRHrHrM3A+3atb1ARo0yIMBy0/CLabx8w4NgvCkF5hpVGWlvzRLU6VJCYOR
fQ/Kz9HGW6SEYH7wFHD1tUn55cWaBfITKRI4eMuyNF+6aiJC39Msw/Dqykl/Gc3ZPVU5dkoqorbW
KXSnl4I39nqWsj2oYdTbqeCY/6hT1FUEt/9ugFp9u7KxXD52/KfQlOKqIkq/H8+95/64nxSV8Hks
D7G/2IPnHCVCnICzyzWJwZibPg+fSyP/USNl/3UYUbgLq0y7dK0b83OW30H6jF8TH+ctO5PgCFIv
R3tu/KbiMzxxWFtO7nZCrDzJPe88LqLo1G3lomL+51BWfntClmeVji0y5iryHm4ZxrwfK+9tMgEO
pB6WRtjSRBtAV90mt4cOfSTlbNQ2OC5qkrwLcaZmgTLo6y85wNNDlAtvQleRLyMOv6hYopc6sUKJ
rCt1R/MaOCUUk14PqdTVP0XmAQ8I+BOs0L07yOFbidfFL96bKygQdrQKIhKcfp59B5QwrmYkhd+p
GAUbq+2ixzCuMfYJ++TkDI53KcmO7sYp2dW8i0/2oqYx9vl0UUd+PHon30Fl4L+Pj11ZskxG5Xvl
j7a5rRygpxMCSWvXNL1N7wzDtV2agBtkgqPGoRkjCJmaOFkGZbq1/cR8J8Hk7AKnwTBzSWLYJTqh
5KvH26wsbZ/CUDrcusYYhzst6xrUsXMUkGt25JM/vEAR+RizIPo6B/iO6y47DdMT4gM3pZ2t9dHX
CHNnkswU02tZHOQSapxkZ7lf2HUDo2TTuVMXWMqynll672Y7+Tii5/1GXQD09efBgN5IffE1DISD
w6hv3xo5uEfP0avTfUgdWfHoXKuuFAe36b7eJ/86fU7lvBoMFlJ/TajzQY5bl1CS3P/Px6koqg/a
fihZNJNTNY76hIMY1QQEWSe3eE7rHA8Wrf7K87t4Vs1cifSiu9PTfUiwVL5OVnakFAoCDPkHB6Y2
EhPLJVRYzP/xU1rezrlF1fa2dYKT3k3apziL3bW+qKf4emS8Tpn1FOC4+BX7Ehu7MiS7snqKPmqZ
oIHFeA7JcBtMOsY72jx8Fs6vEFkXMPPr0S79L2gLdltwCfWxsRPjc98/Jb7pf6kcPAwjeAE7tAe8
L0Xb7RwDKTHENpKzl5A+zhEGWgQX0rdxbS9SlqqZrTHnTdz7Z9VFMVHfarjU2FWO4ir/g+oPmbJI
m3nV0gdEvZ0BH57/NaYCoxZHvkFGcp3PcXlxk4Yi19I4Ioi6leqrGTUITRw5LZRtYdkQoyZUE/r2
1oqwErrHqqP79aAkHaUp8MtczlTjt49QcWbQDWfZPtyGyL2znbU1C41yk1/JmPR/f5i6Aji/GK+c
pMZcgv80dRUVV0opNvGQD1tjTGFA1e43y+ms96l0hOqpWpjqwX3/xtPDeqeyVBwrt15TUEnOiRHG
5x5+1Vl1VeO1qUo2M12UntwsqICzPpifpF/jblhBW2vCsdjFgYD/sPDW9Mkxz1jFfFLAthvG7V9w
N93O+11fLsp7Cv52h7jJCMrK2MyHtJzHCw8XjLImvRovtZvoK2rM2E8uM2rM9fzxorrFFOQ9HoD0
RT47O6x7/lETqlHXunfnJGxOA0bb7+WUfxTA8H/U0kOeNx5/paa+z5IJf6ZeDutk4t8q6rCo9VDh
1NL9BMYQ50wUxbkzKKV4abibLWE/W6VGuYTN9XM2V+lzwkt/sp2n+0hRiX1lNPYVyEAXrX3P+FTy
fFKmK2tDBKS0faiDKHuaj5bmN4dG8/VjnHbRA1l0sU2SsnzXqUGsqgLTu8zGt0ELN0kM9Y57NcVe
BiOjpNP6j2jUeMbl5CnHoZUfbgG/RYatt1GzWZS62xAv9Z3qDtEcrtnQ+isjdgre8D4uDvOcn3U9
xxJmOfpfx9SEs5yhjnDjWJfseo7/66kqrDTqdBPxtz+khZ5voFgZe4VuEG2an9CZQJdpQTw4Tle+
Co8KiJudUgMNb0M7d4HNHTgm7gnQc/LDzRpKTSjjfXYMI12bsw0AcUIDcxpHKAlgdVam3rxE/Pes
qY8OSDQvPmVhTaYtxfTxIDtQ1+PSGG2QUBprciTP9A7TS7a1ghzNxfaD6Zll+cwysdhi0WI/DLWs
94mmmesonB267YVkyPw66N706vdIruij555VN0S9c+9GITYGy2yohXtUrXu0Fqz0Ia0MoBJdgIAt
TT146XGiaLmy/I5fx07repsLtO78OAmeVaC5aNgKq/EO6hQ1kWTlqWoD+6p6OCNQbkCEQfXQmRdX
w6lAzuXNaU67/IxyckPlMRquw+hP4C2qBDfQPtmygfNfcsRRkECtw/dsjBBns7Lyiz90vzRyI99l
o19J5U7/UKYB3+k7CbmfrZ1G6LZ6M5yQPEh/jdrwOlUg0pwsR9gsbrRP4/K/M4/TsDZNWzv2WBpf
YMQ+OBJ9AdXMA5gHEciN7tX5bchv0f8PwA78Z0AFtqWF72znI8nAOHm4DKyHcUktJO1VgBpPA/sb
ImIsGMwOCUEYcQsYae0N3vw1guSzbaxy+Vt37adhHCB4Me4mLa6hSVMd0TZOPlmi2oJVlNe+1/sz
affFoyb6x0cUCEu06pttGc3aQeSPm98L9uFQ6sfO7PnBxNhuhigpP7Nzf6mKIfpHjv7GhKBxLMtp
2ssC0pxPGe8su5l6gWMX68atMpYudM3CRuenneOj6mbsXDHz06ODThb2XVjU1HA8TfaqK0ej3Bbs
Pl7MwI03LsZL+zEX9svInwGAxFp15mVkDtJ5V80/Qz/jsTmGmLsuCGSqaT7pKjJVbRhU1KLI6q74
bWe5UkHpEgm2DRyni4ChGrODIGs2pu8P6JK2+Am7yKkkYcGfb7mV1B1TgNtdu4nb7G/3Uwk2YUWu
uTj+vr8877PI+BuoU9R96GfmsUtgLvAA4y7FnQU/VC9/Utcz56p68prv99uxth1948qcBVphPWpT
gLlTIY+2AYcz03zzUY03k5vsIx12fLeE3caWo6pv5rWVh8H2rzPYfKFajR1VuA2gV188He9iP4Jt
9afBUmo1u1HyqOoAatzN2H166C0d2dSVGi+rMtwAoww3alrVEMCE4IGuGVgCqhjgIdGjx102aOCR
h2LQ1qaDJemCSsFmEi1oeqAsrPciKv7V+zPnujNL8O+9EJiVxGMESwEu39bS4LpngVc9pqHUTjge
+GuZD9Nn1/ca9p+8vxfdhE9I8CX4VH9WUc0SNf73qMEo3E96vVcnmzY7XvPnFCbapW9leCmwKtwA
DzXXqqsmAkpRYE1yJ7zgr05MPTQ7G/caHCIntjEqMlGHt3k7CQ72gH3DckV1Xp3k+AFUub2F8YgR
bpP2u9xO869dj589TuMfKKPwEIFCulXjeVzCFbTTN7c1wnNvJsFahGP+NfKqn2WYS5TggvShLzKy
Amq8Gdm55eBHRsOST2lR56vczC+weIcTxskjZHqauZSIuqMAlTjF9HvIrtH1B5G4VREIzezKRSlH
VDh5Fq07gdJAfT5NguIBmFr7qlVttM9C9DZVd/Ts5BXUBZYRhDralLKgBhGjJjuP/WCYOM+qlyRa
+6rLPEe6Es1gNSZwUWCZCcYyV58lbBbePTLEooeo7Zu4R0ZmCm7Ir6bVjBpEuXYC8aUMuu7SyxLJ
lrH4UMzoqYD8k3jZg6JIY8Utnqa0Dbe5FzjrXtcQDlBxTo+P3BKneir4HqfGFPe6jSvnATFFTNEo
lHnZa4o6wFsoMTbrwF+eW3ABb4iVNLuCSv9WdUe/1hdOwC/Vu53QsdOQ2as/FMXt7EjWv89uhd6w
ZLFLhF+5tl9g0r6cbfg91HI+Ny+K/HXSpLMZ4wF+Th3kh8xK2AXYEJRCRytCECnrEbjFkxoKZqxM
+e+CDluF+l51c37mpzbAl6f0Zrmzq6k9z53Xnp1eQ1Re9RETnmBiLqOqj6kLeCv2v9v7GCwje5Na
5ouR1SUmpzR1m/bHJq9f/MxJ9f2frppUYaYEhFb60bDJFp0SpwrC87gImDjRKDd1hN3zXxOq+9dY
U+MBrbE13sC6crZY18ZPmsx+H6kxLS3jJ3VEFZCqIATx/+s4CthB/ZSUprcL4hDGot82+rpKA2/n
LIxF1agxP80n2Kim/ajH5fA86Toy7DzLgtGXqqf2JqoXRCY4Zp56fyL9NvAf4gA3GbMyy9dhMJqd
Z1vuxhN1+Zq3IEYpeKg5fQlATnXYOJpj71QARm/No05i24UV/SiG5MXCb2BPtcN9pcJWrmQo3J+z
B0i/NsX3oCnndVWA9Uyy3juq2NipvFfw7ujeebn3s8+Dlb/ERi6VUxVLTSlbG3WZruzEaz/pcb3z
msF6reYwegkH+5LLsvtEnctEvUybQR2LJ9fUhmPW98gqOViXxmG+VT3VaNB7n9uD4zjZ831UYEfb
W+2MLy2nqUY402OXdPnlHppTUF0haKLdrp4ssaWO6+AcAzK4n9qJLFw3GLju7mNeEtornFMhxrT2
o2fZVErDpUjqqMNgqZCqxhsKeaj0+NGgFtfuyBSOHYqCvZzs0zRl4a6s/PDFSkp7VSCF+4OU8w2J
6NXhVywTrA9RT/FWALk8FIN90Gu/uUi8xbrVaPWLmNqSNXCm/wx2airr7GRrLFagYeikh17iD2vo
OKY3zbxn7YNKErz8dVqkznVOIvuBygvWSMsExtGX3CmrjznDG9NgkY+Xc+fvcOybvrrDWrhW/K2G
T7OzILodcCFDZk1kPKZE8s01UEYqAMKd5KyRu46y19rp4C+1TrfR835qPnIopcizUggdpattm6ax
d7MJ2b8hK/LVnItdDonlw/Lq+ajG07nAJKOeP4bOXbSigcXFznQC0maAHDOyr4ZO5TdoBMowuCKF
ZTeu0+XlF4QW9IrRHXnQTdrDYGn4QC0nzDnqKdRp2QK23GZDrP1Q420Hbs9FYugskrJ4S1zrWleB
f0bNDuu5sf1KPcz9NvzngFz+beTPwf9/DD9WBVp/xt+oSqj5jz0uEtz5NWoZnS3+1bvPLZFqTj0H
/k/nNUQ2tkchzQXSgbdLsxm8Knh3nQRym2aX38uqBMA5ixhK42VyrPCfZmpeZ36Gr2EkSMJGTXc1
2AOvm3HYsQeZLl06I6mYlX36mFgbqxymRyHz3w1ua6Bs8Y68RamJPMB+r2s/fIBSAcszWDC1V517
ykrnPqygcmKpXJ8ds7cQtV2m1DzevALazDI1NaY8tEl2uIXfT79Hq6upCU3MzikB/I4K6iKgIIFf
spxS3TLp4WAtE9lk+Ecr8t9AnwrQsf8Z1yzbIJunwe0i6j6uugASPLRKHlTn3jho3egJNcb7kDoq
w+jnUHUhoBeudW8C/r+x8IMtmjja831cfZqVI4gII9K5/QS3Cy0/nsRGddfqZbVWY3NTByyH06g8
YI6b336/e7ShDZdQR0/Y5qV7TbJQO6FQwbbGioNXOWnQjv6LsPNajhvZ1vSrnNjXgxh4ICfmzEV5
T0+JukGoRTW893j6+ZClVknc+3RfKANpgKJIFLByrd/U+fTd8M3pe565NQbzmvuEVrS6EZFqbJLR
Tkgdu/hgsi28afHIIxgTw1nq8ag5Ooit9mOFnFQaa9qEOVoQrZToIV65XiRzEOXFoBWVn5/neqP4
61wp8nO7/Hxl9zYrz2ojsfVnG/IxhSHmGkG+M1V1WhR1YlMuJEeGTjcGckqp36vzEtk0tvkpILl3
uA3FxTCtWhRO1nJMnjBGfUiFDSl7KyZ5NNtabHJt6JqLqqjWik0QLp+G75GMBt+wkIdjozfbPkRy
nFoQViZlp+4GP0SjyeqKRzcHHtmrZrFMQtPbyiVyAhkBIKJofMuhoBuQUx7b733bd0vqMyhAGeBF
WkgF5Be9e99uvPt+Ai5oTta4R/vExHDdZw/UILCHV+Hcb0RubFoQS0u5PJ/92CPsBg5+6v5xu0xK
/fnSJFDQKUXsPWN22ETDU4Hrqszspx8fmfdiOEVevi8iVz+liL4AWot5R8lDORgjHUfVyDEX8Twt
J1Dy6YvVbY0DgQ/7U7dGnBY9EoXM7u2Ct9NuY6HjH0e9Sve3a8ij21rZ9cjrHNMZAT1/9O3027Lb
mE2WaVvGzvttrRtAHUpiokQ7LbuzigT9Pq+o8sy9UAelu5KHyPq5x4zX4ccJ2R+9Xclv85TCYByu
S66HtSg3PU681+tpqdqdrdZEElOeZhk95OFkZaZ4M4IO685yWDZyrRxLhybCOxrPsQ8Tt64XQOn0
mlxb367yy4cFqoOxVRxhYDD/BLc1VgNLYEHNK1wrrbOLhhBNT1EUj6amFY+pk0dLgW7CLnLGOGGv
VPJzT+q9XOLO0BXD9Uj2Jl5+PQO0cspmTgl32DJGj7JB+t0Srv4gOzUwh0OqBH8OAOGv8w11qHXh
9kB/8nvVcKgL/1Smu8nRdQ51UUJGdO+ucnXy8Nb8MvjL0mG+0ofL/cdrXHXz5GfIQ79M/vo4KYRn
2NkbpVG+q6N6f52U62LSbRTF5x/rel3Zv32irybRrvKKBzOkoKNG8C2gELWvE4FMPUc7H8YxmNgk
sy7Wh/Ewsz6OB7HZbZMmd/iFNyCAkMfbFpXy2a8jej+bAEnRdtF3eQDSikcmk5M5u4CCi+3zWcS1
kKfPE/JC1xPkQqTYl1g2NtvBLJ4n7cF1YNILpDefI5gXqOEr4UGZu6LTp20ygBQJWz98NicdJmZS
H+WkMbXfKzXsTpi0XLIMdpUc1uGsrajsYkswn2OTBYdNR/1PznbTqD5NwbIA+V4voR/WKGaBEpKT
JXEZ20wfRsD86Vo7qfC6+ldYLGOz6nwtOdcVep2VHjQrM67oul5ydko93vB/mNaVDs6q62wTQQ69
jpZGafcg4etsf+0nCgoGiHNBa0YR2aJacz+aj9c5M4rtY2Hmr7GOcrPusHew0MaqQm1mVcfiucqD
4tJM7eu1N8bao+vFS9XpxXM4IVnvtWWOGw/iJCkou2UWBCFGEWiX9N1oHOoR/iueG6geAtdFLbi3
H9A3tZ5Qj7GWwFDDnTxXLvbblPSQXDygVCIXy0vdFpONO7eYEV1Ei+iZ6UaQLPzRvLPQsFxGbAm+
acu6UsJ3dgEVwm2auNMbsznoqLRsBN7gG8fztVUbKs5RqXMX8S6OAJUEfB17ZpFaDq7TXuABLRhq
IOsOlgctrOh1YGZzHs3P72QjJ4qZ0+dZpNuDMdubvotRYww9cRi1baKOaBJFfuPu4yT9lrZuD5fJ
HD8PkzpsY9sAilGAYDBKTy+3ld1oZ81R6wUuudqmcVBUWlV5aeP2pfI1mPGolIIqtDdFcMWjTuQX
tyZ/06WcHeF5PRTmMBOt7VPOBmjRsj9Z9dgCHGGwFk8hwDJEzccv1AgXlNIV9NO6LtyMipKvvKIK
njrpDd5Eq9Kduns5hO+8uSoaDFM7t/fuUh89XX2s0m+F1q7iIbLfLN1vKMIKADNZ+Vn6Krt1UF0a
TaxlT8HerOtenAavZ38WNxzmWAsVqmRcyMM0K9GiUsb3Gr8OhHHZMtXquEpqvFDiVpjUirR0b3nQ
j6MyhcEFkuel18MEjlIl3kf+q75BnJ9RT9CssaGe3I1LzY3rhywI8y1mKx5I/glaYJZHm6RR4m2h
Dm9sjhF8mhsL2Dy+NfMhIrXRsYzadu57Hsig8DqhydWJhdhBWlADjOaQdxC5viF2qpajgQPhdXAs
dp1vkodG310s1CkSy15X2Q9ZGFYMU6ag74d8YtzfB+0QP6UC8UQe2WROY80/6tGQPkeiJV2G4Nu6
kUqLUaSeer/6LidzX7w2UVCcIE18gTs0XuWnqBh79+P4KoWntFmQygQCt+8T7irZlROlHukrDwDO
LNeAZpVs8nGDGpCCwgT5lAXQl/HiwC+HY260S7ju48ylH9H0y0t9ESfxlzFv7Z3a2om9ygY1OU02
3Kd5ianq76gsNjvZc2wSorDu/u1KclZ+jqIGXxyQ6T+upodVcuot43o1uazLOsQeiizZFn2XbPoi
itBP8dqnFn+r+1woS9kb2hJNhsaDg46/+l6f9O6p9R3rECtNtUi7aVY2953DULb+nVwc6YDgCsPH
bVdEGM72xnPpqfjI1ygqHxHmw7FDynLNXctznq85Lzn7YfHcRbU32ZXTVCxAqc9JjTmV8Us+A4nK
lUau+AAXpjrJ7IePWyW+uePMHbQpHHZp85igJcvDM6nXdmKIryjXzbxeLD1zcBbUPlVtTB9FAycp
xs71rQ0xM/XcL41lG6++UIN16XkjmhW6eTCFJTYqVlHw1zxjUWF8+o060kIq0olO+ZJbICNt+Sgw
1L6HX++JUwJ9dSHpR7ILAx/1lBmdL7vez64Zq3fXc/MY0PgQxd2yVkJz26YO1mDY0C2GoBD30hxM
7RUAtYEO6RBpV32JLGF0h65UcD+K8ju8DeoTkRKRmwH3LrtpWPKoj6OtkrUm2pthi0M75fylG6nq
1RsAeMiProFo9DOC30dSrALiyaWd3cb7uZFHfmaCO8cwzXJfAl31231o8WIudCtBZshuDxK/qvYo
3cmujojSi+yGiDcc1N+7mUBjwIZIs5CWIqXSxEu/LPK9guscaUNUowoLCr6cNWbl3nrnaabK/diq
PDPcbinxyDfcMhseDWdx/xmEDSKv7RSAC6OU1afBU6tWztGlXPQg06tgfHmDq2h6zUNy3PXc65Bc
kMzs43mVPPF6zxoQ0FBfUL+MxugsbTePLkFVYNA0NajJmGb1h11uDaT51pUqYDgtAQYnq8AGs+Da
2lL6w0gDGHkExxj28YSowYcJsPh/qqjt7G/j4En9VRclODE5SBux9aBg4ZuoXHLkB/VuwOfgfBvP
RZEsAydFJ29ecW2GGmUNr6UyFM+uUYGZe6f5ckVt1muvjv5osB2i7q1c5B/OAmN86/mTHd8HeABJ
VLKc+9n7/bxJVPHe40m+yESfLGvwyive23hb37jnN4p6Y40PRGbWdqjMedPpq6InqdkcpG7tUOG6
1XUZ7BpTfYzJNa3ZHRXYnLnYNaK6ss1BtN7JWV2xEQCazB4Q4jw7YrSKBkPG9nI+WbMRpShUZX1d
bNRECXVVbaUlYjs7KLoVsknDOP5Zzz05fmtuY3paPWVA0HZy8jbu1dW4sBxtpOocrDN/NB6pe9gv
LW60STrVT7LnAtf3cuJU2TMmshWNce2gCG23lK/HbhpekPiTK3KrGe9CxTxYqKHCYkRU0I410ONz
0+jej6P/NBYOCCyZVQWp/Z8XyyWdpX/W2eJtrydYjn2I8DI2TUWDq0Tkgpx0tQeKjIlCHqSPrpNi
h9qOybsBKstKqURRhqGeilK+1pPIdTU0fUIHb/k8Nhv8PET4hq/oKav18rth6he7y4bPMWYCK+F0
3llPLeUQGwkpxdCk8h++p0mmsrdo9Fe7RrSt8dv8WSAdtcJ/XnkIEsgnBDE2ZWRn2FhBaOMtZLnb
1KOO2fNH3odKmh/iQvhHdNS1HSGvfeo0D6/Q1lykWqs+cJue+lAUFxmrpXne7JBywdIkPtpZ+VpH
dvZpGkt/rRASkaJy4qMepP0Gr6roGRHEalGl/fQ9+BIgtfE95aW6mIpQ3cIcTpd9V053QEPeTFRA
P+WVnh0yEq5LHM+V13FCBDPhszdyNqizN1D8m9mh6xkHCdDDne4/F0GN30dSR09VPHYr3pDZY2W1
hHB9Xj20LpI1ZRNBGig9Cr5qqd35Qw2zTfOcSxd7xkYLlPACKiDf6qNeIjiV21uRJ9OpAxi0LLE0
EJlXfHaCfB2SzHluKs24+GaZQ4dhvEgascbsDfQ9G1Ii2Oougq50JE/4phU1ZgewVrM1gCoUMlEK
fpRNkeefPFvxTyImIWCgSXg346Zsy4XKAtdu3ebUlLd1Zum73tEe6mnIzhHpkXPqYNmwiESmLf/1
X//7//3fb8P/8b/n93kCvTD7r4wSUI62av3f/zI191//VVzH9+///S9bWKpDwcZ2Nce2DMPSVOa/
fX1Ewo3l2v8Ctz6KnF3XynLcEtH4BJPx1jFWdjGOFzUJCcwawx3Zk+r7rmr9Y0FccZGzQ+gqyxbv
GjITerxQ+N8exjlvgT87LFl+V6gLPMgRJccrCBuFP+WUHGK/0rC97OL17ZwP1/EBRh8bf/wc6MNT
oJP/tIE9XrDag6I/N9ejurlO3sblMp5D+Bk7uX2Qb+4CsdN1rDgYIGuxz/4I9z1thlWbSjprTFnV
lpe9czbmsb60WpC2TZTsxyR4bOPQRVTs91lKTD/OKyRg+7ZonM/TMhI48ynX8RJIaelME2ZyTdnE
m2vtlwfaj4KvNsVb05vgL8shl8LPAIZ9oTZ69dyJAbYBNokrBT7mc6qgcqeF1buclA174MRNniul
qJ4pSfgLT0U6SU71dSZWXYsv97WbRsbetza96eC5mmY8ncbeGC9tqFvrVCvwVI+a8SIbOTHCRrq0
jvWeoum9k+O8WCrkBFOIgUgN7YIq1jeWH/lvuKagBjvHlU2ZgN7pjZPSpqDbVeQ++nBazxxZXMe8
ZJUgq3kyVB0x9Nn7fRKEsWPcJNukUDclheTzoKcQMIfxuzWLeU7dNO1AOVlsZc1HPzCrb9lfB26l
X0fmgwSl6m8/R35bo0XVNz2O7Q1qvvFpTLwY9Lo91AvZN8sGpXJ8QcUm09OvYVoW44Yv3ldbN4k+
wzI4m46iLaSCSou50YacbbqVcivAvBIQ7uV4sazWeA3M0zjLrjS5H5ybIcIi3hHutiOftALdN9wX
FOCFYtwJCSEouspfWuB+tgEVkvsMbGrFXrad7/GkJRdjIai+lKYCzvwNsOZGHqFPo69K5BSWGG7i
NSQH5UI5g1WBtwQl2idQCTLtLbErqt1DgBVzUiqfIv+7HHbMkhJoDM066FlFHvigUGp7Rjbi7Ib8
YGe3FQob3qpeNIWCH+cojMdUNZ2z2g3ncWQPQvzcJStLi8WmhLr76I7T8Og+GVgeZku11rVNqqQV
OuPqMod5EuTG59jMw7cMg+slMlXp01ga41pX6hgtD2HspiAR+9ARJNUzrUPEqu0fIg03RzRW4q2m
+Ja5gzOsL+u2QNjc+TZluvFCQWPAIKJ+lqOxG/qQuhxvqeX1uJksYVIoRj9wSIAnyKqg7PZKBC97
LifG86w1+V8hiaOGNDv6uknHwwAIJc8FWM8bG6Hva1cN8FUGS/RcJ2G2SjTR3UM1K7aT0VVHoqsG
ycAi30JtHe99K0pXtt4Yr23fx2SjecJXVYRCagjgKs7Qyy1xOX6o54a33LQADIz/qNf14IEdS12A
Qs4v8lkWEw9t48q+t413xxs/TU1hns2ZEVhHirdsfZgLkv7nTnipeh35NDk7gJCFZJH/QVFgNwC2
P3eRm96PcZbdo1a16S1MtOH6D1t0ydMt1NX6DgTftNY7SqOW22rXVFufm4+1wV9fJt7AVltrxOim
tUy8TZmXXkoXd7M5ZyeHsqK8a5zejKFduzjCqXl1lo1CBWZY9IBXz1CJQMRY4L7mnpzV45RZ2R/V
9Jtn2B1anWF0lo0DRhcIVPlHOlbKEZHRCGUzmlQ1YMLKPvF8ePAR59AKDeNiE2Avau7rSLPKbx0p
0AXqbyiCTgjkQKyJj7LpOxGzLee1fR2U/dv0bY0DHC3v24Pe65h34+j6P64Meg9NT7V7Ez5ZKDPr
CNSj5LlIGzjhiO+Xqam9hnhQXgCA/iF7pU6uU/OIV0nLLizAoSfkM5758fUtODuMDf1oKE5ywrBg
Na0MnNapsNXO0TLjeOmm9rAeLeqj3CmWtwdffEp6AxwzKrqf/yGMmKOE36II3YRzBRLUtVXbcWSU
8WsUEZs4tzmquy6LQqzyPjLUpVkO+Qr8BE67f2Xc2bKOJ9+u7r28hlU059TlkGxknv3WlbPNFFgL
0UcFRgfmvir9+9ovII8r4VM/K3pmRf2aYOqBYk9lP+dpHC5zt4pAJ9Jl359hi4lgoVyrWAZlcR2t
QjmrqDOaOiJWbecrTSSq//6X8m+RFb8T01VVDSA/Tznb+T2ySqOyHvVOx+LQCZvV1DfkwNvmBBEz
AUZ9qjzXOpQZme+//1hNNf7DH+PXD55/sF/+GLcPrrXEt509iMrnmKLrSif83kpnvk5JKOap7hMk
Do8iRu6/F+yvT9J2D/ZpvDNjU10Okdo9ybF+wr2x1R9lJ0MpaOWSjuFRjI5/aOZf8/hTjxPTW1aC
Iq4HKlwOabxPZeeuTKgYXwcDiSwCWO8Q9yh0Egp8kuP4NyZLwQb2ErZ1fVf1IPXBxjcbrYOjaFWj
ce/isNlrY4gXvamdzXTai8HAJWRuoJOLgzCaP/Io0n4MtXYPvVNBOVADzUlkDYYcRTKScfMZWT22
61oNzavX0IiJzmkEmRSMQwSKEtYgT4dwlQJfzA7V5DvbINdfOgzMT2gsoq4daNvZ5BKEEUO3ZuzN
6hQWRdss1PlwXqyaubb9sER2DdPCdqPL7bW831tZZ5KHcb90Ywg98jsjR+T3wJvacK+gmbYRTjne
ySbI0OxLHQVLURKrd2Vdvv/DnaTZ/3Yn8Y12haOqhmEIx9V/v5O01kKmsYUgM7q472l+TZSRRgdN
EPDuu3pIdgTxX7QSl4oKl+m1PzP1jWmwF3o+iZPvj+4ncYcrdPS59Hv1hFO2txAz6T8e0Iipa+WL
6+KF25tdj/KoFt5ZpmkdCkdvDrDG3H04h6LIVWXnXoEWMPemOViVR7IxDUFdv8Lrx59no0GPkJUM
tA1aRQR2NXKie6vKt9euL1DUI4H/OsFqvZhcE3Jcx0fzargowR28R9vceeGpB/11kO9F+YZsdGPa
lT28Wxcrmn2gJ+0xmUyZxfo8jrn2HCTq9OS3JMrpyMYN0zNeKeMd7F1ETNCoWZQxjJNgDPWtPgzx
whzAROi5IcBlYOPGTsFQzk1uxBtVgFhJ8U+nwvbXROF43ibLCjjjs2nW1SUrDWDL84jQ1nLQtHPe
GNAJ4DCiSrv0YJpfHCdvd2FtfRNNNFycuSHMIyYtsgxSHqXmlRyUi69nyDXFOKuwFQc5dDs3sozx
WLrG5rbeLlwuB1TcwQGzTZZhsf77W9G0PtyJjm1SvhOmLgzDwU/8w51oOth2GI4ToK6oRMtWCd8o
d7JhnepAx04Uzff91GnZqlBxY9HC9A+zb7W3ONU0ZP/zejcB8jjptaJfzLlRFeywuQMGoSLZPo/I
Izvpq7VR1hN5yr+WygnZ9JO6BpM67NwawE2fI0GHptARBbvgSaArALMJAbHAVIMnww6fshTDTaXn
S4O2Y/8ij8KfR5lrd9cxUhOLv/9tOea//baE0F1HVyFaaBhlfvhtNfAU7dFqi42uG27ZrJr07ZZf
vOUcY55vuzhrXuVQ0ccIyshDS4e21IYLpU5y1FlohiJCrL9I+9VtzCUNfp2VY0kPwHvIsy+4GiLk
PXP29K4vH0RvLiWDT7L6khbEUIaMzlGO9bWOHk07+ivZNRuDhw2s+aUvWtRCfzYKz4RyIftGbOJ8
laNL5GtgwVVjqM9oNgEGHoY/c9iXUI3bojzmtf+jiX14Hov/uW/n586Y4kXeFuMXjBd4HbhGvWXb
OS0qZN2hi0XJopNPilSL6p1Lbpldcz9YRJBBtPr7P5/78QWOEIimC2Q8TNfSNaCxvz92zcJq8aMh
IWSL/sFVzXcB1/b6blY9OMLljMy/vrntGkxPND3Kt7pWIoEPxBghzPnFjdXKcDay4sdLXhPau4de
0Emu7WMz3aEy89eFiuh6IXkm8v0l+g4hFzLwGEyTwdq6jqfvW1fDcmYWc5XN4ATtshaKtaUk0VzH
cuUdNle2UGes19SCeSDzVFM0QCk0HLM/iy6Kj3IoGn0UDcZoI+d6UC9JaajjUVFCH2OfkqqLO7zI
/VBm1dVDgPHTfxrKWCW3TnKViW7Trh/fZbHHd8Ozb6rKo5Wia663uU86XRk/kyXGvzUd8S8EkSxh
yPIIoStUnWZocleG+Sr1rHHZa3r4D6GhZmgfvqGuqqNDoFkW/1TT+hgwl7kDpSXRvY2jfOEZtIt+
er3LowqqtYNu4Pk2XlUqtrujGm2lafzQsT8RVe3iTtEHD1WvP8mMg+6qs/aqYq/6OQHhhRCSHNMm
7krdbm9jGbqOA16v6dy45D25u1vdwLGmQq9+SPi/L4kEu41Voz21sS1gdGnltQc1dpGunc3NZONP
wfvUGs5R9gxVaw9oSwAV8x6ur1RHD4dt3imIHMkvjuwXitMvBvnF6RN2Mx6+w20m2pOq2DCma7Y6
t1c7pUx17TYqtpCmQf04NDOSZ3Ib6TqJtscmSjsERWWtpBl9mtvHLhyCFznumsmPcQf5kb7Wnryr
g1utKChFheKYDZW9qOMQU73Uv5ONC1zlguOtf+cgU2D0HuTteUhOynHMoaNlwE+ywXIJkpUcNOKu
2tYFDyO5UOtcZjqkhc4Ria356oUawkDj1X19aHSOWAG4ntPuc/Qxd1GUcU6qpSs7P+4+ST9C2cT4
rlSLW7/zbG0bThaUGLw1exdrIKeftKM5xEYJQZ7DX/rFGLdHUHmx4xkXYcEzdpQi2lm4kDqrTIka
QpnyH94+1sfNoDDYC84PMHBrRI1y/pf9R+sFlY/DExrcelney7t1VIZXq4vE4XY/Nz6bCKu11PUv
Yz1WEbmSHBqQGiungnBpG09NX6bfXKd+7Ef82XlFAEv6+Qjig055TSQmn0A2KIiFSEVyqPOhfO6y
704Sui+pZ1dPecN3OercF4zDmscMeL2cU6ymf6iydC97oUoBql1pk2Ue7BJd7hGFYdBT86FnmggX
6366HtSBsEsOmtU/7N/Ex6c/vz5T0zFlVTVeARz8/vQfSqMKAIIKsEZi76T+tHWSNFv4gdJdwrkZ
yCRctKboURcMjaVPLLdOPNc1tlUeId+Sa3u5ZLSHR6+ayPYif3RxtBYpLZyMISLpF2du5LhsRKoj
bDYlNpEwa3+MsQRdGQ9tjmOCf50Ozmi+0HxqKiZvZYeTWMrL3SZkN0NPUisH/yTHeWf8+Kyy5vEF
noT0jFe/IVTsLgWZgL2Cvd7T6NR/FEPQ/aES0bnlFoOPuFWKk+aE5omNPrxrsCR2sTJS39zowg1A
Hs+j/ECJu5HLClLcPCKafv3NgSR95+HodwePTLtzdOikiVIhyA9aHqlkVeP52Yfl7trvasQvJ/SD
Rvhgiwyg0lZG/q6wC3jz7NeKSSXAaUOocTpSkG7D7SyXyMZnv7Lkl4Kjndogj1LFT/8QFcz5gluO
hT2YrWuGUC1TV22T2tKH+8Jz1TEchkZdVVgQeBveBDkBEUaIdoJpnSjwr5OHQwwFgHd/Czk6W6tD
WL4p/mRsyVW2G9n1bYp20Pmemqm3zwqeISUlafxUdLEVlpkfJYmKVB0WNXNXJkZF5dsLOWubA34P
Qc/fGPjbyMarXpu9Hhyv3WrO3Uv/rb5J7jqtBQejO655NznjcwSl5d3ghgpG1fpciMZaTbgFG2mT
HIamh1BRBs8FGeeV2mCnmv007OwS99BGOYKEI7aedayauC5aRPyYpBh4ZoGZJp2sIkHCPisPdf3S
dFN4LzxytdWMJEValQ3YPIGYdHivTUVNjNuv0Dv2z7o+sW8AmZhtOy/rrs9L006x+GhUxFbqHFp9
DpR9ZrYOphWu+x5NT8lszSHk2Jj/PTfYj15iJ+4Wud0o/xAU6urvW6D57+86bH401xEaf33nQ1qn
8UII+Anx1GDb985QaFtdJUdSzDKYiRkHpzrSs4VZO9oz7of9g2+3aznZ4AT93PXoDBjjiJMByuBa
yX19sP2hPCd10SyqIPTvQhK3j42rPsubJHY0Yy2Ej26GyMwN/ixoiIQ+dCychJel2mAYj1+teQrQ
ANDw7sFtVwYx5bCleDYe0z5eI02HGvFU7hNElr4hQ4qPNrTipyqwqp3w7WAXF7H+RL4dHMmEllMa
FkdDD8PPaFYYSHDW6TE3SBXMJUz7MNoorE5jklnUBBDfC5tyn/a9ILgvY7Q8UFpAucHRLhgmEHfg
oPpGGKhQjU3hhE9YGHYuP3WSlJ/xOb8Jp5oZPg8C8eWVHMvYWa6srHC2FBmGNRvTgVyGS+HWEO46
RyjkpWoEHC2Rqt+b4KtSFO63VPewFASECUvPq7eAO4OD0nXWRSAMh8yE57/1g33uc2P6LiwbZBDX
r+3QWBcprrQGacmyqrHbJNhe/DVUyF41T7Qmnras+mAfLWAVL32XcuiLWg4HVcHNrCNnf5BBNdYi
zd1oNGsZcJdBWz8Gfr8MzDZdlgBrj6FbBq9sNjZxnzhvKRTPjdtUNqRGupn+hv5G8TnLxbAvkFpa
h/OwcOOHqWzzpxotpSrGLZTwAvgmpiBvNaHVsoX9jIJkbjzx2D4bSMu8CS+LNyDnEThK1f6tcnFX
wpPv06gilCRsKrXavKxogKu1fGfvwUiX912Yhos48Eq8u2DkpC4oMOAP/lUqdaqghhJbL6WOaoGo
UfBDqdEFiYa7QPkF64HkGPT9pukhZvG19LekoNVkGVUNThPCvCvLvHnUtRKpLNd6qVUbJwQr8+8t
tPUuBd7XC/QNmy/6rqE4uBR2H+wlWDKzJmUb4Tq6kkhKZNIVlIRBdWghGI5eXKIkTB46oaKhbAQE
n+Bg1cbGsqmPh40cM5oqfnBSfaFYVfQPUQTvhI+vC8dQTcJzQ7OAgOEK+3sYwQeCT8Tfb8VLJds1
yFE7q3I09iJE/lEfW/PiIxtB3ZK6sJNZTwO4q7VeDmLd1779pGq2htdH8hxaQVotp6q/84y2uSgR
kGG5Fi0GqBGxQHQf+CB+6yqMFdtiV96r+2w+SjxTA0WMCM4LcpLBohRsyxN8FkY9HIPjUCJaY5Bi
BP887W8eJgZehHdNhCyf06j5ypq7clZOpAYaCC1QvZyn3Eok2vRVs3jG19xW/ojKYFJMPQ7eSvPq
JMreMyP1K6YE9nIym+jsivwVpajpQiSxMdIYx9BZBcrgJ6NIGafQdGdRKFAXW9M3o9Xw2Y+N4SjT
TKTEibN/Nh/GwBekS6ewI0pS2UHX4/IUsA++x+Qgu7cSL9nmLVlKpZvfd3Iwt5NDkbUlUC5RbHmF
+QibkTqxbD25F0GX8L8IQDeSVbqYI1oqaLmgrVSiLBC3eIzafYhcpulqR3cO+2/Nh7He6aq1L+pq
UWh5Yb34aVEfZeO6Z+xurO5xSMVD3AQmCB0cbK5VPRK6D0aLANsMrgdnrC+bUgGAbk0A9+qp2cpn
imxGpG9cvW3uScdbUKoDntV+G6trdAXQK1URBpK11lu3HgsiMZAXaxkuyCZOsJrAuVtd4l5FXCEH
pYenhVkZRYlwWYRuCg5OU08xOXj4tVrwGKXxuMQLuPusD9kXr7fEd3N4xzGP+u0YmOuuMOJHmZWz
LAgbDSqlO5mzQ/0uw/XJwGGKlJ1f6mI9iqDZdt1Zeq+T67OxC4wUqIxR90YNvY2MaWX6fbeTegGt
8+CT236SYgM1Ge4FmgfKQc5hTPpd98N21WlEIFLV4CqBwL79OcpNZT15QO6roeVeby0wZLVzsdPw
z0AJ2meUIOttnIl0r7r9gNo/htfS5lyFz6Bovf1V67FlthJfW18rxH8fbGr2/Hj4NdrUCDdMU0MQ
XpD/t+z58fLLJm7EdhThvLDF0rfTnW+5xj6xh9K5SKu8/QSQbhWp8fSlCZGLyNI63gsHiE9fql/j
wRt43+vc6/Oz4trkpA7C/gm8Zry0Cjc8qGVmrNPY1zYIWfrRPk9Ev/Jtv34I52Yys2KVF43C21eE
qwjYOFYHY2ocUoTlV4FjgZ5F6eWF0t5BCrnKcW8I+0OtafkLZM5DVVlsnRMHJxQ/9O+jMHOW7pg6
b5APkR0bvO+dFR1AakdHuxmTtQ6ubQuT0rtG+TKulzWA0dknCT9enoG7Scvs3su07L6B27TJ7TzD
QNeNN36GRL8y60I4Itxlqh+eFYnuaPUEPPgUUoKeoR/Ym7y13mBsIewCkK+7NF5FHo7HJrLXm6ZD
58spTUQQghq7jNCw1e21n2dmvIw18Vrhi8IjkISa/PaBqZ6zteq97IkiAPKAqUblGBvEUNdYwPrn
WxNrYXCOoP8tCpEHZ8Sr4MYiEHVJEGK7S5wMNhRKWl+0zgLepMIrBszMn3Kw3zJ1/h/OR/3vY6E6
Luy0iU5mKYIn8pdohpCFWUY19T9riJXt6HrGFg4mZmRx9f8pO6/lxpEti35RRsCbV3ovURKlUr0g
ynTBe4+vn4VkT6lb9053zEMh4KiiRALIPGfvtcv3LO7OulUPz7nw7XPISHBB8q56bEqfCmYSFEuR
BvleAjxqtzC34xQmK3mdkemlXYrWeeh8Z1xFOEz3wOod5kOltsMiUN28uHysZ6N+OSh4Y8LS5HfD
5f/FS3TrYQzFsKSFMW2VuYggF5YCmi+ttEfYdDCrJ8jo5IBCPbKMbkfTSr35hnHBvRd+rwofAXY+
kjI9/EvhhEfJ54uOsanqKKqLoMgxVe3TRadN6TAGfcofTuk6dPqdd9CNwsoWclUumojQZMXVTUph
8+rHEcV5i+LwoImgu2OT48Z6CgvkeQNYxH0yA2cmjyua26e6SZDdeAtkCMV+ajt6UROJ4mNK1SZ6
CXyz9oGc2S8iFP57RsuRItNIHBgD1w2IOO3Yq0Zz1FSlWxGj5NE0UcurbB3IxV9G1rZXL+zMyq9a
D/McOSGphlEUr/PIaE7wdBfN/EkNkBpWyN2TU9Z3w2NeGYQgTLX14k79OXVI5WymQt/JDkJDV/uQ
ptAlDBqkz4BPoBsJbk9iMKY9LClvIQc095FKyq/bNM9lxUUSi7pYd07kvYA6k6ptq7AvdD4Npr0t
Jf1cw49vhjj9CXJjERvEYtZwUmI3Kh65wZMunybd0qhQqJKczs4ZejNL0y8KaLnHvs82uhe7Bw2U
zMHgGb6pujR8y4jF6JKSWULvfWvs0XmxnLrYxnaSMVTyrGse6NNCi/qlSmd+CV9XnAqliC5DOGFN
nY1ROfrAPNIxLBTjugsc73EYbQcAs8OcoMrEo1y01BN3rbFq83g6FUX9VWhq+ywXcWG/VSZtMKsC
QRHRpEYQ6Njc1Zv67NRacitrH/6KZcPTbNudpvNwkZvh6P2MMVA9wrnRr11f3RQnuFC9eZCxhR+L
IVO+26Ax9h+75Bqa2ceE4u6hJ/2VgSIXOqjbRztpkx0lyu9u2S4dqDRHPWNIN2TNnqe06yyDjgHj
X1b1zLXX9pSZi3Cs42M39CnXbVk+y4VCqwPxQ3P2J79FYFYQ96FG1lZH3IUbhdOKUiufhyycCz/m
telilaS44dnvPB4MfeXu+mGqblQGYJIGOZZNM63wdeCDzMapWkdjx0Raqcylh9TrmkSYtNQySE/A
GxR+t8DlEy2mB0ZTykpgoLpRPsGw0yubUdcRHw15SQ74gBxLsuhVHakCmE9cRDXehJInrOfivRgd
ayMKPvhaJ0eEmXu/HVNnujkV0UCDRQqZ3FSHEAI2hdYN8l7lZs1P1BY9/wr+CDlJ4kc7+P5Rzcvo
hFk8OpXa9OcamanFwdfH5fT74MdpkZa80Z9DthZZWAISubyvy5Pka+QaPjSefaKLViOsHeZp4WOk
OeIlyxidMoHoTnKzwxvB6Duq93LTsLtibYdo4e8n1zEVztyZVvejZV8TiEqh936U4Kezrelk6EWz
f2o5B6N/D1XzPdMr9RnupbFPQIdvYtOpeWZ9w/Tdb2PdLnZ+2dNV9Evj3PAIOaudna3Qgtvfh1+R
H6U/5HGX8JkVzB3iRzKbiXdvK9lGyZAkykm3XmrFKaLcg1vSO8hFgs7lvgb29x/2QRv28Fv97RQF
mESQKuo+Ch6M4i0msm1EdnGOrQzXuOJMj0GatktG/BpkPPYp7TA9dmAIdxTDmeTMpxhO1XsLc6+1
qbsuNLtde7mVvs6V724mrUWG6e4Zg/0k8Ig7s+IPRJ43jXnwGkMnCLDaurVQn01jTK6xaT9pZLrs
EpFhGwDFkEIZ5OnfULdDTIpbfzBbEhDjokD02VkbW226lykKIxzFmvWzKei5i7L7RggL87jUyR8+
zg3i9X32xxxbrKRy+C4fNiLQ205Qr8EQ5eYWvxxuG4TxQaom6yoHIIlmodi6nQ8OxTGK50mNw0U9
9wFs+gCIfdyb53VEehsIT6fcVZnWWy+S0iQXjjoQxVOi/Zab2FjqQxfb7SK3U/Ev2gQ6G//x2HYZ
LVOeNV1NUbTP7XYdV//8LnlWtNkjOrv+lWH6gCGkKtdyM7TKnLVU2cpNMVGcHWMUYW4fFC9ARFa9
7u5zuhfBIvYug6W7v+ymeAZZGn/tKnTaiTtGL16hxWvhMVZLy4rZYVEMh2wgjD0BUrp0SGigOmkN
ZNsZWYyQUhTJS6dW9JaAfo0z9Iuyh4YxN/0udxHh9+d+uZZG33NTr7SHuzR8cmBQCBN5WFNP4V/m
aSORZ1GdeP0tDJJorRRedWojJANR7XcvHU/3Z91BcNB6PLZj64oUfbq0vZshOsZcG/89D1tuOgFA
yqSdhnt2tgzKlhnZo0iaXd0Mf5j4km8T2fKpBRr/7j4Drl415bWKe9jujBFwGRI63Y/kY4ITrAD/
nYy6qD92pWlnnuQJcn9RuSe5q+FeFSx/v+jj5wSWf/540e8ffX/R/L+RqQdkIGlPskph5mmzEzFm
CEXrCZS1h7RaMP9EqZx0ibqUyZ8fC7fqnE2fml/+kguaat2vyHIQ8BPwl68qrVFOcqHXQN2JOcs2
rpH/P/vRdKIRZ9qWpauKhtDGcj7ZQFQ90w2rp1dc83xZEAyiXoxuAFKVZu0GG3N6SzvvZ55r2qpz
An/bNoFnP2pubCNlQkMQqpW+mrQMSL1df0uhUQ7RzOXwEWRiNQoXXJHLJJ+zF/Go7/uhjVaazszY
0xtxJaRwrvMA48P7Ja4iDMW1Ugs8VJD67CZ04WzEZyok1X50VI+M12Hfk4zyA0UWflVV1d5KAtmW
pUjcJ8UDmOGX/Aa9CuE0VA3/6NRxfMQy6G57p/1GFfeQWFo0LchPrwGT2lwUeO3OcgGDgCOEswGA
Nb5GamOc00zryf0Bi6rHxSNRNNM7HtiZEa7Yuz83ie5o+uck7mPiMuPqWJW6tazCqFpa5AeQcmaX
R3lArsl9LnEFPPLDZNdSI1wVeabgdMrEtQExcyUt7St+x/b4sWv8gWhQvzZFtUrioHlwKgJwQt98
tbkcQRXn+HINbGJL+RKB0J9YkZiw7zH4YseT85b53OAtvpoPBM83OysP0XBqTPLUWHl0es26CeQK
265qwt3U5eXNLlMGV532PVHakvaJ51zh3ZWHtFdtUoG86T2E8CnPMCsarCrU0Uvj8RCbRig8yVjQ
M9M7HFACXk0kN+kOpjujrejnSSjk6PnV8Z/rF58kNPP3WVfoKSkYS+hJOdonBVSveEQzD7W51Adz
OlhN513kAg1fsuhdQn0FtzZ4vx3xgL5fNyseFMN1LrksFbUrdlGVjE/cqK1rKO4b9z2jVm0TrF9L
pmnj032f2f7ILFFsZrIL1DRnevXUCUiFMdknuclIjWGvFl7lVp9v6iISN7L18id1snf3vVxQZ1QL
aMbmn+CTZg1uNa4f1dDNFm0BhCsoHfMa6r15DWBYJ1YpzqmbYbHKGvPR1x71Sd1h4li7aR6+ULY1
topS6jtNiO6p7yBpUt93f0Sju9aNxn63wFmuIqbDJyeZNEBulFwKwwC4NZC+rcPYOvcKDZCFXNXD
rdBN59RlWnu+75nPkGto2Nuz0Ajhyb1u/3FQ7pebrUh+/fNHzCf6+bGLMsrlsatZJoMkx/k0W06b
XIsMZEYrxzPKgye4A4Varz1ohT5tNYusHp3+7hEGeb9NXYobWIDVVdaHKXGKeC6M3qu+obbdklY6
X4DPcqGbRFBUmiX2URWFwD/j+lSP4/vHGUoOFIjnqn+Q+zTRpRDDguWgMpQforF8dzzGmrnB/bPV
fPWtMP8AblC+eyBRZtrNtO7ms1Sb9ok6EhWjE+2iwUL6y6uniQJ6KeqD7Rf6oyh5lAneLhVha2ln
iWCs5KjgZAnOkwdUC41AOjjZ1SZ55zSGQEfkgdbm3aWAFaco1iEvZA6KRTgWvd8G706BU8BNexvb
c9vezEJZj/N+j5nGzjZLd23GfvCektZTDmV7dQ4xTuBrX6kTDdp+Wss06sAdyktglSeKPtpzNFbB
Sq6h/30TtWPcKrUh7cWNaLt2jn4whkKsaWfpb43mHH1gSj+yCe5j5pvNs2Vb5c4OdLFFRSOeY8v4
JcNxpqa/VAKduec5+Qb2aHnIUQwvfLp8W8Odpo3jDTy1fq/R2VI2ZCqpl0yx/uNoMe9T0mguahuH
it7tKcwDcx04gXErtf5no9vNH4OdMgnzxu/M9ec44ja9CsNHADg51s5VQ/JK8+GITEFsaNyZu8FQ
GB1r9isQnPb7wExnUZIcdx3DUjkMrRjWiMO1r475U54QxlCbUc5hA657Ck2x/oZf460Jx/YxIkH9
ZQZbxjTJSW2haZUz+DzXeZPt7KF+zztfO8uFPpR/rslNzVWyVeBikZUv+Divp1hKu17tv2VlEOxC
PRz/pUutqp+71LqKb89hJIyI0XTJhvp73bgKSR6FJG7wEKR8jtO5ewbYie9ZSX3oszYNZ1tN13Ga
NK+DnvxoeeA/RTMwk+cddxjMOh+9nvuginT5ba0R0eY7z/gI1JMddtxerTpE8hCE1WGUHqnSC/UF
1T1xy2DninmyIxJnnoNCHpKboVFrC1uFjFfAUxCTwkxRQ8sg60ggdsSjlyCvmJWrcpF6CM54LjR3
rapTN/22GRqyIPVFAFX0gXDmPxdtT+FQbUyxlQcULbqSSD5S9RhgmqftzR6tOfQOGxeS+W6dOZ0g
m7mIVqJTR5rwbnvOzSRBFmb8sCyj2dzno0rqYeqxuAk3cxNYTkplB1geGComaLVPKdrtxF6JiAAw
db+9+LXWXNDzWaSVFNUGkRmEXXlEhMnZdAigkVtyoc+vKCj4n4GqyD3YN0jaCnR/xx2Yv/Sd2Fob
w1Vx8nzH3cNhuCYPOTIB8/chqZ+snczcjbRelkU/9e2qCCPaVr6PurgnGeNQDfgIMrP6Cp80Wfte
Nct5d//8dNA+KcYxNRuuinvBgN/rgkv8j1oqeTRN3Ld0l+sE9MrYW9zGWcBktU5KHEGGlau5c0EC
HZygzCKdl7vkeTap192CAVa1cgMKoB8/4X5kpJt0MOziiWSHL0kYun9Uarkc/VF8p4TrLeKirp7q
Ti+3U1NRVay87BJzya4GJdfelKS4yRdZEdVFry1WrkGxRX4TM8t8rIc4vciv6ZgYE9N8jIvy4JDT
tBsj9UkelF9Tx7T/cn4SjdM6dfAzyoPy/J7zP77WiqU/JhYlS7nr/zrfmnoQW/O58r3I/5zODO+F
gvpa/u9Gk7rnyp+e5EG56/d7/2/n/37vH+drf3sv8udn88+Xb62PRudsp/qTId/LfzlX/p7yp/0+
V74NPc+tDcGu2gqU5iP56H/+MT9+2f/yIvl/zr/wx/mql0zY8kFef7whkzd03yqKcU+zu1iGordf
3aG+RHWcXUunLV4JHIznvZ7rZjRzgxe5FfpqegyjMF0KPbJf+Zds67IxMaZzrpr6ycqujJpYTzYD
fOJIumycKfPJognXZGsoz7oRaWgJxP0/SDoruNgwhilvzy9KzWZvxUO8ki/qEGev0yCdNtG0v99S
cLrHJ9z9W3lHkTeTYCKNze+CYZVOoloosVZcCq1Rb55eLUVVZ1/KbJoObYi+TW4O1qgvPZ3ZmdzU
geQmJBe/ZpNqnXUD0a+he+kX3w7GdRkA3EepnH3pIykHDZ5SPtArftjnnCTbL1qW2NsiCe21/GHx
/BYmqyouzmCptwl6s/xh9d/fQje/BUqzcNFGz9MB21hI+Awp5JJyVzuObgSXoQubxa+N7gltAVnO
38FgIdtJbjMIMC6VYfSbvM01HLfjMowg4i37EGOgFY/hUbJ3mnxWwMdwRCV7Zwjq5jqfLA/KXfIF
Q1KEx3x+frQOTasqUP/6gobGzhgXqCnIx6IuMJ8sKT5BqDfbf77/fbKAYP0gg8vSHZeYWRctl/5J
LYYW2wkTldkx2hZ32c+SDrPsHhk5ZncNRw80bq3TNV2LgQfLjLqAENFuMopT7+kULR2a69+ZW8PY
hXp7QilUUfP/amMC2Yoi9tcy6kluEqgJuHIldYJ+JLr7cakilJupKPy1pUZ44Y3x7YNrK9cUg/SZ
wA3E+gOWKw98nEe2s0bNvhVrua9pEmWZ4Dffqm1gXir4DcQ/uWTVOmV2vg88ugHsjVCO4Ai9B3QT
OvOoyHi0tTxdKAFMpaQJUbCJEsePyicD7plzxro8+GGHmdoX/r3gGIKGp1dm3OpYr7YZP3dX1WX7
LM/I7Cn+lyEUjqa/z2uQUjhzORGWjI4G+D/sHz3P1CRRsLH0VjpcM2uMFg5o3JPu5d2LamY0J5Iq
Jt8h6F8Gq/Z2fCIUzsr3Ukzed41Ighy2F90GuOZ1k2nfS8pSs+FcuRVurKwKtyO2MFU3Rt2l16p2
sPLhnP+9lWUVFYgk2cmkrnYO7pIRXnLzY99/25TnkVXDxah4q9oezTNWM+xuXtEzcxTMT0Oi4wOb
sr3q9dFh0miW+UHs7xMrik84jGdVlV6fJysPtkYwEgmeMBpKVa08VExb1bVOvfngJ1qtgqtgbyH3
ylVzPhS1g7WGnwAiTxPKVomTbjMx13o3Ku8SeXH8TIW6uTjjMC4iWyTvha4Gq9q1j64K5Q3d/i7S
DVtZpTpWARf3wgw5uKq5soVSvA+Qqa7IB+3Omtl052LQsx5Uj48GO/TgHqsV+Fp5iI5gB8QCJHvu
vOixOxycWhkOPdE86UJuy0WbMduu0+Qd/Rz07UDo3kkuJnKVuiCt9x+75FpsBOKUKrmF+amx1lNh
UAPtC/0W9pilRTQ9TxlYhDKftJXf1zs18G1CUClhOXjEH3V/6jfaYOtMfXrSdP4WPCc3DaDBWyT7
OARVx1n5Sl09DG5go+ts3AOJosQ8O0G5rYm4OHoaRrEwVYh2GmibtAaD46huxr3U2Oilga3BG6/N
nIykilcdJRpIvDlBdd40x8Tnxhr6G7lZxbG5VGyqqJoxrbS0zW/UWm6yX0MV+ifUB/cZpmW7G0JF
2Wae9ekEHw3EwrEC88QEEdaQMvivH2tIQb7ksLMcgiw6Ueo/tSn+CXgg/tKOMPHdRsXYZCf+xkja
9ux1Vr5vnKjag57JVgZj6QM/vn6KLYFiuhYXudUBj93CntBACMU1aXVGKw7AOOhw/K+ZiKC1bDuk
9OdCof7R0Or8EpCSvnFzajTx0C/zLoVN3Az0umz4EfnswtHRq27cWchaB2by1bYJXAbf75IXWivX
xI9+yP2TBhoEfQ8wacfI9vSsxytNAUIy20lfBWo0XeU+hrPlynAwiZiB/7Mcumyhl66z8Wd0JmDt
4IxPsojXbm22r9yDjppP/s9QUg62/Mi9qo1u7lsF0hh/9WfUki85osOLlzcIpymGnXMfN1yf5A8I
OfMHQ+HWvBiyE5OaDnzjvNUNlHkJ1GyWYZwcFC6ceukF6jlUAv/Bh7r3Au4zW4H8mn+ZqcdHWzEd
BOB3VY3A3OWGgh0bieazElT5Imp88w1qyaUTyAd77vNSIMLXdVq2dkkK2hzqMmku9QRcbK3qUXye
xwL3QYJZFmggoftDh1+TYUmpPjU9atlzAwH0NLBb2kYkvUT0BqY8U//lRm9+EvSjjtA1Hs2qi6Ib
dr77aapsAcTjL979TKc2gCLvPJkMKL8kJchf36qnjdzU8vy9yhLn0Wwr5zqf1VD0fm7M9JUS9riI
Z0F9HZwrzCQ/hDmAoSY9/Th0zqV3DWePWIzIsakfv5aGsm3AdL3K/WUffYtUBI20GRkYRdS01gim
W8QGSENjOwJ2Et7kNZxE0Skemvoit5hbfnPIl2S2yxdCfjXkl0R+XUa+N8WAQAwBQbeRZyQwCNZo
rHAB+Jm/80ztlzcVpXmozbzbumL6pc94n6AN7X/R0yCb+fQkVcFH0pqzXeA6hvsfT1LD7QhjdYmD
zsfJ/FKrxbcevtgzXn3tUAkUX1I+Ohk/Gwrb76gD1U0hGn1Xe1G0Z4b9Xaem/Vh5Phx9QLLoY8Lx
US7ooTSbcFCmpdxMHOTgUaUmh8DDn2ygIXkV3IqXhaHmr3448zj4JO9r2bxPhQKM9AHTaaq531uU
H7bwxR+izt7sKq3fkjo3KQZYRH2FzKRrQ1+mmOO/14I+r5aJ/MmygmprlF1+gB2VnFQ3QdNddxi7
PGPKTn4FdHEy9YuV1MbShbaw6dyGpGhVDXZ6ZlJPKmIaZV51ZQCc78iYYHjaDcUOIQStq0qtsBAg
xUvCIVlHTRA/+Bg7F1L2VyVAEws7Vc6Ez+XXcrRfgM+hy+VjXGZ2Js5lMApUZ6zJBSr/4qSpODD+
vl8eBAk7LKuM4N3Ay4OFyYj2pbUI6qsaayu30Ey4L118CIkMeJF7ABpeJlH3D3LLpVi24B4zQlXi
xVNANq0TYmKkQL+zG09/sgamCKpntN+LIMKJQK8m1oJ274BW2PTxpH1pYD7KE/CsknFHzi2gSq1E
xOYpTx5SoC2UQm3pdKPyJPcx63kPTD88yV2YmPsTUJybPFY0PDeTaifUSN3RuksO+J5TgvGa+dFR
No8iAFxXVW1xS+NYXfQpz2iIYtcWhILP5fgkhnGgG1w262gy8K1ii1spGjHmC9dOV5WRGBeXNu9S
wRu8xYXXklTrms8NZYfHeiJZb5btpon3zaEK+CBs8RgGYPLcKB4e61T9NjFNW5eIedc+08XzZFq4
dvrwQEo2iHmP/0cIalrMxpkDdXG9J8qNgSCM2T3kmWSr4+Jh3M9IAewKqKAsvVlAq07CbpngjHbx
PjhEBYO+LM7VxI2Yq+tAU3CfZWN0kS1WXe3/5ZI3PtcfsUipWKQsV2eoiE/K/tTIjK1mUGuXumv+
2iNawBiijV/DhPB2c9CbixG19ePHAQ0U1QLRb3tBBFo/VlVdLMzShF9hl9WhJW/o4pRkuc6jK+EX
AAN87YfaOj6435LCmCmQp1nFcC51/XtACX4Db4wHCXYX1aLpUH7tjRltoZL5tAqhUa0LdERhNQwL
I6mKo6nX7ms+jzrnPxhRUOVuKlNvjZuqo7HOH5YEppLIyDjayLkmMNzmPAXRazuYP+6w7bhRnq0i
wTBMhsXS0KLsRbg19ykj2sotYKz1we06Auno6e15xF5FQE7xwlIS59xWg80g3bYhhHGKAyRme9+U
56CEJ348UM21NQUvCCVPCF6rs9lEoJnk6sfCqbRjZRfKXhmAg8ARjsXBNywgQGF/IrWxP8m1Ygx0
Wn9uuf50IGvU/z1FE6sKpRWOH8xtpUvcoiWMH3KrTo10adWtvTTrOl34WN/efScj0NILm4Ou2tmX
sT/TPyseRj+1aobfkCwpWXabkY7GUrYsrKEUC6cv272aBkei87IfcIRaHqejdQ30yNn7qt9umiH3
L8mQx8uRULxOuclvAhrwKVRuctakLeX+KLUJcs78J7c034Y6MGiCdvpN8bT7VjnXQH9vyWO/z8xL
1T7B704WrWX8UVFWP/mtrr6UovWWep/AsnVK9aV362BLG8BdeQ1HM5oHWH0HegfG64dwGqCOtatB
b+GTwiCZdMZLK8zxmAwKKpLCVF67foh3jk4KWjRv4geuyYK1hm3ZpuprXZn5MsMme2i4ZkNkVVsa
8Ppz7mZbuoT6m94b1qGzwEEMo14sqJ+3R+rVzgM8INyGcz5gOuX+SjFiSp8Dqs3IzKyF9EJ0LioA
fiacOWmNwI+/cr2oPvnFu5JiIlr8dcVps+aKJxDT8kxrLaeqPrlWpK3b2qC7OpNe5QG5cPh0FrBH
qrOwKPdj7wUXG2v4QmCzLUi8XyCy4EcR5bQQdARRJMwo+whU6iI3f46uhjk60N+5fQXMt6NbCx0l
Wiioqvuc268Ft04fH6KqUF6kFoUNOnDKi1TysRF6JuY2PzYI49b9JyONj/08w1EMOzm19DD5MHLx
6lnRuFVGpV/bJaztkubu1s6amSyjN/Wx7wSrnaZui8xSdooQ9dFB1rC3LJ8eHgbx8dUr2v1gTR7i
e71YqkWsXzXVq7YEFPUHEqeas6OY5bo1lP7mk32wmEGHK9NBVOKaQQBtty3yI0XKvy7kPq3qUPso
ib2Mg6J0lrnWgduipcaLMKrUK5GAcg5GsjHxY/G4BFxEPE5+tBQfw2Xlt9PB7q52nAHC7gvGzYlt
vRCcBhM3to0V47XoadS85Kp1lw+e/EDW7T6qc/qfgwEoOFRHCj1t85QiUFpmxTDrTcLmKaYkddJw
OsaF1h2ZCn0DkzQnxjXdMSbV7ZhIL6Dctsw8P/TNsLVBFt01baNZPSEzI4g1ydSjGLWbTgbbsU10
pjHkDhEXaoLYH2ehZpqll3pom0M4e0MoHfYH3eYDno1SFSWU+XI2jcF4+r1V2onxVNmDg6ikJYqR
ZEXGLvm7GXfxSUsQrDIvLad1hpzw1LhONPdm6peuEzaifzU7gFbgfwuz+n0iH3fZ5fl0C638iwyf
CLvoEQVB/NZkEb3TsEdMAUZzz/+qE82Q4F69/x5akqyBhJpLyqVE0Y16uYbUniw1g+4vtKjsImMh
5RpDMbSWIw77eUZqBxluD2OyjloKIW6wlhKVIfhOQ7bpzWUwVzb6coJdRnV0nXuOdiiUpHqK+XQW
3BERZubGC3bshYxycBuGCloQfMmq/DFFPkfGclztQ30qsPh6N3suMFq2MS06U6ko9M/REaGmrh1S
/khUUHbW6Jn2KuX7s0v+jbLyWT6AWo8xgmKZGjJGPHCfG0RYRP0gUC1/STFz61PPyXTV407a65sO
k+R+KMcKcaRdgE23kIv+PoMyJpzC8sE36mEvbGNYDwmxcGFfQqavIv3YDsOATKqZvhUqBt0+q74Q
2N1soyByttNEyKBSNxt5Am6Tktk/CLbYpms/qPHjZHkafxFU8artAjjulZc88eM9PL96yfgejUmk
jS9cnyTzojF46OpQXNxs0u/GDXmg1O1ue9fxKZ3/K3aNatVJ2IRaaRaTcLYVUl+WXRbhcJ2zWmUQ
a1+r+y7Rm5N0LNkrEI7ppVWY40tQ6EQSxZJcDWo6DURrxLXA00zl3bISvpUlxii5qXN5+fnln0va
5ieZ5fyB4QTVmBcbts3M7pOmR3WNBuxU7y8HC+o5RFT0MlUD2nJwim+5oD9fqNFPPDfAOiNqBuCJ
3R0NAGWLtkI8I2AIF/IUa0xgmtjOlxbP3hopSHpyldw5c8nlKxrKpfxpwrBwouVxdES6nem/eMJs
tdY9qmLYGWrW/PTH5DWyAxhm4EkWgVfob3GeJUucTtqLJ6Zs1cPkv+aCd6vyR3sgk8Xf2l7rngov
MCAv4V1SfEs9WIxod1HfAAQR0TxqG9IHt1Soz1Plv9pegNtKBPEytbVihyPfBmrjT4epV+5bPaKt
aeUUtvi38fTnWjRkcErQhmWbJtwB7GB/b+fbZW343khw9b2qTu5otUxa01/VhpWtQhm2InK8gQRg
9ns3M/exrtXvhlKMK6PwDGo77nhUlPpiAMffptFoFVhjmenxWR0HP6XHmsTnfKyTO+pM8s6w+Pxw
dCfYyS2hVN6fhLRKHYCRBiYTa+7kZzWO8eRKmbPVtPEq58fzn7lvkGS6eKnVDJvn2hQlbzN6ui9M
AKS+mof/Us25l2v+4pjTNEWbLTtMSRBYu4b+aebBHLz1kKP1hMagwXdz9adjh1zw1GmRlJnGyS75
O6+KJixRWeqCYRxNN0Mfv1ItsElKR7E4BXb0WPh2hV7S/tWmerWvZh5sjhdtFzFPWyjwp67jvJD7
6jIfSEAHQ4aQSce3nSUdYsnB2ynZ1D1YLtNP7sEZsBwyTHnbGtnf0fRaxPWv3HwrdPdFRhvgf23O
var+8oqhP3ZzwIVwPWtv1Ja7hCYSw94Pmx2TUGStOgDbk+iatV8xVDDDTqwGxxovXGt/XRSmAQAo
ao5DkAIQNxOmQKE5MTqNXxNVzW5VZKrbakih00WT94xf+WdJGuaz78Q3OCzuqlI1sW5Rz2X4hH9N
gH+vRmAYT1ZJElJNcXAJIMJ40uZ9cVYSfTNZJ3c2WPdtM20yb/w6dsJ5MXvRbpmCuYAh6/HJxHm9
MJxY+wESY5dCLfgSFtmwxglUHweMOQ/1qHa45OeSGg4eQDlXlN/qogR7stQonjz08Fb2gofqtghb
97ntQC90wrN+EuSz7IYo+T7rZV0/u6XYCg5mIvQ332i2adioz2lG36XWrSe5m3q6v7cYf2Dn5Cys
KRrRhq6zCi3jK/54bQfygkqA0jZnwBBL1x9gH1UkgeV9YTwxIzGekpoZb096zsFsVOMp9cvxrHfp
gzwoYc0EI3DR6na0bbg57pFj5vGabq27LezZyzQR7iKERpcwiU7TDA0JbGqQYRnjR2AiQlO5R9UZ
52q96efJaia8cyLc5jmHTo+hMKTa6xKPTesjXNLwE+TYsagsVDQID1kt4LYeELIzKayn5FDRqCKp
5KntjOiHZ6c3NdG772ZcfdEay/lWuO03IjO4s8fBHwSpal+bETjAaKFb7ZrBX1LwjB6iaeI3Jf1M
C6rooZ/izrivehHqjOR/GDuv5ciRLNv+Slu9owcOjWtTbXaB0IJBLfIFRiZJaK3x9XcBzKmsyh6r
vi8wiCAZDOFwP2fvtaeSYAIuLI9d9jrWRtjWK3uDOFspiXWt3yKyGDcV8ctOrJiVfuij/KmKRmVf
oj+8LBupo8piJqPt/Dy37PkR+IxWhpj688JU+gnWqAOYNvvCDPXo66kFvy3epn7tX7WL2vyPw8Xz
0xLUsw0LX4B6SjbLQkshVOsIGIWqXMStRYuhREn5AT0BjfLFRQ5OJ8VjWmwa+CP52pJzRsPEGDZt
hHHLLuP1Fy2LhOXNVDJUZmmeYblXEmWPFTVybHkKbkboOzfNEJ6NsYyOFV+hGzMV8nbEkOQuh4MS
P0Io7veBVedvepB7SI3lByTuwTlMjfypDEgFNqXuPp9oTVhtdFV1uflgKHflPPD2MoJaw0cLLkA0
MC7HGvjVdIi2apNPZEPzCbGDigC8QIEWqooLjmJxwSlJY6WoNWe5gCG52GueKW8yS2gY+9N2k2ua
9mTlyr7xm+C7hFPTkSsjuMFrMR2ClioCazEnmLGkQthvYepLF5vO771cAtRfTuuSt5dNOAOSwaMk
m9ZyYErHpqmD4zRXH0Zs6Se0XDI+8Vx3POLniQXa+qWa3qcxfS0KQ5W7HIKEHa6lLN1qNFEYDwZ1
QyfRPmqtueWVCPf0PbyjP2+kpFIrR3SDvaoVDHsagcaXqJZdCH/VmZZBe1lOhRi69tTb9m0e7ClT
qk9Z0bQHAl1YpM2HwDKG1WCKl5bQZxxC3khwISbyYztvksLHNrAcCz8Pj8vesiEvvnHNMLexdxAd
hntR2fRSXj33XvEdh58mw/CIAhkAdxVTc8r4CEvo0+eDet54UIO3OvV1p+ws6YpJwaMyx60vR9z5
/nQ0XxMzXd0qNJKlKmmL6w05cmxAABF+uJ1ElW2iMRufvEgxUUCX7Wm5im3PNa08fBgGrwYvQNj3
/EMZikuij0LSwebD2Ip87i11dNAAnh3yXO0ohZckX9Wx/WVCoxlauJHeqQjbeukesXAAB7wKtovN
zBZKsVXKzPwyodlZHxwUCAauZqXdrVZgDiEx7jLQoHU77lgb0tzsC3/LviwXNIN+K8LUg697q8km
iLn22/II8IIS5M/jZY+wph+Xge6syK9tgLfZLLaC7HrZeBN7gy4p3GrKkM7QrKGHL0subksWVMQr
Z1R+95ZP6T29X++e8HkSgpok3yaSGT8FANSWB5hRH7hGxucj6uVWuhNY7XaEtTzX9BpOs/D0lpcv
oVRVHZqgN3Z+BzB5aaJNEsRL8PzecTlEZa2uKf5Bv5l8ZdN1HgkhzDKQkrT7aSn6TBbhhqLmWbIq
GG98877F752uWt941SXL3+aSYu4MPTqBPSyRsY6UCJfdZSMDbC4sW2VZz9WfG/rc1TkgEuLvFxPK
rH/562yNZFYLrYUQ5twd+mViW5KGWzGpQhfhe+eCZHZ3qDrlIDpDebBruhgytweaRJqJ9M8oZkGQ
o/7B2viFsLGgN36eU8thXfj1N5ikmSV5a6lX1Muy11MZ/Nob5z0pQqXw9/+YOj/xv/xjtBVtJCT4
HrCJEaDx1xk75hdtlD0YppHGzXPwxX2uIQsh9fPeQmZ8iTwvIeaBrIdIZ5mx7OWtlV6i+Vwwn8v9
pthMw/QyGjkOQmYKxt3MRZlc3ZSru69lpQQJ7THuKwxgEHuPnTU2F2Z4BBBkG1+D+DHMdy3Jaqio
mzRpbbNPnxScrxK6UnnAypktk0laOqe/fwmsXxurisJaka6fEIhoNPPXlX3bq2NpeqbnCDxswSoX
ke1QzKkvxOtwAzVYraUoeu4wRNKlF776QnDhg1qO3WcRvtjoV2kV1dOO6E7zrVHVnLLPJU/78bTA
ExaWQheq5o5cGi1a17fEEWZ3cqbpR4nQBies4+6uVKzuTqTYtEsPEOTQd3ekoirrL6WAOSK56tQn
HrQWcV3cexrgQQAXj3IODJ3472c6ZkwHJMMb3Ey9hO9jnct3YSKDlhjCZ9sIxN5QDeS182E5Yim0
Jbs9LlehVjh5RG+HMIQM/S7UTtl0tNgSt4pVjQxRQ/HyVR23o0Y+k1Kh38smD1F76bGt8/aqlPsA
Rb4nPTaBXO4zJcpXSTq+jXaXbIl04rnF6l7uzOb00/jvk/C9h9bytgBU9G4fwh54SRP69j3J6hua
AP9h3WX8IjjnvdZgmgIomenQaLR+6aJTHGqgUUi209bBtWYiCJFNoQIlMs2NGHz5mcLIihE5fEvn
lp5Bnsppktvp0hgpdIjWDN5ySb6eLdEPeZz++EmzpQsfIpJYWxGiccITQQmZQXfXeE18iJNIdiS/
7e6CgA0cgG0SNeZlOQrRzK3FhPJxOTSsMbyOCTBJUwMt/Pw7/rdfKbRUdmQbhmmZKni05vZrkPf2
yS6LEzbE+mYJPV1O5SLDxM8Dyryub2SMeruhazZJ3omvypuO/TmeuJdj5wk2kZbXhx68880vj7j8
/ffuV2aMoqkWLkE0h/rsJbR+JRQ2TUFHQYSNW1F7mpr02Jlo1xaTjBV34/5riWqZqFztVlkvnhhU
CTJG32FgvMATE3jiNOVtdylyM9nE8+QyypqT1ebSjQrI577u9dVymoIywRlGwhyHNcVO62RpE459
/SxIi5DnYmTgd98FDPXjAgcW3pCco8w6sAwHrtIbZnKmPHigNDvAOpibmV/DRS26fsMKqt2baTZs
ozHM7/hbjWM2fYGjT2uuCkx4/lhM9JHFjVaqGX1eT6wiPxCnYN6wFpcxmob2NicDxpxI1pON9CNV
1g2iqQ8FFC3Zl0HzwOW/fxO+3MZ/vgFQRFAI8rI0hfrgv1vfKLpofilUxE+qJpyl26Wkcu+svmYq
Y7UNwoHnOc9glk3fW9EBYzDuQHW6UvzyYJjVnUG/jrJPnRrHoAh2X4OFJD9UbdddVVmMG2fZ08oA
PE/IfMDQuyuIZN3VsrdcDUPjMad2TRWDH9B69ZXWs7iYvrkaRe59SCTEZFriPycK4mO1q78NFM4v
adVGyHvs4gSJGEtx0s3WLivGXGF297HX2zujMxFsqd5aQF47EHOHu8DMrOLAd2K/fOSWTUnhbZuP
ZbLOodAE0ljjruVdMcLm0+/n4oypfvPD/Mw6wV3qvF1MU6UHlH1JwNIcx9II1yyex292E0Ahyb6B
yclJazb87rgs3SY/k3ZqoSPdQxUYuGqC/xLhD5pFJC1FQhEKgyQwLAOn0errOBim1m1zo95qkkyw
XuWbH2E7UU/vKvCrarj3KuqWzEvEtokpaLHKhFxCRTmDVbCiq+OfQmUWIUuM9ENDbb1grnlAhhtv
22GUN5CBx2ewrs9JYXrXaJ+oI+r1nSDW6RJpwHR0izJDGGtPqFP0Y8gbDYCZ9YQ20Phpx6DdNuBZ
rrt5M+hKzWjmzyT5+VzeZwfE2SH2CJLjujLVWQg0ysNyWCrNj0PqdtuQoCeA/GF+gHA8PseEn8hh
oz7WRqOdBjh97nIeyla+GqT+eoJ3teowi8jbBE07TQ37VFkj0ValxsI3pUu2KiuYQVrb3kjmJKN6
fCzLwn/qoyG+6PrAAtWSHvu6s7c4e11YW+aqnV+6MLGdSZHjF+jtaEuZBuysztQeR1PbtYlffgtK
IBpM+olp68nlGcmnw211lSdSv6uSND70oWhPiVeTpD3lKTUhC/Oh7gUbuUrEJgpCZWdkTBd+zuUr
1by2FOA2VjoMRKiI4aS3tr3xAZNeo4fVVwUAm3s+8Cg5ImN6jvzpQ+nk4fvQq7u8aqXA+bTKVsZw
1JS7aIY3pTPQ6eemEKO8g6Z6vZyy5UABYxJe7EljlTlvCqlgmMN5vRwt58Fr5dvYahun8+q3tpz8
C0QP/RFsrev1RXtvJyRIG1W9WU5PaW7D2CfPgGjF+kpNQ8LNU6vcS50+E1iZJIzCa9ZN0wooNcQ6
oovRHC/rgeBlCdLCkIY00SsrKcLSvOyFFa/esuf/sffz6jjIxpXfIriPjJDY4H6wqHoix8ekHK2X
XhNGSPzozX9YGNi/LgwYPgk6sTAPzzHW2q8GtoImMTKEkYqjajR0ceijEABb3AmKH/zTVf6SW/6V
r4vqOeqJ6l32gnkvT8u1WpnedkkNIxGomRx8QSQMZnRuwsCL17Ls3bfoUGh440BrM+t7aUA/X+wk
InIHS3sJ7AlPGWTjSzTvSSzodwTphdjc+x9Vnb6zwCiIsdzHs8KxJaFt24UiXS2H8Yxb0MV0GPRv
ZJgVT55QrIPhFXCL5kMoViaBXojHJHpB17XZpM5oprT9hWiyVwmqAq7EXganMCuQCh2nB/DbD18p
XgwfHTUSFLzmg2LeNaMVrQNhxRej1TFIzJtekk9h2Fv7vrD6w7In+cmArJ5zLGX7r73l3HLVlyTb
rSD1rDLRZvjh5gQ6IinpgrPkh34TXDOLpIs9CPHSREawsqjkHcMCVKeKo/wkV+0Lt9r+3Jl1dx8J
NVw1cMh2w3wosw7Y4nuM0UlMz39/rxX/tthCaERPhNKvLjQF5PQviy3EBT3ePKVhJPU3aYGxZgkV
VIVh7erW3jMNiE/LefyYnwO8+8Mwp6J1LE6CcVBuliMVX2icGycvJhss7B5Yfqa3pHTvPREbjxZS
3zM2hYZQHb6itMGsnZAbsi0t37/TG/NMJ/bdD9LovfaGo2zgtPHNDAZCIalHGQbMlYDltEqpGx8K
ZQKk4wfJtPV1mCo5GIVvOdUwhzja4Gyo9VNvxePx50YP2x+HZjGKzZDGL8vFri0h8ik2ibYBPQGd
dQbuRD3cQYc21mFGsKMSIpzseru7DkeBLLGIszPr1vBkZlm2xp86mq139sx6+1USzRPru4yJ/mLX
XrZGP+nRXh3CR5t5lB6U5NtXUbBZ+tc+2qpz2twE8QCA9WZZbjBc2aQQ2ukJ4b13WyrtI0Nt7gh5
NA8L8MMoYtx8mW+vSePjVr0cJ3ptQ1VJaV/JSoYpsGuomMl7rcuNzy8nRRJM6AArU7mVFVhDQKRX
X91qkNblbsS82mnKpxqPt2nd9d+MSFVBk6jSPSzpaTUi7r9u59DCNm2kYwhJez8yXfErb9hJcKRP
OLa1s27a1UnPPD5Ig08AylwPkrsyuCqoCi6lpjAJ+MGc9cA8d/uazpWiPQS5ce/nxvgf1tH/5iHi
020ipKOgoBoIaX8F+cchS8ACnIYriWZPIVreS1VOFU3KjHtRC+1MUeElr039nnBf9VZKLXxbKul2
deNvAsqaN9F7qiP7muYSaoGonaLo1FLxTM3AXcRcyxW168QJ8Uq20YzB32QmQm1dUBAO5+FNHQtA
1u2QbBq1Te91JvnumNuNdNcOLBTycPqWwSS7KqluY7+IvEPGYtop6drehWpub8JO6Dg1k/HMUIOQ
Nyb2Pea7tO7zkGFV1gGyEg3sX2Mos+LYu0e3HV9BxiOHvVXSC47072ociUM3d1kSAi3vMBRm6zzQ
4k0ifS54cQzzw0ZqpGKn0gu/eEQaO3n3uXww69gfNkaYcf9OcwMHwteP1G0z8OTal78flbRfKIIK
FQ/6kKz9dWxgwvhVAqnKqpVNoUEa+JJI3wtIc1UrwvJ67NVia4pQrIa+nc6MXOpRY40ImNIaHkmD
eWRlY7xLGhDNfkheloemXcxDbQI62gZqgm7HTxQHm0dUVMa6VSr5KJRAPUtMrleaL4oXofgHIVrj
PS6ypyDmoZ4x8tBUnXuW4w1p3g+s5oNLnSrKwx9HsFLU5QjxRfsfcMj0WX8pi2kQIpBa2brKi6NA
WfxrWazOzcEEWkjbqLIjGfR7hGTGjDIiNhMJXIstfw7CG6W9CGxl1wb9lSqpDK3m1K0Mwp3dzo/1
aZVGibqjzaAYpEMqsLZpbdDfnjeRxTySecV2OQLkW4AkFOMIwCZ5oQGF3+rnua/d5ZFKl007XDT7
ac6Nq/pop6kQ8ETTdYQ8huSphvb08Uu0uhxZsBl6NG8/L1SSEsJ70TR0y+qRCjsLAK0Id9z4jPVy
GDB/BEoUjxfdl4u7JN3U/tNgm9STiddypFkEtWzSrJhcm8HVYb2RPuQ5qaKJ0uuHBl7ec9KcYg+2
Q9dL8clTMkTlMuiakvLStjfpKxEph3ibqs95zKrEBfFkUSmeCQ96Xd3ELW25Di3TcrTk++iQGID9
EzNehCG5BbQfaWeUrhdPExEsYfjQm+1WKq3xsWhTh7IjHBtBCoIhUnnPXG7Y4ZhA70g8cDx4xVvE
PRVeg2Fd4soP923YJutlQVjJVIu2Ghq3lajNW2MvL1IBKTf7g6RyS/tqUY2ITNd5OuNPyQr1YPpr
FSGpDFLebMIozqhD5iHLu+GG6t3QXE93jTEE7nJOwmvoak2r7OM2a8kQr75JHTldW2JUx9WSJPs1
PazmUFmVW+QhReJqaVLl0rbASdSOrXoE3FxWCG/mnxRj8faT8Bwq3c1UJfALZJMmQtSr0daDeJJf
xiQKHUzl08xtNk+aiJJbwhleF6pbNUwOMMlwerSx4ThSoWhQL5w+JmloYW61yZxisbQOB434zkVl
sWwMwwT5QYXkS3nx88ISWgdHaDroUbCfLP2oR+2hz0cbyKiXavRZIc2v6kobtmCu0buhiaiz+iT7
lfqqReam5e18bVuvcmcZyE2hUB+KIuazEMLDWz+WvF2pkNXzM/SlnHFdJjW6XaXJV1MeNYelUBBm
+U0bNcrVchR59E4lSti7r4tGWzqG1XzGRlRfsCZqJ9FMiCr7sg6ABhM5bPZtssniJwSm+slrRgT7
SfrFoS7T6DOse2W/TM2XSXqGziAGe3uiqt+sa7U2111smdf6EBsrXZZZp0yJee2ZvXkdI03ZYXHo
ocv+z7mhVcZzO9KIpA31VRaW8pMkBateoq6F/j5YZUrJXmiFP/bmc342y57rSd4Tx8oaYxEEyaKJ
3Vzq+/VyaFliZwBb3dWVSm9siQRaNvLcw4ia9kiARbJHiXMV9gqEo/9lYbmcG+OJxETNf8gZnljg
wfTqhybVT0adhvuoMzdG0ASD480pcZWqfSuB5m6XIxMVyVmldX/8mixJkuTvsjCfIeiy+ij5/Y+9
5VzWErtS9trRnOO3lgyuZUMVDTJqFQdgemg8mtXFW5rfFRKHr7Ld398+rblg/Jf62dwXonUyl4m5
V4pfdDwGTYUwskXhmjSJVnKV0bZUJhrYKWK+RSyzHKKJZ6KjGil9tcibZeBTcW6HlJEW31xqDZKD
zTi7jtICBZmHSlDIVX4chWE7lC06x+ia/j6YMP6hTQzPiUHLmuppi5cibQ5KU3xQ4xvcxh+1F0Af
V6wqtU8ItXQsFuUKvyKVQjiSVr8L6sm74aNO58y2Tni2pRv8yd5NkY3prscP6S6HltKkzBvl+vAj
WMIbZ8lxefxxWIIYkY3i65wqjf2x9QnhVNNSXWmliX2xx3FizunjSm59BOnQ307NKTBz+TOxlccO
1tMLvYEKbDVBGJjKo01MteBsT81jFUmqmweheFEI3KRW+iI1er23+j5nKsVpiegX6i3jLWEmw6Gk
4EcPS6fyE0TcpXGkJdPj8l7/1/fh//gf+fXXu1r/6785/p4XDGx+0Pxy+K/tR371mn7U/z3/1B+P
+uvP/Ot8t7n/9QF/eTy/9cdfXb02r385WGcoo8ab9qMabz/qNmmW383zmx/5/3vxHx/Lb7kfi4/f
f/ue09SYfxuFyey3H5f277//Ri/wv/78239cmv+/33/7v8nbaxa+/vL4j9e6+f03Rfxz5r3rlq6b
VAPwzP32j/5jviLsf85fBlzqTCTRISIQzPKqCX7/TVP+SSHXwAFsG5qlIX/+7R80huZLqv1PTqm6
qaKspQWHVPN/ntZf3pSfb9I/sja9zsOsqXkyv87dhMUaRGZGy+rKVIU1C0P/zKInM5JltodyhWq/
ooUfMi0B7sLniU83Ct2TqqbXkty7OgrtuIEM3cbhh1cS0hsab/i6bKcaT5Hh32gyNDz61pZrst62
w8deNZ6zJKEUquql2wzTtz+9xD/+lz8/d2Gbcw3gz+OJsMmFkjUkAAr/Bjiavz77CV+0XXkwaLIA
D7qvngp78mkmOBq3hD6DCtQLD4V61zrowgKnYrE8C+1XEvXxMYkPSBkDx6DQNkzSpWz9G5PAL24l
H16BvnWkxBlPhSPjy3WbXC8c3i7hxnX8aJWeho0D65OJ57ZqolUpW6sszx7sCOS3CQ+Emrv8PZAM
zNylmTss069G2Thrtv2mCTN3VS32nCLWQBOTiOg0RKEEBs1yycamUJHU6Ex3VSIhC1fFaqLbiwAp
vkWpnK9tvCPk2lJ+9zsLr7kxuMF43VoIqstgsOgUR++lUNCX9IOyLvRqPVFSdFO8l+glgb/L2C7G
og9Phl18k/MTOe/BpvEzY9WaTMyKmDuj1hmkoPHalLE9rbyIJM8phZlFmPjaMxvFld6UOMOQ1maz
ewFmSse/GXSttZZ8705L8qtkrIrbPMtnhugtnhYaqjhAyCwDXD5GK1+JZQfKhbaKAhzlTAfVVZzM
XfAQiKAuTn6qhgdqVckafwKOEUqgeYY2rhbAfjPLCfNqG9VNyfvCfbuKmb9W+8zHkWIb5GZEQ7kx
lJfCyxNX6qGM1dIM+hyZ+JGYo0+3MPGpW5dZztTNPHrlkDkhrG+8HNNtoVQ7TSq3FUUf9EbTLq7q
o+erZy+TP2K9volafcWHc9fU9ZtM34z/X9vWNUwCFoduYahkHWQWJpX2vakx/CPSkZHHbv24BWZk
S/cWsF1qOE9esppCaa94fIpIF4AqaKeeG9LoWHuQuI6wa53GfMtUMl38OToA/0XsGlb6LMXDdlCV
m6KUE8efxoOhxanTv0qy+S7IXepD73um9q+hbd/2fuhkpv2UnnXubc5USW+ab1+Sun7y2/Eh6g4w
nSz6+uHTSEzy4AWPptSZTjMQQCQ18jHXIjpALAQib+QpdExTitwx+6p1yogsKW/GyomLkopb0iNj
3pwc4KK4xk53jPryUSnwOEyVSobsNF4NkPSasPjmqfUMZdc+i7E8hwpZ5GOlcu9+onjbOnWBt0MN
TDob2XGQ0le9Ck4jvHlJJ5FSYIjSGnSREDA8w0ZCQPdzfOxq7zPocbcXRYCUhl8DdWNEI0GM0bov
pG9l23+TCo8KfV6BAZIIH8OA6YZG/ThYtFaL6KYAbddIpqsABdITkDJGdU12pdRnDHhM0ShWf5f8
oV6Ppj6SQ3S2Ys1VB0ysnUErcxBNu2bx63RqL/NiefDZ4qPdZ7e55z8RD5CzZjfcgLWGSuqSi9/1
ecxphBYG6IkU04MjQGmZiINB+pJH09ED6/D0mwo0yKl/sGI+BwZOWNUYP42gxm8F5jiwlNemorhS
xHxC+uJRhpteYjlzMrxF5G1ZozgyJ79hpcZHIM/Wfhpuoo7aoUJyIBxA/M+zELPlk6nEteoWg41W
yaPOrhy6EfaWX6upk9vx6LTjhVrrkzTObdgSoDttkASeoBO02mc2bvrcfxg1IjyiPoKqWbJEYVRp
RlzfbXUgfwrDNfzELrjXk1J3cUvzhQ7PWSU9lZnyMsUqT08rnCGOAJibae4UgXZImzBd0xOoGM3M
Y2CQ+j0GDEJGRPam6JBdm+WeWkM9zWL0USvXuhJss8oAR+k/xxoguzBASVdA/kSCtwoU3lgJ+W1r
4EmrkP4RsPZaqPIVZMeNnuPZHgmJiP2N0djfeXX4xKtH9EyjU9awX1CRRk4g6q0XBCBX5AQBjhYf
JcIZ1pKqEopA1ccKq9WkV/o2sVkmdok/HgJJmVZJFO+B9xe34Qzqi7S9pLauQhPPHSTuWcS+fJMy
mrRprZI0IW5UtXPGJrttIjE3/wmDN/BS4l8+DJX2vQGypzfrkNCelV64cZgcOi2/ySdKDeAHVgH8
SYeXOl/JHTgVK6bLCGZWW/WKspEV8zowqs/MKF+zKEGJmRnqinukE03yU+Lb95gxSaOjONfH0nQs
m/Hd7C0mDoA2uGVqJypX+oHv5auZm9q+CP2RFhScXlp3G4u8Bjer5y5hHtmEmIuJGba60q/g7PNW
vas9w0kkbyTPfCiitNzpQ1Ov0plqobQAk7BG4TwJp1VN5GxFRBM9JI1bSancaXp3B0h/M1oBaqLG
iw6Ef7lGEJi7OF4FskQeEISj2NygqmQ2knXf/I5G7QanEVp1pA+OEWKQy/GouBmhAkj4RvIqrDc0
5tO6j5gmK3a9CqZuHUXJizbyDQhKpcZYhINvyt49dCRkINyPXqg5hAw6RafAuw0vqrIeBCbTZuw/
JNvI9rPkW8Uj7WQygJhMh4E52dvG8Hel+hqpPWIqr3igOK9m7WcwIIwb2+YFwcb3VumvdDn/Ztb+
e2FRg8BNpHXRG17zaoPik29vXr30fCTdXt+UuX4wWDp2sgkuZDz3ZnXVqt0mzONsXfkY2fjbHlbs
daOZgZMLKku+kdcrW1Y/1XFI3fzGjnv10E/Ra6CWGYBpnqsYlGctsoDSDJBp/Fo/x16uUvdLNnVL
dkNu5Rnhc8YOr4Hs5qSQOpNm3lbM6dZouOYsS+tFNNW1hqSSxhSQ/mISK4sW2TodU8CutnxDLWkN
1L5BVw0AnOroNh+jrWmNjmwZuavH0q4otY3hKw+ByO9UdYCspbUbfO/dzYh7o1X1czvZp7TRb+kM
vndq9d6X/s2ck5YFeMsrLb2VRpwJmvkgoGUjc7q129QnGyaUndJ/wnIg8832TbeYH0+wEj6Nco2i
yXbIs3QKnOerHA+j200TlY++vTe18NMS6qZUPdU17KlHSpPcV7ChiZVqAjJtY701uANRvDa6+Nz0
8nmUazrTjLBpXjSYstHbdD2IH6MoV8Yrn3Lctrb8YEjiMyUpzx2BUxe6tFGwMzkkbr+nPsyZhjaS
q5fFtjXbzFXq8b0oy6tKUKzKxjvQw55L/qvFfdVbRaRXunZfmW4DgqQuMf/o/YhcIqmZBteFqzzA
u4Zj4zGxT6x+6xMwl+TVKxOcdazF7RrA1+RmPfHOtlJQ66bsYAyfVVtLDuDNfe8TYZZJ5DXPQS6O
J5XuEFUE/wxVuon82ncnr0J1Tsemiek+E9WYMEwo322Vmk7eEnZkT6OTaMVdLNLngemQW8GqY0ZP
sVOPVq0qWzCzhsidFIm0KqlaKWWpuqGuHSvbJDQDNsIGj24AQ2WtlzXIrhhD+2DzPmZ2c5HR6Ems
odeZZW2Qo8e7OjIdxCzSJo4lmTwH/W6wvbNtlOnZaF4iWa/XRRc/MQo/S6n8pINvcpq4WFtTbJCp
jTvOuAbFgxchGPZB8pzW1LM09X1AC+Xn+IMTjIkM0vQWVbN1IPSmbtwCV4OzEWcKLE+LsUQf9n5o
nwuxDuoI1459x4r/W4SRWZaVN8jQMlmU5Tt9ZtkVY26tkHftkrSHvAfexyWMjSBAeJc9PqPxMnrm
fcUd2Y1lGFpMe1cG8861IdVbqdbVlQRPyW28TVf4/B3pziiikmqGfSMPzKmYxa6UCTqC4dkfZL/e
M9Kty4xFB2arGbCFgtmDuMVLexSYcJ3IbkhjVArEmMO6DdQnIyPWN6XuFGvtUY1YbnRp+Za0tAeW
VWQcdwBsT6lpDOciDb/5PbopUXdPPsnXbiJS7DzxQNJM8gEq43rUpc9+MJ+8+gIwTrhhKrC7NPPw
3kLtSGy3LfR7n1ZioJTClX0zXlX69Kr0wIsLEb8OMnwIW3vTlGav0X0DkZUK9yV6Ij4wdgvcyHqD
SWVqujulE9/F0L7KJBRhv71jOXEVNfVdo2Wlm4zfyV147wpmlYMVNuvJ0K4NJRarxiqbVS9jJKkL
0rXaB+wZWzpljKuMlbUifSbeixY3RAmnypNHfJpSBpsBMrrmOY1cH4tGP6YqUQYdTqsMSTHAJLNr
P+KsQPc6/xLoGBvfNN8Lb90UHd7JeB03lqMbhNGrJJG2hfUWaWAB6rilNxsoGF6/Eaw2uFCBgL9k
FlO7ICJOZ7qr62wnsHMGtUlxsNYYf1CfuroBqyp9tRU8R2WZPEsBCe9RSJO83/SZ1K75+yVr2ewF
/I+j9Np3cvtGV+nCi0ixGIf6USZYER4deWq89TEfUo1sYceLRHkwteI8ldODlqhXRJG9+eN0Dqpi
Nz+ZZCifLMO+mrHZ4XAv18xQKxWyJT6LFUJBZj5S6tRW+ZDFhLcB8KuYIOnvvklxomV1aGNugSj2
bgd+5VbCfCSNk2860YK5+YovA1pFKbB9QkEb/Gxn09Y6JPln7lsS2EEl37cdXUntEZwPpCcD17g6
PQuCVipYaU4a4HyrmzNzYNjHPWFB+UfmycR1zOS72t57OCgcC+DUpjPVrYwTz0ENcxya9h0hEK1d
8JSroIQnbE2uSJ6G/8fdeSzHraVb+olwAt5M4dIzmRSdOEGQEgVgw5sN9/T3y6rT3VU1uBF30h3R
wyrpiCaBvX+z1rdagRBpAuFBi23xHMS9ZyXUEyIeFR7qIesv9ixCL7U+pXSfMmb0AYp3TprVX43Z
8XWjkL7JnDEeLWpnp3vNjBtzDjdsK4A/M5eKz5sf1F1qhMaczABQvyb+ljUtvtDtpwUZYJwo1k+p
bRh7XaJS02rhAdWSLEJT2/kDe5Y2h/9hZji9RodoGrfU/LRTX4p8u1kmYWaT5XEbbWSDpeuPVSY4
dFJsacZExYnMLzCrCtEJ96qbv+R58XH3Cw8iibDT/7BalelvLYaLVXdWPEqxXFXHmgJgTckrFwSx
Wgym8OrTSrZTfsY5HqYpL49TielnkTCAn+9T1lVwCWIHfZ428dP1dmtf/nCz9r0hsUUfhs++cH+S
uEaiOfgNXSXz0SD2yB/T/KlP3rux+unlNT/L3AE0HmBNrXCo2RD6md18lnmzExuZbpMKP8TiNRGL
u0GbFt92Nd1oyR/TZQu7jYYxrcR7nTnomvn1tQhNmqR6sfrpxCgGpDakzWDUAMQpKM6nEnoHUKCH
aYQCMUjmTUotXmiERkxbBFCp6VuOQZqi0LSiIXtJPQIUlbzhzSW5jpd6J9T6pUPGDgSdD3oGTmDp
6rW9x39Iu72g7uHvpXHbw7nK6ltlEtDZeq+q4uzRNl2Ea/pe9ea2MiQE+9Qb1XnqxO9tA+y1lcu3
m/XzAf3gXs72h5EmR0mY0VGfPRGv2RWhf32uNHMPwJT4q7lGjU0XAx3TWWNTn3eC8BmSa4eRb02Z
LhmzLs2EErpUaxswkfwYzfk1IywUyqH+bXAKMgk6lD1R8p4DV8jrf/fFG3/7NS/W93Zb9q61fWBl
o6DQi3jLzf0mKIGWVhVBbpoHlLH7Uu+2eEDY6gNes3yNYA7gKTRaqYnhafSGYGP7q64nE+5bVDeU
zj1QGQCV3yboq52h9odK51sl9qBn/CGRbFktV6syUAeSLWHhD92qVfXdxnrTvM5k9jdcAQ6+Z7Zf
A94JceU6kVYyBvR+uewufSQCaaxsw+y7rUEdk/5AWEosrq49CGHdeohBXJIke4hRoTvqwiQlxLVH
jOlpjm/0Mx8Abo/F4oftS743mcyHVa5gJ3AdOk1uB4pK+5Nuwg7aXd26lNfqeE0gqQOxug1T0vkc
0nidjK+USDYGTulBtW9aZg/UCHi2+7ZBVqhmbyPzOG/mOYUqS+4S3UqwOfZTgfEh6IjJVOekOQ2k
buOnUzDnp+8VcfYXqekgKokFrkYYnLzD71vD50Qx0ocJP4JofLPL87Brc8Cr+Q0gCIgWeJCTcsXz
BpRfQpAvOFDAUvPQLsYreLuOspgSJ02as3SsQ7rJqLDn1ylDPtkZByzQ10Iu78OWfo46R0npPdsO
QYE6ytV8eSfMd5/zFbFXiG9VN+PW1F9mPT2B8P32JjEQehbWTASpFNPUlygzl66/oDPeS2IDoA01
fr7pB2Uer0tjPfVeysjLfJPiug6gTXVVRsS6awih5l/2MEILy2+eEQKpZ/rHjCvyFv3smSH0Dnff
DpXc5VBBgX9KBPa6dvjH10aJ1QdJ1yMTdhi8GBUXe6M9Ki3XjGIbBKZ7xu7u+gRA+SGhF2bz3pTq
M6PYhuRnpcZrUT84NXeSBVJ4Mrog7ftjpu5HQ/Sge3juCtO5z/+2HyyNwrZfn61cfUCK+mpqkt6x
HZ/F/FPt31Zle1637Bt3u8UAtUkDluC1u4BiY+tceKwFagO+E1tqPgmAuWysfGLlTy38oTrbnkk5
cdnsj5ovap33AVtGpLRMJZ0Cuq4jTyubg2DJSSMlpAUi9oDqoRh37Ba6sFj4XVl/RI2qKOn0SPUU
BrrKY6cglSx69YUapUbrZR0ylYhqUtMoCUD7I1nuo6zrSzS/8lffIx7RdYyz6H/zemEakPDnok3o
Wpiwz3dJIfp4xnktZh7ZnxX5xSrvR7vxeRPdK+ihe4GpxwjWkoRnpnjMmMdUDREX68EKWcEb5jJW
TV6vhsWwtzHQL/LlTbXBg88Lo7ZVFw8l4umz62xxL800qhP3sb8jlAjDfViwo+rH+2umq696Yh4G
FCpbNfL4MywJMlw3pZJeOkYmqjnu3Ny5TN4A7WZ5d6EgndNrTus72DdbmHz+3rwbXOTrupnp8ZYe
KlOoD/e8DZlmMyP65puB+DFR+fTuE5dkN2lreD8hqkY+stOAWVgH/YAukhMDfhigJET9QvClsdWw
DUZ6jfLiVvUYJrvWsAGeOT+IQkhs3i439W4KQwTeXyJc53p7GrT1wOV8MrqqDhaEUCEaD7C/qO8U
bQEfjalBUJMq5ddS10ySVqiXM0exI9oTFOVLUr5MkuPd7pn9rsN1zoiUqtxLL7Mbqxtf9iwuOp7p
YlDJ9+XLCeuBkLebvRkiyDaqVFbYV2tcry3TUV2ZzDCxlvfJQ5XROMqlKYk60af31bHRZTdXmFyY
e4eNsbHXsVqleAZzGGwVYImcqVH+Lc2B3PEhlhT+vFQjOcDzXVm84GbmrWk846Dp63tfpyhoHUZJ
6alM72U79FqYFscWC3+2bT/LHj033Dlm/LX1IUgg4h+WqPl9sHHyXa0XRtjzvlP4G/D8sHeMuxRj
bJopSHCzW923saZhOPbmV7uFztaoiJWkRouXJyweUobCYkd60aW9Sxg6Dgu+YFp3P6rpud7Mr3mZ
90ZJuiDhkZA3vhLV+tJK9YN8ZBeq1zWtr9Us3p3pp61Yj8s07E3V+WCnlQat4Kry7iMg28luWQkt
0Ys0UcAHpwJK5BA7d93E/UlKOd7msfzGbqH7NS187davkjeCO4UDCWkrH3mZkmPoxbM+vydO+q06
836g4Ac+kd0Ggrqxmd3wCLwa+nBmiXLQtD4GgV8lCJu5whr6CpKyB/Xv725tDmqWwfKPUoqxuHUG
QPIrGy0vI4yquGfbmEEz8EdKnf9kivpHsZGbWaiQfbtybYwgC723lfvkLGupne1yweec1/aRCBE/
rbl6xf0kpctU/UozXjAB4KgRO9ScH/ZMn79Y1a+14G2t+UAdypWlYF1WvjRJ1OvdDVgedy3+zQBU
Dv27le3AMf1KyLVWBf+6lorjJBBysJJ/t3M7mqVRAuqaKw45AnEt67FGv0mcka952XeFZDnILD3G
Yk/Q6/2hnBwVXsSa/gDzg2aB/zEV6LaV8eI1IC6G9dtLto9K8subNpMRsrYe69zgjuPrdNbTZm/h
OC4sUQfF9qfsG5lErNkGixzjYCTd68jjCF14K764t8ia7sF56YdpdvjHuyvQoyeuR8v4SZbMAbLc
WWuyc9X0QeHdxaa8Q3g+2MlGE89vAwN5qtdfxbqFrZZ/a+327NXDa+NiHZb2F8bv+6DRfhoXaPJz
bX/1o/kOBSTgof0hsGwMSX9Vtp/j2ES6ASZMjG84tPcg/c6KNe8xq7JbxYcm5fo6a/mvf+iBJfN8
x04vuW0U2L4Zd9AoPdZJdlIhrZxrVKW8GXUsVRxbLb9UZympd7heg6mNkWvoODTd59Ioz6iD+J3r
Uw8Jr47u1ydkyHHPxO2WWcNXQag281U4G9ry2qvWU2qOUcUTbSZ4Q1lHq9N8YEwxHe6/GsyIZ8KV
uNW36VXlM/LNtnoUU/pU4v+H1NI89xCtNEUFUoh6uFzVZ6eRkay1D9vJYyK7d5jgIww2pb84/O7u
pxAEkZ9M4Sd/SzKYcjgcstW+lBYvar5uz4vmXmgdvnNpQLC0nlgmBkjebzZnJfttvlXPYAPTv5CJ
8LQ5GguUsvHdcn712HKltIiTjrRYYR6gslK4HwIrGAzPem4sCwihzXhAPwyiXYNRBTqgWOTCVuO1
r+f3+0EhLIo+YazPtZ0+J91eG7Jbx0UIjOFPzr88JFsVSWE+3X+yclM/tsX6Gkp9149FbFe4ySz+
9sY751nTfjE4oe7/vMUynfTc7aO39PNisWKvNt1CJ9nFwvA3ZU9h8GSxOMisT4Wxv7XkN2sAE6tt
z44FZ9xl/pPOrwy7wrX7IilzYEdgPhmp9TX2VRMaGg2dugEzn171lfEx6SpeODcyvJemXcdD247o
IdcPY1le779hOfAbZb3ARRUQ6vpULLzx1Nts5bP0lCRNEhYu7ImmOXRphQac6F7Vasa4zy0vEmY4
5BSdU+W9Z6S5Q888znc2U51jllIFtrJVl/HAvt7fBnu4aIJbw8JX4s/1oMRUVFen/qcp/m/Fzb9J
Sv63guc/dT776Cn6TwnPvyl+/n8SAqFu/m+EQPXvpu//TQjE3/+nEEj7y3FtywWSrBLkhaEaNcvf
QqC/TM1wNQ+2gOqRTWHyJ/+iBLJsuFrA+lQHmQsSl7+VQIiEsGc7hqpqMAlsgOf/EyUQEvb/ENOo
to4sD5Ox6bo69qy79f9fpEAm41QIWAXgTG9+VHDj8eOcSoreiKLunft9VxIVUpW2PzfgRDH/Rbq3
YWpz1mhmW5bZyU1dc3Y3fcjcMpQTyRMzhaSm7pOBK7VTjFdCena9skUGDqOZhkU6v2gVV2TN+mXB
9Mf/2e1HLav9kqAtnxH2SW/Kp0rd3BC1yKGUB7xCfmfTDHPWZCs5rsPkt552QSqBcqVtr7x54Tb1
Z0dbvpexPhXbpzNWF6+rLyR4MHioyH0d62e0Fuwz3OeRdrBQTwzOdsLhjbGlhAY6h65m/iaftYjA
qnDf9YNgpTXfevrcKX1ktHFygHhwdl8yx9HCO1w2Z96VAulN3yeDLYbFAi37bQ7FjbE223GzDsa+
PK7jZ+kUB92srhTENF8/7XXm1939XizBuFGEwzw+od675AOSbezuCbHpXP/7SWFGqebsH5Y2qhpx
nrM1bmo24pIlS62Wp2Kun8Hi32SPtEFb7kLf+rjWzNQJSbvT4Tq85n7SL189nYraW/uuzM/SVpmR
0K7pyyXVvD2uskepwqUE2SMV/dkqCOLIqqAq00Nr53Dq+IdYVS0CMtxqRk2Kn1SApU+oeRBWC49S
MSM+wByOIlUocikOceot8rfmzj9wvzEP7JZg4tKQwvnd4QKg+YkGB4SRtC5W4Ua6Ji5FWTEczncD
TaTGsrmxs6iTS+xialf7YW8sPIjCPIPCZDXBWKZeAyrcQPMqijbzlFYjGg7NOWZmbQYjdOPNhrZC
gb/ppj+ay6HAAZN1xssGUdxVdVbBYDwzxqx09kPrRGaKAGco9o4krNNNwqR4MCQvSbKAlbUhTiX5
kTzm2BhatEN2CIQpXPiuIALFOnXxglUB+088afpxaO19Zo0hnfRznpKGeh+uwTyAjhEX7vwCegcs
lMNGyiqu68qoxf2j9NMbuIpdxW8BKWk46HVEY3IFhPU5LcWfMVc+2bge2EpwMVsPOE1CFlAfs63w
d0fWrnK/Odmjd0f3emDJJ56/bHvECsggDZ9ntT32rgBzKyK3f0avHmorG4QeC1evv7MrvKiNCIxa
i3pH2S2b8QBzYl/euWAFsjNmQVqpBJlEkVBW7a9qcnl1CTwgADUbifDtnGjQ1ZPwGD9jliygKcry
mrUIKbo0GmaGRbZRxohp2EAqV2y8ZCoV0zVPa0Lt5ilMOvmoG2xR3bYcUSQ4NyFQlmxC901oXIUy
PtjIs4ReojsyfEtJj8KryfNo4yEfuxCcRxIMMPKZHZzTSTuosnzRtJQ57BzJtNs5NWNer4khfyEG
NLq3QUDVhec6hZnMWdHqj2k/Htj/L77ruKz6OXyMCgSsa0PD23o8ntlB2aYjI9486F31Edb/fWW8
W5uKrVbxYG30iF6yNzoAH6IwfdesdtDu4ZnUl1GZkCbV8x373x4RTryoOYyZ0dvrzcaKFdmU2bNA
qE6oepiuwpSi83QeR50hgTA8yj7smH6p4jRw3f1aeyd7la8DY5acj7HavMd/3Gn/d+78+1f510ri
76/6/1Lbq6FT/2/udDmM/b+Le+//wd+XuvOXxr2poyNH0W7ZNn/yz0vd+8sySOn07hRcgsJsFWnt
/7rUvb8gfxKfbCBbdRCE/B95r2n/ZTioBlWDXbCOwMv4H13qhvUfEllVN1RGxMjtdQ+Ki/EPVO+/
3OoizcfM3e79Uoo0UFXrKm55jjeloppNquW0LLz41pvOQGpM1vWQrvjireWUTIjwbdveMyjhHbmT
+0cmmyvwJaPKzB32J0TDLrQCgBKOM8AydDTai7zNfWOzDsBNSbWgBpa5GzaW/iqt8lml2R6RXAVZ
xo0zj8u9NJUxTAJfztiTPCO/Qfm/LduaIg/VKYZzeV7T+TNxxzHQaQD9ZSo+XKVlUDN3IjhRbeHP
rzSbwVlv+RJX6lK1bB/72totBWIa0P1dqsV6I9/Kire1n7w/ro7jANnyeBibK6KfoLJJs0WOnTFr
9g5WnpDVbPTMOlox+6vpIdlxRozPjMp9zztmmiSbJ31BGqC5+RNRBH4N86Pq+rj1bJt5Q9Yx744y
ZwTI1W5PJSocYkUeGA+8AqxNdlpasF1kJG+M76Y9d5FCcrBlC1oAC6x6qaFXZc0T572NvEP9saR4
5Jy1r3cFo9MqSb40GrTQxQNK9qsbKIbbhaMqZaggNmlg04VjP/ZRaXD8WbPthYwnEr+u7SEkpefc
Tllz0EcSMYhEY7Wc1/ucu0t4mJGqlnt/cuf0PFbs81a0gaohimAbG3pdd71NaqXB/9vOeaZoYTX+
rkGpBdao/CFaaaXuQIlLLrwV9is57LbR6GeHFQ6SfeGGUD1+5TmLirWg1CGliPm2JKWE/LCA0a0I
SoUsTAOfgoBeOE36dvDIBCBQT4ZF7ko/aTSaRC4OD3V94I4oFmGGbLtpGJS96nr7XudfwnWvb8oU
m6uoAFcemtHk3J3utBnhKmFdc6UwFF247sXzknhP1ApPDncWWie/sF1+nqmY9nKD8sqWbGJx3CpA
oRzUNP6UOjdXr73Y2JJjQ87rnruGK431mK+Onsc91aO2qTMWDG4WuXbxnegemZZp17HJy81I0Zph
V+dA4UeKpbGozZh9Exr1cbJAG/aPqrGwc9epNUxy1gAYeB8VnS7D3FF78Tbxlt2nW9QfuFzwy0Hw
8NyB0ovIYioQ9NyJZpaHdZiDxUmnQHqjcXd+THSebJ0TGHSMSMl0ZPQRFnPpMSJQhoA+G2Biozx5
ZsWe2d7QBPRFE/PiMIXqRDgZLdoTWMWLO6VxpSJfWhDdK0hLmQW4c9hZcwmo3S8X9+4vGRBdOcPz
ysJS6uONVba70woRjgjjwj43ful6bfGFpj1Ty4KMDjXC18Pyia2yYi9YG5BnQo2ZF78pe9aa+RY1
KqjIYZyTk9eOpq/o5RCpFDitQrzVwH5qpxfGEnfgUqGU4Utun5atz95stXgRfHwho4Fi16v5DXcm
6wuU775333l2Df+FXTyQNbBfUmTHrbSAOSCwuevNm4jgiV2xSZ1tPsx3XMo72yJ3FmgrbZOLuKfL
UR3VCRzAUvvMvIp4H6P6jfmzRmWWIUMSCLCkp+ih4VGmKEOkJ4kGiYN1DeVkvEzqde27pwkcN0MB
OGHEal068dZjLy568LKtnv027Ow0dYxv2Ns4ASnKxKUwFiIp71lXJF0QR4OfdAZpYK79oFUmcEmi
9VyGaGHtFfnehiFpNkbCrcBr5LoKmo5CfCYMO486cg6tiGU3tw+5bgWOSJRTM60xPySjKuihYok9
Ms+AyjBZx/TrsBuZ2h3XwltZkFHHvDFIvKQPa2P5lInrBYkOAM1tUnCmGyBAAAaDmj0tEoBNAaTy
zFwqsdpjwfC/VnU7mHIl3GSfs8etu7DpWHtnwN4BLUj9uCT9SXUVdrgc0q6L9AE61iNz7opSDmFw
mRvUomOGAjKz9jg6FE4gDRgCSs/BdN40xv87r8kc3rUOQWhbHTaLtSua7F5L9mWHkLkftUvFlDZ0
yym/aNW1tzs3VFw8WtjMdj1R665imjs1QVmXs33WrXJ4ze03i52xievFN9SuPkxjsYONM8bjmp67
dcxDnZUKc8wUIZv11EzdH7XL+jAfwasWpXqeTLJKKk9j/6l8NZaH2gEt+CDGndZaMEitgQfJI8Ic
0y1P1j3qzULP0ND29OtVqbk2dUtcbXqwbp33oNIfUiexfsyAvghmPo6wd8NV11HeOQueQ2HxDCGf
8giIAdHLU9MuTDvLfkXJaOx0S4E7qDoi9vxRG5EALGu0rU568AYAFI1RXXkd3N2SGH9G7Js0i9rP
rMjn0DCbIB3aW95vkdYVU4jALwnSdd5R+OxwxQI8Sg03rAAl+9aAmGia3vP8vgOc+tk3cov+SKGt
SxjW5SKrDu2mZiEHB6XICBFUuKiaVQBaP2e5HEhk2muN4u0qvHuDdL3QkaCB4D4x/RUAnEvgdXcS
al7zFGR5/pQ1tTii/e9ieAgySPLdCEIYJ0ZLXpjDY+2ipNaGmz4T/AganaCox7QTTOCbUCN1HAS7
EpPHvmMR8mVYg0qjUrMETGWHCaarYpZe/poWy3HF8ep4zgtVFlEab2tCsvjMJ5BRR7SqpoB5cajM
rE/DKukwEvnpDPg5ave8uA4JNaaynzvn0OfugfiAKMm7zynTz7QBzaMzZOex0d7WXmBanxAMo446
tNPoRAU2SaOpHwzmqBHgnVOdcwaA3+JqZF5aYLVGCYsWYMGqE0w6Mut1uS66lEE1ano4ibDgHAxX
IhL2431bNtuPBQjaYMzd4u6Y2XUZXho+CT1eTCariyThndxxmZZuMEs9P2AgibmU6FdSW+wTBzsM
Iq8y30/z7O49fJnEcIFIyNWzlWYiJHzjtU80GQvitaI5WX9Sw8BCSbFStCJ/26iBBsIBiASoBWQ4
vnE6KIrH+o8+TT/SFJmabqwv6jCwLVBTVLcQUsRIaqGOsLFQ5/dtrtzIKIgsY8uJnmteGdRUqRWZ
bKTOGw/Yqo8bJB1HiWb0owgzeC9n9u1nsMr23iBK+gKy8dSX2BnIigkIRG3jIqUh1DEgB2tW14Gi
mNOutPMHFnf6nhC4DL4Ba4aJ44EmghC3YZXBDKrM1hPmLC2LRD01vKcEOaIpGUebdfo61urLqL6q
VUoqlnPwSCiJxVwqTJIGHz9Qe1g0QaSKVgRIiayjNqSDvzbtczNQwbc9er8SoUbMwAGZKGdwWE6I
Qxx1p9jeq5fOv4kgOZtimeLM1nYQk6tDZpdcIFttnITSL0zaUKnqZgsuc7wjk6odAOm42iV8ONcB
PWbKNjZYOvK0hjBPh/KAEvw7bd0zPBPJQtNEHWp/VqR0sBNJfujZjK5nZWyk2qC1EkQGvfWmosjl
rq0fiQEwA6vVmK5vG8UGzqek3G9W+YbxS6E6ZfKo9ibJFCoJh7A/HK+ZruYGWK0ayUxjUpGz+nBB
6ofG0N23zUhFikXr6Qw0jreqQkRk5musGqeay91PFWwkMydHonD5a+mgH0vV3BGcGozUZJiY67Aw
F05HQTOtw4v2Zw8FxEhyKOOA/heeEoiVcM1Yfc0INeEYC/6omtNuX7LMJJvktKp4BoaCrXdiG5wl
dnM0Z6IWRHuU/ZweZk/uFR3Wde8wo1JHfmn4+KKBAjniTUGPMGXvjXpgR1nH49DAm6r7P8JqBj8f
0Taxm/Uic9H/WBg00Lg1q48JgnUSR19BsijUOR8OG292ffesFGYdAZB8V6dqRsibBI5srsoAmI60
gGdM8OQ9zx7m+BUzxf234GX5Ucsx3CAG3qV1HWNKxG9iPVe6u4agCBA7Kt6bKcavouM2nEnm6+5b
5ir5c6+z+278U9ZKxlljslNq9DJsMt0KHW8vjWQhOoplm+UKLM9tstdnlVIOyV9muq96h/aCXNSj
s6YT0oOJjk37saI2iypzuDvpjMdC+YOt9w44PDD/YjXNaY6v48GpTh1ZxDu3OsPnLPZLBlFgdgln
qutd1ePhGQ3zU6FDZiboHhyRmvEwm3jY0ifDoZ6dQGxow/zpetsfN1l2SDygP/SN7WO41XzZUIHX
TTvTapVBZ1APQsfMGNFUmEpIMuYShlOebR/lpOw1UymjVWpHnBhBQWL7AaZBshMtb1mfvCiDCVWe
FBBfuUzF3ZbQq1MwYg33Js0DVNs9DZQ+YTq20FANdz/r2b6xHa7gHo2a+tOobL4bo91CzFWjnznW
9zKvfN3qvsfTZgfjgLOi7UKibzPF9Qk/GA9T1UqcBeqT1Lz5ZNHWpgMBo7XTBklVb4clFb97FdOD
M+tTtDgZFpdVeXct9H8Cr6fRm1xF8K6qqaMtGm+9Mcp94prnooEz50FbhwcdJpqqBC0HRuA+cxp6
ISJJLpwNW7Fb9Ao7Bq2NHMsN52l+SRZRh4iCARnbPc1b36OTXOmKxaQWpx4vdaTL5TfGr2ZnT/qD
NrInqNox1qd0ehyo8K/d9Kyllg+0SHlGXaAS7CSAzBnLL+lATDG1x6E3fSQjkIKOhoLWukwbIrAc
lJNrMj8Zivrijs0vo89n3D6cKZLjLJn2irrlUW/1eHN5edzK/dU4PVVB+aJsI+fNIF8pYwq/06kc
4CViQbwnVxnwoHxzce4XvHvAjLqFyrZcga+GTQ7ZGxf4p0KbgXJtb2XtHsS0ghyvivuSD7WC2aYA
NpaWAlxlRbk6WOXRUBtS4qA7BE2aCFKFSUAy6azI9mJkQe+qWMNx0ev2mJp1u1skZmcNwSC6al3u
qNt+oO8fg2ToGBgYStRrxU/NsNuDZHYfifxZmU1jn47GDx3RJqubJHQMMAwjzmk0vsOeeHtUZq12
IZySzYnykF6E0/Lt1NB91ZZ9yJJB/OwdLSb9kmw9XvTx1uWbdiFxIm5dGkdMDwMHXXHBLYQAn8+c
6VF3UMGuJXmcitOqZ3pE4NDezhTB0tUpI9OasWnfPxQ7dwlNKXFvjjU1vEv0AeU35scc2WI2txe1
7U/GaF8FUYCQ5p23AmIp4eTINwiSXqFFot4zHaFF80I+GhUXAPqVotg4syo7G0J/9VYqqZWRTS+p
xafOpjsQ2ItSeRj4BGIb9gZ5nNxSGnoUlEe0EsB5USN8tHYaaRjOj1J6QdaZeEFZ5aIcxoGr0+FN
qHaLcknCEoApysr+fUNy57dLLgBoBox0k8Pixopl7smMuZBd/GdAyAFjR+Ndm2nfGjbMToXTerpY
eXcop+UB7Q6nvrlh9htbeimRvKfog/08SdZgmteD4aj1QazKqbS9T1nKyzasQ9Aty1GWfMsKbTvj
Tl/X+rcK/bICxEhxvwsSGhhOt5FJoxc0KkOXyvR2ZauRNHiPMrG8CV0oBkf0/kdXK7Av1HkadIO+
p71/kdsD/eJ+cCslJOSRe3xybna+HAeOK6yQShVvfXedKYCDVaUSZn+nR1a6hD0un7jzxMJYjR8t
4TJXSGnB0KA9jSQBYQCpv4pCX0iYIpOP0Ncf9U0YPE6NIz68eYwzRb01tWuh+p+YR5BIPKVYVCV3
XLL2BAYiQQ9rNg9b35enOSvihNxX4gUA7FuH2ZAfrsz2dS1fbNoQKrX8KBoNijGqnO0e41fNoUQT
689c8YUG1F4zGrpD43dFI0Vvkm/jO/MiLA1ET+H5OvLtxdjwcYOaLl3x8uWus8ftYUfWaDEf5Vmi
0UKDXOphPXHywgYIbIUoUVQtvsmCiOfVC9lZNrbESaxIfTco4h34/Z/VhjsplfJ3leRvSFiIrnGt
P/D2jwCCwkVo74VXUERixfIHZRA+6TJJuLQ4FysvsWJTjqcK05JfAQVtx8VPp+4BZhTuEbOeY9cm
LbMqescvuWBVSfgIactPTrqwUtvSo1EwLwSZO11VquNtAVpPJAcBJShZzYX6RJD+5Ywagg4nBdlP
J9ciqmZRjCcJT26CDTehHjeB1ZbEUbnqJ6l99xQKHkk0cQMOLlPVnx0FptTccAD0JoqVkc1x6eqn
EQwAoi/XxnGXHawtP1mTdysbEI2mN/8qHvWyrt8Niio7ezIYRyGHVZOwy6ofcvQi6vviINfk1Zw5
GXQXU25drHivIE170ByDIW2JGhwI7mqxzmvoZHDGhrPrNjhK7cOcMW/mosNH7uFj0CAOCESrx8Ty
0O7ydzb5S+2GVyIGk6MS1JLZXqfdX087++049Y9J2b5MiUrXBo0FteIos9cOM7iRsE/qFLTUFhYN
KvyL6v1ZSiRiqaK/tyzR7zRdHvnOjNKRZw/9iqFPSiAXAuR4qM4Oo1ZFcMw5TlkTxFlg/2khpIGW
DRJlHvyqP/AWoxhW3J98O/2ODz/UtWbXJBTqBnBHx9QOBgYo9qsE3YJVV/Afk1cgmUpYGjXCfCI6
XvqgRs6aKapQ7XiaASv+2hoOpByAcZDPXJz/Rd2Z7MaubEn2i/jAztlMg2T0akM6ks6EkI6O2DfO
1smvr8V6QNXNzEICNSmgpjfzvispGPTtts2WGct3kaxt4EvrGaOdjdFp/MHguYSkkck7ueBO6+Ws
q1UeDADk1CjV9i7xBP+LOcYBoQEJAPDhFpehLQ1GPP97SSwMfDD05TwxKoKAhOaA3Jvq8xOhAvPM
t7wibGm/e8gL9wDCQBDYiryLM0a+HxQG0mAvJnmuRhn2g0P8tiE0UcxQguRvB41e+yW3MoAZuy3B
v2MPOmLNHidtyHhTbUmg/DWpkFHLOA0tfgg08PdkZC3sel+uXD4S+qsoZ4lfoY9Og2B81/HjlvRW
Emx/6kc6JSdTR43067uanKGOnBsMuD92DHl8W2fzq2v/xqmFujKwK6h0NujTFI4ifc1HIirmDIgg
7j7GlNYC8uhhUvWI08BGYEfMCdKF8dQO+rdEr69sE+c6qY2G6iptvS6T/px21EvEzRuYrjKcxoKe
PgylyqDrDPjwqcUHLGs2/4i2mEE6Nj5DPV9s/hovNpylsBLlllU/ozFjj2twCizuvs8lXoG0/10p
wf3B9elm97nZkOKbLX+9LHN85jjlzTBjsipICe1J1OlL9zbptXHuyOrjqcmeoGM+iaI4wf7k8xXm
RhtX9wgUa+CtVRmajrtTeAILS3s2q4qjgtdJIBCPVNFEADuevJtqsG2hrn16msE9Zfkt8uVS8dIR
cLCEzZurxqrh+7eZNa9cLcob52NrcvtnErVG+1Ag3TQbgKVx5H2fhpmfEBzBcix/iCZG3VwJFhNc
SNFdTsLoLiZnFi2ZD01hfrGpfpn1rgonY9hDidiLXrAFzxx6Ke/nhtdDUR2Izza3AabzhlKcyDvd
l+lxLiuUlwTBQ69+Sg93AHrCNYOfvuOmWV4zj191Ho4e4a8Hd/U+4snHBjtjGwTk0B9zzg8TNeVW
g1hdUdYO1kK6gL+8Zi0pjXmFf1r8B8ce5zDNnXFvN3CSxgZ9KmG4Ie/OyLHDn1lf+s6rLxOzusqx
5YzW8piz/pv9AWqyXr2use4+ezVeTJEkUWkOjxKR/FxmxA3Hqq8Pqbve+1XqIqy7H6auxruuoa1O
ALOuiX5UHguRqc8/5iFypDjwYsHeVjbWpfL4mPTlpdv6PWI63YhSj3HY88foR/3ozPTJSr2iGV08
uG1CoNi0r6M9Pqp+dGCB9XQEUN0VU1ZySD5Q/InZweZIWdnBNVJfBJR+GsPETN2rYxXPb17X0/1o
/aUDe++D/tyNEuPAOqb3CXmVsF3B7xP+vK5q+HD79q6YKysqE/Wbyp7r6s4MKlr7YObVEU2DjGjC
1q6zO6wH5nL00qIBK6Qe+h6hphLzoTVgC1e5AL0vixdV++ljq3jFKE70I6K2ruvLzkbQfZYwGEdq
Q4QOa2alRZZLGwtYx4/GohIh4UERpVkcshu1PQTwskywAPl21C0eiNJ2W69ax1kXBCG6V7vUPhdW
HsZY/YXAcCIcTx4zIHTWwIbTZwzXFjNVSx70ZElsGySqRbh6I/rtVCI187xObLu+bpQ4uhetYJZr
rPlclzIaalwVbZtts5GNPdJTMPgYKWeOt5DD6HHKs5K/WWN95HjOxiQS6Vg9tdVc7yzFv5uw+CWQ
Q8rTS+/cxXkuR42K3CHh4B5aC/YkEfJiQJc0tB+QkJ++vgCLB5GATdVHvivk1abrgCuV/Rrrg4M0
k3tHu8qsQKZkuSzH/GNJbYqycjEPmMqppHJV/2DoLuu9LCc8ZHiRb4xMbFCpATBD9ehI7Os7VfJT
tg4b2nWW08kSxafP/G5U3YFSNNprEeXHKfucBKapkdObq0H+ZiKt72YrHbgLUujXVWQ56eVdGvfQ
5iSD+s4CId+IqxRZzZMvcHGCX6r4K54AmBwH4RMD8/lNOKs0YFabnECFkFfox7Qhj4dhNxxHdy9l
nN1vdYqZF7/QR/omEnk1qOMLOjN/YH+2G8ekeh6Efl91vE06NZ9553ehB9c3RK79rJ0ZHqFd3zV2
SlbE4rc3upxVckJoEuQrGCzKlrWTLZJ7YmCI6Vp/5XpJH1uCBIKH7GM2eII7wl0yLoadLMpPvjsu
WA+OlNkAXFs233Yjac8U9QMx06Hh+c9MszvXI356x7n6aQ8pdmuhdQmKbxkqixVBnOV/alD3kScz
Xkwz1rvayG74NPoABC6P2dj2fL8JarMpPYnSPtXAUEPbp3mkfGZd8eYPQFhSheTm0r3FEg3ZW9Jb
vIPOwmWnRqxNq6YKYrZJ3JAZkzilKavqCipWMk/f89I/GoZ1NXvVP1UpsamnLn3wE3IWGfcLvch/
812g2MzNblqWxZsv1z8o8USVLvcXnlHLKD3CSgsH16S/TR44yl4hhiZsD+w087k9NCUbdpI+jCHG
XBt7TxTv9IQjZvqMZ4u17hmq3QfHN9/ZJfrRYFCqV2bPo8hxho868pK55ud6gWpJ8us6WUnJpbUl
f5jG1qPvy6OntA/gvej0bK0C6BdEuHBh6yjYj9nMsAeMYQkyvkrA9n+ymcxFjJNk9qzfjlmNV8fV
GO6S+nMaVxEBe2BrtOKUQBHpTzA8Q8Wfl3j+n9X3smPpT9dMa0mYWwNm8tZ693kyerv8lXZcROHN
y5AETR8lmV3y/g0122Ml7456ODvcDjSdfXSNCzJPkw+L4LaHVEFDHUjaPiPwOrRpEqbLsq80+V3T
2BWSrJA7gDFtBOUFSS9Vyz52amAlmuSgS+Orydm1TkXkZigDOqvpsmlpfmWK8e0+joqOu3O8GBR5
rIqpa0kiVw2hnXPxdKWz98oPGgLwp0pwsWPR3rpYY71d42vUIZEVLXfPFM0MaFAcAylYXqzcMAJ+
Pgy1OASbP10yvtQpkyyTThPyWRhovFgwV1+/9Q5Tdj9pMB4IiVYkQNmGgHcrKvQ8HTTfGTIKbBDF
DrwctNe1Q3aUsxOpBbtumqdNhD8FkWNnxcN3X8GlHacGfYTBqpUqiwp4VqEckN2dWEc38jp4nHl5
iovWOZiKrbrAXE6MHASsjqUkuy1yXA9O3h+4DAJ1hksyVZHeOUVokzhYxNM4VDBku4Ijp8bFqg3Y
Mhnk1sOaEuUy/VHfl0my7g2/P5edZhyUofXo8y3c9vqPorCE6+5CeZ/dMveOCfk+MoD6UmtnWluK
feNhs7HKzRlhozym5G4xt7R/CPiJMAVehzaEoWhaevRkm7QowiqptI0CwO6xSEM7tpmA3Yrn02Pc
AOTZJjgRYtt4I5sFigs/wp4KtTJwxUJ5QvF3cIz5bKz2tt/7guvNwdysTw0rnt08COMO+vMTLmoG
8kuqygsjMAaCzHnOfOvvFBceeywD+ui5XnPsfKU2hOvmQxgqyXW9TKoHqIHfGHoU9bpvGQTAQBu1
swcRAZLLYO/pTRq63juTdMWMOoHPLhK/xUEDCKo3kofFjNOTrMZo6ZiKVMp4M/KVzDX0/6pg9+yi
N4wqC9ptQZ607g5IVgAxnneOXL7oVQ5SA5a7tg0l5ayua639WWua1Vysr/zWXJVY8HOr1O75CORF
P7XQkNgO8Ldfp/W8FLAMJoN3cm3YEXiZz2ylJWaY72YWZaE/sZwtKDpLYvU2uaRjId0d0xYLbpNP
RKe2OK2plLnFlMeDPxiwF3sGm7556uyUSE7RnFdhZwdVbp6RCaNOm7sw1xpeUzi3eY720+LAGaKZ
PUis/i3lNAi9OGfLaVnEF++aYNGAy4gVAZiUDzoH+rLiKShgIQ1sMa2MvvVhdt6Tii1n2XZ4ANb8
mAsuNYTtHGxpZPrgg/hsbsKuhITGxqs6+QlzVV864eLD72pJlkbSRNN+9uO+vzXyFe7LNV3TK6bV
NWrxkyXtw+LR7zNq4w+alYzWuEUNthi0i9ykszP+rjrb5KSfXwsAAZON40OyFpnaldHFY3ueFwsf
DnlyKoTeTUd0F7fkxIe+J3REmkGYPIH1OlykRhv79Mso4yHgOjxEnuIRB0MsTvgjzu6hhptLy9bK
Q5oRArQG77l3umeLnGFeuHYwcrZGNu4alECX99RepmAz8s4nVYZA6eCtSpP2aR5aFlQGSg83BRSW
Jn/0Y438GOu+IMM821lsIbWGOKzU2mLHXhUQMKCtqF0iuFRmiFrchV2UYap4zrGXC9027kxH27vs
y2Gj5EnkZ3zMGP0OmWs+TdncoWBQ45Oly8XgBWQ08gII/S7paOpaxtKlw0rQS7iUz9IUTghM7DOD
5HZIoeIBNrqmahb3eAztup6DudRv8+jPV/aoJ3yVVBCTVA0GCzWmy9c7sEP2dtRNARyC46IxV8fD
HPWDjrd5uCQN4wOOim1NmU+RZ0AF6blfuZXGU7F9hWwDRU0TVFfFafblV+4vMrctxaxQgITWXPSk
vLVt8rOMmOGbajKj3CBOGo+4SPhgvdicf+PS+qNp3act+SPrtcVRWXRsdawGbE15UnZqRWbS4gwU
f3urGELVwCvT4vKJ+o/s0PEQFZz3KPn2nat+6HHKiLj1BrKcxia1kcu+22zKypEIHKmfotOcJ6Ga
hxgYxs7x+PDz5lgu1fMy0eLjU6w851/K7g3OqOyl7fGFMq8GvDcm4qjTWYoUiEMfX4r8Xp9sxl5I
6mFpxLjkHfveZK2yS8wMPKE+MbX1k4gwOfym+iFkgwuhsfFVAIv97MUOdjmnCHzexrumzaDz2R0n
r9O+mpL7e12J29iNR5rQyEhuGd4NrBYBh4QSBHkwIeHht/X9BDISmXJoD6m2edQtPzAKPgMPcM6l
kDPffcc65/pTl/FpsoJGI2oT9wAx4SI367XihwxjyPHEw9jLtSCVcESw1UW1T/Z5Zp9Y5o6H3FmK
y8jpN9mY6eJhhKqYmjl3HyJpSuefrVv6ghEyFLZuh83wOc3GvS/Q+NPaOprOlESTg7Rnz3UTVgDD
62aOHOcs4gbq+wxcMBt1moacNtK81bjmtcVDq6ao8/i3YPJw9bMgt+cAWD3Sf8ZgfTiyPAs8wFi/
/iy6rkV6pQ4w2uJzy/DmOns7OUgH+pFW1m+mgY6My7L3kv4EXOiG2XFvejE9jqXzxhPQB2mxfvuZ
enST8Vu6gGlKXU9Pyr20vHfvuJxR0Fbqs3vEJaMzH8x3OW53RERuiSaLOsNei11VVW9z5pz5LdiU
A1XGfckWeiiuXofnHihiyNbkQTPZr1E/eAUGKAm9Io6X9TFO8q98nSgw6e1D3VDUlsIcAt1IrRmo
srV1/VM2I3wqCFOkcym0AZZoghdrjLC3KZYtt8sCYV5GVXZJTgfes+mwJ7se4QbVlE8mFjPiOPLk
Lu1x4ftwNLyF14euzoN1P7VcvfFtbEst97PoGmawFb8CS17u0pX+5TAoaQD7dW3F6+9nIPqr+ZJ2
zyW6s+hT0LFr6gHWdI+JYVuRBrmfMSXB50dr/UH3L96SErKvvEe3Ne8WqXi2DVteqRSOFkFmfn2U
ZQvx3jHApnXcq7EzELpNgPCn1hgAXn2F6gbQgBmNAxfE537arBKZ+9kWA59CSogB3RtQuhRcKs05
7Fv2tIPTXM3F7nbAQ8lDQUlL1MeUrbey0aaDMLB70/+3M7R52g+c6Tm3sYNL8WaEuZZEfRXfbWtW
lxZ1Ys8BPDSJZYjjrNHq8aXdtpHC93fE6buQ8e9JcH6HOhI0q4fsEvupdl/j2jtaE4Y+UX4NYJlD
4ShAmX5M3J8xLjBtd2UJNayhTRWHYn0cdsw5fq0fCdE8Vb77s/0fyjxXxwKuljJVQUzHM8+pSZR1
xR2ywroY6sI6rCUHBhTkCPcivklyPZ4H/rCx/mKlXQ818aPUcT9z+rmwcpn1ie0jJjqbgMpWL8D7
0b9HHw9KYv67OLbw1rN6dLrA7ADMONn0TpVmv71vwoYnFZKKcaW22djCoMuukANPQdWT9lmsOxCY
neWxyKjLEBI3mLylb/cJbmkoMPqvTCnwdZL7V6LqE40+3FQFpJMJ5AG3qOSu9PpyPxv2S5xtVJ8k
sYLeNi+o6w2OUNNCWxCAPQDByrG/b5OKTQvNXpz450LlF9tzbkkHLm917peB5UCcSwqy3PGUYi49
4v3gl6vMdt/YuhFKzTswOLu4KMvvzDiUZlecBmXvbWFjr12VOnj1cfag8REHB21j0S2qu8ZR1ZN+
sPLhhTY1XhQyP7Z4FYGPQCeZanYTzOW8IIjzgGAA9T+aR1eKcy42YAoD6C7tfDME2cQTYZb7bhpu
Qi10jOD/31sCrqBHMqCRXX7op+kND9Yx4QK39jWviKVDtzVCdpuG9qcAgXqSZvKrzOAGx/x2YgJw
jYockEBklef5n2asm2GrTRwCRtWf+9iKFoLvrGtI41CS0RQuLZIOrAZREFNKHVorFn9PuaN5bEc2
yOwWyPyjRXIXp6LNceQd4yxWCDA5w2wVhKRztjM0CvL/6iX7DdM6YLWWbGT+5O6zPVW/h4EMtEhq
Nvna08gnGGL7XAlPxUvId910vGNWcrOF6Bj43tREiV/ZHJsxzpGK6gE8ZJ17quKpvafFoyUOoqUH
CjJ5l7vJ3neagetY+cwhVkatM0VL0p6ctT2nkEMHlb93pjFj2vE4yiQ0bwtpl0CgDjqQXiIi95hk
XFZ1IP72DVuTZsRE1grzCQQUEQQy0yy9IenA/PDHO2thhboN0kjvztu42QPW7gS18WpP/VaebJpH
9hUAvnt9jmKd3ctsccI58oN7xrdetu1JujhldfM1rllCZ5UqsKCs9OGObKIpiSPfhk3bsNsBV/jq
BL3fQIlPsA8qHVsxF8jr3LKJYnenna26cBFA/VutweVpJQG7xuBHmr8xPGMIGyNj8RBNkYTqvtmb
i0m6pZgvsyUeW62OCHhy1TBfLPwzO6NXxr0L5nXnEthhqupqTI8D5qXN4kPn22OH8zgwS75LDopH
Bdw5GbBdJvn8eyg63qUWDi58vtC/xjC2NPsxb6V5UqZABYgtXlR1fyPrBy/tT5GmyBeJ0vZN+VmQ
mkS3kIe26K9wwLtzpitkrGS5g63xZVCiFzdA7rgpfFUebM9ZG09Or4oDGyLwTX4JC7ZAq1kLjs2m
08lgmLjCC4NXQeWYH+OEWzbGEu80FsDk/HeTrqzSSBrg3sNwO6xLiks7xkcaNjlAJwvFf98O5qVb
X0eLQIkWpx1S9P08eNWepMe9QeJ5Dzv9bz6P6cEzuUZT7bIgm/hlOGjdBS4eLNOGCI/VfGsL3AVb
B0MjEAxRc1czFGWXcVe1lzBT8cNiWaChXLwX/S+mJfPIOxBanYe5nuPZIkBM8UerccqV3NWzKE2w
ZG4YAHPc8kYWYT44m21A3e4fRCwRlSmpGdgl3Mao10kyHTf/Z7mWzhNxxhN0XohK0DgZN4uvVYux
k2jph1BPoBFhSWHh6RYOW44UGGR++4B4+ovOsXfTNB9AqX1klSxuheMPu4Xv2KGH5zwbb8lMBCvO
uCbF3t6EhR1k9N3t4RNTvLew9YgpFrvj4pBybc0y586NdS/wK8jbYJSnUHBwx6I6SVSGsEnyY4FJ
XM00roJOqCOBThkOK+WO3M/qvc9lCFW95oFsh3utYiCj7A8vmicT8CtWBttSjdxv3CRA70SAnXqT
LzwltCSNyRnNKMgr1ndSI+rQbxIHTSVAbBZLhNxPeKoAte1qG8htPeIDVm5Pmaw20owkvpzSdiIQ
LQgrKUsy6ZO/MoQ+nGqtvssKlPPCtrkrSsFllBwztgWEMLl+x51lcKnst8J2/WAMJX2fBYC4TO/u
Vvox02XlJCXrs8RRldIRHG/fD68zds5ct8eVlXilwQezFLklSjOb/bw0WJO+zHS0DrRHogYIguAi
Bxlut8jJllHfgydjPVHgkxrda6OsBuQpS9wpntkzycNUcblPfdLApt/5p3le9uw1+TapqYxEm/94
Gn7EaRTFVawyvtg8qnPmPgyd+yZNF/SqI7P9mGw3u54HJ8/zX3FCNspR2Y0zhX+Ce38YobGVBFMj
BeX4VDhAflsBEHiUF+vBQGCCw+GEc9VWx27TlOzm5kkPnNhafQseUuFB0qopwdwp0sdG+ZhQWFXH
JoYyGkRpCnt09Vlwn/F/91p57/vg7ngVsC0Zfxnw8VVJ+00CUTekAe2PnREqyWP3BgMYjFORR/qs
W4G/+mWkQOvht+NUtz3suYsuvnVO73lGKVgkx4sNJyRKNchdtQEIw/22RbvvIOkFJSuYA+N4Q/3u
HcfY2vjjObYxGZaL3LIWGHl1So4kq1gucRsQttkjS3bgl9JzYXBVxyaK2dgvkNVHSgGkUB+WV5Il
kuiqKVjncKAQ9VgKLYRN5Z9r7VvXsK0mZKbPbjHVzzNsP2+UjPMFXIOBFs7RAu5UL6CTcRxVLF1f
9PXUkVWurFQjNO4EuUbYO+YjNn1ayxQuObIwbPuxOh6HfNY4ugDpxqpZCCmzD6x9pRNV1Fnmw/mT
+qhxAEt5MbR8z2KV86qnTHMkYnb043qfFtURSYTyFrazR3OJ/yS5Q99YzlLVUt+JBNlVrxSUzhZu
cUdt7vYOV73uJvW+aPp76vgES7FpuusEDSllydbGmIhyeVK/Mw0FF9Z9TbrssW1x3eqoVBSPgBYR
RPOLamweZVbd2YOHKwCgJy4G92A2tyrXl3BxtIuDVYwQFzOUwtagOj+9ckdjQk2kQLC34e7rzZFD
Sv67n/D/TVj5n1nl/1+aikzjv0sz7/6WSTZW/6wq2v6Ff6eZnX8RPAay65hbT5FJLPnfWWbzX8K2
ac+ipXWL05LQ+V9ZZmH8S+jCxr4qPFAkXIX/N6DE/xeLRtd3Ld00bUf37f+bLPPWRPSPrh9d99le
C9sXpiccstFbt9g/gsw6KYVSVg4C/YbRwD1wX/TUeXTlS2w1Zz+3b6LEatQrcfrH3+f/0DNk8Rv8
1/+yY3imvQWzuaj8x/9yRpaWhTHScDaDhEaneMm1/EVwehjrT2shPVFUB6aWicRGy7Pe9Gn5HO31
QSWMF/QPninPirEzTmffmh9da3649I/emNx5/f1osq6V8ykZGb0ZGSwwrYQp60d2eh///S/Cm/o/
/xEN04cZY1uGI9CS6I/6j7/KuCSxo8exCXXWXyilzvc12ncwOutbPnUGzj//a4IGHfTuBHCoWk+9
U2uHnuU8t6UvMC87m+9u4OCsCAIXQOfRIuxI4S/8WoTEaRi7QMStwf8u/k9fy2grIdxHZvSYbmHd
NnY/kzhlPUg5m22Vl8xy/ia+xT9QGzKTBLLoKFsAEJ/tPVUyLA++wA86/558ejTTPOI69MmZh/e3
K9ydVplXzZ2Y+X+sd1E/zXr9x3ZpEkk7nyNRYIDCPs64wA88DGMc2B1UXzbuk+b/MDUx9aXaBZzq
Y8Nbah3t/Bfb5eLBzseHsf9SA/6ZpTRIUsKZDJiDkp3l3jymU3zNDeEq/4ev20mWa3KoEw1MrPTf
/Kn7kKxfEbKyx/kZw2xQ9dQbxC0LmNWTZ5iFcwCj9o6UGliSlNdoq190MAP4tRicimouH/IeIrk3
WVRxYCnUCany2MdH7g18fnnhn7NupktV1QgrdMRsokHXss7w8ZnuSxDSiV3Yh3GlC76k2I9c+Fa5
1J1EASiSieI6kqs6wkMc7xOzwDOZxcvBruw1EBYCQ8v5I1kwRAXyTA3geV8u615LUe2lQ9NOk5fv
yzinYWuzmBPdwoZfri9t9iXkgIfQSm6+jLd2OQYf1zMfC0iUes8qvkvioIN6tROD3CVJem921gEg
Mtofokjjk1XvHP2WjSBv3W7yTmuL6LHfE4jOr4D6MZV6RPOT1IeB7kL7mgCC5+xXSEO3sAqrETRL
7EaLL/bAM7mHsv0LSMF0Iujn9aVWZMrY7jz5ZXNlCYl32PtYwNTEAilmsttI5D1BLrEcW/HTYjEN
xXbvmhzj1HTNk931Z+G2B02NR10rrHtUDCxj9coPMNBHrdQJP15OKW1637fJmRark4hj0oiKsIwj
b221RaOJjJL3WX5gnbFMNozdorNFcR/KuHlXSHi7XhH4CbHcLTs/iZkwJ5eJfeSGbajLorEXrdth
Qhddi2MOseUhkQ6AcmZld2kSfADQSFbbPMfLep00YH5ZnRn7TjeJvSzTMYn1/VCr6VERmamolhXG
2evGj8LL2Sf0im1fnr5lBiWRsyo/RW/bRNPw8VTV1Tb8kloJ/T2B9kTgDW/93J/sZuJat3n5zdqM
Zqt5bwz3QbkwhpXwZET9DdTEMsWvo8SfmgbXwJHkp3W3/ih1K7Sdyzq4G0oBhxwpH5+1NKR+fQ5z
T17BHGOMVppx5ITCU7oRr/tu5Ochwy3Lch9764wjsLvhzKMvlBrqfGSaFQ0xrmak8tDHgVYTitht
345CQZ+NDQtOdDPvXSLOzpW27nVnbJO63rH5GKFE941LdQoOH2epb2kVn906/lkT5mdlG98lcVmo
SFijJ7DqAaSoJJRTd7ASmDbKGTSs2hN/Pq7GawztgGsVHme0xcrkreijdXHBjrHmZ7ekIT1ikaqN
AXwGUpsf44GtjL7c6EmyTt20RFbdRzwZa9DElIMZ/5MQZA+nFv/D3AAdclqLmsN4CPumxefifRXw
MqmsNZy3LV2jvhson63Gla2rBpJH1YAw3Y8PWJq/LCv+iDv8OPqWr0xoAAmVQ92kfbbL9c0aahTl
XHfDVHsS2fSFRG8+O473yYQ5B3n8mtl8wJXrsdvSBhPiuAM0sn0FeMvKfarJJjt3xDsHbtlchG2i
HNW76UID8vyUwnamdGszgbctprm4cQcoECkJq7V4n9eRtCWJWNiDT8XSvAm3QaLvqET269PSXLph
woSc2hf5arQ8XFiuZ8P/VVlUQDVL86myLfPbduST2BhX/HcwBbZ47yqPYJJLqYzhvbZjpQLS/GXo
pA7KrvFrLMlix5Tew7OQxj4W+aFd5RIUVnvuPMG1VFfPpCmZlcmWqILpoxuWI+1ex6lsPzqHIr62
0a7dpYaOvzfgE0M70V/dXP70VvkgF64vCXEQl0XgDt7Cs2yqE678D7z71pFSA0HgDINljW288GjA
yPz3nLfGjt7WWz2t8amiVPzAgnnFK8HkDOVo1/SbIYjvobfGzVnGLdltcNQ7OX4AivkYSc4HXsrg
rlX2aRw6TKUFDhRbslajnB2GJzCUZvrdVI06+Sp9MjGvHEBOXRdS/JG+AnLw5nNX3dENoQcdyH7A
h9mb0tEhUkI5YTvHVL2Qoi4gzkwoiDrAWb5QFSsjEqWpZn1lIEcoBbl0Ljh8j7PYe+GoDDA9BVk5
naC/hnZPdNuoci/wWhsBZiH9Uc/uIels7kqehQBGU4n0nCe7J+7gjDYcgB7qCRv5dI/3XAuWntKY
ql/OoA4ortxC1Y27lJHVPAo1KcJhBqhwR067XMbPnqt9Damfhc6i2Ol67nuv3FtNrVRYVfhdKQf0
p1/Ma/wuLQ1bUJod1M/QnEufriLaqrzpPp6T5CQb9dQMFZufqnlNtxXqAOHUdNdT2XHec7bdj3Ja
oPODzunmggxHSo+2eDcK99PIr82kD3cS0E6iG4+d4r1SuCldzH0c+OaqNu/PnyRrizN/82CWpJN6
a4zvzSq/aj2IBvTBfWob5Z6y8x/0bwz6O4LTmlYkpEk5LLyZ8owJQTbo83SAM3kw4YYu8730xu6W
KSRUHZMOfFsGF7OQx5nMOmE9Wx3qEqeZaJlx0+UOAgEgUFBgFtoNSsoLS9Sb1rVg/NKWwnsAGrzL
dno6/HJHDy9TLL5mF4No2+8xkD9UkxvMavhjuCqOEhPZOknxoCCaB1ZR/xZbf/qY+eA/Zr9EP8Kf
pE/tsyQo67Azj7oC4HGOlXvEnYZLoditsPeIAOElo3duMxx7c/EsxBy1akFiMbP77YdhdXlIgZQp
of+ahPkABeatG7zlKElPPAIlYZRZPS/KObAYXSxzP894Jpc2uQAZGg+9wzmmW7es8dYLTRXTYUn7
155i3jNGwKNfTDRXLWlx1Mn6WVRtqnbcxzMQkAO5H8BoHm+WtvMTbAzFu5oL59YhXhDKDoXQ5n2r
OnGzDZLEmcrNO94kt5zVKzZ8YjBjO58g7Th7hu23vtTHfbcOnAuGfEFebI9jq/I7p2poTYnBjpn+
d+PhB0VkB/s0s+DL8HgTrBitqOOn2W3NZh0TBhcRvZ/xPnpYnVdaBQxr45yBeLcG89sktfG6xD/9
5ICtaVjoluOI5AG+V1sTdpFiPK8sTLXBqUO7S/KAcODGf27DFyZe44Xj+mROGY8ae5nrWuIuqMX6
MtqW9uY6TpS5dv9u27SXgDJAE3LG7sifLN7lhQNQklkvzWOuUiLQCp/OJFXhddOwDPr1R93iW9HV
25Dm/j1RKysy+K/FfvJFdTQUm1j+YVHkH2tr7bDEx7gGq/YvLIPhsSx8iWHZudMK84nzbn2XlLU0
K3qqaDcdw/etwEscJ3DY61SNrg4KYMLF8Be+V3oKBb/pj3WsZoL/Bmkow2Pua7aEkvzUZ2vhhjf+
D/bOYzl6JM2yr9IvgDKHdGAbWpDBoBYbGCU04NCAP30fZHWbTbfZLGY/m7Sqyqz8yQjA/RP3ngu4
AVkPEqTx0ZzkrbIqjIcugo2oJwxmYUBiPvfox1hSLEnOXE2S9AxSEBLWX2nI4jhK7Efdt/rW7cdT
alofLC53iUaKVItIrvAD13hJAudQMw9fdMn4wWH8GBrKA9CU73kZiirSnpnm+2826meUf11PPZ+i
643PNHkLb540wzc3dN1zCaTBWqRIsVg0swZF3T9/8WYHKpGLwiAc8Z2NwrsO5EeQ5uWyHMY71jIv
9aZ3p2vnrYxmuubkEIjqOZ+7ZTTU+We00BlNCLym2XwTNA67LGQtz1L4qWGpsWucZR85B3twJkAB
0kWLChMMl050iqKpXpv8OSR3cs2l3AWjoEzyU4FFqGrqiyvCZzyU3sNcNc9YiE/VYCAnjK2jNG6i
MtfnUXvfRs61Exn458WQI1aAiMUp35AAA04gKeYfY7EzNTUWrl4nwWkYm+AUaflmo1XaKUhaaKAb
QnySOyw4kBqpMSdQOnhMwPQFQJt4eVBeMalPkc+n+D+3RlbtVQ21eWwYf48W9sQwuFZNbK3IJuee
t9TZ6WHnAKwX+1bo9z6M/6qZKpmk9l/6ODg/mlKhatpgi9PzRgnEw5YMoFK3o7uuEbOtyVEyyBZW
F0TWajN34QD7ZzIpKDVxTL4c9oaw1JFxNuwDCebBjdQ5S0rjTUwxoDdjMHeDbTdHQuv0ekgyVoUo
CdBF0LA5HtbAtE9jcvsaD5Yo4QhguSio/9kimmofcRp7fKW9h7agFgHb7MGW24HOhJBCSqkZ2Am2
1YvLFrbFu2/xTjJoxAcQJekO/wSUDm/YFZhS2IE1FyPwn+zaqKAbfZkR62hUPTnT+8EJXs05+Xa0
yA6I3ndgaV6Qp7IG/K5VzYUN+P3INcgrvMTshN3VAPpz8IsCNY5f4lmFJwBYBS5VvSo609ui4Ee1
wrmJzG+PEd4NrWRH8N53xhdv9TEV3/DE2lTeUeJh2enP/cwguwMIG+TYILLZvnp++dkFMl4PLjtP
xzetx4xYPIHywUhQOEjm7K6+dCJ+czs2gK1lLsPqw9jFYl/0+Y1Tyx8bz93KLqg83JrtRWO6M9o7
cUJ7cJwGZGFGPIhLNpDQWSUi31XJbCPEDdD4Z9HZTRRSJoR465IRcFcFWL9VH23Y4yJ3TAUSFSqG
JFH4qMr+vUDRxEU0+OUjaVcHr46v2TQ+DvG4dXru7LiRJ5wl4raKsB3geLVtgu0sGbFoMd+w2zER
qdlT0+A5h8FFL8bDsEJHkO6NPHwrZWmweumReqTJRcE7ZTYD98E025OWhncmta7jIEVPlv9GRLnG
DjgGs6lt1NG0qn6ZJmiPHT4h1Rx6SSlJAQ2stSvpCsu7rJ64HojSpnS4DYn7yyvrsTZBB1ZW+ueG
xpM5Idf/553D22jwqrbIz4/oI8WK31zukylQp7pOL01N+EHRuQehM1AMJrvO3hyiZ9So46morQCM
XOUj72Ihi3zSehiUeYjJ2jzX6BPhZTkPKVq3IwHLJm1GSumf909sDaMnNXV7/pmmHvur3xjukQ8r
Q5WL8E93uj3/8w9V9PQYcgHxhLDF1/GgiktbtnvYscalArUcmWO7iYai3ykDEJ30gyvcmZZwbni5
qpNPsgmCc9/JjWhLXq3CDMgVyfZO1Lz0CGSv//5L6Lx0CpcLFgNhYSTybcJpkgwgCnCMO20R4jlZ
+bDLB/K2AzS7aAXiYzjUv5gL0cNLHC6B2+5Dv35IE/JDBcisdexPTyzNGCfNW8s15bYOklvKF3vr
G9Wbsnn5UfPBRKrahjCd7mbG76ODicabYCbdWu/e2N26oJjRKLCo0ibXeJY0q6Xeqc4MRKxVqshv
YH8Kor65QLWEEoHYKquvXeP9VX387E7tyLqnT8CttZSD9rUncG7fROKhLc+p6it41c5PpgoXbhom
2eQ2Esz0qoWpIIyp2ITtfCgjTX6gQxGDE0tUn/BEHCxUzFukOLgz4sO5XfKlOmB1MyQGGla9Q7Il
gB2pBNsCn1AxmjvTMO09puNuHXmorQtWQZo5Yc7eae3kwKOTirtrqKRJFZ2063FgLVN2kEWccuKc
EIegV+m6GLJTkdO+IoVfwsBmEmFBTsRFg7nVQmAl5i/+jsJZ2+ZbWcdbiwUWEWO8IknRfxkzZUJf
wlHRxZOVIIaZFvemXNJox9Y2tzCIWqK6XXcbYNibp0/m/Lx41CaqwQsfWM2DO9TfjukuM1WH9VXp
HZu5/m4pfRuLLMJmgglsGPCTK1CWSb12EZoeYINApTPi4pwUepchpsVea/2U6rPkj71ID4NOUfps
WiUykEzTfDHzuOZkYDDgFLsQ4TmHM1KIYF2PBN+fzamrNgmTJKIGoIfzGjs8PA1wEQSXzB5sU3w2
sBbyPPM4/MMHnZdMuUQCVdJlsan6u8AO9QrED39Wn1xjPd+6KfGnapzdvZVKpIDdynML+8Wf4IQG
wxfx3Ib3nto1ZVkffoyTiXtLmdY6njkN0dWmxeAi1ZzmFYYPjusCsxqat3Wihv6+YgDXdZVzUgUm
ojr1/Vu2kAc1kWEbKCaSpSSdI2f8jpiVXiFP1aGzS1wJRK4CUw1Wnoc8w0vh9ogUEU+CdgvjexWa
OCm5izQNhQoKG4dUirKrrm9wRlDTYx2Yquc5jouT1HzQzOE3Ne67CPQ636Tx4Hdk9tmlXHuTbzBR
7hZpFEFM2ulvYrQ1aVrB4anrY5oME+v68CZhRbKWYJl1gpUyfSkqer+pBXrqJeO+wDDg+gxkooOd
RMk9mtSHQeJTou88wZ8ezp7ad9P0NaLcWXvpfDtULb0jjoCD7ZgHMTofHrOxPHY5wKLsAQkCdRT2
Lg4gPM75CDcs5+dVralpSqInHMP4iL7iiVMBPMSdjMZo7cOcyHJtrZ1E4+jli9S4Oz1CEZwsfkba
VCH6lpcaNtOaQjIlzb0qO/bz7T614nKPEe5VFQGZhy0lpQ33I89v7F2SVGKHuUzA/8luxwy+GAa5
Y1Ulb3luyqM3GbzY2PYxTp29HrWLyaGTErnQ5Y910jqnVmf3MEXy+6qYLkZDnmvnfpt1TwRceW3h
gBswPNs42MEGp4Qlqi/M9K2KZ+O2Kn9wzgMycnFBLGauRiCKyQ1wMpm5cN4UiBQJxs7VFScIQqJV
ywh6PUdBtqZilB1SuIKPamzbaJeE/XcPiN83LE6BINgFND/c6Oy4Y2+4jprwX2mjf8oMFujM6zbB
xLNVpYyHkAQuY1fknV7NJmAAAcF3xSbaKOAGz01yJgdqzUpkY3X+pbTt76TzY6TnY8soBvSM6ymC
0OD9SUnNXXkeonMcKMzjsUimFsUguEFzVSFj9CCAEy6JijwskGs1S8ZzT7Kwc+vVtIDgzSh3UQeD
YIrZN4RY9oZKH5CFOjcBhWCaJ7eqRKtTVcVXMib1jovuNahI1wnHhuw/SC/rYUAAFsEKrgGZrMyM
rycQXy4qq2b08Kxdito/ZFqUNyLhYzXi/qGxUd0H3EyN8yoSGlm24ZwCpfPXeHpvJFmy59ln2BRx
NfgpmycgH0dT06AWI2lDZorbz8HnWTNNl05fEqA1P0pyFPqw5rhrk4dZ45liwbfI2bW9FU51kIwD
yqCa+FwytKaSTT3AwtcSbiZFJF/fYmxzTZN4skNjoIXNRqRnICkYkZhmsRMlLI2mv5tVc1FqIpvY
0e+49/7sNniBPLtRyKq2pqQ5sOBt6qggRs4dXoPRfOljtWXnA5Mhae5aWrOy617njEXirBtQ/5pt
TTQ9MUI6eL08miw51oSaNRisQl7GwUKJYD16bvVM8LEBo/bHj812M8/xuM9ccYXhz4nW9uPOFi8m
4YqniZAI4lw2ZcpD7SJ47WLa5Ai9HQNO4xQZzYcpgf0kOJLWMPa2VDzUmM7Q7zo5m7f+OtrROcFu
lkm8nZ3qoovuTSuCwnohjqEmG6gsxXuY2Oqm53+wJF/DTM8N17Fe1bjWIYYgPh/NbOtY6VfT4cU1
pR1s8CR6s3WbuXI+2SBR9YKb92Xr8iwx3/SSOVlXtfExgzmJ+RedknA7CwLPuz6+g82DjzWT3p5k
nS9PjsN5AkHROXbPPCTqKS/iZyMz421YbnHf/DXKDO6c0jlgYqCEn6KLkQ2sWyqLOe3i2ZYEAQKs
XzsMwgtsCdyFZJT5013UsRcJSb5DNo5zJ6l4weyRDzphbrfqVbbhTmU+tPC+jQQzmIk3oEYPTbq0
f+6Y83C95Axjt7FKX4ZJX8jHg9qURW9GrYI7lFeYGlzWi1Ga3vYL3YyRNZWPsLaEzz+ls3pIG0uv
E1k9lEn8kAzU+pYwcDeirZsQXSUZvGSKva+QDDqDuQg/RPVcpWhHbT70xUD5V3ryOoe0cBGy61VH
Zz9GNCBx6HUYT3zUTl6yHzN4LAjA7hUatTCg3ZiIljpqUvz6troBq2asQfVTVOUq282wIgLIZNvE
Q2fk+HAoZqqLNOKFiRdIbtPYX1ZdP4/mMlsoyZbV3sQDVXgnXRB7HoQnPaf2gcXCNV7ivKOS3i6d
GAJH+aJjHayDG1TwX5OziNqDqFCFQ3FMNqq+wdrebG3JOG60t4me/X3TqLPZdbBNJuaYDbEJYZI/
MtDKpN4SzbcpslhsKgPLZwnoS3YhVDqSwzw5XYOxfA6yMkZGaU+gDWaYIf6uy7OYAvtQTPMDq7we
WnN/P1Qs4rrk2fW9L1FRa3iTiVLOSxmEIq1SRGFvSM/DV38bFrZxqIFbs81B2TD02HPI5H3gOf4i
beiv7y9BxW+QxhrVH9aCCtzKZqahW5V1dVZIqW6RxFZ7FK5AAtzmR+ZoeztEDX1n88X61YOmcPW7
q9UP8VaX46vQk9o0A8RhOxtX021TkB7TERI21G7I9Frew99SjAKbn8qynnLioP18yZmevTcwfzHL
1Hyr3bnYzwoKYJBTMxQZG35w0y+5HuJjGZCGNjUVVt/I2oWs2jF41idG80xKuNsBVnX5PkqRd6EU
5G507aOckO2DmQFkmpoXcJp3wdsuW1LG87APt1PC5lRmvPd0VPO6DlDtd2374hf9r0j5gaARQXft
po/GmB8LBlAQC/vwFS8QoxvSnFDMP+BATkiEdE4I+jT0L/beTAezXWNjUUpU+XavI0HFNZjs0ubp
RVSjTYRrs3cnnM6hwnbfGM9Di4jbwYiLD1c2GBLVAzFudzj3Puvl1v5HTfL/dVUVqMhmfviNkqr8
HzIp5FD/95QIbqcy+fyPz/LnPw6/jf6NqiEpP//3//+/QiOCf3kWYibfdyR6Ij8gI+rfQivT/Rdq
KRuVkyNA0DmLgOe/QyPcf1nSZUUnXLTueDn/RxKU68EAIhlUBkLYgfn/IrSyTOd/R0GZ0jV9dFvI
hQTOTXcJlfg/tFbSmvMJAhwwVVAd9/BmwqRX90j1nsEs4LQq67eImc+u9vrwqHISZcZxfIBta99C
dF3qV+6mtmUUQZoulEyrOESZoicpaOt78d3FFaaB2W5ugpmsBIw7hzpw04cGbs4qD+jHgyISd/9M
PUGgxwhEH8aJ9U5iEwtAfsQd2xsQCX71Ir3suwkwsqFrwgd8Z3az+wjs6QtSKPaRObOPWX5N2mx4
bCtSIMJYWRuvJEUyiocXZwnedqupYCFe2qzy1HWqK33WKernFI/sDUAOBEA02jgbhkcvljka94QT
c5Gz+35/rGdPnpq5WXYS8H4gNpQkJZ/Rc8x3uEF+pyyhbieZ96YxI2gr0Nj5E932ruvHae3WZXh0
ik3DpvXThTRTZdGrVuPwGhdYkMjOc5LsrxlAy+i82PgOFaGvOR6LCBURJOjCL1ADzVFHeY4YpW8Z
ugEfxNBfMNe/JmDOsikSz4U4kozTsYhYwMk2l6VfOdeM6SaGmX7v49pcJ1YcEReTzTsrb9hTEmlH
K+Ft0zZ5dvijV4YfPBVBC7wXS9vGM++9CkFTIQJogn59kKbujg5tMMaYbGNV2U+VhONWyIyYRJtS
eJxB7eVDCDji0MZYLLMomTbGMsIoZR4iBp3vM5nGiLRw0YclBAMk7tR3CpZTGvvM3hYYReG37cmK
xrOFeAwlWrgq2m+Ed2jNgVywZeyHNV1jiuweBrhXzNmOr5EmVbfONscYSQOSIkxSdfacmg9mPYw3
pmoYNszJphgY79SjeDImKPtRpIKt1KXalBjQt8NQnTDuF9uoIqVpUtYdRFH0wi4XrI1p0m8RiqhF
XG1JRrj0leHOtvP0QCjDkmCfzCxy3PYYw4axU+jVFYU4s1eJlCFl5DMEyMbruNZ3sVPn67b7KydF
2W+gk6gqoivsfjK3ra/KmxQ92E2FZWFXDvTpZp/5VzOctrzY/cnzaOhDwT0rcRXJqvxkyQTkCYXX
OWbXRIWirsiTxsuuCwPn6MUsUIO2ZbDSMzfo2SSs8b1gfVR1e/aL9lZCTVG1zUYTXV4V9Z/xjB3N
z5jayQGpNQ2YBpFRBkyiiXtGBcPKnf+S3RXYPLXABqaWPJWpHp/ybjR23Wi9xrD9jo3G88hqlVw5
DXXFntxnv6jFhhQpfz/GwgfDGGRH39SvQTR/OgMERwNWxwrBzgesak6b9jJH8jjX2S/VS7cp4tzD
5jtthrr+csMmOk/jteyEvjL+Y59ub5WLZ0cqDGhp4xAVZqT3YMXTT/gqJ03qxM4uanV0hc/Y1D6q
VqkXp5cejcuCssjdinjw6DpHk9iGoKD9sbwprGpRykvj3s/L98ZGxSBD/eMW+sEJyuLLLPNfD623
PST1AwEpLar+8sWNy+pkRORNxSH6qbyEkiAsoiTL4sO32W7kJELqRxXDHZh7detS+pXeEGLfxoiZ
0QYBXijbnc9eaaX7hRVFM8LZXdKZyRuUTOA6QltuZqOz1zkYfCoeCBSLDH6i5vdCEF213d6D8ci2
SWNiF7dfWGLNu8SFtoAJDOLCWB3zN7sxCEMNTSodEzGGRnq+6v+mnvVWA4UO3d5yJqRQMcBbQKXo
9M9YL+nFG/5tNATI1Zhhv2RSQm3gW8b3JMg9624ojm+rIugOsz/gCk5x7hgRA4EG8USd3DcREcO4
PKFj9AeMYX9zSLPsJhsR6vJAc3kgL/2QNf6PM5EvH4XdmzUC+Ta9xzQwH1R/0aMpiLwrN7EHFmBG
aI5bkKejSR48UFpqdA6Wgi5Yl6zamgq7tBs3T8ImTWwgxASJILhWZoggisbxEJvM0FCcMAOrTtxt
awuxVd8EBDejNmXMFAIX2IQzoou5xt5k99SpMn4P5wC0sEV/woiCZRUQ2phv2zQ//XjJR1+86yjy
0GyE+1JQmPuFd0lb2tuitw9Blzxgep1ocuyZYzDbHXlB1S7XyckQgn1DQ5wwDl0sQ+nGiHh86300
cRibr04PJ7hsoOAb1IItvjVUt2eyjMl+qTtjM9rFd9sgCGU/7K5EEUe7PqBzEirO1grZCZpVauAe
tcqYmdAZ6HRAsdbXQTF7ygGBFtP4FY9TiBYRZgfuuKuisDgjJr2ODvgj0Dcb4K/6GKX6NwYPOons
B9ImRPecKZvGdDgUCGwKd3pVhk2GqX5MXQMos1+gj0TCMGHBya0etRgQwrJsN1kXfkpd37p+yEQY
DubWM8KLA/ll5RkIj5itvhqOPE7C7U75u584Px5qhFuNDI3NEIZecPxW1r6nFYGSjnRHUKX/hLiq
+0GQC2ICNIP2KzTTg+Y4NYgpXQ+Bb4GjZKU8CV0D+Rm00QVO0J4Mr6NCGk4hTGDAGno/Fsk29w+5
WRQnkJY0GPO35TZvfaAJmZH9fKxD41c48TWc7Ju0xvPV+hZFiHWqjLw4mrytG1N07c24TRtM6cHk
YVQLwfsQcr8m7uuF5nHXtA0NW0ESXpWnbKjK7pDNSYmvG2qCFuPCFtN4zqvwJk1tQa3Az1TVJTrr
+oVPAvELYU/Z6HyX/cgm2s5fytFXB8J+45VVuGgW5yrbkGX5SzwAd6qg+e7L+TCJ8dMU/mEIIAs2
HYD3mjQrdpWPDanJ0htx09rYishAY+tbvpE8cbWFuoQ1IhO8sS8QUxkqkqD7WJMN7zT9W9F2YGZM
xJl9WMEI5ZlehR2x4xqN7GYaFGLXLnsGeJNtDIUA32ediuHlDw6ctWrLdCBWKwIXQzp1y2yK4Mb9
0Fg0lInC7T/Pe8Nd6E7dMsTBRpr6HEpd4UJtnax9QhZI49qvXdp3p7G3z0MDyBgRYblyLftIWYVG
Yhywu7GlFG31IRC5zrFId7XZ/C46yJ0nfkeknyxkkEo3hMifCjpOtTjCRs2enRuw2YWg6vPlnw5A
wQYzybzo9xxdvIcUZOC613UoavAD8MqtiWBykzyJokTVJBmmbMISVtakWEQxB/pyHVK449i61EX9
YWv/YAfTLb6zn2xAzFBmcC3xlqEYnJ4aXjtXGV+16z60zZASOeg9+fGU73rTBJbnJowORPcTDtUP
ylDmcSYHYNPWz05dNKdZm5R6Ns7qldu9ZY6bEFyeHn1/enXt9DG8aUU5HJB3k8Zt/WW+8PeGhLSF
VJPR7L3vCRAMuUAXE168Jmz2KNKrSbLYCaPb2PA3QeOD8Bryo5jAgziWSyj14Nz2kwNrMr0iVcKD
zqDNi29RhLLhmIuvIJL+dtATMZfpX99tohbYFjEDlfYYglIg5cy01hXbZDoK99owtbIpuOPRnxEx
RaACfUCXhr4vMw95gLHzMr2dOEUZkc9MSxHp1qn5AYnTSdjsyK7GtRXdR3jYGMvgJe7u3Zahjh18
50O7zWv9NXbZXS2MI/SCS1Ki1R1BYm9ciH9hy9jTXnDVOvjSMQu8wT1FDVEBQK7xVGTxS9bqe6Mm
UBZXFYsMI9nh1BeM/gHi4iyH139HbDsDbIaFNFYDwzyvIAhBzONuTvUzsuJbIBT8/iGrm3JvV6pa
sRTB8VXxQknylfzwM+LHizHfpdT2jh7MlUz4m0li74fkqQw6uRuD8EgS3PKghczD9ccQ0jbV5Se+
hy+4JU/SYfjAWGdFLUS2fBvzZRbig1Pyfq5qn4EiUw+DtVIXeu5RdP5HL9vkJMKPMrUnYoVxcg8D
m0jc1F/uzESIg5v6Pdy4SCqoEgMiaRzmUCPkeYJrIBlwlQ5O3AO8S/86Pd2AXhz3c7Yf0RJjfFiE
FWnyILjnt2mIUU+CPqNbPhpA7DYuE9zRZ+XesFjiF6/Wkzl/5uYSiFXoR2fIzmYGMKFQ7Qa2AGCf
Jo03JlM7hUSf+CByttKZCzSyiQupPDb5/fNYoHHx4eAXSAwgq0tvGz5h7b2opDXPjkcEUpreRRO3
aCr9h2lo94XNDC9Rl1JyRpEZVI3Fo8296c9FyNiGx4Bz4jKSbrpqqhJQB4lTnKDuJYS3h5AS7Gxv
c7TZQ5ozntUvWdZe47n7sic2Q3qQT5WO63NkBc+g9DKAsZCM65ClkDL4xTtaYhEU+zZMPJw8JOmi
Dq3SmkCEmcnx6LNe5ji8zJKNsT++6szTjxWrbg0u6HaGtUse7qaZZuybqLPHFst9beACam13jyWT
4KaW2avp+AmuV6yJY0PImMTEsRkC5EsYeX/BvTgv6LPLU6FTbp7bRhvTMgIdmagtDP5/iteGGA3W
agTsNPeEnq8TAHcHHY17onLcvZC8551vnrsyzDf4QpqVNbt/LHbivruQiIKSyAYLyjWzUXPe7TAP
A0/uNylpan5pknNYdbfFBL2ydPvjLJLioAR+8pluCy4/7qFnp8N+rDMf9DICOxgvxg1LgmhlsQle
L2EDXYodQ9fsxnvq0UWnk5FxZEfvIXhaJF3yMGnYpfjqflg0YdAVwSY1uFpLYGYsthJ05UwnhTn9
mEn8Ovp0JzBdyXOX8J55p0F+xfrLbriAeurj9eg4H9YcFLuYsQ09dHnFqrlQuwlI8AP1ZiCD72va
LVKyU2UB9/E9JJyU/rsGq2UJXYfFLAuoxtotR36QNYdcZJuuY0XomOVfGOEj5svbuQNBoGmxhRpX
09th7y6M+a9CXlZ7YIbzatxHWVjh64qatW+lHzK1l3tOfYKThiQFWCGY1RG87MDBC72TVdjRrFlm
q7p3SL4wkYhY8W1M5jOL7TnlwYwr+VE6sllXTls9jR47xcGiKakKIGZTXiVbiaSdK6olGgLOnCa6
Soy0QvzUBO9lWIeyavlPDswgv5zPpCmfuGL7VTKdA70ozhd0fi6Dx4GDy8rgcaGGZxXU3ErunlVN
WI1o7HuzoHuuJzQrvQQygmIbDRVAjTwS7DufyoyNXz0hg9dh/eZNTCq6RYnBfpYluxNeJq1+eg8s
xzBC7yjR2XlJe8OngE7KuEE8x/00Jdyz8skbe3SDJNNtB/EdEp6wqvj/lDgD4NBl3zUukT1NMRVy
w0oshfM4GK9smbGjZfOtNDlk2yA/KXd6GWDsBHmKEt4Chz0Z9mvf3A9LpBsnXbxpy4kn3OcJmxHz
cXy/8TMTY52QUpISG7fquvDGD2V11LO3UdmQYob3d5UxA4Fg5bPT09dEvCPiVerTskbyAbUBR/Ta
S6BUJlOGFkcilYeHxR2JHqnurOhuGL49jzlEOfC8RXrYkZ5p4TpaCrv4Q4YTmd/+SHCD8naWIJmj
m/4c9OX4manobBHvEXY+RUgZDxj+MqJAtdHt4xFjYGejepaue+pYP25bE1xWUd+rRohz6ErGWj5m
46hM1uGI56YPM+eEpfukbRPtLKO3gQ+Za42v0USqE7AR3imlo2Pk+fCNKrYxVOxqc4PxERx1VCEo
XxJfTJQF4I3IfdOxu/VJZEPd2XA5SL2rpvLP199isKZtlrfZQxQMW8f9ro163HcpTYCH43DVoWra
SCiA2RA++XYD7zBM3u04figCVK0e2TzHtGClO7EcTzT6h65W4dqWu7AJqY35HIDpkoDS4mwMySjJ
A0Yti02LQemKnwiTP8VjZAEhn+BZNFb+icQdd7lqjsKgDcXNit40Tliy58HnbPIsWfmLObtQKTRy
iZGfMjWDV1owiu+CeL1lW9HbXICMqqxYNBuRtWqTGflNhj9BhrW1EoPxYlpgawwTAFeLpNeeb8Yg
/qlNb7iU/W8/EpekvPTR7sKCNb6FS4G1WzJiIswrvo6O4xKJ+GPq3eUZ/nx4KPOaasR1AVKMcbGJ
4/EzAjxSd/QQduI/Y+og/kHj+Imd/E2M/MZloT5bEJSmOzz6Q8tiPzihAhmALLFBLwTDRhdLfzk0
4bbPHyDSOlutsMKTsHIp0NfuDPmPyuLq1023G7zyPYnkT4KaOtEgx6cOtU+CCrXESrGSQ+HRUbR3
TH7pnsZWrEqqrHmR8oWdZzOtAWnf91D1+ILmooRfK8Y/jzskoInyogKwt7efJUNFZ0CBIP1lZMgf
FsWdOsii3Bk8IRvfZrnYkcBjl1y8XMAwzJroKZ+jN5+nBz/t/NHV9ivPLR9IsaCwNHtJZ2L4Npun
MkSu2QftW09RJ5kurYEB4VUtPycYyhsirFaQc95FFI+cbdMCGRMfdviSoStqdPSKNIRi+IEOlHiX
nj6zxVFQAk62qavx6+V3OEQYmQsu3Dlgh9UhyUgogPy5JXTQc03grET70lt9tgAD4TkwC+np9nQ9
oPZ036qofEVGzw1BQemnMXCiyH63DIoPymkWzcP83tTGBQDJXWXVG1yeZCb4F1octl7Lcxp0aFvJ
6VgNgjJMgWWqgj9ynLCodGa/lUV/HB2S1ZlZ71IDcu4c29GGPL2bXkWkDVruNzAVNPNEtLgzJCkU
rdnaEu53kj0JSyyCDAqGCQ2UsmhRwtKwkA2xko7G0z9/Sb0KMxOvP4Ag5tBJ8psvE5jaygCTtCGS
wldD8S9OF1bKxPQnkow9nRGWS4+QaWVxPk4g3AdEZQWKyQ1WvRC3bcVAiqDeKUA40lWQtmBRFvV4
DhIJhYGzflOU1puc7ceuK5H7I2DwADisqj4I8HO8zq6R70cP08Zog4oI5Nmt7O+ssyakNcrncFTn
mvt8BYf5KZHjYzgz8CkcDItDdBLOQA8nAIvUrFWBpfyJtL4yjeR3GKhtkUFyb1FLlP70PTWSETT5
m1GKDwGB7lcN9QZ6pZttQvcuyFwIQJAx8WoF13hIHxNUTxu6fXKGs6udRfcYkvfslRRQ5AhcXMDD
uCZHjsDDouo3Qbepgbzx4bPRXFCRQLBwzvo7pAToX2BDryOLmXE3hCe/NNDT1Qm+P98QG0bzdYK7
GayKv0LmiHLJGwSuNyUPnRfcW+RIIEbQvD+m8RIEvOWa00xLviwFeGZtCkxwUXNDBgJxaJoSvtCE
d8j2RafTQ2SonyQNmjUgTSIX2FsphLW4SJJHr4wfkZ4QmpU9EpBlrUbw3+Bj9nJwfvsK1G3Gm51V
IKOKAqiVNV8MZFQrpxl+cM1vO/xuwKSaz9h+NSZRL43np+cVZ7S6r2aLXpdhzyfiXGtlWKgOfCrX
8ZBNiL4ZB/4qFJaWMmCQ0OsgLUWaB46liIKEmEOwZxk2UCyFO/zi+LbH8j2FYAUyS/wtowOHgekq
vY/cRUHHGmFt+PSjobvHwPQpihSTQJc9hPW0qd3svaV2KlO2GK5dEEVOhcwaRWL158gpO/9nKip1
Je8DV0qYfoca4zotGyf69FtVE5NL1X2GOQs+/H9UdviqC6ffeS0fGlCqaBvZzsWs/5O9M1mOHGmv
7LtoDxngmBfaRAAxB8ngTG5gJDOJeXTAMTy9DkrdMpPMJLPe967+PzOrkhGA+zfce27/bEePOlXM
Zu55UnsmI4BRh41K1W+5mpeQG7FEdGDXJ2x6GvLRGfsnoXT4tXjGLmsAg6nTz3bVpaJa2XANMzJv
ydgoo4/Z97Ot23oFZM+4Cur7wkeklZBbAb8GHzgGMdQS3rdXLAeLSI9tw72Blpr8IoQ0NeFrhIFB
coukne+WmE2QnpOhPS9nAjQhV5n2o1NEDxTjRID5xWXpPuHAW9uJNBtnxKyZpshmejjPgTt1Z6MB
rLWYf3Q2ykwBIw2ze3QavTU+REMeNxKbywTzplvcckJCZukWe++g2KGwKGf4xfWTpmdfcRLfe1Ct
4dtwTxoZAunOja+psTWs6qUGIUesXPlbmvxD0vCrIqMN14urHfNlDA1f2qxGmLfqb++vL8XIhapn
2tXts6/eeeCrRejVkwCrdTmWC5N8Qq14YxX+8B/vD8FhAb1Hi05z07XVnwJjJWunkVAl13yZJu4o
FU1oc4wdzHJU6JKySOa3zP/t4vRvPttgQRPxYAJkmvE/aoP7RNjsR10SREi9BayrGo7UFsM6kPCA
+iOnr2E+NLBVfeqePuFT9itGGfHaJGtfdRbfo5fvYGkVHFAr1ijDFs7NNVBeibvUce4louA846Od
C8BTPIUcYOuXxSYUQVrzoTfa+2xYJrwzBUx6dauhYKbQRi88guBatO5EUu05aWPiKJr1ufbwhOqJ
dh2xteuL/5GSYIZL0EMR1aVEvZp3I2I7VRQ6F7GZhyQRBonSuHx80psqLn+/mc9tpjN7sp8W7DGh
1rBcK/jejUn/HGuZURKbEzZangajnY4sC4j8sD7AwrP08hQ+MBq4sUmCeuFnI1tvzf0uH0t7Vsxg
KTbd5yjpz73kTar73gtzTf/SJ+gZOoblXVTwOWO9R6NcPyWS5PaME6tpuYwqIzoNevzVF/w/PMPF
Yn7TNNPMrzQ6B2PP1DtMrviH1LF/RASxIJOc8ODZBQon/28xPiuUPf+8rmytCcdxKwwPsnzyWaE6
0FRqx771CaLp3M2THfrLAwt6bbfoeFsUk3MmUJilfDxckhUYZCm872vkjlXvtBEXSDTz0iPW2S9I
ymnGXTjDWL52EoRTlNT50f+wwbZsUzN5axci5+nOtt2okFj5xa0h83oeHuqKUx7Y70sZTTcoj3/0
PHpK+/bBE7VOF8R6o+Yvn0rEjOhQQ/yi8dZyaZFzLf5yTIBPdWr8GHWqbRecUxk6Rxca9gYdNoxZ
BK2TBZIv9qxXB8PmxnbiPPR16O+9JCC0jdTPMDlbnb3DrvLmt0nRW6OJb9mhcUvSTWXmPhvTW9T7
UMXGnehcWPKWjkA0e3aRC6VwAQSUdyYVh0Vl96jOH3tSs9CBIVQjX2qOHqRPjS3wZE1Ut4Gd3gvF
SL60kvOi/Gva+RdXRfdL452rjuswn0hFgm+fio/GqxilYIPJK3HmDgu70vpb+La7afR+3Bofhacx
x01wGc3Gx5AuuH/8V6+lqluY/egS4Z2YeYsTmka3evQAvO/t3DkYCG0hT4FXsOmZK9HQMBbpggsR
H+i86bEc7PxS4VmW5h2jq++OvVRg2dnTgoIcCSkjiWFxPw2FYbW5N8Cy0i+wD9V6DiPywNuTMMx2
7xS4ObP+Q+mvI/09RuoGvT0vo7U4X2ajDpWvzXygxcM0CueU4JVBzTLxdlKpZQJTnwHtyjDEg4EC
GSnw1uYx5T2g2neXkwYoZjskkDlcXpkRy+ShQz/GwLLfOi31NNk9T+yt37uYXIwCScnBQRyMjuCi
afVFlgjYMjnHLIHKbTJw669nLvY5Dt/UeW7QLtQJqZs9dvcg9sf3rgNlnub0jrL9JvWvIyIMOrjr
Q8Mj5CTsS3bxcE/pMEyYpguBsrV40T1gxH6t05B7Kgl6Y9fKedym9qEwOfHaBMyu1UHjVot+j4aV
2O91vZlMj1ncnJqFoVk7W9sq1j+rIaEaqyBhVu1qe6XmtGrtSy4DJyvAECQT/DpgflLbpqP0rbcs
Y4JvavhdJsyfhIN98Ky8pIWEJ0+S306nf7B8lLpWS/LObCHlGwdqdVzwmIgd7PATAVaYGvOSZFzX
xHAA8IbUYF7HyuMN0FqgN3lBi19gZlS/6biWu2RlMknC3hwhY6oyQJaYKxkFNsthdjkMTfDCzkjS
W+ZaLvzkNeSuQ8EzvSL/NYJETzmx+/L/i+7m5u+//cvP/yi6QwD3v4ju/hZf3SD/i8qOP/AfKjtT
/Kvr6uDHXAEIS9B0/F+VnTD/1Vhd+77luK5rWia/8n9UdrbDL6Hi1kkVsHWTOep/4swgnQnIYz7o
MZRxqOLM/xeVHW75/84VY6dserbwfXb8poE77L+q7FofN37KfyegFhDlxP72CSGAe2X1dO9h6t0g
1iZZdiXEx1p1cwvxsxDGg4d0YbFA4jH1IbEpyieiwOjEuVjabZQmn5HZMT62p37XYC7zpiet8+j4
Ru3gedpTjxG2mB2bTfqj4H3GazgjoEJAHBGVCVqai1laxmaxtW88wn0YV99iME4TcSNVzfDNnyM3
cCBtbPXJfZJLL8K2xvcyNim7BAH702/gDK6Cdi1DlIfFgKAqVqUaoFsOOvkm/CzZITaGvuO+1p5L
P1T2JIW1vG7dPOMY0K17M/6swOpEfby2WOpPe1ss9q5S1sCZU3GowbEQcRnt+2BNAya6cSfX2Eai
0v60dvYyd/JhrL5HZ8BNZyKlt1FP2UTAJWONqc9m9IDzjcnuyRy5ZiQgxu0wmgdM9qw7VoG4mE6m
xahAla+94yB7kualbokJIR4+TnQm67kJWXlcwHlxjVrZfCJCGi/28pM7aAB8728akc+lWoBqjMw2
KkBODoUpio9jA8aGb6Qool+rYsNEsZ7hAkhP5ADhZXXHT8s7IwTVQ029VoDm3nWNCBisNky41EbO
ZTjU468x2eV2Grr7upEPnecgzhEPRJCyimacHfpad6n1EMF4u2+TBt4qfDDZNtP5tVSMTyuorWCc
6HNc7ZnYJjpk6nzBjTDYGElGhjgs8t8ip3mc1qA8F+6upQPZ9+T0TDN5yFKHJSG/Ea6S+Tx17GdN
eUFNFuqD/ZVE+XCwuvaUzgyAhk6dfY8FOnuCdRepPbC4qUPf0VPwHDR68Za9IytRk/EAaYfXKJIP
aBfuTJzT++m+XiCdah0anyml3wMm5O0lIWBNhF9YZx0bpcu35sX35ayDEhlt4j3r8ruxsUrZyUM1
IjcAWYl6B6tuUNkg5qcOnwUH+GVK+K8Lo2ebGJ/oT2D3lrW/hTzPfUi6ozQJehs1yot4ePWiSidd
j/cOq9qHGXnvBk/bPm11TBQAcD2DPYi+pp5l+KyO85z9mboYigvRDZ1HNgKo6Wcj6f2Nl5oaz4sH
mZmFKNAy/H2j7YeJsiZmZXDhsG6yvAJblNF53mTSHzQsV1vhjUQIzK+Gjbm0SycLQs+aF8F+zOKt
L0S0hHK9scFSLcGopz+t3Sc7e0gl16sudtrs/Mwq986+v4iz84lNxrooJKknRFBhZCgkBdJMN2LR
4JbPesBs1bzX61OdNYDahTEDo2PupLstle+ud9L6oevmmiHmmAU1ewET6sBlMaqbWrFVYG7XATqL
135EJw/G9maNLfszjoFEq9FQzOaz7swj1Afm6gzhn4izlI5Jfh4wb6h6Z0cj0NFm29385jKO7tmp
XaYsc+7ouzflYr1RxeuhksNZ0+b4XLN9npd5fHYq72XuWygWtf2dLot9IkEtNC0Nzp4Y3xvwAGeS
iu0zR74MXM/KqABH7dybg3fggQW9lfWXdvSn05wZgd3TUuemReLHUNAM0QkHNoHQpB7eGr8hoUgZ
5b3ftTtmENlelMh/s7gLKhBOG/oMgPLLr90ay7FBSQYsNQkwdQz4x4nBRMVn120WFj35MFqC6gW9
csuiKn9r10e3SttXNuRf6FJBma1ZnIROO944XCKFddJwCcHrluFAsESIRZDYbJtaPM/6Pbl9z4m1
k1SHsPbKSz3c7GgC27/tTUhqZRb9HX3GiaqAFMuEbW2KoMkzXN4Z/I6gd5s7/AruoY69s5ztJnAm
lie+ASyJtPR3z2enQ0BOtCegzonPrA+R0BntzuhOrs/JXdiM/ijeiWpNSDsjZZNw37cx6zgAS6II
SHjZjvGxnkhJY39shUm3HE2rBobMfHijxkGSAwk5RXSfadbSwMYmvEJveFvq6W1uLRkONpA/PNDb
AU3UJBBxCQN8iy4JvOvn7k0fGz4Dv921gFBw7CJjqzlhG8N8BZ1H0ERPle0l9pXL7w6WXfM4F9/4
kymu3WK884TxOKYaKIBdgtgFVVwJN7rsNuZ345rxXi42itWs5e+gEV8Wt2I4ukN9QOd/3w6R8+Ab
zh9COZQ5uUePr5rUvPJaRj71LxY5CxxIANl+k4OxYUUjmvsypQxI2/y1lSwWYp+ei+zIg6xHBGAz
Azb7W4kh30a8G9Wi5rOf8b/KPf0He0xVvRfu5O6g4J0l8prQ9olVRzy2sRb6CdD7yFfL/EqAhbu3
7fphcJv+UEdmIDNvxhVqcALOczhJe/om+SQr+u/c75xVbkcOblU+lQwf91TA+5ZJHlevgwXaI1xo
kRKHrogvjeqaY/2p8QCcR0ORyVWU92hVgZUI/TDVs9gOvroRcgKcAAeu65OAFyOaDaw5+RkVMV4G
iVOOZ2N5KoaT2TRirxCCCjK99qwkYNY1pMI00437jaRDbMFhNTAF93XMlVLlfYjOdBvLBEyCo+N9
beFOGNzCjDgukiGX3q7buLw9Tsb4t1kXAASw9M9Laz6O6w8EUKbcx3E3IQ2V93pqG9fKtdsNq473
DJJmjSeu4EpB3MCmDsnIL5tpxBPFp4LtoVLuZJdIYTTHYGoxqF5Lh3A2Us9PlkGTK9CThni90Wqb
OK1aEf14GvLbYnDVGUAHiJCxjncVa3cjFn847z66SCddrazhzTGVoDUPBOECQRS1h7YqXkFUWse2
bZsz/J2T0YzDHXuNHjEQzna9N9e0m8yCtSXfDczslzrNSQRgjwX3/ZGAIBVM5tIeEz3eG1heH7wJ
8oG/lBGfQmaS4ibEtp1GfrtsSIaoRA81u8QRO2AryFe9KknR2ya9G5UpNsDlGIJr+n0kUOH27AlI
HV6OA8OsOZ9anvOhDAlYN5zhIV/y+FBJPzAUhV25/vJgid8pR9AA4v4wZHKngUY4Wi72WiRiE7bQ
tiUQAckRjH15MjR/TU5zqBsWRBstrEyCjmhTkV/Z8zMGTchL7rzqDrdzOszc9+IXzhn6sIXQK0u/
VZMPv8IrY65jfQlylX8N5gTHMdOh1wPyYWbVqNCdWJx7cbdxIYoeVDnm4cJijPPIPE7NfUEzfk9x
BnQ7B9ums01HdXKZoEJCzpEXP9bDlmx6XpDsCoUCrUORJg8sypg7M2FMrQQoCMlqHtY/vIZ6sZ86
yyXsFvFpm4DN0wcIHegfQ7uduSBV/yNjzJcFuZGpjos4AzCxNVqZMf0mc0LrmcLbHE0IKRAXLLOC
qvo8c88DIDgw0cl3ZkUxOHUTc2oW8c56wxST9buSKMe8ukA9ufdrIB4qv5MRVvLBIre3Y63C5gGf
Iq/4EWMJA3/Xhr1Vunxd7152JQkBWo4+8hUnZHNCUw58DM4FG8SCDTRXAtvfNWugi46azQh0mL6W
aCIyOdUOi3DNsPL5ASycJOjrPgsjxTL7bJG5FTQZrAtvsG9OY4SNB77IW3AJ9el8G12irxh1S6hC
J9Qnj/HczzuZ2IAYBsKgy3T87uoGCKcocB33RJLD5A8zB56nXk0E0EFWrd3SQMjudTA9+/cOiTy8
BOCWY+Zu/Rr0+xJ5zBN8lD6yOSSTd9RS5M5iHvzdmDj+Nd9XKo6wMjQT7tL2oapIKjQkswtcKT0K
dKLmgT0DakCt08fGTIgedWjqUXgB+LribQg1WWS7fmLkgFp1X+e9ApaipZcSJbSW2JBsExShkGa4
kQWexSUtWO1X9wMrg52ukM0sHUJM7Nj7JkaN3wkZr4kQWPEb7O8oY3Vz9gMdLQ8CsnTeRiWwQW+6
YI30tqYN+LoDNXeNoaLCuN3NJlZE8Ig8HW772UVITljYRFtyce6E0gjUEvD58E/wYLmAZ7053udG
+WMz8JpKxMAMJOtw2JuFZF5FiBjalDlgDGcECufUJra0p9Su36I4H0LdhxSwEKOREY8245bg2EWK
R/BpaPa0YZlq92SDvpS2Xu1ibzQ33mQCKKYvCBZgfgHtWL6m5xH/TLpGZeXxHsIL1R/iMZfpdbu0
4+Oy+FthE8vXE9m4zboJtoLfv3Wex4jbSb6GzqQm4XEsq1YjfhndxJQnVth7/fOKhDv61YPTyRoz
tkP2NguQQpDuWT7bNB3MCm1qT8e/g0J2axy24wma7Y3S1N0aZEjcbVjS07Onb5+zgve+Kk/2FL+J
rk63uee4IZPisIiTCVEYJrBcL+7JiWspnwJPLMO+9yhuTR8TkvTKA+b7PaFniA7K9MVvEr5xBNGj
cP9ouM0oL9HiGaj9zCL/cFUfkC/2lKj5vY/W5OrmOlfNThNEUXg6B+fybPnRq5eh+AOA9ejpPt2d
xsOjzBOW2Yarl3l1VN2x2d3Ezj+CuvZNxibuZlfbgxTYy8HA9DrXUdixFcZ+bZOn5ObDU+rZ7lbp
ox7MQ+Kz5M1iVG30XykMNTOxAo6lCN2VH3rchVlhngovTnhPXQNstLYEBcaWxJvf2UkTUCEJUfAL
ws9jL5wnUgfJILVn6xXp3KvjsrrWRnM5UTAe6wE1T+vpMKmACjW1j6o/q7/6jGFtUU1O4Jv42Eow
0plG7EPJlWJML80ymwwPyUTrVPnmePkjx877qC7k6GLAwrPn0mHw06X+QVfuqfbKH14hGi5EpYwK
UBZQ0B/++d11Rvh21POopvowMMlE7cLiu7miWPGDwiW1UMJXhN9n5TTnFbvbvAmPavDLlfHZbied
wAl8djSGqOqMKaExSSfOjhFggr94Pir4Z0unIU88F79FJAlw6BD1qPIuSjXmmoX1rsMrPpa1/GOA
o9qUGUMgOTaHseqSnezJqkJo8MTBsreVZe9TBIk54ISbbPp8LzvmUj5z7H/ketwF6u6vKNVdHo/z
AxPyvGAxaHt5WI3xdDFA+LJyUERWswUxUAaYEq+X4sd0NeiBmXWvO7SDSYFTpIlVx5+3brpf7XEi
kkszlH9cCyaWkaanGjlMr7HbSsgxBa1boYtpb3VL5mTi9zeYRFWol/kN4tSD7+V1KKApbliXMpIm
xHQcDCxPDYeYFtZpVRzidg4qhu9weE2wR7r50RCmddCo3HY6sY+bQfh/Gwf/1GLAo54mIkjnThkn
X/1JIRDcLRpI6pzldGZdpeIGxM/yGRF9xZ+JL8VQXXOCiSaREjZUZ88lHd5mjGme5uQKg/8ussUL
KghWIbn/gnEBZvuic8IMFELU0UOzyxnZAN3nTNEzl2wQkV0z3FZFiVVMZ7+8s8YZMcG5zwwOxxlS
PRv857gyfhWmhqinWAI+SCF57ujpl0F98HaU4WK1p5FfyEvkKkVnlzi0sJjLL3ZPTKPyFqhV79zn
+bmZ8JQqGHld5r56ojt02BMTw0RdON/TGga2boTJPLH/BfJSRwtOQFVtC6HoJ6ywttXNjCJi4DKc
Yrl3tBKk9Z3JeWQVHpMxD6pPdaz1hizLPrRr8JQdmp3ay0mFAZInHzPkG0j+eDiXLlBJdZm1I6AQ
3LPM6yYExvFYdCDjwIoIrz7UhEIsKXkMZXPyGDwe3Fy+SbIJiTzCGxBXK1crHtxt6ZPXh1EfJxLC
+RmUxV7o7Ihoo9ccx/WyMUBgyNq70cAmd5bFCMUae+ykdfzggQW604V7LoayuB+17lY0fTg7hnNd
IrS5ggr67NhgaUWznI2OtgchQDxezRSpQTvA2yMmwEBVAjkLLW2K2Q4NiJ9gnfZ5lEu17wcfPWKE
otFecZ/Y/r8HfAK7yeNSKlwBnaycniABAPNdlgCfghUYRKqiysDo2FlTOEp8oX3GZnRoTHUq5/k+
y7DyiLR0t9D66isDW5aOBvBdn5hBxM7jl9tGD4ps4J1kuMtIuIT0Cta2zKlNXOl8JW2lLkV/hpJF
vuZr06yIHme6HwfQCD7qDx4HVQaZI2hTZi86Fe4r4211FXbyjqQXvY/QbrhByFW0ygeDa5G/J9Y7
ZtM7OEBImS28RybzknygvZ0XB0WLXDGGPBGsiK6ejjlkqc/V7L8yUcbJo9b0KWIA+HCTYyqMa+3o
kmeuC2zuwY3pNilafWRxhbwj+tuFvhGd+JicdQO4XQagEG4Xt3inoP1zd39xIvsnf14OqdKHjUDT
GC7cEggTua6EhLORWOO5aNEAZ2juCc01o6BCDoXnVx4QazIijB2CyafF3XWsaVeymOJ6ltTNPE53
qPLPCQA4DmjqMwQAX7UqLzF/nYBH7Ik/jEXQiukwxhnkrmXjatImG6cmwMeyXz41Wd7pXfnUslO8
aqhpyrhLtrZPvPqSWY8qUUyBfYVMv9x3ue3v9KV1mCe1A9CP8uy6jbyzrfK57V90HemK7moA+bT0
kBJNHmimOFRldJ5hJQRGirQhQlGWNzUB9ARFhkv+NaseH3eKPSRtAdILbuANccs7b4GNvBjxjh9I
XnWdAlsw6UXPO+Goc4eR4Wu3VaaPycPq7XARJ1MzZsxwBhYP5pBONJ1stYCaXPBEJXRtW2dE/5JG
HgZz7GMQU/BhT8exkMNDVMPjnnsCHqr6AZ8aFlr8I0B7bdapaFfrdNgPeARAhqxUJJNhmUzZfix2
dBOTfmtvnTWMR41ZIUZs9t16tQQLhjhABPGp0Yw/6FSePXriYjR/NYqdMlrGq22JT+GuKQ3sFiPl
k35A06pavn24kFdMKOo0d9O3NrWPGcJm3IMaRSkZh3s45o9zz0qz74x0i07J30nxDvIMi8uETgvh
aBKWZLAEHbkN+Fdzyar+WVTY7XXzISa1/FSb4lgB3tkmExO2bgZ8l/bLtTBgOacwDEtVAcjJnoUn
9OODPVMG02bdJ136WJREwBYov5DG3hk0vdumcd/LRv2iJzPg5BRtwDCdS4zpgDWnEpA1bNpKKwQH
UYaBUvWMztIkPQDdj8GlLXSPi56cOoA8wYhWKaSLhtZMQmddyJfJNZCZ0d/ieLp24/BI6IHYidwm
/gMBK/IEZ9tZs7V2ejqUocLYCfHWTfmtU8gOzcY5eUWNK3qkHGsYNnLvYbLzvRPgmvRg/hOODnPT
iW0mSGPL+bz026Xq9pRyiqOvtw7AsJioUl3MXvXYsaSxRwFl0mct1MiW5Xr5F2vSWVlAsgXgCWzH
4ZJQuQnTUsGYL5SEtvfOEIoG8J88Ug9+KARi1l1IWRNs/C0/rgzafnZCO4eiMCC09ErtyH/Hqkxk
4/6pg/a3sXTOBRrF6kAyandox+wzNgp1Vm5zcihouBP9nwwA04Ga56rKvtmXTp3SjzRUfwVPepGO
dw0OCYbCaIb9xklCBFstiAm22bANkl1TcRGy1LpWCHlgLTTHeAQW7PT6jjRV49Xv/wx66dPwkl8N
D0hLkYh6dhGFmYq/0tWIxTo+nUjCYKLmWghKBLlx/IQ6tQw9CkK132n5kxk/sv52PYxyH9RLeXnn
xG9tD5Qq85jCVaDaZU0i4whobp8Xb26efnVR7AUmJDXqVprYSWT2RdeXtypmY5Ca5JQADZJVLKCG
+lpQ28Qg86a91D7vt45zbVYkqhfsWvjReaVrDBMB5vVdRyKQr/R8D5pfxf05dolprpwvV6qfxq4+
J7sftu4g3h1YR7u/cAjuh3nurplvsr2okLZMWuIwFVPNoeuaD/JPxpufvzer4lQzYmZCTTEdRFrt
yYxxT8SShFljYN9yxDf6C6Iyjdjc413dU9Z/Isfqduno0nhMf7yeorl0zPFSZKjpXAM3pWoaEz4F
126JxP1KWEU4zOKNJ44bq0OujRX7I/tizIOWyb7FwvhhdMfnYH3OQ/YW4z+GfUiuAncekZ5LoHC/
oXN0jwufSFzXxYXjBHv+4j0NbbKr3PSpWrMCIHDEp6FLUKLH2h0DdHYvcfwiivw869bCAiX5bROM
LLaE7zRJ4L+jQtqgLfrebfu/dScfzdy6q8C6ZYqYnULODXtHPyxNwzuZbflYVECQ1zB75uPPlMbm
rsZrcvYsTjbEQwc5IGxVZnPlZ7xpFMhAsM1dCQ4BywnWYdDaOwkCBBoZiy8mvnFuVT8x60YySS/T
FLUnG2fC4iHwNNp71dhr5rITmhpqLUquw6ggzfhA6Cyii9EsaU+DPr70/uxeheVUuJB6Sj297q4q
BQRBWCe580tL/2l/FzCjWOYgtCNCUsM+xbHma9NjD06rHoVFVGvFeydLDDFZMjMNDMfSwyDEjPV5
ks5jL0DOryMNkaAq0hilnPlQsM9B99eYXJxdw98X1YzIBmGVNcE5ILs82U4pGn6rxbORu7cI0AlL
NVqzzimKO7fQr4X7XLlWfJUlsYb9AgNZ8/RjndRXNVBsZ5gE/dAYVACyd02f3nhEmyzVJ8OWi1GX
ewuXV82/dbDyy5i+InLaDLQWTtXviqTZR0mJmR/0+hQfEeEsDUuj6eqC6iQNMnQzeJevZF0wqn6E
In5hZxDU5qPFUNhhDwcDFnwIcwaCqHv8VihxNzNuDQwyLCpf8/hbmrxHFLzrTdiwiTXY0pcQbbr7
qPoYnc8aLwapvHdoOLBz508TX6oyncPSMVvmIj0siThphvZSmgRKjdBatEzsBhLimIczHjXmiJUX
63KMKCvb7s5dkeZI1nUGXbxpmK1nO+CO/qg859cHn4KIcL/+fwa79ZGxoqxv0J5wvfTBoLfXZJJ3
ro/3l0nOfsYEE5t/e0xNHjxID6fGqP74iN0V0qaOXQOr343poJn29JucgJVIwnF7+7k2Hxw4kw1w
eN2Kf2aSn0yHT+JXVp8FA63MR7ER1/tavWfqogMYWkM40jhHycz1TaL2RmifVR29E9YbSCg/LKsZ
lb2uBFDkFOGUY3k4jmoNw0IJ3phh4qEiQRfvMr7JiSzLxwQ8js5BStZahJTbJtTUZTfhhUn+IwYg
tRBIPdzB6cM0x68zPk7fS8O5zkiyoj0kfLJnIhmHQEo2GU1O92axruyr9wr2c8/ypTWqow4O021A
v1dsbNrfAW340B+EUK9zwjOeBXNGRocBTC8DpzSLV9ZxGd0s6xP2PNjrd2oQwZznOwh3uzrWwctN
z4nI3wykyAzUoNwZaDxng3cXo8ASPcz6zaxgnJqHJDZ7UDVkWq2LaLkqrMdbz7DHkh8dm4wE/11j
Egrc0gBGZ9Oa9xQgnGgFM0Ai8OK7CNC0RwNgvDikBLDRgRDX7LvbXN2Y2z+YzV2O4NZnX9m0Zx8k
PBpXo+dTrUmY+LDHhpifd6+9lW4WDm4XFEjMYBPuB9CFK4CcagRb4QYC1d5uxnBJr6bjPeSsNGgi
Nj5DR82KAt2ownpgoNsuqOLqo5H/4HVgktnuLPvLHlf/NwthV0cCzY/AlLA/KYOYAUIVUO8bZJy6
oAhHcZeDhlZGcXFwM8Cigf/4wupj9V0Bi2TSX0KF6H/XVYHDhDsmH0uX6oUCmE0kXwd58Z19cPz8
jEeLJrPFp3sda3COyc9AQ8Ifeh5hAaZafs6r6ozmJBEfGEw3OZsML6yNR5q4EdthjkIpaVDeJP2t
MWke8SyWVmw9Se7E5wpWu97m0EkrYnUWdLubZRLXhmdkMFeSOS60IJdVE5at3x2LQc03BmCKz72H
8gVkKnPG9M7K/fTYgoJY1Ddie2F/RvHXAiFsHRIsZN5Y/pHIaMYqCBKavQ47pTGKs+ioJNoRTTQT
b/66U5vsk0W/UDGxUbANGz219ZlOOL1LPX+vGTVt05UTbseoDbUetS3g+pvmx4zZF7RGTj2Fzapv
LKCpItcMHX34dRc0tgzQd3FLO74kpB23YA9aTpMBSU1CJpJ8KSb1B4IxzJEvkwgMw4egaLY/A059
L+JZ2XRazMUkXqrOgKwNQ37IhBcU5C45HLdcMlwQ5jIFjTHvsin/0iD1LiZZwOMyh0kGb3Rs36H0
76OSyIq8OuJ4PY5iIP42tZmolueSjLA0ezCTgTkMwvjqpXjzFvuxmwlIB4p/8auehV+f06GQzk7m
9kljWYGXA7IX/x5aptLdS9/fxuliBixMyIc0b2zzjiOcxYm5kGPqezTtx3Ry3yY3Rm+QauyMxVUr
yYUqSARP0JRb302HndefN25u8ChNZzybuyGZT4NvB04zfksGxVMmz7NXPshu+qtOLGJfmy5/dUoJ
IZSIohEZwoQsgMqgTL4V2k9ihWwIECmtpgVZtHOnMBleJs/b2+Cr0WEwRbbDHoP2Blfehc07bipz
3Q/5MJhA5suJCg/e0SD2hevt4kQEfK0r6GfXN28DKl53no6Nhl9QFDfq8juD5sFuvq0e0cbsfrUw
yDZTiR1hGKngEpDCwDH7MkM0hjHJM+5knN1qN9uV7QzRYYA/4wCcScz+BYfzbiFpweJFt2a50wHq
6uVXndZfYoHtufajo8swqYdAM+Gdgze3SyL9neBta+cSwl7GuFM87WJzBxNDd3bJ8ENPPlyGVBlX
5BPsvXuIF01hvVWa99S2xrXFW39eaT92DVEvhwIMrFmmruSk1PgqByTvqfFWdp08F0lCPMi/c3Re
O64j2RL9IgL05lWURHkvlXkhyh16l/T8+l5s4M4dYDB9pruKZO6MHbHCWI0J+mfPhbvTgjWIXpXP
WvJuBJDCTPWcQc5+5SXqT/iAQ2vuupR5UW1ZIoUTS7rUgfVlcxGTutgGY1ZzGSCLPnW4plKUg7Uj
jFVYzL2h+a1ut5m6RYN0DdkjBgiRDV+bcx1QAOGFPWK55s8w65suaS/NV8Nd1UfNIc/LY6oRc6cD
bJghqoYrYqg3uqMTKiVSEmjLJOKrmh4y9BvqFM4mNHmlH7e9YrH51+lzqYkjYgnjf7vq3wxgu6Am
PD+Kr9r4rUGDqnVpPaQWgebI7S2gZVbWr9OUAN1gbivxXr9HoCvEMe1LvJ4usVGjmKhlZbXmuOx0
xnIHTmKtNm+gEuvOWTZDhect9mxsRkF7HLuPuBXrgAEsteS1arBmjinYUT7socPNxQTxOTIaCt3s
8aUPN23muU701mNrq1PKl+3B65F+uUTSvl0to6w0D20Ws5UIxs2Yqg4LenIUJrgzx89+WjYSqYAP
gx0k3VUlOIYpZiSs6y9JtV6pT2816VgxzmDaBhf4wBp8pY/BKacvxMyHXVBD0slJsE7JUYJogjqX
2rtiTH4UDJkrrZJ5VszolFf1R+mPVA3lxsnkfdsJS7JdtTKGVTY4dHgrhz6NT7alXUZh3Mh0PAKf
ygcQzRYOoLyYWHzD4VX9ilaXmPA3DL8s/lCZtCvHM/Xa00npkJ0z6AusZYzoJjWmE/Bm4iFhCqDW
2mDAOs6XT/+UFN9FfQBfphQNBJ/Zm8XZ856GzPpkDseIxIDdrKk1uxXsyTjMiTLc9QbSIDUQoP4h
o6zq3gHx+xCzMS7/J7f+OQlIIJjSMjFVsM5cXpVxWaDd0a61IpjhNvoE1jZfmdVdlsTRYb/XKPqz
5FQdo+yYoJa5Zc/oVfwMwPlROGnxuhTdXurscwQsxonR5ttvyN8uUwZtlADqJ5adTYnt9X1OKqfB
zZQueTd4MuWGMsHVgH42Zwo5Vyks6FjkPR1Zot1BuD0KuRqZ7AQF3KSRg/M1TdlKbjxBJEZg/yTV
qJb3mcUgQBcVeNfkgEg9fylVx7oUeJY2C+XAFaZwMzJUCILZjPj8GT4lE4z8ABz5CRC9RESB09JM
0tKckCHEJqFjouchYfkJ9HfTcvey1kMisFquRLuilaPDQdVHbDgY0YX1DKpDxWLp//aXGV+vbXI5
2cZzGMbp3TAWl7JLz4F5ROln/1AfbFlscD+vwsn0AtaVZbrtdOveWZWLK3Nlsq71kd6yMGMtInlN
9RGN7AWxh1bmX0bLKiE5t8nZmE0yiaIsmXZszlak2o9siky21AynRK0IhpGIkebeuDPzMSpVftAJ
ZjJ5AQuJuLpN5Flqn6sl/5NleaORbt325amIFZzBMRkGvoyTck/oZ8Kz0VVLGu+wts3IoFCcY1JH
U0SAGX+EVkGcx+vgHOPpQvcVoQ3j2Jjjqs4T3u4U2gc0pnwWIzTPKvrVLEsn5NZsZ53AUhagxWoq
WipBoJitT4evNqxmoTPcKVNCH4LYOLFBOQYoqaUatDRFYSQv/R5AvlAOUoF/l4PzN00YGcr4lBo2
5d3SgZsGERSA4s6qTjEhqMGOSXUgGyPhjUt96+mwSIOSBChBKPxtfmUqpiPNLi4JGTzZxklSUbdV
K0sHj2UsqNoNgmWZX1C+N7xctqIcEsF0AU48EvirC668vhXLB6i+vG6COSCPWdeNwaquCU/JtvjT
1fCnTKab5PCkTQqr6tJi47ExYvsf6cgDBC9nHUrhyyfcii/5nRjeuaMNe1KKLXYFd4gRDKTY2PVD
LTZ6XV1pbTqUISt2Hv2gM2f0eX2r8d7Q6vEkr0mrqSXxQR7tajkpxBsJfqoyVttIJ4LVqVA5S4oY
u4mVJ6hA20nugcAb6WRvTvfppO/U5C0UvCaJg/jXH/harwHPmJXNuV67BlxewJHvSWytKtaTaviq
QYNgAD7iQZutZJZ0adk7bNRQLVepjM90bGlV8mHloDT7tdhTOfBIbXQFWRRi2VQ/Wttmu7pnbCTO
F1MvwZUMHmw8fXe6zhcv0lskxfiaTPZv2LyMqSTFaEq3aW6ctr5K+VAVuCZp9IjGX0z9PPH6fHeT
lsKqPEVTX2qNCG2XnwCaVolebXRWENDR2MT9DJb2TLPEM6aUjUMfrwvnrydxxle/YcCkYiYA1AA0
209Y1ZEe7rDLsug7Iq7TRZE6G4Wmp1EZPKW37okSfI/dPol9eYNHbAeIlTJCbpXpkHpk89MxOrMH
YiGM19HugwPEU2sTOeNFkhPiQn4b7Gn8gaWS7Ej9crWX+YQN/cbudM+q/adwJH2Z8CfrOdezOQCq
YappJTPzCj4RrDXVB9/b92AA82H7CoppL13KhlsZtZCXptFdRiKUknDfF80+zydAIL24hoSz6UYq
j1wxtmpW3CpgryBAhkVdZ5vMlj8kTefarPyAXs0XfhtiXxfv8qyfpMBODWVvh/U5SjToZ1DL+m0Q
qPehHTehPHpaVa6jAkfApOJxivbYnhdQcZYWHhv8Uh/5WL31VboCwyOT+KYadSgf7ZRvNY1nTFN+
RNN4VqM9+ReTT5uvlcBcsWxcstPb1Wx2FoqKuaUwC7yXVvWt9l26xxJ7axx5ZZeMN364teXoE1aH
ASzIeDAzH8zpl8oQf2lL4kym56wkPu3Zhnbh1+qZsbyMpu4wYQBdJ2wwZJLcM2eI41hjp9QPhXxm
c75XjNw1YucgwvID2hJhPgNMX84MEaaIo9a5yRSCKOa5LDuQmTV2h1l+BTlBobfjVAnD8raXMIBQ
VH+d4F2hytyihE5x2BLWgGwZJL+LSW28XMf7CcIATWjNlH3CFoxTq9b2gc3X1TAg9Tps38xOu2ZZ
cVANx4sjqqrEiuaGhZBfIzbprgFnqPLr58Ioh0tVN1etXt4LWdymsj8NrJh1Ls6N49/MCuaUyYjH
/SigFoP6UT0aNhQau5UCvp7OW41hbCgJIopvTFJd95hZjpNJhZYKE3MuNU+ML5vUdsNFURsbV5v4
ARpvGgpQhiCsSQG7fcqTuqPWHuKSpJ4ZLJ0QjIlGE4wU7mqdF5K/ZIeHApCo7j+7QD45gLxqjo9E
PdgWSzyaZuBcRMa2ZqlbasOWeeaijdqh0XlehdyAd0DSQ1GKxarNSs8mLVxa0ZnielcqhNdA3xO9
9ig1G0uBfgtxkoeDvI3CZ4wjzuVr0Fi7iEmklHEkEHjy839VY5wm1KBxHiNN/ZajV62UqdhG4yuN
9C00LMsbc2OjK980OBtgztHiDLveUTwW0TIcBLq5zjVjD8L60aX1bCtlRZl34SPFdE40OLpKAWWg
8VW2k4+YuaALi7vaN+90sx8Uk2Lnsp3S6zQSgxj828i6hT6yje07jyCRKKdGVhixzIa6vAru/oBB
KWb1oo/iNbLyXcUs9n1pL9ofuZHWfveO4Wg918YooeQVvr02KSZtgZlTw73MotprBakm3L/T1HxZ
WUV6s2t2vNWIPFG54S69N+OOLkV6nCs72OdzN32g7kbd8Pc+0POFWTbvTmPSh4QGmVGZ1U90RvFf
6QRzR6Ote4pm39PW3rXNXB+ewFWvB+Y2wNTbUqaNRlDjKg3PaZZM6x+HgIvDTci044OfYv0rk32W
GbfKCXddnd7CV9hFe8d/Kwe6byQSLgFhq2GGYupjz5W6V38aB/sC0SxY0gDP8h6ECoHQkjbsnOma
dNVkUBPv80gRg3YwTNKZsCqH8ciYWWGsxozG3s9a560kwWSxnzwjiX/RFaaDEs/WyjeaVQsfcmGp
SFMNvdeFoW4bRfHyKJ8DFNBguilYOVZ1p4YJLSzBD9n99sReqWGd9qPh7Oq44wFutR3J4+/RDn6y
Ml5qEphYixOvUU2AqdhP8M8yOeL8gy2SUenhpOHRoeY7sw0d8ZaPu20d+Jmw3/Dvw9y2pCntUsfB
QwfKu6LiUJzMtGZWxsqeTvAAyoTbctJuwWKfmOnwlJkudls3V8Qmy6JZDOExBPmhgV3WVB1WjhIM
K6uslirRlJWmcdtj+UtkutkZjTnc7LJ6WtHwTGzsEdG0YkKAV5nhhvfrlHsbPekrX58ePsZKi/4o
dcACaGrGN9+PZwcOzCg/BxN0p8/lK6vXURx6UdhTUGstCuKB7iil39jgZ2jfWrOlldVCCrXjkkOm
ZhNth78CJyDbto+8KM4GdU22H2DPDnlNRoZx55yzaobnj1DGnFLq6kEznZsvBSCVvCG4h7ssS3ZO
6hxrnYAT46SvNtfRQD2DZIcM8yxN9TQmj9oCh9Mg9lPxoRSM+h09A325Hht5r7AGHqvoWfZPYdGf
NGwD27j0RrB28vhlSyM4CAi5ulTTBKmc20E5U9fl1Vposfqt1vYMdQ2+Df0YFgqX1L+YEvQoFd6g
/iXZbsTBbdps1XVWJ/1TwiYgWDv1Ke1pQIi4plfc7E3wvZBCEYWQp/IpApmf6G4sC7y52gNs6jNR
YctmzkFlN0Nv0DHRsXG3FWuKsIItEbenalQIIfmvIL2ZvbWluX3JgbkNa/+3iLE6WMpSa9mPacmd
2z+GnPhB9hmUUpQOrtSRkmDn4mWVwOskH5Xa9BKCQt0Vruuuioe/hX0mMIoPbDTfJOShXhQgRrA2
JJ1xABLTo5YV51rWNj73sMIoHrJe0skTbYbKuJtKAh4fpya8JhIS1YSh29w0jYVuQeh7dtJky5QA
na5o+7m1YZEr37am4XpOMROFIJMaBQYobX2ToR8UO94HmUJ0KnsFPQIF4JYT+/03NNODWRtfYIhn
D/yqaeSbL2erPkRC5cbNB2ejNND16NHBrJIGywzFhzN1hTV8zVX3GPiCoxNHmWb9hArXyyFP7rJP
hZw6bEkXbUAfKLX0ZUU8TXyYeODPvVXvWhOJt2dVwauh5C9URh789BFVAWO/H640rhMBNzO64NcK
Xetp/5GG43ciPHVS+MpV4Q/CzbbW0iPj/z/hcweIaJAgy48o2/iPWimuXdXQsVT/6+LpqBnabcQ8
iCnDK1XpAZZn2caSJ5fUIlrFXh0mN1M+tIDAUGWDo1PyXTCXdNlBt/FVW8GkWX3jCP7CqLE2BMs9
gziAFHHZlTrthnKiinIXROknzORp0SbVfUg4zCC+LJI+/wsoPvfL9E+3i3/2ID50n9hiXVtEMPiU
18Ep7lmD1DdKiNkrseCKiB1mAeo9cQ+VTNIsnWfKpo0QZsPiLQPtF6U9/ll+T8i9WU6zYkGfQB9L
G4k8wTLOFU8yIwwONW+N7SinJuiByZvfGqukupuN1IV8l/BfiAbhJfEPuqW++3pbI4uPH1FSHEYW
gFSgwc/HDYclkvW2p8UNtAxtEXHcEPJ2e06YGOENqsXgvGXFsCPjR0aXy29K7dAigU+oGrjdFIvk
mBperdnAi/dS8DPWNNwnc5loYPFeIUqzTiiIMI6PlIkvpNS84+wJflWL7XCxE3wd+uhrQgIFdBOu
8eQFC6rnAMvalAipQvu1TGR1Q87AFdwdpZSXvQaiim4Xot4L4ChLfP8HdIEXsqAr6F0ltkV0jM46
G3lQKta9XH9VsCAaZ5MF0kJK042MaFKU0tXqbTp4Y69KxxXro1tiZU/8G/eEqsR8JGbW5/jW83XB
rk3oDVdpC1Z5Ud1EklwVaXyj1kGUjdvW1TEe4m1k/ZCu3JX0dpZ6mK7UeaVUcFoH0h0HzGYqiJCF
IX1Ro1Fhkxee5asfVcgzhcJAdZq2wkKYLJTM2FfWxijKH1IrNGHT4kXx1xf3qjsoz2LVBPNQbdSu
cPwfIYJNDOd4an9r7AXLPncUBmuUK6fizSTZ5eTOs4664xim7tAVNHuasDObyP/FS+wq7fRBAfFX
jaxmlKx+cI1fySYLst4QrFa6hoVL046Emg7RaP9ZyBbkNDHOmr6zt/JXzjRc0a9RGQ5cFbt61VRy
4Z92VftZyh9tqM2bMF5OHuXAKja1o76rpoFXndWtlOSrxhiuYW+cCcjvEgcbzEiPAbymhY5iETQh
RLbx6bfQLVTWyIReJr14Dga2uloF/UolCRbcivjO5LOYGuyHyuRDTt16r1hcQL3EABr9/zX9bcaf
HAIt4KKLQ8cAh9WXGlvrMEkZQouTHeUrjBJbcOQkDYMNoxswNcxq7ZOE2a200Gu0dNzZtf0MtKcv
xWdnsqh0wefcsCU0im+7ZAeG/TNToe6wkLXQcpik+/VQHZy0v+uUZnV24eUZpyNla5mo3JbVXq76
D0oeF0SL73bcHIm0E1GpeQ00vFhCWgeN5OPhwu6ryIdJC04ixesoRQxHhK21a6QymuklirAPyLBw
Ax17PvnaTSYlu9yMNWIlyacsfUZI15WReZH2xW5vP/T90kb3wHy0Sx1SqIHOD1xcTYHtSbPO8xim
y4sKp7hjTW8Iy0IgcE/xFhjKhRjnDsDqvqQnLeH0XKV82SIrP5Uhezq7rb8jgOYhHepjUj8ifrO1
HLpmad4tmz8hGmkeeVGXQB7ClVkjCgMbhAQzVeUf2tB/2V/CwCvtNVFaoocZxJJuZLuRYsgGwCl0
8EH2gpgJwbgGa3lK6zUsS/J7Drf8mKYC5S5p9Derj4IvG6aYZUX+JU2RbtUx3obTLI9i0KMtZkzt
jwaKepC3N9Lh6wJkpx9LwTIP4mWUEvlpTmmeosjELCbZ+0wOCDdIwVe5LVc9ee4Q5dmnhQNMVgJ/
MYVW80j7eKuo3O2L8UG087vJgR9j3I2H6DwpzbUIdpy5KPXZRUbtMXWgPjXQF8PG/uOgouOLU+BT
OOG2IpDoYzUwpppnCX4wMWB5nWTZyyA8wuoPqcc/SuQT6igjE01GW693feHcOuVaTxfdUDdzM4CK
j0o6tg4EM8kVULsF9FhrRhRAcdQxV2gCg29KYHm0WYwKz1QqAsXWl1A1DoxrVIqnocnv7YRCbPqt
V5UfYeovxtmcqpct+md/gCCwYz6heyG2NvGQPjRk7Nbsbq2/U4qLkak3o6FdW7aWYraIh0TqVTyU
Kr9ne1q3WXsaBK4H4yRp5hYAyQ9r5nXWILEzkusYR2iE30VVd6lKrkMThAto8bn4gwdNloFFRlaO
h1gr1/q8Q02DBy2UhdaT5+ZSrg0qoG/kNXeULY8l3Vchm3RO43225AMTwj0iFDkTk75sBmiFRWcd
vU9gbdsSvbcdAmc2En9hgFS4qbl9052w5YZuGpsopuQsRmlZhTmAo3CtyCwhxm6Vp8VyTpbVdXgY
ZVP2dANOeKlHSGbBbWqtYzpkj2KUPhQAnZLo976vPCSuoE5wigDZJhDm0/GnFfp7bRgHaGbLOIAC
1CbGq1L57KcCjAY7EdJ9HsfOprUxxpv+PqdRqHyWHBWtT5FNBxXQYsmtavsObn1TS4QY9Q2YbRts
hvPUmoivbbUfGTXCQlsR99jQ/x7J2EH8MV4HGFXUDDBW9a/SpTdHYwuTMKhAEjX1adNy9aLZfUao
QjQR4sjH2m3oyyCA0wAqG58N+GQ9Gy8l+oXESxOq2TnlQCxqaZs4Jfuzbhv6HSI081PZw8K3ffOq
Imb6AdoqkDs+ZxCqcW1IzUq3Ux8RA4/MQG9DAP9+ILHCXZcUuzJseowNaWRe++6aK4Q9ktpBIE0P
gg+jVhORnxtdsMPqPY9hPlKJmX6RpnyfRmor5wVTglY05hNPlKl/mm1GnNnLCnrIobsybMdsZMdS
QQ8P8mMtSQdbD2gi+RDBu0MTVBFnX446UyDavQDJHMmqVyFR842avnNTOY+1sx4yYMyBWygHv+/W
GXJnCjc8Mu1fIZOJJdEWLnJbuUb1hJG+RlYRFCxTn6VaaehSOUyyoHJOPCIUXBQ1O3rtE3is5vol
LoI43PgyuLY8MVgUG9EqYa0e3Lk1rEXKnFv4F/DHm5CraxIoDIyKfU/DzIOq5+Pk5VifcSHSiEpV
oyW9ZUN8bXwS87iNCDeUpNPV+gfNc2YEg8th8zt/gEGwHm3JaxGApVA/0gy5I36yw1+6sbEPhGnL
I1xdfPsP3xoCON2TcOg1xLuR4cpuFlFLgE2nOpRwBHdV+Z8y4ur3o4NodF4Gh3t/sJGVN1sfCNrg
n4o9pFycRZijUtenUVpNZkNmcBmQ2SusAwtK+l5xZS6ZwAzxCvmjp+IQpz+Z/7TiDeuNv4iRKU+K
u8zcG82lP1nuxUN2lqdLPNa7pAt/JUlzMZy6fdu8B7rYkfBURxwxeW6AJZGZSWaDYS6/QIJcksI5
JUm8HPTyaVeUbHIIShLW8kD9DEax4p0/tBoNxdFHUO8Gcp4+Rxy96mxUj2FsuNn4sBiVMvQjVPzO
Y03CCNgtRhIcXSG5t4i8Oz43F4Fj5XTJzoSqF2X6vglYKdT1bsQ1TQ/MNgJyRs/nzvf/0gxsa5th
l/qd26+y4GaJfwPSqZFGi5gwvaHsqO660iB/kcVKNYtN4P9z2pZjFmDYxNlbrzWorfGX5SQrwWuF
5hKYsMZ5k9RY4c+7692HNEpuIOpNxRdGFJ9aKgP+uSlh9QQDzrxpnKWEIF+yiWs6muBKKkrKG6ob
Dpc7Z6vhJlmEvXyqIxkrc7bKZb5demr1l3ggK61RD99Rfcw261BDwrbybikLImzRiR8iIAc8R84n
C4xTNrzk5BhwJEtzJJg3w0zu1GGjd/fcTFCwwEjGtI+CKNjE/WP+CkLUgyw5uhoFa1b6ywFPiGIA
odb/y4rck1j1dhQ8qQP+AGp1i+ShlRcrJtH6L2LfqWoDbpV9kd8art6x/G2bG1AHbqjfGyP3FEjg
nI0MMA/Tv8YYzDmd4JoWSzN89jq60Hhm5lbZxIoKSB6nELZYVSAP4GXURJas015mOgrJvdCi9o25
8CNoTf6bwvbUyLxz3rjNtTbYn0cxufm0HN/ivPunmqq1ILbSLsGfpK6NarHR0h9uXlStgB3MUCPw
tbJna5pPtYuNZz/YJ6gFXkek7WD1hAf7Vj6FRXGt2sJcOEH1Lrq55c3IbApvx1+lCgZsxqTE/Mih
a5EsG2ibrW2ck9bw7yQy5rZ3fraqrH9M6fQXA5oJpYY/kHYYvyalhPIYeiJXsXVYeUGxBlhoGzid
PBrUOquKuR0QyBBUuh+ZkDlATrneWMUNnlB5ydIH2/ZxzYoSw2wlZDrS6gy2wtPg4zr63z0fQKgV
hfWDNl1Mn6LbSNWfmjyKbNtjv86cp4pJcaQZOfYzimzAzCJf+I61yOV/qfrejvkatUzIXJhy13S2
wgQblqyhjhjl18SHnzpEqKhA6lmzU7e2skDpTGsMVKyEIZJS942xkR97YO4D4510oh1v1BgSR3U2
4Uv4iJDFtedpljRpOxr2WlE9mJS897u0dIGhuGGDx6lYE+ZlULqKHnXwXHOxr4w/PMV6zOqeWLjZ
PXGKOvhcQUyoyeROeCT0Z07Az/S3IgesFECC6OEL4z8XfzH2EGCWHuFR14BdK7XrCuxBgmcuK1ll
1Ty3f0MeLGeGmbnRQ95yeS0sZlx8cAJn9nyjDfgcY/MZnL+4P6rhk/pwDoVdGf424iJV9lKni4cS
q+6eoAaTKdkhGcUOJkAFKIDt8/f28MW+oiHFZ3NYTHThaRgUZASYfdBvbb6/FDuRXln29TEmZNNS
9tCc2gkw91+l7J2/buTCq+x4U1wp3hble1YKLFjRIWeTB2N234gTrEfw3m+UEMrqXD7d8RUFaVTR
S8m7hRTJXR1gf0e53RtAvIVVfgiynNK4zNKDw9itR9W6Qbc3wm6J2OLOXgKFTbXJVbcwb2WFvoF1
XCxkNH81OKX+qS0dIMEfIA+AwlA/XuCV+CVjaLeYtLm0qDGeoNJtvv5/chAz/J5koVx4SsbUYM+B
8o1ZdXi7tEXRrOg/WhLo7JE6m4LgvHIzjc+gtpe97jmwx+ZKVJMDyZnOXCTA5JXawVQ83bwmd500
YiUw6DCATPEOwBHZBBj0thu38VbilGZ56BA+JnzFjhxaDjtGfF0GPr+dPBH25keTEa0ZSW/XE94D
wPxqrC4tfjRJ8W7OAV7/4QyIvwhpAfNoXLwV6oD9/DOlOMlhTBThNbQOuVwfrJo7XMW3UnLD7qPh
p6xzSKl8pEr+vSer11rXwCDpWkD6shatXG9tzER5+YbND83Fbk4dDvLM+MIp4MucEBVTZw9JLCLl
S8AjgQHRV56Koh/168j0fKbISt/UJQsnPDBcEkGvEbGjF4Ehp3/6gAkEHLWs/M2LdpsSM+iNTzjH
+F42vRFvgoniFPDAA8bRGYNtsarVuI7kbD/nB0Zf2iZSMaWbrJiI1bqR8WXxUyup8SvHL1nwDzXd
aNVZgDMQNS2R+rPjTB5inpnuHzZNnCZYcFkysQcCf7uiFpOXGq81m0qVNarWJuBYQCCOIIqandWB
XGSPPw0Yq+a+rnFlG1yv+ZJEvMNzgV3KgnlkSiNUpCJKh/QVOLjbnOJRhPlDKPNzTazUyBlClER2
uxz7H9sa3msaIvREeuQhSCGKRFiw2yHildp+N5IJEGScLr2KYFgsJ/TLkuVO2RaA3e8GPC/WEWvG
u0hQiVmSQ6l8uPTklVxKImkRiInq5OB7C0fMSiSCqx9iMaC7tl3HtG4gDWWaV8UJkSj+QdkSLKV0
2+eR5FVBcNGjnHZHeooGJJ8wyPMVfuz+jRZrAp/1T5GWzO1SVS6LxIhOUSu//Ltfai2rjVh+BfDP
fSz9j5Zr1t6wuruGG7kHOTjDVGIT5dJkw4trFnOAIXoG1rfECHEEA6E36DMhppTh5+4mCbDfQYnP
eadjyrc8jV9syw6OOx9SUemO9rCCWrWdWFjxMcEK2e1DsMzde0uQ0VdPWvFLMm4RHFv/hRN9J1Mk
ZE311kfF0fCGcdStKEGZFgqxQdmgGEmBDJJZYXL4//9RRIB7vaPFiwucwpbc0cgfy4X+Lyn6epmb
OIQDWYSQDZVvCta6tVGxQgp8CEhG79xkk8r6MRK/Dle+RUtf5aCo3XUez1gPeHHQya7WQM6Q6AWu
VAfDKzj6tVaFF0ujrriNPxITn0WpE3QkfEeCudVWPMbtMXNQkCwh6Z8x9CoRMfHAJx+IgwTFVN4F
DSNUXmSDRe6pAb0bXEZKrUxZ8AI2qJvWSFqAgsGaWi58UyMfizob3b4wABt2xB2n/C2c/Pe+GQ90
L/32PL4viewmFLnAG8002ktleYmTWn+zqj5b6VJygI7ENOD1PE8xBh8y/2AJZ6TlOKVYnXdtSyxI
JrlVL2usWrzDjjbuE536Co0vchEem6miaWy8VMzlhs7vrj0oMpA2nKRyaL8Dv1GI6SjQ1LPW9Q3j
/o/V1kmebiJPjnkW2LAd6+/R3wNO/mzGbl2l/jXU2mNu8LusUpaNlLDmtvOHc6dZBJjtikQ7VFpo
zpiTc2roLwKj14qL3Vx40VOJZynHjomh4R+KwilWQxt9wIFNlkSG/BbK/cfQ1d+qEWOVbShokF2d
qAfBaOwKbGJ4WIOs36udcc9DDerjV42psqr4jzsOfpTCWvoTenvtuGMPZMUbEu85JwbnNKrxXxZ/
ScVtlG9Rc/JFtE5lk4Ms2CrlI7e+WxyGlU0zLy26Y74l56AF94pQA4m/pRHG4AVVt86OSsJuAh91
GWDEKlgSYdssl6UWgz83NpWRXCMOaZJTEC+eKdoilZTLUmY/FWJJpLOt95jxCj7ys+ndpsizRv1v
2pcm/Q362xTwNwUAyZTfG+yYca5zufnlLd8VoYZdLfdeNEAT5lE8QZrEENEzGwVthf2683/zpFrR
4oLyRWXbPPcDlg9q6P/GtuK0y9PxpIFMoBZLW+up8UXDn6ZwB+V8DHBAqiUOhgR5vE2mzcCx2o+E
akdARBBKqpHiV1leCX6y02B5bco2bZKNj8gabvRqbxQdh1Vl+D9Fk+/ocX3ElrGoxJGF5rLDu1Ta
8atQ90qFCso9QY/k5cDOscLMV32M/gcNfR+dPLh099yFD6nGZslHuAeVaJlfM9LyqUYVRRK5E0Jo
qZu3jus4O1MYtNephhaXNNXOJ4AqlFcUi/fIgM9lwi/n422Bxai+HZq0CzU/V4W5myvgCpptAwZW
CdlLi0gR2y2KQsfQYOFgDsgKY0LoLUT3bh1E21DqznECB2+kLZnLhaqfBGKWzlpeJ+FpByez5tOl
9Ks8IVXbLkUgvXw2H2pVbgouxCEAKse0lhZ+ipZaGaC+vYx6h1M6hbHTNuEx0q9GXsPRZ+fULlP+
TwrPPbVTrF3bXOJRAXdbk+mrGwYq5aMjMVfUPdkOz2gQm0Bq1pztqtF9dvroxh58Co7tbpk6FgRf
7iWqT1IY+25u6q+EX0DONdagS3xiv65LjitNI9ZeWoXk+KhxCeeaRCfhMsvoTxT1ixHfkUJ+JPtM
rXmsmt28f487lpAq8jOd7uSpfdIJFCxJ5GCm33H8Y5u5o1oI58dRVrpN9O9fGGv8xZwE9RMGwSrM
WLAX2iHDSlrq+5AuoFzhYcNGknblKgx+jbZfjTnKGFSqMX7y/V/UdnDEKf7RxPeebgcTHyPZj4vP
ncVUh0uLOqAn5hXe60oKid2ZPuH0/yg7k+XImStLv0qZ1oIacIzeVqUFGRGIORicyQ2MI+Z5cuDp
+0N2WZmkhax7IfuVmSQjGADc/d57znc4r08lQ1cUGQ27Y0/+B0nQEMLSt0X21OvGznGDtdKqY5AU
d4t9Mg2uFYTHkrVsbIwdElpCQEA96R9FOvG6iHR1bX6MB5aDedyD5ns1OAolGpoJ4sNm3d3UIveh
22Mpb+8VhDn2lJp0JtpNtElaBlxmRM9OPywqaT36VFAEnIHaJqqvBKCvhwlYj3klgegGj8LOB0C4
kqr/iormYTlaGQhObqOg39X4b6TWow6vwhtU9ysBSF9h/i9AAWjJQSDX7UJvx+LCfQMwUQv47pzn
fzjA0Dm1PMMFLEI3OpQ24iDIKKVn7fLaJilA3lJjNn3zqyEYTLr2kArjoaUWmIJTWFw8SK5Kzz4I
9NlY3yq6WG2381R/LgpYh9iTMJKOPHFwNZjZoAsT0063tXtrUAfmbMcWc0XW1hDFQOMHBBkWdbkr
iAgP9ItrWJdOp6AlP1BXD+YMHiEdvJ+IIjbuXxybzDige7ChnvBRbGOEEl27UTRGbYpIMiM1q4L3
xORSu6enV0hzQ87BUzJO2/GrNF3fxQCEDXfnCMlHnU7b1gET6TZvvaQXMzOteVb6VlKT5FZ9iIwS
Goe5iZtroryXZCpPtUmgz3J94CJb3t72ngOOlcqYL+7ilFlmOjweHv0tpiaF1l00b1xl3mtU+tb8
k035ZmBa4URAGJL8J+mLR5ObX8PdwIPHUX2n61BS0EZHIG7SqfUnnaQct98bHQKtTvuCqXoHUIm0
hgeyjLeONe6NHg0NGExjiLeDhah2yM5dRuADw+gQ2SoGkFNJn9IpUeUy9U74fOqNGWmP0QiAyB78
wRLYwbAEWRmy/OjWKO5ysnzrNttgQWLOBR9hb7AJmD/huOAlbkxKc7LD12nyhIfQM91tWkEowqNC
zsmjHKXfDvV5qL68hk5WxKNPeVDD2xnSnaD/FXKiNbv7rqovwJupRvu108JEMQyy+KZLbiSvw3xp
aNSX4qfpn9LIgVeTLjoE1lRfRNW+szq4cRUaBYVAlv0aPa+ekhRKXZJW4XdIgmHA4Ufm80s4nwln
+7GbDeBrn9QL1GHPNskfUqBY/kSgAUAouJuzHtxz8J1APymbt4L8CaZv2JMj9IhDXFwi+KQHOvTb
Lsxvkxrd/YZCqsADHVfks16BSwFYZVyD+kiEb+60FFzh2vnU0s7vgf7o6MrCrPftmNc23jnyvdec
0TE+YvCBHo73saDVmdMPpY/NzI+t6FzONH3JzEC5l1sdze33lDBUK38XJb7SxH3RXUia02sT/LSF
sSLjFUzaVrafaaV8redQrev3nFINBk1wuHeu84JQa9OUjPklGmKOvWV6LJvr7Gb3mvMwetqH5txl
ql8zuL8Je4Qx7m9a2EdINTe4K6s6/CiQyQoS1PVKAyYMWFsbbyYWqWD+FWzzKtvZCu0O0B6O235t
/U6RhutU2znY6HLxZJaPACuh+GkoYQPwjAxrQTvCJEJeSB4XdSjcNdTnyWYZzw84QWR9XmxujmGs
TRazCO1yRtafN8Gja5OPSECjz8f7nCAhsqCBL0ZbrdoEIyOFCXud89D+SQe+MzP7uviWChLdY2bu
CiSEXrYbO663YGD26ieoAFX2gDdi1a5CLAm93ax0ZHQ3DCPhzlgbpFy7NNRp9Y1fMaAMaj28yI1M
URaCKIcouE2Gk27tmicGLRoH0Gw7XHmnwawf1FnhCnaTuzi7IgRHfqrVNu2Y5yC6JAMgvG+djlu4
oWc7ysdouMyzP6bHOMLvtnLfZbnAuN5KhHl9w9xT1GutYaXbQy/cmaw0zq9QcmMxX7cg+LfsWN50
HIz+1gGxPLTcW5coXob1kpg1GlIqPTK9nJrkUFvSB7938Fr6SfY3cgBuHvT3kuOBZt4MDU3J1rny
THE+HniuIp90ARo07cUafgsS4xrzZLGnwcSi9jCfIiMabsbmQqRCF7YHlw29Vlhlx1uhXbqo2qhO
O3uHpHtygHik4imkrznl7g6tvpvvAS6uiPVkdHRoGDnmjES9c8erq0Z9Ea9HtE0k2kup3vMQzpmm
wjMyiYJItOTW6RuCBsfkMBDoto+jnnxoQLxsC0EOvYtTu4sgYcrstY6CZZim7jnkneCtpT0PGWoi
tYzWEJwgdBxpkoutMRaP5L5oB72OV8Q7F5c5bPUrqroVibiwN7DcrO2ECJkwNSAlWh6RVxP9kdaA
dpXiEieT0irRr9xqsljLFgV3ntn4/WFjTYC3nvTKx/NK9vIC2mk9V+yVEZ57B/yYgtLGkq1Z8SoK
6w9CchfWbP4qjGDetPYOtk68CSLzl5nQR98XyamASs2CH+518OjHAJIiwztJ1QhwHXXDPgbwdejA
pyERr6pTpNk5ORRtxliHMtcMhvDFtgZYgHCJ/D9/bF2QY7GsUIYu/4o3YGskk3lPdkP+iK7d4WTf
Ip75Skq0AMaQTBfQT84h7Sw00VrB82PTB7OXyA63K64pdcoOX4zu7SOjci5eCo2r6+ZkU9jk1ltO
aazmbvb8cpJ0MArPPtAC/o6tCXqc6b0bpDRwvBq9tW7q2qGtIiCIKXl1NWkU8MWMBBZKbX+OTaYf
CDqaD7LsfwtAmZu21/NVbySIR+cRlye0JtxfUm2biipiEnO7HSdmeUoO9la6+Z1UU82L2jBKvTDY
DDZI/r5GkbJkB8sFCjAMVY3qtiGQrk0qnA6VS+fF1PZZ32v8gsO1MVW5WbKd4wjAY7T05nQPtGrW
TWIfZoWzbcDRpbnmHFy8C1MPObl07UOOTJbbsL2ri6jE7It/kvMo6Jl4vAAd9vZdQ/c7IGmMs4ew
/DwK42MUn+1xNg5l/xwTan0EwSj6GNWMafb4W+mTGQVQbNeI6TsEM9K3vq53RbiFJocbCLPRxira
dxkP4FXZcJ0EbCRZ5qRXO9zYOrPIu7m/8sHZB725VXHc7GZuYAidEPUFOVYC1ROZmvbJ1n/hm7CI
ldUbMvMZBYx21wLf5AgYMtnrhbedXbYhzEGnGdPOrG1SI/hSegUHs6OWjKpxH1kpS3lVvsdIrU6N
FmyNuckJHy5/xomOPHptiEFBfGiVtndcTH5OUJfrRFhrUrbMNaUqbTUtS/0uH/ZsbQ8dRBwtgJkR
6YzOoiGNDgz2YN6AwZFEuZJHh5sz7alrq8Vo008SVZQ/B32w7TRO7KV1qGcbtj2uNybxNiqsPOBk
oBBCgOtTc7rICqEaRE22i/DIYPsaT/ikMTxRM9S7JqMPZhVLuz3GbDi6GDsyqWMRYRI/lcQRgnXS
9SnA+nIJmVVuXQF+J3ffuoXi7S0WRmuuH22tXlA6g+mrun3yTMxsSV5doPsxNigVSZ6isI528dRC
x94NDsJNGox+mdFeK8Ev1iUYvdA6Zb0+bSubDpI5QIqFA09uArsoCResVbnF/FUDkDrPnIqcHkiE
AnBKIvGG2Rs41ClSdO0MZKAxWvIaVWZgBc2Lw4Fmq0f2alyMsHFPsZfm8RLqweg2VOVZZIsIhiVZ
j/po446ivwxRO1yQFX9ZTZLuZtAcYSFOeQPHJR+mGCsVKq+YLcvL7mZuhht0WpJ0UWS8bQxXUJbe
ly1Y0dPIWCrHkKNSTphO7kKrBj7ESNZZVofssenzZ7BtTDaxzddRpzaeGPHfuxHhHdr4IqLEgdme
6hvZP1axXp/NKP6xUiv2dbylqFo1d9X2NkC2lEaFXgIB6ImynzCuPKWYD6U7ziuhlbhNY+deagzR
zKVl0cnnuG2ctbD67zobmEcPOmE6W8SvpASnhr3SkY4VOf59UGXxRpH6wdlJ8vjmvbbWM+2bxAba
BQIvIbCKGGU9gpR20gHCBhDZJtN7FX2HXQjI+C5w8MbS6rtJ9hpQriON9FXTM8CRBZBDqxNP5PHh
ypCjurF19W3EJsS4uHBQcxdPM0VYRqMWqhHXqggbX5tPRk65NlZI9aA04cIm98fsJTb8CjrpH6Z9
0deHKlIfXutmmMYpTxoT+Wq+mEPncvwe+7A8MWsuT4nxq0Ll7QNDOX41u3eGStO964Cy1frkqDU1
fSDDXE/Aw4mZheU7MIDjZIyLu5/GHTTIw0TT61gjRghQhwSt/hDR+t7JLr1tKgzuFaCeG+sT85J3
s9zjdTB+p5rxRXLs3gzBC3utU+1mZtQpWqEwtR+QftgpfPLIxQzkaNM9ojLrKuv3KRRb+ngW5k+Y
b6GiZusjg5xI0axxYo1QHwnLrhfzeqjYmvrcN8zOAXan77lm+lrqRbby6LN3dXkOqhrVOpvL2mV8
LkxqlyjvibmCxxyPyIKhnlkUAs2wjxzYFzmiNdLQ5SbMJGx4S8NRDjjGJDKVnATCdON0vImccr/c
5OfZBtul0dhClUaksndP4mS41VC0uRVw/5IgSjfTjqhB3zy3orWcSbIVq+xEK3IgrvoSSzs71EbA
QHKqawwLpHs0OqwE7cVR1j4vSg+7lcteEHaEJ+JenrR+LcmsBTmXV1S1jYdBpIey6QrK8BJtk3T1
bpdJtILde1e51skqyalpUawFbnWuPSJdTY+DGftTuWIAldOPD8N1plXaPif73TYGnL4ZK2esLXax
UsDHY5TTqO496rrfzHY5QRcWQOCi3eoTJwsNB9Ia5HoqwJG1st3nISptI2zjtaTet4oo2uim81OF
7ktCHDr/HN2y5nt+oKN6y3IDFyfjWVykb1njjYe58+4R4JHmPcAbdTwJYt3mWeoHBx8iCkBZ8/cd
48vJq9g8cTJage3c1KkCVwGNA58KbnnPa6n/ovqbhtI1zRaAkgrtbZ9jXUu1yoK54Fb0FHG4RhBI
vybYW4unpsmRSEbpeDf0VedHqXhsq9Q+FUQqgLhBCAsvW6clxIzxDl3+CbS1+RSETF5HGwBy31qf
MKmMXdniLldzKE/zIsMeKR7sQWyzKjAPNiqdhNc4VihPbi2+nriWqSPRFvsdySTPQAnzTQ3zF0da
eNFryI9zOnNpKni6ov3UpfYaJgPHGgiATlk36CHoQza12tQm/o2kQxRJ3wLINIm0gRdDFaZmbge7
u2fqsDMIxMLCJPdRAoCf/N/Sp9wHPUvpuKpzZ4SvrLRN49kLvM086mhCmLR2N1BjqKRdY8dHiPis
Y0zuxjGQyJzAdUcFOF5T7h5gvxgArYtB/+QmzshqhSCbb4zs0tSV9dR4MNlKAKux0JI1Eed4wfX3
yFbqjda9RqrASi+RnzXZUO+7ArWEJcQzpoCHmnPlZU7jvU3tcAaMf2byM2w4qj2hlifJTaDDKlve
UTW5m9lBDQCYG2ie47Y8Wg4zgPY0mOVxtrFTTOBXb13dMahFMxNVtEY/NpjNd5iqH2p6GTrlnLrE
7Vac3atafBcq108TIgbDZnxp6+EJekR7sCFyGU6N3Lp0gH5QGMQqPrkew0c7kwdD194ChWqPIpNe
orEYEuTT1JP5XHojdMUpvafNQ2NTr4+uE8BFhBcHbF3uq1DfDRp1Czrkfi0ydqIxNQ9KdemFSett
rQVvFWR19DikZMLSG6FT3QxSQ+cco5aDwyYHSbeCVLw7dyYlE5/d2zgG+VFOV5IJQ3QkSzCKS6cp
pyBPUilWVtPhnNWiYReTPW2BxELndcQsAMfHGN4wwO+mODM3bTB9F7pm+258GEi5KiwGOZ1n3vS2
w1i96H+JV8HTEtNlGtD5Fg6SnbhH+cvlAw4h6mMOcxXvZDDepmbzPnoWBUYZADoL34U3PbF3+i3F
+NaZWLvGHiSa2RH+JooY8XkHv1QMGFzHttJODVPDQqUKxrWzy5qJFQtRr+7ND45RykuuxApcossG
PgHi7WjmAywh8olTS1g0iJjgWiHwzXakOC/aiPgt6kPz4iJwqrQIYFtjTFu8axBKzPG56jBlEuOO
FnPROXqG2nkJ4N3Cy8ctM4nvTqehj0AETHViOKsUc48RtfdMAIEmAYrcjlxoPPh563ZHN+g3Zszb
JXzgZPWi9+feTlD7SiQ0STVttTwwsHWaDExsznzcyoSv6aZf9MmmEg+o3VGQoIG9Sev0E6E4E3pN
EjGXy0tjpw9Rg0zVZJFZRU5GdEGjgwxUEACF2/S+J+1vYTe0MaMCfnstj0UXu+TXpataiXmlHOIe
6GYeQrOr3mI0eamsG4qArEQEIO+EpuGF3ykNk0PXgYOZyWRSDYpCOrGrmOf5Ji8WclUa/ZJyBLsk
QaQ0uzB7FW7ccWx9F91dTaZ6pdpnPdRI96miq2OhTUxDi4Ezmt3OVeOLB2m/gwM7hsxTKILItTBa
hd0qGjdopbH3Fs2x7dGvCKfdGbPz20BwW4UzrnYaO6TPDgNZlpQqSvU3StZiTT2DjDM5jBMZyXZU
noFCBkAWfHK+Mbng2cTp/kV2l4RlWB64T8zNX3UyC8j4GcJ1ZNwbmnussCdinVs1GIxW7tyhi4n3
VtOPm5FVclsiL2uhtK/CCSElvJluhQ5Z3Waz3P61zBIBVMeayWvlFN5KDhWVC8TaBlPuoL/Fkdq5
qKVJnS20+ypAmFLGLQGE4lEGzrj9E176v77U/w5/yjum12FZtH//T/78VVYTvO+o+5c//n27vl//
5/Id//MV//z1f/d/yvNH/tP+2y86PWwe//UL/umH8rL//bZWH93HP/1hzT3WTdf+p5nuf9o+6/68
AX6B5Sv/X//xP37+/JTHf5/uatr/Nt2VgexHE3/8Y7zr8h3/N95VeH9zdE8n1tW1DSF093/SXcXf
TNcwbI9Ed8+GXUGE63+nu1rW34ThOpZr0ziQOgjdv/xHWzKk/K+/WMbfhCV0RwrL4ijmOs7/T7or
74qD5HJ5d9//9ReXnyR13XQR2TIbsVxriX79+rhn5W//6y/GX/Ox6gsx9FgQHfPd0+V9Gpv4wlhw
/uED+e8b5j+KPr8jiKLjW01+o399KZPfCDOrbtnCNB2H/Nt/fCnYcFPVj4jQpha+mEZxO36HMQM1
Q1po9KqvOFe//RQgTNSLH5Q+wIjQ6CWJjVhc1ndak5yiJaQswbB6a+QGjVBobopmRA0CFdX61KBM
0yos8yjtHXo6ZYJ+gyYFQzHn3mlJaXVY7saFemjz9Oij8drGjM3ggHfs68U+AO9UD3DpUxegXtCY
L6q8wiHF80hhOwNfmxU6nFx/ZJZ/heJ+qDTjDE642zkIP3jH/TfbF6wCz9pUGXN+jNKPhEN+mYNi
KmIiGitKwG+V5mxDAy2ayIjArZAmiMB5IiQBKENPlZ85xuMowgkj0Pha1IMfe0wUR7If05o6oMvU
rqucbdmnb5Vu/6aBfWklfo8EighCgdfCg91mM4C6hR8DYc7QdkVilbdOqR/7ZLov2+rDDPP9SJHk
0UPHdY2OyIkvUO+eYvcAN/wbeNMwj5/kApu3pk5nD7dhbeFynDJEj3++QzUTKDjjmSFmTkoGhUNs
xO9RuSlnclTzhVQcNYu3vLnMU8MUwvwADwWQGJKjRhNFN7P3KgNX4JxSdGV+nCUs0GX+Q4UCEVjT
77ohX2a5aK0c9TrmZejDaXxrIo5kZVZ+NdS+rTcRvwC8bmjoGdtOTZNEmv7JIW8KGCNHTabhK20E
U6GlTnrbRsgAk8WuXhno8oyjdABzRRJ9Pca7l4Yzg5nb5i3PIyVzjqRzeQ+oc8bVND1psntt8hlP
44BtMs8lMjes1VWyp6orYOsgSrDm8dfoiP0AF0pdyig8AbvfBNSKLLXMOLrPhjZ5mZOvYiIF5/SI
w5ZhpDAwwYFvZMbCLoCLyEBQwsSlyVxftvMTzHY2UI1SvpvPtDUAwy2dZppSGChcuqqtSQSYrPaJ
MVM2GhL+T7wXTgrgvEm/Wx3y452FS4JKMv0WLXxq236qKjrrksjf284tjlxFJFSZ2xOueZmmFtNi
UZBppSmCHVW8czNmhlgF09YhsLl4HWT41HJxRJftNJ1054TEVThEdkRKWJuSsOP1+q/beGejbn9t
t31gNI++ZSJLLcGczcQJkB9yXRkpsAlRtLf4S4FgBLlC+WARk1wqHuy08PZ6y/8Rub30n7GDk94c
FB2iG8xsw2iz4bc2/uIUqXp9oSFT3QZ69y269lxgcVJ1Fp9y1MNDQlsxsU0MIRgNbhT5qi0aZtlV
Gd1dEurptdUR/IyExLNxxLw2bExm8YV0bdgzA53qZvxoprZCjFtNO23CZzO61ZOZ4FuhBZvJNEeD
R8gHfhwU47gwBD6cG3NEOhDSQ5riBwbmpxDk1KgAlQKLRqaPQlKS4zYa7ac3GE8lbXLUR43fu8WV
Ne9aDtXOtPSDKb9ykRA3hpwayXmwrUifHW2HKcZDoI/vsocMZrbzdRwzqlSfkczVlNZpqpgJVhJy
i0bPeooDtZyBdNa25HauCCMILb9VMX0uxEqtQ4mBwxi//hIOUGKRscP6AfxUtxGQbp2aGjdLKJIc
yCJVvkhNjUatmb8jTC56azWq6tBpEheLxMBUYMF2cAivyMNDqQJgyNFuatUQPSNFsZ0DFJCIekN5
mwTvttljkrfvgOM6kbr2qn6xIHhX1vBURLCaKLxHY1qT6LXWh/6A4wlwwrqlRmlmBV84XDEAWdlB
jyUn+IhxytPz2EzCQi8WvNlw9xQRhIXu0OVVn3WHlyTJ7a3BCVZPJFm68qWO4lVnbbEqsYZr2Ahx
YIocwkdn4/qxQ4yMLqxAA7CiI53Oly5vxkLQX7D2s/RGhz7KDyPlGz5Wd2M6C3WGfn/kZnstMT8L
jTgxZNaR1LZmD9yBXI3TxHSrLQFIdMG+zbH+mNSk4Qmnjk/Vdwx4KEFfPZZN55cIO4WOuqDs1NIg
0b+Up+GqMlCrtDVn+e9Wm0B+19q3N7MQ4ta6cPqGJn7WSHmcEK3pLQxRFupzqVMPa1XzLQZmQql8
z7sPfcoOUYWze9yaqbr0Bb0NUcwkVBcfHYAIiEoDQKLq7ATFdw9LUdck1WT15jTiudbUfT02r2JA
BlBVO/Yhy3Tfhk6a2z8bSeW3xCpV4kWciS2kfnKZcPfxiyDL78Zu6VDOgvEzegdXPDUmudm8dXfe
MVk8xSlQtq68FJXxaRj9NYueVGPuY9lfGmkfaYtdI9nsOzzmnUCmnmd3kVWfWsGwJlvEQ0LfF1b2
HUGfnWsyr5zgvpnPos7OrSWJAnDwb9jPpPre1f2qhEPZgreLKWGd33is9raTdDAb5ZvRdw+DOCdu
vUlLC1Z22b2K2T4MqgHnaeNjITMHlNGMRrGxK98CpVS54Uft2h/C1rnsJJ6bYFa6ejtFyaZ1vE3T
ykfK3hMBoxgYrPEZBRs9X/HR9uEx8bp3L2IhUbPxXMyvZSHeNVX8mMo46rladp/brGvu7QZkShJP
r3ljEbBJkp1HCKCVpE9R6zx241Y2xr3Zt3e0Jx9Hq7p67rk0w0cs2J9QVjpUOih20+zqFjo2VmsX
FPOBGGoucmFc2S79rLU2oeUeRVB92QVDCKeUnwZ14be0ctSsmgOVy9wmySbW5vdO6CdHUNBxBGTf
TNY2xXfgTd9REB3RKf0QA4hxBudc4FlXwSFomEJvheScdsRk+SVy/8lzn+iK6zdxW+IuwM9d5dus
GLaocLC+PZaVfmOnjM11BWAlrEBkGrgyQ+vD0qorPVx/GoeC4ARCkbTiCe3r25/RnZLFIYOordJi
j+L1EIctjZno0lJE97rzgmMhD98Hkh4aLt8wBQ/SDQ9x61W32MdsvXqlkeQzWXwb0/4YN4zrOO+9
Yrmi6cFxxBTnMva2jkIfiH/Ad1hjUrmc+hpMouAlPBPq5/iE2GvtGPT+TZKA0jp+5zZH81/oLwYd
CCYocOyNdlwZjEJpwGeVd7KE+2bM+HPFuE0MJOD6sButecnV5Tsbcx2OOCohWRR9fw8k7wSlYD0Q
TGdLJolDuLcmaC7m6CdVfJTQWZjRJYsh31v4MKtkDtlVaA2yd9+LheCQf1h9sBOWuthmC1rB3DCK
3y+PZ+F0twU6nEiBikHL6YqR7QBVF6PAJnOecuS+TRich0K9uWQTjZX2FUT045rSurPGyu9xACz/
Y75PQvdyHJlOU03t7ti+jim/1exr1E6nCgpvzUrbqNep8gUfJoiSfZHKV0MVt4Mw70Z84ADzNkyo
QRimd701ri013LpSPBou+F4NSYYHEbAtj8SG7ULdBdc9XrXDTCdjNr7mqd9IY61cmtxiOpMDuw4g
h6Aiycw33JRbuDNXQoUwK0AEAxruvVuE9GVyOjemwGFWPvcVv36Az8lEDEAcUtw6vm7al0bx3Vly
zER364bNWYw5Wr18zWzf7vQ9+Lz1jOOvAfc20tXW4aaFGFzLlKCyaN3Lad+wAAZC7nr91KajH+sI
KZoFAOPdmArTLf8VznQZVUHSE2JNW2xSbMxEkzB71U857dNpMneJVx69Bhc6bw4mDh8/2D+juIWk
DMwm3y9/PzH8Bzyu8N4Dir3zSvvQmMPzchUWJZ6WRr6kXVfViO0AxQMF2brWt8gjGuLmZkEFBmXA
mEz5DRy3iFbQaE7bwHLPQeTQU4+vSsvwYgWotjhFVPcN7UnNQQ/NgC7cD6iunNp9zrQFy+Ftak4m
IRZko6r80W72kugxD2lhjaLMUzGhodEWk1JPosgCFYvosfJT2qx9J9Xjl1uK3rgPthssNbl8iOei
mOmxx7AclD652IzpZPXpYsuoLSR4jUN8CYjt+iPdhGKEs7TT5+B+CQ2vqgVUQiZLOFxG1ByYCW41
R64aPnTB3dWSyNVapB908VmkqAjhonKRzYEJPefN5TVn7Ks3yzWWY7geWoclkgKsDekBKW6XWF5b
iGgRktVCcAXH2W8rvNLcNqbClD6Yq5pT6B/KIz5KwtC12VnAjrdZgWW6MdiQgl0XfLuq3NlmdChw
Os8UE3yGJgg9767j+wOz3KQIbkjII4d03DCzxBbDc7hUwaV3DqbsOXLVQfb6NooQMy2zsTjb0EyF
CDJTp6tjx3mL2vDkhsYqjWJac8RVagyflHXphXMScloZlrUpsnhnOM3aGslwMdVBw02hZrTT2MSi
zvYbXaxtDU1pMx31AMhfvaGfDhJLctpsT6VkZ0OGlk2EffHgRyirDe6cHG79jGfSjp+teb411GtH
rrbRvRUuz8UN2/VKBC6G6vjQ28WWcMlbguPubIujNszEnuZ7h6F4uZ9d4r113qHsW0Kgwq1ZxoyT
5HpuEHRjnW3CzRQCzMCUI5BxiGE6SYKUc0EISAtUAZrIUG7TYDzRkIRQ4d57k3NyWDAXda1oXF+3
x03Uu5cebbYtoZOkO3qw1wKyO/yrgLkg+je7WddxfvXibDfA5y3KCbwa8cwtIO/M3NEwwnjg+kFv
7hzYHX/agT3E7MrhPiKNBxbTrAMS4d5a1jNiO5n/I2sKjI2RNJug+UR2RCAJ9nbXXS8fBN0aRnrE
nqDNyaW3KSRwx1HPXqrSOE3zuzPke4Z028hLYTjBmnenrWIPnui9Lh+imep+RbpN5ISgbCE/m89Z
pPvLWlhbC1an209QiASJKbEVn+ikXM1qfvUcl1K4PQRp9xTQiF+NuUv2WrYmFvcsWu2+0xjrQCGB
gczEJjl2HgdFYZnwIjJJdQENZpqgVRQNsH/rvSrA5lXOc0Ej54ZQmp9GTtg4YuNo9863NZILXNWI
jcmWRzFKwsa0nGgDFHNtsgRtDO9//s01JgHVDypHCSQiVY88XQJPqtnfDuwI9Yjgy8k1Bt2h98JA
D3L6aD6H2m+1gBsyz6I9ZOgUsGZBQFKOrD5utPtinJ8zfWmnK2q+Vt7ToPllCAnB5RiXsBRLD2Ks
MbuQECiliHzHPDLzTvHmyvkZNvxCjOh8o17cxZQnib0MwCPtgO5Hw8JM167uerFOJ36OGoZLo3lr
CF8MFxhAbhlf+7o035HGNIwgiTxp9AejLX8tbXnxmRlLOS04m0z8GPTNqQ5RupGCAX2fRxNVMkub
Ht6HEStTa/xWU/4z06fDN6Pl+OEZ7U4utgOt+wBfPdESio0FhFFkgo0UOx9q3xBf6DL6K+CnO2Bl
XWKTSkcMrCXVDLAVh0K9DunI3wTllF3svDss19QVEXuZmf1Egutvj+49CPCfEgvAjZjpGWVO/msO
zCIjfpOZMFSS46NdM6jfukbQknJBSs3pbpiC9ct6EfPi8qkftAtnQCA2fLxhGMJZqONXImwCRma8
1bEzny0k1ArRZDKa73IaLrrLu7HSn16qC5p0G2kS4jp3KlZhlPil3n10kg9So79CYyh4DC1cSSVr
PNFnt7rJJNc24nOentHNVQfFCGujlR9F0N5XNpOFNAm/OmcGzKfn90VycTgwoQMmAKHm0261bqvr
6ZeUbAJOEu/p6Ba4mVw++ZH3QnRp7Ku+8x0QX7eJxpaTeCtFhVApaj2XX44u4c04gOjSEafRMOOD
ssKNMVOR2T3TWm2MNogeA8ZtePy56oZTlDeimsLbazDRyGiqrF3XSfg7hpZJQIYDoK0uroP2NKXa
knuTPjeaXey1+lTyBPmlOdFZGAoTnweJu6HhvGoh1I4yl/Vh7plXRB+TGVcQvPgNqhzzKzKEg9bX
vuqaTy+ev8yWqy+b2h/D/8PemSw5j5xZ9lXatIcacMAdjkVtODPICMY8bWAxYp5nPH0dZLdVZUpl
Kqte90JpkjLzDwYJun/DvecGiMn2Vh1OO6wO8OB52UFAshIVxmOhbp1AVSfTB/uf2tapVksSNTbC
ySd+w56i32kuUb+7d0ZGjdN4ztFxWYIRPo8bskNUpIccb2H8XUW0zX0gnzKfYOB6ZPxWBfGW0fDn
JI133ew0klScUj42teUtNdm4ROEsmNJR2re8ZS11EmisXRhB13Fb1PgycM2N70fVpl/63xoam0J1
tSG1tnLvW8n/Ts1WbOeOf31Ac0XtPh3ykCZwVhZqfgRIjOWrVyVK98q65KNFOtE4TJs5ZXs9lSDE
cMpxpy4b+T6nkKqYq2VooP/4aBsE2cD13KMK6WuqqvwxyvynFP2lLPwWkwtvQxsHmA0662jXRrbq
zcQ/NQgH1LwYcUZGlUE8XIk6/iKRwM2oc8aAs3Q5lTJRNju+TD+2g4CDvf5rIi33BhcTkAHnfRSA
rjC3rYE3XKctLjDEk31azxefUJ4r0Y338NQ/styq9vPEXRroNoNfxy57NPEGGgKYs7oLQ+ddSoau
tU5ONt/jADQUAgfEdMtPwaghOcTUe1yXB3Kob4yB1+hQYK1tfBVzlF8rrwRrb1M2VHWz9X/9uMQ9
6Fj9piniB+nRtpctJpXI62EUqfxQfbWY/FGcYskCViIi/rBYcvQNrBvy5SrxarffTA6aUe6hd/hF
EDosDiIR8HA51vJ4FCDDwV2g0ECwwogVEEBPWGGmmWWmbXfoIUMENSeUleAKwbHTE2hvzDCqRQe5
Psx+OrP88R281kbXgaCet2nOt3hy6p0INb6Uwlx3kZMfihandrpMBZX/wJiDi6ylKxq7ZD94+mIm
mbxxmxRhAhS5Yo7VRmvSP5a1ycQ4Zpiq9Zx4zoakSLVyveVJbcgg6TwQK9QOdj7+ICVwNoZpHrpF
1Z3YeCChv64km3Yuf3Ugs2ihM/KjIXicJ/AUVsXbVFmQFKoWjUzfP/Sp5sTj6+PM5s2YJtfwLS9u
gaonUdwZEE7WSvEXoMJ3fB7Jbo5cRbUbPNPbU3fkfPawqSAVjEF5g7t68qZw37V4QPyqf4mY7R/r
hindgGwBupuZyRZ7lPvjAZLrm4m0thp2sZGMn8vaay4Zl8Jh9w61xGUEwCBH+qRQRGEmN7DdrgLu
+ZXGDGqylUKs4Lx5/fBIJMHrYJNo2gQTxSspLcDnH73ALOHj99FV5poUONJomGY0Hwmo001cP1qL
dd0dENjNirV0NX+1ONlWvsp/mhIyTDXZ+8nhQVGL2bOa3Jc5Y/8z9iTalS4lS8H4y11AZ4QpvsCX
3cWWPHYDh/TymDjQGqVQkNQzHmRh8/FDhw3WQRni40gAdLqonkwStj1Boi+7320/NvsgEReIWuYh
i7P72fiUWI63lgNvXDrOeCUlAQHElBTbtHMqFmd9sGkJfnHmNIYz94iwsT5r6KZOmzj7erZeDRvm
SMjqeW3OWEOqvntNNdEvajHAgAn6xCZo7C1WpofOcO9adCxn3iLzHEXuixPYD8PAdJVQrGg/L4os
z86yLShz1AIBQ704hIiU9MeJ4chWZqRShjhqgSzgScdRMt55Q0ZIB4u5TbSMRbEY33Qi6u6wt5TE
BTMGyCk1RYitpfdSbHnB4qjNujVJaTwaU/Kdhp3FdCS5Lrr01WSnf5tnj+48JkycjJosW2+DG4DL
TLnOVW1+SXQgZ9vD5zU4UEajEGR3QOjtqFvUBQZyLfQc9Aj4TnVDEnn/R7I0c6A2j++cKMQR0jhA
vdE0C9nBveuGR6KmBki+1UeWTNdOxJJAkkq+riroiHRmz2PB5Rm2EG0ss70PJ9pko8cBGwI3I+OK
Dr7wwx3PDmiYYLiLc7xL4axxaLjyS9v0HTNCCKdHAt8zbfIL1+JCAuczwjNIsoAfBRMlMUZI68qB
KzAEt0I6F1U5r2NiWKvYwy1m1fbjkBdYECmW6tnsmV/5pHq5h3JCGN6DXZpUW1xxDJD8fi5TaFjC
RkHRWfARy/nYEynRlrRiQ/rU9szGprI9Zimx8eSptXu7/YhnklHsjlWiYyBvjvqbeVwg276n1ybh
RKh72YegtHuuyTphAumife6T0jmMDReGkMbJeA4Z96yDp2JEH3of4JXZdNQcsN0w/wp6BYTwyJCC
YvkmbAMxkpD4Og3Vu5FGC5qAQo786K01Gqu+aJ+kN1jHsH9CaI5VxjBf7KYmKYrieu0n86s3Wmpn
dw6eSzJVIYi024FpqiHTD0uwGQp9fDCO++HLWaw7r2RGELavdj0IbHtMP3xk0zP5KmCz8V8j3Ns4
DXQis+oII/cYPCWkx7gDqJ2B6A9GKEmxzcheoutZdtkUpTNz1KHm6gROCw1dVBj/OYsYgYMBNC1Y
JVQKJjLJEELiJmoX9bK/dnOBRiVHM+UDHNmZxviKTQFR+sLAAllzbbBLL1ASsb+u3sxQ2YQjsvjE
Ws3FUGLS0DRm+HRI72nOfVvMZwanyNUR0EMvkRur+06UDbiljMON5hHkYaoPjQo/JO+scpLkQGQw
GECZffQxxuuqHq+5esJDmR0726Nixb9LI2XYRzvrt6MJ1mSIG4dgAHEszbk4GYBidm7B/m9CXD4p
i1QFd3wtF1FZEPDdmWPy1AoC06aSaqBkjGrG1TatbcLmvJ/ZSrlisTNCavgM+nTe6WLZcwXG0RbQ
pDpFtaT6kyip0RqzPaWiuWPzUhzH7NeK2ze20+QNcrutRS4eyo5weXaINOlt8Tl5ZIqzsRk9VNVV
Fd9a6KnPwTFpNJAOfzqDPYC5G0A2RZawbUsz2PmGfGl1aW1icTXUnbmzHehmQRcnZ1XrNfj9MsGb
QW9H6i30d/DCBXXPJsSWQxR7dPSc8L6ugDbQsh1ADbV3Yxl/4jaZQP1VhGspe18ECdLk2cZlDeYg
GFW9qm3m7e7APxAAu2c7nWMh9xAky3R+iSaIKobaVAU0lLxycXD30Z596L1R5aQBiBQHa0L8NFMN
x8XzMk2jvYkrkx2lD5EaZaErEyi7Tkpqho83L6KzEaAXVFq6J/ihW5ebb8tRTxXUQMksIW0tfAvf
xjMBv+U+cO2L506Lz7utt/bgHWXlPoYhQ+chGcECesY5KkkSiBy+C9C7t4gOyo2fmlBFRHpljimS
ViGJZgq+4mSGt0OW/RqbKtcoDgG9H81KM5CoKoTfL1NrecfIGNznysSgAJp9a6PcW1V5Qk7mAHgi
a6d5p0T21iMjPkwzh7pOqg0glH6d4KKN+wITdodLm/nYtVf1py6g+Bh1jZaLSABlwlzLhTzSM99o
zZ6uMRZqbVqT6GDSVqaCXD0UEGefvIxVpl08tDqoNq3Sj1WOxFb2BGImYXvxFTJDYF4hPW/EKqIe
T02M/9rCC1K77BBZKJwtDCte1pydsWHUXjLrrwlq2zQx3oUMAjd0X48Zxha8zQZyypNooAxFLS2G
WfPfqrB+MiDQ7F2GBdU4jBtWLLx/OjRAAfGnJRVXllMnJBMbzs4j+rfWGa75GfhTUrPRYJ7U7NIY
x00K9X7bmlgnNSjq2qgJMGGTg6iY8ezUyHlTetzoo562mizByHAEPMc43NaKBCMCfbEfcFfwPV/m
XP4mdFE40z1jdM3xC9Vi34NaJyhxcQmMt6zVpm3gDkdSxg++0R7jsQqQMmcYyVvo1nVLyQfrD8X7
eJvK4JFpJIKiJkXFRyTj1lXYxQeUQvWMCYES7nqQS+puDTXeNeOzEOXBb0gAiDzgzCPYraU6LmIT
pkyLHwK4QrcbCs0+tYW3mkzlO9Ey+DTC+BO/4IbIJLTkhviG7sJdnqMMZkzDBzgCQ4GiA6RNFJIx
BWnQI+PVyBmupVc8eY19HqwARC2iRdCC9oMsYzoLMieWvrfw2VuYYBPWU3kdiXm8Rwr8KBYsQwIg
yHIg93crLyg0LpjkIOP8rFTzSNFs7+S7WyuOoPlGkz9EelbyAmR5PaaiPDtWQXiOQnyUzwrfVvcT
BQZBofH40SM16h1I94Gks8tQUHsJEiCbQ9Fj/7UxvSja5tN9jZNvazfyK7StW1wWeypzSVKY24z4
wwUiGQukFb3M20iMI7Z/iBSuu5hM8KLw3bi3kVDh1QZvpAgO9VBtIU4NWeHj5Bkp1vfpCCiEC+9B
eBQ7Fpke697Br25l+VUalXCVB/6dvMgvZQCtwwsSNFRU7VmBe6mh0V5PM+MFhyLIrU9JMB4zU3qX
oKPMSnpv1/RYcjwdfwGHA2o0iUuUJY8dPqntZJgjAbv4PBSTtRWRK0ySMVbmTgmCzTuZOb4v20j0
ukM2AOVA34wxOfGxQbUdyGOVut9FXFWHOmerE/YEKsx29FUJrMUlVQ05KDuOTyZMBVYYYUcT74RX
70uPoYnBzwhdYhfALCHIamoWUL7/2aTeazCj2RJufwdFuboy0/YHyHC69UIHxkg7HZmegNlr7gPN
MwmptyEVC0/79GJ26ba2bIzFDZkmSg34UybMZGjtZ7xhjuH6G5vDB4oJAmUVgmsr3Z1lItVC2HFU
EHDrDPwXYJOlCn+ah3DP3MGH8rWYu3AXNh7ycjg76srCiNuBi7H7atuD8l1NgY3rHwW6ZBxNCWgf
/GIhNDUUTzN6WeR88VbV+e8gvKtCV1+QEl/7lpXBomzh9Mp9s9jpVCEGmIL6gAbwEII03tX5cxnV
bC+74Yjc9jh77MaGYrrGOqQla3oHqRQ185CxD0j9fV8ZFv7uTG8nRx+n2WQ7ge9sVY/nQU0c9aw2
6P2Jg7c5q4Fso82t2m1SkKdia71LR7AfKC0EQ2KfUWJov48Z8aROGTynfXhKWyHPQ5b8uCg24UH7
chMVwZPdRmKd6JhcWa0eRPWD8jK/4vAk9rA6lPFwjymXUzP0c1KU43XoOPGWkG98bB7tB+fzykJk
tk1ZdJVJAJkn8Z6ko25tqHYrs+ZCTrya1EhoaFOQ9fu6NZ9a/TkS4n0VWKCKJNtQ5f52MVR+suLZ
R8/h0Wwxw8UpaWy2NZ8k2zEbzGxXK3RYmorPLXKH0QsELP7pO0J+BhxWqV4PVRgzQsUNIwEoQkx0
sOZs2LTBLA7eMiN8MykD07B0zsoBnsl7rXYEP+1i8cF8kChN17RXbQo4Z4q913KA0u3RrvNT6zdC
C9e2j0BOqKHewq2Hyuq9JfSnexV1hIh4kDU0Ev6cG29l+Ys32Za/LExvlWRZhdYPvCGIPhsHJ6Fe
FZhoiXnDSHC74DwpmSxFBBI2ocM3hiEPk4tlhjFS+3GPRxqfV4HqRLpIF5iWrxMTt2KnJcCV/NZm
OVUp8U3OGInlnWTfU94x/43Ar5n2zq5oPPCGpBDaHUwSq9wbHxUaQNrVi8Uozg40mfTRRTb+j+JC
FMXbaKAMAlLzQIYIzsqZZajV6VNBFLFXU4RSeTABCIod7tt7TqT+mIoCNkZ/tPlDfAjZgZy3tTlx
G9B7ze6N60kqRCpOvKKc1/D+/K6xDz2ZPKzsjJOwSHPH2rEUk1jVnZSYJouw0YH/p8XAMGHeND1/
3KGfgkug2a2HAH/5aVPvfmU1lriUhUQXUUcG7ZfUYCjs1l7NlAWtL66dNmCj42Wkk1tcg4IrERdX
R6+FmC9geZkROBWq3KUnrshx8vmRPKlbc2HWkabympMZYFTTfb+YQmo0+mwb5hW89gA1CaYw30Te
wYphn8cLOaiIjLVPabiy6/aFngjqOsP8OEMUB2IAbQldfxkwnh1hDnjWh7YlY7e4P+Ed5wYPqgYY
dX2ftibSiYrfNgHmN/joxyIfQgICJZKWIkQJlreZDZh32vA/2bpDX6fP3ZUNpH9NaWFFX5khHWJk
3HtmFCD1WXenuIPIpXnhuDqgBful0KwoC9UNLktWVu127PnYTbwoO6CIjZFvtA88VM9nmzyylTc4
9HilT+Jeuh/HMdx0GmqCjAK8UdhO1wPRirOF6pBH69RWdEx2VJFw7XOSgVLf92Q90SQwdYwDMl1y
6KUmhwLapdXkMW1iyAFLI32i0HxIPPc9bBBQuXH12iqEoQq/Fiu0zdyGkGcxiCNSHW/BCM/0ysdE
s6lI+2JhuaAgChosURZmHjX7Rysbn0xYPDFLl1UiG97jLj0ECdToXPJbVrSC7ZTfMR1aiC/kcrho
noPvWjF/KVvHgHQVvTWSqc8089WlWdyP5QAcJ9C3TWq5W7eoJtKHjWeJ3jKT4NUbv5FsCKZLoezn
xe66yu+mhXGQ4fADf1uQLc1EoGvt33b2XrvYA9wBgdTXzAnbnJhE24Lp+0d002wLOlH30A+aI7Ps
zqKsuRn9BGlxnH87E4JEtDqPAERIgN4MRCQhgMpKRBMeKvSE4Yli1sv0wcAYxacSOndgyKyNm0wf
qk+eEBitRZ9sy7q6zrVLOEY7v4oEpd0IRlAq/REa1Eb+bB39TpGQZW8z5V5jEPyW1rWR4hf33o0Q
uR0hb+jqvqeUnSdDohd0TCGKdPRzMY/Qus1e3J5xI30T+XHtTEqj9znM1W7KbI0vx1PgdAZ2UL8l
EtOtWfpvE1bpJb9OdfG9AEa2MIec7aCrU4VMNZixvrJFvtEIQDILrqANUMU3rLMwiajKlD7TEraw
3qyXZChey958HUyiZ632U5byTsONKRU1xrT8nyWd7VyDFZGIeNivn/wK1Zko+XboEjr6zGCYrzG3
rQlw0LTrb62sIwGZdz6y1LCEj1Asr8GMw9MEO6AffWRdcbMDq4dMgXE9LM9ZE0vQVug2apJ+xo6V
OuKPYG2ZHZcePSHU8Be2TY/4dU4yhpLEuOJAm0pFGUKUMSjDMSQgYFG3up9j5PTJjWuI687Jj74T
fNmgv6bgW3U4E6DqP2ZNDGKa3VcW2Z/uVCGHNIPnAdLwqnGmm2gcX/KAJ6CRzHgmTxwd0YebxrIh
GN2qRWCT9PxS+MXp7SvxoMxi0+BnCxXmc2VHL7VRvbpzrlZHLsTPTHTwkCHNwKaWmyDv38QAesOz
WXQYswaY5BE7UkfPpNedqqHHfB65OCWaM0SXHnn4lZV7mKXm6ZBK84j99jaMiODIbJoSGmGrbIEr
T19lQeoGtye8Cy7N+dhM3S2p10dRDR95R/3YkLfj5xEN54lYMugxDh7rufff24BtYdWcCpMNNVMk
oSMk6MZXQnwuhwYqKqXKT+tNUhTDObwvAHkHARVfYtLND5U89u702JrqWkuSAOsWH4gARITK6xx6
AYFBxX02J6eBrsQzHx1Uhuy+rge3pqv2yUkpvwynuXcQc4wMyAElMpl9KXqWfWoc9zQ+1lRdHKnP
tRZPKh8uYRt/MiCqLBdJjvtQWe1NbvV7sk54Hpv7OY4bft0eM1fHdMwKqUD7X+X3x8AFLZ76OQd/
LR4m5NiGlV1QlFBE5uqVtekNGsw7N4KM7xk3EZb6odFLBJpEwIRUVFXqo+86lLUBe1aPW8kiV0/6
10Je850BMbT8zRhvAtstWocD5dEzIlaorzknfTxgAsDeRuJ4cJjT6GeG6VpH6txHv11u3fQWXOYo
5pGe5PxmJPEephlLXi5M1tM3lWyRjROaVVM1NgN7zGb8KO1kwVDzKw8EjM90+10THbMWszeu+Kcs
EsTy/RrOdG0GLbkO5r7FWOtTzM1dhPy/wLoQlekDFlkxux8RbQmfNNEYLMLWy4YgLeCwDpqHkYij
eG1fYVRc4gqyz7Aud4IsLlpIRI9j6x1sIoyoDxlUBXQzlAz8sfY7glpky5wbWvDELi3Z1HIJoktg
HuLzfjnil1UWcwAzviq4jUiA5yFCKvLuMzyEKBt+aBkwX9Xtt9mGJz+ybvT47KYgCv2SffrUO8e8
k/eei/67IB9qsRyxdBuL+z6FXLDLQv0uQcjgwWRiFs4/NvkCyDLmK2J/XqZQfTeOxa5hZkftMlSe
w4DHMeWmLHFfZixutc30q5jqVWmMn2xG9KpBVTkwKqAboe8gw/2RxJTjMC5rqvLiedbjJMrPqE74
tjLkMNvg13fiS6adt5Y9EEE5mybvsIhg3OEQkteYYG8hujaABoC/1mSCLni2DlBdNeQXm6DxKSaB
K2lgEFpGvy27hO2gqO4z7L1tYPFEUmShVI8RSxIXabg0DBS7JdyM9NeX+UoAGYF/ei2iCH/HDOCN
3w+UM9yTppHg2Lr4F/YJIofnoUq+S0S5mRM/wMT4Yi23G8zFe6lGutj2u+Q2ycuM4EuTjnlGeo56
a1vYGJgAy1qvLmNcABH7MquPulVHx+uvrDlEsrnAEBKG2PCT9kZdvHhZfR0QqaRSRcb7wl5iQY+k
SFC5xu0l1h1SYDx1K3fkm2SbLmLEZN+rGvD6sq/PNZv36MUP3Sd6pTubPzZ1XIQ4bvhIKODst5tl
RySVc+WG82Mf2s8tYANrfhrQRCO/v9Y6u8cfDaknEz9tPz7jZ8E/ZWCigi93NxiXUM/XsgqI3oph
V/CnBHJdZgBV5fjeuWSHAU1iNyTFxawXHg1JkI65YGjp4lDMFvmqbFDqpZJBg0NdlkfpCQ2txfzE
8PS3x8b2OIKvwldgIYpu16UaCGGeWF50qYP5HZ57ETTJbnCcG8/i2AFutbOK9jFyIPMDwXzyhPwI
cacrj0+cfR7PtwKcSEd74/Suix3Mp7QkQXMuEA/ZvGZZmBvJEGidu8131yQsXsPuEDbjs66XMwe5
5qoN06cBpJ0DuZZvKi4XBf3ZCMftEk6VteHOBsBC/1lyxcEoAscSf0O+eIyqeNOyHa4rz1vTdPBW
NiF14/zcNG9ejOW66B6ZQr2UdolGrCjenSym5JvirZHIWzxlr3lwsc3oh7FNLMjKccePPHfPFFHn
xnaYKqPOzqrkbPf+DWZsAzC4/yRHx4ULk1Kuc797xO5BTZ+IO5uBEc5XLoOHVdGnD5TDBEr7KO7p
zld9PgPRbkkxJkGpkQxVSuN2KMI3V/okoVbGY9fxjox+BipK+sW283a2Ag6HbQ1ML3HU9bAfuZzQ
WNxVAXdXS3QyTndgM3EzPjmtc04RoOxc0TyHCpGAZJ/Eu1ww2KEdtaZGML2Ojmruv5eXN5YB3ILx
xyqhEk5ldxMthVvXUXqgK6rtEEt10pS7unpHhVScHMElVLfYW0yT7y+DedTts3HU2bFwWR4jHlhi
IqDcV9gbgsWlZKT9TWaiHXPSnmAChnOEfuJYV3Z+ClKXKI1RM09R41OAiZ63EzsAI1u9M7vYArX6
lI/g+8eOqIhOYQ0Jk5veJmiYoJ/Q1Hy/6w49yHgRBlDaIiIWWN8HOPo2zNLvm7747F3Gp6phWtDT
V7H43FRLl+Y5EhymQjLwluBb3jCEBd0R1h9GndzWjPtj1d2hppV+PO4QSHhbk8C2ODyOTU93Hw7k
wyS8w3Y1d1RwwwQuv5HbwMEEDuOG8MT4s3KgNwJn+Bx7DGtMj4xNKEq4Aa05b112iLpiU8AAmqDO
gtdeUj2a5XCKeXO9njDUIPTPXoLBdIYeh+jQPJc+WEsIGIRfdkAd4uWqKON7FEyXRKBmazBCQUQf
1GYeZL+2HPfOjmmJbTVCpjwjAjRBl/qnXlAfmtM47ViDMiRgTIJ5ACGMm/7KvGOOaytCU+SrKviF
aML1unLtXWg5Yp/l2Vnxt0bUOhQ67W+4pBHyn5lcgtXssWoICjPfQ11gKmau80UzUotz6hJI1Fb6
nnvlmp6EDpX4AyTUKB9G9Z5aFIeOLkEKZkSztc5OtYMFRWkpbAR2C5t0XG/ex+SpZWLaodZCTSw4
46tSHet4umH7czU05qtDlwaz9Yxi1uyS74mI71VXwspuswAFEZ03vdImYZc+Zta4GgSfghxtMLBc
BslQkjmFYUUEn9on6DATV7RUX4qReVrGj1kPNC0KEciQDVOOJD0uBFZrPneJe47Dfif89G75sei0
P4uW1i1rL5jMUEc18DwyPh/IBHtZ6XVj7Ye5y9hvksZXTM5XkDOpKtPPIrpCh5eunZpSTaQg0AOA
Okvwqvg15vDJjaovL2CjRj65j150eY21IX4IOTdYld2VDLAPbfzkOuxZmTAdItmzvoOZAKEfjaCd
4JCLIO8yXceXAMDE90njCZiGmE8xE9ignB7DuPkSBNHGuQCRqJnAWLgGYX9FSIPIsxLiPI/2bYXi
jhjgT77C6zAFjDiY16xPLwE5dkZTPohsqbJq9PLdOF+PTJQKYqTL/s7PaMNCHgeyCOmqyUGxBfHF
ta5uyqD4HYrh3JFrMSC5z1k6rCw33c0WsKW2mN4xWHyyidy2nfVMdbQjfPzBYyBQt4wPSq7WzMI9
1S3BgE+1qG/4dh+agrkhOR/HvoN+7s88f/PCdbeb16H0ViaKl9VsGQ8B21Yk3y6hd06zCrACrk0n
4jHS2Yat1X3uZiNq/BrI4S4FPbn8DnUNwI9+t6hfGxdd0JR2l9btnx3NUSTBrhCx80Xlidk2hSTc
g7pzvGxYUXYAt0/lPR3KZ5Wpe1Fw+VHaEWqhg01g9Ks2gLGW6auY+qPguic+QB4I6UQ+Z3KS1p69
IWDgYC7vs9eNapWSe0tLkZ39UNzbhGNFWjyi2HmysawaVn3TVfUlHUcaCT++W36jXhFtNwD2C+ev
Tsx7Xz7FeXlm/fPZxOoB1f+xyIzrvr9zuunYa+OtmUh9rC+tQeChZtsuK+e2CPVhQVI1DPoBrGlk
TB4a7M5/czzCOqSDx9xXsIO65F5xZDL76Amb8PZTB75cocdDnb+amNVMFqKXBqZGpeiJgOvm0KTV
dWSWu85WcDY/XBdXQTGdJTtBvTzToZG/jHV28IilnV11a1m4wePmKGfvqve664F2wqeMUmZzYd9y
LNsU5R57H3e8Ya9u4YNLGiaZoVU/DuyUWob3bVjcQrbl9oy4YZdWPbLDZgsuDJ0svsqQuimrjLM1
okspembmiBQuGf9pKoK8KgIrc82GNaHP3PiRuC1b6yqd45ceuLcyJD7JyLyNBkRIbLbo27NrqSkA
PPTwXNukRPV5+cqJdhyT+7kZ2HPHbwPqHSCPlHAQWOIFtXmnkUciFnoU/rYY5aXskWy7eoTLYgwo
HsYBmYgiXK/4KCnY04hnZBAp57/tkWvlkQnIunOnUTjiAP/FdfVp5uydq7rONtNnhKhkHUSEeaEy
SjGgeykjLL/YC78F4OqFJtyn6iVjbNlJm+mmi5Y9Zj67Mzqs8ezZmXeB6eueoR6CXQaL7cN4ISwa
0i6y6sc8I/OvnK6cPMdbhW0hF9TVURoaK23iXrftn5gGnUADMvlEAUkUzVeXBHhMko1Daty6GzUg
pbKhLIjQ6tjYCwZcEbmd3819shwnC4FxZkRicTMUtbGOg6sMWtTW7lJ2T6reJxdtZMFVVHDSANVA
6Mjm07U//SRkUG8bB7NNAHEtTUBos/0l3GJH0/VUeNb/x7X8a1yL0n/7X//7zzSY/0t5WXg0//a3
Y/2TfuTff6a1LP/C/6G1GOrvpmkqE9oucDZpOxZ/a/hp2n/7m2GZf3dcyCYe+yXlOUBM/gPYIuXf
gbFI3MjKdB0B7OU/gC3S+jv/qAVZT1iwh21X/k+ALdaCSflPYgtLOLAwnpJ//AzkkY75V4wKWxAt
POaI6xxX+kMw6dsxnNM9usTuEJS2PBVIAAihq4hbEowJgdBGbF+8nwDoMdedvBrcyd8HBvOKQFF5
NhAoVgFXxz6q9396X/8L6ou34GP++mKXsk44luQ394QGY/Nn5otOMzNP4Iet4xEcWTaTc8Fo0GzY
fPdm5uFXSCa0W+PtEPLt0D5+VE1so+elt6NP1HDf3vku1Pa2dd7/+L06A6+TazK8NKw/UJC3AXhJ
bCS3gew0MXUJ9bdv2aeYzf/Gy2DEuTYmEb86mPkoT65CdGUAWQhAYO07ddBxkx9LYV1gs4BfHSPY
5Ub02wBuWrFQt/B7DciNxWBVvD7zgAuSESYxAkoYybFWQ3ewQ2bBlboWY0H+M9mupwhf89qx6heW
U5TMrVlcY9vw7mVteIfZTIZ104p3LyHgyA5t/BPKPgb8IVnlFjcVc5Mk8GBWMrZupkGdJRK3VToT
pDcx/yIjY9pNHVM7m+H3qZ6lJEooo41C6+ZHqKGMgPZpCOleyqvZHw9G4rjPzZS/m2NyhQefZNhu
dq9IzML174ebf/2hC/ufP3SKT+VJS9qWDVL0rx96PYau4SV86FbP3Kzsqem7ip1khbX69MdfsJQ0
J1TrV36lyhNbvMuQo8Or8LGsWfjHBx9rNnbk+tUMA4lDj7XxXJG/Zc6XaJwoE4kJDl3XP0umF//6
5S/f7398ZrWjLE/AZhLo0haO0Z+QSJWmI5wFFsiIseaxSHNiDGQc3Sz7jzaGlMQDuZ/wlqymHi9U
TKC3Tsqda6ibIitJT0J3lCZCQXY2UkYqabspcNn9P7xKDFKmrVxTKs8Uf32VMB7rSRSYg8dqvkVw
dx0kOFjRW0N+mER0HM2PGY8PaUFr5NDdMbdqecIeR0pFldzg4W03adA+Ou5wk6ZOdrJJRTj8N6/x
n44qDfRIcVwJbZrClP/wGpFB6So1QKvqKbR2uuk+ZJf5uxpf87l1CQ5IGBOsRr6SBuC3XWJUKeCl
cxq3yfaPt3JKQM5oFIFRnLb7oLoTKOVVjiv2f/5KEQ5wqAp4W6bp/uOh6jHKx6FarPPSbA92Lghq
4jCn4MImDdADg/EICIVYkbB+ADxwtWBx2PTXjFZC59gHwx4cMynOBiSdACrvpleJgXwH0/O/fqli
eSl/OVI1GgfXs3hfLc/mJf/1gx8bY4rtcQnTa4LvoengWvYOqjWR5ylvIQbYJgN6KlJvH7e9+dn4
CMnGySE7ezmnimrBdgIUsBN2dXEN8Ta3r/LahEc/py9B56X/zSUg/+k80Iqxx78Tdl7LcStp1n0i
RMBkwtyWN6yik0RKNwjKEB4JnwCefhbAuZi//4iZm47uPjqSWAVkfmbvtcH88To5vmMuL9z/eKFQ
YkdOsLjzoZl91rqChhrfpNXfrVzvVNTvyml4H0Sa/+iQIO4mKkY1jeAf8F9i8BoOkMcx5gyM/0rf
/WfNzad0hpm7LN8OdMNd/ygQN69PuLaXQ57yHAgKZMQlSZDuAfAmwOPknpSlOMR+9M3MyyMu4/Yo
mUZs2oqF6wxRATB63j4WcfGUgx8/lEJ/n0eIFEGm5VPRXBOpnJO1pNr7nzi6+hfMaQj4RCqvMS7F
DexxI0v+rwOJquI/v3HpcpQyeg+WguQ/zlOlumx2avwwYirrY+5b7tVP6CPXC9HUfKm0/N/7QCwL
kfpUkMlVZa5/wdwHhUhiaWGfH+wFgxljuv/vj6O1PG7/8ThK2kOTugQgnSn+AyAHl9wIJUSprSoh
wHIH04bG7Jtb63EorY5BF2MTnEgHf/KYS8AnuICj6m4T64D/6+L5fwlzlEa+j5WcjYYZ2I5lmf9B
mEP6KaIwYkwfYClh1dkkj0xzFj5T8GP9X10Pn8oY05NbTdMdv9ASSW/+kMuMeH1ACpl/6gnFAeA4
SDUih8dggo0zJ3ZGZFD018jX5yhp/F3vWt4Bus5JlGRN/u+fKm/F//+lB8LkBrXtgJcncJaX6n+8
NCzqWt9NEY71lYrA18blg09oxSRMonycjmRRIzgkM6qLtLNh45vyassqB7HEuHd5CRy2/3kUdftY
9ShZtMy2tdlXZNkptp0YcUC5XfKpuQIHIQEmyq54Aqonjci+otv2q8C+DmpwzwCjaJKXuiuH3H9g
IoSYJoMR3C6Vh5Mk36WfddyITJuK9CHVufdT50ts5IgAxf1oAbjysk1Lpkf028bvubUib9mrvAQQ
7R9Fh+YlVymtZPxnmO38RIoBFU7cP4ga66hWjnNOMlgKrCr8XRv24PG0HggsJvkYWQ9Gk867hVAV
1krM9YzqpwrKn4itY8yItNRZm7zWo4cbsWC910isXUw9gordNcjs5I40b8gSG00XoPKcxC0O3kME
rBTrfDHuLQ2irVHZ61qg4rRK7kzhHxkMg9xSyVs8teIUJNYbqivjIEdmaFFgmF8fUDIXx8Yf1C2j
r7MNGPOmKR7MNmYInKOnRy2u7gysPpJpqA5wtsl0YTVZpvqEuIoysGDg6qPy9YL6Dz9DfJ7n8RiY
WN/wmcTfsQ+9Fxbb0HwJali/Yt9VBpWuv/V87rBYlb/Xr0pr9+YE7rXgK9ZTFe6hH0xgO8rfQhjj
kzJClqy69zaEOPHnul4LAkZ+a0MbwtaIOF3qvUug5bVIAI4sl8loU0ZkYf3N6QoTV2cAKK0DX3VE
BJkzQyLf1SdVO0rt5uRFGsmFBLTgW/z2cQyOotNDe1jP+rSeXs0OI2beFT8SO5lZatbWToxyr5Oe
gU7oOa/9PD4QxXVux3A68MP2PZmjGGMx5gyYUxAeBPuxCdxTxicZkTvlwVO9h5EmC7hFLtrEk3GL
pI9lOAWWV7cEtFZjfYYTYByqIpUkwPin3nEYePsjX0bbI5HCMmVUbfSuP2sPS4jJm3FEJxwcBxb3
sWAI3BvKJD6BuMIaq2PjzixCfWxapQ+pomhScRa5JkAmZBcb1X+8QSCs0cbFdBM6AWn9WavIlOAl
zjZnV7U9cshSA5k61OhIDpNR8ZeZ/d9W64LOXD75MGwUGg7/ENeWvOLPuazf/JS5lyqUx9bXtzlC
LUbFY52SHMWKT1N5RdnkbFzEVzhanOK0tpAo+E54GeRR+9ObXQ/mOZutxyYfvXMRBn+HgY2cq9AH
IE2HZhjTo01OORx6970TxXdVNUi1W/+FTBrvkbUfasiHFCvWcf30KwFkq2KLNsumOYInDF99xkbZ
PNyVyxarWsJdAwWKPajwDvuNB41fS6KWPecCHpAREJisbQlVwMZ/51TWD+JjEM8tnwJxeN+YDot9
OAFOKhXOnrxsW6Rr4QFD0GaG833RvrqSXlU9jtG+SPu3OvM+6R0eUisvD+xvIdZh8cAEu/WRqexk
hTsja5Edf306I5NMOHPTVk0cfJmwf9hjHD+StBWnxQHkyX19TQ/Osn2TDZDI0GRrCUUNabaWhN/8
qRNz040JCgh7FnjWNLJI9PtL8QsvVV57+O2IfEBJVJN6RRe8r8vCeZla/864FvtBu4yH+2WZEvIs
x02dHQMCspu8+L1+/OtJNofuAXuJ9YK6D9eODJ/6wu0PY8i8LA9dViFdmIfIHFJ9GxIFO3GtHdDr
7teHyA1YDVXs5r5eZkvNxb2tkl3i8gBLUrdI/NMKSt76pDVLP2vpr9OZ0PRDwAhgn7bpLzzj7SMb
OeTY9EZtVNz7BYc/BuSThyoTZ8gzwgyIOGghFi83rocuJLXt6QwmPdt5Lpc3TWTPBpAgzowBoIcq
BP5dgygnxhNbT/2WeIjwIOdlVzP2jwGX4Db3mRDOBnb49RVJ0mA6NRIzVY2YxBjo99cXSTqgTBxR
7HsRH73FCFx5xmXJi8oneU20lexcC1tskzXTfv3XaD4E6zPlHVtrmGEU9gDHDlOE/jpjy32G1fKJ
HXmPNCk70kut9+96Y7oV2IMBZZ8/EZYu5rG8JNBKNZSmxOjAe8TgWVp+upAkwIMGZ7Sr/eQ1aGb0
kOuZijc+YLdxHcN8Ag3t5FgJEeK00fDN75ritZj+pPgfIWakPxI5f4PK6V8Iz+j3JSScbdRagvRJ
F9mBQfZv6p0MeE4crow3o2worqFm/mz6aNYr8dTM+XBG3fUwZX3wSDSaDRHuNrAvxQca2s/eO0QL
FvrLhMkaSJq1ooKM3jZhXYKh0GsM7nagTxcqVojdpYFv16v5/vJufGoT8RHFuUnR5LINScksT0Y0
9uBeCdaEackwXh9cXhs7gTpAsvPecSaMh8tZi9Wf3D84jSjvVHiSU3RCfz8eOvSWW5kvtp31qxoc
7BpESB6yugyPaY7CzuJMjPAAnYCksJ+DrrmpqyUNuiUjI19eIY+UMbQkIKbQoW0Si5/UHXFQV0aI
7WOmnMkqyqD+aHRR+gY5+Cg04aK52US31IQTabDnKdQxD+wPIzXlq9vkn/iVEeBjfCxNqPPLYGDt
0NcnQvICN02eP/AJUcwE7TnF+XXxo3KbKocu1B0wDBWoErgppnPv2sBHk+ZPooby0MNBhBOBXhvs
+3te0BvNqASmJHOP6+++DgEUA3+rYaAPCIrSkIXl0dTWMfNxlM59hCzTmLx9wryLuHHzp/K84STC
7OTMo70p+rF7CTP2Rv7EVKFC0ZlPRL0KTuej9M86wVRgxZzX6z1Z5Q4u3zB8zUecKmVrPwjZ7mM/
xUQBAPV1Jv0mJzoXyYJwzlkT/TJ1D3s0y976nJI0b6mus0WFENvMIuNufka+EB+6XAbbIc93BpIl
7L5qV8xI0wOh8An6kcGZ2JzxlziHrMRz2ttl9igtoupf4Tc6Zz79RfXv/livbMP6sInI3DLcPcxM
F7hQSSLUdVhs+2hGsI5kHDsatcb6+mZ+NO9FMrHOGEdoYtbLVxfqgOCT5iIAl0F8l5W9IByTnYUI
/8he1toZ5VI9u7zlQynNg0Ga34FupT4rg0Q+XCtXF0SNwyRLzVxsceGrnVKSo2gpVuJQy4MfsdQM
ncC4fZ3b9Rx/qgC5jGF57CDYAhJ9PWX79SA2AxEeA93fm5bTkobCOS9n6tr7yzj4dOLBuMGPZ5CZ
DvuvEWuQjvswt9AzBRVmTjd57no2OowM1mLMtfw38pKoA4N+CaigaXDKh5GkmHbRlqch7IJ8STdZ
7mCnbRuASqyq1stJEiUDp8c6zq13dioVHKCauKJprip5wnhJzPfyVxzy7IH2ivWiOT0uA9dMKWTP
+KyCRfFJdkJ9hki2vvttGhIsReoDGGtxplTuvmmiKZiH3n0sJJj0NutBsk4P1sddNZDK+hndHClk
ij3kg/YE7hrKqCILm3s5JzdScO1t10ePRdV6N5OwUwobqZKMkGH118SyyQCSSAzmjSBUagQmo4sk
I56I/ylsiHFs5vZ929yGav5h+Hl9nnFtxM5wiUJjl6VYa1DoYErCF3HDWYl3wyqrw/oF1Om0qQev
2FlIkHeFNTDodRdreVqd1kdQoz46TpM6tiFZ13FZM6hm+NwN+AY2FgwXtpcwLWyJe2bgSyG3Op4v
tePcPCYUYQuQzarjP9WMtp8VYlIeUEDQVWB1fxezfGQK+20amiuk5fD7GCY3axLfxBj+MiIPmibT
EwvqIDqhaBjECwGOw8lue1aIAVmYjOhC06luXsG6FqInQZt8ZZpB/YbYknQvfLKvOjb7nvvLrqlY
+wpFlMSgWgPbovE42i6G8a6uP2UWk0DOPobAg/lkOkhIEXfBL2jjfovtAT1180e1LENnIqLoftqN
nmMQZaw9pmIGq9sP8JISvJpQwDfEgkssYKk5om60fvYdlPBIZUuoQ29djSXDgzXiPqkRgKTQD3ZR
Qyo7neN2/VcAVu5GECSvOYqE2ZqTMzghajRzfBvJ0cSWZL+rmTRM7eCnwmEQkHTGO9HvHHP4J+mM
gGQvL9orXnh0p8uO15S/ZU1ZWYeTuxnmAJPzUO4zt0aQ5rqooZz6DZtWfBkqlMQFdqCo8hw8wgjn
pN9c/BYHYIqfNPmnnGteThNyDP5lI3HrLVv7PPWBu3JBJjWqWDuDYoGo1ZwGFI+tjslFi37ZJAFC
wGyvSY8RNVPywDuBVSEh7a6xlvvZkdyAGDfs0jI4/VV6EJ57dXm+Fuvtxm2KChhxtovFIiU0nIcp
dxnf0aZXJAVtlZxYitSNwH1nQ+Ej6qjLXhhcfKaokIivAflTM/qF7gijg2YKb6WPpcgNWdHgn/Gn
/hj0VFZiMC5zFfyMUyBseZJMpFnLk3YA3WVNgleNlTDqkn3s6P7qlr6D0WbjojXasRYHyJm2PzNT
78YRooOPUxafUPLTHcwfeO/GhNYqpGhh5n/uysI72oLJjoqdU7W4MJbPJeo8MI4zQYvNHL/VxXQ0
WWuf5jon80v/TpIn0RDuMQNX2niCZ3TI+vHkgJhY/nEJeu5UK/Pqxh6Kojaun5wmGbej+qTbza4h
FTqshkc37yRW5+RfXBsbpTE/9BkqudFMUohxQb2pc8Yb4bKblnwd1vTLgFFCoUswFULzreOmEc4B
fu2Rv/Bu6Pwr+Ts3pFGoGqrjSJor0X01zXz0RmAOEHEWAAg9aGuRh8qORkO8zHIr0V7cmqS6JPoz
nEDTNs3zgP+toHDA0qwEcaTZNQYGmz5YlmE+MP58dYPyZQrIkuSUIKDo0xuXQ7uHJV648pWg1oss
s/zc+3wxddaf08Xv6MV/u9oEl8uQyLaaGeq8DDZCMTRoTMwjUnyvWxOT/eC/VZZxhPi6l/lPKSuG
eWXw0efhj8hBdOz64TkssJzkGbI/5Xx3YWTvu3n8Zvr2U8ClBFLqmQLzhk/y9xQIffR1cKlR1Hdm
Ne1qS9eHNpeQDjwTpyqQlj5EU6B65EiylCgKSC+lwB882qYxyx/DuPrk6n6EhhJyz5EjZhCEiayN
MMKe76rImLgS8pPF6jkGCoaGJjAwdg7UuAPWpcyUbw3qyQ5NUSP5GVUuwl1RIBfWXe7sIrxteaLr
bSUp7kE/f9hSuXum2vio6QWKEtp/1mgDv1gMmSWiKouF/2PQ4SmEy5EZyXh2eXJSQrb9On4gZuBT
BIgz59R6bVJsC7V7xqoy3NTk/+1dEoLCjs7MH8rPKAMrBjNn2CnZoty2+54L3QUtFsJiQKfxyrbt
kuZzc41EiDp0UUTYTXPXjn2eI/LOc001U3mV3MvS0keDyOe58HadIGnIyN4RNTd7qSrKdYISAkyU
3CvT2zSK6Sr6HEYtVJmqLLcAzQAQCyaLn81ylKGr5BpwFcyMXt35thnJ0rxSoliom0OZH1KiOsmA
pFWssn0S+tWl0JeUSQQGe9/cOQXGkTb8zkZ+XNh+DIxya686cjHiYbqWIZ68vEVVW8zVu9uL/kT5
/mnbr7ZdpxyQrr03gfp5zS8yoS5BgiZ9zuqz2YasGuiVt+WkpkMnxmOZafIBkIjiFY0QTXqXBC7x
tvf89wS1IsvWhCBLRCaNdW4d54l6A5lKg0WMQvISeHG+8ybnxpx5D5TPpCiZ9J7N+MJ9YMet6ie/
58TvCh/c3pQlaBu58BtgraJlCuA55acYusfSP3QVs5qwBQcDuqjZ8yWSYNUbpxyLK2e0fs3xPOFQ
n9SuYmrYgtKkB1cPg1r0jHRRfDSge+cO1inoBtjpUh4H2XMMBvM5wlIPzW/4jZoUk6hHRJJmuVB0
L8yx75XTnWSLn9/NaLkzos5FhLyHfFpMaB6x3ba6eF1C3pbnkhD+XDoGWvay/PQGojym6mNKq28o
gT+RDxHLHdvdxTbwE6PHyDYEbMIgMbEKuLms9o34x2QzeSall2ALMAAI8HWCOTu99NmFWR/rIgdb
ZJa6H4XPiaaV/WImBgr97hN1wa9OY18arAYknctWScztvghcTl9IEFfd19NlLL8HuDWvhINjXQUk
Y3A/jTgFWiP/NSP7xF7nzKj3RmjS4wJPBtnEK+BRQdhgKgmj5Dq2uYknIluwrKMC2IyWptmW+pm7
MtqlQv5opYtozh0opAp5qf1gTzHM6SLYl09R91D5Zoirlb81IG46OBrkaL5m/vRPz+8G8tSzNP3X
KbwAvuQV1GQIdxWle1eAGrTj/Aqhcq8RChyy3ET6f/Umd3goKmx1jDFuhqCscUubUDUDhjvnHyuP
hX5Yc4B284Pww0ttlN1uyhAazhGBgaEgQbNc5MZ48vjAoEQaDU4bXXGKToRxNMF8GB0Xc+KjO8Ar
GH6DI/kX2eJ5WhJ3AQu/9TMthBbDh3JJMON8Q0fpbkxdwDKf9grC125EOHrwK1JaSFdguWWa0E42
2SPkoeoeGNpCa5yjr22BvbrUzFv7RZHJzSvBIIKgVTzdNFT71CI9SKIlJi8kqiEfMRsLbjEGlQkf
3gG+b7snWIQ6rHbNC0nWf/shmQ8Mip+KGi1uEHjPpJAVR8Ksv2faeMkqLChVLT6xoWKmzKJrVhK+
qLz5g7LpMUztfD/69ZtA8odcsHN30wCKFogFJTvGeQ0LqxR4K3pSGOFAyWM6eBbjEO2ec5glO92Y
H2lPbKrh1Td/Rpgvd4AlSaFQjEeKrP6o/HNo9Xofdh5nd2Ri9kYF7XxEVdFvOh/tH7iZhMkwOJGs
81tkqvnJcvSfubZfBXnk80LnciKGAG0kOaw4r72o/TGgbYziV0AoF0EBhim+2tH/o2CsQ+SQMd44
LA+cWgokTVM7Jt5d+gTyq3YZ24Qpo2TFxjhcerd4xI1a7IhBlsWU/ozj5FzVBITHcfTsBk/sZL5b
8VhdFs7gUOVYU+wZ8EoPINep8f5nZggsr0ZFZ/lEphHJ5H1D+y8vKk4QBy//ky24cY/9+nn9h2w/
g9cufXDaugX1bpbE1MTz0/orG4WIvMshfRQAT7Y1hc1Tu/xHkw0YfhX0KXL5nCek4OJJp6zbaqvd
j+BsSBnPvW8ljG8AkQedJJSKKcIqNZXcQ2sfa+YccYF3Q9l3qIN625CfAKOp01s1EEnnZotOJAzR
CjMv3M5juNdzXhwH/5CkkTjbU/Uee2Vw4KjqaQKjep/mmHDixWCcVu527er7yT9mRaUfw156m7Yk
Sd13kP2nY1mcrey96cbFN1s+gSUkAT6f9EEsm+zS8Q9fi2+WyEfbvHohR9I0zs0ZMgtJKxk4ItBl
gHraWu45c/yRa4ksd7rPmvAmqE9iPyzNaDYH3d7k//pSOxUfiZOkR0pcnK3OPBx17WhQslTEDuuY
jA8RVxTqFA1PaYY7cmDf122gu4vTXPzrmq75zsW0as+W9r8Y4Z9kYV4fIKEl+JkAZGpr/jmk/NSM
5ujSPmijQO4yNmP6oJFkqPGaDaME7hqNx8U6PFguN3X7N2oSm9rJ64DERVTw8US6MNjlsqbIK8Mh
eYBK5QMh0Sgx0yH8N9t4nKoe0WvUUYirnuNRZKCZ0QBDmjHC4tK6/PVFAVk7Maf6CYF/hO7fxWsL
uSaX/jEKUOHlXfed4i2BCwKOyraR3aSPZT4lP/zxjYaADZhIZhZZ6a1U6m+zuMeDvHk3/F4/Q/Vg
H7KMlSp6+yyKfmSJ29zEBJDNTIiqn+3vVdYF96qOUfsG6b9uAtll5CH9lNd7l3l880PG3OvUxG+B
IoxxBMNasKGJQ0ITyri/rXP4CWYSg9eYWNBFc7dOfQAaIvLFnHIUgpBzRHLFLjXMu2od2kuZnKOY
JIV1wmgVLY+wHVqPbQYykd5hK2qrOFVWNPK30NXXY0uW0y1CWnyyNPDKsqr2k92/gxNtvnWZd6eP
JHeeS5xiNKGeBml3UnjIAZRE7dGoWbbNTsWVEH4GjNavJavDiD13SKRiE023oSaiyTeG/DC4XUca
vG3h0qP/j/T0QEkeX6poIUvwMLOYG58yu3tPMutb6PokFM3TfEqE/8no+zA3Y3ZdF3UVpqxDjmag
tsv0QIXEPbmMQP2B15MYVoIiG4fYcNhzDZU5YhJW4mlHNEKScaOHgXfOE6bUORgfaFEjT3H86mdg
dzq8T4A4Wq4jkzHG+lNTN29qn62gnqZ8ryo33XfBTEp2hV2b+daukn7Ppwe+Z/lzZJrO/IKMVjDJ
4fY7TDO2aQnoqU2Ghy+homL0evRi7JIiJEF0mZ1XRGGGli8vDZvSLulfKCKDE/HeAOn4PC4GXLFK
WyyzxhQuk2ztA7NYrJUzpcDUTtbe58Dd9mWjoM+4+ZZEd+r5nuklsGe+AixDC6EEp3+SbpKJPa9j
NsvtzX4dcQHKiYqWPW3SQwiEtbPMp9gzhweIXwxPXZgwQbs84j3X0KK1EgHJHVEWHJoQOX42jwff
7N5ayChsE2J6i9h8Fuyaz3lvTxh066cOFeLVbMQdUgikCx0QB2jgFVfwieYBzMRmyNyXZSxqxw1G
nIxhd09S4zFpnc8GrvzRJR7llHT8IHEIZxVX4ANy1Z/YOby7RSREbL0ns20/TjboOjgtZKYs4irm
UDUBTE1Jt88MG4CGPAYKt6k3ieRYKuvkDlN2UYYk3ibKT+GkqkNtcImm9P1PwIyHe5VCYUw5fYMs
PZCJt87+2OhWrDe50OccsVQoiOKB19ouM16YGqxqr8pWMXAj76GpEUNlqH467QqO8/IiF32l1zop
lQMxeR0gw0mn1y45G1hGr7T2PB4AgcNEXZI0Lh77udrDNe73g1PI/dQCFdIMS3GT/W1dPPO1azz6
kBLWhwbzBJl4Uf2d2f1bRABfoAdv9/UmNEtsd2XU+6aJnG0VVxfRe/c4IVi1rO9l/Ap0ylk0Fm+i
kdWlX84QI8qxxyK4PY0MAba1I94cP4JJDprwAPOrOnSYqyZ/RKKWiv+eiQctBWlSjfEemqHeukJQ
mAi2l8ov/F0nf9sLmSYgksAMi/aMrxiio1iYivTcNN/yiHlJbqLCu8mpTTYk1f9WGa/cOtQuM8QP
dt9i5Kzm59i1Pyxq37tnJf2lDDExrl8SQ1Pr6OjB2lqsQsplWynm9JvVDaCmy+av0yYnjDo/tWL1
LQLrFeBQfXYwyR+KEa417CNv1wo7eko69de3LqtUYZpzRAQIfQDqgmAkgvHkjZ0AxGT8S606PM0+
fizjMPkO88lEoxkpjE2kGQ5ETTUe8o5rciIO8Lb+KPgH1SGigonMjJ7MD/y9XZMPlk3EF9UMg0+y
wUDKu/ZMVOl+qksyR3qkx3GCDdNhmT9M4oZp08D463+o0n1enwL0W/KaZsW7reQ3TT1fiwyxRVZA
zNTZPusuSuJersMawg/2yiFdUlGgo+Fayz5Nx/zW8Q3xaYJLij2ojKBM932IAEMvLv8kNkugvP+U
GuDPQhbz/Ow78esPpYMIqPY74j/M7Arfaz2DugQogBPO0056itTzmMaULDFA3dln5cbkYKMeo+hm
7YzXON6zpJo3awW3XmhFBT+S7dA5L+rHtShRrdGcQeelm54I7o0dIa4mNQIsaVF2eILYivmcG+Yi
vGqS8GYG02ekw+inyau0ShHXQmk95tfrourrT8v3hycNZJayajsoP3wuhNUzmuStMcB+tX1PwGeT
tQy9mM0Wbbd3l0AJi3wG0uxSyvs8knu/x9KaV+odqh3wFdTR0hPBvpLxzx7H/vL5pp3m/B3G3fpd
FT6INGz6Z1H5mp1w8bweV/MiZYkdaNcdKF9WHz3DD7b6pSxgTtAUDhIflLbTt/Ue+RLQo4wyfllJ
YlyMbP45I1CgoDM4QZdVtyd96FipFo/QP34GRM5Lk/A/XRCgNzSJcQqb4IHZfnRJjYmkhFKZx3CI
/yY9KYRJbz9wyNxDHDv33g3++a4Bckt8M2y9GDnJ6gA6gG01qHsyFKM+YAsoMAks9anXkX6aN5y4
WgBI1VRmIhymH0nGibuKS1fVnjSNlziwyP5kKnPUxHA/9ukiDmVc37c8WENJCUrvnDKOANj/KzfC
f+t+sl+W9pVu/o4J2EXAYEVnNA9RBesKOvnTYPEZfKmGKCiU1ZRXt8Ux5NnWuO2gguwcEv/Oyozu
QURwCqlGw5buHs3pskXjjoGiWQWPSr/ZEwCUlpqUiDDyAhx2ldjdJr6lXF2RabMCXMTcXd+x8RhI
eusyskLXL6F3mDfpQHzXEQJIsiP3uiLnIXIJoVu+pOUKVH9a4FXI/oS9Xb9Xl9Lk0Hhhskf9oXeQ
0WKCqa5Zek0je7FNqNNQwCugY4N7uazy854yJ03cRzF6lw42LDytRh2cOX1cf8cIMdSxJJG1xJcO
lYElj6rBzM04T04uKMZDYdCJo58AbAQYO4AXGluVoN7kJmAIxlqUJ5J5U343xglPa21cUHHc0Zl/
d8jZPkXKeBJ9Ye8imVHeoYoTOo+P6xdNwhp56SOrGWc56Ma4Otk1rnbLdsjggWuXKQIJUg2hjMXy
BVrZce2y1tKb7ybjMFUf0ld6FyzZilkMmWGWFJA1FhMq4Q75R/CuVPHa47m4lx4ytLod82vmdXCx
Rob6MBv5E+CR5BIaGJLA5lBJde9CRyxQyv1q3ZhrSs/YZMSR197V4Cy+5ylPIm0Z2KciuADlWkik
XGjrt6ccaCZpEc7Yx+p8t0rPxfw6Md14KvmL9n6TnEPC1AGcLsRaSaDeWkZGW3ZB1nYgU/aeDWCG
B+tswkjcrtdYaUi4kmBGKDjY5aj57yq+1yg990okD6DGl+rTxzBkkv92WD9VKweDBRf80UNdCoke
riYKO38W5rbJoNTXlpguUlQYk0LrhJTiueX2vNhV9ZYOAqt1/StOxpslBhx3yxvA602IEhIYKNtN
sTVEUW8E8SGsZX7VjRsf118V0Csa9fjfypk0Z4grJxa5FF7EF+vXIBPGV4tTLMKI1HAslL0afCTy
76gvj7XMyJUlqJA5TvDop88yk2rrdRUD26ANdi2z0fWNnBTA7sDbQgYBUbA8SMV5NlKXJDiK/yht
4MRUQXspGj85hmNxFXXMJDAoX9fudOQCY8IYohPSfkiujvrQBj/ml5DW2plO1l3Xk2u9R6bKJedO
saWmpuUPnknqAPW9DeM5IO3hg7mxc+5r8j7anhk7McKk/kUJIiHy49fjYBXncnwdTdJNhSVJPR5g
vEfVfjD6c52SRTh2YXfqxcRiQWmxYR4uUGnghyxj/T7PLdivufRpmo/jNKqzg5UNTw6L8BjIwjGN
KEJg1037BEboxkwitJ9R9CaBnB0Nn864IRN2edadox7ie+rUz+uTbFbqZCv+VoyxXpK5qr9arcgg
KsNrEL8216/FtsEMvrf72+qHWr8EwbKVufU+UJ59RUMF7AL6CnMPjJy1MvZ2QzJzA8jzaJD3Onlh
dR6G+MWrQUTEJIqFLbtIPxl/WRY5EKsKFim2/RKF/t7riBG2HcKgc1LAkMHeq84Lv87W3DQIeq3s
5/V4Sb2s25I/aRCnweonTnPe+RIpaaN+mW1fnozWdG5Fnu6qReAic/XXW1S9IgEQIXtIA2UUq4tJ
6HleOvoWTGdnYFS9PJP5UjF7S9e+vqlupkfgd0z64N5GG4KbIUcKtIn10m2qRczW1MkJfQTcjWT8
EURI77FnJ6e0G4n5XPrjqdR/c1UjmJTM+UA9oXx0p2OeAZ9iLi+v638rp+CJPSSHZED5G7blP5ln
GxL6gjPLsGlj2r/V8tMQdPk9Trvp7iK22yg6HkpHb9d37cf6irlL0b3cKzNi9UQ7HxUnECFfrIVX
C5+Pxu1qPlETIxyuVXUqU2w0RDAbOzDUwK78bLpOoQXCVgwXBsfvTRFvWhn9Q5/L7nfkdyXt4qFA
urxzGnsXK5ozwwKCNUTNLSGwjJyyP5Fhouzu2e6sN/68GH5HH6NfMjEQJQqGZtUob2MIudcZYdKa
1pDvHOhxyG2/ZdphhTsqzPTIYJDrIvDpmvyJSNI/LGHyu6qb8KCKnKwwRn9lUH1veGMPulEBq3ii
71znIjqj2me+leLsjZHXOdaf1AVQnaCDpuLzsl1e+Dk9MM5E10jlXYcB4iuBlTNzP0vUSG2kiT9z
c25zFTJzXuTfiyLz69CQ5nAq2rEhT9p6F0vgAeM8d2d7rLyALxEczXCcfpHZGBmx47EwrYA4i44d
I48/Mp9wkcVBp2DYCi8g45gIHCY7iy5r8WEtAk0Y6Yd2YA0BOl6fIMhltat2+aJhjrpioVjm/m4Q
f4oxDB4Nu2MYgyIVZgIIMYRw1Vj4R+a2BB329Gdf7aIiVudrEBEkf2Vt4OtPfyEBAfMbZ9VJln9r
UvGo22IoyypilFL0INPb7nnqwIk5IKPSgImUjfVfOn382gEjVxCq17rMsNsDqWXBhvxftGEuqQ7K
Kl7yuCMUx4H5QZrjr0Dj2JjN8FXYcvtfjJ3Hlt1IlmV/pVfOkQ2DRq+uGvjTwrU7neQEixJaGvTX
9zbz6MogszqiB5UVJF289wCYXbv3nH36rq1vhwEYTl7ytmDY3kyoQOmkN4e+JAFwENPVnpfgvLbL
R1nXyS0lCcgGND9t8qzCPtDAlQIUKOUqOraJ6F4k5Jdy8QiKm3qwE3RbbfamduZ81a3NoV3yxwXI
WFr4j4twI+T543hYrekJ0N5yJ0vehEhP+uIZWTxzokQ4Q/dRHuqs59SMNNWKWk7SzFWXfCUHkmrx
TOg8aJ1tiB2QRYiFldX12sjd4A2kqrnxA15Pz72tmrU9tSjRboLMCG+EjarA9ZN7Ybjh+V1nqjX/
yKkQHo6zGQLSj9JzzVDCcJAvpvZ3Oo/WrmML5cTKiIWZFXLAJVSLDJXanA9omPweSZG1nE0+xkNW
i+Acoa45E1S/MfBAnls/qIDG1DhyqHB6e342cfzf83E2TOasdm8h47hhaI+vYww+g04vTsnMFsvt
tx3yNLgdajbtYI7P0Zrc9hLSgCH7eJd6UBObrN4xgJ/wHCjzmyqiuqqT5DUj/PF6A7ubOi0n7hcy
Qbzblmb0XiqcMEzUHagEImHV9xDy0Zy6GIGwvmvm4UjuJ5DD0v/83iCT0fcgag4pQqWLLof7YDwj
zzS2QYeuAjh0hLYH1KabMKyNmvh7GD0gFCTqVRnZqiCeLsW4ptd2jh5zkDmHxvTmYyGij+D9cUsg
EAqt6KsgJC5IF3FcfPdnFqQ26WYs7/Nq3XeEGjwAfiUqjogoyB0WjpP4vv/gVHb7oO8iW5J7BmmO
ur1Hv+lHVXZW/PFCNSurD5hrP6v0recxp3Myj+WJFoo8ppKuwkw6WH2ZKjKMqiCHxESb0QmQxfuO
gzwTXdq+IwSAZkfoQl646aplOM/ImWuDhIfEqXfv9yvwDJcm1O0kIzqosfV9UEbnbqw/lqPdbhF8
WNthyA4rCYiXOrceMf9wikDwpNeitIdj7JOlaYdNuxktBwY01Rdla4Se8EaLuXWlOuAEPhZZ/Cqd
9q50rfxOf9DJQPamnMdPYe5DWgV+d50G8ruU7h6oUXhpKFE2RpQ+161379ElDRzGKa6BREj1IdPZ
7Q5MjJ61tTfFORQSDnZEt3/QrWsTzGebV6eg7unnejAtdD1HxCvyFKC5JDWpflKIVIFh0iEFr0gf
uVgvscu8VuTNuymxb9eM88DC5B4G0FnlJvkEpR2KomFVNZGEG06GiUMsJzUpsRvUEe7Yh0A1UZ7p
JVa/3ZwA4Zn54G6xYfWEBAMj98q3GAzmYxyOJOZZ9YcWrj0XabpF/TmhSKjr/Qq24q6SzetaMJeP
hqPDyz2jFHpLZlXSU/ruICsm95b93StHC6JF8W0q1hxdFmOKSHxFzda+X3IY49m+m3TigVNdK7BT
GcO+rUE3bjcMXyxYNSdd3uWDQBEhkn6PhhKskxPGt25cn5cpVJEDnE1XmVyxFxJEkDaIVVbzPpJP
bs1nZ6meIEK8z6nADEcbe6x7+zgGHfAuVajjVYR1Q+QP+VMgNToGUqoVHaGL3EDYI6QMyB77Crjk
7JNeXHq1vtL6Hfj7GCG0OpDU+cdkSeo7/j82jpdyWgGU2DwsssSsrO34Vuq7pzyvSW2K7DPcWe3G
kOgEbwjdDLcMKytyFNwFdj3qDs+wGeFHV/0BIChI7/R/daOJZjfnvDOiuvfSInhAJ/8cDn5+Hpbk
6keTc/HixbvoOoATQX1p0B5tfJ8z21QTz4pi95LnOcJwfT+05APrChTJ41ZYoPwmc1i3cerV19Wp
7yy8XkSPorgJGTWfQn997gbQA6I6C0hvF3DN+V7PTPQWG5nmeDfjyWeYkkEUnfvvPJIj9VA5nfJk
vNYBUqKET5UzHCr6npImbND8NH661e0BaD2nWip8mItT10LrjfO2y1mpec6qxC3ey0CkD9cwldFh
Xs2r3edMFNWQVaL8cdfPNWlkPh7AT/XUghs1FwVfJn4sJMeBgW/WC3UuSxXp1kHKMYjiFLjzjyCO
UUdyH1UkZsL1Xv3HRknbSaQ7ZaDnAfqxjUTTulxmxz40RUo+0LrOkOGd7orkfavL+xRi59H2mdWl
RLDoXsHYueIe+9sDU38itdRAZYwsRqfEEw1myE5qZOl+TBDStONCIrkD8Q5VQnq3cmxDMoKibK5s
5xRN9g9dYxktlLNhjrpNY3YSM3yf79OketBtxCQkSMpdm+Weh5scI996P9G0/fCBIaI8Mmr4jKCk
YXLj0kfET79zmc8h2IbDg3xA3FhDb+6TxL3EfYfuqkZQZCHNHHk/3nDQvg6vjr/R57Re85F8tBZw
n7+ip7HHlJOWuS703ycO66s8t5EHW4DJS2pkD7pBMQ5G/zDHhErOvQXjG8g5vGoB39wZLv5KIa69
f0sIwrtFyi7b0L2gaEy3a9J/0nspAa3jccoA/kYLc4eUJMvaIme9b+hb5YVD9ojDzdBbr2F5EOWu
HYid1QcNljB7p//FL3+GHbu5Wch9VWNAS2VmnANg/3HSbWLQ0bSDodj1MZptumI1YCM9D7HC+Cij
nOGQgGytN+s09i9pamZPTjwFe6nmL7LsPoQG6/Igp6+xMPDR9az2MUJyBNXliHzGKLbO5JkMvZjx
d1LQkKTU2htz8ZLI6jsjSfemN5ejDxu5n7gw9TxVlFoo3rP6Dfc/mNvKCK9V8rWJu0Pn89Sw75rP
dVeazzFnv5KGltmARR3InLmgepnviI15cU17Ouc9xVltIlRgqoKoPaRdPNnY5CjRu+tcZV+0c6CR
XAHFF2ktlQlqDpgmsWYjW2/NS2dacMhopTNMVVkwHCrGNn7qsXsjZsNCDLzsLgl9DnZKkz5iljtn
bssZTC6f5bS+pFFBRmv42aNYBcKXjsSrFR/nYEzQUo0uBeTweYrr/hSPybR3E3lPg/UMeBK6U+nF
O2Pl5GfNYCRtw8DEb3rFoW8ATWl/GbFxycb0GCBacRdca/W6XeDStRds5yo4MDXJODstxRbqzXRJ
e/juiZ09JlUW3pdf7QAEby6YVjrMNmxH7ofBiy7pS9ktw6kxoNj6ObIIp7AYB0/lx8Rp6j1umZ9R
2M27ujARSnGJnOBiZaO59cK4+onzxT3SLw6umIa2U9w8d9U0HVQylmf5/jPhKO2JwTthSOyrrSTk
qjCDB6ZS8S1tBEACftfz9IcMzTzrKFfzLEXqPumbrpqWasdVeCuZ2V47P7HO8M2brddIsQXFknKI
q7Ys4jYGoegmV6L3pKC/UBBTUvjLHcJe3nFpnu3Fy7aCSm7nELa8I4XFeXRvndWjVpjzN4Sb3xCA
yPsRjX4TB8vZLwlMWAeDQL2E02dCmk3cY8oRDSRSddfMEyufXtdkwc8uMvLH9ClctKh87Wr9QgQk
HU11PHU9RnxzzcQP8kNLBYJfwMmac4Dq161M+9UpxOdiaZ4z3BMHvD3pjrZVCKN1qg+xXQjEwhZG
Ull8ELN1FW7L0Km1vpmJkx17q5/5Kc1eGt7wwFzaeuxGixmlqHbO5H+OjeCsEQ9ZA/2QVMDLygqL
who9o1NnHaY2e7ysq3euJdKreKkqFlWs7oZZYnha4H5aKBR4ElDhqycHCxlTm4yJFGSFNbHj+2wV
30Q/oWTMETd0Czdy7LIeebStEqbcuhKpOiTH/nCsTQ44MO6/5e6CkNeZngOifh3U2roA7RL5FrR+
dx6cEeEfMg++r3vMbUCGDjNcwjv3KXkElE9WBCRlYH8TvS8vHJAeyRydDl5FqFZXtPOxtBMagBgl
jv6KqFxg9t5h0s8v7tT3pAp4/U5WZXfNlugpPTmq7uqIXzuzW+EqTwgXpL2KPNkKHv3hCwqk+oBv
RYULiYsHRjTIe2AT6nyiQUzEQrw2EfbTjM112ySW5JDK0gRql24P4Dyf982QEfFY+UIgzXxaBzgL
DlICP5jS3ZK5uK5GyXUbe15pMHVHI85RMKZOvEPli9GhoVNfNM54b4wNgQmu/0WPAm07++Ej9jzn
7viqBwLGxGM4CNlcWTW3NUFEFxNv99Y2QOn5nnUq/DK6k3BKyLs1hp1oufYRTl48ejXPYfzV8WV9
XG3yHXXTrkoFTUh3/DkVvCymCTcGk4v9UtkCH/Degoh1DldEOsQqw0GwWfqJ7LyvHMs/2E31pF30
QKWVAKvZe21079E9e8qY5avtrLObA9Fg0aOdMjgtyWHY4yW50pzFU6SoX6yU6B2Ysgo2kmOTEwZb
kwly7lFuM7BGvdpnH8OsKA4ZdESEit/0t8E4fYvEZJ5rytsyl9FdZUNoGmNL8CLG8Rb9ofkVaERy
0/fMn1uCNW7w2c+Jx3He6YYPE86HTVpUz9HCtBYNMwtHEeydwiwwBeKd029otqjPvYig2D70yeKw
EcsO2LLzRT4XtuvceRDAd1O/ekCdo0uNhv82Smg/T7OYOb1uDxEzfQivLJNh27gXKYNrzjDktnMm
kl4G5nMl0RyHxJzxa6rdGZPb8CjKQ1ANoNG5wG492RfGhpeFFKrn1jCukU0PpytpyDnD0D8sLm+9
i6A9xu5TJOGWdFZnb8kxZjrjzZJGGjLNzl54JBEbfH3f51BYY/pvp5HZAPIKiG/v+xFpbWT0qh/J
3j0wzx9gDDD2InW43M3RGt6vJJXbSvHk8NSSmdcxGi2zowHOZwsRad1pEERgPmryBrAU74Rgla7V
0jsQKLJs680oNqsiJp+P1l+LEa0wEcgz0cpPZo69KwnxZIRj1h6xXJRe/dYgDar8yHzisr0rPsY5
OwvHbM7C6F+6McDOwaaFJ9k+AyuNt8vHLuiX+8DsnnSlHNG3p6gNMQMacXMgPM/fDzWw/WRFtZQn
PwG4QWN37XpX45jYQ6d3ZuOzY6VAsLA1MeJkevWPf9H6Ht7hMv+jGsqHOq16+R//+G+YM6g5LQwd
cPW4IzU75U9sFIAW09yxwW8siaVDErR5bNrOvi0JK8DnQvUS+gHdbYte5dQDD+4WkwjEaRWX+p1x
9T+/zf8LbcEfL0ZqlOC3umFBjZP+tz/+53H3tPvf6jv+6yt+/fr/PPyoFXlQ/uUX3T7vX37/gl9+
KL/2j5e1/dJ/+eUPeLkhSj8OP7rl6QeVQv9n9uH/7z/+wUh8+Wu0okJj/b/RijvZ11X65c9oRfUN
72hFK/gnexmqCEIvLFexjP7xB1nREv8MaPL5IaVoELpI1v8FVgz/6XmhjVhbAI+yAsE3SUjUyX/8
w/X/6QpOtoBz9U/jn/7v+/7lwv3rQv75rrIUhupfJCOYgT7zX/hDwoUcxEr8G2ZpTdbMyCnPto2z
zA/liGiyGZErmqDoVlKZOb5xtJNoUYs2+CHhiztd8JbQPmHXGOybanTvF8ZQ4GhCcrIZieBfIbbB
8AhlAnxP+FX/fqh2vPxE9Nh4qtbiGjkUcKDi0KhF9fp3tLBf8Uw+MhqXtrjn+PCQvMD3f8MIje3a
ZNi6qOCBq2yqch2xkQXPcRANWyI5Qdcg4l8sM0IfEMEfAUdgekt3ytLkFNZxuTWd5BNwtOiMr/3n
2lpvmB0kajeUwKRyHWOQvZ0fdH/DvILB+G9Xg5fuOMIXtkv+TvAbV2ry+3aasb1ss9n8YDXjwgSF
PpGT8DaICYf+Y8jxGkYhAjNadTYgIVN8Wl0/OxDoZGzb6qdXC7RofGlrmEQuiPS5IMxtP7IkKzKH
u7OaCURYnJHvW1q3iz+vm4bMoGAmO69sWmMP5RUOfrfilxsJWPRRhN0A5+43CsWUO8hzKmwwG/1j
XcUqavt+3bezNW68yWxIMGGMROr9jV/PEndI4+8KkzM/wihci14HjyjajEqjadkjA8d2Mo+m1bxE
MFT2Vay6d1GB65Al3yOsjOi4EGQZwguikDq2UjB+N+mI60FWJIQ1IWyN2f2RCrBVCcry998NbmhL
Ulm14ePmtS7cAuEQH9BkqS9oyKv1CKKarepHPuafEqWn6ACpLAWVUFGRiSKseVQWVMDD8a5tyjcw
vUfDleCBGrr+bswRTTXMKlf5AmTTcDZkYrYyHEce/HPMdv5ivKzdh/FLNVGhUFtfmAkRCCr6DwEm
uE2+eghW1ce2yCuRiwbQEZ4cpBZkpnUl8+quZdutexpIRoGsOSOKK0RxjmF2fDZX43OCbhhqiv9D
XwYywjLKQyZ1SUQeCkKoS5CHjwTxBDdh4o8Hs09R3qpfmGHh2EWUt3JBFV84xlOFYyUaQWVjoVn3
+vJlcadaBXJrhHZ09giQuRQd6aiTIO8LFGUVjt8Kb4VcU/G30nrDGz7cmLI0L27LhxfY2Sle12+2
NJB5As+YiWXfLBMnY47M3iab1JlPfYa9iuGo5vIVj3K3tQqLR9HED+UI+5u+foGVffX4v8XlQQgH
zk15stNfJ0qWD6uj99ZOjOwsZM8EPTU4QcfX0idUXQMyZJ1vWN9CwJA5uSbtt9SLX1IGfuEUIfXj
BMVaxQ/yQxO9/4AWmpZ80RjL3pTJB2smOnKYOCwkY8Vtbffy0hESIrKaWML+rO9lzLJTVt2F4wL6
SWFWk3mS28LmEurHN80audUPZu8RIg6dNYjwu9LkB57ZGeis24BbtuK3h8SVpHZ09bPgu74l+hr6
BEqt9+/PrDU4MKamoY9cRL4vco3gXwdSjMOB35NE/GM9fJEO4ufOA/Oi71UpIbsFw8O/vkbfvZld
Q83OO3qIMQ+8vvhBSm6Ggdjwxjtx9MKVZ5AI3tBMIKHe3gz94GxpdjykMHtuGEm5KBlxDXQx6RSe
YPlJScu9WYlI0Jdev3H9XwVic4aRZNl6aXirF6NIfQYLJLCN/tX6nekv6zj+b3ICJSY7BfA2Jeve
tET6COYXrbEZnevWfVrxDOI5sraeSeRsZoPhgx5HIqD6cv2j/RyNP3KHgd8bvqzuoc59AJwIyeDP
GDdFXH434u5lsIltntMcwSp7ga/ehN2gqJs9AnT1H02WZqAtpPJG8zQefIio6lUn+AVi11l3cRzv
cPwwvy4GG5xS8DUS2dtSc3dP9WvcL3SR1DPtCdVNmGh6ImLKb4y6xgBffK0KY18ZA7M5Tpo3aUcW
udWGiKUwubVVelg8E0dzWZ8mTIabhdkbWUU2ydMj4yI21BvP9nbMDWr4ujxVtYmyeyqMAGbioXAr
7xbfFtGIcjv79LVmep+5WjLIXbkOWfDQqqXDDscvOTZ2lfAURm9exJV11NMMbf7VXpcXepOkb2OJ
faNh1p1AVUbcO8uhTt1qv4a+wGd3LVARJuQq5TUrSiYvlXoSEYew5wgprvrliU6e+jj+mXpMz2xc
DEOPBIJEkA9e+kp0UsSKkIUMwfu9/pRbhQEmp7GjCczkZSaEOclR2LKcjAIOemsotlpg7kckjUqF
wcKlihCyn8lcWNu3Chn4wa+ZpPkFSK+Cx9MtBS4/I7VoTPHmjebQGAoKpC5SU0zZER4CiC59e9LG
GcIsBIZBnL3L54uH5mVO+WuvrYGK1GfJ3RVLNtYqZZvQGD/puBh82/mhgem7VX23Tq2/s+8HB8S4
D6U0cP0O3l3Vcac1A6upVy3WUzWlt46DlUttVR3iPwKWjKN+MvTGRfbcDCYesysbm/q9MyXPjdYb
4IY2b+QW2ZC192mUbS2e2n3kidt1Hfjx8USTrMAwhbJzbNsZYw0YGXPB1FNxb7Bqr/svdFS7rUzY
2pS2ebVwJ7mhnHEFrABo2OA2A+aCU0euhTfAY6IPdsw6HAy+BzRkMbjs5P/GdCYhgzamtB4S95YH
suXRoJIaSw8TrpechsaveGTQGKkHqfHK7AQs0AfYCk8pC+1+Vzjei64o62U0j5aaXKsv9WXo32Rt
+SQCR5wnbChm67+ZDdnj+u4qWvIrs2lntm+LHU3HhU7ezghoCblEh83L0c4wtXcj4qpO/NTLk4FY
/aaaYswIN77gmgOypco1O9ydElGp3ahIbaYQm9LELWnkPX22BnyZxTVS18B4mfKq3THXks5KJymG
sV+o7RR3WEu5/DkR7Cgic6fTnMJl5DljmzAzRqh1+TKoTVA65NK0gcwukjW/RrR7Ff58ESWtwzlv
xCYl/Mp0sqd89t70B1F7LsrbRbzqvc/wExAYKF6QXGOhZ1kt+IAjB/3I1CKx059kFaHb9zr0qJE2
RhMO3COhQi8/f2wsgqqG9oiBHy8Mb4pbXR4EwEDU/6vD5RObtuC6pCVHTCfoQG6p+tqX3A0WRZ/6
Hpb4Htkrpwf1J1SD6MlhybkJ7ghVhXm+/5KqCjQnCHObJGpArwqJ0mau3wk3Q4YUvozEAyg967sE
Uj2E+r+SxCQnKySNXr+ZiQQ1xCjFsQ5XllqvO+Ekp/jISBJFv1ShgrKHfWWRi9Jk5oNfd+MFYX0V
vOhd0PdZHFPffo3lc+rdFg7LgK9KQxAeJCikiE9yJllV51OBB8traUNwjXJ08frX6P1zUmtNqGru
Gr1bgX/P9e1NGePH67Eayhlwo77D3BxpHNp/CWfiWU7LXRt0X9sALXzE/eUa0y4mJhbr2pMJ6hdZ
AtHyGVIIFfnWVlN3cgRj6TJNf6YSodlcAFLkg7KYNm/sLL2NV9ZmfVcM6jOYBu/nlIcLzBP+pJcS
MoneWrt7Itedo11G8s8Ih751vi8JIgb9HtrE/tLb6V56LG16tYpyaBZ67RGqNKsp8Ai1IUjnW+yQ
s+yp7cHWlQg78aCIG3qT0It+ZxYXYOiswPTCtnrtQnjLxlwrXU5fXiDdsXD566cgRZSIYKbfNSSd
ZW0LyGhwzssavMB9i9CasFf96Zj+3/RUbEXi//Pp1zaZQWBSFTRViD0IfiNgJ1XoMG8V8U4OzqUh
kAkTA8pnj5kCH+DeCNdznmN2je2LroubZHjMW+5i2TPMaxK5HoIc2c0k2LBdyAnSMG4tn5o5cqfy
yIkCQs+AdpLUzskY263WudqEEOdAETd5Kp55BMZtGH4fWbcP4F8/6fJyhU/3N+9VHXp/e6+ubwnb
8oTnQ/3+DUg9BVOeYW1Id0jOIlKARsyO9/ainthyuNTMW3ZQUXZ1Ft3hXp6pVFjqLYEaTq9Mei9V
d5tXzjypgdJqwkBBF672DqJcBx6aduGPao3GbE145JHhJHmCBXy5LMQBpa81vQjCQkf5bKVEMgbW
z79+n9avDGF1+PeY6tEyCcAI03P+jWQfcrZxAQejoll4LJOSit6IOQNquZ/RTKDOEoMzr7ounCne
j8LM5UmIdYwHXR/lJqJf2RBwp8erpaK6xF13gjjPloEzQC95puhPVJsbSDSEFleQg9Qn89fvxv6V
7vzHu4Ekgcgo9BxPdwX/1PXzKqrkdU2jbV5t+9T9OTg9PC4LP1QMUCie4gdBctvGlJgtcQ2hhFfr
UGMGp8GTPh7X4j41p9fSQKegn0q9FhRGOB29sAU2Z32CKLANzHKhPIzbvZqYZLIn8XOq8bCG5AKr
irano7xFUKQ/VI22bJ3DmHz767er+lq/3qSC21O4Dk0vokOC4LeLN5Hoxkky997V8ZhQ+20ystEQ
2sl52yT+yBo5mhEPNovzEubPkxEv5DxV9U4Uxoe/fjW2/2uSB58+L8eiSeaSihByCdT68adPf0pN
P4xFTqaGJ74zc04O6WpQsTeqFo0m9ErMBhidzAsptW1C1BuI7X1bxd7OjbyH0BQFozdxt8YR/YHe
ZNAeAA+O8pm4Y6c7JQ7fOMpb3aeK8vSzzCglKzO8ctyjClEbESe4oAOCpMuMsVVjfAgc7SFbOOM1
Dcr0YSB+Xi3CumoyUHCc/Gh4dABqvh+AskkeTBe+hEWOJBg/juzqJ+vHIqBLgTvS7OiDx6qtFzPQ
xtg8Qz1xgy+5w3kqDcc9ffhk06qjpKp7syzH7xH/lNX8xB1FZDpbf9DbOwqbr3o/BG6R0UShPdRh
yZUzrKnYY8kfV06Z8Zu+j7qUTb+daQ2EIlj25Lmxsq7TgUDV6Kx7jOY6YSIMrvoD0od1a0yfopp9
HQrATV7AQcpaNPX9uJBvjHursYl2NczdbLN/0ztRh2aoRGvEK4E7SdQZa1g8gYM1unbPnOE8weKm
/pcf9IFG90cIF7hbMyryifQWhBasb/VEtmXuXSHbfbJdVL+5T69UZjEAi9ACpByheHPH/pDXHoM0
C/thn7zG3gFn1vReSs612BWD87WiT3wtzUVcuzJ96GIsnmBs0AbnT9h5EJzky3y3khw510TcDqpF
A7/2J6a5rQm0aOrcc1I4ydYK2JdhVPfQ0xYgQBMtui4xXkpK5lGQempRSamrReE6HsGnGAwX2Zu0
5ETCOQQNezJSxFZMpTfFaEz7UWIycKirN5EpKWUf3IU1TXiablITAQPqtBk3nVobix69eJ00ZNJD
379hYvFBr7HeDLUUed93vRTl/kJvxmjfixAR8eN+lB3tLIl1GzQXG6f0cQFGZvsYG+mLn8IFtFH0
3cxrut74/vIUL4t/Fu6waauM5AM4vyBfYGAq6Tbq84wnKL+RAjWSXr2nmpPPSu9Kv9leYtNN52zv
L+F8doMxuDrfdaGTGojpSbTQdaDa2ZiE5FvJxghO6ZJVyZMWg+lzXGGiJWahcTpIWPNSU6whdC7K
9SB63IJD4J/0wuol/X1DeYshhGMOqiTOgaoBaaCghxaT8NvqwDpAswQSQX8in1MoVaRdD3X7HCaE
YUU2Z/u4y/CNqeZ17xh3Gdq6jd5/jQDAeoPIdimr6DwlHeoTjHejyH+U7WpgxZ7ENVotoLr4C6B2
cGk4dBslW5bvxLcg7cB4kKSjT2GiU1Hwcxvpk6tJS33ri4zuIQtLDJxoP4TbIRk4IaYXWkExiAHM
Ob5kjI91lG9VG2wVQU2oiQzUx673bmhMLYF74k20fXKzAm9ixG2DI0G6s0LI4KHPKJgoFZt9I8JX
zoAgaTmO11n42NTuiiM+QqUMEk9X/EPBClGmtDJ7fA9ug2hE9ll5Ysh1MEokYF438+mGBj/OfbBI
jtgJmvO68+d0U6tm+gPd4vAMJptqgBofW0TCw8/rzwNcmGECSbsJw/AcqD0c+mW1wT5yNVf/Hsry
g+NWP3W7DkJLvxvY+uKgA0HjKVPbeNJvfVKrBBCvinQl9yDMmKlcNL/fXbD8xEUOD/LrGD0EWfc1
VWUJI/+3Oe+P+q7VlaF+YtA80nDnoHHjWbOznwxxDFxPXPWBymnSj3AY14PVul+HlcDsv97zhA4m
+aVOFGreROwkwRJQhn6fM9oV2l2rgjiw+Ka4Vg56syDd1uqQ19feH3MIR205VhFdca/FE4HauhUO
/ht2GDgbcuPNa7RjKatpVwPhYz/nZg4WyRewSAPyvfVS4DtWn3ND3bUcYK9q5e4MYEtL0lx1CwZ5
BZphZYEPBRWPJOTJq1/1g4apHshMuFEHOXpQqLA51A5qFxr8sTthoN9EWYATVF0V38AsUs7NjWgF
N7tqgZE9yZ0QkDc+z9GNPi5VNkc/eCEImJudgN5lQWPbONabmc/iPZVhhszve6gkhahvZzE9YwZ6
DdPgVR9s7Ir+CoqCP7qt+iwz0zbZukxtpwD4tOHYGw892q1vJUefRILBVmrmwjhYnCi2HX53rA1b
tUWpT8OZjI9xGkzvw4j/+qeLoHe5153hsCA9PfVh+6sGezFAjvdxsOvLkbYO7RxFXMsOpioSOSYS
PePa/dPf3DP/VqRyy/hqffBcCiGi4n4tk7Dxot8uYh8iKBMffVK0ivTZx7CoTnf63imC8fNoLt+M
Af5kNGQXwhjUyYgVMo1oWnRjcfqbl/Xv1Zttmjb9WAJaAl/8ntKC5WrG4jKCIWUss8Fuu4Pr+uIQ
UUs0l7pT1CGZcpRgDTQ7sgUXALxs+JtpJKerfytqbdOi1nM8ZryYdX+rIkPiyLtCuQY6AfSlzG+t
DF+GOSUf67S7KVXLQVcdqCg5R8kwJkce1XA4sM9xuBxjsr4nV0DeYRykSjT91essTrYVQOH1KrTb
3w0D+fLi5p9Lc01uCu4P8Qp5ZCenTWtNnyLV6DAWGgQdiY/52jx5g/XKwZXWzC1Wae46v0aCBL3c
Ds27PmB3gu98GUvREPt6TJUbDtzfA2y76oImEeaJeRwHmuGzMYGqdVP3LKLldRDEWaMDh13oG3wH
HQL9xC6qVZq1HIInStWWNPRdCq5wH05fF7/3ED0vH+bSfg3iTyhw4veJxVg3yn6XPc3wWo74mejw
8sJoEX7oB6WSrO1PMx2M9/ObXx0KycY0qZmywJpQzQ7dfvVozIpERwZlAXZyeWonulucX19Q7sDn
V0emYZkTtfnCuQ0QvIVs3yAi3a3dmnthmj+oOK4prBIgGfRZCR7lL6jxSCbf6xEV2SjtjlrtfU7r
BbZ78K/WTD9crw1NGr+4ifxUVM6jPj2+P6LN+HWpxRfV5KDl+8OI33P1dAWox6dhcg7jmVV2pudm
RHhTDf+9/ayfqjg5xs21Nnmm9GOnDn5KKkoflgJfn7dNteZNiOeRFu9GChVMYHSh1G/LvCsCJ/Dr
3ZEk4rqfQHGrB1JPEvXLlt60yzoXoVnNEES2zp3e6wY//uouDt0NVio17pRBWP1Nc8b6fRhuC5X+
5KOacHXY22/DcPi+8TqWiG5jNR1wvezjmn8Gu/eWqdvGVldIX1q9VehxLek9f/S/9KuM1+SHNbtX
nCrBB6i5v9YrYwisGTLH21+vOv+mqOBl++g5VKiacLDV/tZTikjKM41pJE2YJAem2yw0lnRprhD6
F3bgXvyBA6SeErnD09Krg7vaXC11VrJ658kamnWX+NGLfmKadbyEbtTt31uTtFl9TLE3rlol1Oi5
D6f7xqleEY/t9MCTOeffdSHEvy/wjlrZPctmKuA4rrpUfzoHwxWqBs+FmKdHwXlBiZ4I7wHnwrp3
J0zWuYMRTLe3ZeUeplmx54TzAHac8YeauxiL9SopuP5GFWWrT/PXasXxCL4SLK+BQxfvN/2KX6gE
rpyc9jiqXx3mU+vCsx8GetKMrQ1Lw13PBD0baYDo82aWMdDIle6AK7NOLLREqACzscWpZC57KH6q
85PeIHTDRE8DG18+Tklm7xbV1daloO4+C9ekFATyLxFzXP/mTuLj/f3d0a+jGUI3WzWA8KL9+rmD
CCLTmY45c/rCA97eMSqryRdYI0b6YvlpTRzsfEY7JpZEtMCHPvUfPQlXJs/PcVeVz9P86vn1a9CH
4aVWAQfo/Y7mWOOUdE3nov8nhmTEXH7L4Yxgoiz5XAKVvBftVjTdcm2dvWk2VyDq7tmEezH4d74H
2aT1wm9GQSIOfqOngnxtKUho8vJl59zCUkr2fFQZvFieMlF6xzQGJhgR8DKy2/KaCQBGn+FuxtHo
No4RrydJi2AV47CL7Zyz9MSAhPnCS+3eMtdmCjmzz+Fk3haLEC9mfhuKns/d6NZj70/3oaM6zWYf
XnH87nA1RdcasuImNDI6lK3xXbjjo+NVMamo6aUjxeKIv8TfwvDprMW9MYI2Oy1GfgvGLt6Kop55
VS4eIkrZbTugLwfZgKcrN7b0Ms8cuw+5aZw7ozh2+BfH6UMZLIeermIaPqVOB2IKjLgfsQ+t97nM
b3u6oIL4ag9xKfGUcfXdjv8PeWfSGzmSbem/0ug9C6RxXvTG50mSa5ZiQyhCEud55q9/n5kSXZWF
fgW8dS8ykJlSSO500uzaved8B8iX1X8vLL7Inze5T6s5iioJ3hmBs397mvaUhN5d1G/dkVvThCHB
hhImFmkvLgPAMsIAxB1ILAf6nVWbdfcF2QvrCidHhP2FkQ9QRe1SzGRpx9khhhnjbJZG0LshESNJ
DnM2n3LtT5cf65zUVhTmvzygoCsYUxtogW8MsXegGl8RIPjRZn42yR1waJhBQsgfWywyiWGsMh1U
PBCy2IsQ54ptVaFSLd2b5iy+ybK+1SeULm11jSb4DB6q/ebAS13pxg1y45qyvnA+62S4Aa7p9Mt6
Z+QMBVNrdTMnNz7J3bSW0Xmbt4EG4ZjoRHfayeuYhS9Dl29GpzwW1PuLh+HDGL7dsWJue3FxIIjF
JfJNakTFwQK0uIpi7MYWMnzJsALqy2/EzM7tWzynzT4/a6W/1cdwQ9HuNbcIeS+IRG9nXJ5RP0gi
28pPtQOXGCYM+qQAUmvBjzQchPAdcykjw0A7xZRorn8T1vkFdtaZARDzaOfcEqiW8sPL2vptgzLR
evcjQ1EclJ9Di6/LSo8zIJQh9a+LDmUWhfK2tsfHyYIdnlYWIoSB1N5oA6v6xm3yXRdNd47oYDjb
LwHzEj3Ozrysd4JsHmzebRYQW5NesSZAgbRfgL++aQREDYl3KEfPWcF22wMBOhcTztK8wpiVEw6W
Bhbn84L0MOswORzgRXdbM9uYvOUU5bjTHF0wsxaQOwj1sWEb53h4g5ouVjCemK1uRUS31k6pLesh
OpRgDvom3viifsBEi5jmYmcTPHL/PhT6MfeuyIHvxjEgU+cNtdXassuHtDTXgP3fdUu7EIgFuGfE
rbZyXNDLE6Qerb1WS0WIRvFuS4pBQyomKHkUMcVpcsp9UBR3glzItGxvOrz0YXgfB0i/IaxVnrGv
610Z65fIM+/iLL1fyuh1coKrX/SQLqWzRVvJYThOFxaSDZs8hXGwSzE8aUytI5/NRGvwT6OoFiQN
3/tN/CutjN9+DPPO0ruHsfLPk3/RIppoEldQPpbk/ZnJ1hhezejLiJ7PRVGu4r7dSlZSnVkb/TH2
nPsi3NyJ4YOXPgV4CU2a3c+99RwU+B3c79IaN0Cmdll4WDpy3PqSgb1L2WBuqwvzByCh/cq76XDz
+eIRZwT+xmB+EM0fvbrqmHg0QboWj3w3Y0medhVUhgIfdTBn9/iFCeKR62e4Hun1ygRjSpUAZoC/
oPrumsee/lvRp3fECq5CnZiacd91xTnwz6LBtlNCRMRWjcpsJkIrC8ERg7M0OlLI2lPDA13haXIN
krAQHabD7w4ROga5c2uFO+gN2LqCs8cn5LkmQnn3EFXI5az7xfwzQUmZhubBxjLeQkTAvb4arQp8
UHYi2w5clwehfrh4Wrkvwu/an+lEX5ba3xiDAVGq2/jEK3nuuwWw0AuRyoh+65P/QHefOJ/bljSb
wW7BYQ1rKBr7rEBngIi9aYu1Hlyj4IYe1KE2AL+KFLvIXsfIC3392mOeNnG6tXZDz/P3UAmsZs0R
O/fGdCwqDq5Bk56mCQaPuS0jrVqPLgptn94BvW12cWuPUxEDuPCOTYnVm3mvZiybxGtJR+s4PbTk
qg303GwNg4z+IOzXhMkZqKDVOAA0CgF2fZf12ZcrCZ6hBX+y631iR1iLkyE4/ZGHRKwRxNoYhwNT
Sdv505sOjJPyzOEZ0+6LEXkc4FoSnO+MkY44mkVn2UfzaxcD0km3ZqAB/NWP7vRt0/yKxCI9h2v4
mq+xTzFqB9umbJ96XqIRliEgbh2RBI2Vsn2wGF5rKCQmWmyoNrezUTyH+vzY6KgUfQDcXLqTPSyn
UZu2aPF4xmgZZmtLx2VSJxE6wgowi35HpAkWgnpvNPFaJ1vP8tp9ruFaHN67JRCEE5CkXFTjGYDW
nW6KPzDZL7pZHcAKsjkD0PXZXkywUP45AHNVmC44GutaRekf6HE4osoOWUzhvqRuQFDmZMAup31b
flq6DIUpZMAw76d3X0e/fHbT/oSDCFR1+rjEMpIJWathJFfxkkOBdrSHpZs2IjBvcaZZmypuHi0j
vDY4WOhVWp+lAWYvglZd2NzMS5teBt09mGXy0I83PaSXyHwenM9qKM4C/0lGjSrcFHetbApT18C8
M6pTW7z2kEwhWOyjQrBz7khrW89p+WEOxo74lffGczawSzEBe0Qepuk9TtVhSc4egz5BjgPj6mtk
WUw+MwhfywbkzNXgr3rvrmtvU9YzXyca54wy7SY2073DpZf235AgSI0RSL2Uz6nXXUoSAimD7N91
5/2ug/7kLGUMDm44DSFIPFwdZwEpeEvVtNCkBbjZhMYDA3jC0zL9fUFBj7SSsm0gm/U+sQ4Ge9Do
p+TIGTISReisLYnxu8smhtYhSAOraKgDIhPx3SZvHP0DhR1CJ5KKJz8LTkQVoyGaB5fwqKK5jAAr
WDvG4lw5nKqjKJ+PaWHEiGfC+iC0QHtsvGlZaUs/nXBWhE+Ok/d7M/OqjfqqkxGIgU/kNORz2K61
Dp9dlxXsRfzVwPZJUy4mxKjyP4k11M+VOeern29O5i+HHLPNgHSGeMslfXLclA3Ym7KTX4egvDhW
4nTEqt4G0FVT54yLrngBuZ2BE4HubY55/qKPfXfwmmoieCirYCF02noabPz+FeEq6lsaowU7C7Fp
r37ARC+XBWKBNDMt+YubsKC1xNad1FdNOa8n6cG4qK/6CQpo8gI4txJXjO4sePVLsU3HmmG+FRD/
5MA8Xs3jITGpKIL3OZh/tzqvvpB4Kv2lKuOjid3JyR8SyLE8Dho510jgenc+MDfCHloQIE/BP2CS
HrM/MmKlvidTsiUYp9o75J6xZQ27sYV6TpBy4TUbazAfPXcxV7vJYhTMVOstQb3FZCt+HdtPWscn
fSoeIy+oUZmwkmKmRZFKOOEIoJWaZMW8f29py5fHTiv/MZoapiKzidEbdrVO/m1WETsH48sgPBHd
FFqnhhebHaJRjLsMzqldEH7g9TlgZPjPzgy0bdoBQ2EcF4XPvtnuetFuC0CesRs81JDWV3OynIYS
ejkYDA0JQQHiBrVBuO+W/jSL/Fek74J+cXZS5RW1pHhiK1175TrAPueiEF67FWpH4lVQjxr3PhBL
cnRu3BVyVpKThIYMygnfgQOj3iUNCglovCFAFWu7t9ySXfDOmnPyx+LezMnxoOdPOmXjI4NijSoY
KizNrkNPFFustvB+rrA+hD4OiOtbuuCVc8MUE+kbo+5+JD4WaXxy0qNXp/HY+ZlJoUib/vQ6Q1sz
9S+TdyccnP5afS39jtuiXPadbm6sFiVhgxVyqtxmnwE2rhkxbyjhYd8QCUrUazN7XwXlgV/j0a2O
bZQ9JLl3A3h9raX2S4proR6RyJY4xYVzaWxzM482WIVo5erdo1WDVv6s+KFhZX0xXSafPsAh5x44
8D4XRb4TiR2QIqDtJ2CxaGLrrYuxVwhz3XX0tdKZqNGuXF5sLOGNXn8JibJv3AQwGrXd2AzwXyQF
3uKBDm10t0nEyIoNzerT2zFGfWAHeE5Ls3or2Qgh85hXbd6gF90GXralvTwQFERlEww+6HjAWEv7
sMwhqA+knVMdPbvw+OaqPVkJsJYiSYx99WJmmkWI4wqmZHkb94Q+xdE2T4V/ozmsETV6vBukPte+
vjedJSFI1CZjVSbRcshQcz1HOAt9gGxTV8I5G1pFwpf0/ndGF++NwpEU3eiIz57wDYDtB6Yr2Mem
DRrQh7LTyvnod27HUkSgkIjqU1rON0oHusgxheYsrwHcl3MGj3wVhKa1bQpvhH4enGaT8IZsaIKN
mwr9Fmmps46WNniv0euBkdLCs56Za5uKKt5nssubm3Z9M/ZkWoK2409sC+M6Jxr6ZMpYD2INOUPO
weOCKHwfGlV9IN38PM91cCZV7mwwQeHMxvibdpO572rdPIveY9/uSbahuTYcIgPXHtMbyJ6eZcMQ
cV9zopnJD6DpG+rd1TP9rxRwW48bGW009flA+sFFy9kW49S6Hw3qoH4wh4MSAA/ZYO6bIjyra9qL
HVTyVZWbsLQsS9DTX2ZkxhaSC7rMq6pbSPp1Qb9726nyy/WP+Fv1Mb22J6sV8zXHhhLtv/ZRtN59
MQefBr4BJpMoCJdQ/1rC4pHaxN6oS1khct7OdFpKpgAOUmdzLgVr2visbB2q664EDMR7YQ1Gx9FR
XFouU1P53V7qYJQPtG3gcEDEMPozwibtdqK5M5lbxyJ3gQY+RPzUfx8HizJlaY+DZDUOvd1u/+TK
GZCaxmYp8+FnsqZDgl+HJAbuwT0FpzjLeQzT4Tz4ZMub6DP1EjuBDhmGiDvyQVC5K29E2yAaRRTQ
XVAL+nI8Z0X+gVikl9zViOHR2m2tNaCscu9ZKdJUgzqPsIXOwks2Su7q02FaUe3s/QLtnR0BFJCS
FfV+geV+QTQrzpNh/YiE1XwehNGXi88e6wzU01hmMstfrkQaSq7wz0aheudl7q5hVOs/sy31k8Wi
a0wih616XYkotCc9nG7sDle0tBFlns/YheOV+khQcOW00jGwMC4iA6C5Z39iJvYjuFDfEhmYJBYP
tagn5dKa1NZh0KhZ4Ka1KyX/xOWwG5IVjvN1lSVVsamc7LUj52VV5+39IHv8atJfmvphjKJmF49H
uyevc5r+dHJCYDBz+HFZ6KtZLmGpYROMwIBIzlQrA+UejLdVaqUWKLT2HqM+9bMcK4QifBd5u1cC
DBfHFwNSGbgQrxuf1BxvSk8u0tsNc/tqlbg66WSekpRqDWgK5pwTy5SWpMdUFrUuBcrYvilFQtsb
L0u7nCHf5T8aBThD6HOxK5Fp2r4qu8iyPDhOstzIEa16i6pXK5oK+LWj79X6pCYB4VQ/0olwlAYG
suznkLD6qysWmn6zH2MATlIIqxQgqtse4iEwhzmjkYPSVSkI1LRm9pvN3LQcYnydEDuU2kpCoiGC
R95Pe9BFDLPWDI5plQ8SbbRfNI0WvVLkqsuttPkBEJ0wX46OZjkk++gOQkofbgOtBo28SDZUHdMb
Aab7IBPzqh00zn59fpl6MPiGHC+rYYeagf34W7Tlm4zogoaX9jT47Y+roGgSjeMibW/SeqQEEPKD
IE/W57mtraPcojaVziw/DJnsB8ifBpYRDmLOaooyl8RMbjoFrqD+YsriFWTwmONayUuU7TOQLqOi
iI6Dzv6J3ZkKQv7Uzjaf7bhhBZTddTrRDNYYOSmFqEScmWYJyEfQApAzbjXRnjgskbP8jZKIIUlP
oJJBe3qt7oeInF5uQCTig0ELR9v/TPYcUa2jEEr0axu31UbNEtX4y9FLFgIYkhqOj3zfeGF6iJtc
cMNw3xJx6O3V5zD1KGqa+EktDo4vy7qePnWjcdfpxWEmEantOBNbMT090d4pn0wzMNmXAzZ4j+Ay
ym6X1eE5GqErZDhj1sL0D+rjyejRYZ5B1/uzCZuiXbGZ+T+Pv11Rs08u6MOQ9qmPcgXescY8JRxX
dlvdNxVrkWhD8QBIg1WGZfpHaaNmWumENzE6qGGQP7Wf/ZLbazmFK33/Se/tJy92d7DOKYWlPi11
CfvR0gnTzIzbVRpAgrFsEXLxMxmUMHVHliu1NyBOe47V6bCzWFDk2P5n0ZSOOI2d2OvKhpSentrY
gDaFHX2dSDamWuStpqnJlXPbvbrhG7ihwI3u1E8PYqyY9pBKXITDgHmggyyS4TMsrfcxdDRCDcmm
ks7HJCFVxhpzLkP52zCX2yqv3g2aVpHfvJURdtxYIBSwDQLKUvPRJN31oFt1uGrDaqPpVXWEN4Gj
jmluWecRB94WVhTPt3rAdCqoo6DkVPeQDrmL8EvyVLKk3zXUfn0obtzCZNogrF996EBg7XOGA9VY
oYKSPq0O080aJ8BKrZJKGq+WCXWbJ4KaK8B+qnvGrVKeRegtNr1bEVGRwSgjDwWKRH0T5EiEgI9T
xLEJu850ZwEuUmbDIXNMgo445AAh9giiqKq1WvJSMqRRpjnYw7iFEU8vh7qJGJFbEWCrKiVuqybG
HouE1CHsmSK+V7KQTz3cndKMNA3G9+g+10NDi6Gx/1gaabXB2P+C47wrHJlbxxO9slB50lVmrAj8
GjDM7BRroATlxo4cVIAmAXkLRwkmdLTc0sneewZxEuqNqMdfPYS6hvkuFbAfkFdp855h9sEPy/LH
KJIPoP2r0NaZXiybToobE0K8V43FbTlJq1xgfuT9soclQya9fG5hhJJAQ1KLVI7pg0/bnceN6/lb
DejUEFgtF2rJU5+LwC2xNZv6pD5/kls+NQMIqirUlPbKdNDZivfCGcl7kFVj1yF0E7iqUGa5t+qN
qLGs3AwdWxwrpCYoMOIvx7FRRZFxDiDzuZcqyprW9wQi5aZt65US/iUBEWFxQQsPo5Ba/tWGpKfg
x0KfTCN22UjY6CTwI3G1cXx7RrDyC2Y2pRxiqxm9Igxq90xUHuIyfu01PdhZSDpViZCmNrtXBM2d
hFf1cn8WKRPZyDjrYPU0Hna3rLjhc4qaEH30Sl0ldXMqFVNWQFsm67U79c1BlZRKtTsW4Vts999q
m1GrTtL59zrKjZ/dB4EWpI8YdDP9XqSW8nP2wP6C/QIjsCoW39klC+dcqa8hMeutYBVVu5r6BJWU
wcmi30VIy1Htvfpks8g7t1TpD//cjLvA28yE/OyThm6r24wHZYIxpZTMSX/h9SO+G8P6Qg7aNpSe
ZymptGPrMnNk4pSPvLEtFmJ9S+tGrpFuG2JUB14LW5K/K+8tDV3DqgiTU0r7IXCy9wHz2j7nOa6N
uTioa5VUw4xSMziqB32gh8a6icgX9xspppHFWJx47pUSeyh1Y0PW2GoK++Avw2859Otx7p+V0ERp
EDNSqNZOY98ZEWjHVNrTFUlGT/DhhTPB7NXoHjD6bzxTO4+JeJhxyKulzZaWe+XSU7tLZkMyEnep
dD4r6ZtX8UGjBf6ESkkSspujtMPPGuXEFcIanrjqO7U7L01Pp1if1jHu6M5lrbFy4WO2pHRE1t5S
/2tH9YSh5ay24k9fIV8Kg/jF1JKjMSR01zIPjrJpFWt1ZyiprLLORQRY7tXD62RMLHV3vCbESCq3
sNTdLAPVDoC6hzaNni1y7peUFo0UEZqEiFISQGrE3LCO54DYbh77/1sueCggFoTpU+tv4yF75p0S
vms5R9uentol6SgHeJlO0L7OnLpFz3uXGmgCnNGvhntLkGswNMictfKP2ZndPbEN0unFKhl66OoL
L7wFQLD1Dewto4g7boJPJbVQFhd1QVwiWWjW0GdK35axHw9iQBZQyaMGat5LbBFGakj5rvK+qRtN
4RKUAsUXeOhyN1xgb2fBe7jg0miWPaANZltN/6V0nn0kfagBynZTL6J9bepXx6V7mtgRo4LGucyQ
tuqAe7XUxb6tyksK7mWbJM6mlQop+ZbNrsLBMnQ/5rquYycMa/fJBj0BfL1bq+tt+f3L0MqkddYk
+ZAo2aKqkorwyVpK1jCj0YAE/FJ3hioN1EVQhXYnT23qSZtL+8ELHFB18ofIvY2uHp3pv5RJwo6+
HdJb1FeCmS78DHk9GmrjwA5FkKL0qBECI889cifQObY000b3nVPtdo+6Ee0T4ryUgqkpdPQlTf+t
lZShMyHrYRj0+3EEhJ4HSbtjEMAjjGhYaut+VjDpdPZ6a1f2sGg1XVzqfi52Sq05NIzFoTeJVc7F
+insx8mjc9BlnE3nqzoHELJABEpNzJl6AtUanrh5vK27n7KvjfsbrQ1a7AtYG+GaXDjgXZwkvw2k
/0hJTSyRvECwZf7kSJ96r8cIEKlXRsO5R0L1VqbdhT7Aj2aNceNbHdj7wLY5QurlRq0OXd/8Vp+c
yMeHbDIOplG7PKfUYkoSKm1J/lJamB/ML1VXqWVH1RFJ5/gkn3a3ZcvgYWZALlVUSpu7zC1YihHf
uTRmKnOJjasWrVHxIyZTKuxukEZWvT6rc6264dUGVpThVaYuBLb+EvtE4S0v6q4fF442EJwIJMms
nwVhRG4bdMX2uZ40sWrk/ZNWHHfpwO5TMycZx0RuliCniVv9dQy8b7VrYNWSqeDMMTwt36qTuxKq
B3p+Dfzi11JgBIi7zr8yBgmREcpDfKwD0wqq5SZ2ugdu+WqVad+N9FTrHB7V5zinDv4JIDDEI1Op
aGt1yA8Gl4oa3aC6dgC0wT/dE4gQnPpegw9T0MICr6duDLk0VUYDoTdFVBDNb0s4s5bg1TyQTHNP
gBwe7Az2apKlZ/VWR817MrPkxYlaeI4V0zP1u8ok00+97RAmIr2X5BzJz4Y1ERjcd6P5HJ3pWaul
X/3v2g+pXBN35ZRQOXhtmqYlG22w3rTkrI16fVIHLHvKMBHH+2TRxS6waDj2JXIJ5Qe2WDjlUqE+
LPkviTwLKBA1IeTxyMyrscLHfFoImZUvRRe4J5h1/Nhf1W7Xz1lJHyL9piF5g5qnOOoOqV6yDFel
5EzqIN2NiuGHsAjUkyUOVzbUNHrimByQ9rP2BpNZrJGeXHTSoS6pgHcNYIuuIlu2jWbCY70MymmG
kf44cHyii1sk284etJ01VE/hUNXnwDMevEXv/zLncqLk3NK3hDypQQylplrH1U2vXl9iVyFlIgcU
L7XoRUXtW1ARijzTDC/Izkw66ytc0vc6C4yHeNyHkw+/Xp6ibKe8nxbg4p6DtFwSdkZUShzzMASm
Damrrk5Ark3h4CCcYiwfkMbVi5jog5zURsJsYL8uXYaqwVlAkFrdRo8Qd04hgw2velB+fo4K49nO
aK6qD8vRkMsA9OOkzi2nVKd9wpl0INQutdwbtd/i6OPYr0wZ2KpHgJ3NYj7VVvwcteI70knKkBu8
OjO7c4xoPkZaoJYP4kbyrRst5yxh9U493gUMpJBponZtbPo8Wlrd2xYfSFbozAMq9kmHsGtJhJhq
ZuzsvBasYXdYlQl7DBH1pDft3eolKgx7mxvxPhr4yWFPyydnrqnqMReOvOfT2rfRcEzU5QfNzDFo
DO1D0rmPtKm4NJxXs6AP7jop+arT6uCbA25hBlQ5ANJjQmtsYS9uiyDfmGQ+M6XHy1qYiwNBn+h3
c2zoNUf93oBwtXOBJW0caEY2ugIiwPts1+QswiMjU9MbKrwiNPmE6+RbciauGfDxHYPjD22y3F0r
6PQX7gFoPxvMmPwm53bcYGp+d+2GXAeRnwY0MH0NYifV0mLXN2cMaWeOXCx3XhJsmJTeER/1PGpR
uo+IK0pgp+tNUq+isAv3icnjpTk2wZkw+zZQN5eETLnEcwlqxNIz1319rpGKOUV6Eg094KwfmFlj
guq1NKS5i+SaLEGiYxKIGaAvHrzQcY/J0nyNI1lUjQ0HZGzjcxQSMTu3kICIFrNdb7vEE0Mss9SO
gjtxHZDfHnYgMgR8kDUNKUI9KnLTJQsqra5t7lfrXlTeNgm3/ah3N4EJk9EObHQf9j0ek5yDP92l
qSCsqOOAsTEI7RbRBM94ig7GkViXfDMv2skh3oRgDPOR5yFsv0lM/xM1PCWDMVlnc7Su3VS/LSC5
t8MICkH9UdGBKduKVVho5Y40nysdJhrWvfm9gCk9pNWyMbWpPgauvstbA50dSlWnd3uG0Xy0bY4P
mitT4K0lvXMORX+cELTmEbFImWdfHct7bO3KxVM7h6uF+Xg3jK91m18Km+aQcFHxt0J7q9wQ6pVd
TeQ/ylg/r//l+fWHHxJi0rgF8qaMWm9BIS36FLxD0meH1hc9E0I7YOpGy8FEdzKW0bM/g4ryUIbQ
YhbXtEgWksEiBL4BuSI1/Bio/GtvqvDTy/Mc46eP0A3vGYmjBpzxwxRtDkQ2+sR1SqIsEAFI8OfG
i+KtjyoZB8+YrTwwsvXUD5wXkmkVdOcoH+gX9j7jZjtcZ90+uemIRN4nnLO3ZkKWbdTIv1fHppyR
7JNkgGDvJgCKDQ3/ho83bxqzdw4b9n7pmxeNPusyAjtpyjcCy5odOr0dsjsaXf6jGX66iCkuBBEg
H/Smszu2/ksvPvza/LQn39xFYfw71idxE2OwE0sQ3b6gNF5g1TMCwjoE1orWlumWm87j7I0+HpEB
B5eUcTtqI9IzOL8triCzxo0ee6YAgGnwHbggymtDkNxdmj4QkvmlN+Dkd+gdCyBHR6tKQK5gTx8b
Y1jNtTHcGCAWRjxJaULuSRIhxPdB/LuV9TbRwzkXg+wLtYxIAPaBxw2SP36mxUcr77yTa45kjMKO
jKmiEIRw5CBiLa9EuBY1bTw9ZbAcld+pO4E4zfsjvbHkPNUDbyMGF1sTiknTTMbhOQscDK8AgYZW
S54KyrxAzRgSLDmk+qU0PTJwiFOliyG2rd2/kIVm71sHRBFEgC1UpODi0SOyIrc+jm71TCtubwK8
XTs2JrU8EA4G4ygkzG9sbxJ69FprzifHzTs0YUzudbodp8YrsNBwF7K4obFIz22sy7BcBGm5P6Di
sbkQlR8SiqKRGlTKk5FbWz/GgL8wj9cfdfe/4Sb/7T///6JPSgzgf0+f3H005df/OrbZR/HZ/iuD
Uv61Hwal5vwDEwVYBJ0enXB83UJoPn613f/535r7D8cXOBt5brFa4JL6J4XSEf8wOeXyReG4LP/S
rf8XhdIx5JeobcBtmzp/Wv8TCqXzd527bdkGngLGibbj+ajd/91A5gxWSvqFNAXXMnjN6Fbt4vik
gXevWsnpByw74kDGNabb3UNZBV9VzGhSYLCXFd31JLCcjcbUe7KZ3dg5IwOvKHeezUPWZJcorwAw
0Wzqo+kjmeptJzirhCjGecZgL08EyFpWT3QB+KjFCW95xFZ1/zVb1f1Mrmg0ekQroi5t/PxGA0NA
f7a+MjElx5LxpTwAAEjXVznW2lU8DUd251+TyE65br32JP8IYMmxYe5rT0s3rj3OrCUo4tzovdPp
Xwdh8ctIy1/0W1Nl/ovnP2bb3PzLbfHXY/M31qeCRfzTLKEusyN8qKI2bgk+UonO+BcbR9HEZlZR
tqwXXiA0q+xiQgX5YdMAiEo3fsAh2J3JWYosZ+0uBptO8W0FeFFti3mNzFj1ubixy0X3y+Kk1+K1
8LmyWuzMaMER9XhPrsyBb+ybjj7hLvQZYqAtfm7z/AJqmQ8hZllrfGD/7LSbxazjTePd0Uwb0dLw
8dseVwQu50q9Srhzf7IFEJn7NNTRtzyj9LH7bHj7ecSARE3H7Ll7E134HNSerHaJmIm1DOUamm77
2uv0FYByER+OARQKScqog/2T3RnLWUhBvQBByiNYpaQ9YC0LtFsEVvNazgMM+1dT5tccc9cq9LwP
n6MnbjwGjR1vxMqJR5/6/Oxr3UwDYUNJfogm7yWt8JlpvvfU9HywS5yv5b9Ysmsx1vjlABcczckZ
oUHkr33fx0xweS+NI3M3bYrUgmmcSYKX8HRu7nE5BXX5wGyNTyjt3kfb+9WX4Q1Z2Hf9WFwJvCNg
QfuSrWqys2hElk/tyP3IHQHRudQyFAi8ohER5Npzs61l2kf5zcxFbjFJMY+SjdOhdJ+mgHzLKL6q
p8qI8l+1R99Fm/6EbXE1gBDodfBUwtykeYkUwqfZjEho7XmEXc1W+O0MfLa+wy8rYG96WncxIYhU
FneZfEo4C18F1SrNMR5oZ9gU2YiRjNPcTKQdrBzjQFLLt9MirUn18Buux6HvzedGvpseHdCaVPLY
a15bE/mjG7p7p2LsnAYPeZv+ij2Sh7wmYLNy0fEBzSSAK34DGnkDuwyxThh/10Z6Qaa6mdL4YdDR
wwePrcP0Msn1b/kGtNjH55GM+gok1vdAvvgIqH8L450peYuyuFrornb9YwZOw50zpDwoROFcJecs
FmI72ySmMtWubF5xqmk2epHxpg7LR3XvD4JLY9bI45H8ziZRV5Hxod4dHfBf//l5V/Sivz/utm24
uuX4FhMKpLx/f9wtTevoSZFT26bJ0QUsS6O7+PDJcqaYNZ+nUlzc2Lmm0bybabeJEV1/QqwBp0Hv
WpbS0LEkH67prxnAUSBGGV7MYCEuaOnPjA8f7Add8BxUKcaFbuHp1qU2C3jTYD5UcbY1U2MFWeWr
Q5XPQuxd5XchMz8SCEkwQGZs+jh+p5vwJ/cRuUHtWY2A3AEa5neMLDm97XthboZwuuQdgMAq/4i0
vufch6SV6A0nzT+K1B5XKRIOzSDLSTwhU9rYsU5x3Ukhskdlq01FxFD5EHDXIRgrXuolRckCwRP6
8cfC66LIwk7nxkf5awQdKq1vP0nmA/fjUg4azvTpEQm1AvjEu3eG/qek+RtP+1+XZkP/u8NOLs22
bQKi8g2m3+x1/wa+4bKJeIlR2YWVePZ5X/IydRqu+KDEa+I907s/9CUpEVanraqE/OB2EWqCqVfT
k/xuf+FDmkzyKv0MjjFeFbcRv+jhgLh0xfMCS8c29C/NTT8cznqGZn2EBZd8iC2iVVKultHoW3d2
79u0/jBL61n4fDllYQe4+XtiZLgq6cFV5QdZfmhUtejRdrMPl6n72nBzJB5M+hv3PXO4h/yaqzex
LFEG5msaJ9syDDgusd25AReQQiNAwnscCy6pCGaByR2LYIRgwR2uxmhfhcc7VV8hKu3eLtrrYopL
meTRtkuQ8AtkJKPT+Ovc5z3DoMzp37JOcxcWpXGdWNdCct9ru8WhC36D03YhMa5XMc9Hp1oOTBD3
6K4dmrGSi0NIA8wAd+OEbbqL6uc2xNWWIe2mUMfFOHMjYJX47Y7c8gkQVqkcxdvpB+lhiQSLf9/T
yUzfmyy9/c9Psvt3SvfP3QEW2jcQaXoW9qq/P8k68MJQq+m5kH9IS58QPdu75qN3XRaukdOXvz1E
aYE++5D84OIM9bRTD13JPR2y5VbkhDsCSCALQMmBQX3RiHkKu4QPC91f54VbW3cvaNU+5Hf2BWkP
05x/aBm/AuIWAnuwFwkd4rTPPqrOeo7xdMajfzUb91raUcR4tL3SpJeCNy5Wr/FZyxcg6YSD0CX2
U1u5xL3TEHBLMoYZ3Y2QPEd+Uzc8Q5mjlsprHtjCO+Xihb83Y2XDj5PG06EwQe53MWpF1UGkHR7N
yXEc3WNBxwvOPT/E4A88BpLbhZGn0XZqEdBM4EtOf4hY1hwWPHjlz0xnnv/zh+T/vz4kmOwG6R1Y
NkHK/f1Dmgut5Z0Q+5k4g4dXu8eebtx2RnEdXLKM3fKjkvyljrZ75yT4Yizux1icc9AJdHVZqCoz
+5Ars/x+A4klYORil9dZjQqd7TEeAcoW+mbRqFggdOpYGLKPsFouIcEfevja/hd7Z7YcN5ac4Vdx
+B4d2JcI2xe1sIpkkSwWF0l1g6AoEfu+4+n9JdhtS5weKeZ+HNOyVBuAc/Lk+uefhXbyfHp25Fja
GRixZQ8UP/lSVCMJTO8oCp8RORxI61T61jFOaFDvm72fWxeyukXEtwp7eEo86wn4pLL08bZkglax
EG3toOQim17vdZUho43YlC4BuzjQ4mQ+hQMKoxDR4Gdz5iLlQ/zEMEUUBqecIsEmT1IdalV0NpNa
vueNwvDZ1KRsTp9KgaahoQtNHPXnhY2TsXQMxKBw6E9usYnU5AukZGtCiGvZP5ASR1HYTjEXa/AL
q85Vn2psHTACJI/a5KbV+wOpnKcaSub1fdUjgL/eddMRK/rRyhLc0yDtmaZrSdT1o1PNAgaDpyna
WjWL49wyHLnKzs1cHpnfeyRweapDaXNVCry57FDCeG6XT5YJNtzID+CojtCdHA3fvWHYhaXiNYx1
mK2rqn3yo0vdS99KPQMGFVmXWtc+4LMAXMgCCHfVaRuEV7D8vsRVfiDrd8TO44F5p1hd0eT4VjDm
gt5MnBYmjgEsj9/yOngzxxgvmtGZI9hYqM14KNpQtJDRHQw7c8z6mLius2lDKndKSEEhzfKCObEJ
pfricYqBEPqwvaoueYN3v0wvn5ORClpT3ilOet8GZoJo3Bkt0RBoMyVWoVV0STWyv6ZPiiDNh2Sv
BjBwmGW5raburFvFIaKKv3ispscqlIK6Bi29tS2mjxVMiVqFbbMMz922OBUk9h/hxSuAQcIQlgRP
Shu8dgptfNY+VKy9WTMrd7KxWVOnZpvCzrN1Qmy0yShag3YeD7nf2XDIDRbNmsF2GMVddBjDqCpP
JIpri8SdARNPXEWPQvy1eNR+TzTBSJWrqhxflZxqETw/24lGO3PkUdzQqCmi0mNMcmytGHBOmDjN
mLISty/k11oJfqqC3w79LTmVR0fDMy3c8M3I8DOXuKKErsnqHSq6WJqJUb8rBqk/KA2tWnNJpKXv
RWxEkirxMkcdmUP23DI/2yM+stuRrGqNce9byds4E+pRmaIFvnnsA+cKgPmNpsT7RGEyEBweZCGv
Czc5M/vnrGXZWwuvKJAwOkSS8JMm9zwGzefMti67OIcHMHpVWnqCTEIij3wwNCBQTjXxOeq5kIQh
S6Q9J4BfpomQz3Z205sHqgIcGiMZYKwmZbSNmulL4s9QWYd3cZ292RHV9t7VrnTIPojDQMVLKK+G
9Ai3SMoMwn1vgHsn4uOWitB6HJuvdqxASpZDaxMLVk43B4faSMxuA6Ea7HOaZefadh5NxdyLd++z
v1LjnCLlJo++wdt8tFk1uggPTFWkGgyBeBcXUK+8gV98o24Er5n2GaDbp9B3Hxd5iOYADiqN+Bke
Kqr4x87NzoP49ZFDUCNbQyPOM0z2wNvDBE50b7huWxmErXCQI2ZFmcE5Z8ejIrDXXWadhi7+1NY8
8yCb3QKQosf9s4Q0i7xJ6D3GxcM4JV9r+ZjEbpNR0Q4LF7FbHJi4e04b9xHb+6inrAwIDz2nCz3e
F4or9IHEgj7bWlfhiakqjMSiHJk7rCZZWq5YPsP1pG+GLMCI2197kuWG3+wDenqAExO/inaBpMVd
oLShqR1zmE6CSR7aq1dlZF8bDWDNvL1QjORZsIiMQofeLjssKmKBNDRpfqbkizzZQLYdG4cfozYa
3QP8uzhwXvCWBx5dA1N0oFYj8SHPmkTJw1L3lJpXH9GenvGqEvO+UVj7Ynotoe4DMnpUoI1VBocx
BNdR3nyWy6Xw1Qw0k9K6TH5dcALwu0IXVa0yhYNSs8cDJdWgg12n0MHne864px2TRtUOAjFSOBQI
4AcbVeUIbfOdXco/Wl5OOcMcjDehT6yD6AqIBDj9DF4GaKcw4MqD5IAACBFBV/vMnp6Wx/eQcmfE
FqlGdh0nESqwhR4BMRuxxmsqqGzSHL5JRihRybR0EcwG0FDZ04nhRqhzjZxJNm+kCLY1p/xcRsWx
q6ujNV2ZTXaEPWjLtKmV4+XHpiftVFkbkVgRS0qzRzdK3+ipEPoId++kFuxb0Cyr/AZSzAS8I6iX
J0nitBoQtzBXP/UV2CxNgW6bPNARBp2XsexoQsrJwum98mbZ010qt6obGP+gb77RSyN310jmBTjq
PoxRdwWDtL+NAGqp/tdMq07dW3tm2wsyxcCCaV0OmRPS4vHNKosEvdpr4Rg3Q6PSobQxPKhxmMi0
8eCruW5p/rGh5FgJ9MMXJS3CUdhbEn03tK6/645IS84DA9BWfWnuGS1NKB7BMIZMTtgIkZgmb4YN
s0UBM5KuSc76V2ug9iOaYtlkXZsb6rPBbxih9L8L9jwLL9Ei66kTn//sMuRGWdPjRU0M+nFsuJow
cB5u8YQyA7QTBiOsF9MtZE50i56zDAZq6lQ7a4BWfDmUXeHs6LF8rgOo2D2LNl1K3RC3kKczZlBt
iGk7Jxj5Ck5hUo2/dnoWVpUPPo+tkkeElAT6ZO1jvlY1BqricEBKP9njYozSSV+7JhAzyTERN36r
RwjUsH1L/pbWkRu3t2/p97+DOeDdlg4DM5Lt/rps8A30KD0sa158ihiEtJo75yrRrX0sNtDsmS80
Jm8mHzIYl0Zv8aoW6ZKNzNrxUPiuSZ9wux898ywH7TfP60pm9OMDA52FBMczbNVTP5D6FGCNkyC0
ubKYiST+1ofOhSlW1eLQOaIWliRhHfqPPbfdTCa9+/k57hieiRWWIyjO1xxozHDZDvpD7+IciANQ
cYBloSZomkzPuqzT6oj3cKyC4KkirSZ5U5guLyg26g5Ew9pOiR14Va7EYsn6LwbJ2jJT5QayWlRT
BvQrxjT0dQGQj8t4qvtsleprYKUH8ToNS1acMWv0WZxo1oSc398moDfBLe4YyVtuJ9d/zGO8PjDp
UtjyCtJ4em9SGrLubDor4ULB2IlzWYBoXcVfA8CCuifoKMm+p7Z13cf6eXkT2v1sVcITEXAGJzU9
yB3LYzkurSxjne4KmxCusnqO+ohyqAv7NoSYYlGFZmQPUKIyLCNg4qTfRPHaMk408uFL1MC/6LCH
x1skKL6Ksmknx34x3OAvgcanUDA6Mbmj4tJVye35M/5u7tmwrUBZIHlFWjAswC3NlsYyOuWZNt4Q
1K+Y3rgdpVW/0Xus4OwwJJmODrG9JJtpszEEZx4gAkAnH5xxvIlN1H+nYdSVLGBUU3gVMWw3mEis
26AG6GjTruWwSA5b3AsP8PZU3uhoItDoN0UGsVdyFj/d0sdjjjs1eiigxeHJAoyO3BuAmWQj6WQG
+TLOeTUn93CmwEpKGnkX1emlh71JxVQECWl7Tba6cPJ1ZAOqyHLzupqtt9i+99uIrnpJC3s6sorn
o5PuXVLutsnNqnH7JTOzA5EKbh0O9eTF9wSoe3J5w2au5ALiHoitUOc52WTjevDDV1+Sv3bP9Glf
YRir8rh484uj6p1Kq7w2O2MvAuCmikBRnvyG2yz0+A2hh+p0LWeh8e29SC/czyhgHf5qxpNLVLD8
jpaZQqr2xXfdfeCJZ82eGDPyxLGhaf17kK11mri1sn+0xgMz1h4NzuW7J81HHVw+pOQz0dEsaecl
2d1X5TEP0qP8lnixIfqGcjhtzvadYdAA3dnAXGq/9EGvD0y6si5LW7miT4PEPbLcEvF1aXhX5PlN
Oodn8tjHVJF4jPUT8wSzWnKxWC24CpuV6xbmReoZtOCRWlaN8UbPnVcQL/hYwSoMQbwAUGRUEhME
1IBzOMmSL96UovYXs+F+E7dVLg0VLSBNWaoOEmryPKMCfyVBQUaSZTSmtcREoilKmw8y1eNoEz+B
XHcZpgrlitptFiOaoaAW72rxNBT6kq2NXpGp6Gt07SIaizq2mUN4gcJn+aYuWldJyFRUxEyCkBhb
b1btrR9pm6yLv/bOV4+cnhvUe3G+c/bZl7DonhQR30jzg+T5YRl6lDUaaC0n6jmLBW6ZfrEq0KFR
Fd5pc3qT4qUERgQcMMP9zL/mZfZQ6JA0NOqpjqyIw+hH+6WGJr6XiUAU14NkLRcHS8v0L2YXXi5W
Brze9ZyGN1KQELdJcYsXJwrxK1mhzofHyGrBnS/PWOPoBHJOjeFBH6rvpl9zPHhWdW4evPxU0UC9
WQKvXEvvZh1+8toNbvLWwpVw4CBbToNSQhBCdCKhzbKVVohPGsfqNQX1o/h8BSnJkb6kEtXwa/vF
wMG/sV+mQWYKlerohvWBJm22dJCwNellVZ+BpILLbZr8AlLfJ7MlL5WSO1WYGz4m9WM13s8aOUFr
JncbDG69KhodV1AKA5I9KpjwLXzOkjnyM+/oqy9xp46rWcX9o+EatpB5fJQEEGORGaMZw81Mdhu3
W6HnDUj/kueZNfpicSqPxuju/O52Vqeb2CNlrA00Spk2CZwl8ZiT35F6SmW191ZFGaHMzYRcBp4P
OXKNrNKSuZb8d0TTFPSZ/BHTL2wa6KFRN56SVnuGcH3tDeBQ5pIMW0TmzIpJRsjgv6I3oVNuqwfV
DR+CgVyT3hSX1uicw1Yr1gkJu8q9dVoEJ4HcYCSnCRzrsk/Vt6DUHmj4axkedWEY3Vu6S8fO3s02
9d1JqT8D58hXFsDVteN4tLHI7Q8t9otitam6NK2X1IEU80nS+RMz3RTjWaokS42FKShwbXff8KR5
KpvLLilC1x0vmPcnzLo8QNHy+li4t4XAjl0adVynuPLylJJnxKMUVfzEtFq9PaXJeC2LJBhyK7OP
PUwijEnAac++LRnG1tr1PVAneoTB33fATXrSSOHI+HrHo0IbWHtJC7fUYCZYRiTnK9KgjMZTFGhP
YJ+DCWKXgg5v964hJ7EuS0nlMa1bDxWsrN16wJyHm3QcHwtX6+iKV77ZyWPFRlp68RK1ya5x8jvJ
6ClGcFkUAvUrLuTfoLFv3Zyy60ANJoVsYsnw9cltaX0qMutTaiF7ZHKY2J1bR8+oH0IV2teeBW/i
9JAU9f1SZ1Aku+hHSE2qsjdVqT4FAdB58u5kpyQRbnhECeS6l1Ty2D/2Y4iWtFnrvDNhxU6/U8uk
5yFHb5BkLZaMrqSdI+YKTb25GzOUDmJHK9cx7AkSl3MRm9alWQ3rX59r6+/cUpdIzZMjTWXtg1ua
URdQg4wZu2GGKQzToybMgJFGTG9pCjW36tXplHVuzuuofrM9OkkfBRBRO+bellyjvSQD/cdamYMV
zX0geyqiOhxA3LQl3SEu6OLvyCvMmLyMGPpdMkQAmqvu2k67SwYQ7m2ozsRwLy5e68UHhSF1m0h3
531KG1eba3dikZQkg4y7ukt1CqOBaz2KlVziXPpQkJHKgdDbuFwCmcUSxYZzBfri3vOU75nHRX+9
gKbk5D/49Q74F9MxmTtBRPahsBKZ6TB3Ddaw1c0nq97SrRcBj0aHSHXF99PPXvbFBey7VmLCFnLL
thSvbD3fF2G/WcooAncog/ZCFQU46Q+TrTz0wfyk1NQ1skFFH9FguhxVRSqQkrS3KTEt6kwy9VJy
QTYYhv1NUvAReOl1M9KzFfs9nFMTdYBEf6KYB21fAk2GGU7rXspm9MJMvxEp4x8shWnZNrO5qTZZ
sCBoInI/YERmyPYiR+m1tQ8n2KVhycQLvBC9ONBSTqpII9BKlUc/mQCO9N1D6Yz376lRyTJJzxTJ
toN4UajFbg0RJzG7s/Vce6+KqziBki5d+sJn0BhVdKBOeIu/tpTch8CyVqH5ULf97RzB7tFJkBSm
+PHDSvPp6oCxTvANlGIpxPxGGJYCzU/CAJ+BCkaKqrlLPfZjAaer5VUDY6PmHCAJUGymDzRjRk9Q
+DYPNClUpvakhvvIpju9vg8GY29M3YWrAEkVw74k4CQ4EGemzuI7H9T66Gzzqr4Ji+TNy9LfhKYf
qFnJh8tNs00soqdT7P9QdYpU+mGLyVPXLlBkTakeqYGS2KEnGRKKVU6w0zuUXizv2HQjlAzhKYHt
mWK+DxcI3BFBlvxGhOBe/XiquCdI5ImXVVBlpA5/lqG4wxl2O7qcoj47e0kBERvBjGTUXYNhZw1W
VzKrAkDKcJGX8G3JU492cOcFp75socYGiSRp1mKyH42pgnc6AvdrHiQjIsnOWbfvCvcwu2g8qLya
VaWkOz1ibuB7FJxGbzK8KADDHM/hpToukBdfpFS+zoTz+87+ugRXS1SxAJt6Rb8iE0vfnsLUDEhi
ySV4knAUjSkvuB0NmIyCzVdxg5AsYZkNlikt8Lwj06ePlMSi5jY3nuLcZnC9rceEvGeW08R/YU01
dlHyHUDsX6hc4AIhVfJIEkctajWKusuWOqFJ7nJJuS7hSZeLfjQaxn9JJLjUUyS6glQ10EwonggN
YSA/z9BBQCoG1ZpkpRW7Wjmu+rJAh1KlPc6F90WKDcFMFkACqtqK7wl97nKpFWne8CUGzZIQWVGt
064DRip4QKljPfzc0QRWMosz98a9lTS4ze7WiPytpFts2agleZkTMgqUJZ7SYxiql0Fe0eFEFDsN
eOrdaJxte08JdK+1trPKmaOy5FR1IH+db5JKlooG5URJ8To0rjEvfUjfjKB4s6zkEBLbt8Z81wkJ
GsivRWhCKTwwFvh5CptrSecnCX5Zk9wEavaW68NJZ7Cq6B5d8qymmu7ytLpl2sOjlHuWyGUyku8m
faNLeEVjCYBY0Np2m7FQcMOE4Zs5oKQUNX4Zcx3WviVmFSNY+f4NbSYRklBdlDPe8pKYymb93Kkk
8pn8gzgIWqyaUgCJl334JwzOIc4PpWJQzS390c1vytGm+jPt/KIZqERrmg7RoKlr2gefn0xpapok
xdeivOPYek/WcXmJviXpIOG91F6shGTFcGVRJNGBl1uK8ZiG+YH+vGOInIx5DkYoP0glq2tfYK6+
t0g8j5K9Fz1faZT/6LxjSFG6kqKFpJPlrEhhSpJfperfMS6CcqjUmEzNhv8xrmnx081Nq96HPmQq
8kMMe4zL7yI5A3Wqbn6QxC0DTt+kcCp34Db6I4hOsQHLuc05qJxt+bm393yaHX7t6iBeh7bOVgtu
MYypDvmQ9zJbjfArp3mDsfIvSWxSW6A85ENYLVx/G/h59shEblEcF8xij2O4/CWY7hQt+DJF9dkk
t7cuR8n45WeR4swEoBeQnNImuJskJSY5CD9KKA85yiLo5ZLbwotKQDZ4fnUaLBTHsvO62Bm7fPAo
Ua+qlFzT83cywDicUieQPJ4ccdeg1QLdOaVArKC+ywUrOBTxWZRTEBYXFrjLRUnJrnU5gVXkbI3q
Bl6SR82O9umc3vfOpG8lC6IggItEOKR9EOoHKC835AMe1QH6WqmtLSmjRSVOUQnOipa7wkvPTjng
0MUPSSMaSz6ouN1VnzPdBSfYZf2Q5+Q28SDwqt3bmKMqQfKijDMqmoZpHWjCxZSjkUeGwQcpafkH
ynVUWqhMSO5Lz+IXV6HHjbPhUdRaSomalBKdMH3g4OW4wWtHUiry8NCwQ7FJeMWj+A5jx5fP26p5
Z8Kbmkg6znGDM6hn3mL0bXOneKjG92J0RRmPg8Esc8AgjD9i7WJFChKoNdZJzM4CO9YgfItghnxP
Ey0rtJQmJUEUx8p3rWemOo3/fiX1QORCRLlX/VPtPYivLTdHo9fRyVGq4RhfE2Q+0+u5HBEDSKI9
qpsy117p+AbpDHigpUhXTgdpvFsAw4nwLNdEa5Bt8EipPJfKZyH1f09d6aQEqyBVTnLTEKc+0VVJ
ytb6YrrqecLMghvCQFoR5bbCPEn2UIUVL1Nf/99zo2tl4/rK63tu0wqclXcjt596IvICnrbSLQ1J
JRyTnA4QYYcx4ABM1iNQ6wVmncz0jZjK7r1iSD1F6i2Jm96bdb+NBtoG1IxIA4eQGaoW8NbZVa6r
8TqXJOoiUZCHbmd8JSnMSgWrFau3VC5bxrhoaszwI1wuKQNL8kvQEX5ndCQFIMICnExLO41dRnvP
AODauZLkmBgEKRPJ59USn4AwZMbeDvFj7TNQQwChMdluRu3QoismXVJZIsxSXnTZvDz3t0uSfCBz
TYW1tMuzZBsXYxG08VlMbS6x/hTt5vg2aaDhjUJYTjQSVXJymvzBzLqbqZ+f8Jboi27vtJpSaQtc
mB8VT1N+mDmpbwYNbhG6WmyXVK5teqdAxQv7D/cmC+eLCC8ZpCW12Bn6laHzraWhcdTLz3b14Jrf
yA6/5EVyEfTe9TfLqqz1Emfls7Hv4QPToe6CV5PlGuL+6zjyw60JNoKzPeb2Y8kPFhMHsKS+ZNsk
wJGNdC13GeXaph9gdCA7uW49P1+3AypWcoyxE3J23PtsQYRLibbsw28js5RLflIse4NzJGvJEE34
+MxHTXH3S0j37+6Qosvbejp9D6Ii/7HNwwOQ9M+7Q3bd9zpvvk8fv/FnY4j+B9rcA1RoACv0TN0A
1PZnY4j+B91BjPXBa8STtx15Ky/qNvzv/zS9PxzDUJnQ6NiYa7pK/q8xhLcMGkbw+jWNkQe8/a80
hvxDpdQxoWnHhQF9YICpsz5USvvaKTzgnbDZFxC+2oxy0l9BFtNydpw5D7lWrX37ORkOnXGUZijP
P+rW177Xoa8GQBzdy+xhczrOObyeEFL5sEDRoT69tuCJfljX43uc+COG9yP878Ot2h9yMUGjtGFS
piPFj3NTH5r53FvtKjZMSjMHrYh+cznd+tsLmq5HTRLwmf4RFJpOflYyu3Ncybq0Q703HWiv+HtK
9WnWDzmt1FRRIMBKVmb+Wpf3I83WSX/wwkMDV1xxP1WvWQmCx1nNTI/npjOAQ4qymUD3PjOcbBjw
WPSDH1Fe4Edy/Vlv6zVrr8BeN47PE4xeU/jJiQ7Z8JrwCc16HepXO7ivwI2RZ4PzXVtxuUEDcN1D
f8RnuvJZD9fozyql1FuDVkpW3Gg6vo7ZfSw1IQFnb8KHqr2ANX62X/uxwsS/6t2zawVbW38F9zeM
Ag+V355DOuVyWDX94aL1X7k7WEkD/8iN1NDKhg60AMWOubysQWo8Z93BSA5Cdm0wQLUPw23Zv2ro
KJXfSc0SHaetuI0SnH9aPNvusx7dk/HYZmMMDvVVCQ4dr5EvHA6Oeuu/We1zQR4UYHv0mkKb5Q7j
JqbluRs3rX3tTyDIoldXrVe86NjA6KOtmh1S4iLk0lSg8xmegxEvMjjkbIbhoGttxDo4tNWhJqCQ
DLqmPCtQzIL6HjQMMf6f+1Vr4518MqPck86M07hO/et4eh3Kg5wNWccesFG454oObqpXP9fpJ/mG
6T/7IVMMyEkD41+18P/S4gjS/RqABhAm+3nSjpTv+vKQJpuCCTUNLhhPIxwLWrbneWXFDO6jLJje
PFRwOMc7A+zrCJCD6HDl8F+l4ueg/N3run21wns5gXL/IIxy7xr0E9HvUeU2uSBBRAsnC7yaKy2+
5/LQIPDDLJfxWptHOf4lHynu2fu6e5VLhzBRJeZzhMTLffGpAVZopWLP/JUdHbh7ngHJRHDa8qAK
6/kxShlXAfcnAEheTvzrfLivQBuiLfhxIHL6IjGcBXaNV4QCkVHXkbEybf03iZJ/SDiJyqCrjhqV
xuw0XUOT/5hrM5TITZ2mxbjb2SbCyZuA3B98/axE3cpsuYWc84W2iw8teXiNwLRnnBsuIqD2Fa3f
ewNoIzsRG0gFaFL3nFD46n+naz7mBOU+wavYpqfBoPgPjSQhbnnf9qi2Hlxd0Zz5H5NkRLUxxxJ1
Z4bWb7QbydcPOaTlmnB+Az81GAa8NLf8kIds2yoaBqRp5apXmkvtm+ZXFeLMlvGwEDRbcbb3KEtp
LfPuyxwrQFQDD5Hi0id1gu6CZrxlJRq60X3icyqVQiQG3gp/bFfHJqw7J/kW/4qaawYqOLC/L5+O
CAiDnC6UkzLAV9mmG7jd4bNrV8ZkbOS3q4aakQLKqrOW9gYcHnCiFrDzc2S0pKkg2U4fZpsBeHQs
FJBclufB5+fn87gZGdASThaTM09te9Ya8LwN0dU59YlUGFo/nRSV54TdirYqRAPmfx86fT2jDQfy
bQgi3L5dJcx8H4MXeSRZj8A4tTDKGASzQfzAdRztVKcvMp67d5W93LRlHSxEIzb50Upb27w1qee+
1NaIGhMwLv3QxsfGZo0ndlhWt56X/WYpYx6Lce1rtUuZYQKZeit2jjcAd23U7iwvyG2x/hqPnVUH
yznxdq3w4PpGU0+Ez+wdmyP9IG55LoCHy/2orXoht40rcuEztbVnRqkVfnO1bZehHCHELCcejPsS
ws+ZbYzGdlVOJ36tn5etzs0Tu2g3O1kN+kbLYCOHAIq0lSwKt8eiVjwLn/Lsm7ioyERBb7KcuILY
G97nVZpK+p9f72lXgc4rhuGQJOnyVCEg4S6gdsGKYgqUmQzRdJZ1NwwNZtdpxXAeEoNy79zMIqCQ
UKR0bCR1u2xQBtyrYdqB3JC8Lv8eqRy0abfLp3M5AjsATaS8ELdBUvzql1d1uMu/QeOyZZ9l12rq
FKx9Fery/6CDu5D1kydhv+U6IoIDBYyN/EU+PSMs9G5tRU5FBJqMQTYxs6qHAztcowj5G4vIrjHb
Do+fTYS5ClSvvKHVOzI4sjbiviTYFJXTFuca/fHZGilhE0b7bDO7ZLZPHCwRDmYfrFtuKdGMjU9l
Kpk4d2LM9/WtH4NJOPTVrix3RoGUMCXNZ3RdcDMiI/LDi4pjUz+ZzVluuG9kc5gTqeZrBMphigMa
boYYnMEZoAMg3uNooozkDrnZlhUmElvzIZ175RW57cA75bq+CdnZnJZh2R7GaKs8JsAYUV4iaQzR
WZ5z7KptQeOwEvhbLYTt1jjlDWLV7KweIm0Ur1yrzCIwaqx+xLayqgC8N3KiRHLqBt4L55QCAGZh
a4NTA0hj4Atsx5Qi/VhTgwhoyNQLjoXiniG152tMF+Kp8hq4ugtxOsKPpmBfFNOHB/SOO0mgbQIX
ZXQnuQH5zVJN9/J7ZnT2yYtF7LwFrLR2/X2H/xnWLH+irWlm2owsW87h6y1qSNGZxeFkyEOkclCG
nZibRINjglMgz9IhqvJ2xqwm2Uq+o0EYQBl/IPsjvyRKSYRa0dCD06mglE68uugrP/iatlA2MpqU
xZS75fZFkdXqjau/qUST8obYNcTIUE1RO3P2wF2FkIJ0Vb6ua2ZBIANoKISrIb2h4FSwAciRLKWi
nz2KDNigjo+QttzI2enm04jScHuGv3KbYqVyB3pizpysru8B03eYGsXay9agiXRUcFA+yKPKfnEq
POyCXEEsLbBYREj2nO7vtShU7ouZh7ikzPa5sBPQMyx8chicRIYT4BZxhLAhVrVDCni40jTBfjU7
13uJlWMEPzh50I3clHyxG3YgnpeFjqFyJB6iBPZoKYAENbEMHg8iay0GzITMeKZGBnX6Rh5yxiBW
U8aExFPq6htZbbEXImNiPwQIxFuiFWf7aPqbXEFKnfnCDkhmzzfg+oUx1S3UC5FjkV1ZIrZA1mLi
QqIEPdS6rHwE4r9uTiIdLusMZ/u6ylIYqljzxKDpst2J+eSCy3awUGIQsBK1+a6HxXS9G40Od1WM
sgWWU+zMol95TUzlOGJjObtijcL6zLkTe40y46tKqgPjZtE1MZ1+mW1CzgRHGeU3NQfRgUCK1vLT
vBGMZ/5ELh0OhBwKeb1E6PjZiVMeGNxiYGwGO92o+KakhdbPiI/FhYqDyBLWS64sbgJpD/idUSmY
aHkQ0WtJR/sMekxsOBeT3WHDdJZbFMe/HF66qu7ZDq28pmF4H+qyyZAavQ9/gdgwji3/E+GRzWAl
xKj8+nJ/55u6jGy3TJeWJxUn9Wff1KwgF+mj9+uJcQ8IbVhN1IRsGB6DqOcWTIaRhsxwuzKmfVGz
LJwVt7hDR6EtxItCHNitiZP1xtr8+ib/LgR2bXxn3aXUCKLnQ/l+pPeNUTrByOSxdmVaGCXMpDhn
3KmKxyDNnayU3LG4rnLOcEDkr6wiUpCRHZiCh9k8iEkXHbfoO1jKcVjQOe8uBoMGVw0yLF83+vks
ykz0aRW8eNZ1BqUDqssdyq2FAKDq5WSKCWQ+wVZ8EMtGk+B9pOjRGlsx5GcL5348iaTIixUqh5MF
1dJaBIcmgM2vF8qQiuuPpW28ade2AYpYjqYyj0pyCT940wxky001cAaIDoILeX6MPudJHJE2jnZ9
/YX2OWy5NR8wSPgG4lmIbrZxY0QnyN9VPOBFX7PAWCCPCm0Wk9PGrIqSEkMgbhfr6sz6hoP064fQ
7L/JePAUriOHAJaQj2gNvR+NrrcZQyCHjd3mViPtS+7uHGfxZdl1OrdkRXHC5CkVUcPOWXCU4srh
7oonxMfw3spvinPqApw2Poi3LD6AU+OYYdPEySOe4jL61AFAPYvWsBpjUbhzQHURFs6+2eF3ycfp
NJJ9HjL2mbWR/8SKyLHhQmSWNw4D5cVa41WJ9yHviNeAfImZGbgL8b0wF3TyL26C2N7FLmFQ0oQu
se2ofpVfyPEMCoc+JfSROMZdo8JZgc63T+KfL0/Nx8TBxsND6vgbLh9BU70VIRQTLP6C+BXLSr0r
LHHddGoEioLZeHf6DPh4XfTmuxMhgiuOQ5tlG/GyxLaKURRbSpoOiMq3WoNeyTpz3CWUwnBGrLnE
MNLAJWdQRnHKf56zjYuMrmMWnw4IAi35ZXSuaA+f9m2sHtpXTJljLvdDV8qmgKbDOco5YYgofoHY
pBKTzO3iABaxSX38IJaNrzexslWBhdYHeUbKlfKiEj2IdyJ7ObjCaYWuwJvg8qhQ2X6xH3zl12L7
d0LrqDb0O6RuBKr189ELKVAwetIYRCbFT2+DC3F+xIPgUbnycrl/57//Wf5bt4wfNmTz0r78x3d6
2JhG/pJ9/+//fH5po9eX/D/WvPJjEnz52nsWXNP/MME6kbVWyTeQicG2vifB5R3BslDjslA6OiX0
v1Lg2h+Aacm+Og56FfPItv/JjWTKW6qOmgIDQ9qct/7nv36ignhnswq+F3+TVjZ/BtM4OklvU3cs
14C7CSoF54Phb0uFabAjCR5PDVd1dx+ZYPdffFK0TrtpGFag7pzxQWXKhbe/u8hK9PKdbgSMwIWT
wEhWNB0yaoAGAa9aMU43r56N8tma6NV+UufbsDp2LWDenccMoHiEN3k9ufd28eo6t9BuMMvK0h7+
LaElkvb6zyRU09jTf16iuXz9LtxdPwrn8o0/SzSa8Yfp4eKoYKkMhFAE4K8SjfmHpRu6DuEqZQBP
1TkJf8qnbf9hmSAhPPqzDEi/pC39L+4ufhCHTqVwAF6M3KP9r8in/rN8Qmmkot1UjfnKFpIKdPBn
/QaOImTqaVNvw7J070PTvfEmMzm4NR3uJIeYskmwWibfUjtxSIe3+W096+pF62JDwmg+DPngUs1P
nYMlbL1jUlH1rm0Yecp6Q/OydfHD4v7NgdI+Yj6pJ3k2KwB1mQXj2eL5/uALMaLatqNROP1aA9RL
2TOYw4YM01SftQriQpf0St8HGwcqhc0QMV3P8ezbJCBT7seWuXc0ZfvrW5J9+sk9MzXdVG2yq564
9qrzAaozzqWXDD2AbYCXJnOyWoaguJeMSr6z5vxusuP+i9I7lwahVpQF/ZNi19qtNrnPHRNfxhge
kGmHe9x98ezuumTMzrYfIDlOw/S6yWxzo08ApvraePnNfYvt+tGtNDWHGxbwLP+nw13z8957+L7d
XDYKE5l1cO91ftdNwDnUMaq+mENGAJ7Sew3DMzPI43VgDum9ZmaU7Yp8Z8MNvfJdzG6fdnQJgQ3o
9LfeZgDtSBw1KPP1QHfKFA3T9a9v23T/ccF1jeomCw3pHR2YH2tncVd5ZZYymLdFfMVZMw7//0eQ
my1cjDateH+9Pjmgw1T5w9Z9H3Ih+WtlzD5TC1LmHv3fB5WxMQ+ubYFVNyoDtsh2vKaqPl6XZTC9
/215bflnW8bTxmNSNn40H1newA8bzGi+qxQjOpZFXd9pzZXiR4wpkz+Wl2G4HbZBX3wde/ULM5/m
+6YP1Pt2aPKtY2b3DEUHkWj0rbX3TMaE1HVzDejfwzr03j1sOUwHZjjnWcqnntvt3LDSPk9zwJRc
fdRuzSiLrqKRlgLmVn3WGOR4SNxW3w0jfLJ53vchHFx//VvV4ubeHDUa5jNtbzlKd0uPC0Sksw8V
PfMe/5epM1uOG9ey6BchgvPwqpyTmanRVtkvjCq7CpxJAJy/vhfljuh+ybB161pSJggcnLP32kT9
9TH3iDK8zpikb6ZghXh9SZ5f1Krb19fwfu+6XIFjsLPxlgbWePv6E5vdeGvntL46Iz+c1aDPaTjJ
r3MfkEEd2wSsho5JCAyY9nLsuZAEjkOWAy9OO6vwoCVygz9fHXXTHL0qguA64iOpi/Zg1yEug2Iu
8uTrxRfCO+gUOe9qMich+sr+fy+jT2odajCjNJFAPdHGQtSfbq7qA8pA/dNCnZbZ4q++Waez24/t
8evLNplEcKjU5wKyheTMf4u+tLge9c33FXzXEcwQWjkraL4LRe7A6hMvvG5/jZnw7Gwz6ov2AwZy
2r1Vcsb958TqVObCvEv293tnICYQcfz+9aW6Dml0lGpIvv5qTxpIToi0y9QjCJd1fkuBX7wBWEfG
Hqno8udrde0/y8nbf/0t2/6zAvfCcVrThfYW/wddkbjeEutxQfH1TXvVQF5t1b/NihTCeqaNvP2t
J9+UVkD6qSMLBUwp15apZNcm3Tbx0Eg2A8k39oehf7Hq2LsLa92Xq+c/Uk9Eu3ogxPjrr9Lq2XO3
/0EI/vEMCCoFTH4gQ3Nz0C+Kic3akYC5/VFO4gQoSp6LSpgaWYuzYh5maPPUzjmwOYmrOiTFI4m3
F+COvDka8P0QcnGps0xcR7ybV+2r7FrlP/u2CBJrzBvEnLZ8dgZpTt6i8FPICj5uqrQL7aY7mji3
b6aHOrt2fZnQiiDjE61pLgf/rfbjmwQl9WpHemdPsBKLWLh3PhS5BzqSXmH6ogUusOfM9ncylcKH
W3pYpPVoXaK6/dVHzHfHogFNIgv5zW8ylJwZaUxV0EeJODdAL5Pa90liCVDVBd7QJEvhxO3T1x/t
xQVCPmf1USKbvNdj9eZxt8vnrn3U7aD2pi7Lk7Kz9NggqNvTEIMnPIXLZZzHw+Tb3wTgrGKA07Eg
1x+DCjJwJMwtRUt0050FjcnhESjdoniQsFwynXIJWPeZP/QyCpMuHZ/xm4a3AthYgSXlpSfI70zP
qd3JNPbfY5SRz5hHDlXpNQ8IDfMB+0MODyqa7oskVixM0Slx2+smwO6zk51ag/GMBkcO4sceEd56
t9KHd8OzBgC7bNgDRvLNZf1SsKPuzXwtAfo6PoECAG6KqYS+WTDgXkOY4FnsgFOgtVdK4AWG9L+e
BLKscM5ZTnz5jMHjsMAPigQepnyqcR/YHRJ6u/7l5t6/X7R+N+/I8NxCaSfzjLPFO9Q4iY9FGnRc
/Z0BL1e6t3rPvaSkVR0sP4QlSN4KsLb5V1wr+0VN3Y+4DcyZ2z6alKAfL9mQT2cpO4Dg4xxCgB+4
vmZFvuzhtTOPF0HzGuYAj73a+7C2Fx6CHUt1c96zEdrxkH6mGYlRxep/aHYkVZkFGJv1PDXF8t1a
yk8lwpy8yFgzYN6WB7lO1xL8+WwCc+/G2gBZNqznIpwPwnP+UQve5y7S8TmtYvAviMY8MQ0PvCQv
PBr5x9dLI51zyt2fvMqbOIZpl9+dzqnuIYjku8JBMT0Zx/tUy7x+QIi/EhV48G0zvWMKu1dyKA6g
m4E8+hDO0xWUYp1DuxGLeBM405HALa/BFqZbYz1sYuvmEQuP1JeOUGf1fN7ZCBVzIFekHO5xoexH
6vjZvvXm6F4XQXUI4UA+iXSEG5IaAdzZQgWR/bNK1l5qqvbeNuklL/T0K9XhTrtWebOb9IcOXO9o
eZGdjPmpM/WKKH3RryOeeNWP6TULRkLzprUlYWpBBFghdHzCWnSfinmvAo2eJfUTGLZmX/nttKNn
kz3M9rIQPr5zO7ijwluelzYM2ClnzC+WuKhwGo+MLwjgi8lzKkMCWtPADKhUsuxjk3ekGA/FPITY
o9Zs2dtzSphnnxUsWVq0xL6K7XcalxgH0drCG+r0cqva/lflOz+yKssofBt00EasRMeP3tlD20iO
3YuLdZMop86/tGVFthoIrrfIH/5BXrhSybhLspwaENY36lYNPejd6irmqib8G6w86XUFWa2t4wLP
7AdzrrHO7a26mk5ZOLz0QyhwZ5bFQbR8F3czgCJEvNlqhVo9SM72LjythPIcmnGy31KKiYHuEsGs
+X2MwJl4ywLykYo5QYT2hAs7TAYbe6jdM6woBcF04+Ld2jWCsIPnIZ1vjGbzIV/+ysIQfWOUbf6L
QR/lcakozZ9CbJ17YS9LUk7QidYZUTXx9fJaswWvAfkIEDhIrs9G8FHg2FDp9r/inEiyTH962fpQ
xRTvbTcIjly3kJz+sqAREFFI5y/zepnYrb4Rz86T1cEbj+mL051qzjiRUvLWJzgauMFvPQ9EU6ds
QSyzWLWEHHqZA6vP/76gQEqEar4pz2CbYAo4qHnnyFTtGluuO5GTaZyS37i6Yf5aLWDbMsNWwVhy
F/QmPkbGPE9Wpq9TNcojwPGP0l2iK2x0codt6Z3WyDX3eE7/kyquT7MJh2TI7E/C6EJsK8Nb3lFX
dJ794HLSJNlc4YaMZHrM/ADnIIFIOHVU5+2HRlAXNaTDYkQGHBgP7kHZipAB9c/EIFKM3c9FGj9x
C0Jxh4XZWFa3C01WYjuiImw+SL26Lhl0ssw2DikM63+SnM1EC69MupZZe16SAUeN6XKKpzuwmsFF
Epd0IhrjDSoDz2wWHe25xUczDqTvdXFD8AAPwSgb58Dy9u2uS0SOucUggQs0JgcZ5EQWBvuKggHh
EjagZisihxGBEJVrja99h5g12a61uqxj6seO9deCNen7K3luYOnYFPfEhEU3LcJLicT9/FVW9Ftt
kXsADyrygJCJN8d5SvNrhrCMKjx6zFyrnzolmPCuhzBtyr/nLPsnOtVg2567yQynMHZJFl6K5tpl
gzl4SkaQx/zxNuI7OLv58LFotXDApui1kfxhYFSJCdxyp0TNfHLbK+2gnA6qZa+MptVOQvhtT62u
7EMkhvr+fy920TJPmQuowIt18QlWOVo2ZrGsxwDgpHZ39PvAZZDHA1TGLoGm2CjI/8KUKMT0tyF6
4ZaB5yL+IUefhJl6DpeXGVjaqzYAlsLprSEy02IiHxDZtJKHsI4faTsiJJMZ+IuZgPZQt4+5dqwD
YnfcAqhR4Th5NJSjswq76NRt++80zAZSdVzlx7he7tJb9S0v737Hrc2Kyv6Yl31FsheN+cp9FhSK
3hLKD136e2V78jv48F+mtUkxJI6AFj38z9Ezf3WxUIdisQj/FgNG/45fhctpUGe0nK1pP9a2ed9g
pnNhZ6+tNySRw8LPe2NOg9A/Ok24NnuGXQ36YWeivpC4/vl1HNXD6N5nVdMun5V7dV3/2dJ5fJ8U
bInVFMFJGw6VvC72c71+k0ixXwbvE91u/+1/nzEvCF9T4xV7OQUgSMcxf1QmJs1ibe7EiJlD1TTX
tQ+da13/cCZfnjLX+9uVfhLnQ3+VRek9wlgWXDsY/UJ8MkD75M9hqfMTfBSVZJwUfPRuD417Y8cu
M0umd0H5+22p93bm0cAGLfGm7O6vxZFRgtdhHbqZ6pNohLFUhJ5X9bDLzNQ++8stnP4NPDrffhFf
Scm8rYNvwe4o82NvSnNWTBMeQZPJJ3pN2Uve81msXW0+TdD/akXc/gojzOuy8IabIank1vresndm
Spe4LBhQfkUvojPdYhjXeN6lxI5evmqEsFefgnHqyYUWc0tTaIkBdPbSSt9VmC+nMvJHuhWdwTwu
MMbn20VQzEGWEJH2H1OS7jqvKek7a2R4YMiQka6vzuFq4kvuhKcGmoFrgmOQRegz86FDkcWGqzrC
FnhDXvyxYTzWjuLUZoHcRcvY8JEEpx7y2oXB8Tt3XgKZi+ojquFohLpmQy5hyHB3PzjtWt2itEoo
xvRuKPPonod9eDfrFO0ba+r3LSHSO6kMPHekb4nUC52IJlO7QtNAIs+VEGIfResawvzUTXCXvsp3
TJG5c0bVchyrxj4QF0RryJVOAofyb1nazQcJ9/R+5RbHmc83YxEI71XitJae+1LFPD2O8rtjAS9i
HMnzJuOnTQYHvEyrvOYQ1LXcj6FfnfP+yrZkvxnUy+esio6TcrMnh6P9dRJhegAk015aqO43Mo73
uZk0K3AiDq8NwoNXG4WuU5c39+efpS8duAV1T8p842Ygs4zOnrWb21clbfcyDzFQr/KbqTHiD231
30Ci6OXrWcQqFHMO+zvwRuYaFznDWnZAstbyfd4CXw2cFb2lvaqj7jWE94w8dWnB1hGhSQDj4jhx
wzu0SQA05bYfamc5VEv0s3XGazGl7j01lnt3If6MEAYecTMxITXDtXPi/m4G/G9MfJRi1FeJDPhC
31kQJH83cxO9puRETcHwn8509+ZIhdd01nKnNKEy+Zax6op2uG5zSJ0ycSU3e74sAYkF7kQXyAIE
d1BbPSiG9QniRJR8vUBv8/Fxth2UPL28FSkJ6bbKo2PtSe+Ybyg/ay77hER261iUJRrsrZGjeXNT
r7k6ZfVRNRLfpggIo/GXWu89PVd3q6jqu2uJO8viPa+kOQfSLt+ndOsk1JM+6nZMeWvB83ol23O9
uuthdifWo1OE93Lkm0snT5qwEehP5uyphvOY7QNB2FnsiyZ9UkvzfVTvwp7SYy+5Cawe2bp522GE
idMU7r98DzpIR12z3itHylfCfcSLrQ3ZPcr5e7X7X/jMrH/stT81ftm81qX72s5heralKA4wErp3
paZL14NqCkVbnyO3yT56qSmy1zr5KgjSEKFQsbCroBiWU1Pd/e33XzTRMrLIvBOXkPhKQsXz12Hl
0Ra7qnh5ccbA+Za6v+cUO98Sz90PV9XXfHH1zcIkGRVjn+h+qW5tF3wunfl7aquQfzv09wQDpues
9cZTF8bTIRWed+zS4W0CY7nJheYDY0tS6lb1oU2gLqJbRnbmnj3GGqLry9fTshYor9N0bi9WOZ5N
B2qe1NrwQJBe9merDMP2X9P6j66qubBgwmkXVX8gHMDNoy6LoJL882R2OlFgp+/pR4nwBYDqfC83
GCvE+f5UebPzOpFUDhpQ7yin82sXte7r3Lm7Qa0kDVXWc+9nV4e4+ETCUeEQJu+8sYlYFB0bTEj9
4DVsIvUYHFKnpxBfmr8HWl2c/157lp3w3ivRTVfNVrP4A1rxm1BOcQ+Eiwm7GZtTDFX/OPSNQuRG
CzoeWytZvvXKQtOw/0rldp1sSYq8AiqT0SsZSizMfSu4mYTmWcZBc4jSEvJP4/BmEpOSgizI7b9K
v0bV0dKT7ovHiBEuaRY53DqwRnkeh3dydU8Ep4XXfu2zJK66Y2UX+p5nVp1Y5F7Rsph3BSlfL6H+
/nX296U5rjn4N+g9x0bF6VFX4l8KZS6SAIAmeimroWwWFukUMGR4toXRlOoUS07dWw/uptxny/ev
4i4IsmknfIleamTvigH2BnP/wNYSXGpdDjsZGoJj4yIjjB40l6ia5WjRbwZpHpLElIs0eJ0629k1
UJMe/mqdS6fExDHEL8ESJ207zEfy3NZjWPAUWR0c93VrvZU6OhGjnNBb/5mKsLvWlih3nkjnMzr3
X7Xb/Whzel+x1v21KIiqbTuPEjCVx26al4+wYRzhNyQuZIV1KlAORd3kJ6Uh1ChY6/EjBnFMJOB4
mxAFfrScbrmP3A22v7tXjadfM4ujsJTjcYhqrgDtFoEtxoe2omCX5v66r8Zmprblzn0p/eHm9jVA
8AyOFjfW5fnrBVXD8uzGn7xf4PGGNgWNny03Z7sgf92ShzWl9zpEY8EbtEVDjiy0CWDtGpPrJmRg
Ja6onUsAN1sZsnqJjXVPIObfvcKh76CQ93pZiTi0XfFJk1eBd0MsxEB5EjF3RpiaXCLvmVwp8LzV
6lzTQbTX1Epfiu2UH2o0E7rxKVLWYEeZ5z5qPdoP6Y3TeWFu1XVWe2Fvjy7Spj6APaugs2/FXRR8
AwElD96Ani0CivRikTafT3q6CzqfxC6ot7gc961u8rd2rr+bdgSft+1bSwbbxVk1QcuLZFWHMnGz
6juxfvmJrpwEo6czaG1oZfe4kk6ERH3+X9Fk5Vmz7xz/V08ZQRG7TJ+WXt/d8VE1g/M64C05zmkY
7qRtDxfpDvbT7JMwbtspjTovbq4KCdkuGA5fFxYX6NngyfGlLIYwUfmvxrdfuFd7L2EIyilj5rSb
e4cHg3Wp/ZPM6uJ3VBEZ1KWvkT2bG8nUWGRqrLJD71mYlLi8uGZCULu1gINwqo/zQm605+jgVkPP
PIHS0Mhw6Jd4UMWqQP+3LnTGxIrd1S/OokAAX3wbKEjpfBFffVQOXfQsf3drQ9piPJEIF/j+lbbq
gVFDe+2tkDwSMBz7qTNVUlj68cUPM/BQr2U+pqfABb7VuUN5klOt9iySCQJpXl+zWRGeOPoNJ/2O
fru4Q8vpTquzZaTTboAY8Wr12jpbnuwvJGmeBqt/d5EEnhpQuql5E9xijvwr9gwtoc7oktjHEpDy
afEKN5HHnKiOsIgwKpAaZlU0QfKK2KGwuvZD1312WfoPP2d0BrZ3i6wI6lxU2o/cwo7KhPW5mPHS
afSoiT/RY4ybfj9PdXwAFFCcUllOTxWhiTX4FuD01s81baK7Euslaz5WS5lbPA0EkKQeUvYNQ1iQ
gWkEPbJytl7r1W8fq6gpLOf07IQ6YqKE4UsCBj7OeZmSQfnyVWsQ8IxLJkjXl3BYz5tp5FBWoIAd
KyrepvF5yjwIZMJr/n2TMqq5aUK/FcM2B+vhUEf538uQjacmEN9DKNMX5EEHtvEqScvGe9IiGE7z
ls8cVNE/Oq9fOpGTL6usSzNw7RpS9O5jayuK66Dd04OGSCnXhYlPYJLJbUdolt6wt0ov3Nld2Z9X
Ztv5VJKWxFT9lHsdeTP9IE7jTuh1vMLJ2FsdrbXKGQ6ExK7P7ooxahRRQUrilv86kpsq8zp79EP7
7C4eABDtkRI/FbsAl3RruQdjAJ1PwHsyFbHMHJCwjiLQz51Uey6AEKBlRD9nADjuyee2Dvkyc/qy
IZ2HqJ2eKMovwaLLyzj13+MBsaAKZyB4VXQzy9+DM3xAVnNRqi9EJpbWcHSqnAR5UDKzbokLcQ1p
pl3+F16iEvtbABltmwS53gz2q6T7ZYsFkzXJGaqXVTKVxAaGiNoyh9sWxZV/+le3EgYPdTpm43Q9
ZiMtzcmFLzpuJWHe6fXQ1QSYy4DZ4cQNHay2fvO8JbrYlmPxNhNzEkTm0I5heaB3SLBRE9j3gDbM
Xtchvc8ifisDumzeBEa+8xGoVUWvdhMRf7BoF2ufbV19SBLI+qIlwxUIgzVa5+I5LumGk5VYHee1
SU8FE9xiLKLXqLCTDpZz3etv/gpAOYyJ+Ky3AVhuN9NBR1WNoa83j14xQ5SFne6CYipYsStNN8Ke
n8q1Jp9cWdwllzV9mYHDbjvz3D7sFbHl0kEu1HF+QYG0Yi6x7ddO6YtQy57WPjYp6v5bPWgGv/kN
DsNtrZHH+mFIMMYiP8kRATYgx+pYhHRP8/LiV+SDj058toLxx2RzQSub9LWnLH733JEdIYrwxn9v
RQcuXtXRzszjb6ep9Fmnpt0P8WCA+A7zNe6+gWWRB82COAbBlJ9K9B3PhfHeReH/a7nkra7pcMHK
5/KkyfA4d3KTtNtUOlMfk8IZz8cQYuyu6mCZEjswEdTZTJc8MPbFdv3fgDfLm+zxP4R1cS0y9a81
u/+SR/rqYAq+tg3mLy6JJy3JGWoJaLIHf3rIWLuJ6fVpbJeOrC6GhUPnvRAtadnjA37od7VRlOs1
n64WAaB73tDpOluldREPrze/MZ/Y13HsFziok3xrghUvlSqPGmHYzm9IiM+j9BTSy/3qOtgkvj15
gWCX9qekzbV10Q7okdEjln5qUHDLuTqh5UDsorU8Cu1d4K4EeDcUUGFNio4KLeKY7suys9CFHVKw
UXqehqMLGHbv9gDowgq9sXIX+aohAOBwwUVIO6x/G9BXukUPR8G159vsUQmJmlAc3/pbKE3vFBZe
Rzf4ydC6Pzh9VZ9r5uhXu7JiWHV5cf4iqdSQ5zG1hjgp/XU8d00W0pLOMDvpDUaBc8c9el77E7Rs
mshRvKahpE2+ZOmDW8mEC2peDzRDynvv8Hl1i0mKnmZsoJxx61PtXSKPT2s66zPjTNoWFh2+cXxu
mCRexbSE+G/IY/CgQXUT2mTplA71jVRcUsrwNY+ukzeEz+iJoNNm0kv83pCs4ROGbXWkp3k4QnTV
/Bibor6rHI2GVXPcswsBkFpQyDnNc+h2zttUxv91PlnPasmZDZcVUbYpozYy3MaE4MScCq5t6YKk
LhbdEExv0P81myy+eVp8xrOncFSwDRY2O6BIzbVpu/lR4FyWRZ1eOq8l/mqjQdT91gI23uWrFski
7hx/bh7FHNCIN9a1+GbFyzNNN/tHoCfi1ZyUiI0mvmGcnQClAUjHTzqdlOWrrff/6Vc2hefatU/r
6KvrWg8kaPiaQkTb9cGmEVgvdXlb6tE6iWl655uofT8s4hAax7qujFSfAtEuVwOOzg259tcZlb3U
cHy23gwkHeLWyy47dU3ObxBm5a2tEHsreaqjUl9aK09pnJRQKWYxkk8P7oycvAHZxaQ5At7tyOt+
ZEGrTys9rX1UtO6p6gMut+Vg3vL0ztEV3mTVved5IcInpyveXLRgV7LcxHmdDNzbqsheYWqAt7fX
1yZF7rzdmXSxQLeVE6ezg0Z6mkb/AVTse1O3zbe1to/eQsOWGfv4sXTjqw5r96z9tdiV3DDhrVK1
VOQkTDPZBaWzWPhQSuucW9NAdopBaeGWd5p25hVlRfw0OeGl9t30vayH01K+FpJgR62nR9nH0RZq
Yp7JEnvu+hqO8uhkj6xlqwTCva3OOLiMaYgbeSYdJPPEm+fgjxzGlqB61JyVUdYBnUW8m224LZJL
28kdpMsHgXO+nePnzCY0Z6UePjE99Z7z8sco/eWp0MM/TiGL/er0hsCkoP0Ba1E0w5tvjfq17C+B
33XXssKIn4nAQf5QpVyRwr98WnIvO7/TULolVUzITI5RTdu/xArbZffRb98nynz3asqYMzfFDU8L
abh7nliepg7IO2io6tlNWwJpM8bpyxCt13guinMValoZKdsMLXId5u/kM9EcmDG3Q3k369PopLgy
2vq5yhcAnR2VETq24tC1nX/WRtnPMqIhh2Kd1NNx+Ulj8ibazwAI+yUt5IsHSOVsgR+MlulCEsTP
SbbLT9NzXLj2b6fNxVGKzLnb7J14zeLrmI7cLbJF3Cd6+0ADhpaOReR/j9WIrW2FC8uU9lTTVvw2
Ci6bSsLK440pmHIiyRn4mA7e2FjHtrdoMJSG8MoePUwf9PNzPdcHRgkZu2KDbiRY77MPdStOJ/rz
NGqeiHbI9nZZFMmq6Zpz260Bb+873S17EA43rZzhYU3hfjapd5/jjFbxWpCEKIo30UcGy5wdHMvO
Km4ZIKiryaf/Rquc3gY3PufwUC/l4Cj2+PhXhMLqXWYrlrBsPnjZsIXVxB9iZeQg/XC9hkRGP+H6
n36dvhpyKpX5nha8Q88FIZUI2uGgRoAPX+MlY4Uj6hqIbIUtLo1tN+zpwXLxRro48KyAWGpTHx16
gE/haqWcYwa8wAC1QEjVXpjRTpe6GWGohW3Dz1MCfdzm+v34GuUf3WxHVyscfi9Yb96beAMNlLiu
vTJ+Fl7AWLPoaqY3gUhKd1Mj1+MjmNEO2vSintJ2GZOoclCnzHHow0DAv0D88/SYLYt+gKteWz7t
VGvxHHL+UVG72T6dA/2jsVn5eWVdumEWLxyjL4QpuNjsqnJXbEUfm0v5NA0EbZRMiB5LhaXjSyE2
vQ6Az65uMNh7Fbb2kzV29JdsLvX5ODinKqLd5LuEgVQxC0TYYXNChauPEY2nox42E72ugsfXSMf0
jcB5xxC39/prnVbqGWUKsqlhdTd46u8sRM9iuGzXYc3B2gT16U8vHMHef/PW7F23F4SM5bmY2vvX
4lr/KJfmbajhuDelW+L5MkbR3nYKqxY4chCK7gduEPcSOHX7cKfx2zzH4uitS3A19BGJ/WNUMLv9
fcxbLhYMzttLr3tnD5o72gXuACx5LOtHPNChCFeknLPjR9co7JZduDlfRxJUbuRHVElraP6GZmTI
IUiggQCUo17ZMTAU9zZV8Sma4IxV8zTCFjOIYahSmiJmdGTTnnXCaP814fEbvqRdSCG21vuv9oeY
in5bI5JKvfIfS4zELWizLfDAVw9CxvZLj+JQMVK85Z1H4wl7yyFtI+4CXGSNwAVcOkO+d6opuHML
uWCGshLj2f+4Vb93Z5KiRNo2lzozqDwmE0Mr8a6xKItjlq4VcRPRbVL4UKRn5osHJgIGIBrF2bIz
eihZ8KlD7GU+4A6Llsqpyi1q1SU8trH/bWqEu8vGVB3j3vktaWxgbGoGjNoMP7UrwVeXlnWcolDs
QhfQwzq5y6MOxhZEsewPRaFeIjN7FxoZ5tyzme6qYYqvpja3yCvWu/Lbj47JbyWVl9CQ2cbpuNOA
nRWiTF+71R5vNMSTis0kmcjaSiJLhTui4Na7WTaEXV2+pm6UNGglj3UxHKfCfbXn6HNCufGZ2Zm8
Bsg3GPcHbCIRvCddOProFXNNP8yVfOxILuu+eXPIvt3x0Qgqi6F6YXTRn+Jq9k4eqz9BqsBPMXgX
LzTULWYoTlOr2oNfwjX1YqLQpkb+NQRclEKo6gcYy0c36E6kSl8bupl3f0ZcwrC/vdjh4j2pABlL
90nuZ0FNkLWPQr1bJLW/TcT7rDRKjwjTvEMaVoAQ2Y5ONgN1PoXES6cYaF8ICVAx4PV7B+bdthbj
ocyeYr/hpNoK7CCdur1b5s61x8I1CTv70zJnQlYfVMz7bPPNj9mM4KwRWp2cgPn76j1G134Z2qC8
pSvVdw23Bk1SsOe09en3cCao4B5uZwbYSCy+67iyHKrE21R1jjMOJ9Eo57hkfIbCc+NHUOrvqLyt
P9dPdyCHBOgeukWUH39+pJgm/1k5E7OyMws/w/g/ngoZorEeOcIYmJtDc6ZJk+9oDuf7LpJtYhUo
HL5KQN+nb1QPGf2Z1exa23589WBdOx33jHWI0XDX4LJuq62oEEIU3Sv81PkQ/PV1BTQev2swbjCB
NCBBTjNKDGX3OafzS+tm2ctiNgE4A0sqOP+9b6g9JO1PpwA8QxDrfJ6F9VaGqfvIgRxunWKvYDxb
LUzt8sDmpgSbzBWD/TpwhSyY8B2KqGz3UBAXTlgoO3DDiaWlTDi5OcfP0tPXLft+31nqP81y2olu
YHTeSedYteWZpb3cSO5BcFKULx2t7OcxE1iTqQVJUfpNTSEfXy/MNaKDL3iDdsqkpJw1kbgjl4La
M+waN3hCfeC/U3gdfbPEL1NrnxxbjYeyQEb0JZMI/DRPTCPFSyutZeejzjtZArx5vY1UC9ZzIi05
78mrpsDayoEgRJdRVCPPRrfJ/dAsBmX2OsfrLkgpae2qQsDGOftzQx6ONemKYZe+qNb57Rtq9T5y
BRBj4KaRSdWjLkD3RN4I1WKkMWG5/hUpYZrEBlBTxezpJPLbWgIAbfz0U2Suc6fyDZ/mSP1K0eoe
CX/O9gv5pPuI7X/nWx16JaVGmtI28wzfRVtebr1jrg0+b/+1qkP75K40yVapE/7z5mTC5tdqMXeb
txflVJRyLTZOuySLxh8Q11jxxbcx3TKGgIGYFaANsv9h7zya5EbOdf1f7h6KhEcu7qYcyldbsskN
gm7ggYQ3v/4+AEdXIx2jOPsTISG6SU6zWAVk5vdaMT4ZJdpmLx3Ifnqm1iW4ADSNJDwY2jbVyOuF
FRT3LuZpXDEnSvC6k6YX8pBU5h+jpn6GII17D8nFPup055qNeAjHoFKL4rU923H52hiuToOgOf6k
DzXy0e2AnU0tvEPuYdSPhUXynQHBRTA1tWOL1kur1IvOiIkAfxYgWnH4OQcn8Prijj5v2DEyMWJ4
3XRogV1PHgnkz26ynyUO9NCyvM+TNUUQW2Vz+Mga176p4KdehM7NqlkcjOWCo7Cckb9Hb0nYe8c2
DIRfGRg6TZ3nfL1oqYsQW4hHqNzoEZUOrclhMRxX4WIMNLqxrEGeUI7QXdCTN5Mv62hc64BKFURK
RmoM5QViTjig8A561rA14hoBdjGhD7TKZ9MDIVPRa2RzNI+1PTJb6247XXRsu6LfxYANuhaOnxzQ
i61szehi1R2BEropfXOq2yPd3LVfqgHpxGgR9+rmfigg28faBtvxSsoEjNGfdJuMbSwkKquMr1lL
XNmSbTE6Kj+6GntM2Ffu5276jNDuu1bFNoocw3qWJvSrqDt3L6J+utFh21ynUfG6EoZktvn3xkSh
UUDJ7GGgHb+3DN9A2IWkz7aeCW4mdaMYfTvXcr8nQJ78LzqX5mqJYlQ5xhFZQc1XA7gaq+NTanP4
TAtUo+NQpP4Ifn6cQRtYiGRxxREAXCJnUiVsZ7j1uv3chdlrRh3UqdU6isBaMsoSBHMIWyIiPtpB
fwiispoANmd26VyycyIW9HY8aSVpJHVdIwjrPeMwW2Z4jr86JJ6eEnC8TVa9ccrUfbQ8qd/FuYle
Cy1DN9fuKWY04JnVZ3L0RHDvqgGZTh3FF3uyvljcnu9AutFhIgiCxnP7EgXjkpWWZvtxoqG7G5Ph
h7I999qzum8XXmav3P7XEBMAVNlyB801Mvul442TxC5JWkCOzt6vc3clteBWTdN4zhr7m0r7CE+2
5XyZizkCu6xQWdmk98mC6k1KpQuOlLpTaqchNh6wndNLNsvNVNII33Tsw4EVD69taP8xa675aiFE
Qklg/ZGn74Gc22uZkjdaGs5rC0uU9Au6lHjGQ96yzIn2ISPcIVuW5yxyAjw9v7yG3gRBs8my4AcJ
Q+7scbIpU2dE7+OEvqiFeaLwMN6zVlLjqTlv3kz+nc3NgZa8zc44afoDUI97MLTaRoo+fYc8mBFU
YJceRxQbuhy9o5EgcVy0yVaVHXtODkZalXct8vzG0YDe67E4JR5VLek4xn4XwB7WI3wGe/h4gPEk
rKwKplND8+RoWCOdhE2xRRLs+sw+415Vqf6iIWQjr6GPGDcMxLtfumpRb0rXerRS056pWHszc5sO
dlB3PwoL1y9p4WLQ3oZ2gTfUrmpu1Xk+z5ECYPWCZ3xd7+mc6jvTKPOd1DLnZchBWJiZ3kZOE5eI
TLy8mbBzR4G4O55tbFcJToaO6h5FBaXAY2ITpcZJNMG9y/+ZebzhPRjGRVSn9adVuD619cWeOXnn
E7V2kokd4/mqdXSa4eq89VZJgjZD+7VvIQ/DMZl32Ab0qzn2ZHrEfXlaF37dXUJJJ3ntIiQ5o1fe
Y0/O5A55tIj1E5IDL3N2kvdwk643ajPjHYGdPYeOZRB+A+QuBhEc8hCvQwnfffk9e3ksGWk8L0kn
XUANDhGmuKashxyQIfB3JAy7lnOMi/5B06FHwnja+NpUOxsvzYY9OQxM53Y6Pa2TcJxWGzCVdz6h
8kIo1LG2BiLN2kQcpo5duJ9xSMzpAs6mnXw4pkbmbogmosAlkSUA7lmkjZs6ZVaSnn5bL0j23IOj
6Nl0g1IfN2Y7xhdEZ8hsxuFcMRzNljwOfVQ90BdEhJXJr5UVay9FGr5R7Tmctb5pjprHWjC0aNEi
YbyjI29p56q+CXCSfWJ42ht0vDjJvOOf0Pa7JLO8fE8f357irPJUmM13m87SF6vpTCpVaa52Z7dn
xXC1c71citCrdn00q1Ouqi2H8PD19/abP1YBcuZxL/wGSXWIKy3s+lcDh+zezTo6KTsO1qE2UxPT
IAge7CUtaRnexRzezVoE58Kr9Atq8lPctvNGUEixR/1kn9ust89Tl3ZHI9xHofStRZPWohBbx0o6
pn3aBrpraHr5cf2qqNLiWAzC23eKWB7Um+ApRac+B5zmD2naVuCnnGvn/iRrWV+lE38ivcnztRH0
EdVXu1U2WEpdde2tXS4mN9llgd2oDvk1hagzTIqKL/+4hI4pLimFVwc3pgJoxRnqdFbV7y/X75FK
UNBHzOmkkT9lIVp4ivWwfqSYWZRXTHenVTumOFoSh+arI773qR5/G5zauhiqFBt3iaownYrJPxg+
q7BCJtQpmHT45HJOL78ntrSviktOROJVjaymrD4TnkJU0UbvOmenaN1z32JQJzCm2fV1h4VV2nnK
Yo1IQ7OZ9Vm13J07qPHoZVF/C+UcbIaKqij2Cgg/E2VL3GXvmd4UT1mi51RDwFn/9rxwTAg+T/IN
PYpTOcHRpoQ8MnrzkiwXnDhEUXmDvS8IczkWCz4rOZ6cpkWMGhMueECM91PXACdkEO6NwGAIjpov
KgE2j6A2NyYmClGoa5xwnllVFQs8JpzOvPRSP0iC4985XOxyjiMfuJ82SV6/uRN4VETjy9MU583D
tBCzDTuk4nQS5YF4GhqlP/WJvrMnBMyNZ7gcocbkbpJSe1+/0tautsH0Tl53c023Igg/nW6WE/jp
FPLogtS4fNboZDX73Jm0MJHUxI6rSUpR8FheG03T8XpyscOB/UcYKBtYZpRlp+fR1e0TDymbrF5t
NAamOyO5xgNsAz5l0oeDDilejepbMTTvIQPflIxYTXtgcA1BiBa26ffWDW+wewfC8JunDgfzJTa7
H53kuYoNBTkf6I9+dpEs97o8cP9F9y6rorsxutdM0eRBQ9GJNsL+dcjC+DJoA4XdCWmXlYHmvVk8
sU2GsE8JJ9ybyypq0pAT1hQ1dh6KwGg5vVqzk59zzburYA5vaQ6++1u7Jgi4PjnSDSn3kuq7C3nh
5So8Khxz23hZCkwZfa/NafbjHLV+2hcveSI6ZPPNC6af6KTHUbUpbRMtweg3aWk/x7BkJy+BBlCZ
Jo/obscjJmL5lFlGu50Q3Owo8ThVegB3khASg8zbX8Tsr7GXPGuu5z3rKZbrFWNtg0ScxyyfNllB
S96o1aSrRWRsr+am2YuGJ9TFPBIbO6xrOE6teWmLKD8PuVCbouqag6711XYdT/SeWjrDQm8AyGjf
MkUUbWRyU3DauLkhEQ/eyBGBU9dxpYxtAJMNxUwhulcHKQ5x4bchD39N2GMYub38Cf6Z6NjVu2FL
CJ4mCzD0ga2+huphoQMitcXszA2xGbgb3F2su/YTxuD9uDi+sqozie+nB3vCO0FIuHltTXS8PX7b
lt41nCi+nube1fJ6D3voxexr7QIHol9FxQqP5+voukzlfXLVJ2PJJtIsQtF5M6Zuutmekz5S2NAj
A9N3lRkw4HKYsJovlq5Yx4RpeRxRLXt4a5IG1v/CwKAY50FWVnuX8rxjENI95gLY7ZJgKP0RcyP/
GfNvBQQMPbRoavpXbFUoqePxNtcKU2QaHhJY2UuCKOHSWypk7Ze0Z4o6kNvUMdpLx9yHnVI/h5gR
IeWr5lNI7PKlaXRsJigJrKol+ZeVwNyjHaXztVLtzVNzewuWS61QN9vpAHdO/rq3i1ob2XOj0v1E
TJtll+55vRjLV9TcYXobYZlog4zf3d5BWdxZEj8tWWR22B6jaPpVAmSSwUAK2yxjXsSSvYCHcdrC
g33Eue0+uVbm7DnkSWbrCAi0DN+sxijPjL2MKAje9s56qy5Ys5dnh2ImYSwCVNqRbM3BLwzNTeZZ
lG40ujgghNZubeLY9P0ZfmXHlIbp7rtdDTmmWPEKKD3Sf4iShzsn0LyJ44R2avJ6hDHMI8R4CNhk
6OrPY8NyI6dhPraxpxPXvdQBxCbtdaqBD2+0rWkw8S26EeLm39sk7YjamsUzeOI1NNrj6r7EGzqT
bm3RMjdDknAH8Me7UiPkysBBZ8xYAVjVEjpbcBE90dI4R716aufoODfZdImWQ6lTbwUH421eWslJ
s4t3ig/aE9BkdcStTj5yhdIU/+aLHdUvGmXHtAOiNS3q1jkhfhheanM4auZ80TGpoEPU6PfLjcPv
tSj6UVp2+4Q94Uczq+gCKBduhdVLP4iwnGdx8yVQ2rMBP/opFe43Nh73zsT5aBAXbwslTn3sihfw
gXwTzzheOrx7ZB5jdtLa6ZBxgLvFM75m9o/5lKfJcrgBVARR/zHWxiHSmlNUNZqPAsja4zxKj6UV
vLisazp2K2OqcbYS0t/7vegCnNAt9rxFTrbibm1ilr5nlx2Emf1RtHQWmnbHeoHJfQ8wgsEUDesx
HMh+S2zsiOvpf/3U0rSvd6lsLL9NpullGqnLiiQmDofKJgQBb9lYYvHs0iekyFjjyjHc2UZhHgOW
PML9gvmLY7PYObr2ibeiPKz3ztxeBO1PQL6ptfMgAca6+APNrjq0pou+tALMm53+Osfa0Sv7+QKy
9yM2s/Ko7IkjdtoE96knM7gbkJuIrIlPHCZ93nQaQ4OxPYRN7j13aLxHzpgDEDTDdk2fl1lGrx3p
hMRZwIKRVHWJ+7p+KYfyZxKg8W5HpFa5QatK0b85UzqgaAOEo8SrQz7BzGh1pHy1ddI+TcsK/FsV
hND8R1aYiDRpot+EwgXjjtw/9K7J9q051tt+GIZDhJEXk4v6ArFQnPQgL/eWkUaHYowKf8LwuzU7
azrTKPVd07Iccx2hbbUmh6cO+6pnMQZZqNmJ67K0K4Hd9EwVHavuII3tHJCF0XQlsrE613fSRBvl
pOBfeYYJtaLK7V71waajcKVyebBrIsDoFSVRK8raqzvxZGsjhqMUIssP+0E7NgvNXqtE4xBRRGeh
IKXwPXpAOG+pHRp3WJGPFB1uhuLN55yLeHDJXFjTF+aQDQIN4j2c9e6J2ZlQcTbwukxRVGq5wEit
8H86uGKxSdxMnZqABpHJbiQ6Y2eHxzo7F4NRvGB8tvex20TnallxO2+4JLk3YhkJSyyPcXKbnryg
hoLQ4uQinSQ+jvFw8VSPeTat6n1MusN2apgeM6QUW2pnWClc5ApBlNYLLMaptM27vUgKKuIWgne9
GFT/4cccFn70VzUo60VOckmTTd8t7QBv6EDlt/2LEQ0PobMhxEWaHn+bmuwm5VnSCAK1hScRpxCl
WQYt4epA5VZtaG85sfxvE7z0XA4kyVox1LmbEPXUphRaIvlWYgr9eCKPpMnEJ+E1tj+4PdYzUPG7
5kqwtVJ79VTcnFf0VBhasdPMkfog/VcXZ3tIseFDQ+y7MwOaueqFMmGR2If4GwFnWmH4qS7uYuGr
9IYTCZPjTSKLRXbUP/eZhnEIxYfwAzpii/55wHBE0ZiTP0jKI9uth9hku9gnHcrbLh+ss12VCQ08
UG57lVqExQGZ3dZL6cg/v9JtHlYs/desbQX+ej7DJtNRlfCdTmvvYcwR3yRW117ApMCGE9G/ak0a
37u6/IJFhG3tp9HSGNBY/BcJRyYzMnDBOZNxRQh80Ep8B57Hsb3LbFQsjYt5cvCaF6U1NBzWP6eq
CW8Fu9MtUcjTGVA2RhO0LzZ0FyG7pJDwCOOhXBYYEzfjFHJgWQyLYhbGw4Xim2pQgjZNKupnnfJz
zp46l7iDvJBwDcRzKHFz5PzX9QII/OdXoGQYiXiQrAXnXc/GMRz61khdNNMM5Cf0Ie+2KsczFXA/
V6bGNtqfuZlbh5Wfpb/KO8eGg2wogT8DGHyOCOM5mUON7XUZJeascai5Tku/q4J6V0+MqJ6bfVdO
9ZFqRnu2luyOeEq3eslTeFzs+w9DY1GwIsQ4g7yt/+5VCbZevNrV2aV4bXOr3yXivzA38n22gFV2
iyHXVgAUIogOYhzczzKpj4EFWkxAtHUZbAwQbU2sMpgllpH+Xk6DeSgJLtn+XjZdXg6RIWHzaEhd
d0LCatqJ91y27lPTZT+oLucv022ERI7iHKAIDQEIvmeBkewoC6449y3Ma269rJpM9Ih/X5F7OWO9
RBpuG4Y6YtqCiMqdaxe67lEJ9W2W2a6pxuCZMLirZN4+JC0VRblL+JFshG+nSMLwkbFhAi9IC3cU
5C2UTRe/uBQYjjrhlShstxr5BGlXdX5thT+CJon2DvqfXdgY1WvNuW4fQuwS8EAjsNC0hoM0XNTv
f35jdT6iIxQVbfsjhxpQnGTNYB5eSVVChKBL9xk3f3oOPVUf/hQPLGS+6E8Yr95X66JncVAJPZos
nbawsKZztpwcSaFdWHL07afT6rcljOI4DTLARMri20wR9a/a87TQQ1qsOlSOqHcd+l79jj77A9Ee
KQRBQTIYEigWkIDc9TJJlyN8z8RYIMAxxGWlu1eWdmHXKfnrdReWern00w7tpTrHuAKQuATPmC37
qymzG8o9vFjoNzcVfbyHWWFXNYfcZfeLD56eOW9zmRU+tw2+lcUMjXFJP+ZoxJaReeSAVSeLgnqI
bqr6vv4Jb0mSQVe6EQIIsa7HbTZ6LOe8pJMJsXTuZYkyqOnBwi33MXnafX2oS9KaNlNqm8dk1qGX
x2z2i/arrZnpOW2N0K/60SJIpdeIiPCGR2COf164WYr90E5IBQl/cEVFrEkmJ4JsJ3tPTou8rm7y
NHVFj4iI79kAt2VsMTMqFXzG2Pelz6vqkzAQl4FI+PRLgmcsMTLdEigzLJfOew2MeulRZAVqkSgs
s2aE9t/d63igLqsqxBSfCAzbZiUyzo0zvGvK/sQL8o6sPcCx/IDL+pXronsxylRu5EKrrhd3dZdn
qNWFV5y9Nlu0W0tEx8C6VSWx4QPXOef1IiITgYk5vRBcB+C9eMXJqfs2dA2oh8bBeaPr1nAoEgx0
i2VSb7ItdWPtrkZUh3QBBpy69LcWXeN1klVydjGl//4OVPOQKNLkJyI93u2+w/Rfom6lfcs4FBje
tkEjzJsYbPdkOfrZ0IALBkf+dOSMsyHtimNimV8hlM3PgWZU27QhEAtx46+VEq2K9l55zXRq9Tzc
uwUx0+uvp84zJjYMTEBATgcrkGlEJtmm97BlK/fOPCH7Gaz2gKQ72xGhRoNNkXyJFGF5ONKgn4NQ
HnQru498etcuOFk19rRYVt5Oq+AqbNYMP0ZzvwUPx6aeBDoEQwaoFDvhTsuL16RDXmpE2Xd3UV0H
ooRvZYVrrOCQcq/SoFG9xQLCZl0Nyqrl9hZtR2q3tuScWdUCxAwv6+/y8/T7Spd2k0cCmlU2hEv0
M1Y5xLssKTsXPm/fKw98D/L3NkS0gVNBC2poz8Nzb5ZvNoIflVjqlpr0BHlNjCihcY1HSUa69x1v
NxZP1/7Ah/YQIwrJtJfT1+7IE4ndw0TZYJjjqU95YLzIrHZifGTogG9OSnCYEiI7m3HtnFcFFcIP
ztsLVE+IhAuCw/HBySIcWrZD/OWyVXnCt6gHh6To+H11CmM5YZGbgmPtzOAD1gjfJnpBTkombp4O
s9lgKSjSCQDeDclqdz4ygBk6cHBVY19cJO5OQoaDnj1s1CHnsPFeWgdII5AOudem6I6rRLUZp69u
18izN4zNoU1N46g1um81+XRKh1zH31Xbh8QGHO5s72sFGzy0dvNpyhkeAjjoowoUCvA52gKThifX
UAj8F+sSErT4oFI+g3wIMKm6eb5YPbsrZeO8H94Y7box7ckdgbbNejQDMiwHnh/kU3Bu5K+Z+g9h
W/UFUKk7ZBoEqFaqX2CyckdXENNTHKQ+oU9fwY/MjduwayI4GfYzukrCIbZDMjFelxiimpnDfUAk
UDXOu9G1PjXyM4hdi5i5OdZD6SKJHN3LtFzWb82Uc99ogRKTHVyfJAka5Awl+jMxCfpzXVvd3kVO
l2i2AGkI5asEYuEUZ1+7wX64USyfU6OVzyWTngwYk6TMgk00a+Zz7in0yPQDHuLZM/ZhyYDdMOWj
t6I8cr2L7BCPzDSlrp8h/ccIlGdHMQFeTjN5Tb5LO7ff9Rz6xWySB7GY3qaCT6jI6RAb9WDimSoI
w19c3yjzPo8ThFaF5mAjpvHidpISj7o7TIuMos4pQa9JZNsYTL9EgwdYc5SWXYNrUkwjkkKXFghz
0VavcrlWLzf5nObnVS+vXAsBI8Kf2HJiOOOJN60T11U+PoYcMiOH9PUkyg7rKImoONmCIYF5tdYL
jl2qMmICt2C1kqsY6ytGmJ2j1PQhyuRNCNu84K7ZCoUAGYkj0goS9QIJr0G306FYzIZaM+UHqaC9
O1P5U0IKdRvI+jkIcpYlTHVx+wL7usVlKl9ICtrHFeal6Gm116tGTAf0j19CNPhYBLiA2i6L8nJs
zAcaB+v4EXaWeNEMfAamRUvkJCjK4r4GaQigDXWQVoXSiz18MOiJDM3tqtwOyeTdupNu3H+faMDK
PqJOLK4YC+dD4reh630YWrqnfLm9E79zy4JfUAywQMGMbVFEb4UgXbqehouBnAMYxiOXaSRty61w
D7ECXLrUHB7oWFKA1TKAEXKzay+j8aGVyam2oTxXqSjv70s4R6Gv0uHe6p6xqXKc1+vhW9rko7iF
IjlucZBH2rQvy1o/Wz39mggFjWcLPlwNZkXGyWBA12s4gqBQDrZr0mkasyKyzmn77tZnNu2XYThh
l4yctzF9OHOJr8/Im3ehifY0QoSiQZ2bdw+V8NlGrUgXjl2/6zRguoJdz1R2vcrft6anEys2sWWn
TXRN83JjItRHBt7Uu3Cpa7cwmu9GCXBp20O1x/VLB0dP2jBxa8SgIi4CeYEulCTjhUJcW2pjzAbv
Vb74vCwlkGSmmcsGHj/JOoz8jB7RSze2NorT5AVpNYlXKqKxY3S6A2MaHGNDW51U9iXnfIYMwnDQ
fkTqblQVLtosTZ4ms8CSYJiLBlnzOSOAsmL/JPpom+hZTtokYeEZHXeVaDVyBIwSlw9FYR03wtPI
w/A8EjkODyO7/YowYGBES2hU2AHK+Jg08C2Nu6yHaRBtXeDWCSYCibHzDZYJs0mOvrk6lq5+wbJR
nKSegkt4sbV1UGjvxmWtWC+8vvDKgRUgXEVUmIXzdYIfNRebABUcgE/evllW5dxLGlx4ngJxnOnf
ZeQJ9kWnYdeDrA3JM2dMcjYORuBLZMfyPMjPJUTxfb1EjfhCggImUR7kiznEml8TEZpOtnPrl7QF
I2H+rWKmVoN0M0AE0EeRs7FlRbnICvSpfgKPv5d5Xd2bBfv1IoJlaRFYFjjY1XlA8Afo39+Dr7Pt
lc+WsLsTm/2GgJivRuDpB89A3WA66XhNmN+uukyIv4tKAp3MRH+Y6nnMLY7SJNZ+AiDalVnzQTIY
sDoe4JAOtgItSrXkHwXxO+KQDmqk6zZjaP4KJ9VxBMqp4lguBCGmCQet9bS3XkxNjMd67BmYkSot
8QTVSoo7CU9s1eTglkX+PA7ZY7br8qrz1fP6S7Eb/DCMRX5ghJ9Ukbb+qu2uCC+j8pyjbp+Hp39Q
F9wSZyVRYGVT8pmoCMLngO7vcZP46+FZLEEao0TAaRLXQx743kZStEP16PLZ6+OLNLctc9H33s2O
QaT0L6lp/gxa9UeRFvdO6eGtGRHiIWKdPjLiQHAWcmbRhhuSv2yXddSq2hMqGa0aoVvCvKSgYIw/
6NqGlm2FH3H433FqSB76KPzQrM2XTJjmCyYoudM4kALljCTlS7BA+pYvonCWGCI4nGJBSu1qrk9G
JVK/nanvEyLqjkOMhYEbZOkw5lhn2tNW/f4ul6+phYfazHFli3r5NlUm0mCe2vU/mAvp3YdJ3dbf
jHSYn1xU35KsCogEXOL/8wjVeFvS6lZW45JsNOfE5GTGY07bb6PS+x6xA8TRn18GHilnEkRy/cUk
mHLfiNWXgJr6c1JiIXCjQp7JhKB6QabC13EQ+VXOUXBCLTS4jM2ewI42wKptHHOmpTePzCNYvzUM
6V1Do3pvG7emIUpwmtDcmrShRFAg/v9/OxD6h93F+tGavQo6IcqyexEzS5UCAd36E9ZfC2OHcuR0
ic/LPaPbsalV1MYQmoFza0QJW5VESqHLvK7fr5ckUw8zsrpjKtT3aQ2ki40amLc+ok6zXjqOc0BR
ZPutd/2wTMbdcqk974PEihDZXJsdUdbf1onEVjK4pMH85+X3lJLp7e8c7f8tGvgvY9yX1pT/OsZ9
W5dUDZCg/bt94PTz//6ftWflz44B+TdSsqVNTDuqdFu4/KzfKe5LvrvnCaK/XT4sYTmEaP+9ZMD5
G4Oig3nZ8RzEtyS1/z3E3TL+ZnpoeaSwLEolLEoQ/gclA8sP+kuQt2voliQHy+Uvs1jOnTXk/S+Z
6BxH0Jq7I4fnJscxTWN4Qm7HoZyxTScF4WTgZvkJ7bmzHe2k3KbU3eDm7bGdtPGHVAI/hxGpo0md
ZhlJ/d90aPzH12ebpCd6lgXrS5eG/JeA9L7sCPxAZkwPGWrCiYDkRmGAE+GPNIBVaRI6ulOdjKSg
ZZ/osuh7ZjAJmtWpdyRUbW4cyyR+7p3tXz7i/yxM/p/bPXjjeGHSMFzhSoMXZ/xLAnoB1ch4QF7T
0NGTzv69CDhvNJXPB3t2T4SRuidXoqrlHf4+z2CVxMmGmzKNr0OA1MFzqbiNyvQrLkC/aTNF8Wv/
+DcvUiyv4h857eurtHQaSGymKhtW/F86SEhBBXouiCCzrJCD1+JNnKMAjcSsjYsdTBan0tLemy5E
+oc2RHPGaN9ayQOknwVo1MJTRZL4pm3Sn+Mwl5/DNLg7ifhIwjzFJuHUO88Nmp1LgS5tkHa3i+Ic
2jYGqx5jfSJPcIjQpeiLB4HuM0NLFhknyrO4scXzuPs1M9EcYEBnCgThsUezCE8NFqIturvmRiC4
r2elu5tNM3saxoIe49w+5KQS3NBQPfGgOCfTTb2jjfB2E8AEL1lSpPCRfE1kY8A8hkzf9OJLQOfY
hY/yGPZdepk0ptveoAkQH4Tj26EWHLpRGY+JqlpAFhAlZmkzjCsEAyVAc9Mdgy4vLiahXFtPlWfS
RUiq7LX6rvij6HTKbTIb2bEarHQRaQ4HvVq03qTiZpppsAW0QChswlAA+SG2hh4vkqqP6O/PbF6f
8GGX+MgzDtCtm/CvNkhYc6Zm8YWekQ1il5JEQeB6+97lZnbTremXl7mBn6XzeAituNtNVQtirBef
kGZf143Ahcn4dzUK/5z9//ueIvffZFAUnuEsBSh/rZSqxy6JckeEiFO2ZDHRtGO3lt9Z7lktcRnB
mBS8CZmx6wnh3pMP9LMc5hCwZ9A//vv72/zPXop0XAPHiyv439J+9ZfVy0NdlYceJ22aE06CZXiT
59LnaTuUHGCRbZrUx47moRvmFtY/IKuPFKJB4l0gFTPYGJK+qiQm/tycMG9P5Revd8MzswOBrp37
hzagEyRefh8R2LXPGZ8rEj85T4Sbwa3svYARguGJ+p2dmK8UEhu+NtT/prVA/+feivUNt4UkMkOy
WVDW/i9vOOtQLeqRbmMZyuzWdXl10V4IgTR3XmSNtNkR8nJy2ksKPdEbZMdgigsPBRJwnltv89+/
56wQ/3FNsWkFNnUWZpYW719XvjIiBkcjF8ocPjtlbfoohTzCcOabO2aU6ZEwkyiIe6yCyHxY6nRl
ErG6xGBj71dfEt3+0QVo5yzkq9OkiXPbZfFxnorowc2zbRpSLEjuJIwSZv0TN+CPrtYaUsaS29gj
N8BsHwDS2k9R0wMaMryF2qWyxvLLT8VEsxU9tgwC2z+No/ds89tpWWYfnhs9x+CnG7AoeKUo+2Ni
1qUe2DxohppuYIJ2jYAcTlvfeQhwkdpvmtZKj24M/tFBQwdE74aVFpyrhNycZCbxqgXq9YJS+oyZ
HhvoiAht7L/rY4zYZn7lr0rPaBsy5Dc2xHNskwRYJx2B/Ao2T8z9DjNRs0X6cVV9aNzEVE+nRDlP
Sd//SLB/nPlAbTQboEAG5rNDaY8Wfp34OFTYdr2uenNVXb8FEnWlK4+qzm+CzIaj4VgI2+dx2MQh
WYVR9jkIW/2cg4ot0+3M3fJktUnP01J1+0TZEAFGDFCUWU9KG2zAdcNAy1UMO9dcxE+Y+xVIwL62
iEu1TE67QTmqQx7XoHVZh6GywvhWDcGXjIhK8jX9UnbuUcpyb+ryNAAZ7FtXATyPA96HV5iG/oFl
7HvGu34ghOIRV1SbFYTHBrP64XWD9o7r6WLMOqsIEtthKXujdROqRVdHe3Gissy8t4X+8ESrXzo8
1Kki7qM0LIJhW/5VYe/4ymWnyxtB0PqsCp+UTX3e14kZ7Fm8SKuuAufENrOTc/LNUgg+6pF6yaED
po1tcjnaFkfXEP2kGrQhjcV8KdlnSWL2QnxLqOX1vBqf6pA0cDk+N8ub5lX2Z0vvPxMTlR56fqJR
u7+yQDSnULWLL7lpbzqyypF2AFIWkJ6Qrs1bWvG8EqUGGfb/KDuz3biVLIt+EQEyOMYryRw1D5Yl
vRCyZQfnef76XlQDjWvZsNEooApVt2BnMoMRJ87Ze+1J7WgdK+TfGs9V5TG9H7q9uj79MAt5ipHe
7NE6cL1f9UvTgjRlJvGZ9/KiX9AT8/qjs1FgRtzpp9LFjkkKfwleYt9RyQ+zifDuuysHEH4ufDSa
OiuyeCpu4NjdcMiflonSL6W9TscK8nbVA8aQhrDDNXKB029cQpxW7cltND1A16aTmtq2D/g59zxa
435ssfeWKnaOxM7ZgWdieLexyjVt85PO0wmiYjil1XhvyJYxqOudMm2Yb8ct0A5YQU+/hZtm5CTj
j81cFMU33PL7f6TYGFvx+Kk6suFyozjdQs45z349PtxqQlsHDpp20jfDMN6R3Zh3gwndQIo8VMLp
DlGlCKgD6OWPSd0xhSXZbiWqJa+/dE0Vg2WGGzPUI0Ik91877XZ6ffp4VOUmylFJZf7bQWt7bZtM
Jt5pJCYS8Q+JBUrgnnFM/LBYZ7jLGxwZN14htZMeLWOw1F8ESqXnQonHta8oINr+R8XwJkhKY3jx
Cs68nDHiEc/OQzrVy+nvh4PxhwPZ9jirbO4SOrXX9s//cyBHToRZSvQMldEAyjGaAvTFWP+r5Fag
APjisFJa13nEeBGFyeIRAZ30a+AhX/xH8qXxhwIdDI9BlxRpA1EA26n6n48yttKo2Ng1f2L6t6/m
lFI9nsnbNOIXAHjguQB++WYEcJMedRUItz4ACwAIVnS3Rb2mCJ+mA7P3HtS00JEHvjJxGf/1I//p
Y3KT29wL2zJ0Pz0x4lIMojUZeRVFO5ySAY/XugL7aQc0wIVZdaGFBjFadGc/SvWGrf2iAKpeWKU8
6Kp6i6Cn+ZrZjcdCd28+LmQOrwqoXIJy4tEyoQAle8HbGrqd1oYsoC+ZQ6zw6JVXvdW0l5SO/3j2
4k8r19G372QbrvA+8jz/8+wLp7JXJPgqqHRvCmtMv8chx0Ia5SvGHqCEs849wxUpPVInBl3tOWHZ
GD9wNNG2ouZiMLBFQXUunXFzAEDTvEEdqLAgGOY+sub40nKGb///xUtZa25xXJ6x/evXFeMg7eyg
c3NZqid3G4mLo1z6K6u5bAR9tnix2IztDNKfkrFvxOaJjQlBsafy279/FPcPNRY3S2Yxks6BLj92
rv88wDnHn8jcXAViyPVDNrcIWL3DOC7YZtZm3Y2g+33GMPUFE19mOeVU3yZtbB+5Vpp7N7bDUub9
g9553znV+8dEzl/XvIJdJtoU52Zz39n1ZQ1p91AlrHLEQiChEFP3NZy4JFp3HhEyZC0whZqa7KIq
+oWYaHmsBqMMW8/KUYdgYZETfbtYaSCslHVdahmTTG/9mWfKIKWk3DtGvjUu55PuyPbayd1dKftb
BsOjrwZYGXOF3nRAml3VQ3tWKP9OkzUCJqM7v8dbR5gDOoDNFK2K+vvUcOR8iPW7+TJr9CFA1pN9
cZU85eb82NJ8uYSiogWGubzVov5X7WtukXafdmQMeLZtWvQkDBKIf10hxVRXpuhA4nTbeU/etz/M
RndRjPgm3cZZdmw5l6q2+l3rbmzOcvqJSm9XyQ4BtVh3hSKrfB3sCkCg2KHulRyLUOpQKgmoJ1Zk
vbjDfDPQot5lztqj/ySmypt6Vn5B2dKXKJmbeqn3o7hYa3j5U+/Sb67LqyGLQD5H2j9eZXPbJj9/
ZYmwURi0qDxW5K9fOWpz/Bt6ogJ39Eh+SC3DF0q/1QEktVzMbuJZr4IeljeqPpQlTCpJn4idjMAj
F5xgWflZtAnShREBgaeQHV8VRviHLJ6P+YpkrqzMa61o1K7aFKtc16szWl6KVEw0u3Gu0Dv0ubWb
yEE6dc0iAqfUv2ojrKxmeuqUaK7+/u7Zv1cFlulAtSQ+kWpLWp/uN9KtcQ1UkwYFHJMV03um2UV7
TzTL2Rzr5LYtfpRIRDHdkjDgraUTjFRKJ7x8+ZNCW9YO60sDrfKWBAD9ItEIm5syWGhTgrhNxsmj
pujF5OManafOAV27cXEgGw0+Sh6UlYM+HeycQHQJJ3Fnx82u2oxFSAeNKzFStk4rgocE+Nvk9FkA
uta46VGv+ZNHv7sYvlSdiM6L3Ndt8qCYiQcV2SZTG01hSXOMZnJ/ERlw84dKYdXXvZPW5peSwMVL
vLOweEt5zBBGclDTwf/7w/1DgWCZ3NNxWljUNsbHw//PxubFTAebBK4lVx8g7AaFrKpJClYYyGHn
4ZfUJrKUhCC/FLVboEEb4xt3D+bC0v/Hh/k1fXG7WPNhBD8ynQyX6+ynEqFYWh1bPb80hrXkDo7J
HlwiEMIuCSZIv3sUjkdDiOve5q69sZxiqtkD8OZCquEfnU7x+97Ch2HReewwOj3frVP7nyczaOvY
5wO6BeZvclN0p2zWSt/n2z5Qbhwa0gd8wnswuYgZlOiI2GYs+8B2yvVBZ8jlw3ZWrMPhXMzc/e2Y
QCp9M9XpACbPNcNRpJDdW9lF6qClDrcqBiRpxuX1789V/NZUJrCBtjKYLWnxYH8LHScVMBtxQXLV
he+/wPbfZx4WYNBqLxyYWSLVTauaJ+wFAlV9H6phGB8nsiCCLUuBTAMNIkv8VLYQl2oDT3Ybp4e2
dqwz8V6MWbB/7ynuJPNMPTRlOd0QksTtCSDZP/a/Len30/730WenwbSF/lKo/fqzSB3ZTTXwXWQc
JrI89v1gEBqD45eG/6091c2LjSy914ujE4MVQvhwmW49uMrhnIv2dYUtC5FHv5Ptts5NW4NIFkcI
pJc7ZXbiaWRL1dDDopmAO6tr7U/wQ+aLqY7//5/FsXX2cc/g1dPdTyuMJZSWndiyeWom0abJxU4h
itrjs8R1N+IjnTv3pSGIfnJjrA25drN0UN2jKoLfnhOAYeS2u2+X6pSP1PeiwhVGEbNi5LSRohNM
GLh5ByCHhbW3U0KVfojZjnbaoA//WGPGnxYZ4wrSlj0mF6b++Sx2ao3YgYHJQDIz/Rc5sKvIjZ6s
bo7QyhW3Il+SfVm5Gt/PDejOIOuC1E4+0kwEglEmt9n87sLQM4bmlaHwoUoVMhd+kcDQC6CHTrXr
M4zRj6WLE1rXYcSUI3y0xRhufzjYXu086p7zTT7DnoWD3FEF6jXdvhcOr59MTdznPfLqarb747KM
OEwKkwNFOF9sLZGBkd7kRe48RBiIMN13Iwl3sgqdofYuy2Z9GTPtsmVafLV24tUbq/bBjY2HRVW7
dpLNgxtNZHVVx1YnRc9Z55FITcIEYHJhd7MWjAuCuz6NdW/tLgkRRNgdrzqKCv1Fc4ksJEHmEr6y
jgrDpuOlndC6ZbtK14tDc4ge4rS+lZLoE0fTyfOqajew9Mx38VG1uJYP0jPRSvT0Qhwg3/vVzdZ9
p6FpzZqecQMdahvBYYi9sAusZvUYmwtw9LCEWWfU+0RvFK8a15IcSPYpInvx1CfvDElkmPfVRLqC
QB1pkw/VWK+Oi0ZhyQoUoh0t2yRu9Z1mec1tGWX6rlRgF8a47g9bbbAMNvKIbMZImzdfBr3HpsMc
pmAEfdkVzRfPpic52wQl/P39Mn7fwW2HC5xjuZZNWrP3qVRKYjpgXcpIyObeFkxTRzCa/YJRncyS
MXs0LXHWFC3iUbOvIju5I3emmx6tYX7NtK7aESux/OOVN34/4fhIDKcoWV2a4Z97tfEYj5M59jhB
zfipXcanuKZX204TfadEC1SNalBNQHBLSSDTqMU0pCRoAdSVfLDJ+ceJa/5+MtgotLYBJhdzzrlP
BfQYkVyQgFoFKEXLjQ8MWsoqpydF9yp7LqNiorsLFZNvMwQrGQaFt9n8Uz40avMGzmr8HVvEbu69
7OBoC2bGZL2f6TndtQY4KvTJueC1aIo8RcCJYKJpPY49zaR1tyI9h3w+lp2x3+KAUoEsjwSfEDfv
XS/au1xEzdW0TA9/Xxjm79dhvjWdHMeRpmnr1qeF0Tu6u4weNbTNmC9pcGF5tncCFTDse1lCjKyz
DpsRjuR1tTJAnkV+U8br/TCgz0LxTRhf9tgvdn6do1r1E67vpyZLFl9aaROMK/vOYL8S0BSC8LWe
6JwiAI5tPGqgixAYWEErl5HEH76eOT+P7Kr/Wvu/tzH4ig5jRo8eyVY4/3pM0lEuSdRpFA4S91V3
aWwuznQDlYsjfetWLqt9ZUUpsrKGXaBd6x/SpKlWCgN7aCVhCDQ4Y1o5DLvRWYF77uyhSoK//xDi
D68D3EBXF4Jpiknj79dP2cFQUnLkWp3b4xduWQcMYvkpEyuqJeTIys3wnyZ0UXgTS+Hp/rDMjypP
n4xtUki5jFh25EaDdwi0FGiAEvXLbnDvAIGjK0X4cQJb8jxU8vz3T/6HF9llX9kmXd7HGvp0KdGV
uxKbyou8rCTxugmQnDTB0NstCUF/7VTeFFjDvRXj3zZQ5q23do6Jt36ozlj9zX+8yH+Yy/N5PN3Z
BqwuP/pWNv2nWi2S3AaPzrk1yC1Kt5JkukyEk9FtRa0zG5caEYY+aU9YPNsl6CfxmrjMBD5K0Y9p
plyZlLj5/uOe+4+ntRVlv15aXT6e0LeJmcXcb2uv/OfTGRoZ5KVnMTGbIgNaA7EFudsEzApfIu5+
WAn0CPIMpKoml9UJvnajviy6/fj3z/Gx4//6ObjluLrnUdpzNDifXny38JwJuwyXZ2OG29VBnNTa
wb5wiWEIhwx4vGTe4RveXd+txxhvy2O9at45IgqaecoSYnfSH62VkiaPAIKQpnD6wOgBRH2f0OzB
SE3qkzBbEB0xDsjNXTYhqk9K8xAburhXwMxVXS07NevWQUF78zO9kBfgaghWkMxreQJcFef5p8La
e2dgYPTTwesvCu3YujGuhJlaQS/MgzVOHpry0p+yublkKnt2e0u7yunl3ygLTKKDjyhTevnNMVvG
wAbAomjEaA20IBAQTS+TvsdUMGraEZctBMnmK29Ke2U7tdrBS4UQk6hHtkDzvhm257ViOos77WVu
ZglFjpiwduIysGa1dRZJKXdp4mbPS/wCfmLXbsRgxwDT5kYw1WO00WEUyfxitte7D1uKyVT87z/w
H2ahluPR4dx2E/QV4tPtoMWANRaIKSDRAIhK+/QqcfqvZVo9I+iU3G2Q5vLBsaA0bcJ0iopl7QbC
cPPodSE27A6XubdhCnYyK7oLzDHVTSvzO08T/4tAHoliwdOQvyljRKrer9lOzPV0qAZUgclMm7KF
dd6b3wQ3ko/dVK6wt6LBfQb7Np5KjwJtZtAaTVl5D0g56Avbw6lLwWGTtfEYqxbDliDfvZ/NI9Pg
S4ZgxZ0jhzbkrnrCBzjvqg5+0T8e3R/eUY+xBgoo9gT+49NejFwutaeKR2cOzQtZr0i0u3i6XqZ2
PWoFNDCxIRX4sBtZIk73joWuL264UE6oU2F2GWjq7f4eWRwTKe6hhzryIJHUOfhQ7MarZstDJpvB
x84tDrrx5LIi3LW8AMk14bUiG9Zs8HkiRCHOo5m+aviQ9shEzEObm5f1Bw+zg+7WFwSMrYWUp7Kw
HkaR3S1bsWtMkFUyj5uc6UGfiAZ6tGX96EW2zq3PhdMaAdmRhLOGDZJnZpCmBpF6Ffu/P8k/6ANc
jy6x6bibmsz7LMhAdhMlccGkwynL8uQ9Ra6Yz4QSYAtuT7RZSWSDy5uY5RmslRXAC76NKNJ3TRdH
F5GVtf84HD5GK79uey7tHcAg3P05BszPh0OVON6kQ2eZ05GRaBYyxpgZYA2QO1qmDa4AWZirDGuJ
vtUz2VIdx7wleEs3uXjBs3ilFXRfJ867asiB4Lqj7szV2LVbFGwKRjl0ucqgOciji5nkXGi65Alk
mrPx3XFUZmejX8TRqUDyumbfobm5L21ic8g5IlInxQHvUft9GMYSrUbCnldvlgS1a3U15HcEaaAn
Rnx1McgaPQdq8PffTP6++vmthDSFa4pNSfFp9afJbABWqwkjKRHoaxvEsjeM5ELHVkucQs15Sh2+
7dPFA2xmplKTRQk7D6e86dudFs/onoj97dz6XpWdPFQtxm30vDPg7y6Q4s0bc+tAWQ+xcPF+0mgz
TjpJNmZJMAwiAv1OTyk448TUQ2LDXoZ6TjG9u+mVbICOR912hU1mFAm5K67k6set1V/N+AYRfRXH
OBuLiw+bwqgvMIu8OQ2TthD3o8Pf+OGP6NP1iVC66uCqLg9jb3nvrPWAn+22Axe4Vy1kEWupGTcv
UGSM3iFptn/JNuAjc4IeQLVfM7e+MET/VNsETG1+DN3T/DTQ5Hw2G6cmDb0OhaeeVhiU54a2CdN7
5E9JWe2kg6M6jYH8QqGszfRB9PD6NhMVTRt0Ml5zJNm4PYvsWa3f0nbrVFctMuD/8zdKaf7jZ/9D
08LTUXs66DfZ96zPerzKqlNZi0kFo7onlNnzvfLdrLQbKEoQBUvyBvJJu1grmPItgfBpAsqqWhLM
lfxfU+JHkmG5QDoGfaTaDd38AFoPmBUO2aICcYdy/vTRPiRWdPCJAOuQc2b/qKKNrdb89fXeZiDC
oByl1keH+mt1hX4HcqENMQjBZ3WgXTGeCOo7uLMor5IjaI6zG3n3A2kTUZ/O14yBy/0kuMfZV/D0
50s+JqEvdHzhE1UvaBKLyzL1vv/9DftDp5n5jMPwl4uXRDf1qQaMO3bDbmC5lBjiNv7dF7UgVmoG
z96lBRFjS8LEPFrLArKsHR1K3iRoHVrQl4wA//5htify6Yk5W7MKma0tbdSsvz4xp7HyRdYAmRBO
BWCi9zbOoL//FcTefP5L2Er07Ujd+uum9bHl/Kfobbw8qzIsA2QI6ERqU0aAWkUgdtkkBDtT2JHw
UCYW/nqbVM3B4cWkitTR3BOTsgyhEeU/SfiILjNTRZdtxr2zEPmZ8TNWy7isxRHW20F+cBlNXtVL
BS6GKGpnmd/J14O+oghoahEMb4MoQfNtAruyJeuinmOQMYHQ6epm8sEiSTIucKlrTj0e9J55WZIy
ixj0dXhaoH9x5TCBzD18xP7ilwOFV3aTP03m62RxezcA1OhlsgapzN8ck5aUJJ4TUWUfB1G2n3IW
m5UTHuQsadjrztOcYDepi/osVpSpTROF8aSG09JM30j0Mo4laHLG6qFlp9bVnPc7UmqSPRtatLO5
wppzEZ+5QmypeI/x2qFxQtMVYm166rBmh3FUAMmCGn4aoFbbOc29olVXUK0ppuM+O8hFFETorndN
a12hLVCX8FavlhLZw9Bn+b4i0DfK7Qg5Gqoz0P5XY0mknEcozq6FMsgkLWP/Tqr4XjlnZpA1SKCL
sZbJ9VhsiN8xetBmaL6g5m5GJFmnDxCWm3GzbvQI/OFGV0mSjmIy4XkGCnD1nggoeclL4Rw1QqQZ
/5EOvjmKprL1HZE351ir9QtBlBjeSgXljkr+bFI0nVs2YOVZ2gG4hOJ3nIp/vb6/7zLbyWiausFv
zRzc2zoO/1nOkALKaXBVHNBaeSPvKAEHNz6DjzRxkhm1b3zvnWQ5j2lmHiImlEHultplvpBN1WQr
P1e6iYh1pmw5VNdNeki/RJBm1ikMi2vVEfropccJ9ciZBdMFE8ltgeWV3zFF+wBFAq8fNYoFx8N1
37oHZEnX5Fh01+2YXjjrs9TGDEF3wETi1eiL+OTmbnGEAnJNzAExTnN7PUWyvdOkvRJBdS6FbVwS
6H1VLsGwRcPrdqXOcfGDcUG2+s6M4WvSU+betW3cRM3J9eLoDOVguIgztlCO5dJnNCJuCAAwb2aZ
WozISRzSF/8Do/ABVFhF/U2V9vXMNQqN1tycMru5A0n9pmNLPigr9VOMJ6fCTiBPGQBYOJX9Zmrw
FS80RgCdAcc4pTaFczkTq5Shz+ozL+z4htFIU1Z026igITk4R+4D3omYKOCTOT3iqywl35IEttC0
6wHvMTbSpadrjPaLqJsWeFpV1zaiD5xlU+3eG16FMtsEmV9Q+TCYmMIPF8vcOtFpYpRM3oV9UdNY
uQBprlCFXgCnKZCAkJIQN5CQ/r6L4nf8rVnnmtsOTdfUlNus5NNejTG3X7KU9VQ3Q0TUzoksMaL8
jK+dKIge7dwAa//3uEMg5ME12tr+2Q4MLePLwn1C8w2JCYc+lO4BuoqKeTlghK7xty2fJiBH9rtr
jjw7Tb1VBND6qmaN41fepXDMdhnxkEy7tFAKfFhp39waWfRAGfpeRjOgSPWlLlHUr8MtB9lB46rY
TSPwX8hsdNXWXWrGQLn5E6MXmrnZqc8bVM42DU/J0mdK2Ps4Ag/4i8DYzq0GXb4CqohJaJ60d+Kg
dMgFbBoOuql8ypEcbknwqQ4oFC5s7kKcIjQRO75j31Hf+iRmHb2ueJig2xA9w4fvnZUZJtGwxfRY
RfKHWDrhQ8TpNq1V7cON++4uMSx1h8jCFJNzZsESMxu6SKv5zQRbyqoE/MvjQTLQNCgmGGLaftLh
Oamrh7kYd1qO79xwQccgtN2epf5W9z2M1g4atBb3F95jgrCOwCgEW8Oa3XPnwce2AmCc65hKMsLJ
0gL5aGlxx6b10hV12BnNfLJ5jr1hzuFcdSlXbf11yVciRhsMxI1W7Rr7oWVxhFG9XHgl4ZQbHhv5
FrJFhh0l4+pdagNYxbV7GBb3GvzyOSkxbas2A4GVqlckl5dGrF1pXsMhVfNw0M5IomBJX9Da8zAx
RByJuMIJkAYmBouppGmzcuSHRq09swO9LAWmcqvNraCfUVs4/LdscSkKUzdMHecGAcB1ahHoE6VI
ncGBXZODzBAiIYaq0gAICe2N+etFVIoQhjk2VskfYddz2GtVFEhC+vyxi1cgEzjphhN+Q3yaxeDt
RpVj63Yf1jo7W03yjbSlW2ytJptq8oNANavL7lgkL9Lj28KraCWlf1qQCtu75peom5KgKIqSMVDz
jk959Du2OyeOQ1IUK76tRHucf4UzfEyLihQdfcx35KpBlHZuvT59MyCKNRNfdZA8uFUbfzjpeMxm
bjKO4n8xIMSkEpBV3WV+CXAA9XP2c2orHrBVfkmNoANsKlL+6bCAEpImhj1i5LB7p29yrR6SqABT
M9J9AmF2MME6Bjx5rP14iBOAGQ4lSzB7vC8gWs4R5PTAsD3k76v5Lmp7783txdCLGlcBMY3uBJnV
qFKCThor0NtXsrMu1x6RgZtHt5lp3yuj4PLjXWR6U9HegwOgdXa21xhdEEd2VKlb+YZgPNAUa8y+
qa0BnZKjO9nfVrQNm2mWaZjLeAvOcljfrOyJW9cwD1dJM7CMXtYG04++VgjVyh75IwbsvEpeZ4OR
y5I8fryu/ILxrnG9wI1TrFSOfRnFvEmlt73KyfhTklww4JP0195D8exa1AfRvWj6R16eaxYhYBQw
FH5pDXuN5ArIBfwYWt7eqKZ/A0uFKmb+gZEGMZhBtYYF6TtopJplndS3Ve+9Q2ItGBmQdKfIkHLw
mIZVqoOrYyNq7ewFByw/S3HvoHNlpiPfNF5KyfexqdSCGHuMn91hbNf9qsxxM+s/s1or2W7zlyLm
r50TokSzHlEqQMtSSWLCs5S44ezO1MH4mDUyGfSevlrXH92wwhQ8IqchPxG6/pxZfJlofhMdT1EX
1VfXIbSiaN9meph+Yn41tO5t6DyTzBqwVu34rmp2rE4s1yW7FekizKYzfmjsbAdvtH7Y9WG2NdCO
ecGGqbIHvTbObhk/yFw9NJ5pBXnHLu/N3N9SUtapw971dL4v3O6pXMcdGQ1MtgDo+8iuLwXx6E3J
t9VdnnpKJosfSf56oIlNbQI8dBl91R6AyXrjOLHdFotbhFf1FojrgBnhjwocAcIhiVKWOIMFf0Df
ZiF45Cd1OIcycrtXums5siGDIbhGizNAQNsHUR9WRTXgtGOH3wOXY2JLgmvgDvy8EeEGVqbunOxW
qya8hVrJvHfNH+pOu11tUptA2jehZt9o0JbCVo8tHIbltxjIiE/PEBpV6+4qb/4O2/WIeB7DyBiT
wTaw2Iy0udW89mfrsWR1k/wga0QTpc6lVaQhObNtkLrTQ5T1jy0bPll2NaqSmh52zwiK3tB38tzB
0pb72RnxxdkwKRPvaz1IScom2r54IEWMjHnfW8yHshTP+OHMkBg9XArNdFFbIKyHar/IlPDJmDXT
OlWgPBX5ZW1Cth/RUHmz3JnjvhYK7CuJxEHsKscnLZORMD+WahQ5k9ZXre3o14nsvZih0jCD+oF9
K5j0EReV6DwklJDfP/6Nv0t0ublbV0qUTZEqYHqyRfDfUmbMuv3d8ZoscCiYidtedjPWD58q/ftY
K6ySU365xqba1PvE5FTrfsY45qMaO8neGIiz0yu/r+RP2mBnGPiPscdigknv2xp7Qa7zo5a9d20U
w+W0tuFsAzYo4hs30l9aXbPYJztsBaP9QhOOzin4XZqEksOq/mrb7rOxYJ/Cy0IOoObVvEuHIR3e
KoDfwexQAMoFmDZHV4B0gCqHtlOmO3S6JQ3dSuY3tmhYz4YqA2D+JRGZPoB3BtdWeg8SdYySr3lB
kzF68gr9tZ1ZjIaKJ/4Q8RLxdkOWhkfq1W8W/SStalFB4ykZJWiCCAEdOJhzbs213xDY0RXsqnWP
YWdozK84sF/JN0hCGPzPU6sel4XD3ypjZHS82HokOs45mKsjLaTJ0GsgQ3EBdVbRmbPAQboaYYGp
QzMMEk+54JBrg3JYfxLkBFkT8KeouTQ6c0eFlFpB4+A8XEVzMWek8PU2bsUuGW40cqLIo0MdRzmE
CpW3O11zKjRKhMWU723dvOgShGkU3XYedqWcMOK9a6ubdABAh2SfDJT8vhjhUXOVeM911D54OsbA
KjjlmuLCHcFFUvA9ZOTitVb7tk6ck3lePWvwqTCUEYosEu9L3WOC4/XDSTW9eVNchKO9JZYzVZiY
XWVZHibODXllD13PILpacPpPUwzxjMkDUoi96KnhiBN76BmRBcXwozac8RrOyrtYLouO9y8yrANo
cyovh6I2InE9tXGlgNFZM1RGRqyTN0mqUMEiRdZCcsRSIH9jnSaG/KqkRgTJ6PCr8htynX2i5XpV
5vJtkAyrikL3wpXUcV/W7amXmIRIIHqbJLI4g288FilVFdo0ZoVgOxYOCbKpwJ/x2bii11FKizIT
NB7ggbv6HrU2bei1YZo3w6hJCoNjKklPxK+sezdN740uf3FNzlBvIT8BimnclG2YUFXCinAVkoVl
OiiyibQJ8bWZ3RujmHdy/W41zU+zSvS9WXRBtjiYoOzS5lVWGYoiMyAcafLXkjCQaZ7Z2/3VWepQ
WosdTn1M/VK76jRP0O5LGjiECrCjsaH7NFJoFlfWa4EkjZwHZmpe2xET2iZBT2pbUaohAP1AB8C4
y5ra8GdGJbst5b6jp74DPW/6dQU02Cr0E0xtO2mOJgg2occA+EwBHcSu993809CbnHuOs29xNYVc
GvtdMb3W9ZAzM+RGqS3jvhjR6GAqSVGifW9UHN80dePhDJhWhKhILwH6hI1DVAO8z6CJ2yN6kPGi
EuI8AXa9WuZvyCjU3ioF46AWspoh0qM2u+GGijrZmSLRENG8WCBCTg3uIsdqn8nyg0WhexU0q+Vo
rOREfmh1I0GygvlVEuNCXyYtfNpT10aqP9FVOzsGYKdBrTRy3B5MV/y8pMVZb2lGCBZdkssYTkX2
vWhY9PTtfcmT9gf9+xS5sLLN0tqLyn4s5+S9T2NavSuZwhr086QjaMGhYt8QRWScHKa1fucmdFNn
ALkHAml9zGyUiG3/zP+xBGWcWf6QP0a5IhkAvx0xy6yICt/dEjXPcxFp3N/tO0fFyjdb8DKWW1/1
cMtOuNACKFx+5soHbZCTPwPN8xviXGLc9MPUUY8sCKdICm6HYvCzidmtVNDjioUdizs0RTy76Kp3
73g/iXWgqiSLgWSyQRATMjo98g5e9sfCcttAVe7rDGg7SHpfFf2OHnJ8FTHSqZrBCmG4cEaMzskr
UMGtthp5S+qT1kzLsbYSH2fC2yhhJ8Oof2112Lt0RKognudD0hd6AFYoKGzjZxrTzYRD2dDlYruF
X0lTax8ZzAtJtv/Z9SSzZ3oWIio+6qw3Izf2q/R4kEXxtZyIjVy0fu96gKfKaIGF05z6Bid5NCoS
3evnvI0FV0DQQrhnbiHjoREmfHI/WtZrX5CS0k4ULqthfBtcWlTuQna0SPsstHD5IS2Jv67G/K7P
WOTznjCnwUA232xuRjYjRHUGEw/1o1dLH8zkexXravKzpy9Nlh4dOyNtZXhYmvZ+ts2W0zEKBntp
GPbAbpz0Wbsk3g+VHFMQSL1bAHH7hcukk0z4cAzEKg7xjLqYT4qwIz+p+iu3NLIQKM5VOw1hPXD+
Zl2/XcjC0YSR1s3kXaqhx9jhG4tNat7a+nGdFqE9mZA1F9RWhmcfxhqk8Di1xwTltL2SQGzwOcaI
BpPGKs0izD5NW0/Umdp8SK/yNdUDciOIqRbKeqql/DGwtHzHbUcOUJPvVZTxkd8uYQo80YhaAbW2
pn0g+sBBmYO1QOc4aGZUjoC9EZJ711ptyCsLRGbZFjqd468Ybvm1zdS9tg0izdaPdkVVXQ+zb8+E
isBH4fKvy+IQ46DW0szvFxCwA13s0BRTxlVZ+6KgUF2gNH6E7jAHkb18S7PuVnXrkxjT/NAjF/XX
GGl6BDqb0aV77VJ+0eJmSDcuKy+cHV0NheBsJ3gPW4hkRygeoMSGlOVk9/EP15mUCFLqTedem6hu
k/SGgSEh10lnXDRLfy0fDZObkZiQ+9MIP05W0+2bZiAojUmdAqqULGsw5r0bVC1tzpiXtqkxucc4
PY+i6MN4AEZuJQVGnvWhQCseLsbyluXse7pC2RTLLMib4lsKCRuAlyAuj26kNppnz5rJ702T+6bm
Tx4BE5FOekjNYTrEEsmpmf4ciBsOnYbwcFfrQzlVxLhY9dXUcBG3Fq0lDYFjH1ePsXgoVpX6vgKB
pxy2C/9/CDuPJbeRbA0/UUbAmy1B0JPlHTcIlUoCEkDC+6efD1pdE3HvZqJboy6VWEDmOb9t1iYQ
0/01uK08ZSK6t2yfxwjaxhKcslNZg742/RMX5j1aIYnMLiXLhs2SaDV7YMvXrvC+q+LX0jIsF/5y
H6voicmeYskuPjUIAyiye4Xn3DuyHDfmMiAeoA8hHhm1PHDi6Fdh1jRtZiNBgWUWNH3LnNPvaXUF
kXQJRRbmlaXqraAehvulxC+Y8Jkx+hgSdS/LZdI9JC7JjPRxI6w2zq4UchfbcDFuql/bTn8COHt3
YmQsPCZ4gRKacxxe8jIGDXQlN4T5Y5kkUqAT2iYFXqBFOrdKE0erUg9VpH8rrNddF//4JdSH1T1Z
GhmGXh5WCetVVwej09YbNqEhGe8lkSwB/z6DFTQrzxV6iEf0zHo0xfIE5tnvVBn/wvM7740iOhaF
eJiU+1jpTc10Tce30EsayEkxpnQEm+g6Zm+Xgh81DZ9e7HqhHqXfo6ycbZvG18ZVgQm9xD392E3W
WY2DdYWZuy5sF0ivs2PlZyQRCw8XBQnaE7Xh/bK1m6jZEwB9K3yxbFsPpbJJpnJSGhvmoZzvc5/2
66nTPjRaMRy4JaFxiVNCYJMePWuW+zz+5PnKzd20kBONg7o51W39VujT6nukCa238x/Pr3+kLXl6
dc58gvwQnRV4UFsCIT3PJf/U+65JvBum16gAPVCZBvA7NEztRf+T5uPVVe6hUvUdpMq4WVb2HWXD
N/i1dvAJESOmzViQMVOcqxVFoE/s/nbD+FhFGgl10KKBz0e/qC9ErawgYuct/W8WTwLireFuNPSQ
I+KsziUNA+eccROdrHHKKnvZDeaaU6L9bdbfTXbrn7ongrStTX6kDcISrQpgaQkV6OSdAh73avcz
06nZuFjM1qx2NV3UIO7k3Y5b0yXWQHRdjcGGsO+0TN9txJaEiC5bx+TdFQxtBVquPSZfePLGQ3n6
IbKY7jtq94ju3k6TaHd9Vf8ytCbfdoRt7mrHBPGOQt2vsUoLk5ey4m4z6pSE/Iteg4OR9ffWGRmA
GLk5OFdcDcf8jU0rQb3fjGyYfrx17HYMTaLwg4gewzCXw7ipJuNp6F1xTsuckMuJ68ykIPegKPIj
GpTorAbEmBRK+uASuFUE8hUn+MQa5XdXY6YLkl8vNsKYdha15WAhxKlV2gs4eC1W81XTymcjrbaW
4xLOTy1HEiSjN4QOCkMoUaPcSnrEenvs9jEoGDG53sXu2gt9G6dFcRigKMEbnxJxv6FH9GkuEIJp
MQ3PEqqpUXc/ItQ9TgR3KqVnuSu+XEJxcF6k30zZ2skem0mx05N1PFK2CPOk31yLFmutIJ6OAoJT
6ZBjsmB5pP91vc6ByuvWuvKX9k5zLKjjMuofkmnJAxUK7yROsQDKFSglISjSqXpn59jGt50vVtBu
YM0JyDO0Z66Ky0Lb8w5pX+05T70ln2SCA8VDolQglgDn26LwKUA64Fa7ajk1ur9PidF99q3q6Oqc
xOY0U3ysg5TNBByEcyZZ7iJxczPg6jR+mKkq2QmNiOakycEhizK9W4WdBpWbv2WrGKjL2k8RREIp
6nx19IEmI6Dt76RnX5ExHu3J/d070a70lQqMJf3GyvA8dYTFrvAUl0hDnUWEsFg+6+SMN1N8Nrg5
ZGeVf7phhMYJs3y4ExyhwmaGsYNqNC+ckKFnN1PQ43sVdyMuf4S7tPAnaBFBr63VydIcPPqpW5OF
qB8dK0y6sDWoR1+kTRQAhe4KqLNMLLiSDlEpGfEnZ0keaAI+LUwjMCBq3HpeczK7Yf2QQcjscqKf
XP9D3duXL5nU6txyAqHNB6D3d8nDczMa+VHlzp0LwtlCID4ok6uiaXnFnGXg8wHX9WyrDxAFg3y1
PlYIfE9JLXTUwc67zIcrEhOSOgarCJv6KttkH2HQ1MlhVgP5kgRNPtZFTP7e78iiNB3BJHw4SjeX
MHzDsZkgcPCCF0vCkCL/oo0PXhotHKYFHTKpdrBiYjSKBlFX44qnamjLYGj5E7yZqpu5uQ1mLfae
BoFRtFg9kG6l+OcLuLBe/RUm7i1NpL9iDYSbzvkDr8Fj7hQKP4Q1ht2ofWRWMu8c5X23xDYwy7Dp
L5I/ZSIBKmDA+gNj++oYwjgj1+Fmosu6dS0sIvNXPUuGvYxbtuYep9ycroWxI0lUA7wtXfDa/Bw1
/ovdDaSXniprYATmzzaEmhjk6YZDt7MtdBV6CKma3n1b4phnwurhld9qp3sps1U4EtFGVeg49cdR
epycyOhg8KBCfeseI60KS6oYeU9Pjd2Ld+T3xHPgU8bL1tRk1uNF2ug48TZxpx3GGWW31vf10a4I
eKgG9mWZY06yC4kJmJFzQy8ReDUOstYyim1iinxbGeJtZmiP/cImCqjMw7HQ4bwr7rVsqUJrAi7h
9Db4gioGHKlBcrnVBuo9Qjzee51DhuAWmNBmN3tkzkzEt+oOXJi9JkWYXXqaG7LG09XBN/Xt2c8L
lGExkveR7OaEV6FJxugILv5gJfpVM41PSTniOaH/d1PZ7rNo6se8tQbcem4OK0O5ZTouXG2u2o1a
JULO4OOgUy7NqazHM9Em3Jho2tfyjw/CukHtx7st/PQiZ3uvzX68qy3YnHTUvmm3mQ765KWAk6iR
+6Q/ccT9imOKCFppX/4Vga5cRVSuDpdpunvW8NjX86+okDUBT6TJoQDbOMqia6ZglKPXpim7dDf0
/sekcQGY5r2naI8+kpzCgmw5OCq2DyXeZbdeaFd3/NPceb87mb8a3lXx6w7rKhGaBUAvm5RRHeWg
7ZGDHrEK1CFii3NHdC9b+V6HcyInA4wZ1GgHGZuEVqQ9g7GHce+jgyZzksmzmLyz48zJVYzLqz/W
l05R3Tqa0uaWJl+4ln+oOCAZVDnfdeq4jKzLLYvir6lptiUbDVEvvLKYWmPmAu9vnaxRnxbfHeQd
uJnBdeKhkz2ggdT2TeI8RU6yyycx7gC6YBgcqsz6ImUBnx9YD8iHAbretrPIdu04clG3/V4nHQVj
rL/soirF9GX37z7ewmc3Fxd/orS20WxaCbRDr4PR2PbyYXj5zETobDqT+5medOpPxHSSYkK6V+Vv
VZm5+yzX37ql1s8D6Cz9x+zdS/ljZeZZlhWZM6v1Lpvui2Z++6pnbCSng+CoL+pvh4MF7ES+eHt0
+tSG86p+ZTNpAgxaFZwegcXMd5TMGRXbpBU78BjF+Jp54iLSJqSw97XwIY29TgBtgT0QM8cz7TMG
YXbBQ1UnF94vjpwUEn/yjGw3+eYbhjb8ks4djQQgxJC9TAmrSs7DwgeDWJuhSS//eIZ6Jxyp49Iq
zWNHmjCXJ6RyApteR97N6SuCA4jCImadyDwv6HubY8Hrj6XK+iA3gVRJFqd0I3G2ROGHsvzrofGg
v8mOWWP7306a1ZeoJP6DsEEs++lK6bBzLm9k1loHGsJMD4LbyvFOmrRDEt266ywQBnyGzz0im8Dq
zIe+6u4Y+B7RwGDU1RYwt3mCClubUhLvRyMYU3fvuQvii3tgN5ftD/QYbC7pDXpjfvpaRZ2iG/8l
cYIw30wemIFAHg08gbbhEa2fH93JtMNqDdyZIIbpZKAU26qcoJjBAqBbuYjrHUkhb1gZ/B0XyDWJ
6agjgYt7L3MeGbjOZEZDNngGFksOEBgKeMCOFjW+CLitq7O9IH9n2PQWEtfz+AB1Rm5XYpGH7oZ4
f7sHpJOgQP9iWJynolgpaZjKMFbLHOb1+JYyMEiL8KxFFp8VUfMnvezpWjJAvhr/oDFEb5YB94G1
Bu7iM6R7prKOOfFGLrR/AIK/Rb+y8wbzR6aCKNmC4i0VvUg4P5ybdbCU61WXUJ1EqUqgphknjSme
ZesfiLqVXP2El2SbLIFzZPM7eMr+IkX0L1lNxMRinffAlhB7LzZckOndyY7ACFCTBWXmV+CsL/5r
0gwb8bddynQjk+LgT0tQ8rbPur13h7iHP5cgGRFZjjQTgR4oujkZq+cGKUif88sFreQJrI02VQEE
GGbGKduZ5mebtK9aDxCdohfdWCW0kcrdr6huU+Ig/lKaNH01s3Ukk+C1q2frFMXGr66NTx0VXpu8
nH7VJqmSbnac6usCXLMKhlLCwwCFYKrSuLjn6UR4ll6aQdJaR6pElGg/EKj9lPx7kKt9Czt1cFKy
WSyTkgEa65hIMhDB2SHQP4+Hw1RVXzlCgKMpKYFVjHDr17Ckn+3jWOwdY7i4usDJYn3r1rinZHnT
NnaHhKSMt1HH70/S7Ke2cDv3JIWLrH1p/LPOP3W0UnLKv+YatT5+e6YocZ8u8tGeEm0rNJDyxJ3l
ZnDNHMOe2W9MPX9qRLztQTkD27SLwF3YWhLPRFI0tD9cYt8oxyjxSFcMD7bBviMD2qiUOGByI0Pb
EHtJKdhuHD+ouyYQTmcz65d833Tf5sh7rVctra2wmdiT4xDM/gUKH0G8t9WaoaWeelPKFHeIZiUB
lPhR+svrrLTfUbE6MHQvkO6oPftKUFeM/php8J3sk8/Ua39jhSn2bXklTuxj8Ohl6IGLNCS9m8ww
g6Wd3SAx+SSs9YVTTWUCTWQw7EBdEBHNnqCDdquZv+GfdFCXaGVFWJNr4rgpG6FCuITnJIUl3cIP
HNliWXma1fgbOdQ8znj2KBYPk4Xo5nK0CABsjpmWg4XDbDqtFvaoFzfOUGV7zQxqAyTE8mO4+8X8
TJPljKJ/3JQig8B0vCd3ZI7GxwBmOcIe+qZiaQJs7ikx4evAcZv8iCtr6vEZ1AeLFOv9IubfyD06
6rzhz7JqRwaOn3r9waJ1YZPP6HszD0AqnrAB9TO7LueLn5No4s4GxzXQo1wxQjjuE+bQCYqvxO7V
zPVpVtlrrg82lAStclbkPMUTdcJUmgS6Z7ZUbZj7xXMueMtQzI5VYI7kROMX/e2okj7ADEgABdDW
1OkWrf2F32WOsESgnCP9WiSvDnt+ENquTX3UYF3+Rbqix/NFnGdHqpRZ2LwyxEj2act1qqGp7VrK
E1OPDCQXnRsrNFM0RWeTlr3RfT6CY+l39iPRSe4rhxdw7KklRloUTg28kSy0dyWjesftTwcXZ3Xd
QMUQU6U2kcoetIhusLnadzqBc1kx3yuTHuBWX9wtCsCKx5PzfLTRwhoaYG9eeM/Uzcz7CMUIm2k7
A/o6CAt6Qv5VD0iHGN5+7hOXPXfh0aq8G6NZB1+Q+7vWn66TUxNp2DCxjf4bFkfiUWS9XTrM7uY7
TU8on+j63Mw5O9Hqsjq31eid6vFT4Q4KeK54k0FHNrQXX0W0aGHsakk4CX39wwDH2y8zt0VYFeW+
zO0KTYPakhNYIElCUDjo5IfjhwjacQG9b2GunYbfXH1Arsb7poHZoASGqeFd98tyxyCHOXUpwA0b
5FSNkx3Qo/LQG+gpC4e7pBMAUBZKuKaei31dDjd/IgqXJYt2AqJ1kGQXpN12eRBPJkhxwmUf4fBW
4ISRg+THsdmSItLKCTMlEbAv/pgi/hhN74+KWIn0DnqqTsvXFrHMFsXvFwWe/PgBVKQndk5qflp5
6YQZJYEj2Qow8FoUlB76MUX+VCjhwbmzTNrM0TXlJKAESc7nF1sloUgJZZQZdoedXQyoEh1aVmx6
RddwWZQvyG9FLQ/S4B2MPI6ZYc6YasqHPOlVAB9GeTvSfWqCwXt4axNiVNBnQKs2Q3TrivrTjVFs
xJkBaVChYGMNTBF88GgeYd7mTY1AdmfASm50s7ZCIiD5rm1XhtRzHJoRJJHWbCggRCX/jkpPjrz3
froZKjKzk8T+M6btYTAzmPW2xeu0fAC1UJtR/HJzALVxKNZbVvJTrrIqVJm7Gxo9LOA6CUt1zNPE
8ViaUDekvxGJJU17S5QIdBH9eqxfG801gRvY+Dm6mfxttz6a6DNY0vqAimSAy9Xyl3DznnnMGfQA
5zcOQivUvEW1sbvyUcns0iX2fG7EgKk+RuNgoskqSrHNFNdq1sCMoXcRB5q2AHftEjWKsewB3JCe
yS4/Fnq5zrMosbs9ivkk8Bu0cWweO8j/lLqKm/KzM2KG6EDKyIvT0ytq5AhkRrILiyEBLWll88At
r9OjTsodAhUSa3JWaZtKLZpr4afNPtoZMRCUM2ZbnG4s42b9IdCu8vmDXpRG+5Poxh0750Be9Kxt
Y7R1duMci55DYNo4EnKY2F9JIWB5TaZU36gaoUJntChMEBOEem88zNF1jAjVlMmAYUhLBYoGmtFc
NB0oFdoDzol2W0zxrxwRlhJYqfWeHRa46tMwZzOkiXHa5iuQ4sFJpV4D6V9ToOIKSs4tgNZON2A9
kKqFGC25OEsCQ5FJb712ak620J6aNmuulk82bBKzBBpw/kjTPw0iQGlHaELda9sjTljeZfu+uCOw
rQYy7VTTay1ZOojO42N0p0drmOg9RepESmzHGmIe0NM/GwZyBslFunfabOBOYAwnqYpEoanP1qPn
Q3kshrPevfhjvO0a/3vNh+yzUBsRHE6aOe5QsOLHX6rtEOU7TYJU0OgHHlQOJyH8gRm574jY9pmu
dFDWaeDrYexlp2BaeKV24pJz/hu9eF3gHm16DJ0WV3K2ljKUw0HzcY0Ra5izfrCToMN1YLE3Gd2Y
JG47b1mbfXSYaQNMFto2K2IkQV5xE2TtxbYPowEOzaCb7AV9LZDwRz3uf2wKuck9YqG06Y0BvCx/
HLU8xdFEjlZWhyOJn8FiLX4w4V34N95EPpkoBMV2QVrUrzyOC1EvQDnUZQdcVw6iiubbbecvL3ro
HPauRuFeKpaHool9kEB43TInu7eKg04mr/g7qCStoQFyNosk0QFUJC1SC7qqiWBHFkv+LcfHkc/d
vC9K0lxyXwPpllOyy9yeGSaCiFZRLZC5qbMQ1VecINx3WFsBy5kAuUihpnL+DsA1xfgmWnmwmEDD
ZULuEOVWd6qcJNo00NiC6vWN9M1iK4/oKa1gNuOXuQUJEsub6+RUYSKrrXHMcaMbO7urbHJ7idgv
dbML84l7xcG2jGLCe2pd5BxK2ES3KFrgyYnJh1ptayymB7MpeXdM9QehNcbyTP4Gh3ul1hQBTF9d
XVE91JP7yZr3lzhklDwQf4HRL5gMp0oLJc3eAKDYA0T9phL9tUsQfvYWIb65sp88mUKzpu0VtZgM
9NipWXaAfI0J8MkGrDXMdu8jE1/DjmmSIb12nzr9s4QWOpDo/Sv37R/XMYKEPp06G7+LPG23BhQ1
CwL2HB0cGnH0L7755jShQ9+w2qOIMGwywPS/TdUnl1yquxMBP7oo29CNTcuj5ufh2qQmvYcql4/J
AHLmSRJxNS/7pK2EKhil6AQQv8yIgNjO5y5L85WuzYrHJLXtVycpbpgk/koDdMbGEvpr8LgCbaIN
C8TP4SjG0yIqn449lEhdI2+1VG/TotXHnuF2dMRP0uoq+JcYSKoAiICs7mNtmjRaOsCvmveAuds+
F4QNCJpaDpZ1JKKVslwHqnIwhuEct8VeWxIiFIF7y5Re24FIMGzBz9LOUDGVQ7pHHcMJgpt9V6XO
A1EgBFGsHuiB7N8Hs+8eRgRIVNdC82BqgPFHYaWtGdhoJUJOrXTXNc7rvy9g2P0NbJ66uc6ifL3h
24AcpCDGHI9Yiatw6YjUTXCdhYLhlrop57YGdFAghFDO8+TWsGFnlRTImzpQ3qIfsDPxrZU1t207
Wbcsa40nPzKOg+qzvQEJSQnuTFuo85G5FnmaupCEDotV5Y+WwwNli1BpOUTSykmxx64YkNvuZ7t0
Q9QaWwqwQFMqyi5idqTC09qjMjlJVVM4RAQDE7nmRzwbdoglCQ0dOxssIh1TXp3il1iWbSWj/b+U
zUrQ1ubypRijudsnQo2CSKPIvJHMzYYuaaWPWVXa7MVWmkWBT1UHM9WUM/c4NWTxpTMn8Vr+osWy
ClEBRad/8ZJZfcuS3DvMyfhCP9yyNxbX3TkNqTNSasYRleg11SKNMWwhj6PuUqzpCGlIDqUZuuMW
8uuGSb6dEDIWE5MXwf2xhpMtczEnpWjEKqkdjbWWYJEmyquOQy4qqPJqJ98n1rXeyhzOD//CZpWO
baiNkseIYiLqxTruRFLAkEESXloZDP/JklJZGeVgJRZFknVJCVyVDhdK4npYFsC8qnVgEipxsEeH
E6Icl9Ay0uI18Wk11B+bbuTdbv27zHRiqtP43S8aE0ew/jXMg7bz6uq9J43/hksZ9MdzHzPgeeSK
11HO0wtmb8BTIsJiRox3y/Ve/oX517b3l2iTIjBgeWMQ+UtvGJgaScwZaIXdTDE/Vj3GUEObdoIs
7Cdj/70tJWOB0fO4dMTUhdGINH+mpJ3MGKf4JK/+mOvNbZ7IQUZgygi9sHNkOp11iHTSu8zVtRDr
RL7U3tmLkYv4ZnXITd35GOn1BbKL/ljZ9ClSNknHfLJMZCUaNmoapXXjwTeKP2oNEgc1Rf4/qf7W
YE+Qxtg+gPjbB1fZz52ko6QGwdeZDE7uKn3kDtMf0DPZqDYSP6y65UIkvHrnO9NuYH17wyABcaFu
qIGiZVLfwPfBayHDOZclQ+CQme9F71rBlBkxLxk/RIad7ua2eBcMytURyyhsqVujj9owUV4XOqqL
KMSdy7XWb4dItQIZHA34fOvVGS16btHSIhPrL8IcMUmMYld4Cahf76WhWT7jUBjemSAJBnRpYOLz
vYwGxHSNINyqAIX6N8J/rAfKligjYVuMJ+uz7mFOKxI4N5Vy/S3rt3pfWjtw7ah8lkjg2qTS9rUh
6Y9KB/GeUMTpUwSxpGgIIg3OET8MLB8Ajjjgqfde6I2db323zkCuT5ZC5VpnHZHCzCb4W6zWATdR
sEatdut8JR+SEr3JQK1jMI5lfFAklT3mvVVsI2iZMF7Esx6L4Srw7+3jSdIYW1wyFxF4xB17ycja
QzDKJjxG9hCWcYHCXRhqa5j1s7sYH0ub3fSiznfDVJO2sr6lPvZnas7RwY1/c0Ds2O/1c6z/8Ujg
PLeo+ZYe3aM7mvo2t3HgcXQ1R0keAdDkl0nn8YkOkDAfOo/CMVKcdRhNrVD1LlLWn6qY6ke3G3D9
uZYIp7GgnX6wp+c+ZZIezqMPblrlWvoICINTPNvoTZSeQKOmg01LSqQ56TNCEHrjOjq4Y+AIOx1e
Z9M6Z2wy+6mBMSU8JzBiob/j9OoPOQEHljNqe0TSB+1fxhANQDSSsUMnagmjef5VI2C/4o8vD9og
7TBJIfKHRvuSFpb/FU207SF7ykrX2BiJpi5ut9CsOshu52VxdjRIO2EOioo9C9gQpqkcrj6rWCV8
sYcCYjm1IK5abTgPHsrSjs1HN8Rh5F04GIjkm9bZUuqX7mmsMEJzVbLz6u0wNyCko4n78i/Ns7HT
fuc5EynfcY4gXY9MZqoquRCPdqyWinLw93GY5WOsBgqdSftCC4NOlfGZ6IThg5cha8jNUDAzo1zT
89aHK5Utwqsy0l8ykeyIhDqlXV2defsOTtM3x9aCG7AjXzxOMICUhMzxg99zghTW9GVmwwNxvCf2
IhoZOoLZRWd7vERXdFLtoQSSPAPA39Ms5SmQykKasFrPsnsTCRO6m+cJ3wr4r19+u5r+RloPr6vK
P5u5tU80CQDBOVdHr8crqpEpjKiW3E70cG85WsxHkRVfmsFNPhNcflm4sw/2LON92g030L/sUnhz
uZO+cZqt2r0UJQJwF2yxT2RzFiMhp8g3y4AsEGqNHPmSpfl8rEcdtelUFA/at7NQkAOGN1/iCYYI
SAqaTeDgqIwheWkaGGZTjk+WJbKTS0bZSdmwXGYL3mgVuUAYgHEqjWqAxGFgwugvw4KMIZnG+NqT
6rD3exyvDN8bgmx6mhaKdPR3SQRs72v3OlMwGnU2PaaRdyyw2b8XGTZKHADrtYerZqjSN2V2c/iv
TaXN4XtMY83tcSD64nnorkAOSaCS6pLABVB2zHZcYOXMWhoE59IpDou5VOdUeb8nhqYtMdSYWvzU
344+BTVE/1ZbpPZ0NjiscaQc/+4GXI0kwYSt1me/xvQ9ZcTCdiX1gGjj79Ykb7ZPIiucAWHRnSRM
52b6ROETNkV2O14lAkjitnvHdb6hQxXcLrUebb+dbv0agVglJUo8hnWXvbZf5hTy15tQoIC+ejMQ
PSVaw0m99Xkp/pRC0vee/vV9o2cgEYhMVTd+iZnHLMpPmUdWSt9+tHU+0ZAE5UF2zB8NWwUsicvY
MStKsfHt8VZ0Ias80vTyxRXCfpLOBEZi8AnBkeJFGnjFvbvREbytZ8myszzU4H4DMifTV9uahgeL
v4FTDw/89F7jBqBI76imzEzSM3X71nCqbwiR+UYJt50xZN4tLuw2dr5hufU3MbffCXct3rCPBPvC
xzRlr0Nd+ScbARrugh4enZZayHq6G9EUkXO/fI7rP82VzuoRRf0pziPqCJxFw+rHf4SkleNUMLRp
GDl+BPvNsODeLUYvu8Xt8C3zhcF4Fn7YA3eerZIsbTJNtsKVxh0RzjEX5elfzySBiJQ51wtQUJqR
2fCSGD7KfDtrj6UPfVtWhziq1EUzQOV1l8g+GRNhWw32tQS4fKLxlv+TaBkHoKYHSIwLGMMVaHS4
cXsi4RprVZvbzIHL9DsXmY1oE+5UVCtcaPunSsjkqAYsK/JE1i+3ZEvk5MJwt0l0ygGMrv9kGU9Q
xZoEIM51dSTQ9jMq8uyEr6fc121b7lC8Xdjy+VsrRTE69Rcb163A3yFpRPEu7Sqm6otDBn4AJ1jS
faTxol900sYlk02Zl4pN0mLdr+osXOix0oAmeuEd03r0zyZx5phKaP1J4ueytZ3XHlkTYq1iJ4xi
JkDAX868q7+UcNxTimRaOVLwEZZXFQ0vXRQRrBrxxnb9SGuKVdwXvaD9NXtqopk0DAS3c6PESdCg
hdrUdfkU2uqWz3uLgeVJ6fw4XEphRUqAfAEsc5AFAGucatdpgXSgMtTdmlmDtk23vwujR6Iyg8bR
yLLR9BI7ufQw7brZq6jBzNk90QdWnz5VJvuEy1qThL4KEup2yoPkwqGLXjA5FZn5m+cCPhfYPzWs
edu1RWhniRu0/Ydn4S4luAmUge9kQyo1RTV98tdjkNCayL45w49ByAS1vJk6kPKvzlzDO+zKSJBN
D9nLVL72JHXulTO/sa6JnY1pazvCoAQkv+PzJfB+N4+r4KWt12FKv/RxUoUjenfyXFCHWzdzbufD
Uhp3oqOxvxj+I9cLMIzX9Pu443Gb9MlFHp/VZ7f9cnHc3TxjBphV80kiR1yn4DSobYGkgTmJpMyd
pmkSdQl5om4yf4lRvnjzqrboJjgygFRlIetQsROajspPHZed1iyEe43ksf+70nMXQrTXiEPposOi
/VuZGAtRCrx7Iw9R7BYpDxmEi+aAlCU6j+sIPLKfVfs9esRLgG+eKKF/NSNa3rSByD/weJB0Lf5w
PNYpsg7Vq8eEApK35ru0sxEdpDLbc1+1xrNWot7oOxzOCXoHVmrOqBIWRc6tdZntFKgUg8DEtrCd
UnJwCAf492Nreg3mRJQvdclrwqubsRkTWe+kglca+dS5TMedSdD+86zx2WkTyckSYRTet8BM+yJo
+MEH9JgsL0LO+AmTHTDUgGjwNmmzdUkr9BFIU5MbujuoCo0am3FJRJjo3gMFVauMzm3eapu2+Sx6
Sxpqif2dbyHebiVLfsIWE9D7jKDVjhzAYgrz8Hggu8by7rM2+ea5yimlQL6aTqinzLQM584W2wgh
195eWudCi/RxoERI1IP51FA5FlTzaXZS9/eAGsxu7rCD84/CXb0mVRDHxKjL7NTRuBGRH5Ik6qJn
YtjVzYesVXeN6N6hgCvionEg+HMTFVaZNc5zuSYWz0ZHrBRGshkT47ObYQilnkZeyLDw9c+h64pH
StezQz7pzSrHfOwpiXgZXdI6l8kdtzUo5bWRZ89cQoIQ0X6vc4zhnOgl0b+9EfJJ8Aei9RNP3Xp8
pJpe3+p0bD9cxFHE2c7245DwoIiOyG6jfc5kDLVMIFkQJSp+FLE6UTD8WYx58S0j49TkhOFoU/yk
F4Amle0Tx0j30bqo/N/5Gv+y6P5bEhJydt3VqIQx2Jn1f41+/yXVBW2pdF0MnAFMHuAPfH9Mwy8n
SUiAWXliFc32dDtwECBwqLBvRCWmhGYeD53uHBJa6cLB/5gXjSkS3WVlePumJ4M1lrMO92bdXLIz
N+PaNsH9te2YvC8VIoywa1tu2lqN/8/fyPtfVS0uQiLH9AxyaHxfc/9n2F3W+3paAkvOWvMyGe6D
8HGSQHRaBH4E2eQCnnJ9HwUVd7kodhzVcs9frfbtlJAsrb75tIBERWhMqXXVUzShkQRkkD0YftsS
U10s5hsaFvOE2I6UETGJfawM+yEehrVpsvwgKrvFRMH/CAv63VScAnNqFRd6Ik/esbPN8qlVcXVS
Js8BBTLqDA939xBXnthMYGBq4lSGzge4JVA/np2HRuEfNpGcbZVrxRTYT0Qla8TB1Er7Hqx8Qq+K
RDQnwvEg+S5Pxmyc//1Wx7y3udce2xrPLuToU5PN0w2pM6x16TuPC34TGxH/RcWor3QyOelBCbv/
MHZeS5IjaXZ+lbG+xxDS4aBtz0VEIHREankDS1XQGg719PzQO0uye2izvOvqqsrMQgCOX5zzHbqR
U+6UxsVtZ+nDO4vXhH/oNw77qa20CyLzpHmoJ6iCk0JJ/O/vS+tfwNR8irD4bBNiobVE4v6ZNlQx
80kYUcZroGe3ndXIfbhEQ2IhOWshroiACK6zKYsdCK1u20U8+oVhLVRF/OO2DuWHd0bZo73PCD6A
DSlHztF0r/D9XwPiQcKYTEYGZ4TlzRFkwuFtKOxHPFz9NlZNtBlt9VBzZjQWLF9hdSj/Wzh/Leo8
e867G90cdnAI5X+TdmL8v25f6ZJ4pDs6VDfnL7evaCc7gfG7fNh45Cltyt1c1Yqkl8niDc4xO0fM
Vt3MpgAdPCbfDu3xf3P1vX/BR7sO8DIykm1DmGQe/SWaANukPohwQPHWpBw+oQaQGfURgGv9adEz
oXw9N5k6u2Ojv3T9/IzjAoXaOP7gGn/GGe695W70NZqV2C0uO1inNQbrARDgAbVhvepmE3sa022E
4fkaXBSUKI0CfNbUc2yWH2LGW+vahGQNpBjY5FDh7cR+WqF5w1LOXHwp/FrvxHsP0URADGUygBso
+l8DPbxPyQuHmdlNYWP8QwlIAabaKwqhVSsS3CFDDLZs9OtpGg5WgGFFodKasWNunJpcJsfDCmjU
zBxMJnQ0YmKNG/0pi9+mEC2tjeVznSY4czrPfpERMUkp/zvQFw89i7RuZhDllNrH8iGWZDGtFPX5
Cn1ZxQgSK/yEpXzGJphyChC9cx9SPoJMgVc96zcM8FgYR+yjMYHjdXX2TQsnUxm0RqyLg1KnE4Bx
zOT2SUdLNfEP8POYMF6VRwiDAoBphfD8vtfaDTiYJbz3A+lz4hM6X68jb3hVDiFPIIqZ11eer8fi
Ebc3kiFIL/ESVNq2+Tptp3DbLdV8GFZnhK1nTGH3uQEivA0JwgUP9+pIHEDLyUK13UGqQjXYUQ1K
znslEXIiCWoA4B3dFL+9GJnDJxJUhZl/VqZ+uzTUqakk+B70RYHtjtwKPaZ2TRxns7hNGjmx9hn2
ziw+9AaiT9hXN4NLkHFTPNt6/RZrOO7GAcK2hco/VEO8Nh2+r4mLB9ludWNC55jphFtcDNBrijWc
2Yd2NNDOmQh0R+Na5/mIsjPKt3Sio3K5tGLaEWxSbfEmIWOE5DraEAF6p2aBrJjTDqTj4NeA1FPm
UbNjwYqammAE3jGdvCmTJ6ep8l2uiIhi9OjnHUplVfOzSa+c72nF5ntp48edsiQ5gi1HGxk9FmQG
7KsKlVal6cGpNvk8R6ZPW3QXJRnfwQjH0YQqFKe7Oey9Ez5T7WqaOLPtoTxUwssvYTDnlz65SyrT
PXLT66eutABAGBZ1qki5PbuRmUYRM3zJopSti2OaB8cww6sXcdundvWaGGAehpJRqHLWyzHq8ZIC
Cir4VGm/sxLJVWUv2i9ArYvVjjJvwCSXeDcV7eRN1LsPZYsGIJgEsutFTaGngpVb1t54NkKBGFGM
X1h2cYpD+9EyhujGjPJf/ZTLg8wozMKuuOmIKmQCGa2dybymKqp2iSaAszhRsTMMRBExUIQDNtrF
nY3E2wMOKwKg3QWKC/ZtlynTYaCzmtyymhS+tPpvbPzIbgqGSaRnmOR6/vR5j9hF2cCV7VbIrURk
YBTEg5AcL/qVOU79qQBgAIEAu4GigzBiRioQpu9byahijMTZNBezFUqstcjN90E51gXoyJM2ZPJY
xBlSrxC0Vh7ZzQHtZVeNB1Lgl1uBoqLrp24vJaUQwpmQcOTifRQN4UAo9mAkMPDJ5yC+LRq2b0Fs
GWfc6NJRgt2jTeBCnv9qlRUf4kyr1jLobhOLfgxFBg2amB+xwjenAhUw5sqxf0vKrYvuKAv66bYK
BHLuxMEomHXJKR66aZWqerzTZeh3CCcegGSoJskuvB2eICy2t209388wiTgRu4NWzvTCmEwW1zlX
UAb5Je6rN+oKMKKxk21cPXxouuR9Lks4jta7tazHmNfiaoiqTZEIPrAhAZIQN6T49EbGkIgx8B9Q
yCodL1VFzZKStDay8fTdVgIBrMuXrjbaOxhtp6nh9i1ElGySkcktoTLFWo1FeohLdrcoF4HMaw7T
qJLXig6RZDdP5Bf2AkcaCvzoBcO17zrg+vXR8vZtxey8rwA+FSJ5KURu+VrtckfDkogT9BqAPiO/
MJl3awOqyKKW+WO9pH8uo9Z///5d3vF/Lsp5+1o27ZCH2I1g+z8XP0MnJ9Kw+wQRNxiTljhNANbZ
gCekMfbYlu5ETAn0x/f8H1/j/wx/ytv//PLtP/6DX3+V1cSeMer+8st/7H7K60f+0/7H8rf+95/6
89/5x+Vh+/hv/8Dev/f/+gf+9AX5tv/8sTYf3ceffuEXXdxNd+qnme7hOmXdH9+cf8DyJ/9/f/Nv
P398lcep+vn9t69SFd3y1cK4LH77528dvn//jeye/+tTWb7+P39zuQS//7ZXRfjRTP/yN34+2u73
30zz7xKPgasTqiBgpS9dxvCz/I4h/k7KKaFhgNxtoMI2v1OUTRf9/pst/+7AgwUNbrrUVgSy/va3
tlR//Jbzd5eUO0Onb9Glrrvyt//6l//po/s/H+XfCpXflnHRtb//ZmF9+fMtBB3EAzdN/8N/mY71
14zyMCGvzC7IWMj6FEhTZVWIbJ1XW5iXvKpvisFmBQrlR8mJVhZXqs9jts1iddLKdNzGFVLoJAAq
txiPGBEgO1Jgamspb/Uy4GBdjEr6lYToXTJiQCqoZSZHIfaqoXXOJK/j4Qh6XF61j7wI3/0fZYjo
SN7uFh0sfwBl97Nhp/mmdd1iQ9wl0ryKoJEOwaGX8XQmi+WqXsxXXT6hHYe/cwhnmCqlY+xH8glX
1FFQ45nGbxxAWDINDmMPEAKDV4XTq8DxxWyz9iM8YPFiBguY0K36xSCWL1YxYPCYxhb7WKz1D/H4
FOAq0xd7WW95T3qICImAPoiPBC3XlJEjSpnIjdBse/HRzlCAMSHWdmmKg0wvwHXGYfweD+4Zc8Nw
4vW7ZvYMfdo4igAxR6cN+5GV1rGs82g/quFN0o7Bij0P0vJL22OqBKyF4ylnasEGJpuHvYzSn6wb
Hq0BxXI5KUSMsGwiAU4G2TomuR/pEko5cTnYS39QYQKrdLxfKPOv3IYsXMrp4NkeQVCmvgMyDk0r
DFEzjwrzv6O/zeIrs5LAD/Joh5m3QL8ACI5goM1UnPSAqWVjcErmAE7XWXRExe5XNaJNb3IRVQu0
t3qr7hDcbC2PFDLDIV6irBtK9M49jNI9xCDrkK00i+4WrLGC8DznbPFCizHaGLl3lsrS1TD1L5Yo
AtxXHoFuDnYiyY6XLR0jZd42+ERLSJEOJfeEYKixfnF8yrXRRE9dZr4awZtaYD9a9pVYHeJvnbVD
JaU/BSaZfCupa/nR63amU41boTBX9x41uJFnq6TDmMQK7tnThqdY8267Kn1MamAM08iiJFeQmUfr
PSMRGy+ya6wKnQxEgYIHcT3O6q4xfZUlZ08hX8yjiJmAOZ3YmGLIHl/iQhL70HtXDGU/KG3TzXzT
Iz/domAl9tuiMUVlgolCWBuAPk+4OLJzs6yC8JWnt6b6TMYGVRESsUXMsrHxD5K/S2Ya7fMOFP0l
td9MHeW9gdu+0kuKtlHzCUPFiegMg592LbsS0Wzn0Hghc5baayQMdZKdiykIVMDU1fsYmVY1Dp9S
ZremBBlvJAVFhuesc7NAHVLztta+vYA9RdKSATo3LOgUmYGFM+bb3KB3GN1Z25oRStV61DdlH1Mi
Lqpnw5yKPVPftZETkdh2QPbRq+XgP+VPlmr7uguyzeTVAEm9FIW+Mw/Yso1qO4Ueij5PfDKcfwiS
Sm6Frieo+bBRyonck1ZW655tGnS1qD/qHtt369kuqAE6GG2cxKbPgg2Vd67fdSMLzSjxi5l5nUcl
iG1u4sZoJXlPMnq2CYxC8118ZFr2NoSSVaKr0OCO7kdK/ryiYKgm7OWlIqW6ce2bgOoFiW6+9VKt
pvwF9+jE7D2riKu83N5o3ZYtcr0FhVVDIUCEgZ/dmhD1ovWd4VhvjWTnRrAh+yWXtRgYzBY10deq
X04zkMo16fMF+Z/cnRgUelpVO27eLUBca4vUWWSphL+ZZLaxUWLwO7DtRGvFikUTT5rVnVJlAq7B
tBYHBlYytPDLCFHq8etUgJyZY8YJTi53gRmSms5BQRND3enK6tQt+XV6RgB9n7qgU247N5jOaf+U
xkJta7bRuB8+55TpHo4oXCslUAfFZqxwbx0dtFakHTwD05us7UPUT4xm2ozrBDZox8QHVhvy870d
R0/KRtORQ4UCTQwJ+k6xo1s7I22WhTBsXfaMyEBBhIozQFEx4prEpzCZd3WmXcfEAyQbQ75ttPgJ
ZvguLKhxZYyVfC60FyMrdgUPKbRs2AivvXm2DIVl0tWAmWC3li5SuO4wFO5e6wRzCQexqZvDeEtK
+YNZg9ml86209hKznl0RP3Kd1VEzMRFajlOvcbngeeyvVYdSNA8QXWrkGsD4YK1qyJPHpAed2Whv
ZhHfQdWNQRqueVxepVA0hyFP9YSEtjQ5FywnZMLimK/44zEQo3wF+MkMaHBRRJbybuxKBm698JVV
lJscqlc2igfAApS7Mjwa9XjiPflqE9u2atX3GOT6ZpBvGUmmvoQUUJlIVpHrNGuCOY+NxX0DCgjC
wRhhx4WRvU6z1yAyHmSCb6cftG7VFpi8FdGkHCfZBmbQvYknhy6ZoSaPcKbDfky5YhwH3LFj/ixF
9x06iNQ9F5pk5H5NRpNgziauS5EVHGLTXqk23GoDWRcSt9OgRg5r3unZGFIuIIpYVZqzr6thr9tw
VFAIIB5X7cXw+IITkYSGjjmmwqGBMX2x/4GISTIORycgOIIhfx4e4yq9M/kowVn2aBOKpz5m705I
KBBJFKVNF1h7LXMdkKjl1jRgjdSyZ6WtIj8sRYBY3WSUEu+LnLcsvT48CAPBdemR0x4WMxLFIdjK
qDtLK37QZuvHcxNaKsZSQXMJm+bVXoYGurm4jrzunriZe1NnsuQ0NwN1Ak9BxmwhBqSl4Qz0CiJ0
umCd2Rfh2JiSdbKDIOoZgG3fG4F+IUTYCzsm+sQ+duOGlEzsaSzUkT0BlxPecQIBkhyFsQ0SZKiQ
bI9F88ZxsB56xg9CP7Sqpi8LumZlNt19G9YTMyz0jWGF5ac/EC/CQ2O5zygDbABsYldGiLgsYuI2
UYMxQFTNWrX3/RD2OMCNACzNeCjNbFrTNdbs9tEIONotMBPO/8Y4soiqVqZnH1GqJz7Zc+wUmB1N
HhkB7aUuKDE8K3CxSfnZAuRwUVEVJQeyK2Cvd1nwUM+Kr2stdnFFSALG5jTQDoUsTURDzY3DdsVb
tJtzA1pVDncTHkpI/hvqYX1Tdc2ZWff9tJi+u8gkx9b5KkF50scvAdiQtQJ5qWVcrrz83cySG3CA
I8Aah/FyyYyl8LBj9OO2dFoOREfbMXVkdyzYCbJoQ6VRwi69Jw2rxifYV+TQdWSIIJTTlu5TyzUi
WswDygy/m6dXkIAsGidTA2vClQChN9pjcHZBga3ycEkFmTLIFKa7HhKkWc2hRI5PtURMkADWgH0V
D6XxCIRS4hwt9xaq0ptZe7c5qdYyDJ+lyg+gKGcKDgKZMEuvgSefF9WopXBT9NM3OGbu3/beA5bK
tGUDB+uHKG0mnZwhHoBFR9uOffBGElvjT5V2RP9RrWHARZS9Luo7o3oIhnhTJR9FXk6rFnDTZilr
wGNeiwiXI1voBMEJ+qUM5FoHYdBBdxAN3S+2ur5Y2Jhais69Gk9OJz4pwahao/YYDkbom6XB1USH
NJjeeQweUcIv1Kr0Y7aS7aib+9adXnQI/eytjSuHJIPjpsG4lrmsS50CAa6XWT9TxIDYi13W26yi
4zwnWctBJiQe3IqVEJbRYFOUch+jMyGbm5WxOyX7RGjnjonVnlDWVws1eWsVKQognvuwTL48xilT
Fr2TNWCtKaQWHG2xKC/xYKv2kT32W4aemBScbEu/A8Pbcn0HJPdutoZFhf2q9+hne6RQetUPDBHc
r7RY3pkV/i7YvH1rfECke4g6RnCBnL+TN1J+YmZnwU53ORtrTPw8XzGMh1yhu9HbizUGp5Z5K9jI
nBSr0MVWmUrsg/GmDZyfkaEmoUqNdWgHXouIMISg5s8cKEgZR4NWfslQ/3aYG6DKq7DoBUReMsIW
U4DhKHYAQMXZFWx4vC2HYl/qiG2GHJWRIT6FrHQuI8t5W1O71GZOCI2Jt1CZDn5PLWtOUQ2MKCNI
I1O8I9FTTUjCNxh5WFLDOkPSJLQ8Zq0ZnUvPHfaArLDWjlwmtThBVJufovEECNXame1wCmHbcVkJ
D7KT6jiYj0npEBtjBKB4277cZYUL1E/OH85UUl3X1Itw+dcsYjf1IF8sKl/yFW4HzfHzilW/Ke6M
0fmV582DhikuM+FGEHBEP8Az6mAxWjH6umn5FFYsRt3VkJEckvbDtpLDd6DZFbLZ4IJOPNkMLRdP
1e4hgIS6KZmzkq6Liy8mNr3ADFePAXdNd55kwKzLwU0vscukZgzsk+YyipnWltlDn3EWWCUsP4bJ
D1DebqM6f0oHjzXFPBzkkulU6edx9mxEz+gg+hT+f06In1edzTw8JbZzSSrtsXWLm3KO302+zypY
VwE4MyPKtW1eBfs8xcLbKp4NJ0au0wuxcr7zGASyK/LvdoEUSXd+kJZF/IGLqZ9TUAxfNL6c02n5
OEuIpcymPpvB/RzlKFZm6uI5jQBolCTQiGwzCLru0WMeoIKQpboZEeGTnJy6PQ8OskxP8tzHdpEc
XKzBqMbKFk6rUpsp7BZylLmfyV0pZoggHv8+sCWi3yZmCJvOhI2EDtVntynx/Ti89ayzrJS7hWup
++0YEyfQ33Zhc22aylknsXB8nDKcMzk2ZVRpgSZROTm6uWF6c2cscSxe2zDuzndFz4tHi6oMyePM
bVUYNyigujUx1O/KxLSJoHHhG8Gnbwn7wyT8ZhbeZ/hiWYNF3R7F6OLqV1tR4bRiuDMa7JJu4228
fOoPI1tmKny8TTZo7DV2X6S/zEcQLQJVTx0QnwV3RJH0d+Zsk4cS3eNHZh/DaIJ39WyCvUsYzaMy
j8Nn2xr3EvwwTtt91p8sC/1Iml2akvRZHo/o3gwy9k605AUuScQ+Y2PvuO5rzr97a7rxJCNyQkNo
MdrR1yELi8zbN6OzvxzslEkrZkgiYoNDa0Am0np/Vv3dYGyCVjyY43ypI3kJHfVLKJ8Y3Xu8XShc
CN5YCSM+zANq1/IodQY6oqwOFZ7/jRDtBYPWY454xRujDWJGAibK6FUfy8/AhCVWpjrodoYE2pL8
xZB5LTXvs1bS2hkB2cDjzVDQDuMo0TNfN2twS0vAWnfyRvO9q3MEtx6TRWs8ZaGLSEb88qht2dX6
9ahOo8zvCnLotCo79kN/SHkdkkywmb3utkFCPwX3lauhSweykbU/VIFXxy1OoPVuRcDsqUnzZ4I0
LvFw8az+YFoIM3vMbrp2h6YXcdrV9dwzZxw6x8rh3afPN46LSqqrgy+bbNVxprCrmlOahIeaF/8m
G9ste0EbsFuf5/e1Xp+csAaXygoiL90Xw47uwMU8NtS/czLsK5sO02alvZqkRtYePXIOGGoGfF6E
p4wiIW1OkbFzTdY3QSl3OGLII7Upj0xNQjLl/deYAqezpmNaC3MMuToYLxv8LZYM4TsGh3qLV0/x
X5TUyckg0Xxfjul9fuHIb/D+T2d7uLfY3+YuDbhbdkdPuE8EtS9ck5LGgNcWCq04WGFSCwk30D71
WPseTN6nArz5uuPIm8W3aq1zWI7nCE0uVMt+06j8PBB/UeuhBQApfGPDRGai+T5y8cvCpd81IYxl
0zbK3K1Zdz9uLw9zVpzYhGwTvmsdBZ+9l/+adQY4LnsyXeNHZmVHEry1cu5Bq8LpMsllKrtTRToJ
l8V4FulJnwhbGA15Ea3GtaKC2gQi2JH55/dafJel7heIXdT82oHGbRsIbCd9ab/hqz44CoQUYQ8C
ExgEtDxL2eRolm/Bipui+daQBnTQmLUGETJJ+xIuKN1IH/bQ1ul9eojItnVJtZ85e5XRfWoJvzfd
F7YCEKGKfqPN5R8bZfjXccwRpMsHs2IyiWwq8rCcgFLwoRw8jyI8T+I279nTRpT8OErSI5En4wza
tpOYKwI2RFZJkFRDU5gUORIXuY4MvO0WXZaO21/CMQFddWem2jNSawcqwVTdyhy5VFta5r5joBTb
+i806pzFtfPSZJ7r52ymSmbw9CgMgpqAKYwcXxXdMJ5ZunIYfCsd8bvPxjhn9Uwb5RTVXhkkKoYz
9Sd94jZN2IcjinpuDcQ6kvoaR8gO+Ni9kCTJ4xYhH2B2DvNoHEyKA9TBLlvl5VVg1QtplgtMP7fO
4hdRO/uRkmBTtsM9GSnb0mBc1JZT/54GH6UA7EWq611rxfpK1viAe/oTdKUAePlhO7xgzCM9q4Q0
Adcr6T/gobDYR7zIAYq8JFPEmvWMBxqPiXfIv8kazac2966FovkMnF+MUJDzQJ3o2u6rwTbZhOS3
hDbVZFXikPCwA/m8x9yNatS4wWMA6mgqIvbYE99JhWjjW8bqSCJmh4+fLD1+tLIs1kVRfRtp854w
ut3z5vBVM3GCccTfZlpLiBxUqMRqbwUhmV5qPVZoKkkMYsade3hJ6sR9AWo8XHTedLVDNxSHzk1b
NsWJXs8m1YVxDpDC+Cow5vBCR/KjquHiyBJEScqPgsyJqMkGQSkfxzUf06uTkWaiZRWTZTIUAKdP
5HYtQnqH/Ajk1dONUTts1/TxO2YmF84Y8JqWN3HjLFQUZqgIUhkltRU58sraxVgvkrk+thTbtxUr
YaSK+jsIvs8y7wMkSAyBzcT7zmtnS0AG5jYYRQ1nhiZo6iRzoiELmqvGgpVSGfuDSV3bJu33pBuP
bcvJRRjxsSxkumHBi2AKu+nKiEnuIXeUuSQNRpbwDnHaMVhlgovqNEoAv+QAK4hYZJ1e4362PEB8
geEnhQ+v4UKF9ivplxY6nQXgaAZ5QYBWKyHYA8oaObcWCUmIjCWfEW1tyoBiVyOZWFXpQAkUN8Bq
GJoM6YKt0CeGj6aV4U2eIWJKilyrfyrTyL7TuMGrGTruFF4xWlfLv31Ep6lrawarrEMZDGlMZeCR
8Y6oSfPTOi3Dqs1WVkJEilDtbbNQfIQOiSteMG2zqvowMYxZOt9rnhALxLH9owS46WoOZw7ziMUH
Rn88+7PvVPFjORfZvlR4kru+z1Ym3KdyYtTQorm2Wu5IlRFckYZfdRLpCHS7LU5Ga03A3byJEfy0
cvwU5BEwfMBlXCi8tbFtrb0eknotGX2Qt6D82g5vSM3c6bgxtjxe3JwTMzKnaeU61SYE0W3r0IxM
314RulRv4pCZgUEjTleYomNktHyNWAAw8Fgoq2mEt5LYJQgFmyJS34YQl7SOboaaQnNQxUHw9j3j
jT62FbADLeuAgyJ3J6uluULM44lixOcrIc+1FZ1xlN6kAYUfAqlr7ixcWYRhKA3WQ8tDzehnxwUy
jdlemfu8TIOtoCHExMMFGLUw2HZ1dmvVw7WsMLE2KQsKTng6WY1Umkg/M1UhoqdC3qqOJjvuiajx
pdb29pVxF9zosVS3bM3UKuMDXFjoj9AZrU1WOWxLZvtcOulXiDt3P3g7RAiIP7y7GJLKytLjNy2l
eonVinAlBHY1uqzZResZz8egq+t13Au16UDeHGuhp/sUQOSNMQuwrAbKYUptSDzCOLRufIf6acDP
ylifjDuYh+9xUFxLbZjOpXEiOUZeQ+KFSJ2S8L/YpTBYIK9okhvH65kAmeVVEw667ZJcKXMpVSVE
6jiISd5jq7l2O2oIo6l3ShXe2o1pj5vQBHMBFHzVQ+PssgccumzCpulIeOmqYqpKhu4FQlG9tmzH
Ry2eXtA578HMi9PEs4cMpwMkz9TbZfgPMUDdOFqjL7Oz2zZKz+BfBv7aVoab2QgAFhWLDbeZSCJA
QokKZY7Wdc9zqiLtzrF4VlGUWBS42rb3mnTt9CxTo9T5UORp4VjsCYQKPkKLKTzTonGf6w1pt1iX
A4IwoO/wI1k54YXTSrMme9PPL6SCkNYWNiYTWxeSgMWigJt4VRPsnlegM9FE1pvRBLGtuqU1+Ek7
MUKXyRZ8r/uhC4JBJk9hbSUdPhtKtZ5rJqT4FL6Rqj1V8XKSUwTiJPbWCe/fsQGKM3rNvkkoxYEO
vHGikF8tQg8HtdevDATublux501rg2AbiCu2qy49DFcDxMuIoyEcj2hbkECl9msKBXg3zwTNzC4+
uXzSgQM3N8BzQtSp0XdqxdquowNr8uQHoRPJXXh6ashm8+TS5C2avXkigAXl4TUhunPNcrXaDTJ6
Ct2KAWBvEX4Ep2Ca7PtJdD2v49yjDTe3OBNpzhKgWmYp31OjpbmDULyGH6EDMUvPEVSyLStJZr7N
hUQhoFg2EBxIVjgKiugUwwDCqsUKAmFhEgZw+w3W32GP48A0uJSD9CtmXSjRXg3B2yBqmftaNJGq
09tj0nRfRcfUBLyQx+CmfYoD8ulaI1wCxEYCt3roURGFFhtj9pS9QP0bsqEgYsWfis7Ap62clRXR
CnDPwjSzuRcqupuQwbzT3Fk4BmxZv3lD1j03mnqUUUhLH+ToVimecDppG6tYttU8vftABUfuOlRS
Odb4OCBXPuA0UBUrCZ2Q4F5QeYEUI7FVaAYqSMaT2M8A9Wekt/9hxdO0oygNcdErbKZQ6tY1mnJk
teGROOQHGbYC8KZ87zMms9LpC8IPQx/8PAJJZCwMldw3pFXrQZaPfRbcOAZd0SCfQAiCJp6ePFvd
TEV670aEuTTb3CSRiEvg6z2kLuFy8GuQwVaEtV6JpvIqcR+6n5N0wBOTlwoOKr7HiK3AyiAEQDbd
GMMt/ve4odKLtNzxJxe5bAloTbrqq2xJ947Lp1TKZ0KzFrZJTnZOfyKV8GRk3X2fYxgqk63nRfu6
LS6mCXQwzr8q0f9C1fY9GfUb4+kVOW0PJlP7Vagx07LFXG9qRq6AMbNLaDEarBx701XE9yUDXqDa
NGjc6DKoCUBd15zmBiu0CNbaWmtifWdl+P2C4i7Vw+dxrvaRTE9Dg34ZPyGuPuM+qYmRavOFzjd5
P8R5Hc2JHhRFW2QH9GbYlnd9fWWs+qDMScfRTA0OHtzk7QymEBjD7PcdjLKMzfS6zisaR8hVsYux
m4C6w9pLEee66QBeKhHuIbIQFJgAk9CZw0Nr4yh+bGsAg6xdjlbee77lsjzPmUzdGAXL3lKrQNSN
U3dqEaEKnSzUoF2CVElmQjHYM+9ywVGjS3rFtSrOSJgfdUiw+5xXH/6VStt2U+xdQ10QzkDvg17m
KjBT5l03HAGKyV2npkeQss6VA2JHVCA0kxBsgOMFAV7UZQMn1eiDT28PCQw4i9wWBrWU4q6VT+ck
bmYS5An6CAdAYa7+RKxJbkw7MY0v7kSd1LpwQZjn3rMlmrf6DDc+mO29YJdBUdpuvZziYkbxOar+
lMXAbUpXv08j+vjBHe7dRVZZgNHnroT+kpDUBqlNbJXatQGLQMb37KkGxi2TB6+XUWGl6B3wv65i
ZeGeaLSPxBVsaa3ozaQ4cpXXMGnn6QGjRD+5mJkXiExD+GQ/UqFaeYEUgScT/BEmgxGhi2/a7Qsm
YPxMNuO9OA0RlDRZug2levVSisBlN2V0cXGLg5cJUvGA9PlQg9VeG3qQ7cYFMY7yFWLkiBKYh4I1
OG8SQCuOtxMEzLE77ZsMg7oZPoZh9+KhH90lg51uAtnflfEcMiwaH1nKMIZhgSCLdAukD6VOVjp7
kcXnodaLvSzERJrxKJlqV7u+DfPnMvzRxDgfFXQuVc/1zoBn5/OlkRFUQ08LDfFEEvHZMx9Y14NN
OKuezRw3OjRBqeq9BEY4NqDFeWMfIDcAMlHuBiDxOpKds2206gADsN4HHiVro6z7Kqu2Wet258G2
F4NehGwBARfjdFRFwC4DP0zZ7DVjfRMkMBrrdpqvliqRF5Lmcepm3qaJMvJDKIydheOJPi48y3D4
Tgb2adqs4+3aKXBni0SI6FVDY+rSMJwt82E8jWX1qGPaxas+OscsSNaeCFFQTWQCV8BQSCBBfhxF
yTabD6llaYeqeHaC8Yks4ycLIs+CDeE9aXn3YYUzzjFxfw1wmqagU2tH2NpFUTvA16ExQfa4CamS
96mIr4yx+90YFSQkzPTOScguqWqiauvMAfgqioncTE6mkYeXXHedvc2W9Zz07nwOexRatqVrbB7T
+djDnf8jSH6Rd/oiUIylWjbmLozDlT7kyPZ1UH2K+WOSdDOStFvA1hyALY4Ky5qehoYFRFB3D6b1
IxqCjBMVlYD4wmTfkj2wKiCOZrb2nOLgQJTKXHEEn5pCFvZ5rhQu5vCZSCUQDHOsnwH9BlCmVgPz
2r3H3bY3XjRXPmMITvZMezUefybUyowPxKdKhFBoT0umPhO7Zw1Xy7bh8afwF7uKIMtVVsOqMAbn
1gmLLQJnjZQL+DAMgoMAouRkKmKe8hsOiIQ/xg+uBY671mvG07VDAdsHZHfFEFdovk4ueBymqdlV
F8Gq7jvXn3Vx6NRixcX3gWJpYqCsIdbTy1u31s/BUHyMRutbkwDF6h4mW9tP0gUBIM8WFSHiq/Zj
hlbF2MT6CA3ezHWv+QiWjyNca2J9x1WiJS+u8wK2jSmVc4aZMh6tyl6FoCy2SUgF6i2yE9MhBYeQ
lE/yonZDkYU7PVdPGNi0ijm4VYb/i7nzWo5dSa/0q+gFcAYmE+a2HMqTRVbR3SCKDt57PL0+bKml
bo1iRtKVLvp0xD7N3WQRyPzNWt96tDF0r7We9xURropxGbz1GBIkJOukXhHiKTQgv2Ovl5tEdtHe
53ImqZ60BKbhEMzyWx0hQZ/0EB6e0TL1I1IyYYuv5orjsp3adu2wS6y3iJOhDH2uET5CnppVPqnE
50RBunPooCYF7Z8eol6OOuIqTHtkgxy8OSmXlw6QZSGbwV7FMINWrBpdIiFcD4nbMggVknFy0scr
5lzAIKC6ziQc7Z2qv4DlYfyq0Cxd34ofgoEBTzZOZG8r6P4lcxdGcZkWEXZtxiuz0V0UO+PGy3hC
1ZCxHhkDjJOgkA0kL5IbwQhvAqjVRiPr0zjCRB4f+3GURGCO59lCR+tFERM9ILwhrBJzlaEiwdEM
uY8hNey7hrB5hNesiSgWC0lYbNS4SswqHeLaahyUz4QFBtIfvoF2PI5QHqnb7HIltOy3MeRTl4E7
iwRCOIQTq3r0j0HiNJu2gcKklmB3E9QrguMhMF810FAveE6WdpzzUqiDoJzQ92YFilhEFKIZ4R2B
fa6rJDwlbHpXnTqdMHgCDq0x2ZYE9ZGAFdrxzhAJaK/WwU+Sw0avhPUK34AhrKGdzAy8nwwCuY2b
YB+HLIzNDF5eU+CY4Ph5VP0cozq134RdklqnOaSmru+dCoxlzhiV8rQuETxV4abFjppi41jaXXZI
i3zPV8U53blmgKSEiH4JqCiWZjfsbcd5See6laR3Osm4uzsOVVMbs5tDxbfQ0+DVbljkq5XDug+E
G3KIDoTSMBPHHgh06HY9ykGDU+9QMi+h8CiIropoOpbeECd7srnudgK+nsxWatOc1CwJoRcKY7i1
GhwSVDErNRXqJrDNs4c5HEEc4xZdVNzopn+lLgYzbdQsiQmO6stmIss8wAcSfKuFFaIhzN1Qf0mI
B9MCQIgstkD7VuUTdKWHhBN1w256bzCWWsaOUq8tde+15uzwdTp4dzZVFWu3FY/WdwOaCjqmNiee
v1UALtcUi+AObEqlsLa0lTAo9BRHX0cTEjKHLaxT6fl6cmYrM+pyN/EMIK301eg1zgWTQgQNzHIL
h/VayoQgU/2LmVqRm1VI2MMmvGml57+GdvakkmTMD7Vsu34gQsfIXcdsseOwvZ7oxNdy4Giyg8w7
TCZbz9r4A3fs3+MKBEFAHA+GQwCsRiD71UhFuOxy3rI8VohfdLp16hBfDnD2iFeG/RkqOHrKA6VK
s8Ds0a7wiGNaLrpD7QFOQpJWjOMJN0W3cdhYSGJTqMoZcEO1c4feWdejityGNUHcNitQNMzFNNbU
uRfItcgxiSSxx2s8cVP0hTynVpusMgNYvGokrDKG9EwhXaySBlpNEr1ps9C4RjJlynYLoPykoNVe
sIJ9cNJiAKBL0VjMntk4GuQKItUdENW4hGCzxnmVr9PKZtXE8Qdr7klYXYd0xniOJxRjggxpBoqd
uVXSHAo2AM+Uk9YrzAOwkHcSCIvV4PUfoCkAK8SITOEUM5vHMqWWF+GfVZ/VRjY4l86ktE0gxboh
JjRRAYqtLSeC7tS4hfeSBWl5tEImJEaXPMRtri5DjeUaE5MwFo9FY3/m8Yw30xAG6NJemRUa3DFG
DhWlistqPnZB/6MuK3XmD8Z60PNrxYwdFVPGiJRnaZG0c/Lt6F/b0aMxhgyBFAbEm6lVABG1R4HX
A3HwGB5E2kZPvllcCgP1sI87KlEiyFCNUpxztdHZLjCWCCGWS4tCIpyxQw408xGqueafuibajcX4
JrX2XjPsXwyEkDFCu9czFh0X9JX/3qUzMD0Lfp0ZoJ5AUjdykOpGbfOoOjX4lKy9TqgeNSQPM4a9
UeEPjJDZJwjtDaR2YpXIY2sKZenPGHfYJYAyIp4+fkMdgjtsbtLFzoIFaVoGsOCrGQpPR/CrG2Di
UwoeHTPOjI8n0Y/bz/4YMWISbgBWc/hu4M0PM3heQKCnfCVeN0FAx7wbewmf68Q+zN4HtbMdYdgn
M8x+9nJD+AZZ3PXsoiDeBzP6HgTKHK6MUBCQMfqLb6VLNwJaPnxc3qy5rZ9B+hVEfWNG6wNtLBfM
VFJ6Amebw99XZxA/UQfKnuiXt2CG9CtIfGTQ3pQEDBUAhwRtBEj/JK3MS8ImUhnmPQfY/8laWwEx
AOzgQaeQDECWLBEBc1iAOccGpHOAQD1HCaQN/DrCpBBlzkEDvW4icyZ7wCODIGwZSvtzLIFHPgEO
UdLWSCwwSS5oTYWDkCyDqUcHyvRDR9aSLfM58MCcow/4iLQKmYwxhyK0czyCPQcl+CQm5CQn2HOE
AhaPN0WBaScoqIe8/ibnaRNbxC7UmoXj6a4U8C1V6rB0DmjoSWowep/Jb1A9pmZHIJx8aOZQB4t0
h3qOeUjJe4hmhQhW+mWVAKdgvNnkidi26a0hKUIjMcKZoyOcOURCznES9dh++XPABMkTk1uKn2QA
ZEICBboGypFZ3gzIgIVT2VNhAjAiT8ECqBst5+NJkmkRmt7ZM4txq08D9QG5F2IOwLAxNEKPL17m
iU/dJ6sUCkVMZkYfoHv1SNGAO1+wezM+PP7GnpyN/k/gxhy94WT1uMg0bsk4Q2YwB3Tg6+QjI7Ij
po/gR6XIscnz8Mj1AHR58unq+xxFvjZHf4y4IBM6IFXseHILpHGEhBRmdR9zdj7T0OyMOUiEdWO3
BVzwAWyKB3fQWXQZ5MANHx0agSgnjkTGxiEqq28vr0lr5aNj/aMdIjJMEBtYeP6TGz76fC3JOUED
EG7qOfpE8UxWl4ShCFJR4Ab4m46clKoiMMUmOcUkQQXFXfiEDe/FmcNV4jlmBbxZAfqpdasepSJI
i3gTz7Es8RzQ0pLU0rCbMxTTQMXIiDqe41wc3vYyMC/6HPRizZEvlY693JtjYHAiN5tijobJeaHz
OSwGjam69UdWeg6OOrWO3i1dO8P/ZPFA1oxoCJ1RivBH2Jgc5zgaErNJfSKhhlXUNdTs4IRGlFlj
IU6dte015ZrmrKrJuAHLGKyNFiZaRAFT+JhqatrWgSEbK8JDVRPalefMhMjO8cnQaVCBjqRZLccC
6XYzbr30POTZdWjsrwLg/N7kYcn5cznH87BunNttvKhzdI9ufPT4mVZt67wq6hRt8ANxmbF3kqFy
5jeAJJ3kFKrzkiXJeLdE90gK+4czhwYBt+NfS5LcpHn04ZC7QWrdAcfuxRw5pA6ED5VzDFHYq58F
VFMaaSKKArKKxBxa1HgfekCMH5Th13CONfLJN8rnoCP8cpjPTxOTsN7jxbWNgG6PbCTyVdVNNscl
xayBNl5VPuYkKf333Xf/mW/uH3x4/2N73v9G950u/1/uu/09+6fTffz5R8fe/DU/f/x3ivWXozsQ
DvE+OkJIW9X+ZsBTnL94fDQKeod9m65q2r878CztLw3bnW2h7uI4IA/43xx4lvoXyBDNEZZpENsg
HfHfcuBZfGt/5+H889cL2+YI1JAomPYfwMXfgVXAMTZV0pGhacjyW1GIb5nCni1nFZ2Ie+lX8Njn
SfuwrEoB6sBUWS8zSE7G/pUpGVQScarIJWTu5F3tOv3wijmlo9yUhvZQxhMSVn9a2xWbtI7qV88s
AD7iyfPBDNW0UZjzRwrfc5ok52oKfmMnefQogYC/MWO6AHg6l6Z11f3hKVKavSfj30qPzmlFOyfH
Z8202DgULcrS4JdeBTgqPNB51r1pazbmwpgg1/Z6z9iqecvLL+FqjXP1jeEJEDje/aRYwI85CrxT
KBZJzqIb0hnsKCeZcTUb7ROnOKsVgTgjbJMnJdKfkaefUiENF9wClE/WVQCD0XgA6fBXbCASNx2I
xLERbGqI90+qF7Cp6/ATZaRVnBBzF6ekgPvQZQFMUZ/5ehNbcunr8NUtKAeDma4hnbxZhWg2kqFe
z6xgw496amrQ0xmjQP4o/gz8Hz3RWOn5v4wXXmNZhcAcsicAUctBti6XBj+9zlgWH1vqkpb9kjEg
OtDquToiZiRwojqm9qi6oTHcJNOqIyqOEff2UzE52taucpcNiYZKmI/QCkp9PU7o3xrbItzHZkZS
Zdmh9zQQeU16m5K4cJ1oessN+a2bClW1oT8i8bFWfcJiUtjxNmqUadtg9zM81k6d+Nb5JFblgLq9
YpectM+KNt3CykDe3/AP6c20A7ij7OYCJzpLPQdkiHZGdtcpVlbTpKr0BRBQouE1YXlL/FBwdLoI
tL2txKs2A+cdhl/FmJNkgK2vOHW++So64nMS2/+qivwIc5Q9nrPA54cxyXmxAS2k/ncPAdPou1cd
QyIxoVAbB6apkyVQL8o4B0qGCIpdv8ZAbgnSmdylikVmNySHsKZehUP5BMbAWKWiQ5zfMhigKZ5F
YBSRDJhtdPBcsKtKxWnRj19Gp8tlp6qPhuapK0vsrWFEeKeTpdsRX8wmjz0DFMl1aXQvuOW50nJC
MvBUnTKRqhsGw4yVFNr0kEXJ6k+oRoD82NPUegGglzsQe9bzgIV8RefFvE30FSundDfVs0FGiyxU
dNHG9NWnxme1AnJ4J8ug2o6q84IQ/zVHkkiLjhpqiooXVY+JM3Wukc6jXaJqXPteeUFT2i2L7KtV
uweLAwFKoL5SEOPQG4BujjxsmYn2phjpB6NI9okNzkxN+PsC4pEX3Eld7xgM4LCLejp5lQSxJk5D
VhXtkx8oSFs1uZn/Q+CFssFs9WjQrdOHkb+nc7SIDkFcYUzHIk30fZ9fOjFpe4s51kFENqaywXA7
ta1dVfoHIyYnUWrpR9v4vxYwJctvHiQbdtH6X4QYAM4kYRQ1rf2sWA4ClVSgXqlAxMiS38ikises
ZHos0Wlh5Csdhvu7imQIiPETtA5sKwx5u5hiNLiXtTQ24TH0a2cdec690xNzYRhsuRxRXElGZDow
DcFCsdTHpqrAUQTqDVUrS2nJyTaK9sh7/FSUPjizQvnBHL0N/PGmedqhoFRFKc4q0wuZQ3p3xx9w
1NR8XtlQPYfCujP6Xowd+L3Ry+jnrJRSiQJVpAbKxUJnnsPqbhWTc7UY9hoZ3yvTQ9ITR1qy4IbY
pymURM9b9fpNYMtjS8zPQb7wz5Dd40pTmeHSK+MW+irUhDKIF1bP0mseZG8KjczSK4xbGxbvIebs
/wEU4P9blryGyJV+vsP7fzT9/0Px8p9hA/431iUCINP/+Zv3/v+iAhzvTRfe/wEKMH/BvxQluv0X
5iILbhO7SHZrQJX+hQmgq38hg1V1R1oa7bauAnT4VyaAtP/iTTNUx9K5AShJqGP+lQkg5V/8Hba0
pMXmSbf5V3/7vv4rTABj/sb+riSxVAEJwGEahNfPNPhW/gPUCbNCM2qmAzxEkEw454JWSkKlr5Pu
jFvUP6gy9g8Kr92YFvvJuYxoxOm/Oc9drcIb2uyqFqpL8QRNc+FVci2Rg2yIlFWYsbJLJeWKzFW6
vprHmB4U9/aEeE5rlZkfV7ZLzQHsowbXtEgfkyTRXhjtPgh/5IyM36aak14QsL2JsXmyET2O1DQy
QQLXqjXaHeM1CemOEz+A1oFZQGkX5chKMsmyx4CV80gO46GMjBOwoWdtMF8TnflHNzOE9Fhqp1Ht
j7gmUFE73sHEtNuqwSlDl2Gb5YqoK7FxKuPNMuckk1Fn3qQSglExCyetI82JZAnz+5Tep8j49ikg
EEItDS4FYYSbRuluZlXsRM+8WQ8MVnB0gCjUL0jbzqaZEbSe/KTa+4DVflmQPUPmPIPMmYxQJ8iD
guJgFp8Boaet4p17Pbnk9EpGMGFlTlZ18WpZwUbnvlF8JjeWTeqqwWyVcMJ5f92wW6d5yeHX+/Oh
3afGscaOiVpKYqvDdobwRks9Jq03qCYz9mq29eNeSWvTjSTKfa/7xJaZzD0WVnE1LBHjdQ0hHulL
mTUv0ax4+wmt/HH+kKsAnK4zfuIPXzXBuG+R1JDxfkAJReYUu1qL09YwP5FJbUsr2Ub9werESTCv
77kJZlf1K+mkO2mobhMO2w5yWyP0XWUZlw4hnRJMxspGGpGnlqvw1Ak2AvbWC3GBGOak7xP+RzZr
DDKBm2WjdcdyNAUJDvIpfnWyWzm77NFGBdFjAqDOt5HYhAiJdf6ixFR25H3snFkOmQ1uLt78iIGj
1jOa6kZi2FkygqS9J7NuJKDXjEYHP1qlHwouxlRHWoQXGBZDRQ6qELeuC6EzIXg/pzH2JUS/dCAr
Ro1kAdxjVd3FQ/dd3fzcpwEeroXKNquEKTpilVeKDAmQodbIA6MHqba/npIjnmTNkUMOAyU2rJta
RyuQhK4R2BevwVwgfAZ/gT/FKBkdcJdq/BYANV5WmvioucLXCpxQ3j31CH0+cOmfGNDKOcTStopN
k2fkp4FK691uJjixXMrTvdqy/6qI+GT01XZ3Q35kKBG9z7Du3TxNol0XWOFZlekxVTVj1yPZg4zQ
jZesdKodUqZijcc0Ie7Gc3Zalm7UQScRgaI2ManGa62tzlYS3lSRimvqN+K5zc+N1eLfCLpLozA2
hBQG/pNp2bLQnhzCbgibK/n6GFTvsTbzQ6DEh6FllhTE17bFydAFXwzQAuCTYM2yMV1CCjjEwtwK
FrBM04gVZd8+3GBiz18EoTTkNv0tLZVpEfFNETThdlyb3U06yEgilsZacqxRAle9fm743Zs4GybC
7PW3XnPWo77XiJTwRze11OeuI3WK4aeUdw/WFEHBhMB+ZahobOgNSDsWhK+uPeGtbFxHisrhiGBm
Mr3Hrj6ZRb+ucsiTsP1iph8D9Og2fdZKQr4ydFlWRVGLMl2/DNmb2dMRJB9GvtVZI1hojbzu2kyH
IsY1zAMTqTAN1ccpu9SX2itd8hT3EoeD0G6K7Fa6SSDj2SAko8O0TVos1AHVTZnRQYVf5saDQwyh
YrDFqN+DQeNdGy/8mgh9iFcl31/oGw0u+u0EHSksLoFqP+agxDCmBghE5JSy8PfTmqMge83K4Zqz
w5DWsBnIkamo0xWyxOCk0AGGZMqPEfRj8TJGxFhlbKkRiJKeELLM9/zxJSVEpBywy/8ybdkr5MFN
+GPLqNgNTUAvghIpe8urmOjm19A82ThjI/7FwIgGZTlTaKY6kG1Dsl5Ctx/9F78PH+MBm0a9bo19
GH+V2Mct0K6RdFOk5+mo4DYj9ZLheR06y64CposWiFofyaNYh4wW/QzqSL5Lmj1JOusix5GZvvZ2
+NyMrC+ZHE84VtL2jhmC3bi+Q4Dv4/8n8a8rVoY4+s5b6eduF3abNCXCRvvwg1/Ymcgdf8l7+ipj
qsfBdPvwEmrWtco4DilYwSFfqg4KHPpEOiKcxjxsqKQ5T2p0evARFy2nicD0QoogKyhXyUZQE1V7
1uv6FETtylYjpD35JeqVFbYrUKI8Vq5sICtPuvMbyeT9z5/hy1ZL5OBtVD6aHaBBpgb40yOVHaw6
IjRH60JCq4CLURolO5U8WeqEd1UwfLoJFCri0RGV0bKK7W3D5Fn142eZeK6Sxuee1cdgfnjau6c9
DDgp9eyzQV8dcgdPEx4p2PR2+1mHL1lDT90zgmCG28p+PjsWesveKFH0RTkPCi0Mec9dxh4vlsdK
f0pNwrmSFzN64w1am0x642ZCq7gJh53mBTu/R+2o5Z8xBDkUnZvUQQFAR9SFL16THvMQy3GIkbcH
/Wx7x06+W3OXqvLRhhVr9W5lr7E58wJlDyH0yIkdmzfQNqUm91wSw8RO99Vg7AvWmpCDsIZvJ9Kv
2oZsLhNOKJpeaxzWtnmoAahwugZIThv5w1oPcb3c2DXwSbYqRjW+pU22qPRqIVBjOLzTWr+x6S59
FMXCJz1cBdQyM0+j3B0H8mhqc8Mom5JNkuFW7FK9O2kevza1ij892rGye5fNnI4GCCof6q3fOU/5
oB1LXKB5ysXIWqjk9sRNC2LJ+fUFo1zvOcqIFpDqykz1J2LOEYkXwnyuaa1QUlzZ4H/2LQ94oJUb
Wmk85rpzSmPH7S2af5E9JzYPaprjTJiyFClzqn5Qx1BIeuTKL4caQZnRtY9GEHb0ShzRvWiXFrC2
Ze77e6ukr8u+p2j4ThzhQySXNwiaj56D6JknwFbHbQq5lUk9gqluOILWhH2udU9+OOEkQe6B78/3
j4lVheuksN/Qr7DOt81txTzOHzDK9AoPRfjcznYDPxi/E9RnS6edqznyvhwHdWr5QPW4xS/zRILM
USTO86ARxDD0pPD1mziMDi2n49SdSwbbhv7rG/Y39GdIdZA6q3Ff9cp35XNKFvGyKGvOD9ZkXXvI
CwRvof0mSJVjezjZ+2Y6S0KKzACoUuflbh19yYjc2ywhAnEmfZavZvzddsbWAOLQeACDaoVlPRvf
jr8AxSNoLlLvcIWkPLH4yQMk+n9kOg/D+ImPfzEGFzJwXeInD61IiMcbNq1SgGOkUKtTrnKGYcCv
2XSoqznH2nN+IefPpOYtVJp1o56l2uzSkSwq1na5BVooI+djegkD/dDzR5PJkVUUWw5p3gJmEjby
fsSfxIideuJuU34AVO0AYQn0sUFqP+uOsc2V4cWiPvQY34QZJgcb2RUyxj46BQZ7kxeMpsvO+Q6T
HH1hz+Kv306luoegWkbmWjhE6ypXnfHXUCZkW40sE8Ztwq8xtefNZMdNnFxNzg30LywY7nkmnoN8
hxAbuqtnrqi9F1mSrOJpgJb8TKquZTP+yvh0K+wJ4Cs7gqtHsYaGsmSgeQ1FtOcLia83LyavP9DS
atPjeipasSzUZlWK4q2fYef+F68pcQI4c9i2tb26VSjjA6O5OC31gyeI8CzkDiHug662EaSx+Cfu
cT/Zw1MKK8HvuUzCtGB+QBUjx2FlRPCDFAXUUltb8aUNiY0LTVZu+TSvvKQQe7ZTb0gj322LsCMu
+MdyNJ4jFKVwV4CFaQOPYnIjaX7hgQ6YvhqybtPpwceNA/+QNYy+EU24dByQ+I2FceHFaClFqa3z
4BthJjJiUonjL2coObGBE/HZcXRCoL3IWU7VszdWvrP41lgNis0A40G0meJgx/hG8PDG3F66FMgC
/XvTWFQagjuJpWa61csnZGkN817VFgw1rHUsxpMEWA9bXUeRmttns3ws1XiH/Yeii/jFKX8iIIfB
jofDntKFtPIeCZDannja13nGm8L8tyaFNo/QYMHQ9Sa8blj0jW7dDt6tRK45Of0sFVvatLg6JPRg
yhiwYUoitGwKGUmfbPbSEIZiTufEC7eq6R8GsMfmXPxuQbfcY8ZIKBVJa4LkK7WjLH59hriw6juq
jZxLreGw6LLf5D7xbob8gFN0HTx/a8jABd2CMzBdVdhl6sI7+Q5rQ1pOHXO3BjHe5nWK5AGy+FIz
yRihSEkh6vbGIdFfQjPcxrNbmErQ+wSjxMy722q5vMHK2tPU4IP4jZD/hnlyDjJ/bWVPmn2vkRDY
JZEwxleVATlw7pl2GD1cw2TAUvdvpg0GQiDVj7PmtY12KrqKrHpsu5eCGkzKY1wiWQTk7sm3Donx
BJy1jeIFkvgbAodlK2wwW4xSUWcpRFM3146yWUXr4nNU1Mozozeit+iDC32jjfGyQ46R4BhVk9eJ
AJAeRp+G2MEf3hXcCV73MPL7iSyg3arlCs/ZwABaYvKcrWYoNju3IABzjpBWnU8CeBfAAwHYTes4
2yI3X+jjaQ6+MrWrBF2M6bbNcKFBLtK+DWlulCxeGvU2nCoXFfduzPoN1pW1dPxTRd6B3WCIJJms
bw8JTum83U/SWdjYJsepIQBrWprT3aKEZ2+AoJSc1zm6IsMsiak/tItl09D11PXRRFRoc+yMR5RQ
LDy3MQJ+E2SicB6rylqVunHWWLtKJYHI67y3KqZqL+ZKthcJZceoFAtz0M/6CIOR32GbtzvgCRsj
edHFb5VMpxGAD5RDtKsAgkROsRUeu5b45r4Fqdjk0U53qoeI8eGmKj0UPMqnjMILBFmXBUyI9k2u
PCkaBhGKtw5T+3nUo5UeKO5QdshIOQtKPsEEY0/BoHnZF/2lsuBrYcvUV32jPIxtt1HV8iu1biF7
qS3pVetcSy8ELxxspaQ+VG+YUFamlK5G9wKyZo/yskK8SWG6qa32Es22fApOJ7I3UxS7SjVu+wGn
dZ0/DOYROyMXJwtyDj9h166PpUvidCsjcHJYbBkbXEZun6oXbhNTf4/ZhXnZYvyqm93E3MWguwKL
kIJVUQSnc659sc/nlkr2xkhxmKES5xMCTPXec7bqvo0ClWNKHrSJlOjpy0hI7ZHpXnjwk4z7wLOh
8rkV2aGhrSfgdkUi26IyjDPcQWzfGmr/HbuhH2i4bi9KDHBMr6JuowGXwyO2LGbiiV/xorRs8cmu
1tEE6dMe8MzZG9/MDjUQlt9Vlr2psHWiplggzVjAtd34lmSjNl4n+MmBAfscnp4tr4nduthn0EG/
O+JnTLDARi5ZN9taykuNlGpQo41sSVaGSeJ3XEBz+lz5SO4Ftzvrl9w+oZe9W46Jp4A5fDc26/4p
US0QCQud1RsUt7C/z7v7SnuyNavcg4XbxgU0iEYll61nsl/k3QQza+0p/W+GgAYhXGmuMtVEhae1
pIdp6uHEtiL67YhnUdTd1SxvkfVN+uM67yk7K51PRTHJdclpXNFGpLuAFZo5M+lzAz+XXf4Y4seI
tIUh4qNFqz00gJsMhEZz0kdL329OE9WI9YgVZVlSo0Oh+Ahz5UVGNjcDAhpe74HboVKROWlu2+/I
Id1D+1zHZbEx+13Rnakw2CAWFMWjS3QmMbDMKDEFAZqn3ha7VkcsRliDQQ3GMLRPH8NSPJfEkOvi
ecryrWZ+R7F0K7lFC+MqRIIxmFnb3bspSvypCP+dS1KHTybvwSC45Ith5fsC6JmZn9uMQEDaKGmq
V0/HseBT0iYOIrDSXzneXu30pcDE2UTTN+062cZIhnsHVd2yrNUlACcTn0/5WnDte8ovme7H1HvT
Caajxf5zU6pl9KrUkRsKGk412coMrYqggpCfeojsE/SC1f+EAzqk2qJKVHOIftOmFb9DdyIOBpYI
hBAY1S61/Qy7ZCBLi2ZNc1DUrNEEBJkCmMBjhCQqr5/0hC2cvu74i3gaZugmM7VguGO1vxG9OHBw
8f9lK9atiqsXI6rvVdz/lBUrzorODFUQE2wjg1zFMmwimtdlPIhC0ycdqNiomiB7d1vyrng1owzw
8/GU7ns5HrIW1S2FB2PYZSGr16xwTmIsoJGnBzWKX3paRohT+uBsTec4Rs3Rwm88Nachle6o6RS0
ISw8yNRTeBHecyrDA4pm9P2v8ZpwdcrpEp2Tl0Jk6V8wyIr6u6zqc1ddU4+7k542xfDcWNMyHsRz
2p90mi0j8A56OLv+MO8tTZ3oPQ9yv1MEW93vgi3k0BvOPJpB+RhU6YHt6VIkLPAy+emMzkFJQM2U
eOyG5BsNDvvp/DljHyzgRkBci77a3nc1pmdOAPeTBTbVl57tglpdd53lOmm95INY4R07oLegyMN5
NLJu1ylgTYNeFilWdBHxS40wMyGGQC9f8sDasvS6DnnPu/GVyo8aS2+RvPNxHBDej1hVxC2WvKkR
FiULsAkUFLKI2whyUIB0T1XXekCoIRQcYpnAHB28vn0mTGGV5MJe9fYyiUFfAmjaRJNztj28PM5H
ZF5SBAh29RUx9Igm4qPaxrW08kemiJeT/egNWxzEC7N2NnVlH6VGTDW/It15qivY8Up/M/DGk8ek
Jj7K7CuLYHRPGP0tOquwWI3Rhx+/TPQcgfxwQH52Nr5rBZJE9EP0IdXFhMUh22BE3nl28OwU6jem
0p3ZkOyIawunrCaJkkQjMKYQ3SCP1xpSwjZ+CZJhPxb6iRr9sdbxpsOr6ZcW6T4LozD3dcbd2+uw
VJNEQW1n8FEBp9M2WWzr+5GQgU4zTpGtnEvfvgYTWwgacd6+VDxUCbWakp3yrgYlXNvWsVX8YheZ
zqsWNfk5nN3naDJTK3xpWjirJBs/ingDYzFgkDHe+4D9Y5XtuTTHSz1wwNtR+Go1mlhPVkQ56hi7
NLGwQ42Da+hUzSmulnXD/4Fd/iknS8ZCeLdy7VHJOZHbYBOOux7MW4IpOatC3Ojt/NVrtSJHDYkF
NKvOZW/l+jaauxwqkErQKxOnOQ6ktsh1orxl2gqmCWxN0+PcmVW+j7EVvUHU24lGRz+fJYwrqum1
gHcyBEpw+PMPpqlQHCJsSx72d6zvbP2PEh7A1oc545ihiyJv6WM51rzppHvtNu7Q5BlfPTc+axrE
MFXhtkEkN4aqPzgmNntOFTC7FrhaKBKfZiXQjQxEQpB6j/8UDARvfnwo0gxhvfIVk7ZQ+NQ+THB1
RqI+WU8wglNu72i4DYNNeEiL9aajBBzxqPoFbHyHoVNTb1ubILR1jep9gDRTtlSkXKwG8CT0ii3X
XBUdArCiAt147fVHPvjjSHxkGL5lbNycCH8pRCgj0AkvytYlw2edp6VUYbZxDpFWhAFnMyQBrh9F
0vwkOcXqyAvBiOdUWWG0U2YvMmZzQV4A6Xaxvx2H4CDNzAek3F20UoGGhti6aLm/lMCDaejl61Jt
nKMnSJRqrf6hUSr0fxrUL6z46ahp13F+iwfyHxn3y1UhT4mwq2tMumxgxEyFNeIdmtihCPanXd+B
DMgHSMQ23sNFn/Szvt14inxCB/XU3OYjA8PJ4hsIAzXY+McBexx+nXZwUaumBFc8TX67KeH4oPzK
mJ5G1hlEcOmJve1lx3FA9hCMxwGda1l6wNO8dwDJ9aasuM1Li969Eoc//1BzXnelpOlTsQqroeoc
zCm9ifjmF1byrFq7Mp/gfPryYqBidjVgOKZ2QuzSIWTufhs0Q3D8WkBCCTndrSVPdikWRd+Sp6Xw
+ykdJkYmUJX5Iaj2U+3omyZkVTGy2OjKeN93I6Y3Gyi5Onl7mCwwxqy0IR7QGPdx0646u+e01wPf
zbx/Zu/MeuNG0iz6VwbzzgIZDDLIh3nJhbmnUrvlF0KSLe77zl8/h66e6aqengL6vYGG0VUu2alU
MuJb7j2XW4BA5RGDO28hlr/dqMpnK1TVgcDTc2IG/lng721tJdE0VRaW/O6lazux1WMLrQfRV7Ey
zq7mo0TPcD5AuSbiFXsV1k2GBQRDBbgyNvUi5ifFmwVLRV7N3Cfxqcg6jFwjnFPzyylGCNmIWBcv
AlPHsXgnCJRtSA5WfsaM55jDnZW1ztFPtejQ+jAXXT6QXcMbUfTkbk187E9OKb9lLjFaBK+iHafg
a1FrbWnP0PVyh9jUSgnVZtF3820utAK9qgFPcURTPugvaWG6mxrF4GZUrKZzyee6D8W+UCE/OeHu
3JKtnhowXtrLU1qToSG7YxnnWK5NVTBxdl0syNFFw6oe5/N8upmzHwIomHfxsu6C/v5hkzWEl9H8
0Yt3fhTuS+KMy1KauJEgz88y+JEGmvuIantoM8rvDJeGn37rTXFRFjdAUr44vSZ3bhi/RT28gaaz
G6CmvCCSwWCpmLzQKjJvUc05K2MJoIMEeaYZebRLLsjR7CXOzY3VS5SRbKi1p16x50L12O/cJn3p
Cr7O17Vh3ThhRABmfRrjYkaCYgC2CX8UTfZIpY+LLaAGC5R/C9zwXTNYSbrE0VCQMZir+BRWEl+K
NMM71OqU16G4udmMFZC8VIAx4XNvLtimzrqwafFvrUuMbB0TI4eLAx/PzMINhT5ifpWjTGwI23Gr
90g53fcF2V2Cad9WKij3rdC+marVmEhTUtpoo8a4e4X36IkOgE/ShDx1s/2YONYtRay7HnJyWQLR
HWKCXGHds3yvs9AHwYX8z+oUc7CFrppNE4x80mb55B/IldroEydL2MGVZ0VOJTrcgHYUXtmUnJ1F
SzvDOOLXL2aIfaQbgf0N8jYYozy1y6yzi/JPLWi+EPyH5iO4K3AcoX+s64qylDg/Kjm8TLTuZCNx
bzOdgOVh9/i8ZjWSglCY9wM4lNXC7uNPby9YALoudrYEUJRY/8lDIipmHcWqOANGzAz4uRyHtLGY
oDIN3kFcBNpBS+pmC54DgVSubfWh3qZ8P8kYRyeTgNNirPy9Zhc/G8INGcrl1YPTASeJK+046wGf
tdDXPN2GVhMm7YtZ+xUzo+SIz5rnrKtOGrvWxFE0ZRY6VpzG41B2m3nS8b4jZlulURbsnDigUOnS
tZsTJwqcaVdo83Nh9Xdm4bvcJyQpZJp+6usTibR4Q6sk2A7jtGXiBc8UI3dcF2++jsfLd4IPNkvU
HAgcRZZBEpOKODYweWXle75T3YBWZ1tCOFmozZjoSKShXKKRFiYz9DSB+WuzoyKeQG1Qlboed0i7
87Ef4wAj0CYjUKcrnWJbNzhhkpTUGDOIvmltuckSrT7UtfOKy2NYJcIp9viYkdx1/p2BSkUwhtgk
rXoMhuYhkBmjuXI4BBmIR8KG6B8SJBmDbXtuAUA1y0TtpXVMtzgm4bpmlb5XwuN9jkCttgc9nKpT
FAE2smtneXZN48k2fVyggzjIoK88TSqIpflPrU9IoFLWxHIp4S0pAuKzJwUDxdHyRwHv/cGigYH8
xHpgEB2MjkLsXLBcp7JycRFjDZj8DO2M219Dp3nG+Nzu8zqbBhoKc58iT96PnLbIdTLrqGZb2zZg
ftdZrtz7mHxgAGIhOQ6O8VSjiqIPTO4qocut1szWtxzobuGPb8JtrH1motTpy+LTh1P7NsfZd634
gfMlvExzBdChSvEU4aDfJpH1AjxMPZkTZzbSPoQ1yz+Wk4shbOrarSajxyjD48i9TmkUNcTIGxak
mpH1XNmEpHkywasnsgJi3c6fosrfURSzQjOa8gh1im89GSB+6VV1K8eyWCeWa3mBaVQ3KuRNpLhn
CyGjSzhG8cXCdgWgLRwwCqHty3MGGq4WGsdfv6jl/0V2ph2c8GpZhTrqNeiXlQE4YPJD0zMy/SMT
RYjQOGfn0rACmJzuKmfygxLpH7lUopuKxX5k7nwMMk6Cms3WNqoM6xSHQQ8tcpNQf6j8MjtBdTGW
XzKYDSS96tHej7ltsRdrV7uJ2qch9L1QuphpMNymFpFbWhw++VKy2Mans41KsHYAIyzE1Anjeagu
RxQJv7JZxt1g1fMpL6pbb2gKrtuTPbaen2K9LWvGAlNN6xihRL43cLUBFPuhgfW6JEl8LANaTSWS
TWtr8Tlq8UTBs97XHcHsku5uZ1bJ28x4zZ9EdsM6jlxLD/PbXI5fWYk3MkgF93SU5y9zUGCoCUhX
VqwJDkEICCYTntnPTPpUANyiHOunvJJvA370TZtbOWYUwBGWTbSzHbfGwQ7ZWBOn+UCednxyW6ZD
jp0/ACHNH1jKrtOBHJNa6vU+tkb15HAveWa34MdVzvDRH9JDEdmbshbYQWM4xii2OpJxanMPcMTx
ipIAFNO2jSMI1a8ZB9gp7khmlPldIyryOfv5AgVl8jAuVEfKtftsGIQ3Ntw+pV6yagMceiUTJySd
2fw+jwICM2upptb8O+IitDtj+SUZCfJIDPkc0xqswd6NtybUx5uAKkJdWL5K0x1uv/69owBJlT22
lnzqtG3ZQNWrLcXMS0+ksY4SuAJ9b5EOJ9sTP4vx3rb78d6CUXESmnyZmxiYi84lkpRui11u7C4g
FdFEZQDYYiC9AXiqvbAV05CycM9YYeFVULtshYNCdx13mIF7Cm2vni3z6toTsYLkrnh2rrO3byfx
UiNLZz6W7fMyVjdCMH4qFqbcWqm4I+uBcIs6ZpzXF98nRtBVV9MbxtMZE357NhZmQsvUkyVbVix2
onRr6013NYDpbfs0eGXD0HgDcetvGHkZFDTXUlLKDgNOZCYvbO7RB+A/7ral0rLj2MTBU1dbiIgm
i/XenIJEJGUD5QFDtckCJGGiynEacTBKymzsyT7iO/MbbNDmrnCYcwWQlKmQ8uGcW+w0SjPIwg0C
SDgaZLlfK7Pbd1Iq3NTxcNcQULFG9xbdmZ2/SUqwBOGcze8hUeIc3P7rHOjocRI0hzy/HxByKNOG
AsCcPbyomWuEG2gfm8BgOIzVbXJbdQPe55AKqjHgi0FNSJR6i//CeoScWyRGsyIlZD5Zrus85bHc
o/tG9aZfrKalKkMgtrabnt63SykmCnLFEXAHNN0o3NGi9YkXxjbmXNFWt4n0kYPm92iaQoPlEAOg
o4lZ/Vu9NGUu6+4RISWZLtPtFz6IP3LYjc5kXrJo3AEpJ5BBr41dbdbfQ980L2Dgu22iagbcbpw9
+5Gq7ynJnwIYjKcW3ZpX+sCOjLyGRoOGDCgmY+vJ9++igZI0ZWYyVnm0tc042w/5+JgI/z5w6nhn
dQ57XpnIb1EkdnHODJ7cKWMly5RRj/BrFqL9DwU1/lvgDpfGt+8cG89v2LPjQNmd7NtxMsBCWJGX
VjGN49YW83RxeomlQCf7oHV+kvv4kFnI4qt5EZrb/SbjSl8Vo3Ub8JVlJa2rDadsSxq5szG1rAbl
x96mRUGxarkXPVwJ3/RxiJ75QtCeOjFzkbyThnoVPoZvX3+LuumFNwjNeeBjc81N+OEIQ4KC1RhR
cFcSBdxnO4Nz7w7y+9Qby5XDpTnmTMsDwnHvbR22yJLx0RXwfmSzBF4a5UE485l6JPR6B+ql1UOx
Lrr5WPsLSie1nkLVA+Um4ZpVmX2JeY0k3hP8HOYWvuqAxatxdhKcJ2OloyVriApyE4YXGaeB3vmE
d4Lzx6cgYf3WOro2oWcny0rTXb4ov5IwpFfo5IDZssjOkgT2XUk9K1mh+YHGfgVaKb17vS4BFWzG
pBxAVdiHKRuujdNDqEkATCT+q+u21n0YvCOlfSEbwN+XnXOe9KJ/dLsKvQM3Zx3oqFt0kwL1VMcx
bLYEjU43juFtFI9FUGR7SY4HaQHqggRpIMG7aMFVEypRdhGudNgQLkNE/FgrtHirul6sGC5TQnDu
cHHRlPivivZ0ravE9CYhglPDPh7cDRPurO/NM5Z3i9FhPlChwcAUMDBxOFQnQO/zptRQ6uT+wUFi
dkE0/BBWC/d1plnvciCEcajA5pLzihQEOFMcsjJwwify3YvLiFyA/RF4M6EPKMrCTkfzgoazVNi9
rZSPM5T9u2wK4rvOuUKbTHeS0fBq7CysBlrpkgYx5yRHQlNMGddYcrqSyORsx1md2FN4Fi/4HBnY
bs38mpTae6fbDYQuRbzFoAD3zJPjpWH0MYI2OGICPaTuuCtTBsBtflYDFuQAHvwKcmW5K/QcckvQ
H83+vh+ziQW3xKdcHYqxfJ9tVKDO+L1YZDPwBX+KWFjojphhxjEayDZqBf/hnZ6k5Unz2SI4Zpqt
BTuxs6rcZcLXxlstHeujO9ZnvXfvskL/2QKA3voTi/yWgeU4uVd8N7ADQy5G5HHWpo5YMYXMPmwG
OatWgssmPvc5djgHfRu5Vc9IJGnbnPUvcdsOKfSrwpi0R0ZPK2w5CpKxTNEIYDMF1decmJ+16ICZ
5g6YrfjsUX4zGZGAK9HuGRp8QcC9DQwZLpf52jRzxbYHjKUO5R+WNTTo0bS9ym6e63H6qrpuPLuh
HM/a8osrNK8sbUgrAbFECeW9V8ZTgO3PTDCp2PsojapNZptPvVmcKZfrnZzoZ4as5PrsKnGdDTFf
muSbdLNtJP0lWCN5YGcAdqKfprt6aJkTxI3cFQ1Jp7GJQb1gSBfn4hIY5ckP/GYP5hp8R9xArJXT
l0w1dT9blXOvFYPlGQPJI702XjsMy4dBRcSWSEtujVR3dgwyDlkyGAeFN3tkuHk0n8Ck62cLXmwh
uzfRM3jKHQPj4U8O8tyrnAYljzW+xw6rdZAzPyz7Ga83yyinm+9m5xC338LFxy8SJ9tEDQVJHRlb
oDHIMvsIWJQOtcLsyMZKaI/h8uQbRfbMIeYKr8rmynGOMz0fDxM7dPAp2X72P520IE7XMCAOGNi3
Mmjo8OYbxvr026UfvpjyVSd6XYieTVpne6LFbiAZ4UU28vGuumY2Cog5GelZSYZEK0hhb5HpnA9a
fIhNA2ZJvKjwofsg5cByVaA3jIi98jVokIMEcFNJI9mSkuAz36TBMdKKwW6TRpAEC4lUIL5ydg2b
KGPd7Wtn16mMo5GB589HOHlly882dTx3IH3BNsvsDCD/kfWnvyUxEQBPQPtnYtBsHf+ptLEr4Qex
PQcNlk0dCV5JXxMCEt/az056zNPFJUXuwtCWfAg17jRtHg+VXbwAv0hhL6DQNCuTfRS6DNEulzSF
ez6jpCz8iGcrtcZzLrLnvpVgZKP2Tg7EFozBhbP/u2jmj0ifowOgD3skSK9Z3AlGwzAXCjQf9UIz
eGCgrGPyIw7Qk/kPjlltW4H/gCZml3ua+nPBUOHYU7Age2bpJsyZcdIGz0CNfLtHkIgiGi1OfEKs
ne0n5ktNDVCFZ6DHUgiryMl/1Mj7ZrfewAzE5BpxvRv9oFZtt+tKuz9YKWEHQ83lZZA3AFYg2rpU
ij6tzsqYCjb4UbELZlI6wvFL9W95Z9AZQ3y8uMHPoPAZL9aYQkmHWxEPlHjEiix6Gy1Z4ItUZBMd
iDug61esECbXqgDi3ocZOQ52Hj7XnU9vW/K4Ll/GEak3RYMlM2E/Zvo/I5FZG3vwuN0BtdexVw5k
gOuzOW5av/kxBCGKDXBuKyU1GBMzCNYmO0Rxt3PaCKWSMdcbI9LAI7eFsR0Uu8aQvdN6kvNE0Vdd
amqqUwyaZm7l1sfLsAbUAT45J+wrwOVJ77zBpYjYB+QmSpVYeUPTP8F1RX+upnBnzeX3usXxgBLF
2uguZmF2ZpuhrBM8LV0B+Tv4SRDKDip3dJS6sRU24WaBW9aXpn4cHD7wDLVDmEvWnW7b6XYAegs/
qqJwttFfOO0z+KMKRQR9lg4vKaly5kwD14bzozcV1DoZRpx2n2UCISmuEF6w6aD3jlzjrM/BAIYl
WkSlr1XWOb8OASePdTqApZ9lWEyCYOmEhacfiwFNTTRPT1EBRZfahKGmCYwMaN4qS9DFN2W7rjiK
V6PJsC+DIWYa86sPcdVzmRLQv71pIZzcNvjZ2AF5VUBSuLmdYSN1Eiai/qM1bDCudazvpwdRCCL6
7GJYhy3jXidlu2jRgAfsntRAQHg3gKlLm4KSMNS/6yJrCV41G7LX7qu2Amsjgo5BBD9ut/c19npd
dvUdsIdh0uwdq3rXRYOtqNTctehmnvypeJIaZwVjA96gvjGuCrGetD7RIbxELilChRldZKasn4pk
Ltd8dOOiuY2Avp8Y3H0MHFTnANfAOKT3SgskWI/sKOBfsIMcksewGm4dLoCN6kJQS82o9kzFCJ5D
HZ4m4qkbo+m+taiB8menTqYn22fr4LK7JQrFArZZF+ec3BjGKcUHqY9rMtjG2Jj3VsBPv1k26E47
IH2kFYSnYbEY5rnkR8LYzs0wQ5g2jHR7tI29qNOXxC+dk4G5eiddBfm0nlFeGrwl/yY9/HXO8pKA
/BeOym78mX1Q2gV/dlXyRb+7Ku3fLIGbUteFpYjltExIC7/bKq3fSDi1JKAHV5hK5wH/u61S/81w
JPJlRrqWcEEH/a+tUrq/Yafkz3IVqbfCcP6lqGXL4k/6k6vSWCoYy7RN4SjdQSDN7/8B9DCVpJyZ
HQRY0bTtErSK36aFZ5cFrBop9SORFPsYgQTnNINjo/ARTr2O5ZAx4sa0nZWo1mEkbWU9a4sgNkd5
6X5qfv3KVBu6OLIVMJcgCFiHAcN1QfZgLx95xDZFwfGnzTHLXpF+dKq5H5IWjEmd46hEX25Bk2sY
w9aL7BqFQlACe69D/wpVj2rPCyuT5ZsVfZFoewKdvmcIXZBlT1pdZY7nXjofmKDXkTDEwR98Qn7x
/YUD6rWAtYIZNc+N4rjrSWZgKD2uLb/cym7a1Kl/U8v50qcx/ae4s+X05uIfi1L3oLp8F5uMhfP+
Mub2UWMVdNf69hbEEsKcvKf0YE7cNbRwtH1r3ONjbqLZnfGiZBEZrFHe4GfQHtzO4kBgCUFSEGDr
AK1knxETQ4wrwgnsNSPLG6S16ocx0iY4AQk3ag4XJ6v8CHwc8Dql9z7Rio9ugMXomGwZ3Jo9NBuE
B4YA4cr8IhPbK/T6yZ30j9CUw65uh0MikntzZPbCgm6ojMzrXFuue0VLrYUFlrGGIXPbsOzrRnxH
IdoOfaB4qkGZy2x6ls1wTuMrS4+BDYn8ltouaXUhEiGcYw4xQhsZfimlfwRcrKGm3fUcdklUPSkL
4QmwiadmtF/0LEg2DKhAZCsm8gHoi1jwjQ6NPXtD154TY/5R+4y/ZLOvgclGTBsRMzI4WQwhxBaA
eHfe4VD4P1z2gutmmcYqxegX7Fcx6lBEhsojcPM1kgCYXHLRXFXeugDgsFPSpFsan/lMzMOF1QHm
mMqRDw65nau6I5YnQ/hju1Z39lts8Ck5xEGEQ4vx7nOupxiGWXaB/41WhYOMEXVXvraw55cCCuVc
EnFf/VonK2NrN8aKCfO9rn3HKSyAQnhzO78ActH2RGWQTOWHHiK8AGCf40fHaJoGGEHlQwdWjcnM
KgkIpixzkmu6ud8JtwfwpQ+7GRPnKuhbVpMSMThpLlaJ1mwiBbfvQ3sVf+bldK/EsI/c6tlkrL1C
AIFOGR+L3lkvdlc8ASqnNjX9YzW4Z2dMHtKwfxGM2p1F56nVT0N5XjatMvm0hgYLSY+pZR7prSXc
ST+iXhX2BaTuq9ObK5VVLy664jREFh8xdo18BIvITBe/Tf9q0WetwYtu2V4/NjAVV1PTgy9czK5J
dwY7c2T295GXwB9UByw5Nz1redmxk74bdX/z9Y7IGrd6azAIjea5qsJrinvRh3KLqin5NLPZ3nZ0
eBhP2u+BER95e0iiid4TobFuxbxbUviAy4VG5WRHwuSWTn9qV7lrfNQ9pConI3Y4YRUU5M8WMo0l
DAXKRrWbuvi9SGjH0tH6zFMK0swdcXgKcNmTWgbNs3snk/pbLXASN0lysYpenIyhOcBZNtYSIqfd
Tt+CgRjwYEyo+X00XlKuxzF9J56CVSpBzWGDRD114mbr1t1bUujHCOdhCtmKsINbIGfP0qp+39NW
2L3SscJonCPTDEFVHEPgGbxBqOYibZmrDvKiySC8MzRkQ/FSWFZ8/thws/Rlb+imEKkgZfEcp0vM
Rsis7zDMlODhmH3TLiC/l2BDusmKHXYfDl8MyNgiDcgsXbt6bOdx2iz4h9SMDnVJpeVrl6xVrL7G
8ZD11DR1h/fEGWEw4s+41hmWgLnYmXVzzOviviOKQwLxIEqSmJ62/JracQ/PdwlIwgThazNOBud7
o1tvSRB8cO+ciQS8Z1SBmAgwWLPEQq6DiaumQZ6xikzpJeDH2AhkhLr65V7TCWZIakkvDPeHtked
NLK8VlZFVG6c5PEZhL3H32XXPQpkliyrytYRH9ruBiwaJWihvxq1SdcYYPktV2bGBERLiHdoVHNw
yMnrXf1mx/RcTkV5SETDQxtyIBvz+xSPT8YC3Gwjg0leN4SbPE6/RRZYOj9kSY3f3OMEIo/X73d2
Qpm9nFyU16VXWIvnLPIR7BoY2wEEdVcOZW1vVdFZssTYaEZ98AFHlxObm5YdG7b1RO4S4i6sqIso
h0GBlgwJhApQT435MayH4WpmyjmaZkZvoYM+WcxGbGJqFEqCif+SG5EN6Z2WGhbOUFTx5CCdLAOn
Sq+LtW7ScujdAOinOnYmwgE4LzlSPHA0974T3SJ3iI8wQ9+QKbzGKLw2Vd4EuypID6J0v7gKrnpB
dElcPPkZ0VLRspcdWZyvDYkMGC9HkDd3ID8T9g11/FKk/qnTupvl+7jqnPs2EVt37nYR0ZFcYPG3
oAInKwLUVVE3PysClAhqOQBH2qZLcxk43KQqjFcWbpGokah8EwaTGlbkweoeAFhnno8bOXfA8Rrj
nTuqHcuWgHV6/lUQG7ly0hr1SESkN1kH1k4o/zNW+AyqpGcyNr0XHSwUox2DfRx+WUHwrUSMFff2
S6CZgK3N/uIzshLsgoppMZO46OcIs31zWQyscl1129hGmd6J87+L9b8u1i2gJf9/sX4p8vfP4k+F
+vIFvxfq6jd6KNKqqawtxxAuhfXfCnV+R18KdfKtbNd0pKKG/hv/RJq/Kds0AWbaroNOwHD/Xqjz
W1zdPB9KUP/zhf8K/0RY4s+FuoCzYpkgUJC0ubo0lpbgj4X6qDlTHC/hr6moTkteAJIHRFg+Cafj
pn9MH7WJAM5ya1a7bNg2+G9mqFWwifpNp3Z28Cr0L0F6HDLXjP+qu+/L9yC9qPpbO7BfeUzse8Nm
d3zQqzVi6RFNbuw8T3LHVcfx5RxEfEhxzjFC2cLTbqDwT+UmfBzi8X4RiSPB1UENwPAXxmYqn5U6
kia5jNDN+RDXXutci8r1SD/vmBbPZ0zB9QQWssHSeUTz3CHJcpzdzOZyBi+A9hg94faEErSKf0b9
ZkxZ/CnGeou3fY0Ig9jzmJXhWzp4KDa0Y3RPrPHcrXWWPK8BiGAg5uxPsZYmREGkPIcVrvlnDgLi
GtI3xzppJLC9Q6U+57v5y38cFpnHBnN1HsKLPmh7Ee/ld8jk5CqGHg7zDShG5iGI2tD17R76PXbn
9SKVL872F6JQo9vp+dUYjinR31iaV4FYqW2zkfvIcx9ZoICDfhfr+hA0XnxXnvR9RBWJ5wdB+q48
k8pmAWeNNwouHYCCjFEhQyXtMLqXntdDvV8/qw87vYoRY/QxSh99/za0D5F4ktaJzoxoBjsDlroh
uEZ+pNGK0Sspo8ApkZBgGSX6melFuJnELsk3ZGwg+FEGaqENEYTdO4nqiCCthJX1JZ+vwt8yVDW5
HCZvQgB9WNxN4uioTcvNAWzCWZtkNDyWP+QXK3zjM7tM1/RWhCWt150744xA+PfTaWDW+Cq7RzlQ
eMzn0cwm5svUHeGuWXP85TIl3epWdvr36ffXp58NmOkvTr/3tP0z+2n5738//Az5m6VsxwRGCejJ
kI78n8OP36ENkZYr4C4JDsi/H36m/f/Cn0zrN0e34TUZliUYc/xrhx8H6j8cfpD6CG22JWAqAFXI
6f98+OlDkGlBQgMdAq9oq37NFq3k3GNeC4Swukq0cKPzSfrFgdEo+9PXNPwUuHpBDhmA39jfbXAp
70rcoUYzegM2uIqDrl50tclpdsJD0au1PGKqLSBFcucb9zPUb6d7X5KGaM9xkmVfOqzJW67dUPe6
xTF9Ciy5IrBE55W5pFYQparOrv4QZ3ezfzcVP2bS7frcQz+L22nFKnk2V/ZU8Zo4XG00Ds9gDWz3
xjZxVC4P6OjZOIAmlK+AxbFsmzvp0PBGB+IPNzX7Xwh9JP92K0BSEBDAJ4CbvZUBkgK7ofys0Vcm
G5SI3vL2hBqEJXKtJtrWqU/2fkLRnSW7SONbcJiSB/vaIsAVt1uEWYOK30k+UNiTPc/7bDsgHiim
NBv5NWPvgByyejIxNzPoEaT/qIsOicFf1E8MOxxFDhCNhD48EiSwQZ+zBdeOrkWxLw7xXeDTA2bL
XmtnlIFHevIpIJebIHqGPD8NslFd9uq2Px/yCbdxYK7LIPRwL+yGgo0rS8upR7oZfXYVKbFEXLc7
zAp2726MOVsxosALYeF/6bC1d4tTDpiG6fIigmTng+lYXqdmvYwBl2B0P8Sv1kI2CNdEbNGeO84z
mgWxj+1rEH2n5yqad4VvTDokCtL+mEqs0+KlxtVGHzkQhpCJFzInWKm+8JqWDbdfkONZvSyvMkJI
OkGTwF6yKoJPTbKzovf0i5HYz2Bt8nVz2m/r8FdjsMtGLKrxdz5VNYpRUcCTgSYp+KAmprHW8NaW
DNjoCpGrBnwrY/W5/BuX4z0btS2uuhUECM8Wnz3GjjDEz7Hcm9pHNhurYXwhDGW9+BwGBjx+ecwa
gqQiEvt4WURooNEmFTwh/ohQFxkN29EFouNqmwpieq6GTYnSoHBYBn4vmhcAUUaIBblgSsKGtebj
NQTmbnb1VcZfo+tQh0AH5rQKOYsYGT7AdtcKnevmbSQHqovZAxOoKPS3tjkaDDCYAG6WT+4cNTgl
AmK6+dQGREoOiDCqbB3YL6RornVc/Ro/iS7kVTF318vPrr1W7HPRGLFgO7j1C/nwpDhQuvMZWMDs
ahy2lU2GRrXrWSRVTPuccpENsVRCXD8vUCXmTwQyE2qKnwRk0mwArQbhs7xnA5+V5Z+jln82P0te
rM02Sej6uWLTNOYE++R8nBoeMVA6FfAhFkgbuXxWsGvWKCFo0hF0rcOjhuBC66HafP7hEP8bKe8/
8i67FVHeNv/1n4qj+Y8TXPHrbLR0IZYpsgRB/uez0VSOcEkFQ42UfpGGu5nv3BL0DOkNWFKYXaQ7
PvVZVqHKWL4z59SmgkdN2xhADVS2LufRm/iJ97pxGKYdCzSHw6T0etPAH4a9g8FXrJNdytSSjnXn
jLda3y+VaAu9szAq0J8J3HQYRNPn8pCN469nAGwP0FIf5Ym7eJdZjEumiln4mfIAOfqLVLtMgBTm
J09WDlubF39izFYBd9A/ZfxGV8bfRtxtlRWbof6sKyxdgrL303cQ2/FeR+QcOcxQbfuuCR/QcKDe
3/31u2v805vnD+/uP1AHO4X/rZC8u3P6nIxP2HAYljEF5RlVDJl0RDBt9WXKqxZfJ1whE1q0pj5b
iDP++pVwZf7fn7M0sdhYSgr0cP8wqc97TcORkfBzplVHPGGciZDjqltL/cAbZ7ke4aetfwQ04bYb
lL9Vc2uI/0KqTsleFFtl72x0YKS56SeUBAyURHmfFHcZTu/qs7ROFer7iP+9muYOv81Kt/cla1St
u/vrb2W5rQsSFYv88IMP8PKJdXWh83ldvhtHLN/pH3YOZmw6uu6kHT5Sr3Y/ujbdoM5Bck7sar3+
67+LBuyf/F2mrUzaM9qmf/j51UZK2giR1atBehiRFJOq3uu6nUVjDjLwd+IoKNDgZ/FPHkbXXP68
P31vKLLoBqmVdJuGUixP6x++N/A+oyZI8QSLx1kSi4PyeaxIpEpK4zAKnkAwL8n4KbSKDIaNy50x
aO4WkswwdMTyBGR50SI4xtVg6T8x0Z+wA5LceVlO+bxhEjgnL+A51mjyPgKkHNnejcLn2CSshoec
eNgflmYwFnqqI2gBBFAaDSERIzICBj7Lq0jT+NY4w2UA2S/zT0VQizl5tcNhQStHvpf+XqEcrLrP
IaS/kQedy3UpI5b8MifGWFuRFXDif1yvYCn9LYG5fWYeAnRsIxWBRL6pDBRsi3W0C9hU3sz+wTez
XaO9ZdI4aCFYBZ75qcIBWx1FuucIXfNJWcWgBzJ1Ewznox59COd9xMtergcBtmdgQARXGpIB1DO+
22B4Ekir/RedCXKxjNNkvV7uE468pWrQ+RpteThYXKSs/peDvvbrY/ehEPPZLBzIm+in154e2MYf
0w6C/ogBO8xJDPK4D1ZS+7FL29emurWzF/SlF9N356rfllwSwbLkgUQBB3NqKjL/QCBhxXXnnzK5
aQxbfVCioqWEyQP8g9+X72u5ULLidQZ1rqoLqI/KoYI0og1Io/VovIHzXC+vueLOmxABLQVbX0Ub
eddBR7NDxSh+YW0fk4ACuOAPiwU2X20NeBLy2nJNdqPGvDY4mFH2ypZ9b5jDpRgOMbkhOnPasHGu
E0FsNmsU5JK8Now6380+XBtwXNIEZ1oUIu2lWFQKkeRuLPaSFnI0EoI0oRQN6S4u+q0ZVLzDOx2m
+JydZ+AmAddKz6UpBX86I2IH117RU6oeuS4j+/LrXt46i+IgeW9C8uspYH37hY0ZXLqf3X+zdx5L
rivbdv0iKOAT6JIAPYvFIst2EGXhPZAwX6+BffUi9BpShPpq3M65e59TRQKZy8w5Jr8F0rW1PZ6Y
u++W69pg3b2UR1UKRqOA58RLs9xIVv5N5hE2+pc5yZg6dNspR/dmnsrqWgMX6CmEdHppE600geeU
ikdyarwkDPddFd4zTcc7wQOh0IjigW2fpDaeqjSCIMlCIqQ2ICRQtt+D80XQ90qDXdSCA0Ck6cRg
Izb8c4OBQaHdC9Tky3/BoabmwS/54UZ5cPNN2U7Ls9yQxy3JISrZdnFGghDlL7eH5RyQg74NoxFf
iA4VrdvZ9bAxptelFKG6cUNWkbyVMRLiWaJK5coz6htPAEvBnQIFnVl0FTHgxN+oU2tEOg2BDl/i
ka3yejkvRB2yRHgpxfjvtupREQDgFGwNm6He5XmzBpz7r74lb3Y/LVX1eM+7r6WJECiilh6jqQdf
6N8QoP/9FAXGxUp+Y8Hz0yT0jfzat99LETWAhNI3rC1QDMJfciOYI5iwRORHivTb+SONkTMrPMK2
AoVc9QFbmz3LutIrlvVQ9c0OCYrCDjYHUpSdXiTIFEffXlwRVfzYAlKx+X0kdHcc7VCmcZLzcmXb
CF5qyxC5aVEXWjeHyUvcv+T1wyaJWWTw/y6dRctyUMnQ0k2eISWJoxKlFd8ViKp/jQVPw9I6uNyi
Lg8aTON14VDMASsz9auFiVTYwKTiH7TkvvZGIsiq664ActgNgOb8Wj5zoyKaM4VJxLlPnekSBgx6
a5WlzW7pqJgTXwTwRrueuIwISKutNdwD1N1bHHOwPXL6TDoWjfzgoL2kTbgtOcUa5yPoPxZbR5Ty
6fHWNx+QnGA9llg88h1fKwTAlz55JjgvRrI7xLBo7MwbWGZX/AwqRI8s8CzYhR2Pb9SwLSh2FSU9
8y4CsTHYLf8bGQwqncle7dxTQZbRIWOeZowxQdAFuVgxW2swlzD/VSD+OlNArZs9d4z8UN212hWD
bxDtquzuwhmKvszZF8Y2CD5i6xuB+Cq8gy9fL9/1gNnTvmUNcmbz779+2BJumds9Qf1KWY7UHYZo
oWycksgd2skG1w6chGHA8TBOWxNWqyEH4BheY2ByKgA7Wgredy5ddVtqf2p6CrVi3dsEj9dnyZCQ
KkNv2NLjCBevRM83ZCGahEGorX0uoi/JRxs/O/2dkxU/2qpH4EYps7U5hH8ji9xZQtRCzEkwN9uj
wrlJaBQR7s+lcR+TT4XjmRsg4PWhWV121xBZyxLh5OzV4lRk93r0w+5C9mIsd5AdU2xY80NXXhi5
8VssRdDylc39C4jWkmWIyDzsR5Aeay90TpCxJpWPAqjv8OlamVfG/TrVN1aEut0EjR/CguktIiq0
QzF4rmj2mtH7euo+K2F9mUdmo7PuMdde6ZoKGLnfQLLBLz8hz+bH7GFgMe+omXUCvPDSmlmn4d5T
mCQasXQT7xS8JySdvEgcf1rWXjA/rLXsg9jIjOgPpY0OQ7QrSQ9MFKavzqnhQhAE7WqNvTb5Rpjp
aq8hTE0jZh+3PECY8oZuXQpEzhySRX4cFTAeycBxy1J2hg2s7YL51dLvBIogxWbU2n+YkuSg52mh
amIwCNfSDr0FxTjin9bJs09lsp4Ka02SK7qSAoTO4MOyY1fdrS0Lqi7hYQryMydtSQQ0r0ZhbvSR
uQyHZE7GTv7asNYZSbjV7ZAFJLcDfLs647Uq5UYQiRpRN5rsq4QrqRr4Z8R7adlt+Q83tKI1aOwo
b+FZZr4BxlcZEIP99cxA1OytNQAAUbwsfn8Ik1Ob/mnzG74gw7grKvzsPqf0uA8Nc3T9zyAEsGAl
DR57kQXzhcdcQ3/Lg6JzNmnB3zjcB6PDmmktSQBrQYABQa6l/Tez114+EoSfpLBYJBzyw06Rv7Nt
AyTen62SaQecu48/CrYJqJGQ1gxrDT5/pn0UOIuChYvWZJ5LcZTLAHot37/GHzOWHwbH8Yy1E410
AsUFlgzDYEkuBz9wYMKTiFaNpFfR2atG0b8/nzGuUfiMkgpROW+bQOLHEJ/drdexZU4rHjuEBhN6
6o4XkMhR6CnmbpBL+B4LNUhHMaedwukQIQzv6o+pnz3477vlkFAYxGcLG5T3bjRXzXK8u/3GpCUc
xXjN6d2XP4ajk/1BvxDNcC/ITYnJuEcpI4GQqma0nZvwyWyzjW0XH9PMQQ9VtiFupWbEjeOGqVTM
8CDJJ9LTdI4ALotJP4Eky1i1Lt2+4YwbapQRCbXSpv4CQcHHsiuYcQ8zpa8VHXNiO3HO+7j+8cm/
QJbbxAtncDqiM9sTAvwRDwGnOh4KPCfLvKOzelDv7aGdn2zsOQ7XmUQYHDDfi82XNifbkKJ3GRu2
xkK8lYSvXcOKP2FqW0TfOwP++lJ4pi1X8TgCZ+F2S+NNzm1uCMXLFBBEWC9mNvGD9tlgKJzYWicq
Ue4UlVzZjPtjj0fZno88DqrYWeyy/80gR7jCRcNGiAkIVdrCUCpQgASRB6h1nSakzbNowTXCMz0N
32gyTX0vM76D6Kcd1b3oAm7KwU+Z+7S2erLlCz7oBzePYNQkCEPm1c8svlu2KSpTwqXIypRg183p
QgS4kP71MBjtfu7qbRQmLwZinT5il1vE/z/mavq/bxRc8hz+zxsFGuLP4ue/7VOXv/CflYLO4sC0
hEAFhfrRciw68/8IH5eVgs6C1bVRHgJI0+ih/ytPwvwfjoGmimk/QFuhLUvY/5UngfBRZWigCVcA
sYX2bf+/7FMFyRX/vVNXWXLojrasE0zHZkOxTA7+t05daOhibHK41nHQXZSxO6YNzZ2jHhvtJivm
jqaC5YnioqBiD3QQQEi9tDSiqIm2WgizqfnpYFQT84egDn4MNcIEAzewx52N7UBm74mNwPmaxfvY
QVTRamsDSJ3aqOsUJ2lqQF/8ENqnqZBiCEpvEauDyGCZTCGKda5HiNJ9VswSkp7dwKR/5m8UXNwZ
i5CJ5a/5jdeG4zfwJYe9nF7AMqzCtD2lct/yX4DztWAVwBFwYH0QObTuafSd6qmqKYCSp488xJzO
DG086+4tLrZkIxiUIwKfOCDvdeVci/aBotFeOiWmuLCBNWx8NvYstzkr1dWCOOuGniI8QV0VKB8F
IZ+sBsKU1XDHKFHAzhJvFf9Svb9I+8k10xVgx+qzBESNag5mURfEwDHaw9LiU5YFrrqGzsYrfG6U
LTngBhkW4HFb9T1drF2RpzVLDNV6gNMnwdXpJuL/PyLFu4KOqBp/ZeNuDMV46lPrYEbnqEGd1UNv
ak89XsnZ9lLQ3HJGmL1YpM1+u3gUR9yEGl+apa3VzoY7xu+Y1Ok2N16LBkOy/q6H7VoY+yDcTAPg
SQeyTXvUxVlyR6fma5x/u4a6auXBonKLXc5SsCS5MlwYq8WQJi3imyM6WowDqw6i+wz/okXOr3Pj
wijxixgrGLPqWdX9oMnOun7NTYi33PM4bhsVmg2Tvpgt8cK7zbB2lzS0kkTU2+BGFCJEDLE7atoM
HJxNIzEfDEYkanB27NsEYzbL53/drdtDHGCwtOSfBQEyVIgoWs9Uh0SJ9FSYXsf0INlrLhRS5+66
3mg8syF8lFF/nQ1o+xVz4GKtRnxU/QXLmpPIxxnjJsJb5k+5P9cXRPcrC55hjlutRj1D3Oy+asof
+FRCbCbnJMyXJLhGsReDP2W53W0N54PgxtyJD3JhTxYTbZNBTj0+RbjfdPh4XQpsilixktkn/ZIC
7lCnwxqqPj4RuqsxWKMtJgyVAHrmLUVRrMDGEqOBHdtwaWRDhpu7pooejYY0l2hmvz16ak6cAgTX
NPykXbF7rwUtwQxA9WrnJakN3LfkSvdjtLMY3pQvsy38+lSgNdPfnTB4ILuChVLFw8v7WrJfd/Nj
FmvbTP9sZiq45zrj3zg9YrzxgzZlSqttc8YRTkP2GjEtGOvilkVEZLQb8rDRvfmFu4sNh5iLetcN
FHjdj9EiZCpGkFOvzpKQPmZbwVCxFM2rYoLkkmyAVMIeNSaJF9I/TLc4qfW9b0GZDKzleBobMIbt
8JGkh676juYvseznEXVZAY+e+5UZ13nKnuTSzKLnCHikKj5vu8TgjHk0m9Y1pBgwSRtiUJk93VCn
rfpiiUbIyLnRd1kBlzkxaYxgqGpnJ0mZkxXNISMmIs7/JCcR4MXRaA4qQa/FwkUAIJ1WX1DSAFVn
FFSFR5XqW5qLYeN5IEBBjzpP1a+JWq9c45LjnRlnzZ/72Tet7GByXIQNq53ZOAet2KgBdXnaYApS
V7NyZF1qs9ZhgDTG7S5o5i9QKYhh3ubILk/AUthzdNEnyGY7IQ44kcTXdBkkkk64xbrQyGGTXdpv
9BmZprAhMrbLuGWgplq1wGsNF7sHhOvDrImz5Q75g2nZ92Gsqq0WGGCmygmnW7ovKvB9pnTISJt/
zJk5ij7Z45YZZnMGsQ11l1m0/qbW8TdEMaR7irMJUaEddCt+QV3kbpNQ+XYj+yiskKR2RcenGzzn
FpjcQjSFZ+N83hUW5ZHM9xg8pzTBWNbStjlIOwqdBDSpUDRVKNzMFrKoHXOQj0mNGqf/1SCerFBT
Y0620nEPbgFruhvfGC9ea4Q3ak5/EbTSfisR4ro64rWii95FrcHBVx0W0GUML3pRoiONdNY9fup1
YdWP5rxTogWf6hJ/lwVjv69XcbxI6kHGyRq+0FjBjJIzwF2FdfXKJEuWBPWo8dy8PJBuwxBqWeo0
UBGjOv5jAdWTiea7Kv3vSOzsngLzt/Wnjk+wrmK8hj3riokmqZ4QJnfdtrVeO3hoGgt4h16/H8hw
C5R0Rcp1sMNu+zP5ghAIf46Sx3kae3ZYLgoaOeyjhCR1qIDfetxdh8n8iszQvLoEDeLGVHDU4Sdb
D2LsD32l/o4atx6To6gKpodARf7atXC74JgBWLcyUT30tfjjcKuxZTYOpumZ8y1C9RfX4olA+AdX
47BH0sgar+svwJHk1mjPmZpN21ifNU5vh7iBKdiY8dz7zeiyjirqQyamj0QOX/qEoKqaHb5Yaa8r
lptOl9/bgaj55clodNj8vNFd/tIG+jMbOyaBtfMUIf8aE94At+UQA/kDCyH2OhFNO6SKF2sweTnM
CD8ZnCZYMADPIEbLRDrPimRRGIKmA8g87IVmIPpU+2MSZ8AsHP0lFILI3lgEu0ACYJm67zoP+wPS
8lXLh4OXpEiwfXlqSF+gwUhlXJKdo1p7HSzH8RScADpYHZJPGoh1ZD7RddOSEi+uQ6gBbmayiswe
uAwfgkXhHADqeki0h6Zj1VjnFEjumH+i8sVI5ZQ/EAhVfzB1Di2e0dFAlAwe2y+i8mQYMvTsbCrA
9hnDRc3N24R9YmcXDBmIwBz9xdxKoHq8dzP7ZkZBuk0aPMFqbT4MpO3o6rJpTSrV6xAq0ylF1sGa
DBOsZ4cSqxp2Y9CGUJO4j/lj7CWaWJ6Ik3ixRZqvsOM3gmFcYXebmaFW5STdQ8Mf5kZ15CbpUK7x
21ED1iByHeZWEIZxYN7MgbWZiUFz4XCdLFLQNq07AJgr5VmW9V7VSQyJp3uauJ8NPnrdhBraGI94
GTwDlMMG2Rf8HrOFJCi9gVIQeyb4L6o1vaQWOlqEXzWnwtg7ergdE7iqDfZNhaFgzFDKqzEAs98B
pwq0Yd5r3ecMNkLDi3NpayJdCjQBnJjWIDzQDxdUfln0EWnfhCEZ2q/hXtwIRyhjHn6DqL05+U2J
cfTY1qVpdX7JSx7uQ4B5qrJV0j87eUg7YqpkznsSoa+Hx6djKnyU2qGbQq+qon1WwvOBx+XcFiDp
UBQ7lb17p5mfgDRgdY4HiXdHN2DmFwEBlgUSuGPWMQPp8s8lQ8gC/OykGGL+Exer4UoE6bqutNcm
fp8A0TPeIwcDmheBKPVa8P1KorHS+okSWgzNa0nt2hGprdgfbIigmD3UGo37Sm8e2yq92x3Oep5+
NT8Qh+H38r2VzVOUXDD3oYPZ2VmO9xnUajKTn6Z4HV+7pKSSqJL66LHv1Y1t0icPEZACwy+RUMxP
ZZGuBqH7OGOPpnq0NbyPGgJ58CmPrBzw2KsEST1Yk+u39bvL3JIQrDVcO8+1trPiHtRmwjEyPSQK
cUmkVeXKbubFpvYptxXiBhVKfk/+BeVEzrqLPRA5sOSlHfbU2qOzM6vuMR4B/PMOFe7sNcE5AlZE
NgO05x1sHz8U8MO/SE7jecVOTqAUfcU41viWwYcme0e9qmnl90jXA6kjav2OUqzvIxiLwcvGjg7m
7LiTN48/aWutcFex5zNXUf/bI5WckI0mTeYvRgYbxYrNOIk0zeYYhp9ycZs9qpVFcMFJZMyC0dKb
5Vk4LLlf222jIUAYr3P01DOq7/tnBWgG+FtOuZeAwIKQit+dOz/jqgvYRSY6K9QYyYrOLDG+1IwV
S1BRbZOyVMPRTvKDcKCUT/RVJPKqIrxEREzJytwGpsAVkMwvPZE83MteYrJWYpFQBuB4KscX5b6e
osd4MFcJCpiC5Fctsv1uBDHesw3dSztaO8ZDaD1q5WNlctspj2r45JiPcrBptVS2Pzh5oF7G7/qY
r9WYNDwDPDKLQTs5DKPJLoptSep4zfBjx5gpYAk2VyenAZD8V4OPNEo9nc8TEMQmrluqXvzdc7Ex
8EVNeMZCtXqS6XSzqwdpjgeDsY8OSLloK5gLBVEZERA1APKMxzrn3Jc9fCP8HuPRUI7I8MmMB5rb
vXF7IdOa14n9yPSIOxyO2x7aMwIP+5CpxkHVAZhtEhvMtGy8Okdclye7OH+b0Nhq855+pxTXZRpX
A5d3ww8Cavf1ACEu+OwTkrDsJ2lfAADy86nhRhPE8ETrDgpdTPdV6xHMAp5ap+QbeLMa+Wya3A3C
2JTTRdfI6Z1IMNSjS1H1+4r2IiUmilFxr55DdiWLzU6Zt73NDoA0aynvuriPVD4Gqc7M51eGDSoS
JIayNA0uiiyoeR3k5OLOuA78Z7jKTLpRbIetIO6rqW6dYt7xf2/j+Qua6YNOBz9uXMaK0wwPcDwK
flRDewk4JUwEPxj0eIgYosLOSBlJjBVTx/GYAzIM5dMEuEEq3zNjxwzuEy1G4EV0sMvSH0uOVzCC
IAyk0qotlJJNY6NZtrLoAgCetVf+OOJcDxCSReWlyN8HlNk2KGaFd6AO9Us+JF9lzNGuhcKfQnGq
l+H93uDw0pJLqN9qZ96JCIJ/e5pnNk+Y0Sr1uRqnvcKIcyKAQ983drN1TaJAhHIkVm7tAj/O6OFz
+LlzTcSOZKxZt7cCCIkK3jNv8w0tyosahXvTbq4VF7Ph1Ke8xn6SvkxMFLA1TVrp1SBQrCdL3MFF
rStQM1OMdHKa0jc3CVlNNZee5Q5Ew9YmVSjtfTfi1i31q1BPmlttiQxjI4+wIBbmRw4BVQCnjpSz
4GzUQpOwNrFMWaezjElLGBs/MUlvcBNfLEmF1vNoxTys2PJgMVIikfKcGz+jzua15ytuX3S0N1ZY
H0FV/kyOguCuWHDM11jMV4cWMs9LX3HeE/Uauo1vlT+jfW/ntyYxDokDpF19tgOcncvmx+S0dzk3
2nVFHINRx8W67Ek3js2jNv3V0troIUMLuoTQGr+rxPSdCTxIxzi8j5qNLShkM0BoI0ZI0OIEc5wj
pKpSa1g2tpvWGl8nZ2TwuhnC9pLF6BkacjuFfHMmVK7W1h149Fyca6zgZHHRrZB1o9gvQa2G+RTn
O3VQQdvxuM8PCg1TR80hjYxgwUNWqN6LBqo71YuNVrwnLgHJlMpkPVL7/o7u65SpxxA5qjT/QKOB
qr6UxrAhMXrdjnt7PIQDLRuutyyd+KjwUBonxilerZ5xTaUO5SpBF3H+BafIz5ropJjWuxa5xA0O
61SEV3bDqxmLa2w8qXVImKn5MBNwgGZtwUNaer4WGY1pKJbR1N4qzupfQ4kd49IdKDPCHB4soa3l
M2qmA/ZDBMUbzWp2ZcSnAIJeKYu1YfMW6/UBRDoW2/FUIvRdInTc9kFxrhBXsN4yps0K462Md1ri
wkV2t4uKXi1N8pRivwqO7SKprKJrMJE71nDAcrgal8rKj2UBDGqgV4TmW94q5dglh5I0Q94KXrmn
mGXMiCVCNl9u1N/xXa6NYcJoZ1Aq/vXRLqxQ+UbTl2Q50keBFyDaWZInYkTBiq7f4vqZe7RJXgOU
WuIr6h6Ee8/Z0c+kCuSFdoCUTBjplvHakkOrvM119BoztWnmkrtm9ox6hFdebuDUeTJvN4XhAXtB
dLJLiHN0b46NbGTlaBvUbG1EjkRwMh9tQHVwu4quwxjNeJRsNV0emunGRgg2xVB4zgCgn99RE+mu
ioeFeLvLrQeN5k7Aozah8MqAjlQm5xjOlF3qB4NtEP2VBv+V8HAOD2j0VRS/AGNdxcFj3uurK5ba
bUYeS1Xdu8w5JxV86DlFCXpT9SOw802YvLmxCWdK37f9sKnYPIi4P/M2rIzpB9Sg17FzqXg5Ybmu
Zs5B3VFXWrEvE76UloMlDHA3L5XXZm6vo24yUKYmtAHOplfI5hudUqVQ3e+0NxBdRuuSfdlkpZsZ
G2IAnotM+Dr6y1LF140DbaXfNccEqFzfyk1WHgvYNCPpfvp4b+NfVe3XvG4spsnHVG3PcnGwsMzL
yYUJ9cex5eSJin8hXXjj1or9vlBZI5cZAMfqxISxy4hPnC5pSESi5fCbFBypLg1dcn2as2iPnR12
a8mYjB6I/WuBuZXV3yHPmHOml4R0xDHGHtJH64TXrYzK69Q1qIL5K7SkeR48hGwFv7sO2j2LJbSJ
LRgZTK7UQw0aFo6jFBV2+Vty9HEttZPlqwap7h01a7vHerzpieeUWB3deBPSK7tMAPqMYanVHAD8
sFz2LdyVFTUOWh4c5VZJAg+69BjWbXQuSEpz+ssA2bhNH0yXP+x6uJylyzQP+SSOcL9h/GNqDHXM
85TCFyClKuEXboejy+raLZuddAiBgEJGeH2Ebq50fhzEehNkMwlAberrLdb5bbNUUdVfNr620Yxf
sEcXDWSHCW+CIFJx453Te5WKXJ23tFd0v+l6ysX3mWe5mb7TxvXtqt2B54YJy7tBRp2d70QN39IT
3NVIcfOtkSkop1+BgRh9RgkF4ZGPYazOAwHUQiVsFgGTLNagjM5jcomnTxETpcjSdRn6uhrHhcN5
w6kuAwRhY0rXfoCJt3GynWadB3Qn4XQYutNM0qgj3qwxXWFh9IhpdrNLZ+/xjjIJLtcYuv2hwIH2
kgwTij6e/u6UU2LU5bGyzzoxSm7JFewQNIlT3zo4VNJVBw7PfMEEGlgdOSbKqivulfVRQX3M+NnU
+AGUH7870o4OclF+tueLKkkRylYhrVOffZsx4RfTXhjDbmK7GPW8BG3/brjXkOANI0x8WhmKmW1m
I32RaCLEKYn3qfpQl5jj0v1MSuOIILBnpFiSPgA8YI+9aaK+EzOUqZu0DhXj2RCnZ62inP3QSFQx
Of2rQ2dTiSffqB89FFI/RvebufeWNqrPnyoU1pn2GdW3ufka3H47pBRCmuGbjNUw0O/U8c0m2KXr
CH+Jj3V0UEN7ExM7A+8e81uBuEI5Ibfy2xbTq058TOW1nD2dYFLj3LoBM9liKzBkzHOXeyF5UczF
I+tsYFJNSvuYzb8aQkLDnNaTRurX3jA5gfGlovkZYDbVutzG+GA61A4FGEipdR+wBotl3KtARWD6
Oc83i3OrdzI2PN8Fx7hBSJyCWiVUpy0BhGcb5yFf/kqz0lssrEMCLE+yNrPZMVB3hegCyS9dy2ED
nT0fyrM9McDx7RwuugZW35rXkIRidkAO+ZAIJSo8vjk77jz5AQjguw5RVcq5qu8jlYwx9d6I5U+L
P9ivr7P+aDjVhsHQRIkqp8fWGLZgs7ZzB44C2ZMm6leJ/UOWrYfu79jK6jyxLc9dtjf5ZXKmZ9HV
QAWIIcGhLMJkx4Cxd9dENh6slGxIB4Wb9o6ymDrtFqVnB1cHCNGF/4zGGJFxca20x6K6m+OXrMt9
S4iaEaPJVhC3sJ1pwmNB4qDS/VWVP9VEQDDkObH7BEdxDYacLzHxbYBOCjo3bXqb5etE6oTYaW9B
/y3ylStRxlnFVobPZWnesre5ubScWaOKTM+Uz4hReJzVx4qIBa1GTjTOh8F8tTvhNylAhN55CufP
AY9EVzrHsmlPkglmqmReo3U+Y9yJ9HNKcXgW+X2OKsxNiMqcqXkf1fmF9Hd0JNzpWFaGooXp53ih
i2Jmep/L3gsaDjmu2goZqDMgPh+/ZtpFM3mZhguG8kmz8SDmhxqAWZDhnapfjYQtlJ0BRkbIGrlr
1ZAnB15nJ9tbZmlHqvQDkDgmVLa6MNo8nZxkkZClKYiWIXXBOpEV4Drhi6TmtzgXzeC1oSXoxwaO
FrxoUppraOjtIrATBXNu5W7ReifKYUrAJ4/4iLQZEVLybLKJKwmu7QXaH5BqnT5sC/D16d2pSr91
GdUN7SYkPyAlrZbAAIodsmwQ3uHc3UbYvDTG3poLjtV+I6uTAjLaDcI5D1p6suzrjIZoLBlf0vyp
DTzVUMF0cbddNDbOe1a/ki/0PDXjd4/L0n0o0NwYPWlDNkYq3WfA6kl5qLrjnAvG1OAo9GcRV2A9
n91jV0WXPqo2ev2oq5ARbXI3BpAErLeDGyibWIvQAhrPwYxhw5IRbyUFHcNg+ZeK9tKmxTaao20i
5Svu/JXV2tehyTeIQVdorPeTZkCBAP5Z/7Rt4iNPPTb0PjNZLh3yRCc+iYJYF5N18nL8XxLuk9oa
18z4EcqcOhnsLQsjErhr3WSWXfN2SexZcAXh96OIJQBOd+TBZJofau9chDv5zUlgg6fvQZxtY3kZ
3XtMDupmSUPR5A83sRJd0vhFNCZSyc1cvybZ1Ukepylfd495qR9r4j6eqm4XRvuORKVnzdynksAc
2DlbTMot+J0lXsZh/mF/1tn8nebaBi3aXkQmllcDnSNmMolobMEZTD2z8CLfKhUy1Ok318yDHdeE
VrYbCCGvSU0+GLUTmztGuuI6OI8dAw7ghnPeH8kj3ob1ZuB87+YEUQ86gmrCwovErE0+ERMBpig3
HTsZM9c9oWkIXnXmjw+zbuOSRfg3k3g0FH7CJr6W1T6l2GBveFBZONTcsDreM/zOfDe3ggcjRPlm
gjDG67Vc8EUzbrO69WyMh+2Y7Y3gXZkJVIMKM4/cjCQ16NFbLlN/bgV2IZaiGscA8R2BfYpRbEYL
kb9k5Tj2DPVAeCufIVB/t3gy9avZnczB8VJW3G3J5JNAVsd+hYNJRdCSp7yxDf1J9Iv+d9pa4kvX
dj3T+m7JSgp+1emNat7PE/FqkPwTah9qidC3/9QHeeYsMFkmV2R0pOlDl1wKGgGdM0rw4M3BkldJ
xDjApBiegl4NH1X6acemF2U9fkPOekwxYUbM1lenRzTBkl/2XZqCaceix0CIXV9j57nUnDXQRnS7
4KwsYsLViXdXP8YfRANdYtS46BOSrHsowYJZ78Xgrro8+gXIsiny4BFILFrGL0s5QHfyIv0lEuq5
K4Mt3mm+x9/BfYhm7ZXqG3lJu26V+Ef0GTF6JEawpFUSRpoj22+0yq3ZebCsDp2yVbnQ2acuboWX
QjyH+V8BFb8JLjnjsNSYLgk+iYlb0kylP4B9RH5Ib/5U2khjcfDM7b4ZUfeT69BkhGqQRDmb3w4E
UYfYSRuvSGlNB4hkYPDETu1PjnyekpDRAbMUarvBfbXzP6vgMzg4MeEEzIDRyAUFOGBuV0yUnZmx
0AxWjYG6g1obtQrWP+WOEoMTYMlUiSGnFEOFLrk/lz1NLcbzPrN3Q/YgqhI3qZ3sooyMs37cC3M4
hJnc9Up0I/IJleCj7JRvvXP9WhBeqmLGt7ttV2WHuSKYSV1y78lEQlMXOr7ZCQJRsztM9l8RgZKi
sc8n0mrmX3z2Uf0OvJS+Wl7U1gBz+KtjYwMHtXJYGXXmeFHA+djOi7U4LNJ1SMZyheiiQEZsuMHr
pF8VYW5irTzyF7EGZ6xk+C1e+/m+NAys5N87m88unXZCd3ueL8nQawkHpKv/o4za5Xr1nJOzk6AX
fup7RnmBWe0t90dD8ur2MYwuAAHOoR2JD6va57RgWoX4IOlfs1TdAhT9FQpsRMe9lRVLJnhTjmZe
4kC9lAMK3HIPHbejdMCmj1enG1GAT9Cqkxk+tfKU6NO+bUriCQDn6JSOzATKCsA5+IJ2eECOi2Hp
YvyUDH0HNcP3PHl8LMQ4qg0VuK7djLA/ogg41X3zNxakOSK8mO1t5Zj7iFDFyhqIQ4uOpc20J4Y8
UJ0jedQ5zsgPW1UaSvORvaQ12HuI8shZjuUErKHRN0HpAEHWcJVw0liu9OJerLSWbWw+K9B8GTg2
3c0Z+28j6LwjyNv9kPL9gDpvuGCygklevcDY95PBSH74CsyW3aZ2HBgQslt4clM0w1MRrJaAbIQf
fU4OCdbtRs+3KqWEYXSIgyHyMqRWdO2tm4dDwqWlKfNdWAhnMS4QwAO3mzsA5APV575CO/QvUza4
kq9Djk712GnNSQh0WXgqe0ngQvqOd48hPlplpyFhUdGh00zlrpqopkkHDWMa7qwk98u+SmC+Qh8f
FZQbwWONFHqiYEaiJG9p5L43DtxZ7vR6eNYyAtQL9FlInOPwhyg2v+XhLzUV+pPu1yap4IgwFPOk
6d3HmCsIUJ4bis04wa21qjkC+p1CgBkeLpvt3Dz9jvMPPKk9FZM3ZeQoF4h9dBhR5E/8mjhPmqE7
FHq7bynJMKZRlgxN+1Isbx5Wqqklz1f8OciXinLckqxF2nqA0pSU4Ab2EuKgDEvRLPUXRH6eAWB+
LIjwyF3xqGHKKCZq0O3/5Oo8liNHsiz6RTBzh8aWoRUjgmRSbWBMBS3dIb9+Dlg93TO9iWKyUoZw
f+Lecwdak7DSnxr0YJzKtatZtWLeV8M+JRBzKD980r2rlmF0BA6pJ6S8q7YjM4uCSoBFycCbAxG8
NmB2qbvW8SUjgBz+BABV9r4010j1e6QWIZE6SUSyBa4IyKt7Y1nCRcYrh+a6ym6uXPbOA1HFj86S
RrD4ltzwxBPyuMSvawTL0AZA7F2jcK9kvw0HjxTMaOOY0R6Ey0opdOyM6BcpdLTgpHW9tSWXp9nh
nHaPtVlewyJatz993pAdysBlVcSkHVlQ9V5Wr8ZgXomc5XJnrJAMdwAGmwH9Fhibp5LePMyYNNMZ
lgvw+960OLkQPnvtjNCYrO2sfk67idjhkgHCh21/JDOFqEcrAkpw4C2FbLs0TywZXj2K37Ynwlle
skVK3fUvtS6PrRP+Mm0+xaDO94ndPxmZ9WEqSiWrdHeKGUxBCGY76aOls13TGY+kMT5MJSzDbN6T
MfdgUithESfvhhBzW/LEm3ThzC8ac+vVWIQwGD0mhFJao3UggGrb+ZCT6SJTQpAWBAGZgEP4Owm7
bUFTlmfRD8JCV403o36p17cmKJe0aGip85H42AwB26j6la6s9zA99Oy3JvvNNv7UDFJGFIxB+e7L
aRelbLqb35O1s0y6g/iquT9xIJOriojOfDFGCWUZubeT3OvI3i8wAG+lExfyQ3hoItC7rL1NdHS6
uEiyKNw4PdgZlAa0cXb0bDmfAOoLQheajv8WPcq8n3XwjOthXzuo68uYzf7jLJ6i+skcvwbi1Ud7
kwb0HTZabp7ZQSL4stS9m/0/XsEghZuBUpaMBwxnX0swj9U7z3ExnGJsG5SPlwqLxmDVuwlyWM9S
3XLS89Srn4kYPmQhH+SAC5tkuckhhZBFiaQS9ALIZhcyUGkHEIpwmNWzvo8dtYvLqe/ZDpMeeR6S
/iEYImyWfvBn8OKPltF65WQcJlaHsS+8dxNWiGb8nOF1NepnVRBCqcrswoI6s9pHDlTHeRZGAT8H
9908ajQqffieE/IS89EsHhGH8m6I8Czk062bm+eGkCWHHAM1megDxGmRM/r1w6A1k+VfPfPatj7O
c/6lRoAedWjjkKiXeTfRh8YWD/WK4O5zn5nFxpgd+43h7s11uuSUxSLazT3NqzuK1yGwf0eZOOs4
/oCjUL350bipZu+1DJppVRtOsxdAFdaFbtleu9MubCdmoxgEFyFV9OQYEKSJlPY521GF8ZZtjfpZ
DGxGawAXAPVL5KC9pZ3PbrDFyrGL/iJ5sYsZEH3ukkdNzB7aKj//KP1861XpLejht01twpqeY24G
hfFAZB/kedZSO4Qaec5pEIJLHUPLo8XSv/3OCCka/eApTJAmkTCBwBaHQ1PYP6tMxMe0I77F76Ra
+4n3l2vY3Tswm5mA0vnY8uSJZbZajrApcEHsiCt4i/n8Zoo5oINfj4R0Es0xylBOQk7YCDkfdfhq
nGXM+M/+HZiPOphYWL9H+X2sRohqFB7IL8yMTMKQcDTFJJndabFU6Gh4+A1RQtorkV597ssg2pte
z+JbrEg131SmifYsPajwDZbg1o3rg6Cerd1DKXjHMPljk8823jrJaHoO+yE8FdGQv9iEzHXmIF6L
hGaxeIWK+GoToPHYjCSi2Sn7Ku396jVHmDvaw1vuqnLDYgusihuQLVEia4lvQOHpDbtDPy4nQgVt
CYZ2Fmhr15MowEJz7ODMg/wbUSI+QNPmvZa16z5VAO0z1jujVbhwCemCR8X4EQ2qRXnJTt3NWxK7
nhskyY3skDcyGx9RPpqokiTRUml7lM34M2UgtR+qlnna2AOitzPjRcJRqDCWzUkNv19mgmaPnGsH
/oFEuwCH72VE+TJFjwmrWyuK17r/NTNzI26MfT9q55JJEPdfwHwtXDjc0BbECDeNMVmJ4h1PGulc
uC0x77AVhG4eUgh5nAtkWCGaExvP4SaLmAqhYLBAA/Z/c/rQtkTRZ/+wIr0n0K8iVbafnxSzriD6
iYsXsjmvq/NFRihDHvIPKvQRhHBDI8ByiqXSs1j1EqZbR6Tb48ftcbMtYvYqy5FQj3uVHEfnsyj1
tqpILHZ+kavGcYIuJ/ghUxT27sPoeKzviLiIuPhr5uzgu0b6+V2KpxZk5diQFjdvpUXzTUJyjtN7
Zs8HHZJ3/3vpfKU2uycN43fT1i9F/eYzNOqFOiw61rk6VuFCyL0T8Q3qh12PT05RQBGL2iXpaSTD
VdHsoSw/VEKdE+/MuV2ztCssjObicxBA6OVbxdDWwr29BD0a4YsLuTSv3nsYIpLLUZH1CCiU6pgL
3YYuyrOm2J4n5cms/9JCGBQHycTpvsQKSjxOV4/rwvKyQwtXEp/MMnou1bFGhoN1fOUMwyp/ZuI0
0QPrsyDoG+x6eHWZ1YtsIg4o3I32bqDT95zPXj7VHobYFNzZtHVZbVczTlzCsDB1+emBINUNRfwq
8OtdoYKVwe1oM3qOfzMWXRX6jN6BAx+OZHnKkt9xWjGk+2aqxdlnUaMCqK5h87gskAwWHMiPm+ar
KjAesL0oWLkJ/HKdWmH+Y++FHCFptgQCQQY5LzQLkiIM7z1ghNsl7zVPzejwc3hVKsTPVbPt+mTt
I7JdlJjeRBXxNjOUduRjrchztQim7SG91UwQ6/dUHZoiW2gZKUYPhlC1PEX9HzO81beQvW3PZTeY
l1FQR7JCgqxnYKlwTgNOAU2PXs9PGGW58nMIuScvfDERi4A8wNeHTi5/KdL+mNGix/XzNIDG/jU3
yOjNWxP/bpKjQuSEzigbLlPwJ+yZrUbQ3uySbdLG54a1Bgf3o8Db+eFNxLbtJhz6xZ9AtcsO+JDz
IW7pzA1Hb93gr4uTKiU2MMPk57h/BHAef9jomX8FLXxTHlMbCJb9Q4y7kOusi9UxTDfEtSfpj5LI
FIc2FCNpUv9FCfpQ+rRN+8pGWAN/D4UgDP8wH2EGEggDW6R8iMPd7KBQtgHTcZR04m4QsYlNMpFX
i5ZF+WRzbKr2XUbuach/RVSzHQzSsHolyUgQ0zHtRKI2y1tnZsue0gKJhvzr+mvECdJuLSKJmuIY
MNmMIog6tx7EQmG+t9lfLlpc/f024rQk/4P2hHdDqh6KhtJOruriYGUvs/tH9fso/3QQfDa/K9z0
VbBCf+oW9toIf1g1QhKwCGJPWNRMtA2xFYwLVDLWN7968iah9kSWI3pv+l/TUEfrypTuQU5OfvCI
0VlX7GobD5K3ohPaOmEeY41JjXW7qOcMnHcZiz6GLH8sYX+4s4GEecKtm5Nd9Bw4V5KBkMvi2zMS
vN8Ds3azicbV0Ey/8Rn7rwp08zqMmve2Y02ZVBULgU4wqmFrXvlMkL1iR/T2I6tt50enPzHKe5sy
B4k2jIymfOOOCRIXI7RGCOYs0DiqDBsqoOWaHpVj/7eopzd3MSwiD+MVvFc5yqLEfYbT7u9ioH9u
pD4ki9WfRQPxsKBTsFln0VgCEjM7DnwjJt4iNgc4XiCdBlQz10g216n7IfjY2/xFLA+Ec3iXCR8G
5BMBfw7rCga3JhtpH0uU+DlmYl+WT2V27oIJuScLJv+vn+48cZuq7GXCROSWhHuZf0PNTHOodjP8
YQ92wUtjnP38N4yOO5DpFZpoj2L+NRuQuroYn7pNZzGIQ0ozuD0JDfrBtZ8UQpLF/h3DoZfZpRxf
g95+DIJPA9+O0X8vFpfL0coH5sj2JouHcwuB0Y6LYzYiP0HHPdwq0Zdrk0aWYOuPvCWWqGB/rlt6
5jkMcBg3JELilrYyhf5NuXgnMUgbvsTrSIiV02Xnvl+lYTzfmkThBabkKbyU+9HF8BhVjnPKx5TM
qXZ6A7kMNJ9w6c4CXDXz4kTK3aeZEeyolCN8S+ekzB6TnvMOHRGXnxzYWGV46zWll9fA2DfECOen
Hg8BgU7ov+lXzMZBvzCkmGuEd8tJvQxZc9YThzOfBflgMmvESj8RNgmCDLDPq1/31cXs2pgYAH8A
Qp6ffatjdMFq/Cm0H1lgPSW59vDFqWFtLYqtuUBTWg34tg3tXtuCWXnRDNUqSQh5SY6yhIUzDCAr
FtmxGqf6khMVOCKP3sdN9jMwEShQEMsdNd0h8NTMKwWM33iJ0Qr72bWNigreW5duUkOzYSo+5QRF
XqU/J0eMjF+ztaGceaeyhnV2lv9hhLPocZBl8rFlocJfiGcDk498reDW8R668Y9LqPZ8mA462bYh
93vbIp5xOwR8iVEdC9aeALRrrjtrIlotlbuQQPIHoMkMEmAfBNCTkyb2V0HrkWKgiCOJ0oghR+8y
cmKcvDi/DF0v3QmVYiRIfqSjVhsvI1kuifNnjBh79BLUEQg/5wZpQlVw9ZP181Hq9IAz8BjZ3HxR
3N+m0bXO3gJ6GCA3RGmw70rCRGGq0Kd67GYXckjEZpq7TybIHcamonILk9P3j+1G2IwjsudpzNgO
Lg9Zbii69eXL729+P+SONx1Tk8RvBG18+f1N3RisUqz+GjRBcKT5GBxYXnw5IbchHFtiYXSrtMXD
HVHJVOw0lSjFsVseRi+c/3n4/t5/fvj9f//re9//V+vh//6yupzjo98eK4u34Mrl6T9OfYiYRaoU
+o/BXMOz9C2QEW4FUnrYRY5WdTIakf7rS1F4aLsD0eoD1O5VN0f1CeVhdfrnf0iOV4Fbwc+no1EP
eOMc0U3Hfx56PM3p0KMNNrHptJPrHb+/qv/91T8/TJwaBg/lDkm3pzj73wfLIpjL9COD3tLOTg6S
KwazzomN2rxDGh2WBFyYhoG9cHlwUnZ91vLwX98LGyM/GAUoIi/1uGq1d/r+ij6eMVQGqtFlnmHT
1zxMurRMuFNOtWvT7mMILQnxPtb63OU+wUpVWG4rs07BEOhb3Dk2iXZZ0lK+Jg6718EmN9v6fz+O
x2g+xW//+Qnfv+r7p3YLrSGUbglKajTOzHD/9dARi3D603ksmkKRnr4fBiKoOC3//WOL54D9aMfg
wMa/sCMp5EubrUkKY4mtxvcaBK258zz3/lutNXoG+hLTvhtlIR/DmPmHkbaPvUV8pEzV3bbIYmJt
+2niC0IlhkIdYYu/GzQNiNOO+SUaMK12ZnCctUShjEdnM5B5RDOUxmc3Nb8Q6DhbZQvw35Zm0MoE
8/T9gMFTMQUykD50dXMak8LnSxgAZleSQAfLyGutUzSrnxkBDqijEcuglVBhRcxtFP2IQrthCZf1
J48FFwMr6vgSMFfYtsYmZsL4kCZ4/ETdn77TiBtDPM29K/aFNx+KckBWoMbq4HrUaAFC09qdlmgP
xnEQGiEbWDvHJY85F00LBTP3WB131zS0q0OCjz/2DThi4WfZ01WYswP2yqRjQ2seHrwgWfIZjV3P
fpmsxGArQQ1UFgpru0zozSx6K22Y1yjD3SeEGGApGvERjgZFXcZywZ80gBGx7DKSpzJgbKZmnZ+r
qKEaK9StusyeNijah3iTOEzpE4mm0Qfy3DatupKt8P1HOyrE/EBYzKms8SIMyfxSkllzmEI2U47u
X1wDOwvSlO+fODWM0SXNJiQi1C5Wpd0dYZKIfwImOkSQvvr0M5ue1C+WfBUpczbU/aQlUrlm1nQf
EG5RzRcfrUi7jeyKZhsXlKCpZbj7gjhg2K8Up14zFzv8P/MtAAeCy7ZnRK9ngPfzcHdxQnpo2jJT
TTCM1DYGcVyRHYWjUGa3qhaXfq6tN14Lc1MVtbeKZ1aTNkzUHSVttzZdjWQsz16yagQTxaiY8WdE
xs3knEykwiFRlD1anSar1CUlixgB9vjqFG22VXk/fSb4Y7y6bG+Rzp4m6P5PkglRnRgeu4TOe9Km
RYQIg6OaJzseTfduB41791De0htaxfY/32vSZSptOiipurEDcCMQQgp964mpWOF7r3Ypo5Hb94Mq
4gYJQvZkWmLGc+bFV3c2z6G5uEYJHV6rkqdJyUjsijpoz2NiZVupW8bato5OBYStEyPyYkfq18gy
nomNx0Wo43Neu9GZCltYF3j+NotpMvnoUhmpmVO0gxZcX1DO1BcC9eoLAdfBpstbpioU2lulRyDc
ZlE9NtovcUA57c5dRmqqbapLGDaoeT1iuGYH+0rEsHxdd914puBPDlaaX/TybsxmtM8zGfC8J3y0
itrSYKy66CdpCzSOQSdP2CYxoo4m+9nSuPRaqrOBMZy8SXEmTIYHsxOsCTtGM/7F5Uo55TLxbrFk
a0rAyLRXSNQDDIX3LI/Fqm4lvtzl92oK0187tn3TTc/IqLTbu2lo70ZIvewNAeTJFqC5vfHdo3di
k+rxcfnhKB9RKikpDzYFoJt23s1zHfWUeeFbjhCdzRTrHv4M4cN1ciDynZImxSrU+SaT1Dm6pF0i
kRWz5m3Sx7GLxalXT6rNmRMVgf8Y4Xw9Ce0BAhyn+QFLLeGMQvSPedX0j6OM7m6En5uX2l4XE6FN
Vtb4G5OKcO3LXq4NlDt734xXWBTde2QFr7WeggWYV2FXdc0faoBcZfsH0XM2o0UfDuxInqwOoykA
xksVaHM/DgNhD02aoy+aXnqk+OfcYfhBpPfmO6O69usXktzQv6aiORlJkb4ELQYbRia87NkPaqVi
E1JFHMwlSFFaKFEao7jULFBvMPaVF734QWIuOVQtltTC2XUN6rnvQyp0GJoXpJjunNh8chtl77U/
0AIj+4Nhk+E19NppODUFr3Y3esPJsZPskBNtHEqUQ06LkdCeqhj4quLN5YM6YRzMDqyPtE2W7D2R
afLP+8vDxWOYQ3dk8ogCcxjjizbOyokqfkmCDnAMm/oDrrW4WmT2hmX/LEjEMIRm6e823rWJJ+Py
/YYKMsZhokrHtZNEyZ7y/DD0QXbi+lKbpvbc9wQt/SKcqveKg+vaSmnsSh+a1Uj4y5UQ5OjqPkeV
NK4Rh9VWJkQfyZrY9+/v+dQWe9PE+hCEjIuly/XZW5b3qJeH2IFLHyez+OcTPfX2BbbkDLUeEf1I
+u7ygZsH1pikkKDL7TVGEEOda4PCLuoDeFcshhO6MlNd5VDIfcubEwJ1gh9I9K8hMclXGhjzCqCA
aqAsGFk0oE9zO3nUoU7QlybpP18pchyduEMMydh/E40h21KHh3VgZG/WpCRKMdNaw5g1DxmogChu
iQbSAhdgj0l9HPv3sYuqy0B45dFnipZZIEFwzyTLhiV7HDWJP1Ht76zUzBi4OuNNT/5fFXvpzvXJ
NQFlARowJH1m+hPEEg6/srZhKLyVC7txncw5gx+PLCI4s9sGLfKeFdjNYs2JilDgbg/Bgdtk7tCD
Y7EfK8xSfuCfGofhiuV27ykcX/BUf4XZoPCpE+tHX5BtCkfzYcIH5+gw3ePXTo+5g1hZZQ5mLa7+
QCFICJHn7jy73xJjdh1NG1CYOiDepdCZnBuWqKeGzDUVh6tBmnJrAmPEYBw8zQl8RZgO425AKn1M
wk/bKYJnRxIgR1QhdKpmEyToNDurRdNYxETUw+qKJzxopZ0IThXScdt222dWxrAMrCfoqHtREZTq
l3R+aLcGe186ZUMJO1XbghVWYS2+gNF4K0ZNeEHeXcQiJml8jDoGNb87hFfiaBfXD2KR/jyNPpHy
qQ1Bz/evdk1PLvxEH4d+wkB3nayMG64Rh2LMOIfbG8NgwCakUzbABVx0fkRV59euLykzsl/gZ6JT
PVeAzbqSVVnxCvSCIVy+qemMXb8UaIMVMKQ2+jJT0Mxlg47ALcNT0JvmnmwPrp35Zx+lByGYSApj
bs6dNbzJCPVZLeeLbIZP36Pb0kpzGNno1/0lCktAmE+13RwawWrQRnKbjZjfUsd5KhMCVIt5MKDS
g2rnU7ORiWsep8r2lo0Sw4bsHAT+s2FGUPzmP2bC6J1ZA2KvuItWqVElWyN/m1xIJYgVWuDeyj5F
k3UiUmmjOCPvVjU8Klupc2TLx6gM2tch75FuFPzTp/oe+LP3wHnnXCPNOG8uK6bwKMeOOUJTbmuN
Nq2AkpoAB3ATc6ugAjBnjA+x3XZEUzOt9UJCqTon+IhNsC1T1p4DJ24eQyboCDPMTSk7Bi4hpMCo
vbdpbnwIlexMXz/nsXmt27aBUqWOBqY/nNikkIrA4a87pFfKtXaPu9w4kBN3LKWAfFKAlRic+WXM
h/LZw8t4pmp77az4/l3+fRd9odTZ0fDNn75FzFA2uBSwVbljATGiErJ23WI0EB7g7UlOCWoBNOnE
MaFIrbj2/JQFVkEEOrJB1lR6lYppY7p9t2XdqlZz/lPo5tWNAQ+EEPWJNtSbkWSlVPU3P7A2iQn8
s8vHidcnwFRDF9oLgpuRTnyJmBw5T4w/kQjg+3cDverrsF0PcbMMq3Gn1QCGBv7e6Go7KngsNr7t
WHs1/ZJTq0EaFU884R1zfbZVdjD4G8UL29opunBshDtbAbqsbOckxt+z7yDBmo7aMusdxu0PKSJz
nVU10b6dgx0dnlk6fJCYG62B0iEwI3dkGiueb9PGGDu0fwxYDOtp4QX6CtFjfJ8d9FwJSlT8IiTX
5AytwPD0z6OXzTujY7ScdjeMwuQpyOI9nsy/0iYePSdde12YDLcKgfA+RRIelijzZ3ZzHepinxMX
jp1ER87b7wQFxGLFrK30TdFEbHTaNOuSyfvvYLqVKv9VAZXrPPxcpeRFNQonXRG52m7alEVXXhDn
jYR8K8xWrGeA8oB3x9cYHpE7Eifsudmn6U351k5JjWTRPHQKSUDXXIJCIszRFRqEjuZfGS91BkVN
kwjWOd0r4RbreGJaazvms5rhnLlqw7RUVLl+F635R5LLddaYvQOTa1BQeMIVybmz6nznNFZ3mgAn
dBI0iB1u4ixvN7pxtk6fJoT39lvtlfe5Kz9ihyV67yAoHCIW1yR5bPFRcgBC31glWXIkgPzJpCxt
q7+RZ4S7Mm2g5UE8dAmCtrLiHWwkiWUx5iim+Pu4s8H3BlB5Jj/6aw/mSOwnNnjbkH8qN2bMPIxf
0jN+lEOJGJyIzIeJSsY14zNMuIc+GOxHKAuUBVX121bvNhB9pOXNzyageA8nbnCSzj6nkFJHKnfj
dhWqMHRFtUVF3PcCdQZDsDBXK9f0z5oVcTXF5QaJN15kstVG2T+WBcil5qF6MVw69E6wfynVOw0P
Vp2J+9OznkBshOu7U6Zfbd7g9I1yJvwc8KE7vEfxYjrsPHKwR2sXETUkU9xnoLFZxmTySSa/ssh9
0Z67s/v5dQKgiSKjgKSK7dORDcsUG9w+KQva7Y1jlsY/jMxjbalTKpjqy+kAO7cVsrfRd66LtUiG
0D3tEeh32N5T02FUlzaknikOF58pa7CgI1Q5sUGRYtvWGOmHbvl7JfbBq7Hb+DnqgzG2Xu2ZwZjr
QP9zf7VZ4R2DZe071+xlafd9YAZEKG5s1bymVKMbaBi7qoxO4Tiu2yxcDwknQ2KhJAQ4k1g13R0L
YKe28i01FXtml3GuN2HDM/HoS/iEiSJkFfHoczp6pwjhYO/PUBFCzeytD85MnTH2TmKbGdOPusEk
38akLaQDf6DvzvAewB56AX0LWW6/7EXNaX5p2ReYGr3PzELUQ6yyMzYec1qGGTV/tSJM3sdev0xc
nYBf3L0fi2YTEX1VcWy5BX0RjnzgNcmDXRa3zPUuFZLYkqZfpLfOh/jjV7zWaUnXVtREn7Z8SDqv
xrpB2gMuAPAc+ZGMBgTtobcP5RNcGrHqQ240hYoKcLqsy+eBmKfUADwrPbGX8W/wzr8Kpk4EayBt
p/tclSWSc445NKyy+QoUkjNZ5/e5mI6lELu0LJOXBM3oQBPGM0mYSDnkKysE019yK4Hq6V81mLxD
zHSJjzHLWVGg4YAtFm+mCdwJ+JQTsy8CIBpCKrL8hw3PGKHqpxBPg66fCZgFk2C19srvrBW68uWJ
QZnYTtOxrzh/wtDeiyYGlB9WAKvT9m6n8YefBeLB4ZJ6UKo85e1QbIrkayozd2NZwFmcabyLBMeC
GfaomwGtUY+2Oy/NYXiyTFiwa60SzVaPPEmNZ+/EqDdCwFkyAtx9XvZcJja2pULvRNeTYC+C/FAE
NlZA96muUY/4qfpDIOJDt7gJsYyhUayZFabYTR1Lusjk7gMfgbBs8WZkza88ndxta3fQIcJntix4
w8ZLxlx83XVsUpqhuTByuqdYHvbt8vz1HowbOdKIxkF6hKX+Pkv3Jfadc6YhedJq/G2KNly7soeZ
Uv7KFtefZQNSHzEQPwjLfjNNbT2UUxlDdDB/w/W9IZ3TDBZh201x9JhZDPaqOb1atShWceRsjch9
4y85syFM3/MpJvIkQHNDcv0FsB/zMl8yNeQDsJtrufZaDKy4fk9ewB4UNtfQJqg/0xhFqOMCR0ey
tFR4QHwaFCywpxI5SYC81uPkQvaybGqHykOHU1WC2QiShNrIUcYMaD0zvKdQRN76oB43rA54I7eN
d+BSP+S11Z6MjN0V3IO5zM81byffcod9NnbwiRlLIIizS+9dht2Jo/nURcHfyWUhBxIRlRv0qMm0
n5m0ATqMLW7u7HOeu3YXFfoxb723zKtAtxCvXP2MjPrCZ/Wz+Ub0MJsscdlgaAIe7dTi5EfmJU+7
8xQNtzI0m01Mvcdm06FcxMzDvxzvsccSxUFBhVumA/nTQANT2RIzMYAGqrldASh8YoNjPNLL8mpY
7q9B1V/95BMBW09bi7QFZstXL42GY1EcyOPEBNO+TaxXeQHdrxS8OpNTW63HTqwmKOeE9XBjUBPk
FkxSyK+D3GWMJmgCFQD3BVQB6Aqnk92/zKqGYtwW61JR/seyEeQG+PqouNUpzD7RngHtiGygB4yN
Tr4e5weegBdU6kGRBrfCgrA+4GIb/Bqmoek9IRhGSILS4sFIprcAq7PDQZ/r62Bar27Ev19SGocG
i7kZ3nOZ8QmnT5lQMRvIrZBgsE57mpSFa8IwQLOQue2dnbnlBM67cp1mHh8gODrrObebE0XSWzuy
jIcHs6m8+kdJr1incb3P8iYgq6HdennCINfCdEZaxGyYP2cMY9qOCE5JyEPqY4r/2Y44qJeq96kw
IJMbHpB2w2wQY5cucPKxyYmiSvMNIBai68qM7ggY4mTDDgMbtp+H4EnGOApcw5tXg3Ji/jAmuoD4
YZg1KEUVwriWqXXG7HRluvxi1Qf7xiJI3DZo6bqU3FPtvxXyPnghNSIIkgcRZGh32zd/ofiYffiq
VPfZNUgMXM30Na+2mUWUbW49K2uc76Dj8TtJfvWkC8Tx9rgblSYej1TiJfY2yU5hCEk91FO8Zg9z
rSMZrsYB8HHd5r/kYHGaEpk1+PkbdwZv5CiQCDNH3oyte2JE2WzswL2aTXex1KuTWRKyXr8O0gFd
vF8QTZF8YvWi7JcVWRspEMnUg+OO2rdKxnYL7fRZV2CSgtxC6hkyFZ+UOCsAiiEimF0QmWjTCvmZ
zqzkiW45FD2HeUdgCB9CjhXiKMLY/V3HVcgtEAFN9DmsCaTdRQnIypqJVe5jXibAYaHNGzzDTo/D
wWlrCjXuan/On9jbYQMKsEYZefXSVSEdgcU8cq6hXVnRr4KxIDUlpBP2Hy/NaF4ri3G1wKhszxnB
kczRmfLVO99kRixSTYBq27c7TthtYATB1kCBKDpM/IbNfjoch+yiyuKiAjafrirqazpSWzkKEbaf
1M4+ZUKVR9zscdthLgAaRQwzMT5WvLWyUuzDhrF8x0Z1truvtMqAVd0b3HErahdM1hYOxshMT0Uy
bun9iF6LvkoRInqt4ofKZPxazWDsCDdO9kFornOPhWSZMZ2RBeuPsYBREc7btohec9QK2bJdD8vu
XnBJRznJW2jg4I2xYD8VYZBtVI8GVcb5S+nTtSFIRaaErRtQozf3p1hiQAk9OIzCLW86M36Lojbw
jXjjKvLr+2xUZz3Iz44x2qoKk+khDeTt+0eQAslhyOGRRuwU1h6rFLI+hnwfcWSGltAPvodwS02Y
HaM84kh3eaLJdzNdyDx1zkrcEulfrQYQtHDtFIr6Jon/gp5E6mb680J+3KO36X90Zn2kuCv3boDg
J3Wwt5k1mqY4sbutcFHOivLWJciZIoFejdjT7YwdkwAYqIC99A/Rcl0lgleui/BIldCwq14/yqQ/
ook89EY23pJp/NvQmVIXWCvPJOUgU3gHwhB1du2NpynDMuboIVhb0GkRRSIJSriYlrcH7JYarM3C
2ako96xcfyadBusNHaC1R7nSWf83mcu3PrSLDTR0TYfAx3SY1x12uNqkrh9sQJV2jtgjRcwThBdW
Rawf/GTRaOOA4Fjs9R8hInIqpvis5vIzr7OJuknf/dHNTm5bnkO/QWoHcTDJ2uLCluytEQSoO3EM
Qch4CC1GqdQvKHRaa97ZLs9GWhhvlJrTufQzlhozXagfG2xT+MhV1nTKB5f0H8qVnOnwNIaSaqwc
d3Vf7CmjT4aG+GDMQqxmV8drfjMLcR/uUGevJXR/xkEKRgyffZBMczLu0oTf2LHmdWp5+G7Ljsxs
ZJZ1AeHdCnibxbogj8048BYpjr34H8bOa7l5JMvWrzLR9+iBywRwYrovRC/KkPLSDUIW3iRsAk9/
Pvynp7uq+kTN3DBKpn6RBJG5c++1vuXRmonFWvZwOsTEa5EAEpoe6GCIG6vwRsIXeUPwRjlgvGfz
s+a+jE0jZtnldZhlcx925MYbZcURCYFfXM/xycxxpsxYxCOETuzypE3UWAeKsfHZ5vR2NqLxMCVw
hmb9MzHxvNB9628l84ejSeJEnoroGp0tkJz0eQwSZ5slDgFYLv5xFUELwt+h2mk9Ni41toIWyHAN
5diQ7HrsHi3OGEDsaNCXsKmr2uLDz8/u4hHlESyODNYtT31ENllSVjmIPggSZMFArZPVBf8/UHSh
ohNHwmTvSvUgK8thJhbvXM3S3E/eDaj1U5EjaHEZ94Hx4KiqwGz1EVF4KZavRr3V6ZupOgHHU6+D
OfCRF9gfUyU+3JDX0ZYQXcZ4ISaKbOO41psW2V1bCvydZf/YSBzlcwkltgZigX6IlZuOSJYjnwuC
d58gg3S2b2SWfaK/fzJCuR2q9G3ibLHStn87hiRERRpn6FRCjPdM1AutGi8nG3aiNSDIKvuHvK/J
/e4YFCJW307t3D9qtwXnXE0HPDPXSPYR9PdVt8nKWa66EnkvneeLzArZScANbu0Qdgmf+1UaSZJA
cAN59NiTCFt9W6UgBzlcDZgWNjkRVnbaD7uc0eDKadOCI3CziJOW3/DxWGbRnTWYbK0oQb2lZes3
R8ZV+gLjIKt6hmzS7qA9ddZP3SToXPPwrUjiq1nhMQDA+YldAWEp/Fazf2UGQSwuHidl9gRrZvJj
yvU9gh68kWqrWiSt9nSfM8dfe8Y5MC5bhxZpHtLsLXMi5GVVVwSQWKDvclh57TAcijAURGR6NAAS
9zJmQUGZ1eEaQIo9E8yTWk25miK4D6KFDclkJkjK18KkaTpMHcB+ALrz6FPsG0QJ2LtkrONVqDJ/
rxDkm2mZEgOSvtEvriFBwLHtxPBFeiKAb0x95tgWOyjg4cUAQUMXcNiKErG9wlKEnJyXRCcf/btK
qh8y1wMY3uG888bsSSFCHouGjboEnIQeZ5MQLRV0QIVGP6DR252yCsvgLJgMyoomi0HrWtY4G20u
vBFY+9HyYbghieOC2SaXJJMZNtaMAwbqw/cEuwhn0FMee/ScGvfWLO3noUHMqZTNW+EFzQVS64gO
8rxpWkvilyorJK6YDiaUldRdRENPLFEJfekLGQpKvRoj4SDoDxE7uIpjVGN2hEjG8BdbfGx95Xn1
qGCJlbaRHnsbtABOH65C0aIQ0UeJmvHCdfVrXhJM5bnZi3RVc3Db6N1McFYanIT7dlOZsHCarh72
tjBvwsnbV03zYNm0pBkdAlCIrnuOu5iMyq+6iTRALP/VKYL3ilwxY6pvTT996GNU0JmhShBK+Yoa
ctc6oLdGaB2MlZjKC7ZV7n9uDULuLcyVDDzH7SAb3EN+hiumThEw0A0ykcOQmItxF2Cv74FEBIV8
cDv8y8O4JG1xxA6YEmNUG1jvGgdugr6dZUVaRmydjQwnVoZS2HLdp6ZTPhfVy1dx/mGE33kmURt5
FgYCupRAAnH/NqYHwnHAsRKjyYqG6thNzk8ih89uQHAY16Rre1W9ZaKIKjrYtRA3peG+MQF8j8wh
5GMH6RyYceEhi42wx5QhpWirPoykvzScKjig57mVUVMfp46yrXSGszFg4+sM2rTRNyKQY6qhzAVR
8oGF6Wm2E+Io6aIbtfeKmoyT5qQOBSsHvVUXaS5TlgZXyGrQpEMlw1PwOozut5Q2+9LgU13REMm1
fA8p4VcD+p5sBsWLu8JBvxjuMnOOV3XJaGhENo3tS2/dlhu3bgZ6VJ570cX617r1SEYni8wh5yYI
B4zmsxNdo+nZciHEDvEBljtzYgHD8fADNQNuYa+ZMRbOfRoySCpo7Xs+jXVL+HhJmzed45cfhWmR
7g0fnpfQWsT/MAkHSOaCORM/ZTA56y60VqIlsonj426ewofe961j1+81vMPL1q63oKDig+j0Z9QQ
72erwKPxUq4CLx7uUdWjEhuzq5yVeQrSZqdG6zbrAyx4NerMBm3uSmbjpQG6rOvu+6ZrWU6iteuK
gDHJCgr4RYqACCXLiV7SgVAIQHoK8ndvtos/FGZdko+PQYN3sDPGp5zuDzy24NaV5pnAP4DMof/B
qkwv2JkRxkxsXq3RI1iKtLEO63XX8rGZQygDNW0kSkcMdLcAUqd3B67+Ou0VK0EL1740+pCQnbnb
U3bQF7DdeO0E5UdZ8w/E+ZNiXspAE4lWkizhriTjjKHaQ0/MQJdnl8mAyTOjF+YkCuHEoL47msTj
aH2PBly1klWUl8DcumU/aScUN3bDZ1zP0CawmMiZQ5lI5EY1tOQbrJIjU/SluWcpYHyajlVFtLOf
g8lsB0oK2OobpnRXtc8K28trg9d44TQBlrlI70RB6udYkO9oU2klA8L5MunA743mWyE1sH4QGC6i
MdKLkQ+mPQA45a9T7e+aGZxOxQFjU6bG0zixaM0SDgb2G8gP9Nx8pBZVB+JrnIvned6lWfXdjd6l
HfHXcuHsJlBW/CHar5HL4M9ilEXGTMLE+VAawdFKMH+RwbYOIlMezGg6lxreiIVoh9RecG9m+Uzt
YW60jwMJRUeB1L4b5pjZvM9IUTB9bx+7RN03yImAVwBy6iY6ZL1zz/lq1zsWEHhFNFHbl0eOGzRV
HLExOP3Q1sAJpRFdwVi5Cuf5gZWGDL+J7ICUFb1N5JKuvRyMM5wItsy3k8EqIBpxGCjCV27ow6+F
g3Ph2tU5H4+ExD61Mrk1U8wcw/xSxa/asA/ugErONjkll2XP3ec61wldUwosEP4ldhZB9ILhMILR
CdN35vTbgFkP903mb5YPR41XhklWgZJC6+u4ejXZIVcuEyf2ffVi092pJT7BKp2ekrzvVrpnZRnd
Ck7/KolB6af6i2dxlSfe7WICHnV7BYT7kXBI2E7NJkuCYT+XBk5Qetq5C7B5jsZXrwlIh5b7qfTw
ZdGsrUOvAmtrnprgdogDoEFJ+xT7cEWD+zIePzLo+tv6ZU6pVuoOIK9Xyxs7j18oOutVZTfWpndf
WEEtNJHjae6MkwE6FLELbWd1w014JIZ0j4S9RwgoMdkETObHMv2qLdzO6CyipY1gKL2NLY7as4Pk
yAroI9k29FQPkJ9lOu+MzNZGnDARTcq9s7BZsw9Nz3XXlhV11ogDbojpmJbB0mIa90mvHOBaOw5N
ULJs6e+UEOB8OxDFs13Oa7lMGjvjycrrAPfMEuHWkuNl1I95rkGTQ+21KZkooqCMOAxlmOLszAbG
czqzkpieSw/Q6o4W88VpwDvljFFO7Km+CqL8LirETzEfazwpAR/yhM7kqokDHxgQZHU50qGNae9Q
YePtU7Ld50Vw1Vpdf8RauhzUAS7SxT/6PjGwM7d4Vqphk8pPwwXlFwh1M1oWDo2of4gd+gX1UD4h
gMfaFLLGzHRbL5oiXJuSnolHO5IBwMgMymNKM8Kmho/27mbMl9AffPgRZZPw9UNO64j8rSGFXUBH
Xlh09SmzsnXvwbXlYjfqxFACIYHvfhXSuvJ14G/p8eCxaHA8t0AX4tldz0q8ywhvIhZcGwMrhyWG
UFNGU8LBCpWUwJG0ykD++6SlxzPfN1iyL8a9YUzfsdM8p7HYcbC50ySH1HaIN9Y9cWcPaKvokMY+
8LaYmDAP+6Af9msGOgPCVe48y95HghvJo1lSAjWPkkJe5GVo7Igr8WGfOmtdDCcns9XJ6PE5unFz
KJhxyqLtd3k03FiqSzaq4iA8juHBF/WnZkRgTIys0thDFNxjesyH2wpjFod3DT6gNNbUL7xSK7MO
pku/BzLNgepxbQd0nL3W/kRNJ3mTWA+IMCAxk2k6MEVjXZXpZ6yNc1nl96k7PM8hsgF6wp9VYFeb
jsKs7sQe3cVn2gTZASn7JsdrZztNt8ZM1O4DKTe2BuJVx++kAnnwZsorAUYVD13oI4XEuW5hc4Sa
P10UHe6VVgGaDpDyM8i6jszZuOxd4xFRzkcMrXITjcPLlGhmAPGjCfiWODPcGdb9PNEoEIg85qwA
Ad3REhhpt83ao8WXEyVXIZ/N6uw5zCjRG8S1pC9Zr3Yz0REq39jfPe+r1M2j01CqGyGRJWl7qo3+
sss4gFS6fEt9eIuF9epr8kBDxYA/a2Jno0RyNzjPlZnvZ5VkV4jyV324sbBArzIMXV0LOt8Y30k1
fy2b7tbNyE2zKCSHxLlEag0ptFprLKic29+xTN9bDWqfdiBAkEn5xqnQzFrMEjzZc5C0zBvGBMPa
pueySXhjzd6tEFaUtw1brqHLp6kT9aU38h/0hi4tOd4mCv13H8HFn0V4SgX28QigElY+CJmWzu57
02eWSmtTd49hQOtUemiPgzx7URXZFWmtKMS2Ab6/GP93ve0b2DjYW3CWTQtTAjLwkCdXMkHBjgeI
BbLRUCHgkGzFrV+SUTwspgxb2cAm3eolcGl8TNNzJEBx2lV8BAhDBCet/Y3dn6RHwlHPEEFgs16n
IaAY37I4yU8Rttx+2UFpfo0xzvbW3gSTfCI1BW5uQtOoeEHyqLaDyV+iK4J6HeUo948r+bFs9U85
ZeS7BerCLqabAQnYOmlSmrjWB4LG4mgHGF0a2u58PGF1OGIbZ9jew1Lemkn+5N3TEwz2YE0hIKeI
F4mO8qvxttbdac5lvfUpyR32O8rLGeu/IQ5OwVhXpbdjsxQ3U/QwONmuGwbnRsBpkjYmbL9njzdj
dHIiaQ6WSn+sKtu37VOe1W9eTMTl3PSnKuQpFePaDbzX2mG5UUg113ncLY3jmgvsBPvQtn7CkRGQ
rZq1Nab0tgooSBFacYR1W9mLewD0T3UPhwlM9LqUHK5KZWyGpH+TGam8etRXXZeX27Lv7PXcIUj2
NlYKAsP3hb8OLOeltox1T6m2RmT4mJp0aW3in9YGaeUX/TBBgBtRbyH/xHbjlbiri6+UKf068T17
yT29zBYpnlVMX0ShUHh0+qFPZt47mggXSDiPuS3mBeiKY3lBg3kgxSaTsE9o89J6THx0cLS2zbXj
0X22JwaWYBOW7CBjSViGxehuMNZ9RERJJaH3KlxoioNPL2Hwn0xa9btaMnqsoGdd4nsuK1mvUDQ0
cFHap7oKChStICOiPll7C90hR+GMKxZ18hRAaDXUo1BQS7By9i4MlD4NL4uYfdtMidEWUniEhnu0
SFGthgmT367t96ljf0TjRGfLgTuoMN0C4vDAntM30OckGfdj2tEAWyheU+IqHOL1m6o9LkipCMXI
xHc0yrfZJyunkiSxjxyfY6tgixDZ1XXFQH6Vd2wClSM+p+A1BXthY6ZZg9VaDGT2A7jedKVRCK0d
NPxrbZioY7zFsGVDjitIPOqYCGrwaGsCHTD9xdix/Dh+7l1PrtkuD+x609qJjMPcBHeGQ48XA0bQ
uDs4E8ZFlGZX9ZJrxmwDK33uP9LTR+PYzXw0LYMu+KgIKKFWaPscECJAUwZ2lJPK+9Yg4cnrIavH
wlrHSJw51aPOS0qYFO5/C7STTmAnzp3zJar+R3AhtkMh/bWVfdY+DX1Si1Y5SookROvIwZAA1gFm
F4Fb7iBzFiWSZuvK3LKHhNS1aCp9S3NYcqWPy42BQlsS/RShlkCH7Ww7dGArIyqN7eQwvHRsc2dW
rQVlwjvNg7J3VgRdoZqdVdfrlesUJxG9eGN7DRrlSPSkStWjEf7QWDw5dnHPATaBOUFvWeZik4r0
sRfM+Jo6+cZT8mITmwQvsSduwbIESBUACMEwb6eYeVCS1PbeNJxHoskqWRy9Ch9LHdesr3ZNZgMf
56xbeKfqjQRnYGzoswaJes6zgFuhSJ+jdxUhoWwnWTJwix+JDd/3y4LiF0ej6b8ismtx+zPTTeHR
oN25EF9+bbxbteNthyT9Eald7wbbRDjmZuAxZs7cbB3XRdPLG5qcB4Ev8BLhKCbk0KT+d2k+K4mh
lRbJNYMzFukAyXgeAs+OX11hvGhOEFs5VE/IPe/bwOxwiN0FVttsZ7v/sTVeUBI9a1J/kaLUfNjy
BcyBHgT5jzz4ntcdGKDMXCf+uL7TKH8KizwBeI0MriJHH+jBfCFt2pTRB8sXGPEFg7O4J9/nJetv
9JaN+W5xu8Tp9DxbOUKe184dGYpCyjLrQwI5yS0kyZ6IuurgiDAC8WJUX1Ln83Sqyx6zJb4WMKRA
id0VGQJzn50CFpIeHWMBU9pZFnhsn3O4b/psPwTFq6IqSHR0nObs1ZpZkgy9rfzXxuZYPoZQMJz4
IzPYhz5VKY91clavoo5OlvUcOW/ccZcju2AOAwg+I5PB4BJJzQ2F0Tqtmw8JTIK4c298xjBLgF8/
PAaDvmZMv679RVDBU4Sb3I/li1K8Cz3HAdE2R1AOmZuTLo3mjZxirzd3ukM9bG2cMtgGt8xGNoKo
2iK3zhQeb83gbvzwFNLKDCL3LCCVlA4Fw6JKkJoRRB8ewxyccVLc4+DWXv8TOYxBh8CZLkYSfMaA
ZPU03fd2/CxqMA4Uqj3vDCfS1wrVNWX8hdPbu9jTD1GbXZbE0it16u3hy7YeLeKOWE3IJ842acbt
CXXUlXeTGXFGmS5iw7/py5tp4gj0K2T0Pz/1/4m+K0JFiaQp27//F19/VuRPJlHc/eHLv+83d5v/
Wv6Pf/7G73//77vv6ua9+G7/9Jeu77cPf/yF3/2j/Nl/PK31e/f+uy82KL266dx/N9PdN4tl9+sJ
8AKW3/zf/vA/vn/9Kw//Uwwr2aV/FsPadH30nv8+iJX/5fu97f72F0P+1fI5u1LkM/fwTVf+M4nV
cKy/Mvp0gAIJx3Y90/tnEqtrL/GtcvmJtAPft/+VxOqYfzVRydv8RLh2IAlp/e/X/ruL96+L+R9l
X5wqtHHt3/5i8TeoQZZrfPj621+EdCyenunbdhA4AZWzyc9/k8M6orqbXRNGQBSA4O7rLwbFRG3P
7m1rd3KTu8EDu6CxoXtOzVjV57DqxYGhzQ7TzEOJVIryGhekj1e9llQ4v3kv//F8f/v8XPHH5+fS
cTTNQArT41laS47sb59fHSVljLhsZTCW3UZ92mxbU4cXihYpo6kSAe6WQ/t+aJAwMENOz01kcaca
cMPqzr70ZmaXRbIMD/QKqUyPHYdNBjTkQ+Zj7zb9Qt2K8jBHOj7ObXGr/HK6kUHzriqH2XEKtbYA
G78hJ7rbmhUQC7NU/WWkkndzsvRN6eTRk8pTTFSLiC/OALc41nskUZwG8KtPw+g4N6BoN0M43jnJ
WPxPb9Hvo3S5hC58ScfiI2Z5wrWWQN/fvkVKTpUn7ApJOhd7O2GjP/56yGWHF2UE2SNGmpiyXaRr
bpg/m5z8geSNaifpwa2qOvGPWZru2Pv1MZ4oba0sj46aaVmQJMa51sZLK/LpmPV2ePaM/nYmyu+h
kpgO8FDvWh0BgKhrYqfKkpOPT957E8TTlZV0BDXFO69o/OeRZ8Gu4BAjm4/e84wOGR0UcmfHp7Zy
HBNTmlPfTcv85c8/RN7yDvzuQ+76dmAGjnQDW9iOWG6C33yI1DS1RRQ7lF2sjBq3Q5bTCEEoMd5h
Bwlvho5KrhfpET0pRwlm2vSxTci2Rg9P2e3H9Bg43XU3iJuaRvPW6uGDh5mOrnMoQMjqsmvZtfl1
XNhveapR1Szf6hL0xuw9MaA2bZ7tPsjWuWvUW3A05lkvD1TAaKlpveznAGWvcIfsHFCJ2MxXf6a8
PYlyqM/NbF6Ni0P+l4v+14Ow6n98KcN6Q8alewyTzL1pZuHcAAFJ9mPX7LO4ruAJ+hWt6Q7ObuQE
2w5eYepX2ZuAJrB1iwzEjyMsogdrfTUl8WHwAWMMy1e/vpXEETP1PkkvYw9C0JhBUV4c8l2tyiNj
aRGmoOyzyL2pvbC5CisG9X9++ewlC/p3lw8yimNz5LVs7KSe/MMH3MgIGuf21Svl47i0Ub7dxLF3
4m2ZLgJsTLvIrOBeMZt7HJ2OeDJfAQFqmZLGZrsJhY62nMXFfT5Cz+w6/07NIFfcZLoh9iW9qp06
u2kzepr+TT4M6qlekumySlZkU9DIciIMx2qxhtfumO7+/MX57r+9OMcO2BgcJi7LS/zDAoeZN5N0
1kZOneOHG5BfpctYX4cueYcwRq5jDjSDpSENjjAkp5K+iZWcDRl+xokPmtII4/Ovb82DB5lS9g7T
Tr7366GQSxwbEXnrcDJ3ueEkBFgROzOkmbv2wyx9MtpKIttKNpnbu8zchL779eAN06E2yINggjHd
9dUgL5XNQfDXD+Mmn+4cL6arzw6wI8BFEmF5KsAmnWQTEsISjHL968tfD15DyFXl+RE49Im8bWCs
q1A68p0w8lM2+fEjlpRhVzokLaPX2xiBn7z6E9VhOKqzafXVyXJq8CQK8JE0yI9oAjIUbYhxRVTj
siqrx7zK000bOfYBLxFzrDxfAClzcZwdDowNu9XW9Po7CR3hFllq9BRhxuppeJz7VEVPCOs2NPzF
3ejWX39+icX/5xKzSEubjy/X15PLz3+z/HCml4kZMl0afMFcrvHOEQKdh2oi7nFuX6LSE6/RjHg1
TlERVx4RcssD8zqUPkiWsQFfapeZ6lCm89Ygq5CGcXwW/uBf/Xqws8K/cnK32hccSxFTRmo95PYb
brpuF6See1UMTXk5ed0xaQhcopWmDrJ1rJd4vq37wL7qJRYOUtqxFrkEgERe/xTlNP4xxHwUlXC/
surQNc6+q6vyGpkOAy9Vb+K0JfbYOBiIIYCXBHSOJ3MOL+nz/veDp+T6z99Ojnv/dst4Ni0EWtjm
klO/xNT/9v3UBpCxpkKYNepNLN3+Eq8qLU54NgOMmFDmjOqH7hCTApyWQtzly4NvPcCSN8/p4EU3
va/2Pf/y8V8PauzWtQ7R5HakoUmKmkfirXdVKq1noeit+QWZJiU0l8QkYHRC/rlj8bwcaJ8h7dpE
Am6kH1TzHcIhb204IVxjPXvXlltf/WJkkPxA9gtd/FWOUD2wuEWMAKcIAlA8Ds4X+BK5p4Qi7GKx
mbfLg7CHcdW3iMAUc2W1mOgta4oO/tyc0ciqY9+TLmlaoQnqHYRTbdRoQXTxZMf6aGDXOUFc7OCI
9peJ4lz964FMODBHRvwm9NIIClvjus8c47qdHRqxGCK7PITf7yZnEMLY6DrzWtDp9dvJ2geGsk/e
8oD+CSV55zAEr+Zuq4dS3BYxtOs0qPszXnRzHdQGscwN9LaQcQl9gibHSZLfimUMVIuFSDG443H2
cIu1eVm9jYl+6Wvd3OmoLq/jwFSrOXTLNxRRDyjxxqs2ntLzr4dqhvKVKPuyaGbaAqEnjuPkYM5O
jU/frMrPP//UOf92E3uW5wXsP7bj2x5zw99/6DySo8sJV9oqbtZaDPUdQqB639Qw6VIu+LXobWwZ
QaoJrIBqGBf9QFGZHQbmNEdH5y3m4fKnEQWeohj7/D5LvOewDNjam/iLUaCxiw33XE7nKosCAlIJ
K29pM9650zhyTkdBlEzB1a8HuGDjNkxsaH2xHB5rRJYNcI7nP3/JfPr/eDrwKLypvFi9hLADCs3f
v2gVdGPvu1OGfI69fqoefj3kkBWB4dt3I2zi60j7r20u6Dh0sVw10i8OVkK9KQZSIQTi2CsjDJA/
Djp58nHFYvKlC/frpzKUwyF3PbFqRyd+0iF0O9QFgrCT7USy+aOfxuhX2k2PEPhuMPOOnptJzlBX
ESW7fIlllSy2OA7YJE3xo13HBabLfjd1/qkhchvhXctBvZxQlnR6VSK+tAY9kimJ32poHlQaRfSO
1VeKg5+SUL1V2c2hjZMvP0MxY2QTjbPgLRTYvdR8gWHxdXKCl5aKdtV/d4b/U+Lmnmv059og6inO
pjftsKHR+lzlGE3IzRkXz9b0rsYE24xT7TwJ2V47GOZm6e6CKrJXzI/Jr8fVwwbg3/oAW+e3oAMu
PpUJ8y5ErgURKM3wmjZin3nZu4/VNVCoLC0mBHi6kUYz7mINdwjPGEb/pvEx8ojQoNWjzsk4Y3Yr
4+TaKGh0pAy5YgMCcF1l95ZgmDEEVFEifEqT9KUxHqRU98PkuYfUBdTVlNDAl0ClQY7PRsnZwejz
Vao67G7auE19tPS9CVPeLfRj6i7toCU1adzZw3wP//0iNR7jAIZuXAZEA9bnzOvqjY5QlluI+agG
6K0yS6vQHV0oRIzbolGoZq1w19jlM1pUBx1aQqRxbuNdEGpiWD7nezNoM9BRjr9yGC84TbJTlrO1
0LDBw0H8YiixJ3KSyQsu1K1TR58m7DzD87+UNA/J1BPNnpAxYnVFeIjuwsBtt25uMC8ckOHlojc3
VnXLmYfVqVj7Xko/F3J8EZjM0zGl+n0pDjnoe438aWc1C7lO+AJkpmnsbcJ7BhSqYjCuXLwTl6XA
b91XAJShzHKeXlk54SuQXS6wGqOGrnV0ZdTZkVfmbUh0oHNuI/dWcJaRshm7fDJvmQD8xAYWnMGO
km0cZw0xqOVd05sP4IL6gfwj36/30kbaAmZf6QG0Ri0u44COZqrlya8n2ruts4y0cSukzAHFZFs3
djY/zc1QbloYeWjK+D4boreVrHp7YTOi0nhAXA67+0ELvUGCbyTlU9D570UVkBW1B+NxLR0mIl1n
djsNnPKBOLmfvAmPo3DjW03bYGooMEaXy4lK8ZqBFyRbOzZO1nyvRPlBj3uXxmi+Z5aQFoVaGAXu
fprTLf4L1B7Wda0DGmDoQ1saYx3kjn7Gn8Is8skwzXfDHdmLoucc9f8Um/tBDhfZQxJbSMQ6PDEY
V2/pQt9qy8c3/cx4jduwDl7nRpLROxmLxHFdLxuV85aSchBjqjZakn/HqV5FADgH/Y3crnoteOKj
RlFpVIN3Li4jhEy3xYTJZcR9cGErbuZJVHd2FrzLbMZiOkIgpY+B2jFCSRYZfrTOfQw7XmJY14PJ
TK7S1QWy/OlRJOkeDDajyYCNECQrSqrRtC/NhgBdy8m+6ix2SXBsYPEUCglQKL3NOKlzUBHMKIFv
Jm760eLEoxdM7i9ybrxyhLpOA6e8KJ8vGBK8EYdF6EmdP821PBWX4eXocwc2o94XijsNg4O9sehY
XAxQ5UiYgkibfROWymCN0eLclZuwLMydoOXoh822E6gxsD9OezIHiD+F3jna9GVJPToXGeOPyJ3h
kRfhG6NaMHoh4+SRfBqKvydKD+M6GC0w6B7BVgMYEPb9JIAz1JoElaLDfwm9xr+iBXPDBf9Jc55X
C1PpQtkGeXAEaHRGfx41yhgpFIbMZgeEd7j25MSabtdchKDfgx6HKUzkqhLNpcx3cBvVRZ/xzxRe
+IIQqjukk9ri4GIIFZv1ujQrE55g99iG2Ogyu4b7R9Cf6dTffXIdWHfJJH+YCEXbJAEEHTVQBiyF
4tIKi+umnuetG07PXb1k79gj8rdwzIgwGAG2Nty5lkFQ4pB0ZIFC2Lec4tv3k/ylAHlBA49BUDIX
p9I5ibZ8xBB219hS7SJMEG1/TrqtGp2HsrIZb9bJvde5VyMKszpN58Ngz+1OAF3s2ibZFlqPa0Pq
6Db09JJT6X6HUM8XECPR0v5974/TnjhtH+NtDi0MAUqODmfX2/qI0MK7CFK0ufmEcLAEzEbkuJ2j
BUTidWf4lHsVY26NqdFUln+r3AfLJX4pHYxiPQf5OZ0I4SCv2zWy7BqPA+PyzCo3XrkHw+BtaACZ
O9tgAp18YVNRhzhnQRznpDi4Sl1VPdHcha7MTYAqfMutUEOFDSr+Ix9yb1dr84NIuea2C6NNyqf8
gc32SQ0w+oPBc66bxLgWqO4vajM8D7Y33gBQKzZ9mn3XMf67AInFmDftynOZ66UJBzBz0o8+R65t
4VSfTh9h0k7LR2ckGG6RehJFLRmRCkcxivG9dS3a+bq3jQ2XGte/gbCsZwY3KsAPCn6MI/DWCBen
bxzAS/cqNCaUxcTX1y/jCBWjbIMPU/X7JgUEF2Yl+0PVfjK9uxrodEDAJJuhQLNLSAkNrDpBjubH
4bYuuSgz/qn1OGSA0zGt7Su8eTZh9cV03XN6Xtm5O+5lF6EOckckpNqCQxLezbp8yMyJ+R1eXdmg
dxxR6pAweltpaHpTkn6kszw1qeHtA2JICM8CiSxK9xi0akbq+p4vCUpRSkhbpe1jl/nz/3uwpp6t
ic2vLrz8ShKEcYqZ9AdpX1yhXKcLWR6jbCiOZe4S09aZYhmV/HgoFS4Ch9x4yMYeWUmocj0TfwgS
odKQhEjTwFvXuA8bFwW67HfhO55AzKgDTZtygLXfO8NLmk8vXu40Wx9ozz4JNXje8S1006VrURyG
ajnitgaSEUOUqybNyCInCpo5w0WOuaUNQCwgUHhp60WHQ964l0tUGejCB/IvmLU4opv3AxPGi8DF
tDj0tXnZVDPBc+oskQltBoIROd+z8Un2ei8heqQzNgVPmQB6BGUQJj/o9knUt6yZzeThIvm/7J3J
cuRAsl3/RXu0IYAAEFhok/PMZHLmBsYqsgLzPH+9TpYW/bplatnba0MzVjHJHIAID/d7z00Ilc1y
4kCThORCjFv4DAL4R+847rydbES6sjxzW7lywGOJpAN6GWincriWMczPvj6UDaKYzjEhjiN91FNz
YWxIJ3pGc15mkHgITav1Z4jaK4bDE3ukdlnUQwM/MA3UMZPjodEE++LhOGm670i7O6ORdIeL52FO
npmtkjnt2y8+k2tMfRqrtFoPrvHHamegGeAuPMuCgyo8HM1lj7CxunfgT/ncYmomX2wR6QOyknkn
xvZ3MKpTSN21xAX5Ppqq3k9EGXQ0DzQnmrRB0hxO895J+5eZrDsfxEYM8a2UdrtJqw77fo+8recp
MSJZzzPSp9JYG0FM/wqn1VbgrYol6o4qQj8E+FBukpKjvmdxS7Zzvnb/KAzFrFA4BpCjA/lCBA7p
C4T80DnefoKFCO+42OAmgW1VwgulfCpjwMZ0wKF3wSYIn62xxnyd98Z6HpGp1bZB+m5ubXxBBkU/
BxHkEJckiBTuBUojpGc8tAmIVZ+UQ74yLvcZBNEwIZsZuQZ7LUek8Lh9k1is47l6i4L+NKQ+NgPi
kbOI8MEOc6DT+NHW8LGRztn8kBjW21yti6ardwQKPhQ5n5samq0CxEkgKK2CLu4PLrvUujHdLbeG
A9+b6ANpVJ+DcoltJ2mGaxs1WCVlx0h/HxvgnETC1W4EDBAnM/yNTOGWFiVy6tZFg1sWX5xNWXCi
alxZGQUtdg0IAEmOOtRoNnPMMSGd6m87LJKV4NktEjIK++EElOwyg2fAvRIFKwuq1nm+i8tyMgVc
tgZOQahxe7Pi+LbKeZKU8QVUdu7jhRRkkICJFKtkHh8Rcc0He24eRoW/DGsHnluyK9GeURc6xLdO
81cmBrKtdHeuHG/d+M2dAxy2a7dB2+ChWkPaOB9cE0gYAKKPiSTTDESGn91zoJhMB7FymY/cIXod
wlbf6UG2ynQ/9c1LGaZrY4rmDTZnNLo1+Xcy6lYNeQPCGNKDUWc2Ltfqs8mtiBY1ouDMQukMUuEh
mD6QnTzEFT5vUo+8pcG5wBXzV4oncV1bFlbb+RRZY4QvgK3IKrnf2vBSaxjy7jyjXVGoNjQo0nWm
z7Bhv6MJW13m+hvTJv68HD0G83AiGbpEr5m5o65/SBxbw6UcXySLSjnm2brOeZTy6KIFjyNqfYJK
bhlAwniyb31U4hN2Q7nN3GRaTDUnYC/xh5uTG/vep9WeNCchrC9L93vhZC67Hx78No93psxXHuvL
rsYVylmWHPGuiiA7VBA7PIMbyHmsjfCDCpyhvPwMGPosHdt5SSy5S/rGWRmVfOjHN3K9yaohdBUJ
EbeFwYgRuwsjf/oJEx6H0DqRASW2ReC+dFl5RVg6f6dkUOQuNHgQqdew5WnkoT6XWD4OyAF3k3k2
rS7kTTUgay6Uw4sbobFZc1SDyXS9PZYrmCVELKDIWrPNvTal/OIOi1adz2kWXMu0dEy0o6h0vlJd
UJoPy9lG6YSxtCkTb5N2wcFJA0pNhFkwrMir1ViHu/A9KdNdOfALjI7zd2sgbCsG7gNsruDR5+9Y
l+/oSkg7GroTaA1AQwEHIVeQ0TjLpwxVSW2Yw14F6XPCzCyMw6NMYIgoq0lWoQOtMtDz21TYz+Mz
PatiZbEhHwwX5CLzLrQPQ7UB0MwH1A/sruaHqJwL091gqQKWq7nLfjQlaZ1uHB1k23bofxdyJEC9
qTH3mJsoyduLdVUdOnM6yM2GwQbUka5jkWRkujcMphDYibZGEVrAQQp6Hj0HS+1cq9lcK6TMPOER
ixVrXh2j0unIiax6jliFBnia2KjurYzop752d23vnShqnoKCGcxk9esGx+G6o9WDjDiOGNg4VbJB
BvwUzBcYi7QHpqg6lgOu9gT4GBPR+CGph+9+gBYMPpaAOxUuk549BUvLkdoaT3n3p1HDSzVWoH5V
hNGh/hNiiNjmWLP6wPxoiuhoZJA6sXq2dJ9M0gkEOAqNYWBROtCGR3cNS/fI9UpHwEA1bEXnOKDm
TyP7y57yL6PMGTQAh/U97jMsIv3MLJphBySnUbIqyas7Eo8m76khIJaWvIRNiydllanZQiCqb1gb
41Vfpy+wtXHt4tZaJ5gyKV56l+ohG+7oLlKzIlDmM5ejYTbsWlfqYGZY0nNI1mGu1Vr5RlokCPOD
/Lk+udVGsm47sRks0Lvy4HkZ9uvAmVcBkSORQuYPv9dbu+7LX1BpN9GhNgsQzxFBO25H+Bvg9acs
wHPodmCCIn7PXND+dgdBRUr9Wg/kAXCuvV8nwKiBU++5h3Avoj04ERPnG6XkgJ3AFdOEOjJwW1Y9
qsecYmA9MGX2DESo0XjVeXSAJzMSQGWunIQWAfiGaVlH2Z+RWrp33w03PSZAgCBSolquHkiKeR+I
cKQe0dc2cOKNU4uf1PKviMO52qbuyWzCipoaj1GQpZ8NYiQ/g6Bk06rjs04+w/ChHcqezBZE7Zhq
t/4kV9wKr4nUd0xLj9gstU9jK1HoRBSjhDVDKBA+Rzw4+M4c/GJ6U5OBHIanKgwQkDpPqE+j663s
zfxQduWtjJqzYeXJcdTtOf0FviYNRp+bDdML8L9l6AIedOsY1zTYo1w/F7V4hjIXddbmrrLK6Gnw
Tf4V+dUe2equlGjgoyFh9yuIpKlg0fdZ9jAnEuezkJxLOM3+/S4ZmSA3HnjSzt1adqN3qNY9qJJ+
CZYPpC4S6dV9dGRlCT06Hb2Wta05ucXP2iMHE7+1xeHknuAQQssjOc0uKlreZK66vfUztpFxgKZE
1npAFlxQbQ0HiUmvEDBRJNsjKvs62RWKhKqEREVAStbCbUd7MdY8qPiKBtpCPK9qmY4ELODC4ERa
YbF0v+yQCXBJmMDCgmCVVdp61APBDzW9DWZiPYpGpoMxlc04WC/Srd8wcNEA9gEXQ469W0Co5HLz
p8mw3IyS3GprtuBa9WRvzma1ov39kpP3ji7dfUhsZ+v3xQaE6rzTetM2j7VpTsc6qfx1G8ICNWJa
F737sY2a4j0x9S8X4ffCNtIrDAiPyz2clllgPZphS3ATwaHEvL4HaDTjNLuKFr+2PyTIsoc+2GXa
PXVN852IP5WnMypoFhEbhraHmUulITz0niUiRnmR5NNamhyFyipa112bPbZRuB39CH/ZIu70wRwn
tXcapCs9MOpktNDczfUnGMNwdTJNSQ//bvixshptf8473xAwFMqXPEOuOnYe0QrCVRc54j/zhctJ
aDKDRXKomC6q4ioZhMDo3lqO8YQ/iBIySs/lwNkLxeG66GBk+zMdHeVCDyhOUB6LZaD8VzZSVqkw
efWGGJS+XdIINKmxA1r83lg9GBOrWD7STaJ54ND9RXJnkmyW4StYmDjEWY8pccQwL92y+YoH0zwO
98Ng3DpblyBTTcdl4TFe8LrwPM5tupkl0SJ10DibvIYTOQ42KgG6E7bNUX5AoEJI+MWIgwJYKHgH
n7nDzouq30Xa0CJuwPRRE2vxZN+dJS7xo8i44Wam/qpN05pyNtkJNq9FYcHcwm3wYyo0huhSdjQC
CAkfZL2PheMuMqPseW3jF0axfUyjfAmjDa2PfkhBknY4yE+RTN5SEM1dn+onU477ASX2PpLoAkOz
+hiMYNy3T1iQqnO4GumXLV1p9Fs1oFQl0uUSCkEEA0ZZrsSfauX6fBiJiemNXde7K7Z+GGIgq86g
Y4N7MMy05z5Szdb32fczXO9m/cVaxh9mMD97sEsz9TCJ6BAH0VNERTIqLiAnYOUcWm7AtEY6VIuO
cYtfYGzrx0WGxFf0EWG9yt5Xo/NB9pSNcn32ds5sbFVT/2I7MPCfG0RJCWPZNOpUF52/ZVj4pzXm
n5IeIHiL7ksIauQsismna64TeplDg2Q69amV8jsrgdMruAep0D9E6pzCEd3AUXj32nmhi/gM9gYt
5byfYw5esT6ju3uldU2Lo4DsHtOjG2rvC6tMtIpwJ69EWkAbZvxx8GlftsiTkW7qZqtJRrFUWGzA
lcfrKhTxJoF/WoANfrBa/ESC/A1inksGFk+B34Hq5UwTjNkN4Sgsq/TqRfvaoxSCeoDtsNY5Kiq4
Rc1P0ji8dymtLN7Iba+aR6xwd3ASrG0GLS+Z8ReFjcnY7qo/TCD0IiADSzujdR3UTOin9P5kCY5p
JR6cRCFurUu8qi7lMqNNdD9VCPGbltYd4sNeFrxR8AeI8TEzBE569srot0omue2SgP7N/bBiNNOG
V0EcZo0Gr7XF86Aq8SziYmtRMUNIHRkvKc7owD8KtCvmdPWI6sBVoW9sH+2eaT3XgAx94m9HY4ka
Mbg4FC4XZc54mfJ5WMbgtzM9+aQ1mO2FXFrOZro4wT+oL4YiMjAZOGEZryRY/yHQJXoVhdOeWLgJ
fK4DItmo3DD9+z9OGB+hDtenGF5fDbsYFDr6dyiHOX3KkrKdpvpa2/0vYyiOuTvleyskImRIRA2j
UjhLQarF7xgjWVGBG7Nzc4uu29ngiBTn2qEnECHJX9XKHM4D5vQbaINVRVV4K4stdOjmxqAQEypJ
0GWWu4yl4+Lu2W54Lx5c0hj2rXb7B7g8w4Nq3XrXKmrWLv7qsta5xnEd3yJ7do6zE74r8slvf7/E
PbmUoeTQDtRlH7pRegkomG+cD5A9kKIAODBgIh05DT2gHONKFJI3JsrpEd2zfe1SjhLio0fVcAAg
FT0m4CcfDQrZxdgG3e7+n0OayYNhNExj+r5c9RXGb1ViUqLXNaydLgEoeLeFG0PTbDw/aW7+/Uvd
SO7BcLiYiVPf/GIKjrz496wl71Qnpn2IAOg/Bd5vXXJmZkiOfpzt7EQUtlzVtqxOKKwNd+iYPQT5
2fLGszlb/VOWvkyqrG6cqYen0LQhEZVzBBCbb80Z+Jglo2wz+d530XHjL00yBVWOP1LWzzIp/iR+
bp5U1dTPKrc8dIyZv/n7n7qtWLX1/DzZ8Q3Mov82WKKlIV1lO3/u7WcH3iMjDHMTKEpQOEcjfAcX
Dm0k8ydL8xFyFmFV1g2MYqszlljn5SWTXC4JycHvxaiKP1ZE7g7CxuwcOhCCsPC5KzfW48UPIdaE
TXidddwwQPe+7P6uJmfCtaxqtasTqR5zyZBj7N3vgBP1fdOR3DRfYxp+6tjsX2o7EmgDvMdYGeAF
ILqgn8LPgiUt3977p6cQ9NxB3rV6WWWdyjgrEchiKqiJ1vUM17wp5PVkLRo9fuOSdHabKfFJ2nTK
pTEc5lg9h9oG/Go4aIc6buuxvngxY+WWoeuSZzxth3ZNB6h+qVtdPd0hFkKcu2jq3woRFCgpL4Cn
U7aDbDhMmlRfUVn62FI3uTki9Qjl2Cp1nlVsEyxYcEAGErMDIneD/l5cHCNATx8ST5IYiXU20n6v
U9563hSs7EPWvmaOWFbe7HBt6Wjdu4ylJMkuIiiDN4dy62A6hVpGzp8ylsD/4sK4JXH9PA2GdbAJ
r6bpBg2otcvwRHvlEZ+YtQrMkRSUaLTOyG3FiqweyZoniO2r0gIJVr6tHeB0hVNX26EynMfJTfMH
GtCbsWrxYnf3OLXSO/Z4Ehzg5BtFE2nh30UeVqdBimfVOpvaWz39HaRYjD1UUZ3sOXMOVceyD54f
ASnsFlOqY+Yz9wCI2m/syAhRacocpfL8yfob7LzEg+QckVzmErOiDT+7Ceweu/o+wyzcd+zQ7t4p
kUiX7Si5EyDvC/keUy5cihpspp9najtz5t82TXVNWgQqug7/DI1Ql79fcoAHXpUZuwmJ4DpQPySo
s5niNp0r7xfeAwph8OdOrhjFggk6gdsBD9DVF9I41pPl68PkRs669t2dz4YHF3DotsrlQi0Nz8Pz
TgC91gMBtAvkL+41geO8Z6/D08IpsQxRwUzayHbEz/WnGU7OypBRCdqpnI6e4YENcyPOAtVdyhsA
dSJ1pt1HmbfVZWX/znJ7VeK2zkRjvqVimk7MBxFBxHg9ncJdCTuG03r/UkTopA39VvdZ/uhlWt5y
Sxtk9b5rhCxwplN5iCDO7Kyi+TQLD2BaFn9LTHd47ib3UaGoXBT+vbEz06htvPaUEwc4zg1SRwCi
bmKZxKfRiqlKWIj4sPKra6Lr8hwgX2bKgJ/DVv1l+e23/yDmobwl7MpySO+0eEBYUuClmSYvRcNS
KyDVGfEMukPCB48ry35yne+mZJ4erMQtX4LB+DYqtOpGPF3IHBsOKkn2ZQTvOYVXqS0nPpsGQZy9
7WCUzZ1TpRp1gSvKLTqV5zmMXuyWCd+QaPGYtLjegB8lC8NWoCBGLbY5zIczjlbMc0lHL7qzaYAg
3UUZAeWuTOZHjRb51qvxWBeQGKz7ASURUUgChtRnD2WiSru1a/XOOrF1gGfOyunhkRDlhOawSlih
tthkpsd5lPtwLr2LHhswc03anmLwOmQqDpv4/u+jndfoIBaySeQ1LRgk+o0905sHQlJGZL8LzODr
ZsJXKjhUvujy3luP5XCacukdx9oi/aPsGVA00tgpINevqSQcI7Sir2XriOEsgomMWV1ZS2F6wKtS
g5uym5L9UKQ52Tp8SYOYZkNuMVIdEMD6Hcp/Ff9SwUsnMoLoMo9xOes5WCywlyQDkFQ4EHa3EX6y
6TPtPzdu4z8X1YfFlO1Bzuo2C5b4fO7STT+WEs0zWsZJwd2IbX3hNM/ZsKqix2Y3M8/XqS1gZ/bG
WZjDpuuEfTCKwGakX7/OTLm3oeIztz11RwZ3dJ2qPDspE78h8p7lNGfPxCzlx5wWGRjvDhGilITF
Jl1J9mFcki2Z7azmOczG+tgkAfpZU78NrQOpLNSPPWaQP4qDaNXoVZ434Mdnx1n9s84Bk7pniv53
TyC91vo0u+6QM1JfuUGGO+xunCuVRmBsdlt+G4Qm1+AUBwL6xRvMfj0DpgBgmElwIASDMlsYFxKO
yJV9qGV9y8dnf6RIqT0CN1zDPZAL5Vy5r8B9Yy3dRGYXbLPUm9aFnJoND9BHIpq9Zdy23rPbB1tE
DQS/cWe86hkIYuMe7ML9Sf1pm41hAeAUbgsnuXI1jB4w4AZkR9oRKlx7bsaQLe3Pwbh2e/XkM2zE
TOs82T79qFpHX4AG6ALqvD5VUBvPnUnchdC7qTafMkG00kCBtKzfay9yNqXXiWcgMiyIgUEPdo78
A0PPZYtrAvgRRmJp0steJoG/1prWEaoKorvTjF5dEMfLGfcJQQaMnjKBIs6vYuYiKoD+mc6l9eCP
ZGXObWjvZKb7XVBimazgNV6RvTHrr9vL3++soBIAmE0FuCOPD0UUfEmn75CfjS69ibDbDeFcbBEH
2kv6q+Wt8svyJvtvtKH5g0/dcCZDaU1opHPSVskXxkzLmYgtFCW6v1oIja4qUe1R2c5Vy+5merW4
+EE6PA/xsxWa1svfb3L7qfSJOUu19exQH59L5x5IHM/+B3yWPYcYMHlZlG4bpwoeG1JXHv+zAvKv
+P6/Og88ZSL3dNBu0+0Ttin+Vf8oc78ZogiXcDDJr9SIPkdX7nv4v+AXsWYnwjgAmJ9B/TPBGHBA
jl8yVeQ+tPhL/x/P5a/C9F+ejGN70rLpVyjHwjZ2t0n8Fxl5BTAY7BBiJsCgNkqexnwE7+wvPJIl
1zKGcu3fjRmRyEFhdxq08YQpMQinvetnakXIX7dheysWSUUQAEvdQEsP/Uxov2axTmmQCG851eQm
NaRI0AUqAlqdtX2kOX4Xj2zwAHgkMt68pD1zViqu5Uh2fFb1579fjJHBXD4i7fn7rRn/KiNEA5nl
9cdAq1XTN82u6JV7RCAU7usojI6+J+39RMLBIWs+nZ6ts4PvPPD8wfHIuH3P8JX9DfXp78k+IUFQ
EBzFiH9UUZNzwacb26bLapMZgX46f0n71jkCuUS5U/SIbAP3dexqKIvFDKRhTnYz5Q84JbS0HODJ
CMs5W/B75Ift+TvDK+/jQPOInFAsChWrLYTP9i0foVaSh55fymEm5bovCKUGYnrr6FaviE7yNn/v
AjuC49YSG6bHdysY41fGQ3hJxlQT1PE2IvK5/f2iJIUhLh9rUxyLME0vRdBWJ7KdVq1nFE9li3v+
P18//4eA2XNRgEvPcy1lOa7l/tu1XOWRR0LTvVdDpOcyqCMSwCO7WP/qk9n46FzQlT2SILhf/Ewc
t1C3fRZay6JjVmL54QOLN14yAqphJnkOFaRDFrjoOnlgj+wQqzA4sACSt/xVQHrnmISIIwwQ45Xi
3W8I18tb9tIma+6W43KDdZY2ecW0Xgj7GuJh2P/nlyzvL+lf7hjckT5cDHQjwucu/reXbFYK4H7V
giPsip6OrlusEh//fl/AZxZkOuQjgsvG4qhP3oN58nJnZTZB9IDFOX6ITER4BTyhQ4Q2r/Td5m2M
CuNQVGay0tQ6H52+j1/6S9aBjKomXM2q4HE6dC9h/dWbweecl6BxrZqZaNUgaS3GB5si9i2UnXkA
P/mmEvMgMvLf8MOQSJWhJmWCFh/pT7xxOsue/vNb8u9WqvuCZnnKlx7vCpbBf3Mb6dKywrjnWjZA
2y9oav24mfGHoDNy2I37sECgVOgdzWzABuTz3//jNCgs0xW+4kq0/nUBY+kx4kIzcQ6s/Htsaip7
qPI9ICHIb0c3hOfhybnbFZX1/03L/9m0bFl8sv930/LTELXzD26L/Pu/+pb/Pup/+5aF+Q/pC9zK
oKksm2UY093wc3c0O//wHeRwfI6uazoWXvd/2pa9f1CD2jb3HA+ypMUnzH3dhv/zf0jnH/dlBy+z
Yzk2EYH2f8e2bElxNyb/8972TIE/zDR5Gt79OjbdfzMu21GDIjeiGTv3CJ80pHvVkh6BdyBdpF13
mY1fbVvDD1MQBVKFGjuT+BPmABhBb14i+axJ77tURGSCu0K9gceOzGt3OHvWDQ4JkcN5hp5beOtK
ogtMTPWt4vF1JiuaOJGniU7Ebix+h3PFgaC3u4XdWu8Nrb89k4XtQN8PSt1EunbpFdvUnGOOeujb
O6VRfNeuv5WKTVZkCFNJnzh3VJ7CARvtYIhATJ5vEZBQSxeTA/rVcNa0JcaNBZqfMSdCwNy4llHg
7GaBHk0hia/cqD02sOS7NGL/ERwtjMRYORPpbkUFSnRgIr9gOvGSU0ccqoZhVT4hkyqhoxhoJlck
C9aLo2XhJYjilgQwnf3CY/cwcLzearC0nGnlbQysn7IKUsIqO8oI+dy5VLA2jX4gstgzR2pyN41/
etn/BuPH6ik/jOTE8Qtoa+OZC6tVh951oyc4s/TJ4XmumLwtvXawmf5l+lAaya+uKsVO9cP7iN5t
S5N3r1g+Fn6D1hM86AZpg083N91UXfM6xtUH/SqiwnnTm2rShyGBLzhA0WrL6GCGUDjBwV9GOkBr
k6gNCrR5D4CZfFjmc+TUnBzvK0KyD5MieuKwF0CB8c8mk/aVogBcug157QIkkGuQmhLWpbv2kQxw
RokQQ4FHNgf6uLClF+5AV5Qba2kRgDEUDhItq8dsVqAvQ+E5+SgepvCXrLP7mVjeYGhhbA2DYxaj
HcuIGBvEJhNmeD802Bt0V/TkMJQEoopA0A184BEQlrZ9rhskYURbIdTQ+M/eoec5i87GvBtlaqNq
quMqL55w5n+qrJlXfoiKVFqkp6VgeTSoiGWQmc3VoEHZpuJoWuSlw7MEdzrKccvUkeDNzMd1nA+w
kqeLbYa7SuJJKHHrbBgjov+sVbi1h1wif3grO08gVyECohUQBRw1VSCXrCdhl/mlKs1LE7obwZlz
DW6IZzDIfgH+aBGlSIvMZIAPg+JiU9X9W0QuwTIiV3YRSn1pnHdPjk8zYWnHtvBfkiwdHx3t/c6A
w7Rd2G0naS1DOxMI/IBJWXQFlnrOk43dyfk4ejZ22PCzMh4tIjDWUPBerT4LTpE5PGEVpJeaD8dw
bgdGWO5loIreOS2bJG/dvaNrpjk9z8EnkMwDpe90BvFOfat2w36ckXWFmSC+E09rg9l703ZYJC1P
7kSWbDzPpo3uOcU6AIQY5HTkMxS/vCriERArrcL6RtN9QXA6YaajL5YuoVhoqV20OcrdFtH8EZh2
vDXK6qOfXaQzCPxlWz56hPGMWMrWuhrtU+kAjyIZT69aGSqI73yUNQZ8Q+ZXrrSW16zBG+TFmUmN
nUwOJnfw5ZarcSTapEbgpwjE1qbHs6lzX9Ie+y5LeMtmEBbHBtH6YjYilxE2a0ir6dQg3GRR1DVq
wgEBCU2wPXXlLxuRrd/Llg6IixeouGQk0UGvny8YxcOlJDGqMcnYCTMUGc4ioplTmeNXyZDYUpVe
etYQrB2WLD230a6dmkUt83Vdt0g0ytYDdmgDOhHdWxaXv0Iesg+pwQr9gPis4rYnXNx10DkgxCDV
pf0sCMBasfQAWWrw7vn04xwVOKuOj22qb06DODNHMFJFI+1uuIpmZ71WySEjg5CYwcBdxVoFwHto
MLqM0RedxdDEjZ018C4Gcfe1AZLLUrRWvPM6+9uDrcr6V911O2svGELQu4CzGUBZReGsJpmaILWK
N9kFjzrxBoIVmrOoRgYlekM+MC/Yx4wVKXGNoizfhMWE2SHta6DyDqhjfO81ZPrQ/yljfm4UGB4s
b/7yTYRRqV8fVAZ61NAyWdQo6PJgF5KJQuuR/DYcKofc86KH3jWuXl00y6C8x3+0xMFxzuXNjyJS
YzAgSIo/HGL91mF7BGNzdO5YRy4Gghkk9Lmaqt1z5/W9SIRugH7TIOnRjnyWcVhgqXFsczPZTvl4
zxqJjQVHD/rrnqzXYUACUx6hqDW8duW7pGs5db12AK8vjax2tmYzgQ7yunWoyQtL0Est4sr1P9zq
92RMDBP6MycT4xbkw2dtMN1HAUKOdW0TQlRA/yVgntgcOsP830rFzYGzVr5lTKigsSxJ876nbwto
s037rpxxz7LYrExUcyR4G7deDN/3+91ic9n14B0DO2AAmUQrI6JAHYV8zlQDlFZHZ89IYNFNZGTF
PTQ1bRCHJiPiyBsB/KywX4uAuEATB+hGQ6JbuwQ3rRpb7eNiBXn73GdNukqrlqsqk9OCgBixaAR3
czGZSytRKysmD0O6Uf9uI4aBhNYl3huce2ibMVDCuqwZGtnqMmE6AXPAC2sIWJVTl++NmYhunM9f
cz1schhSWxCfPwlCR49RXhuQCc55dp0zJURNTQ/fjKAEzKJfRNZAGKKi+YycAV1h/eNUHnC2LEbh
6PyJ6/bR8aYdbRCCnMhbuv8H89h5JaQ3L1HuZEsUDjHMeeZyoSYglB/9RdOVpL0ZY1wNcaOABWDe
faTCJs9Bj/njKOIamh1UatG2Ww6c3fMkmd0zOqs25Dkupcf12o2HtsyCM6cY6GUgEJO7OqjzaVAa
Q79hrYFQLpx9VqCEwBL7RFzDR8/bhQBqbd9pSOzEJ/5yvEwHiw8vqGDPDqbYWpjHcVFCw/a+Btae
FfLWDUw3LzUOmRrq9azMl6bHt9cO0SFsCIbnNJOy70FmdnFZ02EU19mhtx7fN/bqVDmiX9LvpDui
rv6Ex0L4R7tRajs0yI3wggQsUdJe47TcdTOkCfe+QWbogSJWJkztx8qPvoQxF0teb7jyrJ2Tmb9S
FYCyQWC+SOuCCsH7YiqkF0OZ0DrtbHr+5niw1HRyYWbQ0y53ZjhVe3vIuJtxHHn2xrLK5igGrMyZ
xsU9w+2iqTqeXSJqKmOH2slE9+7Wi3Ee+c096z1wo3CLp7RnGcASoZnnLsYTf/nKvcgSW0K4pLSS
D/ASt6CrV0kEaowxEHDXjFyK1EJz4rXRjbjD5743fnWBHPbtzNhhylI4InmKx6+HNzrbGL9Slzef
KWjnqZtXGoqs1TuQlZmL7ENCgLj9kNzTza1pmUxhcvaTUyhUuI8KREq2PXyTcn1NPfE9eSg/p1G9
dQGWODPvcAMMT9gLm71FmFKg0zeJRuMtMvonJnx2uBV/7eihcTD7aYtH2eDzbH8LLM6Vlx1K3/mo
lCJCBvNNZluXOIIs3yj6f5lrI7FBQKX9WeB/qdYTd8MitpAMuEFRbj33UBTDOpf6xQGZtsJDAXrd
7fGk5BCCU8wfNVulDD5dSSCusDA6cfQB/YgGJRkr7KDo41ZGi59owChKq10uUf8mRyUzmuejA8xb
N1Dd+USneF060tlSjGbbIie1QQfqC4JyuRQCQ7cvcmtdCCk3SFhpcNC3OMmIZESdDcwAaHPNXo3f
wFchHuiiuVWlc2tK0tCyjneIdjd88JroFpTex9ZM1aNxaZ1sX1YOLlZC73rYQ9vRGR5DQQZb6jFv
KYl06DNzHdjztEti+/cdPUVj+125xo/PhMvJ6pKlqPgSfVUdGGg/NCbkIdxVSCfzX+Akum1s+tda
N9luHqsv1bn9hg4QntNuem4dIm0L4qyR763brpsPVWRgNVMHMjv0taoqXBSyeBS++cmkFJxgObEv
DRU7YUzwinj6X+SdyXLryHZFf8h4kQAS3ZQEG1GkJKqXJgjp6gp9kwAS3dd74dmOsF+EBx57UlEV
VTdKpNDk2WfvtYeiDqWXONsoxg5Sjs58WjiC+5nZ3QQTmmOj4/jIGy315M86Luq2vlUy9OdqvEqv
FAxJmonGjIyjMOeL0fQYPGz7R1VGceeanIEiC7PfsnKQUo9+z77HqIn1LLHMj5LLfOMlLH4pRfC2
JcBNxZYIPCoftjiS/fXOsehCL0Z2nEd+9jHNQdIruM5j/tDW4lgHLTH0Gk0uMifyM8Xy0nIZxYMg
hSTEawIaJYzQiElbEwdkaMaoUAYQqbdW4GElYSWbz0odFY0rrdOyPht6LFbD99ymsGKQ/dyxGhj/
koXKdYsTAdUMeoi47GWwTfVoH8wVFR87O6frhi0Mpd/VFepnt4hO58GDgldMVIP3A+5Iy4cG6WK1
TTBU7VNPsd+cu0PbjifNSe40v8cZNIEpnZDavOltbYv2lqtV8NgjlyFAWGCPN2hJKsIUqjnuU6jb
XVnfA78pbyK7v3U8wU/Bt+5oHe21lfZ07rjtOZk9iNz8sbEbuZMMMkYrUi9zuC6sJfpQdOOde425
HnvNRqtWIx/wFO+be3siLzVFzh4IzaMvkrcU+3XP5L6nusAP66k/sS/iePgUF4l5APphbIsiOxHN
8TaD4f+BPUqB2cj2bqm4Eprix4iHgTSCyvCv9kSludDbwj/60rzlzf0Se5wQBt6oNK00ODRheI7j
jJWdL6fxU9pEewdXLLfsriYbsVEGblbR5n+6Nslg1N/Mzl+TiFJm9fdsUVi2I8PN1BSQjwxJ4OY8
CfG7eAX1KnS61MrBlZ6K97bUz21K0B7IBWcq7f4aPo+SoHDVrnCTdyNyKGcFK+o602ks4gdkUD0J
9+JWAdXhCjToYLLSa6i+m8GWj8Lmkr4twB/cBjWFsuVjF/zFKpW03QiUBnO3SJk0GqwGu6omEdEV
9U3hU4votH2yIXnvM/QP1IYDdrR/Ot/+LXmws1WiE0bkv0DT7QOGwZ2RgBSGWRLzNAAE2Y5nPMf7
aoQqGlDFIjB6R7PLKrYPnvm6l43r4kQ0fdWFg1dcpMVapY4yDP8T7lCTzlAfmnndxI8jzVuB018s
JU8EwH5maX7Yhv+snWXemEQDyIFDfqCu7QRfcd+U/Z9ZlF+B1WxbbqWsN7mzm0/8SA81LPkDaXDl
WA91Q+dLYuwtcJSz9vmBDOBPafDLJE3XHxtV+lZSYmNzuZO6eeK+/O07ElwiHQa6zfs9mVrWwSwl
t1EKnpGOmTGtiKVhJMXlTzGRfccGaF/F5P+Mdj2b8rK2HfAt4xL9sur+05XZpxp16Nfuc+V0EROo
dZO7yQ3nxGY/kFwhtMFpybCxEsSRuVvuuobPmru8DbQu7pO5OBYpj+DU7TgJG0lxZGd4zuV2wL8N
8j19ge5UbUi+Txu7LF6HJKAoeRx+3Bh+xSIj/LLdJ4yCMSwsdZ4Q1/GBOPu205TSmsLYZcYZhp97
Rg+rkRz5t+bLQJqtlT7xpuoSGHQqZTaUEav3LOjZHUZwbhrSFs4+l3+Kym/2pa3PUrgPQy3qC5QN
fs2B1e5puxoKea+sn2JunumRyPc5aCi3n+V5bqiFqTuEljjYuTwScAyi+Sf6maLwcjm1a6sbcODd
GMvDPKO/yCLhdQrgfRxFsbWItyy+IpZTUniRYzIncf1QuN4nr92/RTuRLe5wNY9OfA+7cKGAgI2c
22oqH6mwLm+SFEyYWgN8hnHm2CXCtHZwotEF7Q3dzUSJ4IQ91qVSJhPFq5a4PA29fDlrjr+0zTN6
1IEevY3deMGhdgbrVASkoogYnXIH5G4TZ7eeo/pTP0pjU4Hvrr3+M5HtfPDS1Yxt8/v37JwR2Iq+
lyR60PMB+7d+akswJPYkKXpwwFr1eUFiPgVMM2BRZGtJ8ogouWFJsgxx/Dvx+k/L4uTl9LR1NMtP
Um4Kn/FAtstNwjs/TNYeOX9AUrJE+6imlbUKU94bkJ2UU//avK0P2TdxweWE7FfD8MOOEoW5CRba
UnVwjnlM0XZyXy7DOSj0hzfD7qP/j2euZx7c6hmEyUIgiPm5qi55duvS7k5ze0QxnrDfMYiBwpwK
7IDgG7fzOP72hsdKx31MBBttSz9V6K0hug6tlW9lxEK4ybHrKExDXlPwI/mPOMgP0g7Gh1Ub2rQT
OFzLnw5mKQaqkHn5jKKDFjXIbTIlLeflhZuG261hpUVN4Aw2YlI7HnQYdgKDAHMRP9PAVG6R4ONT
NYqnhL7pGb7AJvIJVEYgMBk2W+qqMss89iCF0vEtsZuw7hvqCOEFbT+Y+uut79X4bbiuzC4n6ZB3
q9/V3cYFAUBvTu7Mws3OlYLGUEGn85G1trVNhKf261sdJNN9vFbtyF5CtE4IhpaLqLHbEGCHgUbh
WtTQ4+IRsoVmXB179lK7YRUILYLM7Qi+pMR0ttFkTwAu7BuS6ftgwvdRewQQo+5xaZJnM8A6vnJm
0gp/OMBpWPgNtJi8Agg3EHKNR+ZMWo+6MeeoEzevuB3+lIkLzHjcT6SbN13CjD7X5ZFVwsVjib6x
UsnNPsgLoJm09d+Rf1gZqEcdwbOpPCprVUOerks+XAS1Dd78x9QkvwMjy9r595xVUg50cp+M5qdL
2zL9OrhaOTmEHgWHnJ4x85eJ/Z6rKxPupYKq9eyRWYa1yl8GWE2Vt8aVmq0V++/ajJ7mzlvpzhPk
E7wGdeTv29bbNdANQkP7nDjFfgk60jiXuHOt+2UqzzGwHILQZXxbds5dhCja9GZ97DPvN5/NUCge
aC68d2Yy422Ju33kkBthTE1hxL2Xi/8pu+prNchBPGxDYQwfSoN2oNx4P+HXAKyueqZD7zRV7t+6
d/SGAKXDCRL0VJq+eM3C+Uzjrwb2yY73hOJJtw7mWQKtfRYuS3daTNXtFt7HG+kkeEwFyvY4gukv
6hHFlicPfaLTlnNSQ/nNNk4Ca2sUxWM3FcNtPPiPee214ag5qmBy5lkz8bPJRfDrbJ7M2Drh7X43
e+9sK6LTQX2yq1uFwQCDKIa+2Z7fyeHTypD94Kz1ngTk0o2mhwagEWbQOHDJRpLYXOjWddJ+/F6T
hbLYsbjEBpWp8yChT1HYjBZQUXfhjd5rOkC+qMA3xT6PNMyY2dRSjTCP97FqLEJf+tUVvuBNO6W8
OLjlYae3oJlQlATUpA3D4nI/NBBjm/EwWslrl5Vc3l6X4xyPX7qq/Z5+ReLt24aeV5G+NIFdniuv
5drAQcOs7MPG4oFIsJH8UeAme0eQQIsD7B9av7W9nZ6Ib+udBTcHcoPxRlXIbTz1zk7CntlXBhkA
u5Pjhegcd7QzhBEh4SOYf9x4g4X+YiChy1hP7yVBFZmmX3VlHEdZ/F06CwVs9Lv7AcjjQra5rM0Q
6as8N525T4fm2IjSOWBQJcV2x4bdCXPVDdeIOP2uiCPjUsT9Fm8V6luOzT+3RxfEBSNFwx7tSIzu
tR2gEjgKGF10Q6bqbx5MEYMZ19UYRH5YtibOjrGzd30wpDdedhfh9mJ/NbonmkVQegBiF4mKkOkL
eUP7MDCbL09M8r4ZUySgL2wtVC37lF1kNo+uAdptBpqjUzbgI5Wb27adBCNJd3THbp8zYUnUmsZc
d0jmjEE2oNzRqdneJzhB6Z/bC0Eq2yvQmFNTu3vXMvBWueqih/6pSJD5PA4OcHgmCKztq6zbP3lT
yVDXNST3DIFF+WQ2IUF0zPjNHXVPPhJz/hoV85MNVu/GyZAY3ZFnUBo1HlubayOHe6+pnltuR1JK
NSNmXTUnGw70PR6xed9YgNTS3nrJi2M7DFE4lwtFc43Hr4t3MCwirJJN9DEYKPHGEFV43nEnA8aQ
FTfTxCktxWrUCflDDglmVAZwQNtViLORot1SmTzcbxJNRFhl9jNNIiuoZXmzvQYj+29uN4+Y0MlU
EIvLOdBszdz7HpufbBX+DBriEppNPVE9egM8sagCWsvRxjpbdfHYTOXfwcXQ29fsf3T0YdbSZBvE
6tOGsSTIlVIR3TzroCDzutC8xRb77PeoJ3RHvHZQIZRXXdwPBhBLHOmn+6tNVAUG5bl6HJTzR7nU
X/PCEQGOYyrYqIQ49gn14RBG/tAFntou3UU7e+Fw0MnyK9WSnN5lnsm6Wi3ykoMRnqBTOtRfJNn6
sK39OxNUf2CE3O93ugf0QTaqEdldXZm0tpXjLz0eDu/2h2mpHjrK5nih8/i1q/zGJ1J2N3qMy2xn
OhwR+2Jo0iOJCuMhWj9k71NwRW6SZE/g8DRqllcvOk0D6R6zHBwkbLbeUyPmU5z3H0OjwiUbslOP
F2tGqsSXP9QHUWY3LBBvsA8nF+l3HxRX0LzNiNGNM93dbkKKjd0Qkz38vTGhj1eO7UbWcXccgohj
PMF8uVa0C/SyW8g0FXZQqP9eT16O+B6uyaFuQq/rTEYXrzthT4Oz60hy9UoZqF9PSVx/+aa/7JWt
niGR7IS7yDtnFpDXZMr4iSy3ya28OwjpcuFH+rbO5YXjKizPzDYOyy7A07zD36U3sZ+f2nm6nwv7
KgVnY8FZnL50/TC6wwe8qaR36cRJoD7UDb6l2ubG6JzjQFsXjCPi9z3FkDWt8xxqCO9azsiiPibn
SK9pTV8e4HE2fY497FvB6NmW9V0lpHmuIcaigALVJHFOX0vHaQv94Ei7hrsVCa/5zn2sTcxUvdmb
q1VzA/2kx7zbvxC4OnGYEviz4S91k09HYgt1a4CL4MQFxJ8pybfDrG8xPhBtbrmfZl4NtxwGobDp
ihpzQcB55ArPG/afQBO9jZdZL3qq2RzkhJqjMQ4DcEoA4CYiBhZVFeQROZSDTRIsXdVIR1pNY1HJ
XM0UA+ZKjDj7B7Bjd4HmqT9ZRNr88ikVEHJaKlpXwAX+TZfi49QR35NT1Tt7rXJmbe8duSiONv7I
PTmQS2RY8Ym+S8kp+yhneISruQBibQNOj/LoTqtX+mSekrR/XgxPh9QqfKdvquzZsto+5S+UC4ax
YOYu8m9psRwimEYLX2J9OFAIoJ7tIoEJw9p2Dd4sy/0xjd8c/jPp+JSCxvkHM/ob+4KcHdDyqTs/
3nm2qzdzc6Brg5VOsuwTsyZBPjhXOfUHWwOxsvrM4GqYdil2708XnNRG46xmnTn+zOUvjMW/bjFR
iZxAoMA91UdfDeeLhfBC6MLn2Q4ABTlutlgGu0fIZVwGZpbdsAN6Ld3my1nK8mR35V/XHU61dqi4
1dYcJgaVXpHg0xA4f4msAfk6Q4VN1RuyDFMurOJWVK+54z3TUM0jJDcJlk3TjdfaxEJijKgZytMG
q0pMsbDBC52UQF/E5X1Fm6lJwdwmMu1v7XunPHf/BnKRu5zeJCPp/CNwaqSfDoVRGtRF8Taa1+JW
+oaEA5yRqSUMcofmt0mK4+IIlq1LvidOw2iJ2EmhLRIlaK2Nt7jPDhTprb142c400s0cx+kRCWon
oVNdBKhOltrdWlFyqGfW5TBZNrIi2yxUn6NaRTccm/0jX/ondbQsDjNSCIQxmdlZwo+02qgSr4Jt
/WBhtKH+kiWb5l8jUN81ii2BP06+QyzMyzjCq03137K2PhUAWXQTNNeVT1yhjNnU96G/fOsquiIU
AUfPgUs0HVodi/8mQlSzNIXHmpLnIj16gsSkDqI9MADqMWv+48jNfsaymcLSS//EXkFXCK5blOWM
aG5VnP/5F85dxbkbWiCDjpBISSXSLhmt26xP/loJ+5ulbTIGJUkOKdWflhPfmFZmn9PACq3U/BtY
ZrEXUQV8S/MfyoGVHxWa+Tnv2cqKER2dPVm/w9gISz+3bqLPlMPyWZUVK/Poi9MMoYEhuo1r50to
e+Op6CmpiXpX7cTJhCSBzf2aTuHoUJLeWzw/Zv2hXG+/ALeCAPqqvZK8gD8+gc3Orh2/cKafhz4z
l8exqe9wX+NJL5SxL2z/UVJJfuppONsUM09jiky+fRecJNWeMfqrSqgdpD5O4aANJ9rlUYY9WJtD
fBuM/KEcCaDO3fTBoroaEyJhV3ooaS31sTy0Kr+1jPwNV1F2mlSnd427sJz3GMaCJaegTXroRG2w
hCSMqUqiGHZwimu/QGzLXftn1CTHRtoY9/2Y7dlRI7BPl3om0T5PPOjgSLapRyFRybc2aMYhd34z
eRVtoiWPj9QjWak97ZWpeSgHzlvulbxMpHgqbMEGnjPWDUTkTQ+EDzDRDPjDGAD+uFgtzdZCPomP
X0WVZfdt+WZM1xq9GLRIGyZ0gEUCHakgX1WbnF20Kv9kYNKVoS6iTfRuMEENsZh5GKrU3MZexUzN
zlXPyDumdqjLTu+5yYvPNrc3nV9DhyvEVdkV4Qhb7MoWAHM9oMVwjXJHi1EeIypNspQuHGk9qpJw
iSNT2vgMQC1LI7EHF+3RFWp4c9ZVfg4TMBAxvFia8m5nyN/xrHB/i19VJ+khSGVECIXwYFkaFs+H
5M3vems/VsttOWlSeFnU7yzMWl526CG6nfn9vQ5qFqHGZLdN9PRd2gyNo1d84oGzj9FSv/TTXWnO
7ZWKvfSgpaCW1K++dD8LBsv5a/HBR2fRTDAYEk0KSIgeInJaWccSHMEYezZjvQkJAtDNJyuVfK97
mKhVsFws3qnCmhZgZaxMk2ilfPUlOExp7dNevOrZ/zu1vTyZdmDtxtDLAj6bgScLcBab6FLeOG2W
XLp6+ZAlFClNr+ppGI3mWFepEQ7Ds1wV5BT2McYRzNYz66meJwjWe1alakuRKQ86aNA3ETKDhz5d
BLe1maSfDGkIvM4nMWcAf72r98a8UYKmb3T8+y5g9uwH55eEAKnIHpdRW5wBaDOjObD30juZFQ1n
EN8PA1WEyuyvXTDw+y3mo8Zvu8GN2G3/rXZKtfQB66V+RSgYMvipWHbaenxivYvPyX1LcrzvNdXh
fK56u3ISPPs5C6ozaCrU84GLfVoXqHn7YSjsFv+mvWzJFiB+tKfi4pjoHB2YZ7nMKUPi+JdR7wZl
IP7QSDjOyFLJNdLvTmRPpV88WL43U9nN75LGpJNXQC2kHXOr2apvMt9j6kkIjFrT1YL7fMor2nin
YvtPE+x/lgg9/Id99F/KjP7lH/9/dRtZAtvs/24TfqzLryr9+h8W4fVP/IdF2Ar+4QkPc7Dp0Bsk
aOb4L4uwJf6BL5RWi8AJbEc4/n+zCPv8K8dxvRWmjlq/ttX8l0XY/ocLWd2n35zgD6V8zv/FImyC
tvqfRQEeBmQp6Q1yGRUkP6P5L273pJvo2KYHkyWZ2YXIzNmR+pN7jPnOjVLluczNXRADZWXISjeo
5Le+ci8875Gy50EhL1p0CtHZ0PlIpPQugNsnEOtY5YeVwZcYDU4pylG4ECIJ0yPvzJ2CvqXKCKnI
J6tfTW8wT0HO+KO/K/OjlBJOmvVqeyyCK25Z+EF/ZgtrAetd2het4hQUAuo9eVKAX93OFS7NsHnn
bbSZXLA8FxCkBsSUOXi2xoDDsNPusORScA/hrbSKx9JT8mJwuiVGzzKaWJhBcA8PzjjsencgKs0i
vgwiAFu8mnPcOm3bsTpiw08+IT1xtOb8N1hPc2JDF008uSPrzmGlOzZT5+69tof/3InHGFsifHa2
ES61qppEMoSpp2Ay33iVIUdP5GziyQ92eIPNrd1G5HQ9wNKaocVdbGA3gmWfnTkHr+Q/wGKwPgAK
OiKn/toY9bGi2zZMvOzRrKimqsdlN7pmHGLB2tk4bYfEbXdWoavLsk+rgG7rDptxqkAEpqbYGyDY
msEMOf6/NVQeIYalO+hBPtUjUGUTHAXChxI1nhLS8+e5Lh7M1F/dOOBn3OoOOf7bTLl46MmJ91En
n9iLCkggHjCpefjorV+nDmpqJvQ1r4k4pZKdBiyRHuZb25uwsUbQOwt7a5o/MZep7ynvUfDMgiE2
+Ju3LL2dsQHe6H1MjU3nnFXYoe2wl2oVIEwglUws4l1Rln5MK1gbs2SBOERUsVuI8GKyb2J3lNtR
xAgdJfC9ybBvhIvdsLc5Ntf0VUqZHNN8uWT4NQ9+23zFEnF3xg517Im35F3+xTG9O+YulLkSA70f
kawW+sfSuUNRbV9tef9iSZiXMwskozGDiy8JUJVVRJfQJNk4rJRNcBGgXfuPMYoIpaLdjmVxwTdO
yqkYvLDrxbtOvWQ/pANqnYXeHTgiYkLH/GXpUAue/r4cw8R1zJCyYr4nvCKFdJl+BwjbAw24NsbZ
NJqrcGgs8qHs1bUHOYQa0NXQzViWTEUUmklOw5JuETmjcq/gU84Z7z1B7fvGiyjWo/nilI2sI2Y9
vHPQp4FDM32N6tuk7hJ3Cd4eaChfQ0XF3mr3XkOAbHsk3cCmuw/y5d3XHTqhBwW9a+030dk8R7yX
fEksYsH9S8M3mxglDZ8NluuoSB+mUX1GzbthTh+jAHkX1/dVBKLXnCMAxJWx1SmoJRcDUHitJs6v
xnPBjLUt3hVUpdsRCUPnjaSYhYEkLq8q2M9tZSMREk1aqo7KHC7smZA8GtR415a92EOWwbhgmOcW
10/m9ocyZVdMMeVNh9CK6FO8dE1wq9mcUGWx3OQw4AzTjvY1Ae0GVu2ZDKDb16fFmsJgogkrzZgv
M3+79tgQ0p8pZq05bLT2M0cfkGUuR3ZHyXeE3/tlxArAkxmrzASX2sFXQQfXliCd3La4Atj9r8KA
ASZjAMoISsZD1yIg4PyJF59fdFVTeR6PVxRadDlKcpsURiBWQX5fnIiBDNJsPtnDo5kvwxEcNNNg
IV5TYCtbkyIltEJCdEU+X0SvvhrUpeNozs9lLph3evbkSQLHbTTTWyeLsusMl4j9Pelzzq6sXXTY
UNTO4csoqZamGyZO6BwlNgz9Yt6R1WfR50FpVuIPzEh5Km1WCSVSgIycFjOKkx/L8nmBKPJQ6eK9
sPMLMw+4Dj/5cVtUXDegPymKsezhpeCqNc2dVVGxFfkGp6uyCXsr1deuMa27BJGo7WjE9keMOhLm
6rWeberwxjkNZdnxmDfLepcNMB47+vBiCKrJTAuNb5flbi75ApG400PtxTMoN3aGdI9kLOjOXROL
M1vNq/DoAAusyTgYqvt22tq9y1efYTPod0aobBvTpI0XljZ4tZjvdp/LA4fqt8iM2/OgnxmdM5BO
S+j3Ig5zLYmppPxMvQP0HqfhfJIDmVjXxRfmG0F3yaF7hUOFVOmYlX6ghWOSvICh3L8kyi6fsUt5
O4PsB/qqBbahbfZ5HmuCdxbxeq7qvuTVY8e5f0bafhY+ZazmQpq/jYKNIAB3Z6v2Lbdn2lcdCj/o
NHzynGQ4BnJseH+9iSqLT4WJ+cWbkjvXTwlcF1ezXWHn5BRRriisTd3sw3Eg+AJaNBhM4Wf69iUd
XNZ/i/wY0xgixNycQIcHh5hcAwGObsm7FxsIESfU9E47oGnEHanW5kvalD6tcu5smXtYH3aId8JF
917KrT22yZF6J0spfy/toXyRS3kWrI4oy95Q3rauMyoQeafJ/RMlU0rHwaCOc5+3WDkmumBbgem4
yZLHnvv8aKzGrV7PWCwhyLaeqh6FlbDDtdzp06OpRE8x2YFl+Iq9SW4datsvFhbJjW2uiMPOb8OM
4fO9bp0rsALntkb53HEuuRuqOHurcIL7kd5VoO/PUtrZJbFnBeL1LSjg2K7KbLyod6zc6DB0v+Jr
wfNs28mDEsmlcUmKYwZk7dI7cDPWf0Rc4JsykEG71ZLRt6q+wMgDeVnjfR0b1CM3spud7/LQCoY4
uMX/xO7d6z6ClRCCkD2e//l3srYRr2x+fYIOEcpj+K78yJKHis3dJfG+J7JeT3kvmq0hil2OQP2c
WjQhshsTe8L2KMWZGjZex5uC2sx9AB9goA17ZfMqH+BtcqpHzFNkIrg0onqU+yJJ5QU2gEgth7oE
thlGWX5wroyuyjp1He56u+nul66XNxDy5tyI7wZZ1zh68YkIqAd7WNpHF4QFdK+gDgM4TgzkwBAL
rUKIKaBNOebdMGodLHYCt64dvKk24RXqHTIJnQ7LJdwHSoOj+qknrFXOFtu+4qXkqbVho5GEyrLw
lbNOl5i+iQ+MOB+cd7oT76NYFmv9IKrHu+m7D/gntiPUL5vZLVrB5LIjGJo77rOOJ5AxxeoI9F1Q
GveB8zkZCsKM2lVmRdPYHOKLoUM6zAGbLi2HWZyMKL9AvXDYIahkNvy/GMUPGiDCOQu9yewBBoO7
N+yar3u1t1a+eoPwxc3omH9Fl4t9ppZjUFo91h2sFvRR7E3veay+EkBnox9ftDn1iMLDeSC/MfsF
vpbiHJEqQCmi2yC/K/R4LJV/UKo7OjzbgcseqdA5tMa7TtxjR6F2tQBOzA0SQXg/jdUbPuG6S3qs
/kQB5txdi1D4ZO7wwK2IQ7aggWNeWOaUdRUcEGPUkvxxFaFv1H0HbEpbry1ZRWhi3FozYtSkbxP1
rYBSpi51I8EDBHCg+5iFgMC7Ux0Kf8CSSCPlqTTio2loFhP+bn1wSgy7m7Hiy0G9pXp126eYVd3p
aPAJTSgQuU0Aq55D4MGbBmxo13qhdvONq31BG7NG0SQwnwYSF0RvE8bv/jjTn8zsSQ9Q78OpfeGk
IYJ4U2rU6/TBBfafKezY1JFkXIEYZel72DQTH5hV3NqTE1jDpaBppTbxxjbLNqnKz8m6lgHzRkQV
6G4E62G6PRBVVx66+sWjIo6DbX4U9ctcUelFlGTpKYvHIILNgPUB4TQ4OkBZzvGqPOeYQxHlWnoq
JAtoQQVFBvtFsWdRLYQDL3h1p+wTO/EVS62xo7kT6h0mclcvh4INZIimx/lc9dvOCU78EqlIanFG
cAYUfxT/C9aodxKgjrZ+eltwI7xXKPN5H2wcS8NdxIpDRtzFzIIbYBs3wPNqXO7cmPPSbrwYPZOz
Dea/TJmsGOqD61A2OlnJbrCwR/boLCXVqjKLjrZF2m49cUNf42vOp5PJ0GAEvbHSYrk+KP5xMhRP
TBUCOibGKQTKHbgYdPZ8Pnss8o3krdXBkyWXqwdvEaMRXNGek4TyLymVVsm940FFUm5JHswpbgbX
fFnAOW/kvPCdddZTwqAIa9TbZM78CBzkO4iAN0T56lCbIj6mXxJkp5+laUsw17jKeFuOgEiaqxjn
z5ECh00ji6vRl48w42BKJurVnTlwaU7HWDDKISZhRak5GhCpCyO+d2N/2Hm5vmd9RXTBxeJofWVO
e8F58J7V25j3CYxPO0EAtd5bWPjvmPzWJ8ICbxS4tTnjyzWs4rNR4t0yShbE7HsNPiK6+JQRS7J6
n5KiOsX/HQj8v+WmaiysvTHnd0n7QKrTeadqDGBV+cuwx8XGbZhNvXUoIvtP1CoSd1X803buwV0v
M2BqWL/ZfTY9X0/Q4x6K2+glTgN6MNzmuy+7/mZKyt9EUbQ1w6UoGsytYjUQmDbgJMNxt15U8DAh
dmL1JSe0uXqdOsM+BawPcrM5JnjWr3MewJcywHxlwI+OjOi4P62EAMbsWEcKiLgVecJbw8OkO3Dl
TRXCWsh3qsyrEAchJR6Vs59grnCHb1nrTUAnXA+vk0b9cPNHN25Dr2fVW0fymqf5tfR4zCiv3leE
GvdRZTFwFKDpcJlxRLyjZ9jfVkUPSl3V5APlvTmS3C+d0thTMd9jQihocEimOaSdhKkY8/Hq2J/q
6h4nb9hn775qEBI3YA/WPt0Y+FbLvZXbb0GJ4gIIyo9AdCU4wm4sTIITQOiUu8H8Svo7nd76I7Cw
3cK/D5qniZl8DWDGSbpt5H0eP9XN4+SdWreiL4HRNf3bqa9p/omnK3z9Vj/M0ymf34fqRr3U0zXy
z2aAK5xHoUv2g8Nm/Nkuv5ZH5qTXNAZ5AO5jgnnMFcZtzLTSuC27tRTbHPac8SNzoaHeG/1XMd8P
XbEBH7Sp6+dMz0zBR7xxfMQED0/5WWOMrvTRN+72Vvw+LG/spHuQ38W7kT4jTzDzszIO+q3BSlZF
jzPPbJp7+T+DJmbpaZV/kxXxyhQacz9V9XOcYy580lCbWzB79th9xcF75l+c+uinr3n0Gxl/YmrO
RuttRLvx2HROvH24VTYqvmnHgyKoN++LoN900zfkSBx9uBPVG45tY7w25ETokpK7oD85hFqTd1m9
Fd7jZYpvcd2l8hYLio0tN2F5ViHHNuPrekzBVu5QHApg95iwAoYtRHydOqq7edk5+NJ6AkHj45rt
jbP3lNjkgGednMumH/fC3Bfy0hk8Q3mnHzOokdlzyhKKtYge5WaPxYBdV8Kf+SpjxPwu2Qbj7yDO
LYnCNriZ3EfcZcQa0YyiL2WftL3n9T6pw+CcOqJvcMu3RgMPuTnEJtBvAE5kywz9sNL50V/Al570
/Bnrr5YMaG3CPzavfnCXq9fZ5j72AaX4t4T8YPr4+tz1P6lF9NxhJ0inH1HtdkszTcsjprodMHZJ
FqV24++X8avHOj8G3+CZNxbdISNLYlSc7GVCVFpv5o/EfOx8PCwmHXIp0cX56shjxckIXWQ7F69O
/lHE56j4jtKHkjNSTf9ao769aVcRZLTP9O0s1jslO5vBvZubmwqSHTEOEoxN9y1Kkkc7md/RbmZG
1wjzDl4xVtZwdrZ4h3k6IhfZ/87See02jm1p+IkIMIdbkRSVo2XLviEsl82cM5/+fGyci8EMerqr
bInce60/Cpeg0bZloq/wr43yTtD2Yk4TFQfXCiWbWO2pf/UTj/NTp1w5XilHCHGSgTt2h9l46slX
zNirekXwqwHziMKfMNGbo186ZV/mawrELfWfpP6L0XSyz5JA68W4F2aamxDhbnxsHP2/LDnJZbcN
OvNKH51T1/eko3ERZ5MWErj9MQi3cvhDdbDzB5Q/3bkJ7qzmVRJR1RPhIL2aDCq+KmxVGgz0CuJ4
i8GBDDAFfkIgsDLLGAChP6Pd4lcPBHHxntil5ZkxSU496j9QSvwGTXEhrNXWOjqGC8lTe5R3Xhac
pfGidTvsydzsFjbLrnjvoi1X9iKyAKkBICagkd/RqiDJGKwIlxiCNyt7kGXJ3yFaJ8OgE+DLKFGJ
MOZJQAhm/iNXdyn2ouxaMLKP5sUobo1C8J4KmeQ7Jh1DVbLJk35TlR+WRSr/JihY4NdG9ib7743w
F46/aP4E2REat6EQRMIHd/HDD0G55ertvzWwc/T0r7EuE3NmdNH6a10eRutADZ4lvIsTs/pvZVwl
9dJ222najIptdZRz0FNxTWHbQ/+RVse82aHKVveG/kimM3Iy/r4hcyUFfmZTowoj4ghIdVfOzyC5
zjKk8GnA6ZJjpN/L7H9l1kDcc4QdxOFTD7jmNvTFDNl3L5f7Sa7gTD0ZG6npjMQ54C3IfiMyk/mr
TXJex5G4cTNc5epB8o9WzX+7JXmuy/cC9nr1VqNUMQlfQ0tcRt9ddcn0fcnHp0pwrB7UeXu0wgPF
k1Z5zMpLUp3ajvD6q9jdiLw0JY/fSJ8eJOL1w0WIPltSUOKfuKoZYa6qcpnK64cGNhRwDkvr0bdz
+buEw+qvHDRTdk7NUx8/s2g/T7dK/WjKAy7goaUj3h7mbRw+9OGAjp/H4h1LhhHcJuvOGYMUJJOP
Urhv/atafhdou3rkEMvxGlgMeWTcAzvt5/leCsE959Nuqn/U8C0HMs72gpVQ/DC7FxmYq6D81edt
ykuNr0KY7ila2kXVecqokdBptnHANhKK9AryVz0wCntu4Sm2U3ySk1cufQN48dNb9T1wKQNRE9qG
3qc+IcrA1clp6s7ZiCKRvNhMj/Fg/g7BRxecicPNJDyUtH+z/6iyB2xplA6LHx9jFkLhA3XkeEP6
hcKLPhGuqpwOHrkTYuGV0U2JDpJys+RmpQhfEbm2DM1CDPKNywsHfnDE8V2Nj7l5SyMvT85NzNaT
LODSaiDqIgg5bgZsk9M/HM1i/qMGb1H20YYow3hwWmt0/OrEOwIMXwQbAmUnqh3GcwZ4SAooBUdH
LmVlWPP8OMC8A9JU7i0+dS05KDWRmQ+JHT+3IJ1vRCOSPZqEeM9u3F98Mi2Wq+zOtzLT4YzUXg2R
FBAXuV86B6KfQWLmAbezpldb4jPkfubenKqHOV6X8GemcX4lvoK5cKf+npINItBvpR4JQFGnnU/J
0PDKuHJ4fosnd19MTupMUSUCqnQzCR+a8isFVGfsRnTXSKTo2pDWRvunsbFK7alN3kaFIqz8Oe/r
5t5Z76rhFiWv40DRxYRn4cxLF2QbFDe+uC2m797cpPJBw8Vgrrv5hSZoFH5S82xYR1Xf85cKtWeJ
K55wbfqhVoVPlp5BP6f357w49TlEY4E/9E7xDYgaE7ucnnheFWC/ej2ChuDiLiRctQ+O09R6zckj
1g7x8nIbXq57JPxRBADewT/o1+QxMFMNiAJlrtckvzNvKOJrGHcp6bs8ECKGfn7YULR77MYVUml3
CpAwUVlAGk70kJFLp5D8GWtkAOxv0iPCq55gdY5QPDkM1oQ2T/2xVkm4vwuZbutAsnWqu9Kk2uR8
u0zg9JwfLDpkqFvi3+P7MigeN/pLQww7ejG53ybDiptZNL/1WoDOuhv+gdU8ib2ZwZlIETxuVHob
/FhED3XZTy88Bjw4UnnNQro41haG5YGCWS27IT6rJUy4W47BQTxWY8bS+TEN3z1fC97GuNxw+8X9
pSvhhkZxbVS7VndJ5B6GRzY6evMjppu2xRznEu0BCQKcNk3XoVyLItdO9KsZROOjNNQ9yEGeYsV/
S4tNMdjst8iYopo5hAtRyNdj8zeH62Ak3BelGothyLlWuKS7hJqrNM8+fnAUJznlDr5d+8fOwC5w
XDz1EgI4OkqcIth2CAM75jdAtI5gb/ZZ6mE8f97689E0T3CLRrOpecTFW5PR+tDTk4sqxFsAZ/JX
PP6svDpaLdSi/qwIO5GPIVW4+tlIqfrYUlaSoGKsWOSqh5Afu/E4Jp+1scTGbMR+Q30MsP0qii+x
8ohpj3PqaS/uTC+mdC7loL+X2iuLPvT6VhQXcd70oYv3VjF3xbjlB9ELbzJwRN1mJoUleeleshQW
qPdSx+zfOmGD+QL6AWlliXcDg0X8iQ03bu6FvOavZDNbCcIejTm1AkrnqbwHKsPxTTG+GxoQMyL/
1hG8pJxt89bJuy1x2GTPrdLBIk8Kefp8HsePLL3L3bem0ML21cIKJtSz4amhvMQIL7V+aJpDimTs
T5nvsf4uImqVReCb+K8SbRUAT33Tq8sY3dL04Zcnsz0UNbrYVUXoNvHr9DMinr5F+BLU3zhy0LaG
1W7qXV26q9K/OL5H3dHcEtcWewSDYg20EdGxXjhTeGwPvk7hzmcpkBp+8MVjSg3b7NXDZR7+iMOF
b+KkjlFiijbI15i5I3MXoYfRtytD4iqs3u9SaVOP0kbrcnxndZMRslCLU4Ex4mvVBP7YYJWuxPB9
5H8NysesRTZLk62KT+qz+DccwB7owa0eExd8iqxTwXoWSbsAOtb6aOODVTsRea/a2RwIuOCXyKSn
VW4H64mXhsjaLtyk6TUjlccYfwxOyEh4b4unIqARsr4qxeM5xzJf5+cqfgbCoZ3ZU5I/xTqW4mWc
1j0JKogyK3uk6UM/Bws6HxAWPAx2SEuRxu9F5rnCPrVJx3U6eHJ38MGFUaeSiBVxeubWQxEvpnRc
bHLldpm/GsUjo5hVBVx/PlOcy5/ZOz1RXj6R5EsjNfzEWm/XzXhkdNfuE1wImRNjj4qYRYrwb6ty
a/SdcffRCe+RhHGY7MKC8IzJ/yULGFDvjQ88G97kgNdwjwGVvjUcbMRcshmXvyN1xnrCISZdZPlN
Do+F+jYUXmAg1yZ9dp/s/PFN447PxCevZJOeQpi8QD+J2bulJ8Tq7NL2bgZ/uO/ZOolmGj4nwON4
uCTaqSN8BvuS3dKMOBL/0MXgRwXp1+TlpOck30G3B3ugXerSCN75RKJvf2nRY2I1lr0Ap1bhCu2+
Mg9UGq+W9laFu6OmQsdnIkb+Js9Pzn8QbO9V2LBRk9vYRbI8JlzZNknkofrP1+kiTGN7kHdzdRQ4
joJLWBz5stRgM+P4DN+EHKK155r57QRyGGwVsOBMQBfCVzdyBSpuHNpLUmZiVLNczvarARDt15D+
8UdpbBR/R/TLinkztR5ZU/AgQnvyP35F/uI780hR3EokstG+FZ4YwFpI9+MCXO9i8WbQeAQW7TDn
sKiS13zNBkbw8E/kEhiL2iVW7rBovET9UpgHbtHR/JxplWxQqz8sKtlcC70rrFhyIQoYOIa2kbW0
Fl2x+gnAmCA20LQB7/fffVfBQgPGA3G2S3rQURvvWvmpEXrWgR6xfcWXrPsM+snNhH9NhMKUQApj
OkDkLY8OZqnB2KcGCJ98WTYgijhClIGR9Vz6ShHbr5J2TWOtVe2U+FNML+bgysNL818RvikfhwmR
DJguKEDR4T7im5F/ydWpd16Yd2sNIbc9PisyohY/wWEaD1LxkAFWGtobt+ZDFA6ivAt9jxGaSbRU
t7P5Nkuoi7+XaKGClqCToJ8tPoRGooh6EwWklYNco6XkL9B8a8dzJVR8vptW38n9tWz/4uZPMe4i
kHKPXMaEXTVq1o18j9KxoI0EfThfRcMNLFJPGbhJ/d3I2xJmYeSj2EjSuzl/zgBgTBGOpIEYZ5+C
saU2Nkg/Sp6DQibaTnaI3ND+G6ChB4HCrHynCc8FF1PViXa8wg0niVRoWlOmN94OyffahERnhbee
V2Rhov6l4NGWjzPurZ3XvDwhQ4yBx7jAp3yfjA/B2harF+2zGaXPxpsWvdPVlBBLoh453/BfhQ0Z
+F9lzba/1/SNWbHzbEzzkyx/hJpOzfkp+YAawHTy3cTJ44tXkTolazPLr4kkiKXAjkCVlTzanKMM
kf6ZDulVS8YNkcTco0SlrfJ24Ci6wOyiZFaozkS/KT8M9UvDPs5HSoJNWe40Jo7eGcgx4HvCm5+b
G6Lm9fQDcG3S3qT5UJekBe61SEdBjaC2WmYuasVBJHlfpR+wk5FUJ6dBEdW5Q7ELsGFnhCCkax0S
n7GSk157U+rj4IP34z0ZZWKRtoqwrv7EeFd3WyRicuUZ6asXfieCb9TxFuAKNeAElBhfR/+I6WFT
py+NS6U8KYFXlxvGV6CguKKGvPbqJV0Coo5oYTaHSj77yIG130b5FLN7Xh/T+FFMFGdyPzr68FMn
r5Z0xSg8sz/qvAq1rcnOeAAgFB9xtWEsFaxNM11Rrw/Zpgmf5KME+jqMvy0yeUrya4b12RyPfkqm
9luE9yoixfe5vPcWpCNH1ZFFu/nTdSeZbEt3A3/fUaya54exdvGnxoGXyoSWQ+jAXMtx5tXdTiJP
SYUzcWqflPcNu8psrItu6xdXkt4KcR94FIwJtwqqHft+bDhhqq4ljiXiuxydZ9DaFca+Co9aIG4y
lNaB8pmnD9FNgJBVAmPeFqkU1kU0zRzi9MkbBKybO3E4AjhBEe1zzpEk/+DBbipCL9jzWgvP4COc
71byZZAbUO0b5fz3LpqfMVeLsmCi7QV5/VhvahblrAKaB/rCu6G+V5OyFggeEnxQyfkrNV6akVAX
cdWtS1sBMvZ3ouhiNtktT2djHcbxPYzhFzLsoeNVDX4RibcDwVsKMZ4dfwkvKp0JsNxng48zWl1C
jaGa6AauQJk5pTZv43yf17OjVj+4lUjiWusuwcSWM6yYkGggMELC/hG7Tg1XOLSKLJkrLBOrUflX
KAAQ26z0FPVQ6WtUiWb5SJnC/Mq3W0MAh9FdBOica+UmcsnbZkduYiQsDGsJrVg25gW+d3d04upq
yP+on7NHfJo2DmZelLl/S5eXG2qhHaGvqRiYGIrWrXQpp3sguoP7qsSNbzFVlCD7HZltE7u/vFaM
lRRvBoV8GZuC+PzSsfeLL2F477NjuoAAhLzpw5tUuGXIc2rDFTvEFHLhaNzSNKYTCKiNX9GI3rCE
dog/LLtxavm8/DoJGwh+bVQdmX7Cq26DIDqisW+kY7Nc6NRyylS+WHTPNy75y4ci2zXffX0suycf
ld6D46s7mXo1y7yl5dNSN3BiSPx5O3BItmul+23JUM2mpxruEW0JrEH89aSG/Rd1sx/Uf7Nw7+qz
qX1riRtNv0FoAu78U9ekz3a3zHplwrdR1/z77Bo239i0pdG93atbvae+m0/UAr9m28bpuB1caSX4
wNZYiVv1TxrvyfAIgG8tc8uMNclXPoYqdS36bVjT+422YPnSt8AjQUYWiaZ3MqWyxKV4yltK/7bK
OmYDqUkIWkexXTSUPW35yozoFlSnRj6KwRMSYMD5nZzapdSRhJl9wG7Q13uVEAq7XVVsqxt/y8TI
ws7FKHKbBMl2jP2lC8lWVORU030MXoEPUY2JC3+CSuJD1D5CHbAK0XuXdnYDJF1llx7xGSE/ScZs
IZB5CsgcBcTdMKbr/aNyKRiLd6FXbNRiV3oDshdvsK7K9KYS+KnVBIlLNxHwIo3+yRnw3+BRNQy6
V8onZLEgIHO3yLs+yeSnt9fjvlds3G5m4SDkh6CGM433aswOvvGFg6k9rW6ym+o9flPLSzh9LKdP
nzzkYq96A9EdXmQ8aW1djYlJ4kTCE1Ahin0b16Dh1bV0VNAqj4JApwSxXfvuPO10X0DLzh1ifOpk
ehte3zCWE/kaM6OiVtsOBnv6Ku5taO36jI0gL7dJAsZ+K8Y3VfjzlbvvvyvTQdF3eodU8m9qj1Lx
o0dfuA4BDoBRPtL0j5acaDr94pG3LkAOAHCWdmSnZMYIRjCqzyh/5TgdlP4XGegqtCPkwB50Bj95
4cpeFF8J8FqFmeyWXUinkrpq8j+QI2Z9QT0PIpq7FeV3844Av1UUHQnOQS1xEeHnJK8VKWDbULKL
VwdckQp6O4AEHVmVc/8naH7F8VGJ50m5jplAUBSmLm53bVXAbF00/ZXwf2XaHoDDHoZDDb/ZsPCi
bnGAR4HubIuSxk32WQiYaz/UdJ3SAF6bsCzlX00pbB+su/xZ5zdtfM712W/XBDoyMPyTETsJ1QZI
OOdgj9tto75VZDCGxVVEJhhC++Bj3wtG7XEyOhTzTXaIphQg4KAWF25kB+3iajybjMjb0CsJ4OpE
lZSSiJ4/Rvr8GBU4JvYjkamLQKNBOxGYrGp3s3sP1qEX0OXkROvhn/U7uhTHUV2A41ehH6rpngR7
LNk4gyfml56UM3q+ZwJKovwiZy6naPdtcoX1QP+1vFgoKFZtZKcBIJuFl9Q9W+PGxFuzjGCRnRfy
BETjJggEBq4l811nq1eIiyKrV+ELbMtDonvExsJry6vO4QWRdOxIT798IxqpuOAPk0UgpwL3ybAA
xoldDw3t7r+RdgyiLcJ4nggJ2Wm3R/O7yoyLhYqZJ7UnNmE/cmVJ1tnkpfU3UDMg7Zc4v3VUnJiW
naou+Xa438X0XsLCN5Bx6icUENKbMThwjhUqtjnc1Px321KgsrtYkRZN+NAxV7a64GExpJdoLdCy
YmIchZ4nVYMSAmcUYp61++g0GAURm7t02Wwzwi0dSj/0Y9fs6ZBolR+1fi1KMxHVUtdxG0mAoWPH
F9muTI6d4EOnyWD5wSXQk2HBfuH8Qow75TI/Z51j1IrdsusGXDUCusIYbYlS17sqn10Zq3ETvGXS
V5NIa5BGdBgbyXil6q8/3JLyUKqeWnyVtB2o46lTXT86VBYeRDRBtwUwETNr22as1nEMiPSos2eG
havL13W97lmWso/O+NcZP2X/EmWnx67tUDwg7BrH5MZ2+BRBcRzBNWyO6dgxnS6hjxHxhs4jwGMb
/ajhe9Zdbx99fFVxJCSe5EQuow5lNq6e7FKF641GjIFRugWDNe+tQkacsWHpya7cCibwXs5t10oc
JEpk0+TByvmTwPKizuLApeK650vQMANyFdQZ/5ByJbAe1bTRRXsIW6GNkCNw/pI7sHxDBp00sh2d
q7J1J+gUCZ67lO55BLa+0+Da640qHYPsBN8BWN2zLPCX2hbzEmQddUtQOMRvts/oZphY94A/iFmy
0X+vAkBH+sSiq8Fw4feDI2NgiJj2RMxo7VrmKkQHMRwy8ujq9EJCaE/8KeHBXPuYFtcKJMhB/qyY
EUO0jwY6+vS1tHlyvMcO14EnWZ8gBRDnb376I47RYaQRjPAAob2AfNlRQPPqBPXNcMs1aV6XoHe0
pDYeY8IV/+ntOx5XV25PdUW+BbKWlWoBGGHMA8fVXlVAp5DNtOW/KmE/t2fJeiepgjGdQ0Pc+zSq
N+Ud5yq4ytIvaYegDyLZcl6KMCQeGEjovBM7uowot1CeqfFrNKCB4qVlC6dJKBscEOPsBeC8ItCr
txFfYD41iD5xpGFDxUWDYJtEYa9AWF/PIVsRTwQ/FOHCtg6OPk38ajgyEfJayqPw/9RAQX2/Gaxj
Ny2sGAdL1mk8Bw6JphTHGS4KgGT2VL1CjUM+pQe0tuA84e//Lxj5HU1QvNW9dLj/d6FCNuYbS/gp
ec6K8Ucp1VUg7YgVKK1twEPc/YXqV7CC6jizoudEvnr80NUxW50tZFJ18C0ZD6SQaNboFQz4gotN
UOV8QCTwdLlds8fLwpcW7wzL5vdhA+vvtNs6UcoFEN2i8JjMZ2XVQzw/s/QXHBtTdLeFJ4fWF0Ah
zkp/lS4icwToF/pECxVJoHgZnjmNTzUo/thiR4iG5UIZwLTtxpWQNPA2UAqVxdaqDH4MUed+3VJW
i8DVR3TjCthdg18z2MCMekxc2rQf2bt5mjB+xwxdvZE52epr+o+rQ1mTwNVSeb2dQcqw/bkCPusU
L1D7MqDBQzsgjn63SDRThFmjAee2JvIRpLWEe39fEgujxFoVBOyMxfdQfqBuWSkhTceoXLkGycMm
Y5R2YNghQiYFPIqgprhsEKc7gsH6Cxo50ysfPDv5Gk1fVfFPxr7SjV+6+FZjUwLRNxy9PjG1+fkt
giftEQUs4BuZqKj+0Q7m34GwaRuUx9FBp9Un++ulzwnFcRb4NkIzQOu/hkcgsxe/4FfACgOcJYtP
uuFdbd6jYEWeqPAJI+AHtCOvyhY1gDswmRSn6r+p+pD7aNVkW/oRptNQvusKMrXGhMP5h0Wptjwt
hNk/DqhP+K6rbg3lEUiOmn2W5inyVMcw3ojM3frqXcifcrTDgImkF3d8CoWnIZG6jZzLrEIFHhhg
eDvive+u1LosiLCMZXNR2WgB+fLUP4Q/ffZtQECMAeWFVEqkxRufFCfygrhNn4axi6ajrL1REa+U
Z+Jelj/aEr5MEIYcOdBoJjyEiGTDm4UDfGKpk7ZIqlapfmNLUCkh8h1Z2aOO1KWnCr0ORZoQrxZ9
vmBq9a20RprHspHJOy6AbYsERAMhSjuC+TfESyERJo7ZVTiiUBgU7VftA9BBHRXhPRrcWd7UQAQL
3jFBB4/JOgfBEtQIJ9bDyN/ZBVZZ7FJLP24SL0s8RO3wUozEW0GwKywpSJqRrXriLt8u+cPWbvlV
iDeifn2Vh98dqsavBoZ6Fls7Vf51KMSM8IuSDYg58iv8j/kJedgkHxLfL0YjBNppyIKzFwQaBAri
SL25pR09Lc4F+RF1c+rH18Q6PXnLfqTwk7pchuGxdnDrY/JWcjhLqIWJvvnFoL1fUifGH4Kg7GUR
SksyILgXAv2yXN1af/pCHqfCkCfDK6nfg+LSiGeWbzX5F5InJcbvIflgq4sUfo71PUWytMAXXXaD
kxRwG2EDIimCBGIiVlK09hvDHWDrduxwcNkCPQpc4g1HAndr1YuoXH+0uneWnwWAFf2aBGzZnZe5
nlJHHDoLJ9QFxwIxb4kEV21ugXxtoDQlTub+AcNWzwfMfihghc0LuFJjIuBNHFR6R4aaVTIHRAWV
FdGcueZsKyaCV09oCLDhRL+qJLOWI2L49ptADVumlGOdeLyJEuBzqD3g4kUS50oGzexUC2/YuAld
+vTHHRlXs3Jsp7PPrNg8RfEiCuec5S9XMfTuOgcFs3UmihUq/Sp3uLwVmkm2RKUOsLmEynsNvyX8
x4I1ubQuwpJmuI1wN42ox+U/ObvX9PJ+VoS/RxeDz3mcbkmbcVy+KQYJSaQgsLguVfP7qjrp4laF
dipUiks6cvY5MkTmkJlgg/tyPqqZt+x2obWyHCw70b6ML4bqpJNnFJ2LFRTsbS9UWzpV5GSDZ4VB
qKKckyrwHLUF751EXIb2YegUOt8NJKtJIpO8+a6Yn11E3AKQ5CUw3dSBRgxsCKJlhkJ3NiZfCSoV
hziBaJsuL9ZTik70iLkV2Uo4y+xo3StrcuwD6SWE/1r5HhmsNxREfwkY5TLiyXFoICMivxrkIA6A
9qhAQcDDERHoK/OLguQOCIP05nXhdRjk0bTnZ0PbU/QIxr1wGNgllqcMLRaYh5uWvCXbAqSk3Avp
oe49I1snMMhJ/Y8tkCc+tnjcox9cYmG47qyzpCGCo+uA0aS4mZpHOpWT5MAfImO2g3XWUmnF3ExW
uB7UjwGCiVbh+C0eD+14K/RNph9AjuCZKN3liZqtLWac6JbPJGhdY/75THaUTlFDlGwSlY09PrQN
Qen2uJ5cfhb09o3Lt83naW5Hayu8SqBsAuL7d6Z4FDcrjV4GBuGEsBaVs8OaUjBgBvhJtnUzsxPW
1eXAhY8ldNXzsZXwFYxY0szlqc9ZgHpGl5aseM0O6n2j7S0OEA3X1De+Moy4u454jEAA1jCHlVmj
T1yPpGbl8x+JSHD/kXWreb3qVmfDQR5R3ofoxI8Yr/tNPP42V0nSGNJVm22b0urYWvQcyejK8noy
JiBEXuZqN8OusI1BMaGzus86VCgtRUD6UnZkYsBq6EUEVJqIbReCa2C9dOFiYuo/vvzqNemfU0mg
btLRR4HhvwFsQ0TznjDxlWGDLQMqmISHdgYdwoS5EqX9xOM7aeNGrQiM6P8ZItamA4cr1hte3H6j
b3ti3phPVro3ueV4t4heMfOTHm0n2FfpM2U+g7ZW2DxmpsQOgFU4h7LCNbgOiS+sDwrZZCxD803p
/8WcMFq5W1Y+Pd2PABEDGkwlQtpO5jlBd6bO94/ILky+agXUzTpOCggyZSMRfq2x/wgkr2YivAfj
4jZbFdEPbcPgrDTQOYS1xvuGIQKKbtkrypn5h4EkJZ+ph88WP6VmlxUXq34uA1f5jyOujT5jgyXb
ZPfLeeUXGJ6GJDuC1hiHJc+YdWRJgYoRllUYIXj1WO9QE4nNFxk5dmh4ryjxuIdQdLmatkXC0+Jz
G3cNATMSw2ztX2IB0mJFXCkWnpfq/yKQwEVJhnV3Qgm+XOALZG2/DFgSsYpX/yFozaHWX3WKkF/+
VBLIcSpQvKG/8Rh0qTd95d29yU4i0tShuMVor1I0/A0HJ8SUrYTgPTbFA+GB+CSg1ttCHJkmjgbE
5uTHGYgPWT+MFvXVS55sjdxa0iBZZk1SdyuvSbgcGc2ico38RUQIYfkKuiWQ7uWYax6VDK0Gyrn4
nx1eZknbWOa/SNyF+dVvvybY9hwh//KeWCbKIFYkuobTn4neFHTUkXpv7Hg98T2uQSuW7EhWUjco
XS26kGkO8OoM8mPs0UzArC3H6QwC1DaLMISNfWq/IhiP0Y7m3UJ4F/57yQMhTKinSnhVfndeG1R0
7gjqA4cQdruhJMiEr8oh1Fs1LiPqHo2faXjr0I9Y77ywZGWy+1TKLSrfQKmwARkCB1iKFfWSj28y
R1/YPkz1+3sCqg5tVX3Hjm0Hyl+3Ji+TjMxIOQWrn4oltSFPeBoaGwaJQpjmmoaLFpnUImLuIEcf
QffVIiXRRz5QxOcWv07aJXbp/0Djz/2lzo5t6abNX57/o0SB4Ra5ffcyra3MdMv8JjWq3X7TXhZs
Fd6KjwjJPebQXwkSqvTJwjJBV3gdeLyEJ2dORaZzt4mVU1ysq/Y3HnZDcWKpVA7MCtyt/xQdCvRa
L7ffvq/Oo3hf2H+ynejuaDRQw+EKgSlalU337ErQM3eoERlqu4STROX/7/JQ8Q4tYg1AJqpbN53+
1IJvQr0AMoAXIgAF3L9QKOS2fJHe5yg6iI3iCv2OM0/VT2aXg3GfF20D1YFcXu+WRDSQyyreQ+Rx
q5BZtMr4+3kj1plnoBVaRywTYKURadfRYqgAZFTAczYMp4A+Ur3XLGQO/pcp/c05+5iHhmM1B0dU
aCAumf3Tqt64aTfDtGvnQ4LXekhPfbgMIHmEKvLZVNtE8AiGXdGpgoD+Pa7uLX627LqwLkIOwEnO
Swfv84EqoCpPNEgw5n0DuGnGtok+ANSGmH1TXSOm4m02S7ivwVsO+dji/EF2r3TySgEoz7fECgn5
JZ+3bbKr+A7l37T1+UdEuwGntfklEvcpai39EyZ61bd7prboWpPRGZJC1VXQ80j4g9RkVSVBnzX9
ULncptNmQW387l0kRUumGkdG2d1swsahDYN9uITnKWMUTtxCgXGwCgg1TuePBInucNcnuD2HNaDp
WZ58dIsQdovT78SlTIccnqm3FPSEVcxnL3P6aVMjpZGvCiHMxGyJTB9MXcvsh7p8cIXgAB26nPro
XevMRAj1jPpbOe+N5NCILHcMh9OpL4/oVxxgZRF2F7hJSF8kTODa+liCXM01jixdK5EA3tEOA/zL
2ITS7qn/ycRLpdvW9ET4xpl+dod7T8I1nm9iJOAGHmdxpNK0vdH6Yg/l0Wy8JnZHHjGuPsxNmvG3
uCSEEzlhhPUMeFw4xSP0OSGUnXlJ5VdoXnkkR3lLZoNnQo2pZHyQZw2K8WG4RHYMh4jFUIQcTa7L
ecrF1SNWGP7CcitzTLHokenOkySujhLkcAM3Uyr/BOvbrN8ta8PuV/CfkKwskZfcfvdI7IGPQzZe
rfjt1gR9+Jz3ow30gUrfB0bEFtAToUp8A1a1H/yXHuwi6wmJjzZO9kUX12Wegryhj2rCjX4UZBES
yXDAlsrXAtl38ZvO3+r3qMdvHP3kiiCcpd3FGMA+MSosDIR4C4l6yuSe8FRUs8ECvlAuAQJHyqeF
YhN8Tcu3mnZWwgJvENIec1HX/YNj5Aw2tK3On5gDGYpjiVKAS9Z4WIi5Qo/i5Trdx9FvYF1laVp9
k06hXDqLtpK93xz9H/aL7icQ9/RgF57J3wGYN3PWYaf3kw4YNVqBETProtusGfKYGIdEdJaoBUx7
gNz/wX5gKexatGKxwq0IJFiW1QYlqVW+NcXv9F6T1V+tB8hLngXJ1SPaAY4aWv/mWaPalN8Nmx0v
vYFi1D66o+/sOBXfuUNWLyWFCGOxZo7JVUNA7v9YlJsPkKFwYrg8OLV/TWHLqCzzNcUpQhXBZDuG
EBVY65nPkj0ZqrSRL3OB+d9YpYkXxGrnmidMoJAaeW/PU/EwlfpiElp6STxUnWTheoUHjMK1j9Xl
yMzgS1jjCX8yN33V8729k4NAmMQXv5vYH32SIc21Bl5IeR3TXBB+h92rlb7+Q6etB82K6FIg3NDM
YRbh4a6iS7i2bHmwDuRacH5ddd7pXDpJwnF0GDXG8lwheGVmYkjQ0vPoL+m/KB3TN+6iBGgok3x6
2dASI1eqqQAEkSWdz10kXQOqE0k7Zl+RxSqP7wIAA+kMQRTUVm3bte5RMI6Bg/17wzKwNps9Nb1O
NOMm+B9J57HcupGF4SdCFXLYMuccRG1QogJyznh6f31dNQvPjO0rkUD3OX/8cfKvgNbwcMOuHAeX
TlkV0kEASvyVU9JkxMhZ76CUM0oGUn0aAuSUe6YbzMq7ob7U6StLt9lKRuSw9H/VAOqXM+fL1lat
i+Im/A6ag5TewTgKYzF8DcGHwZhavLL+3rEBC6Za6DqD7gupBseNhjgNML94KqStebuGpFa7Lab0
yDg//3Z/EPmIZt45kSkmFBYPHwp1hiqwb0K1Fy0cCjZyiIr7wMsvnSP5LOX7IVox4JkI1A5u+5KM
T5UOUaEI9wnuHLyf0PiUkuzqdD9UIk/ChTRvS8Exd9KfmAyT4Eeuj9Uvwy6UWsMOnob3FiBK6q4N
9/RoXNAM6wSpmBs3OGjqUW6pPnwRb4Kapl/q/kE15zLu59FldwtOsAfcA8QqDuOx016CPKlSzgjG
btOakarBYJSsMSlP7WgfyMs/VNL1y1tQlAd8iKU+4nIroHY8Xr8S0VDj8AoAkiaseEJgN9pflXxj
m7EMojiWHYgTmsB8Rk6Gh2NIax+D/6MqQhOOv+ZZ6AcnXYvhp0/PQgSG3KilAcE/m6iTa+nLGbZx
IU/q5B4YRBhhTru340NivNergQhGpm6LUMdnJZFue3HiQzwaQKO8ed0FeBGHAJTwSpcW4ghgZHRg
bcpi2b8J1cyLTdUDSdBk9Cd1p756aqj7KJuITt7IzbfKyQ7MGEt28TCHG0oc5ATtMKU1kt97TR7x
VAW8U6pd0CG3EYGUFB0y4e4oyWrMa+D/BeGjg0pokHcBX/KIlES2O6y4On8f3PIh0TFZznmF+MW9
4qet5zD2HBhfFQLFJuF0Lk6jRBA26ZtnUztJ8l2H2rMQxwvFbVxdTaZz3z8ITk4sQ050r1A0RtrZ
o27AXlnDophzkcCSXyOIFTbqOsd1YJ5i7VoPDBHRO2h/ogZ1+QkWAK0Ta1uP+c0oFdjhP1NatZST
IXoG5y2owVs72Uus6XJ1ca3rD42wxsydA1cYnyUp9y4xn8NqQGdBKva8V3cJ13sofUX9V3aA5Rcd
58xeufktKCQLDIfYzYlFLUpUBqjThomwLTaEHQTUswmpxZykkwwtTrlN448yfzaYLLN7y1ejKfdT
7r+szJ53YOyknsJRNIYlnnOFdCl/abF3iu1pWTHL1DsgpnIRrgPE2mhaOZw8j6fbnjveL8ETC+jt
El00ymQMhZhb6j+f91pnAKmdO7tT7zOCv3HNWA2QtoLQQhjl80+HMAE7biYFFttBPUjB2Slg7jkL
BNjcIQjf1NUpj/ZVukizjb9gOuUC6JdgG2Y0H7DP5VwtAiPRuxVeB0GQo9sUyIrGF6JE+PlRJlEC
TzPbTMg0pnxe1VVWo9lYfsnmvKlmsNH6qUhRlt/jkNmG8GLoVVBzr78NGUceRh1B/TQFAx3YoDoT
IwZUIYpkqpvEzKZnK8lfgR8Z5add0reT/Cgst9a7Jbm5t761GpJ6ouVrMLwQKsqjwcjAETb6B24v
B4zZR0kD8hZoqGJWhfkerDeFahM1ol5BOra8M0b+AHblckROW0yZfYu7WK5buJE+/fQ6DW6OMFv+
BtPka4QVLvUdzC55mP2JhEUDp284sfSFXqyJip+2GCQC8rat6o8NASnKRKEFxPKJN+UHMdiEK3Mq
lU9bb0lv2Y5vfn8BOzhcKOzaIqhaaO/hPzuevaPqnIgwaZqfTL635UcqbfJ65ZNcAYyJvA9+1CSZ
YeE05kRj/u4JNvdu0AdTBZqn4Wgoc14qSBy5BHtHnEFQM9KUx+CezPTXKxl3op0hbZoC6wqSGryF
C2Kq38S0M1l5V497glZUr2qXA5cF7XLTqj8n4Y/YgS1OQZu0DQVi2OV3jpufHtgoIme3+5SYLmGc
FW2NYNujiTCe2ktM4SDr7vGfwmI8BYylBM3Y4NOIkWTtVYHvuDeo1JSMqIEFX55bmU+dCc2LZNm6
NcQMEWEd4nTLBjgh32y0jU08ovYu0Z+oCsfyR0s9NTvljEwcUftUEQH3bwxwynXoLhuIY8+8hvJO
SAop9YLFpKCkOrraxR+OXvJpONNw3ESSxLDM4TSFrEZGOvXnJUl4E8wR6qZGuCRIjpkpd5Pf79JE
sVKRQiKPTOdgi00vvpY8OtfDBWSMoHMY9XOjXYPJb8v0j4sa2RC40aJY+eteP8X5vXC3kXNAqclH
Tx4Oxt+opxOkuwkp9+hKEz/+sPxboH/X6m1EtkctTDYP6pUZL9TvmM1uhpAlwe4yMwkAKcWOOc1R
hnYXS9tp7dKPYnTixqwgxqvUdqj90chj36kt6DKuWy1YknOLHxASCUktlhMIo9Srl6pCUVGL5pVj
fFPkD74K3+HW5nwp+2lSIIsdgHP6R4ECiC8a+mEO0cQAwyoI5N8B9CnNxeEW7cpjN0Nw4s8iC7Jv
RtGojTeLXQpyYOUt2/a3y+8B64dtTvOEGHjk4cYZcTLeX9qauOzF+cRUXcqkz7Mrz1mzSZsAxAJp
Q2TI4N7By2qfvf4RQRy1tTbvips9PMmML2SSp8ffxN+mTFrzgcTin6EuEObxtKYgCozYcgQ8MHkS
tlKo2aL2y5V4vmxW0SDP1rY9rnnWZo16ULMzlAiEP4PW2n6hrBAHmkstlXztWJvU8ZgT8uELbsbP
cRPnH1F7FOeri/KPOMfpr4SeQo+/XOU3CjmTfJQf1Z5PD5QXFd/OLFcGjJDvHxFB1dNey6GCRbse
bb6WNWmVi0aVn9dfrGyt2WeMCSVWB08na/GS9vB+kCDWFQku6WIc/eGGyCQi2T6GmqsLD/eM5NgA
pZC0cOb/PjmKJnnH5zYTtjgG7fKADxD2masPmAO+QOCCOrdusVeXI9WrJ2kh4+iaJ9ZLjf9g583w
SZyAh1xf1s92uwqynRSjoCJK2fFAC+cu10eeKDQDFgt/YEZATpnLd9f98Yd00eIhRFypSz+68xdk
d49IBG5+PlctXBD8RrfDJkJzozScmd01YkPFTDwqDzE1asFnPGVkqU4/aMsy6gmQQkX9pYTJFoKu
uD8AXjQIROqfbFyizhFfRF3g1NNVQnRIhymceQJw+E1zHXArPx16rnY/4LyOUhz7RDelqJZjTNPj
NuMMpOaQoAqai4l+ETNYGq26IycMpiZ3fLwIokfvNfnyUa5xiVK4iFwZXXmY2zOHE76wnVkrJZwA
8XTdC2s33eQFWLz3UlDtRj2pgFToaGw06k2nOxkj6BdPm89w7vQ/MbgLrfecDGziefXtjsDalA6k
vPU+OUvCNkKoVskegmT0JUWc8fGKGpERJKClMdvrnii4pSmXEdSjMKxAGXcrQRzUwbu2hMPUTh6V
J/KJHKAMrDG86hVlbLTETAqEcdgh6UFNl6111lPSDfGnWe70m6A31DaCsDTPffTRC7KEs1bAtyX+
mHg38C1m/RfPOq8uYIe5hakxYfVKrvDYF5erVsBdfKVvzwLTq/+4rHiIgnkVDoz26lRDpRJh3qQS
YNIyoarVhzkcxqW3rtSnNA+WFO4KIKOIl+6SWxd+T4iEFDJ9GhQZEVeiIyFs4eqy7Wsgfgju+pQo
ODBTd+GWnypB9b6G5pLEnRLj1ok6NdbPv6gWJSN/HpBj9LDCE1/ajEA/l8sC4Yc9uZfugSYB7oEv
3XgD209UsEfItRmSZdq4SJOaKQrp5R0/Dt8f+Yf4+1bi0PCRlkJkMWzU2i9/hecOLxi8p2Zt7GDb
G0CVHaiY+jlop0RqVplFT6hZ0RdUII3bViQhDydgwxl78VSxOUp91ImzaGqO8VrLUc7zcLR2OjGZ
vPXirn+15rdwVpvBM8Xsxycjw+nH4qTg9XzkDjd7hkiI1QyMgxRXflIHoLc6t+iJsmwrToLSIglp
HiN1sYc3Ne1crNjirc+0lLiBUSzpbyk6OcYp1A8SjUDyn5XdNBFnBN3pfUTFT08OfBrz7PrbKjnR
yFyyfJJQUmyM6JYmuH+XQ7ZjZAagDmTWUT7HBC06lXyURNCMld2LfF8U58b4tvkXH8ZxPaIgiBUB
epXsIjXCBSbgiTNtNIYsbkf+COGaUjhaYizB23TtLr34OvoXgnxChMr11m0p6hLgKnmy/kg+Aexh
QcADsh5vPW6sBkMQN0Dla6ztKvRRROsqLZZwAuFBMlKSRcqJV4nmqIKDcljasrQSeV8GinyT44Jf
wZXIS+gc9gpme1Kuejj+mmGeSnV+um9aPjn4OKZJEBPvDyzYgNYWQRcFbQ0UIjfeVEFiQkQSQ9jL
cjOyAxHtxdZcKLlGJyUhHm8GaB41OErwIBXOKD9c5dVom6w8QdTr+QXHjOW8otjiz5cWQ8ji0foT
TZ46cJ/1wmO7dNMW8xm1JxBMbvfETQhwDCL3ySZLmhUIIxPjEf9wgc2Zn9nD3BxAA6vqzTClfxpv
YwSSO5QobjNIukilhm+nNRVUUkMbi3BpiE3IHbEKbainncAZU3GyN5G2wfFU6ioPd5G8NqQFSb/y
YzRW5PWaNtsv0lCeSX38pDmGBTZd4+ZQdwQPiuUIk/FAVAriztqnD7FeO8FFrxCN1TDpq5gfkbYg
D9csXPe8Ez+LzJHPcGe3IKCo4lsK8qxs1tov1j1hPcj4lsU8rPositKLePco8Rmbb5V0JX6qo23u
gEOzC4jIHKadg97bCSeOidZfzeda3MzQ7s4tkCAgftdg/MLyMJO9tV58NdJfHt6Aw9Ps1KLl8ADK
DaSCCkwskMG8q/euhbD80MVfqs3ESfxnBWaDXVOoqiwG23L4ZTbla2Tfhdg1v/KUhUvbSwa/RMXV
3gZALAVuv4vL9xF/+iFKGZDYdtFYu7j9y4uritqDfCyeLbI+6cg5cXkT0oR6nWBHRi1YWHOWIfmQ
lg5eSFQ+fPt4g5jTCC9ZqW4+Tfj2iaDQ7ZzqEByjXz1+wcm7S/8wvYMk/JT8m4b2bg1X8XWU5qML
9jk8TLR0yqWuYjPbpMMuAvTVhP4UrpEOtWnEcVoS9hu2XIjZsyQ5SeKOwhiJHDANFtqTvAlxnCrS
Bs7ZIceF6Gxw5Edq4AM5NC5Mp4cnnlzrArNcvibTNFfegcZY4Wwl+atsvxsN9DEtkSiR2FtZ3Kb5
NLeQkKKI9PxvmzwxrkmkKddYXMc1bYQXV90X6dVFSEDB8r8H3uOq7dgr0jkhgWjtDPMXoNXLLwAZ
Ojd9PNecAymwyLZE1qMxkb8H+4tNkmaAY+IC+H2bw0eofhlyTcvtU4M5ICAHWHLYtQ5h+aAjAeJV
AXt6+Z/4TgPpSfbktMfmQfAQJuo1xzNfRN1vZOBPHBUJy7yx0oOFqMuJP2zpI3f+TH3LqZBJTxdd
hZXLkyF98slIdY0JB4SiPWXhwaTNsa3ZaOghMpbRnLoMghigZDS08yhzAm+vWWvLeGf1l87skvuX
UQJwIA5nBsAFLi6qDBvSVccLXZCktwFuhmgfw5ud7vhPBAwUokdsmRhs7UnnCe8tbckzEqUsHxxm
Ztkr+rYj9l9wGWs8UF/BEhOhlP8JEpTjKDqYH2J7HyM4i+stLAPJPymgI/03CEYoUZb5n5jX1PYq
ZEwc8NSJut1eq2+W8RfAOPhUIyhrV5RFIyW0T0G3892zV92xogF4z13WHDOX+HPZ7NwXmXdCkQKy
CDHBVRBR/dXufXOvNacSICj5icg0HVZVyVhZ2zOtomVG+bVnRJa6Pwg0pzHrZhjkKHMI+QkFJIDc
2TiilxQbb1up2Kgw91GZoFHc2J1UorMK6ZMq3ElpffTGaxzLtWFqSCrHeWqjD4lvRHhjCJgBmScF
/nWUfGwUaMJT41L5KoaDaheXYNXk2+dE5Pi8DNHoQK795sGfY9zU8ia7d+dvWAwzOBaGyHoCs9QJ
+M9xt8zqJQ4yjo3JpSUS9g3AUWxCOioax4Af2IsYjABPA8SaiA8zflp1ZmobXBIhu/REN3cQ1ZL7
IdTrVvvQxotqPIWfb+TEUutvrFliYWcfDpNPyX/7w6MbsGptJUTbvBw8lCrq4MqmaJejOsV671yD
CmfSvu/P1hBS0d5N77B1wV+FRrR6xME5LQNyM770hLCnCdWc/ZW4cMQgmPpWxFu7f6gZSSclXtGE
NBtuaX2Vy0+ABeawxagBhi07JPaZ/EEly3S4G9vaPhdc0RqqPTyIKNe5mKVjfVHlp1/92NHOT+do
dHddtwxagRx6c3MmlVffOfNvkYm2KPQJYpMJdU1oKRGbncnepjSeIL0O2rzkaqL8Z9ORWI5Gl1Qs
7BrcZ1OFu/pLFHoc5O7gkpFiwQRChCOQWNjdR4Vnk4tK3MugBUi0FnK6i2NydznPCPj0flSrBzzH
mMe70ZtnggS9yUlHACtttSdJQaWL2estuweZ5sGcdwdgXfq26o/RuYOe1nAtNhtYPx5KMBYX5P8R
J+cOILErsXWM96FYS8OqVW8JZrawnBgUFlSzkYTXCzPTrHqh8yJwkzCvbOnMhcpjVC4DpkpgdrV2
porazhzI/tSAFt7b6hZzsx595+rbYpkokD7yp6Zkj2HzV4mwCedEEMrhLqnWKJnafBtKB8KxJyVm
WmWVxWjVOS0N6hgQA4rvXQucqaYvjIAmrlfVOJPB8VYWKJYQ/Na0I8E/88GJsSsjckB4zREzSE+B
WeF2mNhQD7p7EJ+Ep74Sa5vRDIXYhGTxLKDarntVJvmbjF6Ws3XNHV/v4J/wPqBVLlGqhWi9a3gJ
WyLCLppryC2k/CBF86Z/WKhbyGinsu11h7pOz8MspypxXeR0d7FsHcUvEAZPTUaQNoPoVe5QYoQH
w2xwZCBssfrvfhUAH7HMI409ASdPI5IaC+lU4dlAHa8QOj7mc9+GX5ik2iwazzFsDkXtF83jznZ4
QJIvySA4sZrKySvRLwmZsQbpUZ7+nVYHLb+O+qePhE1FE9fcGajQgkgfxL0F3YxBKKgXOi94sa9n
1E/TIu9SlKARrekQ32zwostIdEflN9cuNb5+et1Bk12MSFF8UwBwq3xjNyeYqztRuxPDeFfyPsVP
XO+GlPPK+xiKh4rWUcifVB7GVENhayBdB6pu4dbRJqCM4zAtkHqH+drKjgaa8GBJMQVDAyQzsYCw
N/42TGZ1fE1o8hmnX1RZEk7EST5QUoMKq3I/nXAv8eYC26K1mxF34BcbXb8K4YocfIjP1ukwH5W3
OvhyEvyBQHYlsTMzEl252T+H/K1Ym4bgm/hdqqt+WAfBfeieSfUhpb9h/U4NbiH4hqFcW9xOoYvc
4YiaCvfRti6e1DJD03n/tkVFJbF73xXkFjMfc7dnxYnkQ6/8sfG0ppTngSWxvA/Umrnt21OOWbE1
9AF09jPSXy3aJrl5y9kWwIELPA1eFPntW6Qi/kYGjw/1HSc3mtXfwp6PASbShUU4orryxfZ/qrKj
1N1tY57ZBA5k5zhZ2ROWlfwY6X+NbE5trITfJvK+uzU35uT5CfLX9SlnOyP2HMVHam1a51ZgbKHx
AXTli+esKJAkW0s3YG/kY6g2Ahwy0EnQ2MGSpfkL9BSDeNpRDRTPEGX5EB+qdGPmgvFuh6d4EbF+
DOCYGJgV0qjYQHTAW+sd8kBIyqOAaW31H76ZUT40KGo8G9WeikdioRTiBtuq2V5LluF4lLVHLl01
vA0R8zFyDNilhUI4ojFPdobxkaWveNxb2h5DYRl9JBxhuX1GdUP26pKJQVeXpoXA6NTWq74/5RbK
BWcR5XcqEFKUEKzlFZnb/1uxIEg47Kk9F/h/zfGkGwvR+BLRPjJv6k87I3jS+hQySJSkVMkiluoo
LiHSSTriPRiwOjMxObtQuZYdwUOvquSxEzpRwUVyfM1Hg3WFNaIK65Wa/fTmO0fbHAG+zbN50pzo
iKTxoDdXwskXfmq4j3H7EqXrLoU4OfL3fbuU2qXTQjSSooGyOPdONRIopp9v6yPaetpWOPqVmntD
6O7WtrzyVPqBaZVbavKbegynPgUkYaPaIWB3Ids0kNwzeBWE5ZMS/QtQeaiufpn1a0xK4pCGx7Pa
38y7krsP5BbIMDjcDUF2tS0EqbAV1aJ6WNU6BGLzFql6sYwjTo34nRFBIoOIA0AV3j9k07H/1x2A
Q8pHMm7RaT4GdWmoDCnsDIum/EyQ3xLL3R8galt1QwMBDMcagS5SBninac5oeqfxZ6oXK01jENn2
zS8jHEJSkF1+2CC9xCGy3w7A4h5mXDTcVSal5mBNZGQcguSb68FPbhbJP9K/zJWo28G2oqkKwXuV
5UiO1s2T9zkPsQk5bPW4NF8DaIZFxrVSnhFPJfIqlUWcqhTtnAVLTG3tLSIaw9ZmFR+nuvdXtgch
DiARArk2n9O/6+koMLAwfVl0LwhP00g4L223WvIyOpAoLNdYPsd9Ul/S/OYaBFx916UIsDrkiNRN
ULtKJ3vnbecnDWm1tKGGu/UPgJpJtMZh4wekix1rfceslFQcQhiTcPHmS/lLpiAI+YYjEh8I/6EW
AgTwRhpA3P/k7tZmEqeQoQRFkrl2akifnlwP2GkmuxSVyr4MSCQSmAivP1pFfLR8novRPPbEC6E8
zc111u4sn6C3u8NUQMpAzhTnqFwFkP3aIePBdhGhbAD4c/R7DdiYDnAm1pm415dBdmmiDHdkPBur
J1FibvIWD3RBo0esAWzR/rugkKypSInzUyD+pUgbdIDTRBYrVW6TuNp5BTDESTM/nOrNSz/1MSvB
dXNA1ohDNeWzbDAFLJvmz8NkzbDkzMYaxTJKB1y3gk1NvavGp+M7p15ZDwt94XjY5TO0Q/Xcsx6/
3zJ/P5th3P3oQqtR2vOy+3HhwFBJzlqUc5287ZwN6dMhTU4Jomrnp7P+xM9gkmnhFt60qs4V5a7Q
aoyIt2KG5jH7FntnQ2hYewvBKiX1ixxlOd/hTyeLSB3IynF45TQa2s+9dB8Jc7a0xxBvPO+MRtGW
95omnNRAIt42EC0XS93bgNv1yr1uHrHzrBzEp9dMPnjuOg/2FuDhtCRCbo2CbVJnPxHX91hdCn2u
a79W+pdqxDPQ2bOo68+wuDvxW3Vu8sSfe81ZdK0PC20aZRS+kXIw4flE12D1KdNWhmn12TR7jfCa
YGuFrKW01M3d9N6CDSglvb88RhqPBpELFCeeNAMjxrrzCdWcIVqeEfzCKYuVZfTmDZgUmL9fb3Rm
Aq1eGt9QrmTWoDEkDUgYxs05L4L1DQQEmosqh74Ac2/Ztyq5xN13MJwy9acL1HVdXepSg1ImDogS
Ht36irvdmB4qmNqYW2+EIsiVm3w10T9QASiuTpgx7yqSrxLzaaA37FcESfNIHwg508qrne1a1ofS
yRcE3hCSBYws9hS1+dYxbAxPkf1Sd8uqPdbxWSYILNvJQKCAWfbMwPoRemB6nJVuKsKXDYYvXkqa
TP2fsD20w26s0NvGJBzzSoGbUZvtHTgCTGYwhBXBxTf+OBTITLH0FRU2rvfLaYCg7ndEpNED6jKo
uNgh9d+WmXkEPewgHiP1RdqAAQ1ZVUx23TaKNs24xlwwDf7iChHRs6WBtPzuq7UCWYcPvpvnyPP0
Z8y/WD8NwVtKtiqHRUfEYH9tQVAKmWmWqAUd2a2T/kjuKTcW1YgcCfJrJ7yuKqadYt1K3NcWZ/bh
n4xKuoEeTdOC7M1FE29Vj97th2rQE7PEqrGOcH0ZqDkaXqD4TMif1qCYF6G05zE4UnAttiuR4YHP
VDgBOpmwvh09WukuGAgVXSKPnJM4kbbPDqt7lW4tZUdUXJnvrfzcTMgkRItAPEx+U6sLrH+O5dxC
bz4LkwV3KDqpujv04XHgfpEbCnKYHSGqSbv7aJgYs+JWVR8D83x1scqLwyWqqSuyAxNAugiNjgCq
CuliqHf6gazmEPjlNOlfrc6BNX5D84vQ7hq1DPJ8u61wwm1IbzfXwN9d+6JhYYpLIQXqA5jAHchK
qBVn5+oO+AtWIQLhvj1b7p+t70f00XmHuI8TS/b7iZ8f1WqRa4gTmLtWerilg9vpd2RrDhDv5LeD
ZkbtM/I476qDzSKv0jHRUlsKWp+nNfKhp6atpWyT6AfhwB7LpTpP5tiehWbBO0hoHUIhKmC/iBZJ
uiQdXfhmtP5pAbNGRFBMkcRkoM5kHXfb0Vw55spMT0qxD5FqSSeTDS5HbP4wjE9luCTSOnW2Bvld
FQCpUi0kvyANyiZgA80flsD6wEg4Tc1PhVPAcl+CLyOuF3WqlX4E3ZGQjomW7MdiE2EqidHusHrP
O+1sf/37AIcrlto5/X+hu5eda9d+kfTCFUPhLtLqVEHeh5Q5XYqVSY+uws8c8uLIWDkr96k4XwFS
l4pYZF4JTsZuYRl49Lae/yMS50qSAbJNigfS0T68Sl6i53Y2VY0yiuxzx5rm8yY5+tUlr4RbyNzQ
NI1S6Km735X9i2yG4mYkwci9xami10doEDtkrZ0xI5NeRYyt1oOm41hWCESkhclFcbzpNYjyS80L
Y+4S+5E/+5j0VAvHEPuFTMQe37ZPlo5PHwmFv1Nqp6e9TloGhpOU/2rt7H7j9z+dXYBO46BhZ8Vi
BqlSkskpLNTJtrIPY488fMZUGvFUuUu0P7iS+LM1JgTYjUC9espWZ+G2jZNJuZXQ8yGUIR2Xnzfz
iTWg2GnamhvF3CQADinwWANulnf0kxFHaC68ZJ3hdrN34hitnLmygJ75qIdn2Kxt1qP+RlZkLBFp
b0AradAA48DxuGd+ScDf0PrHJZH1Z4iGKeeLbO1y2h5mKI9b60VF+tQgAQr6aU4fsSSTK7vVLmrw
SPEHWdjuYBmDE6l9Q3DIm0VlP9DQILvndcTS6gwXJbiRLu2Am9ITfcjVL1HWwgnUMKqQJdCI0vmc
uLmz1Bzk6IFedUZPsEXMVLRFVhqYp2rqL7CMGxjMjengrrx6BlInrhlbP/is3SvdnofRkZk9IXKj
QWwso4QRtwTNy1MHDx1XhN4QnojDFXG0YftIhIl9fEGaaQGRDkxj9hMZOndUE5904xlnvEoWcuDo
GMc3hBRk+qpEgLqEElg7XxAXETQ8qVQMyYQJ/9ML+bzS0aGpFyBWbHlJjJlg4bmPXiOU9zA0K2Kg
IhRNXbmy9nq2t2Z39kN7Ms4zAhjhSjDLUJ+zbCOw4A2hGhrDerZp/ZuN5F1yZp1Lq9InIsNwCiAZ
nMUuj6ZMBZhVD6UBVP6okT54K0i7vN+JKR8nqsTbxhvPwzm2G2nYElPLw6iRqUd+mmGtHp9UBZLr
KHeIs09xu8xEwhapRM49ThbC/ZdfugyuaM2t8f7lkxidG8gQrw6R2eTa/gvsQ65LqC1EpIV8JpOJ
1J77/Ym8BaysnmFPUyz+GcH2sq3PTW5GQ6upMpgwR09YJRfk5rE880y2DrVzqzY6Q5k8NfLBWZ4R
MZIX4RnPjDfEH7+jkGI94XMg5RM3nDvL+v3gb+KS7VlAsiQptcfKQvyw1HqCkcgOoaqG6Hm89bir
lWbJr00iTZc8h3Bvx1sk6BT0xvbKRuhkXnCOTKsaxm3noZEnETzRNgEBxAYllQeIDPB4WT2EFUgv
nEhGpEeak6TMLwBCHKPy7xjuh1mNHEbAk0hUumg5Jh8pgXdOtQ2GjTAgK8VcmJlVe5tX50DbcMjk
DuJOImx4XMt7hT9X3yYM6TL1lQXrwsax2NNQDwxsVlD7HFVqe6aLIx8uWRNORw8uUgRTQEZIBucF
ovn/pdEKIxHfXk/CKEHq+Vx64FJuy+V4IynSQ2Wa9tdSJ67E2wf1u3eWrXDMwj967zRZKPnRTDaU
w2CRxG+KRP025jMBvLjJTGLGV/dR/OwgNQkqUJWlQm8myx67okEUlRDzD8qtMT6EFyv8zFB92+NZ
bHNWcJBm4VRp9x4yK49SkIdXrEdlZbv3/pECukpHyb2WxdZydrKxDENszoRj1gOCi0ss1Nw+GEz4
fBAsAPPfa9+BczIhmiPrFS79JUmHY/BTSBxtmTntpb+YTL9sVTTEOSIMrnLce84llbd6R3cgWxxx
uwd5WDvyTCYUYhBaP2Xf1O89H0PNXFqVJ2IPs+Fc0OXT68cw3lMyneknxC9xUU9AAsT1G2prXt6i
+KSfhq86gjDwKKES8WI+T2s3F77KrPpKqB1UGfo5NYlDyxAYgPYWDIZetqxZYIV+UqIqG1HnVfyC
DUkCibwc7KdHlWmA9VKlPh1GBFc3AvSmRNs4rIxoIakPHSiAEhQBvBQ7CykZi5CFz9Ff0ycnGsiF
8qwNuMvap+6TCO8ew2ypkePaO1ggsO0pyN0IGARPbGNuKPtozkjKy55SFE1tDlGASRFcIJAk7vME
O2UwLKHGuEpBcJZNsKI3WCvP2Jt7Nnq7fJPDJ5Tw9nUUs0oLTWpchI65d77Fit2tC/I7qk+96eYp
ds03b4l7bpttm+wV7S5swyC2XrQ1+42qE/88o3dlrH/14qMx3x5qhwyxrVKRwAz0YRSLQZ8b5scA
mUr0na8uxdoWGBfhXtKLmeTtS+cAvb2sUB5D6xBTIOZkxT53ygfgvYU2wCONDxKYI7R4ZAZN8L9F
d2cgiq9MumFN7qnQ9QbBX61cAveR/I7h8U0TcbdAt5mOv1nLWiPkrNuQ8oZ0HfJ5ydRRAbtpzSZP
ppWDC0yGrN4QTEUiJEhEZp9GLm1oQKo22wfbMZidmRzJGokI0ESzI6dHOkoWMQ9pX11kd292W6Hp
ImONOZp/LEC8sgCBpYuDR42vQoxymsorthfpUMDQOWYZA0U7lPIzlV61c8PBbAA8qNfUf1WEtpo3
dAaNuIEDnOXooze6TcvDXY7WjYAGTNS09TkuNinSGWKLdabq4Z1ViFCdGfyS99vRt2IR5YieR0jD
iYhj6LH4v6gZ7UOOHDhqUrTgx8nT8oKDmDfk6A3hT/YHqtVuDcg/p+NhANNqdom2LECYVYbO78rf
6DlSWbRd8Qr2xzH2hEtSAr8RfkXYa4Fos+Kb55IIDiUktFh7aOW6bkRushEv2oQfiI6Rv3Jmkz6r
rmPvyxTxI96eYZ3/kNhuNPRHrnOCOTtY2XuqiFhNiADrVquE6t4sT4VDg4zjPvYAkcMsm6ps5CYZ
wp0jArhQcS2iNauCi2qRhT44ydpBrXndUlI+dzYhEEAXvrEXhumo+hSPeTTnHy+6OcsP2chqBolB
5CL4cXkkxl2Am1pwoaCALbbWTg4huJTXE0FO8kk9F8xCqP2q9SXpWHSgsBEt+etZvgvSg2EdMS5S
FXv3YOWYZ6Ztwcol4fm1WFZIvy6Dh6QdahdtYget/qnHy9SDnAowQlF4TUSDpCNFApFTdoMJ5wLo
VaQ/LTlI6g5ITgvuvnHJopWpbgrpWmVoKzYGSheSI+2NnSD00ebgyrgVOTOqcJu3vwPzbxIe4hYl
eMo6an2VEYd0se6pCaKtTGxYmvJVJikxMq+Yq8+iRKuFMCVtSw8G7CXufxydx3LrxhZFvwhVaMTG
VCTBHMSgNEFR0hVyzvh6L3hw37NdZYsiie4T9l77rbLKpybYdRKHvUUPxtqlxxkZ7SsLpFRR8SYu
896/V6Y81Ur011blF8kl3FV+ZixNRVymaXYdUSummfqnG84lSKe3VAVAVQkgDczztQj9WKDsGy7i
qtgS93wS9mY08u9++upJk5R8uPpALpevnCxY8lNuvdcpeLSgW0vmOUHp73MY91GaHisqyVBtWamK
B3rxRYuLH0xMf5UoScGuIi3E/5bF5G5gsiyhX3jToQ80LlNsIKWxcVimtB1fuCrm0BxdWmsX/f9C
C/XjMRjaU6e2J9sRa7+Q115LVRYuLefvqkAbqAcKuhkMoV18DYZprQgD3KizVmPKTWU4a+wikWTI
3IFMZLtdY7kDfdbM2uw5ayq1+ZVGxKrBfrWdebdDL5GQf47wzUE3Nqb51g7xiwL5Q2YeMHWyimup
QYodYdFZA/DFYRXl0GTscZ1P6FzInvUk0ivQkp5frYuJDTCrqEb75jBWun4jUjIH9XHXq8oxCbJD
0YUEh02bBJlgi/BB+NybbBHGtCd7zeGhQvqjpW5b6OuWnrME8Boa9MZ5fJlS+egcrB6dZV6KqT8G
UbE2fcC+6JHtRCyHco7NKWjoJrSGCcJH5WiFOyPlG0GFleJ7owVz0o8E98ngDycfUxC0zYMJQ0CN
y1VjwxSF+zivMfJIvNYOGDYyyogndmMeozAoDz1fDQoTAHoamZblOsptjGdgiUDbwy12OwlIi/XF
JEiun0VAFVk0gptS4PmW3UEYT0X9ngCqFPPZ8ytsADY2EQQ1PK2apScTU4+KwuACjKmUWNqCdPz0
fueyJEG2YrLXHy5RwLSc1VKE2jAwaZNQBsaSRbnJ2g9qI3sLg7mxEZ2c5KOgrxodOmeCNoaT0qB/
IBhysqDTgNZqMDqbDFQt1sTjhE6sgfmcxsuopcMZwLuyVi9SY6GRTSHBhY3c2RrlhvN00C6VpIMJ
pIQ9AoX55xh0WIXz6VHst0W7CmLxYmK44gT2VXpjOs1wcr1pPyaf5VS7vNAVMZurxEReN1Hodr9G
w0yJMUl0lvbBC/cZrg+GqVTKS6RJes1unfPDxq8wzN1ocA/MjS3IAGNzSWw9FeFXN10putP4rcDj
25JBFtqI7JhNIEMLlX7pB+m6Jt1B8o4keD0SMgBePAZlniojPHY2QoRxawBw89NVjbbTYBCipOqD
iWLLsTi/vdPMtSEKQYGBb6Outg3eNrTz84sLaWiTnPNBf+/IMOpn+SX/wcKiVInoQ2dJS0LaIIsx
Ek1GH8k7do+RmqqFtzdiv+a67vKl3ysrLURv6w1uhgRvwitgZ5siYP1YM16jqUSYXSBRCEeqEtBA
Gnr2TABMxUSZAoHq5kqNr1KFXAu9AAQBNA8d77mRbXSgXoUXH4xKrNJqpNuggWMwuCqtW1WwBwv/
5YCPLWYYGt/wme5lNulyYp2bzxGQDn10zRvI4Q6+sBqvYUNnTCcibMZuyExzkjMcpA4F2nUbip0N
wTigXkZ/1fwZ6VNiJZ7pFLXGPJhl5Vyxsr8XyXvVgZzV9zC87pDrazphgECUiNmPEjIpZkQuei4x
JtpFTWloowMbxnrlg9trnk26twGgDcy7anZzKrd2zmvVAZHoqr3pO/VFRg3KimiBGQtXU86T0lSo
aL868R34sERT3ubXXpJiSitZr7QBW8hEOECv7ZPqo7FwhbFG6Jvv3nvvhpMTPBLnXOhvuXasww9R
fgKtkNVDSY58+XXaSzFQpZg0LIz5kSYUGvVgDWaA/qOhJRj4+3xw29rgykBCMXg7p/NYT/0aPRjg
/l+LaG2eoM4zETV6S7hnCpsvEH7K14wPJY0vQ8lGX3tmktlDIh5FBN4V5ghWi2UEScHLMBvkhBIg
28ihiA/qz0y1YJlpWkcBUWq0gR2P3KKPrEDUF/LZfU/9xba+UtTQyeStZvOHY4ToSr5NiCp/gXZv
WwHZgplbwDAWYlKDyzEMn2HN1J5IKKINsr++RTxpoXYQnzVGgwJwiPgn4j/JVKr4ypCBRjRzdzX9
xqXAFUA65KsSn0UF0+szRFU9m/C0axiBXce8J6p8GWuA2dKX7YQjtHx2xsMa7rwTPV4QVsag5WKF
QK5wkZm7QX31i3tKkC7wo2hPBKywyBHiCWTrTeJRvh0ZD6nBOmUzG19EfO4gar202ocqaP8VN2Ah
mPAZAb+w6eN0HGplvTbRs436Ig29hWQT0FCFBiX8aJUQEaWAI4aBVOW9wFHZsC0w5Qf/CKEf1ifr
mXLKDDlVi1zrfOn/l2InaP0wmevc2K0MXN239hn9rmkXy4BRnAfJNk5q9koQI4cvr5vRgMlLwx5Y
Y6hAU4hgmFBEFtr88UeSCLx8M+TlJq6Wc34IjYjNxh1ZxZlRlRITpnIyiGGjzUg35L1BjQax/GKn
9A/9kZybEQll7+Y7fI5T6sJmnit27cG/qeSrcrxY0cEPrwp4PTTt7V7FvYirx8i3uQO375FUvxO4
VwXsZ8uYwhT3+UueFl8VthSfl5w7A38UknUhiLAPJ0I2ZOqU0OVG6bSJUAehq9DonhIVlH6IQt14
6FG51LuL4eWuLq6K8VBIl9S1b+HdrfRb+J+syicr+//oqQOc4BZlO1KoAt1TMzwL8zOrTq3twz8y
CdqgPfync4Lkr2FG1NufFpwMEknnxzJL/6n2Q7O/62GveecC+Iy9zxDCCJ3p4r+kKtxRe4vjgxJt
S97f2l/poXQtHU2E+OsYfnvvsM6AwlbenvcylAemCaztWMY0e9U5EMWD776W+wq7ZXor52s2fBr0
faN+F8VnmiKy/eN3dsZDbtx4QsbpI+eazcafHiFfWn4B+k3iGwrDCS6mejJkTUA3acna1h4eNXVA
SvphrRtHySKFmX8jOBE/Va6fCGd75VzUlhnV0SuvVvuTlZtykBh86VtCTHyExmcT1z6bqbJ4aIHN
E/PI8vdxBAfV38zmOlcIQkWL6+bYN8Uli9OlFRw0ce3MW8MMJYFbfO0s0s120tX8U9RdNYr3cR+V
9HInEtL5d0u57UFbTJeA+Yin3XT5WRViYXKnJvEZQxv7REdlF3iuOL2q2xj8pOlTpBt2mq1xTdF3
06yb01lrtjjwdG2vkhYior2njphq12X7HqqIHQ9JfJH5zvauAYM3qHa9t69YVXanonSNGvjCrjWv
eovIUn1M1r1HvyCyExT0ipZRCoY39TnHsMMb74n3JtvVxTERn+F0UoebwUHQhg++MoJjAP9z6fzT
HPMgJsRs3Jjzr6PTi9bZd8da147vDE3AsIf+n9K9MZYX4zGMWJy+FGARKMl8/WCxrMO8yBLFx3DI
7LLP74W4Ey+EAPZsRViQ8B1OFwUs5Ly0uFty2zAMMg4JXt/ILRzWFeaB3fbYfqRs5HscP3S2s96V
ujFee+aZv6jii+rcLUax0mREmXGiI01ILmb1sK1TUMEceg3KfRqg4t8OE5LIDXA9GVwC5ItERjj6
OTLl0lOpwtdccqzFbVS/A7T8vn+1km/ADgmfaN6iyyPLZSiotTg9uxtB2EX2L4GvWf7GXH/pMfDD
VYtiQQb2UnhvnrHpKjQobollyXkq1ffoP6fo3ZJ4U5WDk17oDpZrKpAAtnHFWZrrvwV3jcSDNaCm
qXO0PH20Ctlu5f7THMiHptQjDQdtZ56cxoCcejrQmPVDIJ5x8JZ375b1KEYWMKsqW2EG8sZ90x20
5MtgO5+d/eBq8t8gZZuBgtYeje6ucq9EPxyOtbnUfDwJi5C1FBi95lwYRwYsNZNiDITITBEkPFMU
lNK7OizQau8aCeonuBvaTfN+VT6A/ME3okyvRssH+lcwK0PEyEevI9IFc9vuDITlPt/aixz2vvc0
6l0hmI/lX6P/06hrs2f8XRz74RQRF9Nto+gMz5gGXvYbMuowV3PAx//mp6m91O3R1w5a9UGPrUL0
jKJ3Bf4mZZSh/3TtW6SuS1STrDWcfZKzId6G2hvf1aT4qastsrxBkjmavuRIkAiWwElCqjHDk7cQ
s40AaydeS5yTKWdxBxsSnC2k9oUF5zmFHsYodElZWEh/EUnJrOrf/IDNw4OiYVZ4jMx9JtYcba3x
VpABgH7RTP8q1vghGZN0gAuUKKB1eGWF2BGG7Ctb1WLahSKV00T2u7r7xAfRTMy4dp44MDx0cFVH
/ofGjJsK+KXusQrzZxqMZRulCzpqMlW3siVwVP9nzIEK1DQ92r4Yfq0qZ5U9J6ptv8rsajJYKHZB
dJ/bNF5sV33Tpfrw3CVj2Lkw6lCM2hV5GR7qq0OW/NNxJHWMf0OMhWZ478cP2ruc8ie6ROkrQW2Z
55blbHpIfbbaBxnfjORfK1jvq5+D8VOYP2X+VyLozxaiJ1VwF/S/VjwsMLjO/WGr/M6Zhyl9WFfd
DO0dLlhNFaIwzA+uGFYZo3/pKsJNvKRkSSVbT+7SZuvVoMzWgkAfG3jVepjIhr828U1Kht0fgXNK
3ipyF6AqqjDukNhRyWd/iXNrUfoWP9yi/PK9f83h4ACqmRmzkIwvBVORkGXigZdrWS5QA0IoLZ44
CrsXHpqgfOcZSPSzgjErfxuZ6yUbzdyMGeGo99A/2DChqVGqXcVflGTprh4G1tj6yHVM/VGBG0eE
SzY6ZDI+nRJHAhsa9lEvbPCgb2ikBIVr/iKy7xEDIs6J0Ua5sjXJl0Sd1hTAPpStPuKi4GBM/II1
Ss2FwCMzIoUP7Y+NUYwrY4zQgzhfXTq9O5b2VqgVQyaWldr0lF43sw5fJZeAhsK5TbPTyJ/k1LzF
TN1C2zh2OrbRXoINina1rvPI5og5frzKpIIYt2YMI84Z0m0qy701UBsU+cFDRZ9KtsQSmJ6C6Bsp
wACqMk+qi2V7l0PRpofWtGc31ipQMxP9jnWJbAPlHPlW/BH0exGkgCbUtE0Sb/S03g+9fuiVGA/d
yyQ9dxoLV2FI6dgRCENUlAGEkOBj8GhRbMyAaAtwtK5Ns1mnHSEUVUF8tSmWRXeFQLaZ7OAkPP+1
lu1rM0DgcEZa7kOT3nyg0t2zcaZTR3HUBIAEYnXVUpq2xbArwy8VxUA6UtfCd2q1dRYmx5RI9jJD
m2IiHCbUzerOHme9oFlXuxsGgcI+j/6wSRntNQEQEaRWI0sdHQZQ1DzV/HWW74a4YGJS47JYeylZ
IiraPa5GOGDjexxlOHemQ4uGQwyYJpuDMz3CxF9OGdFIOYk85HnFxrhQiwZV8rit4+8OVxgjm5hM
Cax+Gz5KN08wqnizNS7/8YEh044W2FfiP5NhCJmgUK005HX+OuYHpTkhtTS6IxB1jMRLQ0PYBbhe
6UbXIb/MIvLLpDU0KcYKhI62hmsZWUVN3kxXAuW3V2Qzcx7xQTOL1agbvQH0hFdO7HAJIGr67qYq
2P/ahHOntvorJrcuvSrVtM5Dkspa/6CLcSfr9oY/ccqHA/LMg5qMPFDinGXNKw3w2iClDmcNrlFI
EQM59fAT8uiqku1XSuU9Gfub0vwbZLjpbfMBXteU41Xzk31X+BuDHK0GY2+T6IfSqO5KGf1TEuKu
rFneW/cH52EPxbPsiem1+u+ozm6F4LtDXYrNv5ftpVeGUy/EKbOmUxAjMeaUbAJi9tiEOdZsE9bH
nxq+U0uy0azBV1cIHzJSkJIyedZVwSHC2mIgkoGCRt4cyGADLTqSuc65CmhipcmSHNaynYUfTcnq
6Ajo7MmEYCWU9IukV8z9yz6M72Og/iW6Dvgr7k618zeI/tZJ4zU3TEi03dIypk1P8ndm9ktHHc44
zFBFqNDGdAMhHuVFx4tOO5OdAiroHAmoGcZLj+90byngZ+1PFA84edKn7h2Ay7DdMmcJjAEZs3aI
bhLwSpR3LSxvhNrAhNYPqV/eWgfzWWpoH/kYd3vtDHWf27TMP/x+qrBR/wzK+Dv0BKMgUNyWYOcO
XJkOU3mH8WHSti9VOZcbiHSSnHC2MpbhwfOmhx2mZDeM4SsBiAibFOMlJ9U3aHDE9ZygWUnArs6+
VWDLIZJmDYfmZlSbiOplMRWsagyz2hXRh05IlYOwHvAAeS3hRmrBxpi8nS6rbTVC7oW2guSzKaK9
RkvbJqi+0J+kknW7THdTYJJu1EPrMzYWdApHPXakTXk67jsYJAXrEdRVvENrWYfbvI+WU4HTvqle
1RHjeBQAPvEXOEu2tt4fLB9WvqosvcD6DIFyJV66CHueM7Jv1b5eV1ZLZCYO4bqjC4sOIQ3bGOY7
sDpXQYA7X/7VZGNJNgQy1HtptJuxxfrUqjsRvQ8dX25RievUDp9qUJPzQasdBWdViJ8SkW62l56H
shCIcDmsyqTdzlIAxvItbxpzR7LXAMgP8dPyWa4b7Dui6uIX1a4Lp5+JhASe8YtjWNuh5a6cEWwW
N7RRLLOuw66ENx41jEinY63weZvTwQjUvelr+9aG7hFC16dAsNnuG9FXD+0qgbGUIlMJRmpsC9JP
f2iL6FRG4a4HOTkIJLegEbAOesV4HBg2Bmaz0cfWVXxoTWa+jiAEpI1zoqvBn7X1lfI0/20HKLUr
IlKEe1Yc4clsvXPDTr4aplUiFYZ8w7aOajRCzW5iBSiZepag8ImMd4EqEUUqrEUDaj/xxUWrAOuc
g3yXBK6nn4hP5n8DYwv/oWsvWk4bzZylOZEFWoE9CsOfYkCfB+58dH5r/b2a28j0mStr2/so1Idt
vuKtEcF9CAVDYIAW3qFi/l2V3yHjKD/uGLIz2LI+m8paJgwPxkvAORbAmiyFsrAhdTiBgLPKAhNS
FjZgVeCgcC74Z1tn13Ow++FXq19meL3pMUNRdwYury57myebvnN16Bd00BpDfema+QUZTEZLklfr
CvyZ/fQ5bBtm52zYabCDlpxDWCZ6+NrgHqMqakb07UfSs/DkUwcdAoInfMDZRgmCOHZr5YsfQvZC
8Caze8HFU+C3tYnZbRYOl6RRO4jJD+n4aperVt1MtLNUvg0J20b1FosNH0ed7BTvLPxnZfxpOvLy
u208S+Nm6fSu0HtVlLv6TQt/+b6nPsTrrxSspW+/w3TDdzTVaMYObjiT5I45UMIyCJcg+tuBaRmz
ectFNo4JRmVFHMenAZWXGUAfZ1CQYWBQbNJY2oLcPx5wR3mxWriE+FEaKByNDW0da3ZPqu6UfEQW
E6Q/fhFGQI7COHanPTrQkRrXmDwqyT1ndiw7DCEhvrgeZHM9+6M/asJGNQokLutynrUxFTanbx0Q
ZsFEjcgegxgfRX7ZMWI09kWpj8TJqxbfUTBwLMfLILdWCUE8Fes5S0nIqHZW3mXQWcjFziYcW8x4
aMJ5c9GVkrjAU8Q+Z2iyteklbtTMztnKtZhfy45+Ydwi/SARjQUx2RwxDl7d+wC1TOoDSNgMSLG/
A5s8MGH3Ih0tUrPwLQI0sL07117+C1IuRZVtGOQdg1Gy6Q8snR68/ZEbIm5ric/KNyJ5VbSHF6Xs
KJ5p9E/VPkRLQ3Hxhi3Zuo4bcVRI6xTJr8IEDuT/GONFpmd8J6wQKeSnAipx+D2j3TQsbe1xaC8Z
O5iR9dX//TadnEw//fClF28ZsL+JbqmDg5CUb5mP6/uDMiqVv776bmnwRB4xR7W4tR1bmAZPv5XS
IiE1798s+2DzMQRevbeU36QhTvgtiF8n2maCMib9wdMh5T5QXsPp7sOmZoCSaM+YpYM/ffg59lc4
1Wz1OWkWkWUuuFCZmbN5Vj4Ig0KMfgtS3E0KlJCPgaWsRNjH4+g821x1p1jg4bpX6GSq5N9AOksn
OHTDPzM1Wfyx+h4VjJwLxSCoihlpkdzRwTcoXkzrK0p4aZMPRJM8K4ay7b/YhnCPtIN1JnYXxPTL
sEmW7PDc3HKuY5Os569SG5SrmUHWiJVPrTGP3mpZbEwfDeMA4Ut05MFCQo1RnyKM1VaTFqyYKmGW
CbDxYP/TspVTaFtHIXUQPe9gcaWKdjma3i5g2uT1xn6Ii5XFPrVQAJqRg2o5jCSN3o24gnuIuEY0
kATCP6tnG/5OlOqx9/vXgW1cYvKwYH5OSfAcgnhLz0x6EVlOnWRlffMjzsvJOIVGsRHINxQP1Twl
hi0CV6qpy6smczxz84pauS/XWWStJpkgfBGfRQjrpBwIDod8J9djb578Cq9WHrABmQUQrGT8hw/V
QsYI9Rj79qg/KA+WhR+tmvJmBjGpjKTaBWhuQjeY2PJhV/ZMFHYIfBMaaFVVoA3GrsavEA084bq3
L7NzKLMDFmiQI6XiWpPzxr/aQ/ckVBTPqbWYVFQBGlwQDSJWGcO+JuYKUohpQIUDhJACZJo09MAD
BzDyyISFUd6zasOCUyQruEWLGi6YOY+em3KZU+JQmwXNYSABJsr6UxNOqxSVRxZBvvPZ/ndi2Tfj
qu+9ncIECG2uAC5V8fOG3t6EIDzNpF3L0QbqyYpdV88ts7TJS1fOoiK/xPCMlSLH1eiQr06XbQGp
pMFZmUW/GXtsLygyGid0O9CRKlLX0NYQL024cI6WhXKd3XcO6s1v5LpkEsTIYpSPSES7tJQb+pJW
zZd2S/SbYn/UtbNUGUxSp/OHoAq+JtFmmOpdIMn/XEzKwaKhsyirYpaPIzMQB/CPSi3pE5z+r2cS
ZKA46WeL8p8Sv6sFU6d4WPb4YmOb/RBGRSfEDtd9lzBpijNkWskOTrcW+byijluExex3iWgL4g+7
JKD4K2S5P+IUtduz0b5bbIlyb1tb19j8MZSvjp4/VqlmxGsV3yK8u5jz96aIXf018I9+HrMlnDpe
U30qTOUeRtWW+Uy+ikmizurwOLeGRTEtHfw6AyEp+VUHKNO5SXTuQCok4ac23CvxbSdHvftnZpsh
fFcVN9LvkgTPbB2rl6r6SeV2HruPeb9V6eR05RD1SxDmnnjzIAaXr2Ybr1KSVUT5E7MzCxsEd/LZ
isNsOvLBpaMAVeV31qMIvzpsNExUhp4xS078RdPmK8cmdP0z0M1FzygvZjfXmz/q7M3EwOQaabsL
FXxzIQXlm6M+akUs+D+A97AizLXhoFnClmC+lhkexHRvCbIXUMfRBlrQJylJLIFDUK0JLyIpvCLC
mC3Y/GPSFPOEPbKedGgw5on3JgzRn+sdOes33bmMEYx9issG2DcORDYQSLFUK/1t2Y0Lvd42HKFK
bLKaD92EbWSH10g51QKNX9/s/IoUlgi2ge8zwIW7Dysyh4xRac2ywr9nDKzDrEfGfVg7Lfv3ei2y
aT04+qofVLSpg1sU9U3RvzyOaZvBK5jy0OkXuhOh/qrXTqm7neUtdS90RWMsu1i6XVGiyf7SR9oS
uDiOc6rDh6cFL5NzSXIbqb4N5XNwK7wHqvQ4VHV8D8lP02J4i3n5rPKGmjoQtLrRE+ZDLHVyzmPj
wmhYHRPe8LnUwO5Bxl7vEJyCirhERsomF9wkrHqySWisM3QuaTCuU4+hvf+ZIXeKkFX4xruGVhiV
VUn62VTmm7FxwKOYqyGGz4TaIpzIdxwHAtsR32N2LUqyzUjUIKc31RBtZRjW2VzlrOEdjsdOZTLd
oEL5G6hAe1KP5vMkgls9sPvF/zav2atu5BZ+a9gQZZI1izmt6tFbDEVN7B9GSl5cg9miJWMyYesc
omjR9lrCo0x5rSwCjX/AVUcruo7DtyJC/YaRg/KuUfZdB07ot2BDlmsYb9I/raH0Fp9T2xKe5C9R
ms0D1cLtKvvFoAOfBqLrlHBT2NOKO4tcoEMDt9siabTw20PVy72ssVho7TokOGNMQYcahWC5wR4m
OXRxQBJU23EJTGeQc59IQVKmzuao7XKRHTW7Poe8cDriKqLXs836khjGc0zLYwEUbBJnQ8CGsXk0
XrQSX8R80ZuJ4k4t10zNqKQaTknfrouWXKVEnHwnuJWdeJudR3qIyFGLwr1MeCjUAlsIEfXaaX4C
RKRtulH9Jb/76OU+ODO5qdSRB62B8WWBWQtPloB6l5e7frIuk3H0nOB7ivObx2AqVep35nVMnnNI
/A1ICa/9BdkYNPUtyQ0UFADn+KmKGH/mwWDbtKfYga8UzbyA6uQTX508nBbIloNuOXmkTrSysUXF
0fDW5jWYE6qV/iMB2lIrxjYZ2ZGjiEJWhbkwHt3cr89aUCBST+o9D9ChExY6E4MzDUmyKT4FQozZ
ZqBUn6rN7srsId1Oe1HEWwapKLAQrTvVJbToNU1usLGqjhWNaBiRZWclH51RIc7w9d9alq7p+++G
b755or967OIc9U4AwDXhTRoVUFsO87SXcK1ZnCuS5pGA158eTUNjMCVLrL054gOL4rVa8arz6mSK
+XtA2ZmJe+4ghhHjw1GIcxk02qYiTN7tKVpLg8rYMv56P9+qSemKPnSr3rsOuf3Gj73Fhn/SUUT5
JWLBHu2mksCqSyn2Las/Ow42vZZSno3XaxXWnDqofn0Mh1UBeREpd6D/BDXJYRW5QbZyKBLpyuIV
hv9SkgcR87BF7Dnrsj7YULHo1OetWXH1UY+PbNH0tsRLfNWn4TJFWMWw8ykVKvIZbxoQJo+AiGF8
lAA7YUXZccMJLTzm3fSBFI76fDzyzUeb+KFid04Yb7K2XI2kyLcmzdxk32IEFKoWgXONj/ioXdkw
ssluqZ+ucZYr/vjRIFKIAsNF48qil1x5r7pPjPFbn+hLTTuMsXM0GyZxLVPifO9NBIb3MEyhK1pg
Ra0B4Y/OsVjq3xPNnMCc5fXqX6UmK9Gbm6jT92OsPxJfdc3W3BYFW08yWgH9ozxw09C/i6Y5oYP4
83NjqQfNtoEbb/dux9etI0IdRnvSBNsSpUiANisiXSzWEncym++gkW5vX5H4LbsyOVXUNmF+GJ2M
BRELD6ayMMu3Nlau0fQZh6aXvCOboPQe45ApSwqSc28dhCOIjA8B/wiaNqZXqtVSMpMljS5aH9KT
jOrXId8QIwtHcvCUU5oBCdURpHxLOWx0nt8pxWkIfCNkayyJxo257LMJicskDmWPLa5VEfKae3zY
72Zr/w1/NsGmmmQeZRzZjAroF0z4FoY8V711HWf7ZmP+m6drWuztNfYLZVBeysk+qJ56ytURK+a4
bgZAXBbJ2Hl3mcUDJV1Vr0wwobOLzKDrZSCpDKm4ulVvRFFf/B4oA+Zs4SSNSzPyUgMMEL4HpNCG
yqi7DWgCMXZ7cMKtPS07Q77nFVZQj/1NHtcLZhIo36aVPGUZsmtJvepjTsC3Ehvoopri5qBUC1PU
BmgL9Q+zq9yBzANuK9Z9kbWIZbvr2EHDsBdjDLbGIfQcF0fssBFvvWtb0kVEbb8s0/EwsBIi8f1Z
NuTE1XuZpRvTqQ/60G0THTozM8vOjA5VgDSzJcxdHssBj95BBOiTMvZXvUlATrFtFKi+XDpKiOrH
Yo7faAvy1FN8fTmXIJkHBeuCpm1O3luCYDEaf9oidYvRWYCS04dmk065G6OdGkODqCsJW0AHM6Et
uspyVbVzC/DruckHn7Lr8uq1aiB+yYdlCoE/HdY0k9ua1N2GGb9FzHdNR44P81ASTKXSlZUYFvL4
0wadWGMAAmMqv0oJxf1DiXI6KbQRAkWyHyz5iN0wsZj+pUtvNk6i+CvrBtzC50A2g7cket7Br9dA
qR3BjM9Vd8Fgk+SonkbUZKpgzsQFXHUhcxJ9lqwhwi6fTYUqC/lWSFOrk86ahTg2CtiOE2MwNvMh
BltBc5SSXz0FOKi7yH23dbg6Khd248C8KbEOIl9FJEnNQGTKT1cdMhbdMvgao+96+ujmEVEKxtDC
6APPj1/zmSntMqfI5erCpZezb8xdqWPrtPYqa6iwksxnGLirJursuxYGG0W8ahZJfVXYQNOmQAx0
QcpOq5H7nM5hg0Q05O2ED8GhAxMGrK9CKbptVuPoc0JkQGYLxNqCtT/kH3Ylg6WhU68H7+lkfetR
85mAhFkKNVzaE4bfRiv5+ZH/pWsRpVcmzmFFxo8tYxSlEv5Jr/BqAR9pMWKO2tBerRLIWSoZ1uSA
5kp+hTw2KQNtBNmZGkOiSYuTKJtLDQnSL0NEu21mu01zUDyuMM0Y5MJOUXkqBKp207xVSfiSBQa8
lCmUhZsRP6InQtuE4E6csuBUE4i+ZYwOMzKyiH0xZedgimBjcfmQhkoxCeHX82PiFpFWDVZvM9qO
l7Xt1Yccc6FmGyR3YmVWbOO77G1QrQNBjl5yFzaZFUrc/gDtW3aJ5cZCW0kNszIDpoWkQchCZAPW
r9XNcJAwPPAkzRRkC6Bt4W20AB4X9S/WZjLppYMYNvxq7OwcF8o9NkxAOz49f34I+uYQmeUm6Quq
aAshQT2NB4l/K0i6LW+scKOUmscYLrKxb1HmQejQvA4UXXRzguDVFukqTvHqT5ZOq96orEsQB+D5
BzSJELBXkDMISVjcMKNHCR4ILfghfmhvfTzNmsCxUTbymMbgsBpQ9iqBG73G2FozA1SB8/9kWcTK
1AZQ4A/cISqiXjOSu6plrRoUN20w/3TrlUQO4IyKSfSPf5lUuOOR9d4RY6tZ0P155dGt0VJ4TMNz
SIlMYJOcrzMDMpoe8CXxy7se/cfeeS1HjmRb9lfK6nnQF4C7Q1y71Q8ZkhHUIpPMFxiTZEJLh3Dg
62eBWd091WMzcz9g6oFFEUkRAXf4OWfvtRtsKMocZMHiEno6W/4oDmF1TvusPJdDdAh82silT40V
F/Z0NGV82TagV9I0Qja+DbhvbkwM5zOzgeJXBYFgS1HsnTkB9JEKwO/RuOs7fIoBneqNmOVw6FhF
7Zp4pLof8eDnuzhZVg16eczVSq+B/mjcZdnOCx5Nb1U5kcvlDOm07yvL7ILGvE9t+da7RHJ4jqZE
p4vv0qa3s6eO1O+LYgkI5CrERwSWsvUYVg8RM1uhy5PdIhLz6R+2QXvl5C1D9QEabpoD6Mr9HloY
ToqAgcBGfOUI/R73NQ6WfEHe4LxWExLtqdlmFb23LlZvummmXQcS0lY8TQN8rQlSibOQuVgST6HL
woV7k6MdDZm/e9kL7uTHxR9cjOol9RNBaPbCmHt2oheFEKBe4reuRNGaC5LqMsTbYVk+N2PmHUUa
XVY1gzQPeFY7A17sfO8YMWLZjhUFnZDywYYwx6zv4JAt2viA9WmjLcemtz9QbizFY7sgHJpj8Ism
XQTn4eU6mOjp6HHCXetwFiJSqExfVQGjdYoeRxdmbsJ406kRWY5OvDMJoR4W61723o/MHc9ZRxJB
tSiiFDFOuO3PKYp+zg79AMO5IG0Qz7U5ZSnKgSpOYSX715pSa+vbyPFD+3tEt8cYJD2Z627lvKqp
XYzLqQhPrQB37lj+Swg3b4RIo+VDHlBMCBV9sNeU3LBoVOh7hdfEGed3R7QWaBPiBaFmuT6oCG5g
RWQvTEQKziTh06RZGZX5nnnYjLOFXFhH+ld185jTnvKy0UHyzcshfdp/1qHmVPwl8L2NqGNA/DbR
wlZHyJpjVdFljE1NQJQLVhbbUpeMfIrpeQzbnQJmFZUWBRva6SF2OdnUPd7bsUFToVtOC/dhXp99
CehaE8Od5SkomxH1bFT7aJGmvakkA805AzyxiEsTQLdwm+RGyZdUgAOIIpCj0arrDoiNgJCQgaJ2
JM9GCwHD9819L5pLIV172y6EmTLd0j4UG5cRcEDRXxTtN8a0N2VQAwWOrAsXpHY4yHPNM87OSc9J
F9HDyMUD8xMqqyVwcCjdbhd/ayJO8J7F/KxKr1xLLkSq3LWfz0Qrs53biVM+0DfSHWFpQ4/IQ1m3
LbK6gmMX/VM8C0OJvctQ2/iBGtCD3rf0GArEM1jYBoJeFN7DqcX7vp6E8l59DTXiznC8cOIG3yny
9y6m6+V0/X3hYPbRLoeVsltgMoHrQXTlyPpFJjFTNBNjqstTyqgO6hehQ/PSX4hUi21lsbO3uOrU
HJGITevFqpDeTMH3TCNSNHbFqF7JFg3I1bgQCOIGIW15C+IcEuR4xIVoQ+ten0dC6LceKjDtdfca
vQ+cJSZLMqyfq6hjCiZo0CW3nW9/MBx4CLqOgMVwT7Qv4v1wKtGD4qLzPHZ330E5GPnxMWWSU2ty
yPKSaIe0G06sS8yKCYY0vRJ1jAsFAy7gnFWom8cw2KIAeCrs/tLpFdgiIkHYq08S8S/F2nPFMmU6
lm+SlKyPRtvdzraJGe7TdzWSWjC7LTUfOF6mb+2mo1/cWurIimNSZrjUIwOGfGTuX2QxYwcMTW5t
7erc5+vSQcOH7q2diTMKuzdktXRWNRzHHFJuUudfR5cureXhMVTUT34cIemlNzSyfOjR3MuiKrYj
5lcO4PVmmjAWhdkQM41wHsCI1n5qb1QXFgQU01esyKZFsYiSOqNR37oN8ZZOCEBiGXd4DOeotLf9
8K6qiEOgHJ8Vu1Sr4dgMzHlUJx8qRP6jqACVz6O3m/saFkJwFxt/DRhfoA2MTKsLJBuJtp8zwclI
OlOOEBpl3oCilnP3snOr/hnjXC4zqA9efCcaLdnIkC/liX/2Bqa/EaOxYcm7DRcppuzxOrNpabtK
4dt2FZit4kQMA2ZDBlqjpa+Mq96jhfnDqD6sWdvMWw3d/4I2mfTUsSkuygmCfK/fGguByhKujH0q
lcF+Rvy6MAdUYXGwvOAbBwaocSlXoiwJy7XSJyefQ5p7yJnmJrxOu7vCbtcMEMBQyYBvaBrNYwN7
QOZMunGREzvkZsvmfunzAs9nhI1QIqNVafKkAhEfPUHPMh1D75DpgqHWiAcibOVFxC310oIaV5TZ
i6jU7dzZxF2374nmlmnlLt+j/5HWjeJKW6COpE9N5cyXXXUb1xGvhk2fZjCw1fwAohQl6xjXmKvc
mIhMbBJ2ykBkqVL6gaAwTR0T6wtXwJlbtgNiM4OFBluuz5Mrn3RUAuKReHvTyq7WsyLXDRP4bNAN
/kWDJ32uv/vZGsJYMmdw8VBA3KWdbsf3wm2+MXeZPY5zVgaHZ+wUDcXorghEhGvAeXQj+p1tbq6T
MSBWJhJyN075Vd71tK2C9MbNDV4szl1xytyh6DTwjGEgCIb+dGN/J4si3dSe27AuDa6qqXvHvIg6
dsFqZEdil/tJf4oK767p+9d6zOm0od47aGQN4+BRlRnv1veREE91jS2KMiQsAucQDZzgbLptDZu6
rMnw7bN47W1YhK/2wXobBXxnwvSrGpJ3X/Tz3u4ulxyL0MBB+YvHgJkKB9BUr1iRNAPKgWKy66+s
pbkxlo+7VeTB1s0IZIugi2gqxCwq6RFNmJqEpsOQh2hw55MnehJ7nJB+S2Df5DYHeBHDW60ooLsC
dSTmwCitGO3Fw5E0nG0uLEguDnXv4BKrPGWbBpn2xjHihxEDY1KMBuFCmWllYtfo8QSu/dVNQozW
HSOovIKzZnNDwTokBeVnv0rhOrIHZNzYwAO9x0ii706T4EugAyyBzVJuXWtX+fPzmPyw2vKlstqX
PqNZEIU4WepUPwdJjLmt5+WPtXxy1GNWQfeG9kpcoM9+NPU7J3d/LhxdWcbcETKr2ySknfYGhmHe
ixApTXko0vpYag3pEJcB1s/awgNnh85+Jksay+MXnUDfiK6aqYPbCptz/fpUc0xEZkhox+W0BuP1
kk55jjBvC1o6CqH56sa6yFalRbJqk5MIt45az9cLXeVmNbgPWn8ncv3NR8NkL8HZGYvtNKgOvRqH
Edor22EkwjKoOSHPk/NgYgbkpLjTO3iTKnCAa/HbleEPrzTEEs6EUiYpEiAaknAxiLZN1yMvfUSG
TOQO+M6NDsR3lJQ/mqV98Oxhn9Ff2hTTnSXGVR2pQQPW3yoDwiBhrqXjBdlAsdaBBoO0cMjr7mGm
pP1hANyAukRP4CbLDCeJN+3DGJbHnFrEhg8MYH1QS4N7SZLbBKKyzSj9kpES2k0YF+ush7bmIDWR
F27W+DhRqnJXWTy9foavOQ/k0bG4i0yTa0ifjY/BECC4tgU+qSDYLw3OOERfz6asfiQ1/aalY0iC
ZPJbUGssZ/JgmYywzyBk5EHPMa2i4+fj+jTeEfN8X5f2o4jdRyYYbxjUz4PiZO0KysKy+qySjklS
8TQzixzXfHcXRqWd/YwH70a3DxmNAgA1XGTzMj631vJRCVQxNhbFKH8yE7WP7PqnWuDorjiW6YVZ
UH7ntpJ0wOJ7TbJj0NbbcIEJUNEhGEqFpiRUhx6ibMl3/+KtP1lY0KFs7iYz0xDCMRaaRStpJc+3
jWNR37rTIbCIGRACC14WojmwbXYr/hX9qh86kW8latY0TZ6TMoRc+6AmfJzSK7xtqJDd1SnuyQaZ
ITcuhr8MO9kKuiGIt22iv3vYy6oE/3ArkGUm3vg2NdaTDrPkUH8bosyQvXaJF+DVSxZKTA2kpWVs
kNS0oOJkgqkY5h+keLirasZNqX3ooX+lZj3mCCCROOWS499mGLB2AtA4y3GMdwBewQL5koB4uya5
9xI74cfYJ3eptE99PmDu5gBTK2gF7qAlTmREQ7kJ413pcWtJdr1H6qWPGaGJwmMbUrg0U1DulOLG
7a+XVK8e8e3euNGkt+XIaxYG/ZMYEZAt/pttKZfpFsRx9io1f+9jvKQKu94m7vmR3H0KUFDltcgp
LufBKc/t1D+X4VMZy1NeVZsCndrsZdztTEEbEFN4zQy0qOp5t7RU4oVpfg6d/+zExy4St/xG5zzG
oGg8hG0Qiulfp/t6Nhw9Blo0U+58CNJIo5753hLWpzSc1y4kODRr9I/CRxyVT1DTFw6Dg4jN1o84
JIuRw3YSR8yjzLaFayp977mbJDRVIestdyTDeN9ljsmti7kee64e543gV6I/HMc7ougflU0Tk1nn
UwzNhyiUmTnHquRTxXMf0BzpTD0xn+7CTTmmXPH9bG1bavalcSLkC9O7a7HXdTHFkFnmo9eAfOx8
rrahofKXHiPOITmrgrOHSYP2S2wXDX/9egJz9k1ifbVDzoFV0lDKOOLYq2mldKDqiIinYTSTbegs
41x26p9Lh5ijLB2KeaUfvRw5EYKBY23EVcimjmOSZ6aNeOY8UWD1K3cL8S0gRCcInU1A47wA41PS
EW3bNDg0MDBNg3OqUHsDzUEk9m0lEYo3kQUvyRBWOfRwUhpYso3N7KVX8850pMVyFnTSaucnTYSw
8HuhnxbFsT/PBY45F+iBwLKKG5S1ppihViVQfQ1Fo+pqBAus6UbWJ8cQ8tzHaI8s7V9QWm/jksux
kPRCpgxeURLTMZp6pkW04vBErMi3OEDAWM3T18D1/VNDse9n9KdpkWcLSlcPK70equxKj9Z9zz52
yE37KlrGbY7P91XeUJ8N43ydCV4vu+bE6swPsV/XF6Hxz+1QrwLrm6q2/VPKAHOjauc8J+xVTRJ3
R86HR6sjEzquaPLakUWpQApUEUOnVbP094tm+xKFeQlttK2e3yZfwjoIaOBjQ0P4u1MZyyN1oR3X
A+yOiSuTkZd9A+8g25oKw1kXEmFRT+9Lw1Gvj9rbwcLUlDPWrAOyHmviZqocPV469PokB3UXzGP9
UCFGY4g/MMK6ptaBrG+DQ44SXB79gR1/3tkVoWJL80Jvi2OWCOjZcESfF2yedoGfkRs+0YXdFxQ3
vKLNA22ogHo2eFGRc61m/lWiHArlzt/UiBQ22GeOtCRxtO7HhNAMY7cDshKaRUtj0HEpUi1zCnST
JEdXeQD6HPtFJ8JCWTCclqj7qFbtQnbhZ1SaVQHq109XUOfEKUl8iWqX08wcQSVoxl3EqhT5Re7x
ceDCEofJ0e3Q87N/kSXa5vKbg1JzsFhmdqpm5rXDT/o5CxousI9stRWi6LC87MnWDSZnXzb1sS/F
+1IvxAKW7PChtYtz/94uSXGRZkU1Jvbb1ANKqidxNTnIfZ3qI4qbaWMMfGSB6dAF9KiclMHPjBg2
oSJunbog67Y5NCpAGptrhp5Vei7AgIBRxlHT+P6jUnV7yKXZwimJj5oTMoKR8GfOStst8YvIuuoY
j/n6K1MmU2rdNbFgNDrJ7FD3gnxwAh6QdlnuViclObXCKo/CQ+zW9qbYNADYAtrGJPtyVJ6DN4xV
1ehAzQmKN64qEGHLyN5fLZs5lsDnFSa4mGrPmSYU97pk0Ws2l06j4GdlEwU04vcwFMyWMihtKVZg
WKNxi0rQHTndlC9BxxlGVDOBAEmusX03+yjvv9sDtVE6Jl+XZOyOKbFcit6J9mnSplFzVeKjS1pk
svGCrGCe52kztSTm5NZjYejeBLoVR+49zAOdahcTHd6V2XKVSgfXfLyc4L3scFOQi1qFb1nw1bQQ
qD0b7UYT57dxOj6WcwDFqnYZv6DmrXz2paVa5ZlF+do43dWYMpFxSi6b1s3AoVR3SYGm3Q1XK30i
nnovOxgxfx0q7610qJeiHEWmNMzsYTENhNVMGRcmM5ByAVunGOYmSAZQP/20I0jppSCBxUfSEYZm
tdoN6TZjUHeIwxe2zH7jUHphpaE5NVT5Jgy6F2W4fwvFVq8d7znpbefc+ujxXI1iPnVfuVftjQTg
qSQMgTxp0FIhmSus5KWNOXnl414Eut7W4XZSyCc9yti646BNOG7AnSyciL9JoG/FwBWtjnlBEgBv
X+8tOGL2kjE+SajntBjm40IVtuHRF6pChFmyn8D2UD+RIRYjIJapQgluevTL81PrRcMhY61+CYb2
IlcRvcCQ6he35G3le09O4fU7teTMHBO5S2K4MYNF+KqPcL2Pl2wXwucwSQT+0ZNM9+LhPi9QoWLB
MPUMFdN/N4IWrA7rfacwbcxx9GgSRdJSwY1GDslH42pFv9I6TXFEDH2GQYZYw6SLuFvPND9yQ/Sm
y8kaWj2lXDfQdgzv3ZKyNOoLnv0Epc/oze2hNZdR6E/c0W0Q+DIgiK0MdkO7TvG6IjrMC42zucJT
EeRle4zs3VjPV3OIp6+u5IXnDtMFoJOb0f7aLxUp6GOFEL/mBoIZixaAX+9BBamGFdUR1KkJpwJ5
8GYA2LZF+5MBY7YTsXVUkwsDOKS3Sj0kj9QOOLNpFqepuvM15IUGEwD+evSU800iW++EinK8WObu
I0P1Acu0sLbzRG2XOE90YDsUlj07AmfhsVdkGdrbaE5JvPCSXTP16NfJIRaWH/GY4nap+3Gfouz2
ATf1Ic8n4jEiLaZqJxLnW5k01Y6po+V7IUF++t4QsaYhzJCKQTK2jwp1KfqPlFPPyfHHO4uUjm1X
hM95FP2IdZddip6siNhPoovUaiCgIJQrJIFo+OlQ8dXs8IlL79Nz4v1S1LSGRgp0XbyhXQBP6rrg
G6Rpj14QvueTd5GxHNmX9M1EVs1gF+A8LXT0jDj87RCeS8nPcAN1TgKoJmpOBRNGH+iRZYN/Wzpr
l5T5YzC7wOpnkNR18taNyPqqfAQ7xmovbBUCETcXXndO5BTfmgV39sJpFiFewX2KnKA4Z94c44Qp
6+pGTna5NQmNywg/wKkzPf5B7mAunSysfDPQBNRrE4yEgz8C9e4befSDsdwqFFyFhP/guhHQoYom
Nb0Jz4fS6jUdplIGojii8hfP4RAhB3faer42e1HWz91buoSHWOBh0bh0x7HZlfP9EqbpLkBYvnV5
NoMcpkKckhcXV+l2aZAvcUN+Zd2/EhyWc6o2H7OU5DdZ+IMW5suhYzWXicUh1YIIkTMAyt3luur8
bf/WFUrslacfZVZdLvg7l4HROnYm5oMki8kfDjbRXaBzqNyWuZ+Xq0BTL9btAvyuQMxk0Fs7ABjr
2BEPIVW9TAh1UJm6zAcKzFROV70FEVeskuxZIaOmrOzJeOasOCBpo4Xpu5uVG2K57+Xa2caoB2an
+JHhBkfsAI6OG/+qPEYpmqDNDHu6MFWG/Ep7wjtSaSQh7q5Qt8uJXf6Y+YxU6Y/SEVPVnXbFVbsI
jp8TSoy1hilQYGKRo5SvW3fZJrBUpWNu8V69SOXX7IEJ3nLVQL7r0AxOsN1Dnphajxdl5Mys6dti
QPK+WBho+kjCTY2QqffATFeZmJ11EbBAs29zr0dAmpzQuIJzjmoa6k6Aa2DqwL2j4A5jwnokkvch
4nkrnbzCKd/BDM0c0IuQBHPF9oBijjCatNb7rGP7mBZNZyIo2S4i5p/47PaiQz/VtnQ8+4SDKGxa
hJ+U0Y2ZyA9EJeY7XXyYm/4pbyE0Yfcct2XHe5N2nzrmJonW1W70q2sLYNy2y3YtErUtsuoUsQW3
ozQs9aWd7Mkfji9H6NLsXB2KxgFKWkdrx0oPTczuE3rldMyS/kaOPttU5aGc9ILHKC4Rsfe0RoYW
bMvcmcvc9ZejZzPcxYlsffn9t//4+3/9x5v5z/ijvq0LBo2V/vt/8fEbZsIujZEd/vXDvx9397vP
f/HPR/zbAw4f9fVr+aH/rw+6etg//vsD1l/jn9+UH/vnr7V97V//8sGOW0g/3w0fcKs+9FD0n78A
f8D6yP/uF3/7+Pwuj3Pz8cfvb2tZsX63OK2r3//80sX7H7+7jvx8hn49Qev3//OL61/4x+8Pr9Vv
V69dWtX/2z/6eNX9H7877t+UE9BrksJGBR843u+/TR9/fkXaUtn853tuKEL1+2/c6/rkj9+l+FsY
ytAJAle4qBuC4PffdD38+aUg5FsFrgqp5Rgg//6PP/4vr96/Xs3fqgF9W1r1+o/ffX568+tFXv84
7IUyCEPlOZ5U0hd+6PP1t9f7tIp5tPM/+kxVnG7oMId1xWl8Jgcrh2Pv/VgU5jlf42sGtFWu0fZh
Pl5m84dFLeJXRL0YD+h32cd7iyjImFGTw8CITmizf+xigfa+pAQnjK37IM9tN4TNN9zeb61vumO+
gPiFcVYyMvAVSWD0Eajy6rcyfp289i0JW+DF+cOsA8lej7ZdL91lT5mDqNMkmIPYOihXW4XQYWVF
E1wgtm7p7vx1CCMYr3urItT2f/rA8xiJlKjg0nONk9d48z5XKfTyzmdcX45A55wjiJW4vGIw+dNr
aaEWcPNZz/tZX4fTcHY7jpUeR45ScHhSzZ0XucCW7e3/X1z/j8XF9cb2839aXM1r+m+Lkcf/Wlfy
b4J1gQiflx9WgvTCf6wrywn+5vj2+kkFVdTB6PK/Lizf9wFsenL9n+3/a2G5/t88W9pe4LMcbKFY
qP/4xf4bC0u6nvjL0lIea1M49Cp9x3X9gMX/16XVzLZOc6J003ZNTYDWTyiY6hDyF/19ha8NTfwD
ysC5r6onavGukt0dECq1rUXa7xqLXMVcycXZLmn5pr1oPs2gKy4GRc83AY1zndj2TTXV5HzOmNAp
knsIDDCmddVsSxpmqEf7nmOoqrCEKG8TWt5CsANylCElbmPojA8BL22fHAfrYmGJb4PlYCERhghM
j/FXnhb2q5t7yAYmws5Gi2MLZNy4b8WuswP3STpEJo+ZymHQrMqdgdbp2IIPio3Epm9Rjy7yzXQA
ySKtnJuY7N3S4jzQl1/zIEC1sizhTRujXpyKBjJA5qanoiVBq4o5rZRNl0P0PQU1OkA9+WBGOzRc
vU9Wn5G0cVAQ9eLUr6HXKr8bc7FcRUZFHOfj6J2ZHRwmpw5vknR6swd/usAeRZpkOvbnsp3glmC6
2cGexRuNj4VgZBv9eo36PsnG7MDWjSt0/fdBVb9HSTNcfP66iNHPOunMkSjX4GiLsrkYmj4nbcHF
pWWlN81izddJRvJZOJO2hPmUaL7U1DmuPno4HfPBUxnO1unzPRoff773+TmhCXhlLIDUxLIAZGgL
jgKS3muvmefrXgTztd176myACEttuXgAh9sc2zol9Pw8LWlxANAGoHWq7HsZX6EBsUkWXsiLj6NQ
Pcz0x2idtv1RiSF5KK0J6JDi2JX1DmPMhutNOrT0rEVG5883fVYpIJcS4NydXS0MtFPaSkE29Yda
zzAwg8fMIsmzqTmv4Vh9ntIXGW3duUMNRjcT1cH6a4pwuGwDSljL9gggkjNii7wDhI03AsFQ6wEp
Q2/tpvTQVOqG0D1zlyZoGmw+X0kRVsHNr78mCEt4eI6ubvvONzuiHOnwpamD+Zw3PoEkYTtYxzxa
ovPnmyZTDtCY9deQVExoaS3CZc0MvLMdh/tJkkdR46OP0QZRcu0raTk/2ry8EImrbxIjr/JMWqdI
ejZqOKzhVJwzty4J328ouA4DzN4bk2bziUsq2+ICjdAhT86taq8KCvv3TlMh9uYcTW32RDs24Zki
E7kCHZ5kS/kmCUqocWvbnZ+cF2YJt8zsqm0/SpBLSnKqjoLSuQyr0L503pXdppexADfZaW84/XpW
LEAZYxR2d0vd+vvOSzIGv/nLpIrgqzUyDrDG4I2ec3D96yOZkQswLRFGk9oiJAJOd1UPZPGmzpM7
VTUHzDkk35HB3c53OxolarEfpmkipM//9UG4fnq0MTVY5QBJhwTCNnQenVo9DogbmH7o5JZdvHkJ
Bu87busaCk/xMzAQQMf1I5UH+c7K8un46y8Nivgr51PDeaTxb/1ufiAl2j5VWeXdRcgyw4zogbLh
7BCmPnqJBhce7t/cws1KwsxtrTNEyiOoO6sL6VAtNfyA9ZGWhW81jeN56+ZtfT2iavAKcLkgZj6C
6mcSKwhuuUyuabtN35n+onb3nIiDEsvWKwxQHqf5xqtTHMIIdZ/NQOMHO4uqxh9FUqut31bdFvsw
pXRXiSer99+TzMXl0TA+ckbPfRqK6N0r0f81cja3viRq0pLIPmiNAtxF5cyUbvo2kPQUTcmtlzr1
lXGMesjj6SdB7pQU7jieazBSO6bxSKSCkEY0jbPBjZsdPXJzZTdIen49kz3p4Jea28aGA1dyMXUe
I5YESiYOIp615cw++RW6Q/ZgxR7xSsY5dRrVYVQsCabmznuo6b6YPM93XTLjNKgC6+rzvc83FDDl
NlbeMQtpjVeIMsYCH/+woNRI0yyEWsDKWZplPi8MkJo+7k5F3v+01zXeKZpRvzbwiYMo8UHzUSIP
vx3apMLgGaPjzG/KGU/7PMwpyTJp8y0c63bjCFvTNZdbpw3wEaxvXC8KDqH9rbK3g/SuZx0zQ0aM
mJ1IBocFkF7IoqH3YUf6xvMw1Pu16kjQBLaWN4Dy2xz08Igg/HoawA6YmXjeScfeQ9k1T6rsx1Nj
4Pj6PekYn789A4WEngSIrg7rLSk9vClAHIF1XO6qwCaYoRZkr1RdctWHLnG8sr75vAgDQjhrdmUn
1j/yYfgWo5MCRmEpBMrpRNEvEpBVEsNfYfX3gpiCIO8EGyM7IxC8usTLXl15spY/hx6pAK1XH9WD
cWkrNNqf902Hzj6XUOtFQI+hnRrx1NCC3kyBTVM27W57ZG0bFTQzsEryGGx3/tIWObjuKTXH3AFr
LFi80nf9k25xXCl6mBfWiu5siKt2huvPHdGMSOlU5HWHKvIZa9YEbmcSkVAXzJhg1GIVl7PAprL0
4qtJ0lcH1cGzLcdzQ/OT0bbJTjla2HNuRAfrNwdAvbTzw5TYWN0Yq38R2dy926S2Jdj/E072B50r
dQ1R/6QRePsi+aYCsnhpvZoNXs6A3U2Pl0HRkF01hWQiLVV1JPm3BTo6upfxFLzVZCG//uWdOIbL
4PduB1gJ+egXKM5uF437MKmxZXzu8YylzaXjxvt8nskvTwjazkSCfRFJ87Y37vQ61a8Vo+B4qr3n
kEYOIi0NPDfjkWkxZQR2jJJ+7lisExqiMpUhtD3v2hcV8lOQU36xBXJPlGyCbjCKSCqUi9nq3IML
8Joccd6sn8rmgDztprsLu4qAs9h7Dob6tiFZKRF09IdyHB+7wLsRIf3GKMpdOkB+c6rgH/q91cOV
WPobUzKzw/OUnvyEoaDNfPV2Jgp5pOC+dyv5ypoKvVO81PqidknN5sgactwh9U8OfQPmbpn3Opow
wIAI3CaT71/hrJDnSTWPMW3S7edel3RxvYXTcvjclZ11a+7hAQ9XWVJW38CxD5tldpe70CWfiQmX
DHLQlxS8T2mvz9Ki6RYNFWkKVMKXC/q7y8jVO4NIGjspSYtmEcttalvfAVCgxbEi771rx40tgpUj
b8qrXJG/WPcujayhab4FTkbaHQtBTcLZm2xuXzJjn3FUqLNX5uuMtflokdl/S5FjHJwpcnYuSpJv
yDqRdoRVcdaKvGMPe7MdJ+iuA+3cN322nUSQ34o0Hg/pMKOanvGE6JYzBpKF5GGZBucqsQCGZ821
n2fqa1CDUW4HPDXM2/t7r9Jk/eZu/hpJcdEk9nHSvn41pt2LGLUsm363lwTYGBpd7yOfrocxuZsi
oE7RAmtxrGb886Yk8ihqo0NPoDvSvrNIQxsub32202S+klGDYa4+q8/PjkwC1lsJivdyRwfMI/3X
X6MicDgDOFJ4JlDqc+En7Ox6+YLOZrwyuqtRdmlYEzVPYRuYl3/dEmwvT08VlI/Pe4OFG+TSb3Ii
6Q1XEL3K8YZbQrvVo1tBKm+JBglDcufxShxLGS7gL0Nza0ICHbiqYjy7Hky3cVIVtioH3GAYDFcU
NPzxmmQ1nzvBtjBD/TT03CpaUhjOfYLlo3ekOiULA+b1rPz5Zu5z/wsRCcyG1LgrekRTw4S/xK9D
fIl9Ja9DJZp97wRsOnVM8yKe9CXW5eh9fccMmX72lEWyCs4DbGwXMir0jcgy1PCdTf5pUfUcODKY
eg4aa6fP3hfd/2T81D963NPAIBBAn5XGI7++QXD2z/fWF3ZaguT8+fl/PcIhYasLgotOOMN9Iul2
1JVprjnnMSq3VzdCO8dfEJPucidZUP/YyPQ+T84ubJ2Qhg7tGUEqUrPKEECT1xwXRvzZ5EvHOtWX
CnrTrzNCi4zzO2eML7nVwm5DU/HrJKmWkISsrHtys5KbaWaqn84SlMk2EStrQhM4nC1gcmZrfHTt
+WB7hXsrMwklyrUuLcqD6yrIAuZgTNDY76cVFKdVT6xh33sNmc/lc8KUkUSYKjtNVkfDqa3J/qVO
TKV3OYLYvyxm2j7K8MrZ1hI7yBGzZGdjKkuK9n+ydB7LcSNbEP0iRMAWCtv2lt0kRdFsEJSD96ZQ
+Pp30PM2jKFGoukGCtdkniSDQI/IypMicli+8GDCt9mvtTuB5VGhcw07cxlNV+718WnMzYMTDviz
Hdj7oHapOdg4/QDY8buMMQEJvtEuaeOvyqJxbet+KWwyoFxmW7wz2js1GIV/mZIkJFuF33UWJzfk
3d22i3OfKIlyfNU5meGe3R4oL4c+sX7w+CigMbFaexSEy2d+hsWti9mG1b239oahv7OvTS4tlkfM
qMP98UePD3llb3VcH1toDuc2KA346ZLspvZQjVP1nIVjcghBda0H2+mesgl/GeAxOqm2/+/TxxSB
1WSF+DgT5z5is+YgEnqJouJrnIgUT7nLjT5pX0Mn6A+URmhk/QrQk+wJkh5Yo8XYiF9Ms+bV78Cx
TEEWrKXLt+/9nH7Kt37U/mBR65ubYhqHC3LxfAXir9tDcSpe4hSaPnNtqC3BVH/6eaZvTTeLnYqQ
Oww+gKgRoKo5Jc1n4TjH0LDFK7M6nsReVkWgk/McMmgETxtBT0uVhRWkt73fYb6EGGR+/1aWDDsi
418aBKhFGwhXTFp3iEmnowzLn9VsRmeYO1y7XY+tPxgR7sdosD9co3pyTXtTOmzB3FL760d57OSs
v4IaNNujoI7xKYG/RD1WhmOzJ+7APGnb+KujKN+b3ljutNXRDA8EzhPVckvHHkfYhMgd1JTedBi8
d9GEVdpJFY1cFwf9qVFNvh8cIEZQHxIRdc/s9cebgQYxKwSjGwOFn34pxfgt7BSeEoCFwqICDXwc
bTVrNWm9SqMiFMd6o4B7WOXrlffPR+aEHuZnIfPXIk3JPZK/SE/Z4gHGLjc3lyaYyVApaOPd7iXC
d4IQem27PklayIykyaojbl+6OHVWAsEXGzLACgsQx4GKBdQI41dcN2SJQtpv0ze0wIRHOa3AJItB
A2lSkMo3s/JeZGsa64TxRYipvBpRmUEfusCVRqasBnQn+LKqOsByYepuYwYdGsApRXM0LRq1ZjgD
Utz2YxV+Qnzb4LD8lydwPxycY2v8/r/CQmCz7LDOZEngX2dFm9o7/ooJug1fkBybvPmN/qS4mggs
tau/fAOuqjBxtKn0MsQIeOf6KUClvC0lMYPas/ehxcipzhz8spP97Ez+UyIe7OpQ42zYlQWjprKw
8N1MEALqxX8ZYXSUIikPVd88idRroCWhXrUbnR+SATiXFPPLUNVcHaF4h25LL291PTmxiignN/tK
ZmhkJAj8jBb0gV1muxDx+GmQRnRAHd8U5NSjrbVuo2F+dx4WHfwFuwHf9DHUkLjNKh2uMgI+2wAz
7ar4gkcyvjSM0abGqo9qibMokQIXGfYTBl9b93duVKz6OyARgsdZz4jbET+6Vpbnga16hT/9bRLd
dh6CZ3ZTwZ+uuuVoOPxBi1tZcBM1jp4vAqiLC7pjMlIQEyXDkTbq0TKRoZQ603POnn2Toj+kIzVX
uDAMlDcv0oqZnaAJWAOZPbKSIBgZR8jGgQWNSasEG4chgSSFjJm9fM4T9vqyzHCE4a72kvmlypg/
FmFIJnt79Py4RSiO6qKZICkXhfcjk7O3cxf0WRO41bpFtAJEAEoyRDsWqKeoEQAka8eC4gDrwWvx
yTKTos5wShbx0z8aiH9pOqEIC1qEH7VOme0gXgk5gyzFgtRo6nMcYVsl66hOQuQIOEEcC/I/blza
DF09+QRbjLW1TfOQZpWUWurd5DnPTh2hbkfTxFKEdaqCaEaui8ocSTep3H1bj5QwlVldtXUxR96P
pqjnk7R4RWYwPii/CGaDuNzaHn80TPAlFrSYTnV1HMN2T37FP2TNwzpBq7b3LdNFnBR/1LL/B2Vu
rqAUmNWL1IiUvGLfLMLwEvrnJmWA5zs/B9USs9kC/OMoP01euxViRoThM8KzTefQWe45V/056A1C
HwjCcQCYMs4GDJWUKNRxlYdB0r2WdvJVxXj7gg52kc//e29bLCFddrIjMliGsb6ZkXlPZu9PrsQO
gf+T1j24n4x0y7IsXhAfDbvBIB9vjlqI7QaYGIZpjIZ9xlNOMZ58Xz1FfX7JnNA7GgFJHcJWpwA0
9pwO1Dly/M0jCkelsm/e1L1KlVhnUD1bN0aBTLxe0oNh4DWx1i9JpU+mFRtfhep4fZHaAtds0BWZ
jCG08E+jqT6Y0ucb0i8+DdNvzrWH/t7Jdwz9uR3cxqVqrDK++Kmb7aeqnT/ALLyFAOqW12AT+Nm7
tvW/xgSM3MRYmnTe3yJt/LNbnV5Nm5y4mqnVdYzsZ4/eggGHkVTJ1spL8hQ5lC8ZqjcGmPmRxeDR
qVgRd4Fr72cHqDdksOjFveuFM5Akdbyve1+uAu3d+EVSYlZMg7oTCAyO7xrLI0oBggJkh6oG5+hr
W9fzLg5+xpb91M40AoWPe9hCjuekf0JCB5wq7Yii4TJoOwv+J15dbthyT9fvr2TOpYnmhpqwWtKM
7Xdgb+9tz37bh1cVOYSztGnxbx6IXWorps19g1LDtWe1HbKBhUQz2qtOy5D5cm6cKlUf5iIEqK70
P2s5VyimttoHDO0YT6kOrf00qfQsk63JyuQEIWeLyQyrVTMT5tQgDLTD+stp0dpYQJbzlJ2+HZJu
kuW0nwqxc1U1+kOjD4xdTJhKtskxazJAAkl9z/tG7+fSvYxK3AbTGE6Wd7RJPFzbg9VQ+yJ96Bsg
PUab/WEOj6QCnduunokiSB1R33HOPFHj/ioQvFKZLcirW7bUUomBUqHpxuhsempCVzLWhAaXGx7r
FcjAnDl2G2ACr1yynzEn2wWaV0vBv0VfdRv9H2pGOeTk9htf7r3EOkBaFx7UbJqsbW2ihEtqwSyf
inlt9whANTzBTeKXvzhSvhvUW1RdSAe1MxCUPg/gO8e/s9v8VZiHMEtivOhTn2u439udXX01c3AJ
6chsP8hut7zNqC2zfJcjpCKGsX9Gw3Twirbj0pdfbNYWzqr7N5pKgZ3RKjY1QXCRRHyqE/tT8BBj
cNPZ/FMiZFCNvafImvZN/dbUlfcTnPdfh6HXrg2bveO2xD/UpbvjNfvbzIxoqvDDVFZw5CZ5E1ZT
nSAJ0K2AOFhTXUvSxJGxiSI8NRVkwwE6AR4qNKgl1gp3hJ2Iws5C3bILBfeab6H3cTD2yYbBt2P/
FZ71e7AnJgzMaraZTt7S2j5FFUdzl4WwjAgqiCvcSkWUoZ5S7RXFx4+mmW4B3GXc3bne6AFyfzH+
kT7NyiCyl66acKDB4mwI0IoQrYBIAqeGcOyti1Cv1OIZoSCNTmEwShXYt8MRo32xjlNrVfXoH6EE
ypMnsQPwzGA0ORDqaSDXNoJqfEniv+CWptn1D4Pr9NhRITCG8nOMGQ3UE5M8juWcIg4E89yEmxDJ
CKhDwwTIiL+gH/N9O9o3K1PBUYIjlm08wPxFhzeWvaAG1kviah/eXb/bu4bo9gtFNYgFlV1oZm/K
udeYPU9lDVIvtjqWY2m4M4IO+q014tFz3C8XdxIgAOd36mckk2bmE4CYUIEUdbs03BbsCsmowZY+
FM2XoPBE6w812k/4lWvPVCtPdiA2pskFPWHu3aE6JrE/05ww0XYXeVpR3jRLqLU/1kSOyQFWOHfC
aDgBlJHojqAYDXGIon5esJ8ghEEposcZvEuseXfFqBRwvvKSmtVlKvKjWNZDtMvXVIQQQZhO5lFf
PJPmdIq91kFlqLmPivEgUKehrmrra+ixt0lq9TkDNtpWVs0g1yUqxm+ibz/1OUpQm4ZWB9KMMBHT
g3OV10W8zVvEWW0995C5SVEs2+Bzgstwi8V0CdoGm4aCX5p4ezkXzUlg8SYwpSBKOQtIxUKNFlb3
8D/Lc3WDF9E8ub65wUANoF8Gep0PFXr89A8Uo+aeTPWuzrRkFtASPmek+Vp7Ol7wci+hIX/bkYk2
vmSGllPy+GED3dLon41YMqwsRLVOsUZCSA9s/p2H892D3dr6i6IYoT9LC/2x1EpFR/CxoRAFshG7
lzLCUR/ofjXb0OlMdPKEJ7hkAAfbwGbqVkuNx8Ryjz6NNfA6eYiyX7GY2x1rAcaxWbgpEufJdFlL
GZM3Ux2QDzeAbHAWJ13Wc8fSIhYO2GdJT0l2jNme3AV1pov0ZBMXt5I2LDWvhRA322a6n4uMrZ94
b03nH7bpdda69zEnIyUN06c4MSCDMJeoaxiISMMZKVWvUcxnZj4frbZ+NyiQVk4IfOcoLONfrCeY
Pd3IWSjhXdte9wfba8dkIkxOZotlITD1hR0xU5kptM+Yc6aLsiHvGDwYRWnSJJU6UucIJvXsZgR0
ISRsZ88hzSVzj9k8viFfce5Oqwl4D5G8GiW73MefVXIvapGHOBAoFgyTXIYkENMaFt1a26l/ZX9P
rTLH9Kx8VpsxxMAMWnICXR4gcTbAuXfx70Z2jcsaXWU0uOYLXqruJBbM5ONT357mu8PeqkrUfc4l
/K/ZL7cMLxhNmWAhIumP20zGYpXbFUvyMmGbDMy3rrKBCFL6a4wuDOAMTho3RU6QV6o4z2iF+clN
GZ2hOcfrsZ6yywz97VhbOUweF8VP7aUWn8rdANtmY3kxoI8+rzE8Vc42jgMBGKGOtv99qaBHJZBN
SQtOYBrffRwYUcry2EJXPaayuLsZyKfAcOy1VDKCfgW+AvoAj2bIFcs2maC58g668MsutA9SEl8P
Cz1cQGFD4ldTGjQ6jrpCLNmWkfuAPb5kRYCTXRHf3ARe+sLM8lm0rQMtOc9e5NxzRvnKza7umOp7
3g6f9dR6r8EcNy92iLsLz2jvoxlQun1G2QwtBvsTN/vOV3Xz2WrCRyp/2EfxY4szzGvFcokYUTu6
U0hvFY3ftYabedVGcBYEyIw1fdrjQzzIc4Q8pFuUJZEtopMJ7A1/df8RmVHxS7mwoHI82WFP0hhp
tIsmAwwUSu3/5qHlsDymiAep4hy5szTG/NxENUlktX+2ZzIUZOa5r8aivVBJeKhBX0AJiNzFXJ+u
U5Uscl1FpKm9YOCskX4n4gJ8QrQy8K7Jaa1G6jcvaEnl0l5JzqEnQWpTmoQ7vAbAKiza55UB/+Ac
g/w8u9NAQHUT22KP9MPfxLNLdhLyzgQASCGYq7D2hr1UHgr0IU9lP4VPurEF/SJmq3xRBGjdoGwQ
wx+HtFFA0u0moYm8FCwvqKGmfeFpjujYA/419H2yYeAebB5f7fHBYJpJMmdLGdVYeciej5V8YBQZ
F0d6nvQmLWzv6vb2AE26wGZWy3wTS6t9TZN+Rvy6fPWedO/G66xdlYXWaxQSS7wz/dndUFdMK1EH
4fnxswZmCCzwMTvKXYTb7eMV7naDdoBxu/W5Mjuq7kXJMTNWFL45nUof2QeVPw+lPNwpXTa3ugPA
5vrlMlXGhcJaJAEdAhadzJCmtE4AL5obIYYj7NLI3fW6nDo8geTMFkr9DtIFwWUK7seoC3gLGOl6
eTKeWPIQr9LiRrAL0qeIiQA3oMWu9Lr2GbjPIezJ1IJa4qz++7XzpMakQ0d/rk3x8bjmIYlgaGcJ
vo6CwTo7mWtxFvJfdTwRwRzgJMIHB5LQ/f34Lqi/1TXyj8bYV/CUx/blvyOwN80L5Rwe7AgnWVoR
MWfo2bwUWUbJEfUt5VNUXWH6s1Z//FcaOaeBJMjHq/24KB4veYWoAXCU0NbGzOjHGgZsRNVwvQkm
TMEoyS8GkbZ73FW95808V63evrVx8e+/a2hsKITEkmJah96zHdvqUIhsOLPCYkxtO+9SoaGcnMEl
Ucf9a5uwnhjjJwcSrny2bplxpeaG/e0wHJrB1u0ZxmpoIeVFOrArx06KTZ1WoKQZPnf5otZG0bJ/
XAZM5Fi9n1JaEABN4pb3DPN6Vi4oNM0NthmBEhK0d5kWe06e8rv0ZUc/2FIMMa9d6VxnEJ3K6iQN
A733MnylpLz0ikXK4xitRAQe5/E/ZDv9zQzyeqFS43Ptc/RFEI/joHLvZAY6Hsv+cZzrA2I2shJC
uGlRVQyX2hKAtJvUJIO6BCnGpYdHnUBxC6jSukaKdhwBvh0po1gnJ+WwmLGMdd939d5wE/mGJuIF
7UIBHhNK3mN5M4bNh7Jc2ijHJNDiIZz578HQuU10spoAk4Rru+e2gvQUELuCxyTs/6Tha9yF/UFZ
GZxP04IXWtEh92McUSwtk2O9DK9JdoLt6Yr4meQW/PNXQ+v2EjSJ/k9j9tAo1SM5ZWMLlVKh4oK6
DhWq9k1iDjKOWFaFfyPSW97/u6HlhKcnTf+AKNVfpihZiIW0GP+tYAIbSy9aG5Qwo+Pcs3i8mLyJ
sI+InXlIukRc/sFMsvPIbn9BIovmhM8iRUmdjh56GDZibxjBdrEIsHKZ88QIfLrijhO7vCwlrndr
M7qj/aaEf3s88dCWYN/jn9VFOu1N1LA4wyC8bjBx4So3bHzvk0qwATr2VyB8ePFkHzye48qhMPMb
7EbknqH8kQaux9zE6JTUNQ+FOdLFZhw48ftFozW5g3lpTAJWFgfOZBcvGETG35FXvUQTQzN7hgIf
u+Dy+wyNMXr9x5kyB4VBe8g1YXWKhES3gr6z1Eq6Y16NPljvI1v9cjsWECbKJisn02lo3fan8sEd
ZyzuljG83aZ3TiGmsbg7oNkkOfGpPNhxXylCA/X3fyeT5eHZYZEMjpgHKFQ4HgjwEFMXn3Qo6/yz
SsbnWQ/qN+3tznGH6e0h7Zm2OKRPPVuu3y2hPTwkGe7wDoz6WOgiOKpOgDSqwn9WlPc/Pd+guCjY
/notGIdypFqXAeTNVLHhQhyCYQFB30Ug5rgEXaE5WkZ9shwa2anBYJE4at/T5G4teSrZHl+GHiRh
mLevD00cCgvros3lPho5UXsAV3s1A4UFrWXEO7932hM5rbTIEy0W4mfglJ5CdRRBzV0uq2RC05P6
wdFa3LFDDASsJ3J7H2ZIU5oIr0/EkvxUeBKwHxDSdVWE8042JkFz5pHJePXrsf4ZFN4ID1/GlFT5
pcbC81RkHR9kWh/kmPmvrQMs0mibVxxu5W4CYa4WARSI4e8sEc7FscZXO09Y3Jpj+5xpgjSQ5bU7
wNgfTZ+rQ8m8mW3SR4E9ehtz7RzK5dM8Vq+aicn18XNkQnxkWmTnUorPx+bZtWR9dUbN0rtKvqsp
eFa2H7+YQzlhEQm/H+tVQX29GWtJ9c/8565a5aPAYTiQNH7DvjNsN+wY2BNElvc0ogFAPSOZdeOw
RqLgVV5366ahu1lsERlB2Qej0L/ooB2EYQP4K0dxNrbTVY4zXPbeDCDdCvJCpuGXMKIZ0j9oePKh
5LZ23JwPEUdTCJwAUAoP/EQSWeumpGz04BtQbNTYfoKn/w5JMulHlf9gkrC4dqk0K8xArNU516Qq
4p2qx+op/MVPbZ10F4+3hwIxTV1kR2xo9imTpmuQFqjn3HDaGn4c3UTl/raYWLwz63CPrYJ6Ytfy
NBjCQfKifypXvljzkP4xiuitDkX+syjLYedL+N6m5efEbAUHMy3r/9c3rt23d3iJoUqTD8T2G6BF
FSkGtkFAjH30R3cZXCl3x9RvISXFwcYHlUkug2WgcsifHgu7xwdwRNOVL39qwyTc4Dy+i35ITm4f
ctYn+i2ei/nbRBSD1RIovUZ5sGNoWL6IQZF1a9afVp0/dSnFOSQ+d2stC9wJ/r8qMw+oaZK8Yi1i
70hqwp4Z4nxOJfxN6fv1vVWfj3YBQTJZLLZr3gGFFquCWmRYFQbW6YdwOSgqWlGbqtrubf/a+JSG
YgCPp+HwnSafgMthupUtvasTLv6HhlHfUCwixSgdV520bqFfrH0d/osiB5mBIe37ADxNmQREtFXP
JgMtTGgWBN358c/OhRlKO8wMNxienWW95LNP71oDmGM+/mU3bphN+TRG+CXGEJO60RydyCdoNnoR
VsAglV1MKNXdEsP8OuU7zzDKlYMpvMJzcetyzldULTvFgI2chIrZA+OSNKm6facztiisHvGZ0BSz
2UZ3mSekOTXJRoXBNwrliURacS6KXB5EHL2H89VMgWP1/lEHymb+lF3LBPiWmD6oNcxdJoMrV5iz
j0DhUV2iZ0foxokoqoNbMi+B7ZYnqbmeJIoqesvvBeaxiV37bze0/0DfBXszBRg4QTRD8kayDYkt
TPp/iZlE1dH3D2kHPR4q0edAUXqckuxsO7g8EW+uUK3Wh9IZ8ev6TBD7Olr39YCdViC8YNG1ScLk
tcnjEzXxTfv2aUQQaM7JxADuuysSAnqDYm/lYKDDJeKsZ1K8srLiklOGocIjVLaRqNVnsW4CbP4N
FsX0r7SwwEWWde8DDSibnt1zjXGvkiBZRwjX3Obavbq2PR15rz4bzwpX7timR1mrIzQh44WQmbXo
kvfCS42LV+N6KfvopjDI2COed81iMhy+i4nR+IhliKoS7FGL8p3RtFyOaKYW9fw3yolrNO0CevWU
Hbo8J2uzYdbc5CnFRmsdbYi+YWS9aqAQTJTAzIdHw+mwjabRIW3JVw1T5gajlT2RYwdqb9nB12ip
FKAoZJfDqsEusJt8w90i7GHP0iTcz2IdedwFWgHgGE0iMRCDjMxXzuMwfc8L6KdJyTtS1LMhV/fK
lPqcTL67jXLIu2nNmI7zk+kgp3DK644/iHlh6NSLPzHnrcGUYC4X7cxLFDdgl9PmouPgVZRuA9jI
2NLrICKK569eYBZSkOgttEG2IfYORe7kN3dt7pk7aQBfdc9iMCJKgQ2Bkk/0FvGhKLA1Ru6bwoiw
Ljq+VwV4EMPHYo3sxRWoKBdQmg1fKE3CdYdBAD+2tzHhxx1LqBVqbckmPHjkxTnCLZ5ps7duaaPf
y0pCRkkS45zfZYqYSlOgQZ8T72eisdkQMsUChPzHrvuTR7DP1Rii/oZfZvaNOiV5cQ8IqJjI3s0Y
k62Rq/9DnvxMXMQSG0xOPD3ynUc8Z0+Z/mq85uM8j+ITz/YqlrACHD8NtjaxXuehe3a9bd8JzUCg
JGfF24P0Q84LOqFTw9u4mMdNpBPWzHkHUACeJdYHgui9v4rKCWNK/uKBitkr3yZ7oxjee899G1Iy
svvlcZEVaF4j0RyQfIIspEcDWkTZiSLfjk30x574lmQSMZphO2KpFREmJDyDN9qP1bcidXOSLtPL
KGJpkOWEkUm9BZmaAYLXG97/eiQtO/VbAl7ydh9Fxtol6LhvW+OkyaSf53lnV+yBOXTmuGWnPmuw
qR5MmQo1ASvt/EfAPG/r1tlPUqSqLW7js+9hUeOK/umSursw0nz+osn94Pp7Y0if8imst4ZHGAqI
OXQSJg7+5TN00bemYSNuE5LM891l4QjY3/fIYm27Y6m7b9NkN1cCDGTBiMdkVZFRP0PCiVg4lY3c
MUnGsweZd61ncZyEG+x0vZ4/VdRfQ0QHZ0v010C1LxX0zBOV7pzcWTu/1nFIPdXEF8qYdsWq+JcJ
zCm1AoDdqh3XyBCwW/cMFFvpXqBc1CzLi2mrhP0T8sdmmCeFOEwyywcuG8U3g3RjVslc7IVqNi3x
LEGRf6FE5ejs4gZH8vCazBChkLHc3db6W7dRtguC5M71nW39uvqIY+R3rARP6At4PNHNfaoJ0EVS
/OPa0QAbmA+muFgqj46nclKSCud7ZRViNzeEincjKSyQvthizmyF+rNRk0Nb24O7xjDAH4KNaImc
4HkgyJk2Lm6SIjCgv1lL0Bqk1/L0qkJM8Xbxya+1sGzZvFRB+apDs9oJ21uDRvO3RWpP4A9b4yzK
n2gm/W1DuUumSLQTQMPIl+oJjo3PI1+nI9sAtNzWGbOXqU6gZduMZzq73NUh0aVIdDAYhLNc9U8p
ctaVQKmKDAMPd+PAoCwM4pziJc+Bc3PVxGDfBRXkciO9oRxIKYGiF3J1+T0l3N2KI0IQoVU14HIa
a2Z7whDcnxA0BMzdEG0RmTujG+mMTREgtmPx+OxH+fdECI2jWgv+/MWDXbgx0QAf/cA4cY46fEty
rkwGoYC2GdqgP02aql+1NUoF3PVkIGg4HPTFCPj23chTmBSBemqI95SKrea/3mN3OVms6tMRGCCI
XRCn2YkuE2ppMv/xoZfcuqrlUYpH09JJA34hwckWPlV29KMugKZPhXgy7UNvev8ID1db7aptUM0F
2i37tRv9yyJAOxT0lik0JhZzkhnyyO3QJ/D0UyG3sqLfcbJp7Ut0HvVMKeTeZ1zf2x72AVuXGJ95
j7cgNIwVNarDZTIsOip3Xpm17HY2es2VRUxl2WO1MXdl1x5L0DnHTo2ob+xib4Rbt7B3YOX/ZtJO
MDihdebsf/J5iUoJ7GsKUMUMRI3rqVXrtk+PlP8GxZNdbfoXRPY/QlO99wUuPZM7GCIQSv5e8Tdc
bPdz/KMxTHUsCJ/OBvuV/Yy16TrqQXRjK6GGi2FX6crQxQfGtD9FG/drHzEX5BHkngK9H/I9ve7C
FI3Ee25VLYs5tFmFww7G8uUeCPmprzN/ZyRkrrFxs/gpp7E49ego+iHuNmwhuRkDBjtROycb27a+
K6/42ZaIyGHf4nCH6O1N/rEYUAYHPRzZCmgSqubOIda5BX2gm6uYvAPvM4KPOrwg3iX3PLLusPnZ
OyXjRnXl/CfELIVs8y0TDoc0THsyxIBDE2DTowRaicZiLbkIrsufXYg+LM3eo9a9ybDwNky/D8Lx
3gzNeAl32tcYQDYEGWNJSCJAmda1B85mIPIqz8l9shLSBEJ+DOljQZSkG+UBorg5QkNN+RSn5jcH
O+RO9YbhG7X+pF5ERf/HVaNXIsOYp1gVQtYpnBfWH5k2nq0pZP0bPvucEICCiGgAh+hY+cboprdO
dNFdCuc2dId+8uKf+FvWuWPLtZlIdDhs6Xc6YnvVVX8gLqqUiA7YWWBgG6I0yjEnuHQ2rpjSJCeS
B/VxSs5mRLqcbe8K04y2hhq+Q2bsrS8JjWiIARNVdgv0Zx64t9wGOqvsJXETGd/eT5ovTju2mIbK
T21mfrFxIMWhtdZpBHgXaMq8Y1mwncburXfzo/TGnnQPTrSyhgaJPlDwajKZkYV4zsfgMrFTbjP/
s2Gkuo/mmb2Th0gODTyHUtxv26ATlKdiW1fdNZToKYShvu0iPjNoJl+1lnIRbm5Z6Khj6jQ38DD6
lOnxWZlsQxE8N+uU8QZp3BxFhWs026aGGt7c65z4V6jggKGTEYhVNIM0bexrApgadq0P+95wn+qy
UJeWDS0PpTkmEnDyqz+G5P0uc6/bZRHD5awTp2Ic0i2KvmljdX61durq24X1w8vG5i+qnZfJjH+H
xAgzEzZnSkULlnt1rF0kcLOX8J5ie10pA2JhNVZfgdUMeEYoW02Q2xxZ+F9dnH5uAabLjtoVqY5s
5Rcx82w8lbQ0B03GumG/62K+4UtSK7cjSjIZSCTKSRveEg3AnjM4xOF4Sebmva1QqBWLmDByqamX
GQ8bt7uj5dm1YFsmhnOTU03E/KgRjZJcE4zkaPKikWVJtBEkJ6iTsUVKBYTf0mwe6Q7G1uK8OgTP
XVMjTuRfVhDlAMishnwC0uKQi26DYNg1rCijmNvfpWELQAmcjeWDok4C/oMl65j8SeaeNSNfcNOZ
4oy8w92BEuLMLtC9I3NBvpeqvUBpgMYkYOsXbKgtKT11M216Tr5mwIKINmJHWB9P6FyCddu4+fiW
p/pIv0YuBSvebnBLiEYnZZKCHdgDRyJPh4IDJy7V78Jp54PpHNO+JOBrZrONIxMEyhLbSXyXhaFs
tKZ84/jGNmzcCJMhgeRTsIVtgvayw6ttIdN1YLPpPvnh6epH2Ll7Ro2HvMPQSFiNNOPj5BH/jCIP
ccmsdgbbegflQqLCWySK1dRGXzMd81AX1ybmLyTV4jxpUBqFHzwIsnVek08QG/XJqsBiinC8676m
Ep46hDg8Arme94ys8k1lS3Fofw70OLI0iKmCOgShckRs2rvJtgwtTiMmLKxrB4Fjgyz4geW8PWs4
wTW8uUX1HpZOz3d79S38vHqK0+1k3A16TEJuI/MkeokNkfRzZAI9LBKLetb/tmjPVpjDxXkYTtKB
B0nk6EcbWIweSSHmZ4V0hpZSEy6oHSzpdA7EPpEuvMCaj4VgE4Gj/avs+ze/8JfZHrSX0Rk/wrr/
8BPB6lEyUHEIO1kZ36MtBpRcrMH8daORGacagTtQNR4dzCZ3ruZaJOo5IMca7bPdsaCX/2wKB7gp
bnGOM0IWpyIuz239SlwrjDxM4Q3M67vlTPlFmcbB1oN5HhCd/vehnuwzAiFkEIVtr4m5DuHmUP65
51KAYQ41HLsxLiX8C3HHfPErAhgCmakl+ymG2W7mYhuPXP7ttB9b5nWWfAnc+cq4FdRYH2Ubi3Xq
oZeaCOOx0Fdqmm25HmOekuOYBRudYkqrygyIfxzuqgQYoxEzWMynkYcL5ryl/1sAdh2Tzu53kLHj
bxjrrTr7Ed/4e1xq6daoP8KgNs6JX+EaDZguuYOztj2YSnUeEbnFrJMN5trqOnzdELfJmIA773Xz
dZSo6R26Uq/qfiZLnmPgvKbafe7S8s3X0if6vPjtZ7a3m/X0NqY4MMfeBGnoFR0BwXClezHs7Db+
65RJsWUkpqDcQfjWsMm8KmA+6jtXFi1kdaqZb1EOP7ow+h9757EduZJs2S/CWwBcAJgydASDQS1y
gpUSWmt8/dsIVnVl3uq6tXreE2SSKQkC7uZm5+xD+HPeXHJv/Jb0qbNzi4biv+q/M+0cSfTYdh1Z
O9KCgkBeDoqcKDsEWIhuGB1VhzD6YRkMZcPI3BGW6Wx0vk/YGTZFgw5GGElyBv4TTaZFNyp9iHoE
W6asUKbXz01buRdPjOxCnGi8mlwVYT1aDMARBGwzxrTJ1NIb5D2jJYDIu7XHk/IDnk3eCuz3ESqB
CImiJTkvl8/JWDNFTXXHt0r+9BzoeL4egyVyeKCEq3HDJunPzp4bkjDi+dCTdKpbeeuV0dNSaa+r
0noGN1g13YNBfDwuNgrVinCL9CVu7kucjfdlx/eUp2RjWHnyrgxaS9Khus5wTnhEY5PkCCw7Sgme
JUJg2bot5uFEuchpeAOCP29VlvI9wIfEmAcAZpSLTRQq8OeT/qXCpzY6w8n9KW21TpB24XtwFX29
+mUmr2Z5S9mCY52uKAaJDqNw8hv3HX80OwpSzhvtbztrqI8kXLcxTNmptTqUQflXQVwHdb/XnUu7
2DUawX3gAKTw5+6Bc0pUAbgg0ZwpikX556v815xip44jUMV98Q6CAsFoYKDq4zfPNEO9Tu5VVRtn
ly7yeQis15LD69af1LxqZXGoM/+LIWZe0oT+ZU7fnASOIbePg2CoTZCOmqY9JE+90hVrptc9+qS5
7WqV5xsLbtSWXQFb0c+IbOXawhUNg/QGwIa96SQSrR7j+xCOxaY7EFle6vuoTF8dQRJS4uVf0o6o
j8EzIJbylBOfG2yx+JzMzs8gCsbfRNPv/WLI18XMmNVnHjdlFfZT1jxCIEKJ3CP5MdcBws0BKy3E
ZPig3lg/MrcPSCKIiejMp5esGDHFmeMvDQjnDH273xo+FGgVwHSfQ45xYzx4EMZma28l3teRIR3l
CV1VE3oBIZh4b+3avKRHaG7OQz+CGkhR8BDLUHx040+jtI7hwAnLNBriqpyPaOy+N+ILSNRVh2XF
z6alEe/uhNIfrVdiiHgZLHeCoIgJPPMuY7XUI41EkvAadwPjbGs/Mogj0Yesx+kOkN3XFKJIO5NS
1jDocoXYZSPGN0Y592BkzoxBbzQyXaDKHJdnOgRThpIQTmFNUwgB47cxf7Ia279HL7g0fRFwlDnx
1ZGpQHCJA0Pr8FLa7slX8hfPZPUcFm27q1KSxfzeOjNSLbxhHTrqa62SV3h79TCPG5GLFIhaugH8
zLl46vJ9ZWXONklQLjUV/UOz5lzJrX3lAGfhfSbKr0K7KxvEbImkfmGifN/aEdEeQhx1ns+HbvQg
hOPDI4ycCTN/kbOrOvN5HtNH1uEKd40Ot54IzBMjx18jIk/bQR5QM/Y2bNbbcKZfNzSG3sQi4gSd
B7edRL+b+cumPvc7Mp2Dinr2qr3JVIveLQiPsicTuQh3tsbX0zUGE2apVmVECo+nnHYXTnw5RBgf
WrLdQWGbm8weYTjazgv6fR/h4zr073hxzY1HW+FmEXDeIYBHQXwfGp53sEsttlNaxNuK2Jh4bFy8
J3B3vW9Ng/fTZZZFU8DeTyH/N5U5PBS9va0kPr26uenU5K4ahX1BpQ2c7iCe9o6eyF+OfAI2Cr6d
RpW+IbPccYQxbqIYLar0FniyMRSMkcI1YczyxgMMbBr0GY2pfIhy75yC76d8fTEn+8bq56cq7ndy
3hpY31YiG2H3FOkCEMBXD3CGBG3geJonEcEtJprurayR3Qm7+hIx/sCQ6ciD0tVTRZR1FL8b0n+F
1YB7Q7EWFslTWlXEslRkHZDrStp4GGHOn/UNOp4H6Rtfc2E00F3cO1tkFjKOOV3nVQJBUS0O88pl
76/Erimjr70v9obToFxO78Pc31hVeOe24ACVP39xDuXgXsqULALEXTTuioDGlpa7QZDrZdhEwtCj
3VUUUyun7b92ATIuVQzYYERBHowIX4Jk+jIgDOYZ5TMtx7HGcH+1P+uM8/0ovHdmoB9YlzNB/Z/P
+gu63o3r0Yao2XH3eXJnBNwVxHU3ZlT90B70FUXsEw7XVyZCtC9o2/JQjivXH3Z+M0nObi7fuRKZ
xNXX6dCIymNPHv5l9bx+vurGkLxc59Uck/Yky6k5Ie9M9iHwaat1mlNQ+9nxExVksB9nRUi4N1Ze
XBUT07jrpWYy4WFJ2xeoxuCsT/pUqc54pZV+ZrWPH5C4cUpA7Z2h3qHJmiH2duoCRIKnjhMeAoMT
5JNSMdvGmNwJJRSbxwAUVePKG+BU0oqj1AhCmRzavnJBziK+uH4oGQ7RI0mMpyAm4t02sDs0Rna2
CnM8wY5Mto6yA9ZuHqkarTZwUaIZQhThcMzll2ImmSOyrf7MHDjYxT6WutluSI5hTdd5STvJBWGm
sGrThXHQTfoyXgZO27zupoexib4hmIvuu7gl7SzPnNvRN5neuysDit7RhbVw+RwfyzK+86mnTpFg
e4nnYfrS2e1dI/Jt4ngWDmacIsv6VV0H1q3iX0zKCB1PPeFKXEbQ8IhfwSUh0Z7DiwgR5LEulRvW
NEAtAZzkXG1Jk7olDnv6UkjQ7CIiZrKPCK2s5owPRfKLPl/2fK1Ti7KxAUuFLscK1e9NApDWOpvl
1p1oIensu+0zGjADRn5efq46Vx2Wm8RTXh+u0KLwaMXZAvjH+5371Zp9ECv88jOjmG+dsaHxm0Uf
uE2HI+MnxL7JfPFdf/riI+xa6+GX0pm6VahJD2E3ZodqDJwzrG1cig1dK7tCmzq7MWtTYTXd4ZOE
Qm1rQpRkMGSFXnSpFvNUH3PKnQ2/eJygxqOQduevqUltKGN3up+DY79M22mcqz7uzpZrMPFbZKPd
gj91SkSsn3+3wcmSvuJtZNlfun7S957Z66MfthZdXr6A3yBt/2Ch/Q4VtP+ECn6Sz5RUCno5+YKO
/gtUkMhRABHC+2l5ZA9wcDyi4mKEm6vTEEt96Of0IwaiVdqheI7R8GwUUiqoHyRPsNwuSpzrJcOo
jm1wvI1dRmlOI+JDVRXhA288QHWJHAs/dN4OG1fnzjrqVHb4L18IoLjf6IjLFwIj1xYabrI2nSu7
8Xc6oqt7NuliRiNXAQBsa3NnZ9Vj2BqbEsTchnZWdVik9mYRPLtVFyxorl8jCF0aEpBYKAw5cCJ6
yBWlst9T8IMPYHvT9sWIjNMYBv/gc34C8v4v996BTvnnf1k7UijTNT2J3gAANr/+G9BxwIochBXJ
bCrtM4Y2mcx2SZXluyalt59g3/moW/vgTobACZ4Eh3y2knMxNPRM59LGH0vrZlfockQmmfrHwMFS
nyvrqXHiYybl9I7UDwWka5+8RUV9vZSkpmo/qIg+9f0jW2B/h+KfDilcTAIc6Q/ElY3Odp712nWS
p9Cc7Y0nNWE4ixpFxsxhTA/+TyvN22a5XH+mW/FFQKAAiCNpQIHyOtOWJsyyLUjW9SFO5RTQM73q
e6arOBpcR+4CNaNlkI77nndkRhhGeKkco35b1qCwKYuntjFOfhrJu17HGILM1KNr0ci7JBzGPQF4
/KdKBGKIangT7Vc63MYJ0U782Gu7vS8ohxIh6v/yznj/9s64jit42KTgBwme8M/vG5VjSAdsCY5i
q4+K6tCWxNJNra7PUYlt3gKEGRo629lGGZHVwXGnNBm4XaFuMBzUU+D69LbJR8EoW+6GBaXUKuDp
KGPHw/XDTpc4+8oFwGC2j1WXJgcjNDC10Bt9rCLSsMG3uTvp1mwN0ho2PZRSViKEK9UYPjX1/KQn
JznXkULROnOWXbBJ2YjRmDReAse8XN2CAWaQh0DoulxPzggxc7bSk4RPA+yzi05KSnJ4fI/ur9tk
JwQa+yQ1nVcXPtu+dlMe26zH0xOmBh3eFDARABLQBtePVSVu46pjOoBl7anWUbWfe/dtzLyHq/70
ekFA/AAODeWO9Amrzjpz41M1vhQGmnWhzfGlra17vxIc4ccMBYe06c9MPmE/KmfwQSoWyKB4Bt+b
KyDJzFTK3FPf3UW513fAwTTBQKTjGWwJuMoxPqQeKe75N0rrZP+PzxWBPv/9gqT/bUHyHB4N5bku
JbUCPPHnU2KEmoORBUEGX6m3bVBR306pbraGGgCmyNDctzMCnsAh88IdGu8Mvbl7EhOL0cQTJm6Q
uoFO7Eucsy7iPyey1pYhXvpuiVQ2pvAyq3dHq+aximnQBX5EFVZz/ImtB7NpM6g2RvqrHNJfXjmf
kWoaJ9VxpCX+hN7QPBiHMhbNpgzRVV9JKXODtHOwxC6O+nQzBOl0cbEBRbVbPF0vpK+B+YDQ9WyX
1CzTOLpISk1FWsgi6VzWgquCMZnj7DAo62eURs2HUYSosov2LQC6Bz8hUwu1On0F1zitIG/K3d/f
eGn/dVn1WP49UwnPY0vj3v9544WYOoUrakmp9XCN6LJEaJ4V2d4RGzMbvsRmMgO4C00ifgt965N2
+hjmzddaJvVdbaLuihHZIeYqGOGgu6Df6QRncN/3ARDqxzi2EtZqzreyxqi5UPxYXJ2j448fV9H1
9eJ3Be0EK/gGjB3Xj+49+wVMD2FlNVFRTTeufIiNNDUyCPFQim4HOZChxGmXWpjeDMzQQIBe//t7
Y4llbfoXRFhphEc8ioqN0lamtE3zz5sDXXFOvZBkCPxjhG8t5Miq6P0TyrsZJGnjMh9whlOhOprU
smjzr0kvv0O1/tIrVT+EGPqXjD8AUhk9fNGifOPVJyylNrvT2PbOkYifkMhcpOJWKx8GTf5SUVfB
bViJjH46Gtm5cwtmJB/Xzzi8pydUs+RHL79hiuL6YhS++c1LOlKV4nLbyHK4jUbLOroqsnZiUs2y
+9BVt7C0ulp7u3hoD+DK8+/NoB9l6dyx5s6ggNEC9qbDyhR7wO2qYd57PjkgiEPSJClCJt/dkZFC
+S2StCxC+iGv+FCLm8icLyjk/VvZe8+fpgUDBVqHXQAMgIUgysMSDt8sT6b1QMPySNpp/mRq61vY
OeG3GWZKNI07xj/TO4130gZIwtgzsSGWxGGOFpqDvUn5hVXYkVeFDQxu3djEwDUq7IIp0CiGPIZ7
97nGRgXavMqxqouH7m8xSA3oe1ZTBewCz0Jzub7AQ9M1J0reBZox3tN1blZz2oGQXT7sF5hroqoH
4Wa3V72mWESb5roAv3YWeelxByWGochrL+TsTaSHusWrpyzmMkAQ8XEi1tCNsbkeHJqKtLPUmCAL
ET0aj9xR22CKzEL9FtOiRGHm+TtAhDz8XWw2O6YpkPebYf5I0/GixSB/gTRaWaxSn9zz/1hXWeZf
VwDXEoqBmqt42qX23KXw+q2wauAiln6VLKm9YbgzpsDcg0PiTBmW+yvzzMXQqukv0dt2Vio3xQsL
WJNQWH0W4aVFdg7DpqdMEJpNulR9mrvRvxXO8KZ0wDQRCJl1uvIpu1b/pFtggcttCJm1mhcjN9vj
iJvuxnSCQ9z4EwGHhYB2MmTbAs0u45LoHYteCGvM7tb01LOzTfjZuZJFdo46n8b+zADIm7zw0IR5
wNSHKCyDIvyVQzb87clfj2YynPtUtDSAPP3AoB35GMsGpYKNvYbcwuvTOveQ9RVi6fX1QUkVSFQ8
MPgTcsBYSWnR6u8t8mGphAUAuUs0FyU5f9WwtZYPr59zGXTujSoCLop7KKhiIMRKz5uOeEB03/Kb
KTXT6YKo79FSG0atwcqvRms6VdrACuqGA0G79EBUq+VzLeo7lhrQrZ3zBfHVL5LWywfQUYBYE7Tv
VzquAaEB+QbGXT3fY/VNHsvFtIfI9wdo0Oh0/Sgou+i/bB+WXJbAP5dI6bA3S9NzqFW1+kt5Nwcj
fb+KrFvaEAkgwCpdx/xrryOEzRvfmYIfAGeW1ESi+Bz4jczVG3zWdvVga+sy2lb80k2XFsLepTTj
fT6HAEQY2NKCDrTYJUxzyerIfADNAET8JEYoqcCmMr2Yw42TmvapjUnjmU0sfo7TQ4CJIipNBhex
3aj7XjndC1H0N82Cy0stT53bgUVLoBSK8+eSMe2jMxLnuaynbTi295+nhdoj6S8acDubQh67SoRP
2oKbPub10Rpa/C86irPb/MNpw/B8vVzBmKqlSmJBNumebWbU7jdh3pVvE731beawAkknKN+SVj9r
D8NXKIHp9Yg0boyIhJx+YPhctW5+x/+rXCuiWTZXtfz1MgTKoQRKxOfnAlSqyOWR4Sk5dUcmOOQv
VMI7k7MLm0K4yZEuBJa2xVTg0dG9aeseho5i/rqgeZ0Wj/iU986dEU3MjuB/MZt9+GxPWFN/zoyv
o1TTXpmJi6rf9i91ph0iwarwVKJiWxWWle5c+JEwCuLmUi82ACd/irrBBJ0kSHOj2qaWZbjRLONv
ntX6SLEuHwVkLURq9ostnOCu1ojhkvrTvYmM7t0dx/Tk+8DNzMn8iOC83fWL9jOaLDCk+eB1ezdL
OJtpXma01cz5VLXrfHu2djZN/B6VO3q7O8Thxv7vqwIbkvpvT7xjm9pmPqnlUhiYEtjMn+tlOFjT
JBMflRFukNRWeydBgVDMjyGvYwk/dV/SI6bLidV1dA+WLOJ9G9wLwSTUD19DVNSxroj1yE/O0Iln
0hHvvMDdfK4iFtorq4GsMJrIpZi5k0pLzdnRyz3oNt/+/Rfj/cly54vhrdWESZrC04qbtXyxvy3+
MxNW2kgNSaqRMe8SdChvsmRIdrWC2CWbbbCAvCJRzVAmup0cKjyPy6HJLCsEjs1wtBj/4jLghB1k
HvqEq2kNr210mCHOIjec3noH7gGxxGUh9A8cC0yi4+rL5+/UfWsw7DMQqlkdKUl+DT2kssEOEox9
dRxMI29ORyESLdKnCJeVqFLkYVcrI8mjzalW1k6ZXgwnGyxu6aPosiMAjwGTz2c6Ks6mHRN5645P
6cRQJ8aPq41WPWFpGc7WFXRdpb/wZWLwGjIiZsYKFwavOqvqNB9R1BCyN+z6sIU4W8CdsIJ1Y3vJ
eWrQCXDebDf5oOxNKGmPt/6PMPEZEpdDvzc8dZhBca/GuBRvHhi5Fcru/Dhk+eq6dMcvgfKH/egy
Zb2Cy6vU/A4yzTv1jR+BIE3uhQ+ZsbbpnMd1oPbXD0vYZ//lwXb/PKk7NgAJQSKHxbBYoIkSS6Hw
27OgQg2vXrc/igVauSRe+Tf29d6UYkFAs7zclGZg3McL2cl37bODXZo4dUus4p7cjKsLyJjo4i7E
tNwZkYR3mDZGclxXuD2TswihXA8d8yX6gds4pxDFsEBab1z36OPldANvo7+fugrBKtMpi9L8wE4I
GscnV7lIpPx8JFqM6osXt1ksM3WeBrt+wsNgu7L8WER7ijXOHsxhwws2H20vo6PNJyHsQ1s1HY1o
wrbJQFL6dhZTzlEfZHk5Nrt0zJqHeIZunMwV8OGrHVqXF82YGbhoBak5GoDkxH4D2f/Bn6ZV4Qvz
5tqrQbc/3UZ29jzggjkafcHsc/lZMGi51l1XPM4uW05+a+vGBc0UQG0J5lPrzys3Kqvb1PoVNoqs
xDqmGY/iy/O/Rmn9/PfvvCBA4o8FjO+za3KkcaAdW8p1/3KqAZPmpKpIf4z26yCc/rPI4/BdrtlT
+32UhvUlm6m5uiR8dexwD6px+mKR9YNQ9P7zkRgifCZx23PymGhLSc196EX1Ufm0CbK0xi8zOeUH
Mkl47w915qRf0eJ8n7WbPBlpnxzLUYkNfItVwCL1LQiGcZUIikZOdmSU52tjFgEZ4FzcZYOFBv73
d4Ha9N9ugwuu3hKIjC14d87yOvz2uNPyizga078c6gwFncW5I+7t+atKwaT7wZc8N+dtFqdvU833
BkOY3Dqkk6Hlpq+DcpLA55zSxRQoxCJm4l+rfAdG7yzcpv5QxGuu01RCDQ3L9zJkQ56yaLq/XlxU
oUcZzkC1/HcrKzAH8hOz4fTW6uB9+WD+52c5K5D7pN+GvE7Q2ICowlFZEYpEQRIt9YmWxjNDuuIO
zEjGpG5GwEW/cDsHwY43ymWUB6Q4R1qJ8gcQVhh3qBdB/hZfpwyxCX7I+hxo70YuY5y2j967USWY
QMrvQ5V3F0cYjwztk9t89N/7mRiPlO/vWUZGtyPDs0TTljc31+5UlHnFqUnED2HPAEo0hm2UlfTi
42KPBVe+VT4Rp5nGvVTXNfh5v1MvfSiB9sWgynGd7m39RsPhR72816VoS/aQHEc1od8rG6XhcUkA
Xl5yr1xd+2R9K+Tu+trLqbX36dKyQwDw+ZsUPvBj0C0GsTi/b6d/sIuJfEDEBHNzb40IScbB/0nU
JX4fXKo1Acc3OKKbk1guHFyaE24cNZjJidarvf8839p+4eyyXE8vkc5I7SSCMV4MuEGdDI9Xb+c8
qos3ijs/SvJzXwf+mXQP+pApw+rPvyMZnYuZxTWw+rcS3fsb2pkz0kFji9i03EDDCL9BrSi9hibz
VKGOCnIKsO7Zpl/7koUhlvrO3ZcS47In8v6+LPQEgC2Vx1Lr7mDLgTkLp9/CnNNd3oXByqidZzKb
iwch0nZbMKffZ4X9lE2F8aBaB+FR1Z6XGRVo3sQ7GsJkcjMK4jgd5Inz3LUbMKJyrSa4qhB60nVb
dw468Ih4XzukINRkeEUG9BxDGea5JKX8dQaLsVe9k37XOXLy62TMN793gDHhGxIqm1Xz3hZqOvvz
5N8FA+xOqQKxyxs5H6VJgGfQF99bli1MCtOrpD6+a+CS7ZG+7PJgwohEIvZbCmh8UzUVc00NC4OA
xNYa36bJr6EjUn+I3ojBCdKBqkT9K7e5HUYuSQkQEhZjsUVr+o1cyjs4ti1QX7PdJXh3t34XDPtG
xe2+n0w0QFVzCHQyngd0vWZrpY8COh9oLeexls6wvsJWY5VNx08UsXRNFgZ3OOe++RjEkfcPFLGt
UtJrdfFc+LAikyHdBIM3vzZ09mlHwyQkvxgLCnbnEd4X8MAns5ftw3UR/P+hZ/8x9EzSeP7PuUwv
Sf01yn/+kXi2/Il/JDOZ/0PBr/HxaHYNuiX0Sodr4plt/w/NQwsGqittx1myy/6ZeKbs/xGOIsvD
JPNYcEJmm/ln4hlRT0seNhucENoDpfn/Esz0l+rN5DAiOIUTGoXNiULuLwfxqq99qKZTvg4gIwMc
/l4V9X0spk0t7O+/3ZT7z9P973NQS3jiz4a9w4nBtRxHKcvyNDPEv56CpGVVaaoY+sIMaQCaEpfT
2i7Wgsh7cEOyL3IPTggY3KBb02JCuaiMV2/poOa09Lajywn6usrX4odKCVkzHC/fu2ET3vvLJRW+
ZmrcHYbS74FItvUZjt7FjgbzkpPRsc2hiu47AgpezfjICDLemgMqo6Gw4Qz+n4vnkqmpnWEvStN+
xfkD1MkkFmlwZgI/AQsg0ip2YRJ7a1KRv6KA+qhDHd9bdfsLbM2IJrxOdppE0v0URNZKDOYLPudi
P/hota3OLM9d4rBDqSQ8kkeKVV2nJ1X11nNYC31CburBwaWXWjnYtnrDavcjAMNVz+r7CCXAfERh
dHXf16AODldHfpKmkGAYyc+E7hKpEA97el3JgynlvZUAHR759qybwKEKngf7vtE2ig41kRSXeCO2
ohSMwnKhRzsc23WSGiXW6MP15CDNHNjmwIYfLS42hSv1iCYAhgloJ9PeObbxhIkK/Qlq+T2CPwzi
PSBJ1rRVinIwQ96wswb7GemHSZaIxM735HHOfsHAZD3BqTPa4mRlL71TEJsz4snRvk/Kg2occLfr
Dr0JcCLmeihniBoK5haOrPlsQUg8mIgjvODWGh3GpSYxVcwtwpWTQFWys2jfF1jeSpIsVorB1t4d
reY5Lm7bUvdPhu+fyk4R2jIAOdWV2b02Tf4Re6I/JZ3bMeo0EGt4ej+gVXkEs1E+Ejuv9yQmhU1e
0uNBTgVpTh0wWLwXigNjE5n5bhmQ3FWlOkLeKPfTqDG3LpT4sgr1PVT1nZ2fBtxklybwnEsbT86l
THAUazUAIKghldHIMk8e3ro9ULZDg9T5/nrpmurYRfl0+69PRb0gJ7jPYTUnKZIkGx1jGTNNV+T9
vfMvgBUVxd5Pk+9jEYEagHJMbOl+CUTLMH0AjVfejRW6T+zJ3wFlh2tySPvNNe5LtVa8T/uOVy9B
Z9IJ4dx1SnVYHdwvyjHOqiynd78yfsZVlO5j6NFrztf0pqqM/lBCXBavWATtVKrbPoWqPfve3m1G
fWq752BOotuhFdEtomqgWGP8Ero+1X4wvEYx0jo27rWcgE2YEVaatT1NYsv7UTPvUtZhWEh6DJKn
h6iZpgesECCbB4sSobXPkGcqktPoILUDqUkFFG0jgDUXuv147Hv/Xg/VePTzaF5VTr1FWwHwB1mF
GtOnnPE3gzj9MUVQxPxA7pSLpwyR5bAKcUdx6kdMI5NfddvtOc2icu+S9j6AR7gNM6hxTYXfZlyH
I6OsplU4Ut0bKyrQVMVYDLLOPtVh860ysgh16vBkWhrTrA27GlULHKzppdDR+GEZAW99zzBprBQI
oap5zhwBn4HSZzUzb3iaK2Mf6SZ+J8RdCs+Abhm0xwiT72+X6+fiWqHeWSANiSHNAx30aWOaWfE4
euODIbC8JFGX3uaOH98WXfSTrxdTEiVs3yvyyOlWa9zJ6yop0i2j8Hh7VSsggT8xBIoOY2I9gVAJ
6YeCU5ZMU4Br9TiEhLivmVvaGtVFSYBDyOK4youivXUSqwH/5ze3ci4cKFi7ZuDHPDP050XE86qZ
m3FDQR9vPktYkCNjJ98Ygcf70VPvQeHGp4Q/soES7XzFvTxuKlyoTHxhwhhuWaHtqx5dSdnudJZe
Fa2PNLtOp0eF8pzmG+ACvwfO6wzVkyXjS0NK7t1soAODUHfLkdSD9zh+lTNZKHlvM2yrkHMScdVR
+8oaZGn7yrxt2CDJ9G6UqPoTEDu1rjR8uagBmRPGdvhS9HBNwsb7SIKSjW+RYCUOZ5wmf2MI3O0H
KbLj0Oc189IeupMz3BJugMjDTB6w34YHD5LNOYjUM8P74Wgox+aYTOZBgpZtVyxrekhswf08AQOK
hdpidMJLqb6TptW/qg7KYD/iXbOceXjN2rHY48yXnDfDYkOjwjqEpvE1te30OQrqdi95aXbIZrsX
WxXPHOaj7242hzcZM4gnQqOGzZx7x873RwDrmOWRzGXPNdPcG8mo7zvT3xWG7fEX9NJdBUM/Tszx
ez2MS5yYek5nPe9kioiaM3T0ZAZAJQtsrp5PPpsbozYpaOY8TdOM0bn3YB3Pkt0UuMuxbBro1Y0Z
rnCNfmROlLz1RKsSzNJUd/1oxW8VEu5UgV2QBNKffBflGcnI8bZNJxzv3aLCt75wCJzWll/dhja/
VKiie8nG3NhGcPpwb/ChWWh3N8Qadh+o0M5IE0QBXAYB3RpDncYTm650YpcwMLquwlfIBWwl8BIG
p4QBBNaubLOHyT7balwx0gdFJ+sCi6BXnjXLW2bBybXslLZATDCEtqbvjoqdM5NMZU/y7HmZOl9/
Bq4oPdvRwWSBSTD1nHDbyLsKExJZWDZsew2WNM1A1mQVz97s6W5dWY1xTzdjbQJhfxJZtmpGC2/C
Mj64ZvHEnHCbwrkbKy961KmZHIAPvjlg7X9AUTz6VqJfM2J3ksZ4H0bsNX6TFmcCvGHbo5rZozdo
NuyTKwbGAuUexFc/6aNtOiJSdMlsOJYODpuAlTOCo3EsCtKePUukO0cRA5COTXnBB3ucsYfiTlQ4
6bnb9jhuw6JdR0aCJj1rDiqysX+puDloxNx7mP7zjr9pvgF5YHHEQTRdNpZ5QgfU3togZRg/z/XO
x5+3roypuJmaRP0sDgIft1kH2eU6rr1eOF6/9gIrVGRZ8B/nwDv3ne2e27Fuzsl4iny2x9oq66PW
ffW2pBvmMhMfKSqHwsnf8Xpw8GQT3fJAFgQ7RPG9t1yiLq83ErknW1aCrzAGxG45Vfog2qI7hlp/
v36EdvVhjmlhjbSvb5gcOF/saLxv0MpNdIdfu1zQRcXJcBcTN3JUCPDWfUN6XOl1TzC2JFCT3P6W
mqQFMC/91UnCoaST7sK2UzuiD92bLMiqZ7wtgCu9ML+EbuLtKvRXR8+FWcNsFagjUpSHClbKDbdI
fGvK4S6OY5eyrcLgaEh9Nwf4Tep+3pl9j01+yZLxG1OcnbQvNo6w7sxhJtkAIfQrJvTpqBU97nqi
sWG5CWxY5LKFcsRFitygcsva45xo81aYbrE1mpJ8ojB77xp9nqhoH/OMP4giFM8R3N11XdLA4Rl9
1o1A/VBiNol1SORH/Y3o5vSSVvhfxpSnTHCHL8uNxSaRg90VZUJx2I001OS4oAy+8ALDWXPc4iBn
5zYlWHUdgXHbDMs+NcTm2aH9dfgXPYmZYEBVwCQWSccelNbRCL3hYpEe+wCOYYO9EqC1xOYgJx7S
PhsgZTOT8GaNQ9wKruj5GnsQ+DK82f3Z9MLw5DEcwIUYfKHV6iF0ruNLUqk7ODigswtkZrTVNi4z
QFI2nQhX+A6EIwW9W+vNFIj6IK32W++K6TIG+ZId4D3Z5OjmlOV1I50dtimIduX0i99CflsdfYP+
TjBnbzuPaU9SddjDJglVD1rWyqDxaADqomz6oxdZ05Ec9eKQdh4R9AGgwEYp9MFwCt5KuxEM5hm3
xPhoac23v2Rv5RcORDe+xfbk/i9NZ7bkKJIF0S/CDIIl4FUCtKak3JcXLLOqkn0Ldr5+jtpsXtJ6
arqruoWAG9fdj+fsmxpwudfq/qO05yuo/IXl0v9/KfEKxTN3pi9RWccqAv+zKlUeKo2DklAO4yk/
8F4SxqYJzk+VNZ1KnUcO/TfxR+WA+Cyyv3Ey4CkqjVteaemHeZ+H+oSrM8Q7LRHmg8rimSMaMI6+
jsFTCmKUNR0k9ch80KvEfipLvEIiJjBgoTc25FE2zdJO/z4QgX5IWxePVQtkhoq41nfzVH0gCDeY
Sdb4XBakDpzmDgWwdH5N7/KnmEsWspCPAEZh9LHmtntTGtC+2oSNhzKCpMGysVL7qgGT6I7mfOVd
g7pPsmE/1S0p3iVeyaVyAyRzNz6p5oWBFulJeTwQO0kb4EC7t4lZZzd0zQrb88VJB3c365Pz0Ey0
iUS6ilaivkQOnRG+elsxCmD7f1ncEvT3UhJqF40BgMGhrALX4anJh59RLi/j/egMBIDi8u7oGEL/
VwKxwlwHQLAmpmaPzRrkfDuw7yYpZuNew9JFi1LT0lw3FVQfa6k1XGO88/p+cPU0HCORXqVgA1cv
iDsED9e9kamB3gJgTBpjSKA6I9kVQNQY2x65p6wrK2z83I08Q5Ve92ZqfTQTSBKwPXlgj0Z66jKD
AgcvOXoDhNlBGCcll+cCmsROX9l63cmARwQI3he6ddOnrn5iLYARKydNjm9my5oZxwpWpY0cl6Do
+uqSgqx4rJXNK0IS/UlLnGgIjseBspRT5giUaz36tDNCrFjmfR5uf3lZ8Xu66C4kxg9ioNgqXg3m
qqrY5nQr7hKXcpjKoBxaj1PKCdgcl00Kuxh34EXFHhQHqD2vFgFkTrfZ4zQo02+aYgkGGkY3Xp8s
r+1E5p3aC2DbssRD2LNkdax22tcz7Ysr7fBqxU1mv3XSeq6UM/uc0bV7hOUE9MXboOHTBlDX97qU
AsJOrH2Mdn8oCvRw4qeCg5+ZbHvNIBn+O5vq3W2pSJ1zTpI1fLls0Nki1vFfbRgeOcJYOSIvoaKL
Zp/xL7lH66HPUejTDl0DygtI0RJcwDS1SKnZENrKwK5r4eWbidc3wno3LPtosgLaUeZXYBzEmoPK
S74086DizfJUWFdxt5ACyBO9w/zeGGLbRnQuxfwFq/lXJ4VXUzUdGaHeeITBdjZW0C9lXhabKJ8w
awOD41lFmuBlBeWzraezjfd+02Vw1fJk+aS2M5pe6rZ4KCU9s6539fLlH7SmCB9SjC/a0NjI9u5h
YYsLzCvG4mh9pxY541aHEj33lrPJCv2IOh8Fkcgvs9MUh7jOYSSl23aBQNeUOlE0DJL1OPqJKptN
yaXKJgBrGVA4UHEZL3qSUCjo+0X9sDrmE8REnABMh8hespUu9A/SeSCASrHtyC22JhxiVzaC5Oul
LwrvJAZxdeZ6ps9qOJsxlZwqaWCnCRNrW+XFG1xuVP4w3d2VTMhD7Dw2FJgFjYevu2tU2OciK/iU
KQL674fl0QtUT8qDvxnI9c62zwnraQ3liJ1sznPnvS56wSN4lN9T4zxh4v7UBi4mfs6Q+sJzjrtn
W+jqWDYxllU7grYv3sQIMTOn+hHzMvEaHRQ659uNJdoxbLQ2TCu3BvecaVvin1b/V/Xpt75YsF8M
9ZqlE/QF+YJf8XkybH1jee3zrMEso8xhEt+OvbBRlOmW+Z4H/mof5llLt1aWgZxoEYNjTEJmj98I
T/vC+Wij7I4ejdz9kKxT4JL9klu+lxHZbCCeC+J1rMgOd1zJ1LZfa+peqyx7TJbm2WO4OysSxlOc
8XjQThg1/djtz3WLAtFE2jMUpN3cyW+7mf6KVbxZcMZGQq9s5P9Rr5bg1ZsAOS4kiVBJ4UJD60ho
MbMJ2WQmnWAk9OjkWK1AqfrFqXlikReGqBNRXaqT5A71xnxNRmc9epNUNDxwAZ3ChSpkdfcNh+BI
R4RNnzP6ZsS1aIhZuzwVdCrI6RqBj+w6Azjdvn7Olx9ZGWqjCnB9vIu4gZek3c0WHy1h7efJngIn
g1JNiVuFXU+t2OTICFrtT+YC8gXJ9ltryYPXFkeswC/sKHRoKEMGyT4btlOjYDLRDeWv8AsW89sz
itI3iuQPnNjxOFTx7zQ71haERQ9xaLNmExaJFvp1krOhUcVnkdBbxYvt3dWBLmUjXSI6zK9o7g0/
9h7HxPvOI28Iu05iP9EsyoHzX32FrFyvTQZw0f0gZfG8psNDokGJqBbri96qdkxG8BG00+aZ8d1U
KXXHlfUC/lKcxUwRRUHBtEYwyUdabxHu6824QA8q6Fjh/atuOat7vpowzqzcepbkSP0pXaGSpS0t
1AkRd+VR1CMK6xPK8gcMxspfs3sdoEyxMJBMwrVHoVJDx1IjhgeeCPXqFaGJhX+TA2BpB2A6VbOv
B7zrUmHNp9fzid6MB6g4QAIoA9zazqs9rWpTO/a/3Gz+KfNGHfaZChxvb8YnexF/GylLVglkvOVi
74elpHyhx6w7tAMOdmRse3EgAUjCVwY9RKiLPPXHddrmFss4iqdoEzZ2OtvATUUhza40uzuPQx6q
Um95IJTL3injR4gKPGuSofKpZPbZItdXopfY16PoIPRWnOg26QLRet42XqBssAgdRrjcK/IEqiFx
3DyDXww9hGR27Y0PdSfXZ0jXAooT9RXUjH2BfvDpIMfarg0Jr3Q+KKkbhMaE57DZndyDMzGQymqn
aYBxmh6JDBcTi4RZfQ3mAxspDnG2ySfd6s42svqdW7bC9zD7bbRpTPyJRZtfzy67vEgHXaIXHJt6
WvVGkud0DKQE5d6I4MHIUC5lIPSOjcNihWsydTQfFjpUWti28fiHegwMoktrUzL2Ds/ROXAT7VNv
Mjed6a0nL0Xn72ocptRGo3eo6Fhb0yeeEI7o/FeDdmzmkJyBC7/WvpiDbW4ppxqvSh+J+tlY3Ao2
ZjvNW0MjtquABsgyAIlx0Rc3bFx4QcQFr6O6WxGOaUdKnBz7AA1xYyBj9mJ8yXvtEkveLEz5/5Ji
+ufm/T0lB1cSzeJ5SMpjo2C26JLQXdyxBGAYDg2S5XvDnkLpcFerucx39HCR3xPf9PdG53Z6Wjz9
n9dbv45rPTbz8kvSCBe4I6mmNfuzko1xpl2afRG6rY+reQ3cWTkYccXJUWXNQDY8dhiyWhtY5KRJ
kMgsvrauTrFTb1vfc5FUoWRYnQR1OvNarbtk4AhWsVAmMmSEqD10dWrkZFXTgEXIXB93BZ0l1YSC
n5e7wWjO7NlJxiN8bI04lkFM8ZvjLXf7gUdID9PgmJtlsIpKwZmlQqgW2ORpmwyszPqOMl35SZ18
0/AGHCylP7Ub4EB7ZHUalsO4JZiqQMIBbBDTJh6nx1F21naClley/do7PavsgeNeQ0ZJ8DSfMzes
EmozIkO+8FV0DC59HVN6pa9k2M3cphhFlXu+1NHeSPprFeU9N/VQZzdzajiCWBlotf9+EWewuAii
yYoNyeoxfoiqCLGSdn63ljM2a7PbiUjzrq2l6X6VJyeO8ug5kYiDWHbnfnZwaqmS4CfpjmgyeQmI
6X0kuXJrzfFTd/Od3trWe0OvJtUqrC1jY1DvGgeZ67pG+8QBbbDMk3G01n558Bb98F/JADNsfBIg
IAF0qSvdKc22FN0PSk3ki4pqW9vJAzdKfugKfHTopd5kevpG/8JpiaejO+vqcyrNP3VBMYB3v+is
v0AlCi+sSNF5S3JYOtiPZdckj06UBaluvNlZK88WU1FgT7+G/p6LNFAsZn085gHocAAus/Nd5vSc
ka459H1Ea1Giw+HSNv3QikvKLgkPKhVTduP5ZONqf+5sgBAjG062UDpMR/6sbvE8/Pz3Dr7+WKu+
P4KlJk0BNUjqrMAK4QZFzsvXkcBWmFpOpQKr01I7GNXEssDw15uKCm3OrWIzCFFt6KG6mmX8kAiR
/mtpimGgWva4B3JiDoifkZ3qp0KC/VQgeLagkrqXjnTRdqpussQnnGZeebKreW+TB97hmS92PUcv
0MoSBpLH9B4lmPNlUp1pq4JSaClGMmt+yxIObUXU1OTUyKskuEop4IYoysmIA2seVUc3w4hRJg+r
0c7IbF4bDPX9nWhWgSNlyN8HsgsDx7Vjy321aDOI8plL0qnoMBuvQ7OO7MAnnqORg+UkMZF1DAmT
kFCvNFhTQ780j/rCIVoUSUj8/1uMlrabZEbFe98aO2XKv1a39uFocSkJlehXQ8idAJ3zTM1SR9AL
qXAh1nL473/WhokZMps+JVNT0wORZLRnfpvdR85woVy07xQx87HTrQ8yjbc5YmUrq+IhKTZ544iL
6yAN0bhnjuaDWwyE5/VJx3ZOAzvHP1sflmOs8ZxzO9imnctbVBN6cbBLGlJqMjm5qJ5rsawPk0Qe
Y3WMQKEuZZT7fd1i1IWXswVXmftdbYrznzWRw6VNhd8TBQwIY4FWjefkrSJVJEZXOxdp+RC7TXmk
lywBb+4aDzaL2gRq5xb9l64ds6keTSroTAeBplaZvhntpOTU10P+qpZd7rXyOTHnxhemkR1di1Yx
MGOniUI8HOOcqqoI3FmaXixr5Hw9thYPwIryKtqpTnqrz3ygDVs6xPWd7U0fg+0MT6vSmRkmBMMY
GAU5Tptwc7pe4bs0F/fu+rfax6qhRR5+CadHXMQ7SJnZVlXUR5WThoTATHyb5zm5GXH34Y1QiEQT
p1vksADe1Pgpk+WWcjDmMazk0dDEVuNGCHUJ22Hy+X3f+qEhn6+JawpUdZQ8dOBqyYvd5toB1F+w
TLw+sv7SawjSOveB8ycjoxgMk1peku7O0HAondUciqwnmaN+629dDXefeMcdcD12ewJuCFxHsGKk
bTFykRLyuPYPcsWcWZmNFlLKeFonvH7aQI+xmfCyahr7GfPP7JcOMe61jvZ6XiDUuF/wgTRPGscO
DQVmuLPV73U2TUxZ12ioNUzn6KW1luaEOW06cCfzVF1YxlqpONIOfCWIOgZwdSh3iUEo2NDISQc1
YVS/5qZChkzRarDpGU86BuOqVZvEKeuHVNehCsC+CQiXXQmLYkle7YVcdp5duohiT6vSeibS6uCt
9WX1Furn5M8YayYaGxUfC13YK7K1Ow2/cVuVWDnAKePaLjY95M6LeS9ZVaZFgTgTm78oFOKCPcO0
Lv2Jb6u/6ApxkRP8dq4T1rTS4xzcdV/1wpuNzZukgaZeLvVCdovRx2ZvCZ+dWkO8YdzgWf7Yaiom
tdWzDwIOYrtA9CIOlePPEsmjs4xfxO0hipH2sqRXXwdLD0zCu8C4CYosFB8RxGo3GKe8CgwIGMWd
xK7clPm31/AVJf5pBEMnLhU7oI1rcxhS92ss3AUCcOadymqA5BpB+wVU0AeUvCN3XmJVe8FaWHy3
nNE8pj1w84WCmZD+hnfefHTJdLyUXLXsopmT4Zhrf236TUEJe7bvwFiXi/MqGzy2Em5NxUOchH4M
W8aC3Sbm/R3Ee8IFOFO/nszXnlU3ShQwp3gMe9C7sPWGjV7n72sB7JeKuclBWMgz7KF6RX9j4h1w
gYrf2BNhSZFQOgKCNfQlHMmne7Nl3qxsCcs8gNZO7txuSqwkuCUg3WrPtTMyh2nOdmoZsXDT0zgN
ICs0AGRsmCMbv87j20QdBee1pnghf9c9miu6jozYnSAlAeRe3AtkbnKiEPuI7LFGvpMw/tYsmtaC
R9WCcHfG1EBVJ0Sbh2wwKcuYojIYq4xO4QQ5n5z+jsiWduCh+Cdq4o9E6JwZeGnR/+3UfmMsFoob
Ip3T2t+G2wfGJKxtms+MsfbSBXWKtb80JMPYWB09r+Wicz4E7viXbiKcO1FywBzxylZpPeRIxsts
WzcLQ/jeEgSPJnLI4X8/6pK2paVS42lJJ22zULe6SQawPCh8BAAtI5Rt8s/h1mHxk1R76fXBrJfQ
ffP5sxiWk3CBNtfsRwPNM5ZbVk+hzXEgmubhYRqqQNyx3tlw93539y1ZurbU4A0/csz7UHNACw+d
chg7MRvFST1u2w7azEzTX9p4/aM9FRMVjoxoNEDpkKS1DZVu1k0rta82NvujeWehONV87P4ks5Cn
mOEuSErcK2aUunu4zucKbyQ6IFW/aTkax/9+VHFUhfUyfLXSQ67igLtBGB/oXWLtwC7j0PIPrlYB
pJIzR4ARVN54hfw37sK29IqBuspoFL41oPmouXfYYZKdQEnRaHbgmO0O0t6ii2JZwW4z2LyJG+tW
m9XvKJsXi7brj6zimW6rRwdKAJUidJGUudEGsyiGQM9iY8O6Kj9zsGIGc1YBAlxR5juNaCnzZwOI
1+zqKjS14ZbFLmDROQ5S5x44wqo+EfzcJtAMz9Q9OuGfHduc31Tmp7azFgB2JjCtPnnxehDysG7a
k+Jb+Wx8pba27Otaf4XPsLyZcNN5K01PYu2/dCULGpNIpg3SCYnKevBiAAEmZlwAcmm+MmoAV8cx
6ZjgB6KN2trGmPu0Fy5MFqUXKADml7xjF1YW9Q7iJNzddVc1bclCWv9SLJD8quwzHL0FD9j7caDK
a+wTVP3lBdKudb+K2pgc4eDpj4Vu9r4Zr68xV2AzV45xdmqlBbkECcoAFm+zVjOofdLdc42WQJJL
lww6Y4mxzXi2R2TUkTvdn2byzQij8+m/vxrQT8PS034s2TjAsfcpiDYsHeOAIMWDNSosGq16WoAH
JuWSwUgs2o9tqnBJ+uS+ZfN7sgCYaqP0zV0Aw1MBWUCdjkkVVbb95PXlOQfbfOej/MOzL8JJRru8
FDE1UajGMEpfB9UmoZ4Bmu2AWjtsSSNhm38skJOD1j2ZfNIYCT36RtOVjMK7Nw8UV2SA2uhjLOBu
sWEd8A5wdMswEORp2OpTdtV4AaQg2y4kTOmJOI0UEn4sdnooDISAhfzODmHZealIVGLkoZSQIwet
OLgXMlnRozBrVmipCrsF5dRyvPcw8K4+0YRr1GMYF/R5DDZ2iIk6orp2ga8Xs3qJoxmgeevtSZIj
W5NvBvbqnqUY5pMFdLzsMp3Xlrv0wBh8VEtCUsNcEovX6tClONahGNAuCZNS97ocjDH5XOjn26u8
0R+82HgbGaPDRmbPGrQcOlPu30mcUrBdyvxiiffSEOKZ9ue8jFqoZ8l3TdZ5yzePNsZJ/ivKxmRs
c1hUuZCPJm1f1dPb4hBhGFP+6KmE6aHKezmr7A7ZtSDx/GiPOtXeZcr2MK0OaXGis5z3mNXIzZ0g
4CNqagfFXbehYPIPTZ+K7zSzGB+m7WO9pkNjNvWDHK2H8Y/HwRox6ohliWh4w2KmB+oFcIxouMci
DItYhW5DkJDmT4/yEMfkAZA1RwfNz6a1dqyPNLbm+5WilIYwEEcG2P3G0c6HeUeZet5TEMNiFlCG
umYpcLqZzte9mO9szOoR3Eq01S1ZB26WQIxNZlYNpgdbMBsBCdbVcEnb/BYvRRxKPeW6elw60RQ7
u1nvDkdIYywwQrTpb15Xx7JCBE88DXTfwD+/QF+dy+TXbng32Qz8Saeri2nJf3Ja86v+6vCY3ywt
L9kqYX3So69vbAM7JLGKJdvFY2pyyGdbNDvddF7JPlPI0u+Nch+lACIBLzxUFiVmUwydlhuZrvQ4
V+oEeNCfV/yJqz5rZ57QnEaqvP9cCD2+8BHtCOPOmzgBqj3O5dmqsH05Rvldg8E9sf6eAoTeE3lJ
ts76FCOqTb9zF42H/h69zACyryN9RXoC7C7HvB7qkG3wDjDhF+jq96rRnA2kqe2LaQ5wvHlhX9Hx
RvHtgGd6q+UZJl179MkurETukidK8eywhTFbQTQ4AxSkO4IHjjIs2OvTyFUB9eIZbhK0EXXSRDBh
iKLbF+NokvN/HRBTxxjRMZvRZ5wEvHFTyCc3Ar0/uNNb0bFnQpzpnpqaJ7BtIkS5nksEqfhMVwqT
hEtL1VLl7xQ1uOcOXF9dxDddvOeJ6R5STTHxY54rvemphDpMXaOklNfUfc4/8jCvubkr6qrnst33
0H13dY1aBcWoNQEOxPF9NuZv8AU1K7VJBS4XSON+omeePxDvHOEUekM8qjxbamMzmxfZXNMtnOm3
SNKQaWZl5lujqbb91D0PWfbm6CV3m9mPu8aCNgT60odMOzFkjm9xNH7YDLI+h9+OBWuO0TnPIZoP
XjguFwMXKlNhi0tFAwO2otXN8nfqevIWBlCcypl1cutOeXFH563O8ndtmuTjXURreD34UeMRTDZr
XLkdcNzVPWHmes/M15ia5H2WQ/TsZ4xbmbMrSiu+5CUBMyuLWee0wdRYaGL2xLnVUjgcPWhKJAJD
DutpMIEkPSwA3PJYW0JmLCB9WgyGni0Wi1R8Vv/94Ea1H5LapYy2L8PCBryq5IEulU7ll74zNrXM
7AsjkYHPx3qTXU2Ms7AvYsjjHdCnK4Yx84ibpD/kArEN+f9YZ/1r5GTZpelJMmfNpUkoENJHAVo3
eSgybDGcCZvK5qHWfXqQEpuuTXarwOdDX3Tg5E2/8zKv3jLD8uTgJZQKdqP1MdXs37QtaUcyZ+8i
6u7v4Kqb3Qq4ahUqLv2yPO4yrGEd2HpcvUOJKW7mdP5oLzMgyJZyD2kxIhRtfoWOQbwKjTkH80Vz
LXVbk2CXnGRUvBRx+ZCV4/sYISPNacIyLUlP+Auh6zN2dPWj42mHXKqOB5P4Wj1rDOQyPbR9xXGo
bXmWuOn4AKBWpoOxGVcPTRTMQaDxZAjHOH6246ENVUYDh1VOOwUMgCWbiI4p/Gy7+jCoJ7hCyn6q
M+rZUI7jbPg7mwbFMT2WcygYi6oZbPToZzW4KrhSvxZeshtGhn92p/a1W5pXThtwLvMyyDyQxZw4
dpKGZt3s7Ae9qNCf5d0Gkmk8wgZG36XTNoWqthzxu73sVl/vNW+v5Q0SCUAPvImjF6QmmGwjuRcZ
CPOUPFNV8A6JJ4wqTfMPRVQme+6GNEhnxo6sBFbXLfI4dHRNJbLsAhSlauMs9ALoWUu5R0+/zCB7
yvLK+nm2Y8Hggsze6I/shdNd1zvgZuO7X2a1zKBNKN9i/b+W6eQTg8j2dLjslobzGErczICnZSTp
6dkdq1qwqpfM5Da0PPJcwdizLoh5riinyKBH8tIqctBZ3KyAKReHHSZuai8mUhHpCG9WWx9R4Mik
6o+0xPBSWGekuD7hcY6hIIByS/osXl7xrFztDJ9/NZS0Aprlp2Cg3I4GFBhlh7kwgPzbAWNE44MM
AjWVOKQuKOFgS9Cdcn2EDDnDHI9jWKgZ3N0k0p4snOJHjuddMFFosx3M9JpYCDPurHWBSqJiJxps
MPpdXozr7N0w+ta3JGJAf/+360sAdfxfhZXs3LmM/F6YK0+q+Ntbh3yjDB0NNhpp5R3qvyVK/Jbq
BYYxd4KRwAEkzTX6mO8Vx+4dwbUag8HHT387ocd6q6RnX0prQebveG672aGs2SBVs3HtBDKW58D2
5La/i4OjASOXwMa9p0pqXx3GLHSznudoknzIKL+BGXoeNVykIqIOFdRBZIyGD7jMJAu8bpmMpnC9
n/HLNNVCLEJ/NB2uYD+h/wpK3oR55qNrqEYX1IVaGSzjlPMzbhMd6PExLmrzWa6Vvjf5HvKkHfy1
oLV2lhAfqOf7AB/DtMSGKut4DFbMTx17FwAr/EtQ3+Pzlt5Jd4Uga9G+UawLvTg3MZ9GDPPsKWmc
JCz96bTQhSmlhKxSTaApQKZuUaG+e6cf+RSqPxpTsh4lw25MqVjLBf0BHWOx5G7yibDc0gTvm5d3
H/PCkBP3sXp1PD76Xs0AuyIDD77MgmRuOOMZVf2ceegvlMODlYQA368yvkk60FfDpmSnA4HGrb2l
ubqB0Y8jy3CbbSSyR8DpESee6itHzNssmcuq27KyfSyqVyWnjq5MhALCBEdM8xgi+8Oq3fH/evbk
uD8gNg3fSlFEiy86yjFWOxODI7+KCSVxObXz2unlfMgm+cZXgiB8nUS7ltzhZsBOReAfwoBXU8Ew
p+J3FQCpx4ilimC+DesWlmwFNXNjxE2oYwIHKALPr1DIzcXOIYCaZazWM9BnO3rSEevzC+foG8lK
23kmc2CG3ZCkYdli3NJAuvmZ9bE6M5cIgzlQzJe5p3PDWeyz4ElCQAOFf60Oos0weM861VokOzYa
AvWWt0O6J39+y2SHV1Bn8FG41buCgRqz+G4Yyzcjlq+Mo/Hew+UD8N36jSt25IUY72kYfzUXGKwr
bCg9EzTVOVq4eiuqTpMDSygeFlHZD/BU7JD4W+VHqXplQw0Ue2xaCgxzcy/d7HkGXk2xoN6FjEbU
hBSEMJNEnUzdfLTtrroO2nRb1/qrbnJ2zAXrmHI+Tj2xy/XeuWhHEu8jC9RdfzI6+zkhuXQk7CN2
UU1IATdm7HtJb7PfR8Kr7SwPDJi/y5LFNGE0IVDj8sqeqD6y/3s0GJMNr8NuDBsIm4CleEfj5Vwz
3MPMXseO5eQZs9JhMInfimTSTsQCMxg/dCFiYLJPrEicUyGmD8vSbBjSORSo1T7atf2z9m3py8p9
XfGuvNyhv3G8xszkw8nxpE6ey3qPZrVh8W9fVkmdzWB418H+Vw0cfhY7SO2YHaUEYTeP5tXdTLpD
/zpdgFRHTbTcGi/UCmXhCEhsqpA8XWU+zpo7b/EQAeJKtXI7gZ6832KPVj8b56YytvY4ZX6nINYM
Tlrf7CSEa8ZiPzF9C3/LtskIdBhkfKeWAWdd/dKkai0dgA5GZSEuCh6DpB3q2Ba2eW4/bAOjQFpI
eSJ+9Yd+bhE6Qwq+ZaiS0NK0H2Xwm6iaHUEuIop9nDLlpkHXQoTVRGMBjZ6wey1vhjvxNGZFsnUN
tSdZNjw2xIc4DiWhHUespSNeHtpo8/52oppPiJCQcp1zx0l+qycgl9IqfTHHhNZmK35dFPXTrRv/
LftDl/0ROgqIm1EWPgASHCZOdwtTjxW5H3lif4LKICrlJnqQDG+zlrPdWzii5Fax9bwEnk5Ze+BZ
UDOmGimi73YAR+Jtie3j3Cs6Ptw29pOWx+XQSnobJpQRJ7lBZkXWNrIfYfE3RjAhfdafl2iYfuaF
/LkH8V7v4z8E6OXOwPC6WXsv8WsHYvJ6kbN0d5yiHsqY+RCfdd3E7Cu8yD4Wd4tEjClIv8OnAANp
mUdbaDltmMHHrTD7U7bAKLNVeywqMtyuFN9eNgfSJL3DbFRq5su0QBUYWYLR9rEyKM0vpr6SYqki
j6839dpW9YSL8L3VIbqYjm5sI7BJ/vcyK/bVuveC2R+fN4n9ihNOcOvbZj4h9G6wAWDAAVi0q2nO
aVuq1sp7b0g/hYW6jSifdzPgDffkVZ9JG4qh/9XnIpB8i8saBnrJgQTbwfQbjW9CCD2Y1lPdDl9a
glV3sNLjNJMTsgmYIhDJXyOL9mNTvzvsLGzuyw3VBww3mV5Z24VICnq58y8HDTWsvLyAmJnZckTw
agLyRscpNwtEqnsHPdTFqpUBg8654TsfEn17k8sSzsV0BFHuL3y4uFvMvRrne9ENXpuu9o6xaQTz
6lEaMDcBpQzk+MHFwZ4MRuc+NgPnV92tsbNXJ1N/KTZu/Vng45vSAHjV0EQ7a0536G1ir7r6sFjI
Cc1jLse/YnCGoESLEjGARkimpNy3XUvlzlj2LQ5c7Delst8SngKml6HnGN27HNlwFIgujgsgC+MD
sg0xRbI21BwJwAwxlhBuLLfEdweRcJ3ls03f7ZahW/pljWdoWjksDsZRK396k35IuFU/nG5ZlPf3
chjc8BgPWHLdFRTTHbfSe6KQ2vapob9JV3u+X5E1WeVpNcfn/hecI5zauGZ9seDJdSgk4zR0KjLG
R7uDXkhd0mlGWAO/z9BVTVynqHqU8Az4lAkRUTeDyW7Gw5+73Af2E5LkHHw664i1va1PfQwDtxn/
sGBn57DY9b6kSD1RUUjm4DK5jUA2TE/RwlbFzkWgyP7wKiPU4Y0jHl+6HY2l2Jgr5xfUqF+gO4ee
hqENK+szC22cKBLpBO3wwVsrbnL7YZzitxoa+cZjiTFPVNKubljEViCtpAujET+DgWbQzqjhpnVx
UXJiu9/1nXaoYNvvzSyZg7ajqaDJk18OfmxE8NBQ/dBL9LbsWwcFMPSG9YqeQu/dwdQ0+4Xc5C1H
mQgLr1W8bdJLYvbN55KdNgz+XNBZUMzIgrOmqeXqtljLEkRj01bRxvPsv6ZUzGYzdcZs7wBt4mra
SMzcvkEOflsZ6XNdQ6vQrZkXAt9Rjpg/jclGavDA7LbimcAoAB/SwwOPaqtxLT9JVsJ2mUUZV5ss
e+VgATaHKTtZ9TjssjF5wANY7TExh6Uz9+dUEnyKnyvaIPcOwmxI6RObGb7AlKz67BmoGNDHelsu
81+Of9Pey9jB5tV0WOGdMLJw8CjKmmeYOb2ZmjBhsRrLvtW45V3uyHSIzWsN3rwa3GUj9KQ48D2h
xS+p1LYGlL8Ff2/2kYuoNfyPo7PYclzLgugXaS0xTC2wLWMyTLSSSqwrpq9/W2/Qg+rV1ZVpC+6J
E7HD3sUy7JBhUbxGd+ybrM1PvcGPi+v2kxzs0RIcAEZ78FmKRRdVrmNYXTyG1RKxLzMxkMzQyLDq
qdkO51BDsJNmW3t5QWX90DTJCQUzvVxihosxTaidle56tWvOPddbg+BMKDHRPUtT6faLkP0l2Lis
Jv+NhpmGbW9rLAB048BZyE5PQpaMfVdNv2kTqdgXnGNS9ph75N63cp1LtX1eeCiPujFgBsZZn+cO
JOTS4Gxj2Uf0Xt3VHD0OIxD5rOTOVRp/2CuNTesELJ9IJfOVOGZEdO70tmTYZnraEc14gl5IOUxu
H/FhfiLG0fCjoz7k2kkrVHnXdDkfEZiLXRPLR2Jk/N5SwguKGulW5g1Qke/Djf2IyIOzLe/XIDal
F86huyRBHJXmESemLH2YBh5p245O2ZxekqjJzqown1UTF4OJRMvd0Z1MOSacV2qb/ceFnbxeinX9
1UrPsJQteVSZl6J4U9v5S1oK7TOJt9KmxmIVXCkKfCZJuNKAWYBQINHZ7jIpyFqm1e1lpv8tV9PR
7mYFU06OPEKF8Ft2xnTI5C+LLQ24aqyrw4rsOspxuGjY36VafxKd/Jo4vbqXJtpx5YFHr7XltJiM
CKjOH3bx2fBJvDeRwfBjUUgkUd/VNLX+Ihe3PDbLIC2Y+jlcpjuFlNhNb/10alTXmiNnP5Vm4tlp
Cl6tHygNhqHtV5ZCqRbkeE3h9NLTbFIaEMVXHA5S0Ugo7YCxpLmRPHtAKtTTWOwpDYEp2zuhGvGN
zXFPb4PRP2JnILtjp1zNg+1nBiqDaQw7mD4boJNw34gi0JjUleXzAhGGmUBxCBiq3bdW61dQPugD
NRNHQl0PrykTdp9ZBJmdveLg2D68pT8YshrvG6mP3DzJpzMu1EfqJzS4jspBX/Foaonz0G9RPg43
1o7ZTz6WuvKt16MIkPO3Qg9TfdFT5SJY+UmYzUEFRzsjLfGUZnv6PA3aD9XnaUB8S/Pp3pVKcx0Q
B9bc2qecNX4idgW71rFqn49QJ/yAoVidoa3Rjmkj+ceQLZpfXkPEUQuLtWxC/2IKJ8SdDMdkCYJ9
3a4raNosD2Yar7StO1olHtHCJQ0IcVu+pfDfO5HEZY3bfi7WCXDd+2KbCE05t30EwQ6CA6ByyIcJ
hAgUidh6UzSQqbYZc9yocZmRMqfzU/M7PLAolhw11mtcGyrzMJsdteoOyro4Xj2AF+vX5p8Wt5/a
BNNuVNavlPJ5L9quHsdCSlfH+AORRQpNCeK30PGs2iTbPd1GXm5tnl2SVV+jFv3PEFQW1pZ+GT5L
R+9C9GYy0HHdcFGO1p5IWeICwwNY1EbiOBOe8gFcovFbDOH8hT0Cx0NRCds3Zj20hPPmEP1M0xIb
ZdKcltIaWXJNbIqWm8NiBfUfYJzTxw5KGoNwaX+MqQ1j2N5Xcr4Em5DTShqT6SMuMar9WH5ursPK
j7EeXlNSEFnOP23PSNvgi72FuLdXZ8khKRx2qbHpBOVsub2Qx13cyGM4WwYpXEcZduANKH4Dkk5R
BrhxIr2TZtABXFNyPoABdhQCtWA08IoZMo0JS8jJmmtiKDlczNKp1RjOnTbyc1z3noaYgJ2EPfis
0aAzsfeRY1On5UI9RM1nPhf6gyUtjwUWaA8POljd3Ety46mIkk+5R/TtTKBW8cQJjcYpW9Z/GmX9
dXTFpU3X3hnfOANsVERt3dt9DoWxq49RtTwt8O55vh+XpWT70WinosSbNqOgTRlEQih3xWHVMOgI
B7riatQca1AOSUJ56pyzb1ut+1A3Jnq1sMOq+Pe/81OfVQjIc//LFWC5kBh7/u+ShUETT6IzDF+W
KU6VaNE9cC+7NOKwJdAFATquOp0Zl5g+03IWXVbAApWDT5Fzx3zRcooc6/oFjLbpqykTkinPv5Iz
sYKSlNSlYO1lbrmXRoU7SOSZR815fIZxarJJoC5kx3muPZbqavlmIb0X0PhDTroEqBveRLJmpG4N
DZ+leyORxJJ+I3oiyfxQ48mkiqfMWVOM2sD8FYxMeq4geJoVi9bhkI/yBsHDrKkPv3BvTH9OrdcV
i4sxJrPbUDmBMRdNlY2dV+BEbqCsvKiKcejivtkJlkJ+N6Lat0T9PbIp824qONvrCW5QxCZGv2fy
fTJPusz0FSFNb6aV3Jz/rb8J63SDUYuwURZoef7a5dkzxjzsOSJLXJt9ultuvS5zQfdLkSjgW2IK
vYT9w2kaQ+1KbTbaNDdSS1oBRvY9k9LsZKffFRKfV+HK9Jq4Ui84+NnQZsdIbX4yfDM3xI8BwZOh
3cIyMCj5vPufacxFzFkrHfCvjMhvadPSKAErpCxScCpR+9YKqvTSyXAXRYnwmeCRU5tYZwTvRCBj
26Dz7Yv9n+yuG9abGR7xZ0C4ozikBg4kf7HFAou9+YkoOQCpGuuXVhDwqHu/LnAAJnYx7q2ZkzMg
2KNJB6MKsyauZ9mbpGJw87KmvdDZypa7FwLr2t6ke8o31uaZx4u+o76eFZb1YausVBOGhYOi3/BL
RTBjg1XMK74nTlwO2VUdaqOrOjPIDS4lV5s3Ykp6HHqPIgPW7hP2XK3CnN8Wx9oWs19U1KBHLNqR
gKd9ricR5h3tpBAr3BFpaoJJ6KdBqnwWotGhAxQyLI7PoQ/0nCEWDzsNZm0teq3YIh8m+nLSEWt3
KlsgTSltDIa8Pk+COYAgfkYMek/uHdmDTT0CElSAvBC+KUmEhSIOXA5RS5wvYdySOIjT8m+eqByo
Fuew6Gl1WY2CBi/M9A5tQaHKAmmR6xkYZQSjbcX4eK+jxbrIloUZU7UPehRbXm8Q+aJA5D4qyXqc
Rf3BymhB3v03J7iRS6PAAkJufGY6ccdO7Jc0bY8KVjAoGjT9PSgNFBx4tLprxGnrWllE3V9CSDod
O4zOOAbXvAxWEw1YxCjbTXPsohXRXUl7KhypwOAYb3BBzaCBBiM7MSQgiddM6K/mtConnK6lrCYI
aKy12TGluxps9K7JYztshTbemkndc2kPx0Xi+y04Ct2HdjoutGedFnAhO616zW3FPHGg8JKioly9
X1TASt3ipwMmTLpA5nMFGIWNneAVPz5AjZDCqtOkEK4NC2YRCU8bMP+1a9Zw7aHtRO3iqvh3j6vg
OaFKhhPQPt97CZLoCSX0vpBiOcxLQn2yunaHrraRLBJnPnQLCto2nvkjqyO3Hyg8ECRhMYUO//7v
aiWOKp9ImXznSpYH7YqVaEe/I+4DhChPblvpxL6JDbYDagIizqfZ19YJY+cPTXIGgxmV4Eu/Ulho
CsVjcq3w8qyAtTIyhjSOGLcutcIvwuz5cSRU3RdM3ZpSN/tRIWchowb7dTmYeIT1+UYIk/wsHXM/
jUXTO8+93i6e560gPNXbQ6am8dtS0UeSCzJT//8xahV77zgUHP7/R4NRkxNVXhzhtpbYrCVB7ddo
7EisjPRymSFlECIcEvtCGw6OB8FcUIooDmGyeiOh4staSV80xf6Df5EGvXHUFKDNdSTeZ4xjdDx2
XxT7pR7CIC/f0QQauCjxtUdACdWWsUVdhz5Q6n3T9/KLxabThWsdRh0PUoxy5PqpgdXFqYiNDvIx
jiy4g6Nbc4Ai+KbIu8KiwLnUMaANKb0jCdXD4xjLD9VIuF6mfl2bFfqSmuI5F6xAep0E1GDxrJ4H
xrVcuhDyspiQTutY9K/2Vs7Oqs1kBSImjEelE8HBd0Z1G5cyLDGtGnbM2GDKHYbP1LVh9yIwVPFV
lVuMAp9903Y3WUgRzkLzJW/eUvtjSeKgtJ9jdIkVbcSqOCEIAngMirr5ELflebTsCxWtBx0Eei0+
ZvpB5HHFrlOeOI/sYyy5jf08RZQwgl/fsQRxG5JUHedBi28zzcHJ3Nmc7ct5cssSuhXmiKlzdgSj
XmpMAOtse2aCJ4SGM569suI8K6z4ugFqwNwc55bElrYV8rWkv9kRzG9Kt+yGrndtO36N+pMxYpmK
j9Jq4dROQ6W4Kv3kwZXHp0kssmRjMffaqRtJFGAVQIA6V2TYxBp7Jb+RSmen3bw5KGANAA6M5mGD
iXuePdQlLcPvVF+n9NvuqeoDKd7QLxyx/pRAWinLh0QbVB3brJW6w2wsxPlEgH58mOQVobD9SAzu
xCUB6lk+lyYA0IW9xMAIhXlOhqMywLuo2u5cO86J0YNYxpfUmI98957RW/6ov8n0eMtNT9fFQH5q
ubOwB2LXvyg0CfV6zO98k17jTH0a4hfDqPZwsXz6tSPpu4a6dyB6UKVv6vIeg/exYpoSqScYJOaF
hl0/M5XWnOeGNaGo/aj/VxLVxOUMBsFd2glX1ezleY07WGDW/Lbsp6IB1kAwJ/K6EX6XI71YCu4t
GpTqZzrI/SL7tNlt6Dk9Tj3ehtV2Ge9jPFVb51UDHlTUwYocUtiMF0PId+zCkmXknk9ZS09emrts
IN4AB+5G7NuS3O57DSdBdWebQ2L7ir02yMnGcwKa5Q9ybi4MfM/hpOc4TzXxibo8KUhp8CXYJyG9
A4RmO0pftU/REqGvgSZcVReoICxkez8VNxrFLvP6OdBh0ZeuZGBynxVX5mNczUAq62NmGeGMFmZF
HJUJpiKAXTBY7leADCsW9K2mNet+IqQWh9fwWD0VOl8PtsASt58e7a28/cTB4ZMqC5I5eqlVOklB
efUTMHkGTt2EI3tclS+d1XONHpqvfyk0U5Wao9i4sNGXFgOTROmp8LbzNuG+52dZpqeBDZAdU0JT
b5Kdm9tgtyOVnlbK3mGhZYCWsWEdc1MP6iSs0xMps4Opcf6a33GdH2JO/8AzOOtsnbDTfjS/4+Yp
V756Y9335aOMyJs7z2r/1xnpr8Y1W2U/BkEmuQ6BvRmMaGb/VcsniSYOhUfNwEdlPjH8Ur/BqfQy
4yihF8OH2LVTCI6wYWS3cGy54OToWjVgEc4p11JuWizvs/1EsC3OfImMqeo8DN3wAT/anREJWGcf
lmk5aulrX/zg+N6R8JVZCKc1PN1L3dPGRbyANgwOG9d8AyKM3OjGZ1c9l3hWJCoaRHcr2lfwYQdc
H1fZCGUsqlF1t0W9V4qFVculkUJuEDfPz0Qg3FGdXWoYa3brS+uPqQAgrLidebSLWxUfqk0YpdE6
H963NXicnyU2lLg3ZePSRXs2yVhew3zOQwsnfOnwvuuQwfjZEsLSDRHLdMRi+oUNNU37y4QFoZyC
kZX2uMquIp1x/+0rOMvQt4MIra95UwvJLfYlNoeKXKXC93GwsX1mPBYlgsaDSmy9O2St4zfLz7YO
7MePph9eexJIzrR4CrqoNXjkHg8SHmHMmx6BzoDlptcn68HI3sgiNzoduWjmM0T2SR39eWCSgmWt
t38p2wh49tSoXwcbZ44AQjjlHr3CVLPuaph6sH2JoF2m1tppTM4dOwuUByRjwqCmX0yEOTE+51fg
JaE13NqIm66gS6M5Svm5J02rLje4PGQVqDPnBDlmfgsNyWjDvkBMVFNXwOMXThoMJRvhmHG8CwYg
mqQqecAH3agjW4C9yP3qjxOQa7INkBN5x+udFQ/fdxdQz3bijAN5a3PYQN2KIEoAHMGy2Ez9Y5WI
B+rj8H7hn0pxEmjYr/LbMPMkibqQY67rkIiJtRapkqGExepSJMeHeaEbVXX2MsMNFgSM+i3Es1uN
sRUziWfgV4odlDqC0JH5scyaS/h1F7Oth5S0owqybJlnx8jXsZlmWLNVzlcEJtg39G6b/inz84ae
yPBls1xjAxJUwPS6ltMftXBDSFW1X2MpLZQfOeLfqd4aJQsq6OF6R2qkJ/DbsAMlt55FM+PEA1Af
iqQhmvLcqpIHGAYMJd4aR0HRRS4mEE+uNg8M+sWCZi92cFF2na7ATZHAYv1u2QSC4RehdUf6b4I+
V4429pFJeZNJyazqaYyfJCsDQV2TxDcvjv1Upj1p7W7/uIXDzeXeVrwbNOkFkgRbKV4i9g5L2MSr
dt18WWFSGn6mJ5d222ptNqthOsx4fbDsTUD3qAjir5UHICQ7JPp9C7Arz3UaesunuBhCZmQqYS4l
sQNGYr7im3Y3xEXeVvcZmIaATQYjuPEw8hifuamXLmRpO5QdmajCk1SBS2Xk3MqApuI3y9JtC/0m
S++YtSyi0AOtwsuxqNiPAY5l/48C9hz316H5ibofbXpLW/S7F2uWnzCrBQl14g5je59E3iAIwyfL
t744/PnQOv+METM5t6kYW6JU03Nrfk8yFkeB9iE/FvyOOndq0qGnn9RVPCnGvZrCqUNxNspTp93w
zG00Kr+M7m2dPdhVuhPRKbVTH+KXVyU05UXWnqN9WKWH2pDfU/M3NXW3dyP7we6uJoakynJwr82w
Pqet2ifMFO4aViz50vDjctgfmoPWI1DnLiC7sBYvan/CVXmI7QJTPZIZjE37R68uSjUcLegrZlEE
ylDBVEo4BwDFNw6tfu1qIqhpBhG292Nut9yK7iqP+6S0rhDDPhIVOkfuEF/5Hgp06I1qumC6uZQI
zkTRJSr/8nx56HQ1lBBwjDls52OEMlxreKuia6fnGLX/0Sfgsls6Fe272v3poH1i9M0xkTBvvBdq
Fcza9HAvyVMBhbXUHCF8y/uSEBZXI8NeTkh04TXePVqO6dGIcNSM2LdsymmwAPBUt6dkvxh7Wc0Z
f96blnMT9gMEtv7W6egaM4a5+S3OeU7hB9u2k9BDLgybvmLzEC670m9oi0naQPStwntMHEWm+1xP
P04LjiHWjsw/gbz8YxQ/VYN4UKlExYzQB9W0hUoc7hD9lHNzGtE/W35JUZ6aTAvb9X0ynwv9d4ow
KUrAduDegXsTMFSt9aGq7IfJqXazLflxJP3qcXMqV3ar0gse9ecJKYTFyq8kYewySrQfTMATghrg
hBeTYKNDHFhnG0EEizmHd+RCeZDVI3TqgUlhS5NIF4hQhT2fEkv/pJkVRAg765nnuimfhVBJGk47
qDCchznic+4i9JdTRGFn8Wle8nfcVJxOIXbqnPl161l/XLAsLgvnHdB+2Eek7JW7wlPt5izwQ2lm
+7AmMeJnga0bJSFSPMdi/m66p2jNkYXEEyhcbKEa7gLMeqrkSlNytmHON2a7J5FpGOfWSI5iXo7E
fnqNCMQqce+fGVT2i1AOEsTC7NYmRVAcGuiqS22c4Zj6ccmBMLLj7zSTbxZKASuqI/DRfau/987V
SbodJLOdxbQvOGI4tcQ7kBXOaBtB0Yv9wP/SyA9Oj4nPAfzPgrLpHC+Jt+10B+BO+lk3o1SGZkwh
GrTlOvIKLdnT1bQatFSqqMLbwULq2LeLV9MWVDCgASlBhA+Di0UrD8WoQeL8lkhB17r6XFTVE6hT
X2b4K3USllzuMlQjcwRdpoazfpSFg9+TnyXL04O1HGwDJpI0+A6IK816pgLmOQIKtM2bMvTXzhWy
iVwO5UTHtIaavIFAh6OuJjeEfA6BkzdVt9HSAkNfdz3G6r54z7Yftb+DM2OtnEDva4C91RRpDi+a
TLyitZhyzds6PG6OEGX8Mi3tZGy7xfhz0Zg+h9mrrQdjJau9kFXD5/xelRnP8sW1UfBSExMI41J3
qYnaRpkZaikH0vW49tcCzGNu3scFUi2rfUd6q2FlEK8JePys4uRIYq/a7VvHImprkKAWfCVqUNXl
Ecndj2TjQJ3ZjlqbcJEuqzQ+TXP1mOYRcwYo9LUKdHC5SdMdhDUFQ0xmChU7jT5bYiRWOexUFfe8
xXcNfOO3hQIMIcebwHrTBxXOHeioab+mbaAQ/7HTD4CV5xh9r1uPA+W6ln7vuse2fdjwLxCGJf1u
adeVAQnXQgGFfeaYnJh+NkOOi0kCsehvZOlmChjrtl9FTMAAmfIN2KqyiMKFLWfrq6PjvxmwZBVg
jWVcurIuQBJhoMss+8AT2p85TXCMo8r2Wkc9DdGQ4tjlpfxuqnIsF8rVuAeo0wDOGweqGntT9ioU
Yx9rmPGTl4jOM0mBMPLApO62+8x8G5U9bRfUqgFlJbVvn3OOKk79QIR1Gr54j2ZbtoDEI9nOGB9q
w1OOz7PHrRMPf21tcFBiLZhQBDf/ytJMsAsEKLO6ghA9zH6cB1X7U+J3Hgca/vLa7+oH7LdHW9t2
qLjaJpAIO6DFO3rTXIxZUxYyMfoOguwgbmlfA2vDAb94xlxiyqvcuG3vinxgXQmVPiTWcmp4k3Vp
GXDEAUrnsoV558CPX1nR8JoFEEqPZnSmR2W3ytMViwHQCDvk5JUaEXQKItl16XX6h4k4LEtXhcTC
HAuOhM6dzS4rYUVgzTppknwaLZVDHufU9TFWQg3ilMwmJ0VYQSYM+uTO4k3ftZ3fgTWmbtmz+M1w
r7ForoI2OkzQgGPAlUv/yJigNiZgr+OimrtUXty2zp/V+A4kIm/ZtlwFmIjI/CS7gU0Q0kVRvw0z
DpDHQcQnkw0Uqx63ak6dTfSQVH2RB01KFuIt0nqGdYt2jy4ot4OMDsg3Dlrsr2VffoGI/Zz1k8lE
V1TRQSX5YzX6YYoheyN91sL6Whn1xqo6OOxhLQFFDJ1FhILkVI2WBnunN+8OVDWut8RJCNZwo1Dv
ZMCLlv/VUkyLHaDQIx4YmnqCzuGYxDPXNh/j7ikvSWLXiMtWwA4yK/9MCRjKT558Cuc4teIGTMWL
EPzbFYFqQuUZbqPCQ9+v7a9YkY/AhSi3YQDoyFp4IvZyaXCVdlu32S7iFMilY96e+/5gpWeF4+QI
VlCIGccrMDj2mVBWEvOQsCRgNRUYY+utnQJiftw3gw3G1fkq0uV5VftgIHNX59FwyavxrEucwUyj
PQsgnu6kj0CUBvlJa3+NccwCyABhpMKN0qa58R1ZGYOxhrzhTEZ3BbWwY2vfB/kmsxghlT0lhQnO
S27oA/hZ1sXQ9BBnIhrVjXo6jD1fsLloOoNMAlaxIy8xaJns1Vskq7SS/AzPCnX/OjodPsVEy/dz
rD/ldZMeGyLRKQYMf8nKapfmtn7oEvVpbrvphu+y8vFzxWiQsK0yqrQjGQ8nRp4JHweFYkL2u7L8
hasw8iwvv9JGoAxpSCwaG7SM7W2EXeFG4ebV1rJrPM76XhlQ6MrRRo/U8OhMXg0D9DBgWD2urJv0
UrM9x1neCn7BC7Lda7f5CcrWK3MpDXMWMSzxt1mQRHXjND+DwMaTkrrW4yW5QMB6rSbCi73dDCcp
QzSG7XrUKa62VsY+q0jtlwyVcj/oGSgg0Xmmyczg9JpPrPw2p+Z8ACdDZn0cK5q36DjvHMINzhv7
hsexAuojK/ILcv4rhRNYoWiDgKw1CEyiffmsmIzjfN1itQkzzHjfKqv/rpsJ9S2q4eRbL0wJgw+k
OqiRQP2UKkW37qKZXqate3Lcq3063LY0Q13IpDAgq8NFMB95kD/m8wjsWQAPHmSeiSUltAqm9CvQ
eM2MYOPz7I+ARfTWulxZ5CvZCjp2mv/wfw8h/sXErSJt2M8zAS2FmrgHJO7vKGkfetOqfwoQzhC2
jsaglMex4GwzZgn7JCPxF97h4lcA1D1MDoNtuWR3G5jXpGjqros+WgNg0X5p+KnaCZVbbOsaM4oP
Jsj4XectafKnWBKLqZU4rZpQpwSRwpmkPyUi9VDxm4LKxQ6glqGD/CogJOq3zICavEoV02sGwacd
MkRatXLNNM68r0Tj8DLpjOfWCOCVhpPVFPcyx3O7grX4EXnnUKUm/WH1Zj5lW7Ozoui9njLeSXBn
AK6b77Kx8IIkyMWj4cE0Yh46Woocg5lsUuXJrVe2G1Tr/iWJsx18Rl4r8+LXsip5rHjY/yxpkNsS
36E2cglJoCTXJxsv23ZdNKOjH1YdQF2pOM2+NaOXSYLFZcRFaCfmKY0lUNXIEoqRvuIJt0KdTO9A
4dtubdIfS31XZo78bsVLSGovymLOe20t1N2CjWrEzwmWGihmmx91gQQdbSfiGTCXZpjPujOV10Wx
LjSeh1Qj8vQjj0t7K7ohFPLdmOLKAYWIUbfPhyCrFYp2V96bc2IqSA75uDMrgn84EaY++QIHzgNr
nsRZ7d9HCOKRNn0XWnOwU958jRrzZpdOeE93Wt5SEoZy0FnBsGoXqWn2GjARzaB9b1jxCENYM7HA
ajctaRBNH8q884jehSJ96TOb4qrBzzG90mcVtBZdhvV3a2qQJhVMTZmvYNuCHWCpEv/snwFwtlXr
0K6IlTK6ZdcKvoybCBCFvKAPxI58zuuBjuCbxU9IN6Skl6DmvdYUC/57XtviheBIgIEcFC4FM6zF
Jbl6NNJHkTrfzMclmBJTFuSxvmf9h/YHVNTPalMvuLCcbCJXs8/xaa818YUvy74pLdZVJ6ThgaVE
uYur4c1M8j0kKXI9jWeNb/G6HNQOZHL0g5r2nEeC6mrr1CoUh/hL27gEiYK0o9S0YbMFEzTPyV+Z
2ilN5L3T5cFISYDp3M2+36vqS7P+y9WvGb8nTYenmiEyQj+OEKyVZnEJPF+Vj7Lm9HCVHNvXlFed
0MwM7n37mCp0ltp+7WQOZcOl3RuEILW9PHzl6C7QGJHB2bfm1DLkI02A2X1FZNASJguQgxkF8Dz8
VsL/svYPNAR2dN5OM1Yu5ouUwS9t8R3nXajoz3kCCAc71cTHTeyOhJ/zOCLb5DnbQUziQzXvoG2G
WrZT7U+r3FfZ0TT8wqGg+EFrX2f7bHJRJRt2+7ey12MNSYwuG4aV7FygVkkMbmnpx5waKuiNdjrf
C+W8DjeQLG5cV249NfTUAakfHlTduE/ai+14qf38v+prHWBloMWwYqaBfQtu7ezBdJ3ocSSnYuQa
jg7MpMt8ycvVS+PItcwnW1zVssEUQTVaD/WGdrkK3P2iwH/hipq1p+FQITHmSQMcCuOdhnG6Uo8N
5g5GsyKaiKGxg+M2kLMLgzYjD2B47ktEFDxk9A0lKSKH5daJdFwd3DfYwHTN4mrHfi4dgXncaCc/
EI9h81R6uc5owhG//Mn0N6pFmAXBnPXwTwJzcrBI+NxMg9G5Y/6Z4VMqtDfS8nuNEaPDpLxrJZnV
jwZlHcgo+uLY7wXbi3Uh12kgs3IMKBlulPM8CPr1Wj/Wz8OComErj2tuB840/NUM8RVmpoJkQDjA
7B3Rk6BwujO7ZooYkR268gPGwjrhSLJDLBeE6jaHHjZ4F22KkIgrBIY66J/OgPgd6AWJzvoLWM0m
HQ2PynATuD2nHjgJ9S507klZ7dks7sriguvJNsgXJNwjsaeLwxrdk5S2h4wLud1F3cSuaE/nChRf
RJ6rsB9Sk44IUlhUCuz4tNJ4zxnami+KhOqyPl3ZDzyK5s2qH1VslkAoXUn7aMF7tRrxJwxmdoSJ
+ihl3RnwPZvf14xNHaAqn1U1xODfjAfo3EGQTrmjMLvKXxInvGKguDr6lPA79QUvTuyb80gyn2WG
g5NdKFdT+WqKz5JbRI722IxcVRVUnyhuA+SDBhZp4me/DMVHoxiBw/llFiBFEIUyFVdXA3Sm4MRl
/8gxWRc0CTlPfNa3FNm10Ii5nQyCMNAi2mwrsVCeclvmyxFMIe2pSbrbuuiMA86lz6xrz7y0yvFZ
L5/g/gW8Z9CdQRil5OVqGX/ry6iOv0rT3IEFJ10eptb83BbKPoPtxHSxa3s6K7f+9Xy+mnXyO6rJ
m5VtbTPoO3yIk8ORKqFCG5jT8G8GR5yWNBaBJYlO1gyIN7Ko3RWasjPnzqM76CEiYCuv97HT/KHS
PyGbP/QbFZMTXXK1YjuwFJ/F+aM9kKCjmr7qVEwqpO2ynYk+PzbzeXEyzjpT9f+qaGwl8ki8Bu2a
syk5gqJ/GTA3Anp5yzHmKOrXqIjvES4yHZvXqmRC5J1axlQKA32VjTRMtE9VeTPr+G5+KT11uNSO
db+FdIq05Fvv5LBTUyLH9sckzYG6bo/K/CObKfvhk+EB/tENiE2caS2u5i3myzpkBCoflS3mt/xe
keJmf4vo3zLQjIlNTIhS2zT1hhjDjoOYXtcOl7B5jB19PwD7dOT62LRsZPRtUfIhUxMOgOVtKvLn
oROP0mQdZO66SvvqoFEY6sDEYp/W+UsZQPVoUKPEdEzhblfgCUx75cSyk3fidzp3Jpxet/DV0R2i
EuNtvVMsm90yddMJKOv6sSWep7Y4+IfkVjoJf6M/1gmoqOYkbdk5srdqNj/jyQudenCb8/OkMzsy
5MijdDeVlbyc5tayz0cgWdSG3UoWhuy0CFycRG08Rws7ouWbg6HCfOz1IIdsRHX4cqzA9ZWjORtW
u7220khVEr3IUb/jGoI7l2xkxhrnEP/ReZ5TXx4qvO1l0i2x/oeLoCJKjwNPWW8JTZGRHzcXLQvl
7qNw7Ac53TvLIxZwzrOpclpbE56ucsiA8Ytzgpcg4TG7ip8791uwJC/0Dnk4iU+Dae2l8l9fKYft
phjTt6R+MkjsVECt4lLjcX/DqArfwlh8wEYGFMVLWd7aJmABgo3NUg5WDvnZIzxuNmSd4EQOvDtp
0utlojYebF6iRBYvEi3g0QgSlXUWaVZ6CzQANA/ZKw9vEusSkHWiMFv/Nw5I3mKuJe85uVa4hekq
eGIxbJ65BNr/ODqP5ciNLYh+ESLgzbYt0N6STW4QNEN4j4L7eh1oMXp6ipGGZANV12SeNBbSm/rr
VBvgBmuCIGSxVKnzkruDCHQRHRCcsJFWPeQQ9V+sqU+C2AFtMfRX4Y44GOFtsCRCYa9cXmIzd01u
O6sGlFdnLCkb69pm+vInZRMY2rKnKnwymG7X+NblyrPDckl6gJcWmKlEzxCUu16kXpYgp4T0apD/
rTAqcVj8cKMwKOhLl3i/tI1WEX50l5+HcqRVQBM6PBPU8yvUpGm99Im/vWh/+deIHv9coMYEMCLt
Im/0msfwxHA6JSty3yGuVR9MBRzkzN3yI3gVD163WXF8cbzqAnp3gaVlxKR4Q06MJ1tPHwG6hZ6b
nM/xnMIZ6DIkRN14BvHB7ATPEttEakmCXM1B+Y78gtG51f1J3Ur77FneVqtp6ewQCoiHflC4hVQs
zwSdLZ1/NBwOhHYkpkw+WI4AIfnNLkjqMM/R+OUS2bXoYlhmrPXqaN6LOYp7y8fWJruh5GZd1OsS
iyjOctQB03FADjwCbV/kf+MLKgE6ZXwXlKETdvh87Wgf2exccZn7oh0OFrhxc9tG/MazSxG0oFbg
uedLIyJex3Pyjy8Fz7mYNhUrwnRHRl2b8jWhOsR4t/HLlVTc8dQgD8DD2QeHVF47iktLuu67nR7s
JXufhXtuv3L0KIoDUnAzVyr3qITQwQj4RrsCWh0fIGR4rs1XsWmPmCRUf9FYv5h8rX/kwaGYLaCM
9S6bE8Yo7Pcg4VXTSWGdHhwr67u2mZwOe1PAI1pV8HA81K6KcRq1J1vlIH3IzV0rN0b1rLm7aEaD
e/lZ6K5hH4RxTgovSM5NxZcwoFmHmSPOfsPtcXwaAW/CuxxvMsNtUQUAxqBq8/lGzbvg7wr1Jg3H
DFq9iQxY+fHTjfRXthtVBsa3boJFeOMkQiDNmA0DH8VgtESxjoqNbUvyo6BUBAJkr58oCxr9STPQ
Mpm2jhR+KE4agwNra0BV3rI9sLOjjh4fDzK0pmmJ/0ZnDIZUU9n6CYGIdKibJN3g3q7Ug8GWM3oq
/jpOXDSderut0o3aeFBt+urBQcHj7WOI4DkjKYjFBROz4BtMth+i4OGxJ01lk2sPWyzb2LOU7Xjv
s+U47ft3lZF8iDLlZEjrXiexqUOIvXI+E85avAZ40LQHj0he7vl0m5Z/+eh327qAY8myi5PWNcvj
xOtCdrOBgnqb1R4PMSo0xuHX9D1EnRB7dT1/SxoJiO8TUXf20thWBqdq+GXIR3PYW8W+aVxZ2tlE
oqY7TnXFXsYrap9x1jbOc4mcNJbxzjckh7Rxp4ncrAzIvr6tgp/JWioFl0V5nayVXeLOWpkjppet
SjxQ4uXFX6rtNHUHZseHYjqdq3atgyz540fBZ8g9Wa3tZDkYK808wW3h42m94YT2t0SRFG51h8oM
HGy4ZYaYq+devQynpQzWoF7RfrHGlfKtMq3L+pdJtgVBrvXqADDkOgaFwSkUswpYdxi9UcodKTlZ
yPrY+vOlxufF5qB5J/AjpgwFgYJYr2AbuSy7e0M54/xSDuoNazdW2itguU61kKmGEpxRi+qM8TA4
p/CxuyP2LRbePAH+T/c5kf+RQMFakpgl8kWJSk+FlMbiAoEurrjlzDjSYXkyV9l1CNUJU1M2oN5q
2iHEDEZOhBc27HNyx1elNnv+PR+xJQX9ojaZp6xQ35jv0l/EjTJ5oCIo4NdtB5Blm3IjFnfeGr51
cmm6LXP9HG5oyif4Vmqb+HPG+L00SHLODrmeTJXSLtHbZfwN9Mt4QRwsHzPgQX665NzUeGHZWKFU
eLS96bWM8DjsSPkyKtRN92GgL5Rpu5kKAdBXr7OgpJNuFoEQ6IfwscAW2FrkptfHCtER5iMZBfMz
V7es3CKxszmDeUFSOAXEbpJcuaqV48goLZJPLYeMPt51lpnGemAkr2O6ceNiWzccHyvAB8mlX31o
dIWkxO8DflivbNhwEKu+lwWrFInhcAFzxjalksEBXCe2Mmyt6h3zRKdaMh8gvtRRt6YJXxvKQcjb
fSBolvdwRIY7rKxpXWU4xBhMLPrD7Nma1grAXeKcChk6Kyf2Bu9cGl5DWgiAOEhsViqKqW4bfQzO
cnTI4abCc5Fy+qR06iuUKq281Ercn6vAckHylOBHCLBINqpYBA/ma9WPQnTdk3eMAo6fLAjFyuYk
XWn1QQvPDQ8Og+3s5nzl41KUSGRwy53JlErm82Bp1oz4SbdzUatJsRsii3dOLchlDIHlEqRYFXwR
5WgSdKbuStnlWysICNfXBSwCdvn/emXF1zfCgGNV8xkgk7xL9Um/GNjHwKGwqCRm0uBuX9VfScRq
wqOFQsyKi0d/ET1DvcSdCS6o1V958SNXq66+ETXT8Vvqdf/bkHlDfbLmdeK14GNrPB4eokjSr/A0
IT9jE0HWXzOftnBN5H6f8FFPF2gRo84QihTChThIyd3k2yScHNqQsi1qL/F3LDJMeggefd8+684O
qDxz23adWS4HtUFwgfTOwH7IUN5uYjb45aLFL7tgVzecOA0Ghi4CW/cNuCBLUKxdBxXJQLszIEtJ
/vtouQjx9HHTaP8m0goiLN3n7g9fHvSAn6Je2e12dL5sy2tAs+sQHmq3qQhG6u9avg/bA2OsWGZy
CUIJaZmbICiorTuTN+3JcdGfuZkzfB+RW5y1t8L4yazvsXZ7HMFNyYib/6gA/YX8A4gLRFTbK1B0
WWjvNzVsnNo1/V1lbzsW3NTqKDWmI3ZMlp4910KWLnXk49g3FirjjDXvEFcs9rIGGgN2JnTh04Je
oOBdQQFjzFWiOu3xY3GkoU+tgK9wRGJ9pT5Wl8mLklqcy5N1nTGQnvnSdi2xSnG/TCeEkTAabpLF
A7+GBEYHRV1iAfC6BDb1B/q/VSqfKVBFx/wHS/iCWXFe/qMoiawfrBXcOrz5UrYi6yxxvKQ8Tw3o
WxqGjWWSOQVWZd2zQ/S/sN4uBZkcZ6Iu2J5zfSUM2skY33BvU9EjbmydexI/YUCFS/UFCc7smQru
wXvU3HfKEbtCwMCkW9Xpysh3NeKFvD/oZGkg5CBOrW+PZXhWhpsUo/stOdeJEcE1alEjqYcYTcpj
QgY/wewNrA2PGXVVQQsJhLkY9lh7iLHlveC446UrTzx+Vk9n6YIOA1CDTgzu1Taoj6FMRuXMk+Ch
s548WbtiyFkFQJOay1ceqzDfUtBSAUQXk+n/S3cW3S45kBzJwcFfGbdQyvCSqxqrtGff78jSYCHj
mZgFcW5ba21eHzJfXmp4eAIoTOTtcvocYIoC9VGSdcFCIPpxxAq8AKlIwe9w4naoLlN2H3uYs/JF
KolLQFYDh5bmlhWzLC0iMplqf/BCR/aCMtqJSbgBdNqhJFSZ5hRtIBJbdCPV2mStarbybU7zGI1/
XNp93CNVIBRGvEgJpyqziAt/RDYarP4s9cjwUk9n7MKURFPc5TzRBtNJKxkdoa3MoDQGWxIjUTLw
GIchJxzI3eWZK+RqMekSsupHUxKPYeAIdvKVbBHaLaHRpkMQ3QXG56q6jNV5HAR9xjEvvgmk4XhH
Zxdea072Iv/U6mmdj18p9m20nvlnw8k7kj8Vk/IgKTbqFwQyyqfRtOCsy41d8HPulLWMvKD3DIZi
JaiERMR89Cl1Buw17EeJxbHCy1KdJk5/vXu1VguZSPca4qOMil1WrxyHdMTOgnDDuAbEAsYTkyYN
12NtXOwUahAPgjUwc06tRS8IMJwOKRMfVrx1xyRbAogebISOAm6lV+dIsMv65YfcJpzl0zNSf/Ka
1ImAcOvqS4fg0pTJMut6Zl/Q+Kjj+OwaZp/BpZHfNRUr1vczTy+6AayABeNPox+Z2PvdZ1cai9Zh
tHcZgE2l1UvWPsnGQu9+m8I3RB8bAhFvKapjiJOmO3TvqV4x7gwMYCBzTLhOuxNSoYqW8LGRLAWj
mAxPVCRIGTYRCnp/E8pgblm41QqOH1t3qPfx0neh2AQ6jYEaczordu4GDhsXaWgydl99Tr7ZQB1o
cya2AinLgJtddlZSMnDMYOtDdEVSPbuWdVWxuasZ0LJ7/GtydkNtp7pWxqlkTmCuqD1QuSUS2yk4
H1oFKaBiRVktA6WmjPNtxmKo3wnknqSY68qXaMZHlqMEaC8TYxuaabKTIKKy+i8Pg8mjFxwiW7xF
UF0Cx/BRgRhXf8SvYPh3Ei4ChMAS23kTzlqFutt0bPRVqvXe/M/guY1IkqR/vq4dCzNxfZvPIJB7
TI60EFHzXiClKETGStZWYGkpFz1vMRpqa39gvNWa3TqLyqfBqUR8Ej5mTxT6B663jm6o2xia46Vj
fSqF/lNLwZUk2LVj+lulZWAQTXQ/s8FqGrVwDQgFq8db0eJG94t2L9vBI1OSeKnfKLT1CgruJJHD
21gMxkbZuQgn+zMb67sj0zTOtU03pnvM2J5Stf9a38BMThtRsvrKc2vZjyH2BJVWU901afxRyoHG
6mUOFSwOfqehsiltgnyHg6pAEqh/B85MoywmlEIJ1EnV+a0y6TsuGdwXpHih38Df47QFuK4AtYtt
EvZXtDuf7Fr2C3NM222wxoOBY3eVHvMhucl+H7MAj/dgNvB8NhQNLQkDasnAD2S6vuksaSMk4GGK
oZvMWxnYEASNNn6uhQZO51QTNRAp/OFVOGu8t3VS7xPIaTm1K1571pD4dVdIHGX05yNxZjopV103
AAni56ioD1kPr2lhvScDFEGBjwDkw15k2U2TxX5WB1MkV7ZCgnocYHGv947MOqJS3CEIf9GkwyoH
EMiIEMJaTeQNzpoDG8AT2SSYrTlcwIqSjmxrnRf2R4MhW0UMleHz0y8sk6c/20u5eVId8c+sef8t
6TX4t2qc69z2osZgxQNG/XDOJyPekVK/S22k24Pg+0vXBmPQPDb/htrYt3B+Jau/NlCcF/bAqZJ3
e4XEjQQ5ccKHJ1jd5ox2p+lcshyKFW3b1NY3QEEsLATWQOpC4VQk2GkY6yd++i0s/z3h1F2ECLj4
EjdQXB+A84/KJPHemLkHEYD9YbHTmmBjKJFXOqS0hCBpGQwGN0MgYxV/jDyPvj4cxWjf8ZFqbXsF
nE7WhQTizae3VOnxeYzctUZDR+nh2mw3ZeC3GmNmLV3RfkzOGZrt3VYYX9f6tm65YufpWES+Qcmc
sb2JclcVbDWt7FiHxjbp9vXYuUnWnDUNJ6XhPCPFP1bxS5tRkPPaX0NtjPkrayM30h61hg27ZUKR
0a51DMriQ4Js0oYWN1KMmQSSzyG3MfozQeIjWVEF5cy1yzJmjikKodcQfyf95xR38MYPufYDdxNO
1LRoWPlCeXL7lqCkibkWG0J8WihSc9bp2WCsSwqQqEE0SiXeYZdSy4FwIht/ib+MMaRVsyyBK0Wv
vkq0Yw0/FyWSVuUQ4lliu5OyZgSERkwmOq2Y+fjUmEshx0tfypfyuFNIc4t+reCjbrA90SlzmG0k
pGZQB9nKNIBMkFcrxVJwzAZJsR76V21/avYn6LMeTKYd3svkg9ADRj09fRaKzC47NE2E0FBfNSI4
1BEHTJt6KXjtoD2rc6ylDpzIb7ZxZmxyEGSFYFYpk2RWmxBjIQOQ7KB0DqtgUtoIbiUUbaNCsdaB
9vACtCUclPEHJtfCeDaiPRVasImMzzxHjdw4jH7/wGCSuRNu4RquiTpBw6mtVb/kVUPIDhprABDU
jIdyeMm2c1RSlsvpEufwIZ78XaJNO3XoiEURpL3ldHXs5NSd3vtfCnBpVhCHop3YnebEhY3oNmQQ
c9LAnhKQeegTp6wcWKdsY2JkA7yEvWAR3/eMkcAaCs146dRiGAlIZNGH+i5zArMbXvXBiIMC7EBu
rWkiGbSAQFkGTrNUqXcL/IHLOGW6asirin+byK8yG0+dr4PJsS4qi/a2xZrdMwbpG3oNgQzdFx6n
5gURkhsk4bbMczYSdLKgpi46w83I5r/ObHnMh0tUnQwAcwsnkreBwP7hy6eaMG3O6Is6kUNpSPuK
9YeR2f8qJEHSZN8oQHyM+7JqAfkCu3bEEU1QX+EiOE5L/08y+3fCiPbKpN7NcNphQT1YKC2JO4Hq
TkqLBADeUi45DFK1gCxsD24gfzfh0a+CTe9Lp3zrdNzChQux9KoO2cnJtG0y1efJZKTNzsZRnNsY
1fBP4X135iHE7D8MQHogeT5zjCsB0pwImbJG0g1gNc+Cpp3T9A4OZv/ioE0J6Jf8REAQGuS7M0GV
aPtvrH5MMRR+tlgbcBQmbehpvc1c+Vcw1TX7Dfvhkxq2npTrK8Mv/uQW2XAUPMY23VCVnunxWjqR
VkKnz5zOtOSnZirgXXSXP5OBlPwnN/ZpjMZlW2lA1GTXAFBigFqLG/W97suXEM3J6Ks9eZiEBL+G
BA2zqh6gXRKo3nNFiodpWMRZgcwKUVYj/6qn7sWiiNJ8a1q3JtTcaJBIn0iOExtoyD5g6Kx7xnKy
6vxbzVzWyFAtWbiPnfJVdh9tNx6npLrn3fSS1egoSGPCfw9rM/kRw6Ul4TQY3iTauLhiioSXHxxz
dlQnnqD4HvPDHQKq9CxaWWF5g2fGGifo2B81B7hXQHTJk2+TdQqErFGuvK8b1FBHgdsh5TU0Qu3H
HnxGjiW8mOhbbptFFTWbIIiureqQS0vSo2H25xTxOmtkmqEe2xt5wk+VKAaUgqdBSu/t5LzlcnA3
GIMrDOqg/XiZYv3JAg+plVBV5UCEGSFB5y6xKMsQg5x7JrSHCloJljAUjfbUFCz6Y7IQ2csXqQkk
Pzp2yIozX/xYEY88HNcVKx6LfoI/dR4KARowhtswC5mnO7TlW19bb04dvdd2tSkD7bduUObERfEK
kQwQTr4Z6voI4ZJ8YtM5GU59GQ11GbGDl0u0Vda0r+YlgsUd7tcfiCBk2XINQ/kIW/tME8aJbh/q
ojhY+qyzqANMeO3Z1jctluQsNZ2FIfDXICbxQtYXhHkluAvaonmDLvvG5bVNMWzowxMG1HtJLF0h
0qd0GPr6ZFfJsykVNyt6nlLUZLXyU6bLMBzcpNARg7TNvfRvvi9+KZBQNHZrff64SVHHPD2gbSvu
KJu+R/2IKPHSF9XOUJKXyg8JTCtCwm01d2zQqVx/8vfJyMM2yr/gY10piND3n3pSRyrATknHDi2O
9uqcEmGglC07hbYgvFepciqEskx6se3r4RQ27b9R5Gc9lTa5Wf0vpUQ6xnw0aJk9p4NGmtLK9Gn/
a+sLgstFm2cLDmHUxvChWM05V/KjPiLehOM3jijXiw+i5s4qSIfNlOCdsrMDdUWgau/mVBJ7ZTOz
lLqtXcxVh78vAnGAjwQHIl22zoF0xU3BZLOXOIAgMgSp4tYoX2r2qWWUzDYi3rzZ3pR8ZjFcIPWv
wO4HhQce1q/oNo2076kimvId3DzQyLckZVKDKy5AitEgGOCVVdJvwhcI64YAsW25BWfWcgaGnAZw
0ZfNpsZeIzNOzVAxNBEbKvutYjIlYacbtQ6rDQwTmCVmugpmfEsLpbH5IxiWUuHLHpjBUoSNfgce
DOZBixLCAG1ZQtDE7shcQgLikowD+WLIyOTQ7UEshYT3DRjM8da4JcxIVUGPUCDRfY8SJAt8cXbw
AVWQfNlxm8UlSUaBK7rfsh5XPdPyEhBZiz6rc4idr9gGsm3SHHs5jSkEfZIh9Uty9mOqxr7eg/Xw
+iagJ/Nhu1VYTFg3Wzn6Nn09IY6pUNApCB4s8uCSwvKk4iqwYiXdcyjOElSeOgZoK31aTPVq9LFG
Y6CMwks6h4QMWLbHdhtzvYw4f1sdMThrZSRmvgaGGIYAtslukJGnEgo/55ZCuLIjvGY0iHL+pjfW
UmI5VqntiqwKtoEDSk57bQbBOY47V6oYofXtjrJ37Z8EWs+EY2V+A3xYyA2cVBkjJdfIajKzXy14
MqdCmremOh9G9t/MdePyanX3shx25INs2trljKOv4ofQMWWcJYoEC9RY/GNybcuG8bDars0KURnc
iIi9hgXLU/k34s6dCLniSNSNK3IJzTHZlxjbkh0OBrKaMpf/6cWbVnmRah4Cvduh61Y/cLZt9OJ3
/mP6eVyKraRGwJ+dB5hAKhhEnwEuAdyLkDlUjiwH3mH9w5W46JsD+sZFhq25/h4RPMkBw2PjR+QU
el3KBuTqZzwg74lzR60xlUfQBxAeB29Gu6rJrjN/GunSii2/U4ufkP+d7l3PXbX7h12kUr7xxybR
h8AGl8Rn8nLVBtDXDTgTZ+KmKMmp44bLmuhIWNkxxFSBnbP2nIBVZCVOiT08ATghYymPDI+ZLgaW
sicvGdUOEoWbLDUuWHNq2K+m+G0QJ2U7i7mYId5tcZ7s6f+yO02/eMd1kb1GJLSKfquiDuC6g+TL
wpWwtsTSnM4mr6SDztNEfsAEkmK6R0CRR+NKRrJfj+8N+ydqBZZFz2Kmead/oNNZCj1LIFEIa0mV
ZTZOr4pkGYICJFOKG4VZqFG5AFMYvyqIsrUT/LsETpo6K6KEsxJIyXB3Iqp0uxSlbPnmYLCLjJeE
ah/bM+t3iDVcJTWapGQ6hDhMJpz8AoJbg+W6CRXQGDw0eALguvBbjVUQ2pv5QCFmda2h86jkfmsj
LmG+KiANaPI59B2mo2z9ONDCGk95b7m04WQR1fSjBx+RYtf7uw40u2CCXWDxm6ApCOA+BopQKRwp
t1Caqwc6H102vaZigMC4uwGEZw/DUmbSJNDgTQVbnwCqZYX7CpnnqLopTBgTdY7On5cToFWw7+ir
ZGfDQrMFwAvssAGTUVBZyyLEjIMp2ZfeKmShA0vqqwnzNRppIHHRcj4yBgPUlmwmmaUoolwFAYXD
XR0yJkRui5xzE4bAFCLGgpgiiPYq4BmMYLI6XClmjC43ASxXsh4InnqC/9eHgt5ETNocN2qYGiRu
0xAZ1RNxEqEg6JWP0U6P3BhrmsZtjrHE1/ONumeAxpqMZmRTsoyZgmkF6J0Y4RI+rn6SyK2FWaHh
uxlHaH2Aavow8dJE25Z8C4nBbgzxEpfWlRTQIyldFVsIP4ROlvarWVMalfEeWtPGcOZ/NhM84WiV
2rbHNuX0+n527JJ+vWsVzIgBURZFRm5IDwVFJjsLeSySYpiYxNSya4MniallPYGcVtwcjatQuhU5
5ysdbQP6CJfwFLzW1YLfZIzyug0rGKPSinZyCz70BhlkE7boi7jpwz7yYGXPq97YemvEvzRhZ9Bd
rVkKzBmqm58NM2be/CJ9NFi66mzGPy+Z/yHqH1d6hv89+hNgMvtKbCT5X5XQfVmPkbERYMBN/lPD
yOEla0kzMPKPrrqCMvzfeYQ6xgR0Kev04dSixJAjz8cmA98Z/4uUs4t9xQzr0Em3zadEjxVOj0C6
yhNiX25gBEv7EcNQkFxz+y1pL4b0G/hATJHAGBb5ZG8i4/cBH5HYlbfs9ibcpuo1a96i6NqHL7X+
R2R4Wn9Y7avU3iYGthpr11oiSil6BwVpyx8FPXmHpmpgpZIh/+7FxRBHJdoO1FNO9D2i0QbeqFt4
OLbycA78C9hxDOSLCD20idpQXQB67+8Iq7T0Iov7pL7S+J+pQw3PYOfBKL0KOr/hEYaky25IKh6V
p0KYbA+bxEJ6WkJ+UNjYdvY/mjY9c4OswArXLp2YJwhhbNT9a4Mdp5yrk4hHHBu38CtWsl+Daj/D
AdyyNLLhfVjdI+qgyIzVRhtVBAAA8NJs65PLMbJvGBEWZBNXHtawEBSMlWAe0cqjcxnIdTEkgD4O
RGkepaAwEREnlGD98in79RIL4UZ2WNkmbBKZdNBJCz4GhxGjmlz16XtWCAMMB+PAe6Uaizp668ZX
1wC0g8mS0c1ZWDjzjkl3+shsGtnzxCxMeWKYs6W9U2zMal31f5H5yUC5a1jUzvWdxfTGRtiLaAZk
NlJM1OWIDidRojsVy6yg+ugMpK/GajZbx8lpAl3Uq2sAkfa0SWTm7RQnGSFEXBk+kar9EagmX8wh
Dx5D+c2VK5nvJLjxqH+mARCImxL9TtpdRhGvd/8MDTK8fufj1KZH1ly74q8cIYqfbdtL7VXD+MV/
Dl2wSQzMxFy9jcs3ko5XUR+COT41dMDMAOpnViG9ClZojfyIw7diHcR3u/3KEMcAKOoxb7Z9AhKK
6mJnWTof1LE03VJ5M1jct8U1pyZJKUEd8V5QD4TaspBGtCvfNktsEyk2AUYL07jyOvbNhahPdBQg
ceJ7Aoxkkt+KglIbBRPun6BHze1civ6zV9hjZ3unPhvFdULRZgfwP5iFNxklp8oWF4cC2JCgmKWM
vCWXxGRVXSG0MT8MxOGF05FLi0zS+CaSfgksouXdTVPmkeHDbr74gjCGm/4rl7ZO9lWhQqu198H5
jUBRFKxEwuiHidSqjS96e6rn7rE4CHER1jXQPUc7hfGFvybhJih2iX5Gmz9ICHAkQOHICnW6dAzX
PDxo4q3ZFqWXLPaoGmOknvHgYQRixjetG3n0dOGfbUEr2vZujNbU6nFNFtJpNvlNjTdY2XP+v5JI
9lNYseNGPUknSq/u9mHNqTsegTAASSd7Irz1JS/phOUV0pISjwc1sndqjDZDN3dDcggGYufGT1NV
thVICIKxNqKn1VI0YkYVkhOVA4hn4H8y4QQKGDAwLQDVDQWEYqJvbV+wKabbKWzkmfEFav4JUPhP
gAbUD5l0W+0tipQru54vPa23w2zJwg8rWnPDDVumwouYbcoMnGwB7M0p9tGpqXXIS9HZ6knhCBsU
o8OHWis3pPq4IIZ3OVDJLBk38H/dLnlGmsqaEqJQETPgzLdaH9+I6tyNvbTT5nDRYNgnlFW53a2T
GdBeF4cxnZs1jps5L2awPwouNTPCdCfGgyUqcpWwa/Txq9GDB+mm14786h6bWWOiE1P9LRmfbsb4
KlV/JIRsPWm8cBHm+ZoyGa7l97itzF0OMMuPs+2UGJ5PiWPCnASQgR7d2gG+l0Lbi+vW05haWmro
Bj4pLmAHQ0o+laiRgqE2iBytxWEp6aye+smNbf9umDjxtOypqoO0UI3OwvrsBS0L0rzvn1PFZjJg
60+K2LXT+CPVXH2aMw82LBnc+TwBCI/Yd7LDncVcHI7Dul+OvUAqUiOzJbKJukz5LUniNNS5R6le
TQ8lS70WWtvt51zXzGeqkgbVXZP0gynarRJVbOEkyCjaiS/Si1HKFKwMl50Mg30qjnpWfjVy505g
02fHZTYvjGa+Vm/QDo/Ot4CoNxIltQgaooo185JQ61pkPHAJTOdao7Dw4TXSggPVX4FMP2BvvPZK
D5vqr0u6U6KxZhxC+a+DUkfJW4LNlKXsc8p5SHX7S6J0k35NcB4T+VEVoI9BJYl4thJhcOyHb7va
J2+ZLT0MxHk+6rW6Ls94mb4ybCNFRno3+VesAlkL4JQwGuVncCB1mR1fdBWxWGAW4Q+nWlFOOl87
XJ9Tb/WXxpQvIXvCLoYuUt5VMX1XIrxg+PgqX1Y0Uouy7s9nlQRIT9NvH1D3DwPnmJZBF6WzZt+z
1+3x1kDZt4xnb0eu3/5LoIWVtvTeyPZFr9KbQR+IUmBtmunecLBYmltjYk5fdNfJ1M4Jk29Tiw8j
y78GDmwjyAqVdxVT/jyaDn49bYsuu0HlMQnDzQg4l6WAYY0y3KM4fPk2a1MhMNmrzIxzcO0ZrZyV
q2vcKOtyqNcasReOtdVgTKeIaNLYPrZoeSMp2A6k6RI5DGTcJ3oCInVfsBbFZcDBDmLjIrdEgZJL
L7h4yNQCFt4uSvlPSTYO800c2pP2k/uAn3ImU4KFQaG0bhxQCFsPAW6kTr6jbvQmVDqxDpYzMtda
0W7m3jAE+mJPT5Mpq8E2lz/IGJWDHJYXLVfe7WRaTvHT7KRdzHbdhmw1BojxtcUqka+a9RUDCQMD
Tm5AhMuJfSiYThAUrpk5Z0RM1r10dJzNDMAJ/MZ4tDIiqCI60wUAQ2Z27LV5H7cQMB/shge8//TN
cQdsFx2ksg5b4U4NKkJdYXr4pU/nAf0ooUTIs0MYp43TXw0/usIJPYFVcYm4lBEjdZOPhhUBdBsR
BxliycjExpYooygkhu4Vpw7SEDL/4hQDDVBPjUorBs2O4DnPGDLBQzEhLdYut7bq5pBBQ1760lYv
Mb8007z4hn1JW9T7oLfURELAzgL5ZVrBNaDEhT25A1r3GZNz15aRl7FhEEJ3Vak8jNAE1Bn9KuVe
qtGeWePk+ZF1KKrfFilvUxrYNdJd4zh4EbCSy+bRHrSD8QovZlCeVH6BZLuSlgC9XbvaIU6JUv2q
UDUX4P6G1HibRuU9kqXPYEgvQTOtQchZr2JMTkaTbFOBApJULsNkQIexPFOCXW7U7zSSegizyIuQ
e9H0dxDBrIdarOmG+Kf8DSAVAGVkzeASQrCUXybLm+wvnwMpD7Z6eyMBuFCPeE++CxIGq0PTu0q9
iyKAaTyOB71/TDmHtgvCNErmqsjnSAFN4N+C6j2Of0JAaga/2myexkfIx1C4jIdwV9AiOPpFzbwa
qSvta7YumhuoqIlYP/1HYH8sH4r2N5bRIqovcfxVD3dGr8NLyc9T9sEKZKC412+t5TJ7o+cru5fl
bDPFE4on2Tup9QpQPZWztPyjPH72+DdZr1r5R8O4wW7fNPVd1GAOKfDwibTSL5gmjrNfDFfIXn8T
Ig/6+csdidzR/6XVT1siPvtQAT0V6q+t3xQeWxTos7Vsg2y9Qq6RXacYmNWjFh9U2Xr0IK0bdxnF
Fe5CS/6HBIF1adek62keWaAcTPAi9illZfnGN99FB0h03GZokna6tLfym2nhvzy2JObll6TCWovp
pqZbKhwfm9MfXon1VHsw5E8Eyi01KOFJw5vLL9TYlL1Q8NqXAS1Sys+qdICx0UzfotnX3YfV7wIK
v4YjgsGfxAq736f+bhhPoDMqhFxsIpNjixUWT6r6Nwh+VNNdTd9BTU//cXRey3HjUBD9IlaRIAmC
r5o8ozDKsl9YkiwxZ4Dp6/dwX7Rr71q2hwFA3+7TWAnT20Df1freCWOisemNq35Spc4FaSb2vxEI
nsjzmayuLNcNHYaM52nvwZbewkSdkidIL+vl5fauxSmJ8ZOCjszxYjUl9Ptb9nc2wVXv21fMu9+d
7sSfbAwvprs0gKcD0CRvcfVPq88FMvEwvttoebqicuzDs247w2zgiiU6++FsAUtTT3fBeCzDvUUP
PZ3Z5pS4T7G6Z0NfEOH2A2AP30H91+HYB87C679yCMPONWrvvWVHbLNJaDbhDf5SN0je+sdXv655
aconOp2S+hXB3on+FeJZs4tmvMgzoFBeg+ipsBgqic/Sv4s5NncROL/5q/buJv2ANlz4MFs2MEg7
n1DmKw/NkpHeeHHMXS+g3BPqXdl3T+OMxf0cLX8T/7ZUF4xXlUZVpTfnQSLbqndOL7HzmRFp7nji
JgT2qsCg8xCCvkLnQuZ58MznzGy+nPKdIlSgQRIxNrlxpnzjlT/reXt9T/CHB7KJSDFfw/pu5l0P
1T0dwON/lf1XCilmXdzuLV5/0VuIi5jmINwy6W4o74ppn8h/0/Qeip9M/Mrg2XB7TUjuQtFfQzy7
oXMz5Yj8NYyAu5qt7DB5Ne8iurWgzchtig+bxLu1OqKJMiZX5YFuOeroYdAn090XyyXoH7Vzr+S9
7F7L4hr07xmGrNB3bwKiJ0740udXgO+W/xDlB/6l4MXokMyofqMY7ID6UFBHUujDDlI6DCfAP3eJ
/GmLMx3tNhZS+5pb11m8AHnmiMC0eiIZ98qltwmcwD9wuCSieWvFixffdcSsnWJPaGvu8QXdyRHj
0VsS/4buMwKKJDho6DGqvgRqk0eg0kNzs5lRoirBzf3p++sUEz+o30qEUhYBFT7P4X2T/e2XOxdu
jfNetH/XB4yMqb1m3xzgqc4viuJIwGKWLzlid1zdmOI5ds+euGvb/TLcM2mbCJmL55TQgIqewvpc
5tdwxtiz7cw7VSDgwTHGXRwGnZ64BGzanZMTPTD4iNBrDSmD6X5YwQWEKLXB/D0tDTgUaD1FVMtt
bsWSGmf/jUb7j1jhUsbIcJ0XYnVz9JFwIIhFiueSaqO1d5ljKqXTffBUWvK1qpIvK2+/5yLfGTY7
ztz/BOw0t+HwkZP+u2kEGoZiuNjT+7tQIMeQ3r5Oku3xZPq3oRzx3cc2xJEYzLgK1JYSEXq0S0qv
QkmXdpMFu5KSzlaXd45oQFE5gNqdGBMsQG2uSGvlDBCabAv53sOtu6LXrPEnbxtMRPC6Azfxd7XX
Y0iPiFEwZfmF8sE0LClW1AG98SSQJN78yT06AZKP8WpkXI8MRuZlHOUy39ry8JUHqesTG/3oUqAg
41c/WKa9Stdss9Hd/j/wpG4DF2DXMvpM9kuJATfQSYLCIbnRFvh4pFkhiy9m3w32uaBGBWlXXm3V
MI5qgM4sM2erZjpoX833cFw9G2K/nyEY6xl3fmHhX8c7zofhbyOTiD0VzdupTvVeG16IIuUA1Szh
T+losc+hmtWCIW5mndTspOBY+q1JSygQtiQy6SUzz/DTNLiX0k4oaCx69GrLuvXYRDEsLdkNckqn
L5OFgUlGwDmMfrX2IUrCg6oUPSU9TZYKUXdo25XsE/8xRLz1PH/WFnmWbmXj+lU1sduoLyrHK1nH
vELW6w2l/6Qo58a4xHoxtjSNh/8CxHK7AiDng5ZrAeDyuaenMQO6ZPX8aUfm15uAI9ukIS8H08z6
AL2CRhPrZnYIwTC1v6StNx915/12SlVUPv3zymKldDTWxgx2clqoPt8XY4Pru0Nip7ENcG3aiT1K
Z2W/eQ7YzgUfgvHFJXHqp3bsmieHG5yxMrhY0l2j33z7sG2o8ukvTEn681CzxHscOoc6h21gge7F
ybpJNKmIVhYvFa6gvvtYCAQlru8c6Ebkrem42wR/6Wbu6/ZArdFurgJKvcZszzBSYThZVb91Xacj
Gh0+qOx9L53fRqAwmKAlj4gswO+senLBM0FlMVjPvhU+gGGpCCzSu1aF1b0q25aGzOEQNe96wVQZ
KJCjaelVJ0Mf1zwo6y6FKRDZYjxnKVufhAQwZP/b3iUrVgQZRvKEpbYwF6eb7/LV+2APEX7Tpjt4
Fif4sKHlvUTyJvvCbAYiPVVQbSJ2UZ/Bw5kIZU8pT6yHulO3eCbcDsgd35j9QSJv51JlD8Ysf1Rf
VPtFpQfb8tytBlBILt4tTmEVykNiKKYqVUy7C17Om7nmf5H9xJ5ocUEtA4PzZvbsoiyvx5TqyF0T
2eSig/hjKslBATMKcNVk9uPQL1jpl6cJ1e5QNAyTfWP98fLogY1XdJnqEQiLJj1SphZjDO2g8IE5
G4OHOQBAsNSgtUQYBOyrgnNAJxZ7kPgKhw1jfl9fuKvtjZXm0PnzNVstvUf6ZcgG5MXdUEpmGRkx
gmR4cqpsW3iMmHyZiX3aEULPsZILj9BKE3kEZm1qXWqOTzq6aaZRb0cHHgZ+3G0XIneN3mI27iQx
G4v6s3PH4qaqKZXwrI70DC5/yPnxhsYWzEYDXRwVUpiiIhe7KQKvzcy5LKxj1nJM8ocQigtTozzD
US9NB1atjfYCuQ6rNJfBKyrGCUyUTSOZkSXDtOkp46AGMd11g0+KInyYDBb5Xs1g8rFWAdIeTsNc
4aPNlo80oaPLApO+R1l5zkr5yp12YMv2i/IMcHXxkEeH8Q34vksEoX4AePXhZz3jY2XYCTj/Iggz
fk0ugw6eE96qxzziGmfZ3PMAJadCWCMqUfzbCgJc/cxUcsKCAHrKbDxOvrbRj0VJhDgrR+hx4WNY
wnSzIiJY6Ba83DEoFnRK70wbvGU6uY1c64LuZgW8pcO6+RhG7wWk0JMhRNfn0XYUjgCc39Iryocr
Dfi83g6/C9i+B89k59pl8GWhTeAWih/6klXEEddUDOeZ0Sdgi9eMd/ZGEgKKpburNRMBNce3YkwQ
k2a8LZTI85F1xBsZpRU6f4HiTxuJXL6Va3/SUvFZOt8jMlI2S6rrITvQMtztRDf9rs/pOMwtP2ih
MKu7XqbuKXUhChhKXBq66DYq8K9BzKoeFAPl0QV8eAnctoMESeKDcQSvkxvXwxzcZ6596JbqbYXO
Q1jG623b0y63qOaIB7EN03U8hd9sSVDG/YVJKRaNZx/adDj5bHd98S+F+4zBB0r6ys7LSu+jWLri
qrFiTt79uBTnMJ+/k9oI6lrQ94ZonaYWIb0LZezvoaby6iUslM8BTURndu/s5LgVeVdFLNKvLlVn
jbd2UvHE77uwJV/HWbFpf8oBnTZOGrkf+wsTXFzcvWIij/VRttHjLILyiJE9YIWk27LczX2geRky
9h6KFn5fdZWtzRSS5tIwhSmVyf4hxdULm+tOez7geVu/RBo2UgLtC7utuQ0ZwWiXKMjK4QT9HI1M
H/uPgegJg3a0zjsMTA+aE1cQLJxzeb5cFpmRbWHYHaOBkztNdO62KsGbLthd5+yXAxlr5yVamH5G
Lp+mJdznNLCTW2fcaXLtIiCVFGg6xRqPbBpDSUiSPXm59upNfI5Ca/fGn6I3a3E2g8vL1CQUARqJ
ybquyfz5M+vUTIY64DmOXO+PspfH2vIEZ2N9O4v6o6X/I5sGPCMJaVzrUYUm3gOb5yNjqjszB1cm
+I6dcF+Dnz01mV3gB30ZouLsa6JMY1IqHh7WBFy7XJ2ogxuG38UqJdtSwltxRj4V4g1jf0VwgGo6
/FM8XZX1XFbAC7y++9f2K2Rn6K7lLMetw7YxsyQ2I6hmNV1feekfCtWNiDfQZycC+0XwkQYC1BFx
GOyyL+GSkdZFZojQWbd9mL2kpaJnK20+enzj2/5/tEhHmtjZ2nX5PRPjiscMdHrCFGZUzo+xwhc7
zA+iZs8pAjYHnjxkvHcBuiSfvcmePJvbMgzxdxt/q4XJCE89R9aoNm3wGmbAQel5+ZmDNj7NGowc
4/GVzxyRi8qRRn2mIHxIVvYg83BtwQM0PwWUAzAHyXyfDMZQUMwaipAeFve2GvrPQZv7IntF2/1J
4uGYWsOJ9rejj6tG2c9OS2Bm0iPDY78ld2x+/Ow3zF2EL8NIqSajna+qQUgrqAmKj1LKVywU3Blc
i8wl6VjUNY9qRl48Bz4rSvqzBmBbAxkesAz22VgMa3Pbhe097wklAGhmVDQk8zlm+9sbDuSt4Gq4
qrubfNwqWaxffergqSBAuiFYd9Rs8iDKjA65E8YBzCBPw9pCXEBTmRsohYHloiaH38H6y6qRQ8CS
c7QfvW09S58UDZFYhcNsWxb5gx+hXGal7fIftbUpfXG3eAOeHZuSPy/HZdSwkGcZh3zGvbTe0Kvr
zT9gp4hIxG5KuQ0nTmwkkdd2tLjEzoHdPngl16V5PmQ26kLYanuSHDY9isIjUq/mN89rn4rmwLK/
s7vxJyjgasf3egHEMkh8mHowR1H5F3+hKbzN9fb//6Nev81SZ9com9+CsebUpFsWb5fsfInlYIrA
7YMYZ2pjf4xL+BkL1tkWVfwGnXYJK5aKlmDuPPYn7C/csP5wVwAudmivUQ0+hywiRm1Z4rmviNG4
c8X+62osvHdxb/qNYzevScPWLm0EjaVF89L2YIIc0jmNoXxQWhntPIIElJVDzwio/SxLQmW1zl4k
x1Z8OF/lzHE7+Q39YNx3LsDDhNNkT7fTGsCCVVPJswzaCUpUpfb0gJ96y0xnr0mIrg+4ujuJlhli
w0jHWwjdRAya8cVeuBUWLcHBLiPWdA8IiSS9V88D0F172XP4XDhUjN8R8nyc4FpqeRUkFnY/mMMV
yS8TP0VyUCio2b5XZYaXPWcynQ6YYAFqBPJV5/ZbOJG4qeho6oPyYVyLbaLCvPe8o/hr43kxggvp
ze+YptnhMBcFAHAdbfvbi1cHey9vczt5zRK0wSluMU7XhPkh/TDjHa29y+nzZh4w40Txs5db71ZE
QjyNPQxxDlPi1gu+/ZjdFCYMrEgasOYUwT5BpNj0RZwdFAFMS/uXGPojAgTuyk6F4c2cr4kcUR3t
foGd1rzQsryx3eWz7jmM0lmDpiPPqjIHNY1AC3PjbA2UaBzqOE0Vzhv8jRUkgNwiFgf9+8WpqeFk
FqFZiz6cFZFGvRgGZUFzQhQ82lbGpcxD4vFxss8gAeP2CsLdUM+XpjfVuWxaXsK8K6b+FkQlfAWR
kseek/JCDoUC2O7kcRPPGQpEl4NnpZ3KEKLwk+OwFP8mlx1xLIkfzNU5LcafitrKTdgK2qTzh7wp
nh3RudvcfcNr9UenzYt+LR/Ylay0Gtj7c4KtKaBxCrFyPwZYq92QAkFOeE+YsX7zKYnJ93evukW4
Lbyt6ANg01m+MqBZBdCU4dt9VX51I7pgP2f+a4N/a8msf0GHfdo39aESOC0WmxW/oXKgTHlDN+Mf
p0ZtpfwdbERnjcdeS2pKDIYse2Zn4dG8riw6L0p20wN8WqRui/GaG7a7WNzLChrs6Hi3Xj/pzTnr
kheO6+BP4zS5xK63D5pMwA0mRhC7TEXSPUFBiFm0h6Fk1O118BySNKOvdvDXZj4e2mHc8i00qOUK
soTVUmRpVIzZZdhCYP2wZW320VqU2JEwXAr2HK55NW5yyyJvx1gVhoBho9d5GiMtaKJiXo1qPtKM
qRS1DnCFJ7s/pgM2txByfVdG4ugUCRwrTeNTBGZ4NceRJSXYo0+9xOBqQTHRnFrGOiWp4+unxeof
Gmx9lkvpATs3xK3yX6YGNN/2djDxz6jtr5KuJUdLIgHwT7JieXGU8wI8liNDlRApcvB8+d19O4A6
kynB+IJEVT/BFrT8hepYsTyagl01FaUMo5Lw6HKfsFW2ThZF2fYESzhnP1e16ZeJk3dOc/wdUs0J
g3VU2/Wp9XDHWA4FyUnO2jeuNJd6Hzu0nMwxv9eIo40BBDc9kp+lpudCt/eZtVxXI14fT/wZOAxk
Jk9OqfXQNnTmVZV/zmLz0oU8760y5S1N2ZtauUyxgwDDzDTZN1WD7bbIU3YaIZBIv8LU0DoTf006
pto8OLIyvod03WnLe1zWelclkmcShkQHWNZbt5O8EioybIJWhEDonp09DxbbWprJCgwfz6JMUjz9
yTVdvQZEjfLZGTfB+juFZNuygTa/SFmnH9rKYCKVetiN4VOreUfo1qPEwX4PYpYg3/2klYjUc3vx
4uxSTuaLVwyJtZxQBtrBkTTkEUPddxQNt3UcxJugH65ci8RY7yFF4D7BYYakkBiJTwK6KVfhkC18
nE2ckuICZ0b/EDdiP6+1GmXzOg/Vo+4JmKS2S3TV+YgSm6OX4g+j82bfttNLQJkRujZvl5mbpan7
vwQ+2y0dmN84L186Dbt3rog4pIJqs0Wwy8kUynYxBjtraOKt/mnq+upa6uQHFuadmtoXaH2PCq/N
mg7oN3bk4Z6jE2MsAk6bY/fupWI5a0FMuBpBMoB1hQphp8jQ46MOiqPftAQLW3bkplwzsRORbEod
fBzXW8uNvkIPgSic4ifLPc6peMFJ8UvxhdrNI7z6oKcn0MOHndBtcuMjnFgxR9wonKAzNa+GzP7L
Mn0HKmZmZyMN52txyMRkdtDJR+alBJuackFgRurWzkR/M3ViQE9yVJkhvrJWgb0oA+gcNvatthHz
pjLhn2TW7MRSmLeFrfbxzqUpGPMgW4mGGhV3BoY6gsJCEaZ1I4Mu4GXfgyu9G6Gdr3HIOuxka1AQ
6b2V/psTx4+oWneUBl/K1GO95h2DyLzVYJQml2XJN+1vN4gN6vPf3i8piOAN7zDxLjpYXesZErc2
To9PDiGI3d55rCjrI4CT3kg1nOYGm1DfMx5xJO9gdqirhrgB8ABpUoGdjHD8bGwrgjxIExTFbWQL
OM0URfaQWN547oqVfTNsFn/+srLqw0cnUp5/Ugq74EL2dcCNjmjqvInUfOV28CbTZAM/cMLzxAOo
WqA+KZ5q+h2G9SMWgDPgR3/a1OaSLZ5usRtt0VQ/C2wOPYYnTcRReDm1s23IVpqdy2LiahspXsN2
I59Ha3nwKRHgAA2SWq5rnXtgIzfANEm9fYUnp/epQ+ioHQCFf4509ldw8MfK6lAwNTKdCqVQO0VZ
2FBicS2jvKTlLP2ZRP4a9PJXRTyDnNr7ikB/Vb8ao4ias/sWA+AZo+FCtEVIl8b6hTYT+BXVOhMl
+8d0H9KoIwlw+OLgNEW5Cxv3hTwsmQR8YdUC84DsViYockpH95xxpfeTBCeZEFFU2coqpFlxTgm/
aR+e5uqRoc3td1pImmF+CBfY7HaEra0J7XpPr+kqPCuxE/bvVJo3GZVPFc3yYhCPoIize3ek9sQK
4LvWM0jUvFue3CRC74lX9R3+bHJeZpYowLLhti2jd28q36MMI+kcIQGuoL0yzqFkJt1HS6FTEQD/
IO3M69cKe3IV7DCzDMvHMmWfAN/dyPxdlqLD5888hmbYlUIGqsal7Plh4KGkY+Q9W69bqCI6XSAj
uueyr/Sry3zGr6GCD7rGxNrQ/NOiI+28Lp+3YcP8pPLY8zQ+TPfO1N36B/yaZ/neU+pB6itm8kPS
gprr7pAHILXdZWFCnP/xW0TBQAXXoW7wWFix2CbOcTCQO8uwju/bXvU37MLFsXbxa+UZafoKWzL+
SYzX9JKlx4GCMS4l92fktu6pr5AoZxzWsDeZT8pZAbr0iNBjf4WDRCPxzFbVqm7sHEZVMc0u1tbz
gOEX0RLvckZUEeGUj7bbDgpUeD2I8CZqdMfELGdFT/dtzXQ5HEIIdoKZsFvyy10PSgVtJJMN06Ol
IhdvvO3sCUhOSWGgR83/GgyfVT1/ibWba7RA+y3ymWfl3zBLGydvIbYFY9KS8sBj1swvtSB9aSYc
amEBc67yAhSQBgXy2Cq+g1dXyQ6P0NL9jMo++wBXnZjhiRMA9c6A1liVms8BJKVA5HoflfojkmWx
KzwGCJVFgfzCDdol9R8YBR91PYCpMugEfCqNlbCBNfGapbsqKgpQ2IhGlR0ol06Qfl6YN2xKSn1j
Xx3DwQVIqQAWGv/J7Qu59wKGoxbQ94I1dOMU5Ovs+7FznX2jqOCR7DBl171h4qeIRr9YOUmGdjki
If8pAgkujLxZMDXw4BxGok71L4rGs+tXFptKJuLDYu57jghjztFRWxO9fgEIqAKmCqQMwiDplpK5
dpNZhgClFutkeaCZ+9Ez8r2N0cAcC7BdNEs6gJ323A3TyUhQwPBdq+30W8ZpsMHUH7GhcwhtMWK0
Xq1m0Xc9ndhERadD71pHhLmrNet+06EhErunH5DKso1nAe12CZ3zJDo7EYxPQehC6YrwAwezs3fT
RZ/dEutkzWhrr1bTRmVIiyweuoWfdcz0FE3mIIcDjF8rANMtenhNhKD6gabRLqzpt5StjcI9WduO
8fHF0Ug7Na6Etj33M42ZxTSsx1uezhLfR5qN7B/8krLqERJGSNVU2daoEFCzXIchyhTcF7ZLSN6j
AzxO7Jey4jFt2EQWgRqIyOaPXR15j1JPN35M/6jMcUqjhVKWE+D4pbiLRlJOM8z3KnhJMpC7psyr
rdtF+W4syCyMgFwsVwxXn8T5nF7H2RdHX9Cy6CMyoiVJ++hQU8xeN8S1qX3rMXOao4KCNhJVPydz
9ebocjgVsr6VEeAZ1/Jp6nFcqiome0eBBmUjM2OtuLU+UfJ++xJqoZLNl5WEYKTa6FUBnUER4MPO
O7pwNbdCOs0wS0UAqT39ZzzwLoktv4fApvwaX2czEqTBYjAHEcB6k847P1uOIwdhyprEuKkIIKSh
jYMa3qi7Bn0KMLeYvol88KreYmm2KMgrPPHBifxvky0TmE786UvLlKccqZb97CfWCfHhYYKjbguN
jQOimpaP3Adal/ifU3Y7zSyTbjI+wPFlPBA/mN6D4RraJMiGGLDVwFxz+fDnNqAWqn2jgFlucOU9
1V7xOFp0ydiJ87eXzSO9VagUfGAs2eixzGgjFAfIQ8CCw3wdckfrx7M0X6k/PyU91nXtVU/z5D37
8zIgf8GiGaXzavzixAaeufVAorLFWcxvm0V3nMwh7OMboSCFVNfy2JrwuRveLTotpVxuaSYRN0h3
MC0AnBmFuquDZTiWDFsTnwrPThI/aSBGCmc+ozTFTOnpDUZd5DRKF4+RNInEqGJroG4SQCiWCctw
cxgWeHriRjNtc6OBFZPKbbpyzTQfagBpGfZtep+5IABhOgISxXjqeSgXkIxO+SdheBQVP3HYnSqT
3be8ivvfPGT9Dgxax8BsqrPOYjAa4a2AK9XV25xh+YFdW882CcdGbe3s3H9M0/JvVMbvTAHhfgzM
dkO8TtE+5kA/qIV5GSoZ9rCY30LeRVTo1eE1tATvTyJ1rthJfJod+9Spul3q16khC2nDnO7q136U
Hi5lOKoh1SQu1dGRoraEMbl2678F2Z2aPZCvR/yK010Gc7/EruTgPIrRYXIArZXgnwoccdbe+OVn
l14LMyDQEWYlAGPYs9PTuk2J/NCph2777Wj3SGV9wgOODWgxEKHTxNmI9cXUKrRLHEB8/6Wet4gt
NzYo/lULdCGf9xzqRo6mHSfrOPU2hFjdXYpUXIYhqAEGwk16rKi1hcmLVC4Nx0pkK2ZQzL5houIk
9EZIkewLvS8aYjYDo0CbAzRhp21bOxsPr0uZb/yWKVGzJN/aRwauwsO0LOZmLpDy6GkYNuxprmNG
7CunsZwdIKzJhBJZzAqF1fr0N/kAyKw1c3/owpBFWx5b66MhJNsPARGPdN9QSlYAtssNB/Qmv18b
2UOMspPN4UkVZ0NOjnfbLQcWzTWO72LsB0P1aQcvPuposXamqpJiopR1Dp+0TWLE+YkrG96xat+V
Ni7blzrcS7cmLgrPMxocztcRLpkwzndrr+pa7idJ/dqAW2YLky484AwBE2hAycm+GGZSM9Ut2jPJ
6vZW+X8xoJW+krTC4o2MebVlFJG4PXn4MKeamjTv+som5wD0AZvk3H84jf4jIl6LuR88CO1+1FkI
Nd/hZATcpBHC3iQu0mrRpMy6reLVeO5eWtVWV/pZ25xh3BksoBetzvmDL0BNEiNs6ccNt01W+6+C
MjTR9ckfryYkKg1IBIa51lNfYtuZimG5XXycwoOUBteSp88lHaLgXuDx0PbNETJkGR5c6zPOzPDi
DoBm+pEzzvTOYmOb+VUuWfz4/xec4fNlYCcXBdZrUUzJvR2MxGiw9j/ECpzlUE63TEnay+JAYwqq
qLqtR2ZdsxryK9Pj8KYPYvugrM6ndgAKxxKQXlbZm9d045Ollbsd3Dk4xcNAk+fk36d+o3AjNQ0F
D1wFxJji3DR4f3hQzqR/5r9hIBSX1h3PQWzq1/XnKasYXcy4Mlrzwkn+L5oX+5Zp/3AKqPl0M1V/
eH3yZPWu91jrkogb//f/P73kUtJ00qpdOhimX7ppOXhmybH0MZT3yAevKyqlr0r6IV0TnGObJ8SV
S/4hvZq+pTa49zpr3jPvrt+TpXpynUBdmXa1ryM8z/9/GsUGnb8h9VP1QbtxRaL+/K/rZ1NUHcea
gO4UsEHvJwzyhMJD+Krrfmyu/B3nanhWgyX2De6m57qGL967gebO3yVT4v0TU4NYq7R6SkNMJtWE
wqb7NH4INED10bjdjR2O3a1esPt0lMW9pmPubxRJjOdA4ziQvfN37L3sHrmNkgJvlj8CjU5f7dC3
H1XehQ9Z3119ASKN3/m9S4Fd25HSt5q8VleMHNTibv5Im+W78ZP2ivo3PLXl/BCy4noB4+klPvRw
QSB3ze7tYilYY455Kui/2irL/2haDL9lRTRuabr8oFz8Oi7uBQ5CVn+BLnOTgqA4zpjKny26EgN4
ZInT1Kde6Il7B+5RnevmkMn4eR1wHAMvCe/mxPwJXN1fWqKt8JimM5C2xI/5L1pY94Y3eY64eDfn
habecjrPfSFwRaUkhErrb7GM/EiyZsAGwz0TFw9dCF+uM1SxGOAJD3kJqLxn/0uzAsDv/7+UARah
JS/VgbPvnbS55e1IjBeZDcs+XhRofO6g6+SJ7xhY2+eE5Q9IoHfvZhQXoqIypAsi9z4lYzXxtKJH
9cNORk3BfSK827ppsIFIe69sigqLrv0zRXQGiAkq+gIDdGatSmrAvF06UQZgC/gl47IHhAHP2Bm/
pHPwKnaHN0sa7BdG3Dvbk/owDlzOKQjBp2WHZB4JQ6X600sNj7/K50siYSDDR8k2C1Q3+0Y2XX9y
4bwF67A9QcJa4vo+dPCps9UGhmNBCeiYle8db23sFmxV0YyOTZhgEjJDGuBkw+c62g4GmUV0O/bl
T3qs4rtJgsVWBVvgspvPrBryHOQA2JJAz39w+ZGXa1LI370IQYwtn7YW3UvVEELqNcBfqQokR1ts
RrTq23lmHa9H3V5cuJGqjBa2hTZHFWFhEKvBVrCendpJcOCanUsAZ41s1EPIvw9KYLCTObwlmpt0
HagzEInqHXGMXUCu/xgw9Bh00aOBelpd8jQb2E+9CepdwtySkbCtN5ntQC7H5ttMpfMsXIyDMffD
ty2qh8LPttaMXdrzrfEug7bCGBazdj9bE3JWi4mGQ86eb5udW2/vNlLecrwnhGuJYNdyOU6Fl560
GvsP4cLesAlZ+LwhYAj5xZ1aATVyjbbDLqgCztPxoNmf+Gl7RFTBZuLa2UHOmTq2k8e0drC75n5O
wCc5QM7AfXRMdv//QpoCItRS4bz7y7wGYz+z6QciUCypxQxhTBdYttYvvWaibi04y3G+qLM7A7Sm
xO+uLrB0pma4MDPjHNlkHcWOg33n2emjaUbvmAUmv4P1qW+Stqv3///Qs/L87mbxIEK5PCQ3C8DJ
1aeJYKFRB6tAUFto9S9ECNur8on9OaogP8bdeg0850pVN/mlQHcXvX6x2wISlC2OaVv6Z6Wc6IQF
JfsHKYAoV1fMTwLPwWHs3X/a9r/zrmwvYSg1QZLQpmWnytmT9KeEnewWGJF+oeR9PIhGa4Z8ULq9
WsZ3EqfCTS8t5yEULrypgjIUE2bzfTkJMBdq30+++qkiTKO5mK1dF0JBjXVEc9XiLnvxhpspRQT/
FhwjR6uXFynK+n40nGfDyWWvPZLiArjh32rYmGnHYcc4+OTyqUKfCntKiKX9Go6rNVBCka45aJ87
mZpdmtSEdyzsiJWFGdACzme68FL7sffW0Oc0VNyBVTRDh8nIaSwR6lYigFeZkWRs3WFrinv70USr
Z4SyW9va17JEYfIzB28c7VCJk180SahL3oZ7U0Xj+lq7qexAMrH28ktsDfnFHgq+b8mxR2D3eZt8
anaW0qmP3E5fGhbM/SRQV2VfgtjPWfiUV1M+H5pTXivzHDZOc42k4iCYsI/P4zOHgOQiCwZN9SFu
evu+4Vj2XDYVv5TyKlyL840aA3HRIpouyqJJTkP0+v8LIwRaVVBrFXL8bYwW2wDJOEPjBHBNy5fz
ISYdPWrjXHwvG55X6JFJXIPDy42OOrsYXrJ3DVoJ88H/qDuP5cixNEu/Slqu52ZfaNy2rlrQJd3p
Ti03MAaDhBYXGnj6+cDKrsqsmSmb3rTNLMKNDNJJugDwi3O+0xf3vibNpIiHG064xxnz5MmwtYnb
jkkOuVyZct3jHAhwUssNjwedSlRMa+KlLS5CCa0cJxlzHVss30otrat8uWnj5HHCl7TrZBR08KX5
v++vJkMOsCsJbunyisXh+sDADWg/NIDz9833/39/1Jrz29RRff/T/39/asklhMjsCNhWdcDiV+uE
pEdK+zyd/HMDgRZ3a7IvTWMz9kMPa5gzQFnQ0JC8a2JBMVFQBBw+vl/dzG6IpX8OovNYCOToc2pk
Gz9bEhQaGZ0NuIPn7494AtTRaBrwP5w8EkqwY20peWAv7DBPj1H11eyjtr0toNhF/VlIRmZOsxw9
33Cn5Ya18rz1QzwScV90p4x5rA4pe+quhqBaJOp6Tjt1XTgophPlcY409YONi20f9s+1awwHUafD
gbm5BPmUOa+99KkCOxXA9Ei8k5cFL67B8zxUsgU3Ed2iGqMUXl7B74/a5dPvj2qTUQ7bGlCFPM5q
sUOWXXgpzWoGVc1Nlqb4hmf8ejH6i9BJNT+nldffNyBD8dg29nGS8tIKg2qPcdQB8h+2B0iDVeZY
V/Vyk+i63kmT1ZbjFF8qscfLxqkSkDnml51U7fEfNxUu172fGKQ4134vF8YpUjvoAwSfcFqjjWGN
3DXqQ8mGHAsuKNhEv8Y4NJ88BmRcBJb9oiKtVmF2jSr8G1Hjd0hyFB4hQ4vHeMZ2GUeAjvOhvl8U
Nh2N7CiC7thP0jl937BeiTf2rKGqzGH+A16xS1hCxxbbhHBYEKTLdWmNqmTCTDYx7UAmUc5u+5XR
c9UNhiDXD4qth2rigArGv2J5e/Bz+l+zLq+ruj8nmAk4pjmbpiO+p2mYGNI416iM4bEJ1BV2FgX3
EyrOldkyHbAy6nEpnGw5fPyHVBWsgkhBhNzxrpmv3oUuKKLcbkASdVzSgG2IkpCQGVfrmXkJoV7S
gXgqrJe5n/xjnWUKBTydGg5L8GeBS+qaF1bPibQqjhvqnBqCYY4EYcva/tD68O1HLOGCJmttFNB+
PRBeayKCaBUt37iUZ6lK8nrtVD4MKQqPnkFTML1p1DArfB3x2QWRcYxreccdn5Peny7NCZJ+wCIH
Rcom83LITw1jqRpS6yaAmbkpmit2o4R2Rww9KpiVeewCUvQkjovIuGNSsjYq72eiND1Nr6ybMSW3
KUibjNCN0CGMz2LaElnqNimJesjHmrZKWidmn2QALW8KyD4FG9AQE2nPSxYY5oedMFAa2OEm/Rjs
rVGbpyLz75P4Pv4MZltsVNGOWzBN8ZPkz9gUsySdm7y0TdUmijOHg44pOJTOT6n8JTVvMb0V0UOY
mi+9U7DdzsyH0oc+FRGNehiX2GDXLA9th7koN+W1F9O12QU5IlR10S5JaRnyGQPuxErNRMKy6RsN
0MMnIzJRdn3yFYLsJvYl5KyOZjjvH6SJi17W5CUCkCywgDEOiWzXOAd5Zp61iShvDoJtspySTIZ2
CkU4olaMQXiIYC+ZxVsWWRFOMeWve7cbT2hRSmpS9KRztMcdIDdDJKrLEQSQiK0lMKGdXjIht0Jo
4z4M+oUOVdKo4Eg+Iyy8BYmZ70ujgwzThfHD0HsoMXS8HwKfcXeftdvB8OJHy3iVbm/eF3WZPIIB
PmqowxdVS8o1gs7pIZpspOjh8DVbUPtRrZkHNnFIbBT4fl55qrwu6Haqi6a1lcE2U6pkdhFH1sNM
Nw2wibVQNUjzIY9QiRaaUbVTsl8XX0N1siOzuW4zgXcuW04mVGe7OJbJnT+UDC4jmWETgRKDwn08
RHE37pBhJUwDVPhkBrAfgDyH22bwrkfWG3fQLl4DQ/QfplyaWvp1ZxkXzIH5rJqOcSh14KYVmbPt
0eCAjScmVVWixLXfk+7Sj58EiPZ/u7Z+X0IrgZ1uGPDeZr5bXjdF2pCQEIjN96f5lFXX+bMBEnAT
Eo1H5WcwtRQ3ZEsUoByc8KUgbcifA7ygnbtr7Ly5rHxs3HivCCigAqHBgGFohn5ylssNmpBpa9S0
elgYge7a0Dlqto93SS6cu9K79ZG5MfsecWTYmk2Jqc29ykkohBCJCAU1JIKypryV9fyUDWJ44Lz1
KUcwIL0ThftCWuG9Jy5mwqY58u3iU1WPnoWva7Bb65COgsJvKTrHhUOpLmYBvwuitLgJyhCV5Ih7
0ouM57wM2OgW7Y2nYUeVhRR7UaJMqS2JHjhHw2m0lbHrg+k2mTrvyvdfohDpsjmR/eM1KRmn7kiE
Cg0xc0FyfKzph06Gd3SI3v3c51sF63VreHawzZoofeaUfiTL0Pkx1oSJeA5gioltCToWjfALaeBz
6Xo5LmoCisOhmO5C0VwiHS/WMS3kriZn8CGqUXKFw9BscTRzdp4brFbDSH8WX7z7EvijDYP5zIiX
XWvsEcIZxTiSjF7uW9fBWBcT/QoVFB0C9jwf8qloBuzFIBtWXienFzBF8WTVV0USNSDmEFzqJEHD
EsO0BYprAjAx1YdsWvvSr8dm42W+3ogQHMkCrD+pHP9PHr+RNbZTNjAEbED06LDFYzs5IZwll3o0
x7VTPpVI9uCGEOGgmwaCkG8NG0/0ah+6dB3zhF9rdNOa4xzaks0HDOPsl5/NoPMPBKAVY6KYUb8q
byTvgUvlL7bC2r2TFXIF9JnNPhKReRpzqPtuGNnXaEbMtePYCFXa5JHWVwCLs/VJlBztZu0QeNSU
0dWgko8iZ6E/VuBwmfyCEWpoSD0/u+cJLs+e3ejNr7/821//498+xn8PP8sbmkRcCM1f/4PPP3ju
6ziM2n/69K/7zd3m+x5//44/f/9fd5/l+T3/bP7lN53utw///A3Ln/H3H8qv/f3PWr+373/6ZFMw
9Zhuu896uvtsuqz9/gN4AMt3/t9+8ZfP75/yMFWff/n1g2iCdvlpYVwWv/7+pcuff/nV9IzvZ+hv
T9Dy83//4vII//Lr/Wf9I37/X+7w+d603Nf6TUrXcpHOe9K3lcuPGj6Xrxj+b3xuSWkhYzFBi9i/
/lKUZKH85Vfb/c1QUhpSch9ufO7UlN33l8zfTFaYjjINaUrUY/6v//nA//TK/eOV/KXo8husf23z
l1/ZhP76S/W3V3h5ZILf69muw0SC//94v2N0xrcZ/yPxEE4UMSN3P23JRLE6J3w34KPsq5IkAbNI
YL5xDN+mSMtffC81uH530wk2S38ZMNfYTnOdbILOYpmcTcNVpoE0mlFEn5CD6VyPCYfeRRcOUEeq
rrqlfDU4lZOHfghJHT5zcSuBIWoHNXvazD+DrEVStLi4slwAyo/pQXWHCotnl2Hh5M6b0rKfg5wj
1DWAwVnOIGhMZ7Lhp1TUW79tvEuryzKA4DGLkopA4SEjH6TXeDzGTBJX5eb9kYeLIJG0yCvXEPBL
EVpvvXym88mx/qgel30c1KwozKy8NEcFBLdPXAixSBafaZtMvaYjZj/pa2t4yRXZwUZN9E7HSAHj
l8+la0qYArfTgNux8Nsfnt/193Vq+LtFS4x2xgfOnZD7UEri0XR57sJ2sXQPaf4wgWjblP1cgwTM
60cuTONKOGhsmdOHqGgCArUs2qvLsS3iBOZJO2/y3A5vGN6x7kbWeYynXnzptmT1EDntU1aX/Q9l
UkrmGWuqKG+ih0y6BJnmvefddjNZ6bUQzpM7TBlRnirHjDYELXsSFI9gFuPAtAFHjSl72TSLh4Np
qfozSMzHvAb45IzsZ/3USK+MUC4bor5+CKo6sMhvS/11G8EPL8s8OoWmibu2RDMLsYTxOJvLMcHw
leTYEQYgQNgcI4iVFW3P1+B1yBPSxQIcIrNjCa3Y1S7XumLy/VsvdqznSRfeO+Oc9DkLw+bAuI5o
KdQ7x4qo+t00GP0qVsp6zWB8X1lcP5/aOk7vSS1IevTRVNVUIG77bnUsjFn+L3vUvqNiNZEFXVSh
j+o9QmT0ompzJAaoyZ7C1kJ1NVc9oZh4HtZSj2wAarO9Z7YYIgAsQ0a7mkGkmSfZR5wpdksgcolu
67H/RzkXgrKb7yrITVcIYlk0RwV9VRIQEWgX/aa14Z4EUVXtmsxY1HzK9zE0I8tBYwS/IJ+8zTwQ
A8W7QW9o7QVpLRNbKRVl23EmsrsfVbqGS1hvjK4KMKBJR+zdWgRHZppUAA41xJwvYcg02paJ3i4H
qRgW4WXcMd0OEeN3NGgJs00QFKWs3oRoBEV0PDznxsBgyQUodjEqCZjTtZzgRc8pkOPJaVWxb6Ms
Bbs+NAaOftSbG1xhyUuMjPlsIhbiseSJBD88dbF/dHuGpdn3r0694SMhP8Jde1YNE2dM25/xkAHj
QOqsrjzeYB/2MFZPvZXCey+QBtmbqjIsJL/gwEr8jtcTV8VDiEifC+FcEyFlL6Ag1dEWrcKwlWcq
iPqH6uE0A2LiibjIvTQ/UNOTuKB1FDwms6Heao4AYs9CC4dI6GffoQHA2a2eVcqFC3eGPO6qqeTK
i2omy0G17MGjDD95S/973yRK3FBYkPgKNAlwq+ddAKjEIiaB8AuN9tLQ5khO9hjcJ4k1kOSJhSrO
Jf06JsYVzgT7Kpko9I1QsxegAHvHbsyO29E4lRDbKtI3EcuLR8RsiG3JpiH3Utp4dDSCu4KwXXaR
Levnfd8k00GSk3tQBV6aixAB06lRHnAvmzfGWdRmegocVgurpjSpC2eWJNc2o0omi6n3To1Li4gY
ikMfRtzOQn/82FQ0oc2s5udUdIbJwlbFd5VheJALc4+m3KvDe58PkbEZxm1ZG9MrdsiUM3Hvg1oF
2TpYuNMSuYiYpwVrGIzNRzqE4X0T2eLS8KEr6yhPbGxITX3kqgEAx6qSfmVyxztrQN01NzldsBuX
T5Ppm/sqQtmLDNOdt6MOsBc23ywLET0LUN9gQAM3Ay4746MzKgFfOgS+dQFYDQQgbmwcoUjao5sh
9vDhkY1zrDkpPzAft6/h5TLGZH64CuaOTlS5pK5HQYIhn+v64xBmJb3grO0vz9bRDGeyI3ez9YgA
Eq3t3lpjnF+jPZIpphZPb3JkQUvMPJl8ytHGRRgj11u7+CgqAAlNx5yHipUJe4dUbzPYzbF0YTKx
TAQ4xbAdgmGP0Xc11PD0EE9MX6lgl68wl16HkyjuehqYS4by7SVrTqBAxK3zLrZnr8dR0wLuHjqC
i724qYBgVZ4LaVH3h5b22CXqsVP45MtYP094y7v1nFQxJMwhx3Ts1HC0EYlnr3UrjRvqlvLFc0S7
zVuslH4h53vhzuwU0j61GXk7cb2vHJNHJE1lrtOImIhYOuTN9O4YMRNJXRRtBvLfjaVtpEeTY/sP
mh5hvsyHBF0d3niftDJt7UdeuhFbFEzyTssa81e4VOrB7MoHgIOMabkssmDCRTWcSVBrF3+FDC/D
UtlPKmYfR6KL3thW7Tx4MrRHmLxNf9s0udoYJeqjqWVhgSiwdjaG3eRPnkRKj3u5J4/Bkvd5MwNf
ihPwhDiN4Q8JKFdM/WIgX4NgqiiLQzJrcdXrYLhCLjDcdSJTpzAd9HPatvzuinoGBJgsksuosoIr
7c/LYpEl+8gp4QklnXUjhuUoLGo4oV0cAP2MBLNYCxZQ1Jj2tZgD47kvqv4D8Zb3ouIy+pqL0QQR
Au4ErZpeBzFAadsDGyzaLPxkYr6c7uQPTh4Bi93K3MBS8NaeE3v7LvSeS8MEas1OYkW7Z3+KhKgT
4bLmw2SdD69TZtgQ72tEj1ronZcO6R3mRpRaiS/ye7+eB0wD+WJTb5fOyqKgooEyNGnyirCBbdnV
ep842r8q1DQ+drlFcVMyfryo6qySoNRtpHSWTRSzpbokhs4ed+3GSnpvk41D+OW2S+4TqRG4ulqG
dGsLvXQPvQTGWa2b7trsZXvg2srWVLEu5cCY56vURMRH3+kfajqie3KcFt1/0r07s85A5pg4YwkN
ew8i9Mggw7zCXoVTWFEgxpLcNG3+LM0mvgx1FBJTM+DSRVbluyfO/TWZOIm4FYsr0VQBmqPR1ve5
GoPtUFkja9NpejFKFqtTaKhrhZf2ObHq8pYquXrr4676NFwSypwq8jkTQa8FxD9yBE9PhqndhAQ+
wK8+oioyKiKYvGD1rmsczmzyJl74C3yzEOtnaa+kCggOLecYTj/4uOLOEbr5rNu6PMxRW8hV0kzh
MYpCrIYpV0nF7jat73jLmK9z1hbDJtJiuoycTO9wpS4pyYR+Ys8qn1QDG1BUWcKB3MMp02a2yatI
re2ZoLPMaF7ZbqjV3GbOHnBxBOG0BZnByXNl1UKdsg5mHzz0bj8xarsManZnF3EkxgOXBJDyueVs
nIA6v0xyHw/EPG6NqKhXUTgYt5Ljfe2gpDsl6JM3paBj1hiFHl2eeZJQ2BTzZme7KtX8IzM0KVMU
x+vcG7s9R/tE7GYZE7DkmtGRFDfjMpSlPEHnZGocukS6lSz6H/GDxldG22PF85mvbdqsx9yQB8Gx
Hbz+soKUvS2YqJ4FZqeTBigHlqnR7a4y+oQfaftPriOinSGK/lzWeXlyiCxzYFGG0blhMXQyXXIa
hrByD1Vp69eu6JOdTLLguphxbNp9OB04JDFDcBRYb0mkanAbSb8VWTa/xZwfd04iwAHGOr4NzIIl
wez4w5IxqnV/AU+nuWsF7+WYdfrGRbAD2K0ageOmyTnCXXXJXmFci5jV6cpm1bvldKvfc1Y4JyC8
vCBlVWJFm4EjfPWz5UGt8ZuPMhiAL/FuAQGRcykKyrH90cq2/Blx7gSrrodV4juEhIbzfIMhY9z0
U42lTnetba/ZIQdbpPlk0VpB2Wic050AD7toHrmMtQdEADgYbG+8mzxhoIigQ1SFgFaTG12KYTB2
SH+LLYi97MqNTerV7F+QAu2oK6Kj3dnFBjJ9dWNE2jkGLfz6gOUrVWuFhG5mNJJz0CTBPaekzzxK
sj2mqTddaSqKvgZxSIVzRRlQnubE+GF7c34V2bU6SQRpm7yX8WviAtVtlfLQc0XQpiYu3pDZlVO9
zkYHHiY0T0ws72roHheYSHiT6WusJmckpMCmXGfn0TmYiUN2XUykvSUr5MEGEQSsEdoX3tT6GBIO
dhelQb0vMV+8uJpejbrQoDbKw9l8RdvqviZOqW6brp32yVRARaa5ZYAdhhOegkq4RA3khSUPLPCH
25HyktQxU5/idB42tjMt59BsoYp7ARfLjmdmkw61/8IjDu80gS+qlJjUofdm+7FyuxfUWsZWIFC7
nLsc083I0qRomb85GhKMyIcI3HJRus+lxGqQkBN4tvqMxgWJwYBprwtvmBgzTu1rHwthysidZU8R
04qJnhNBN55Hu+vey0DJWzPLqNDxlJKfm0UGO1pvPFUBGpc0ldMjxwmgC3eCD4sY2noZ+475W1J8
JoiPXvMA4oMFvJ7EOA8Ibh7w7mpYN5zsOSTct2oM/Yk1yQ43shzRRE5zhfrX8SQm3dRshbMaORMc
0rLrTkTHADkbOgZ8PqzuR8fBWRhQvt4pGtDd1JPUzKY5Wlfh0pMOo3cbEUCH7bIQPwdR5Tsmk9Vj
MowOwhHbGrZZUS00osFMdmMsPChhCQF1BWD3JMOxgwUQ8BJzaJSEpbDi56y2y/vJIMzZmuR4A5kn
OmDSlI/QMUnzjek83yT1J5mHnh9fV3J0gdQhZuf6bu2o5Qgjq6183SNpQfoROsEOxXJxO8iwffeM
ISCi2+QFHkPbR61tQr40pE28mm0nd6EHNduz/eESjBZbaRy//TX27XKHOp5Ieq8uDiiF42cKnOhG
dRjUKvxtmtGHWYbAEEME6aEX7wURnVdYvdQVig37sasMqDM6KO97eugj4ud+61fKPDt50V2ivqgZ
wGv3Bgq+/uHZTOanrIUNXg99dO8GY7yZeuzPXM0sa4VWBusbLzAGLA6Yp8pM+jvEbhgF/QAgZhzr
8CHzoo61Sl1NW1GaPSxXSzLzNNG5TZVVvZZIfi+wGhIyXsztve/Fio0AvBvtVwEd+tDsEDeJjylX
pBrgqwAM6IV+xVhCM9+p24ZJkem7QDoFyUCaVfBgKeaUVZMvvVr8UIFj2uA95aTKEg+5ORqJDWBn
ZzcYnUXED2IwP7dNQOboZXZGwZXXitx6V3NlfnYRgLzYluQk8t84tf1/cChrOIbp/qux7GWTff5S
fv1yev/TMPf3+/1tOivs3yzpu8xYHc8xHdeymYP+bTzLl3yLQDlFGen4tmn6zt/ns479m43nmf2m
sjwmMCb3+n0+y5ckRArpcyfpuK5t/FfmszygP0xnHduTyMRQULq+YWJIlf80pa2tTvhWS2Q8UxLW
eM8+CrIwLAFoVas/PDe/T4b/OAlenrt//lUc7w6jYJ4KV1renwfCjL/a1Gv4VYPIjhb7JCtrF3+1
fRNOJQJBdttlsquH9oA45ynR9n3W0i6NYjNnDjtrjYuk/qm0/EzZw0Tp9Mwuea+tGeRMeqTyuCE6
eZ01TH2FuPvXf7wtrf/NX2/gJfB4CBINOAPzP46zMaoPY5whP/c14mUfxVeHKuzCnhFkg8/LKMK6
fLpirxInHza2p7gEtZbGN9Yc3w3mUVfZs6ysKzFwRmIF6L/ZmJEugjhkpoxJT7SwoyRxJREAIccj
63WY9pk42HCEILYh7pc9qEGM/7QhWD6YocqJEEZXTscwjN6GgkZfyNxee1V0HAyizyZ1TLLkRk9s
dgqCIiibfR3dceKBOeGTIegxZXOwa1RspQ2NfJcMslM1TCVBuPVhsiBVZLgQW4Mtmak0BhDrMyoY
FSN3AQEq7lVtfDa2d5zK4VRPsF6Krrw2dcMyu4xWDOjLda28d2/CtBQs0EPySghfaFBajaewnLaB
bA6pFDthha/uPFER8qe0rj5WqXcTzOFlC+khwWiiwmEjF3G0gd0tj5pD36OCEiUpFdQ+42xc5n5P
RVZddB6qEyu5iaLk1ijEXhUZspPonA1YjXhzFFO1N0ofr7MzkcsA+duOo52q0yN0fVhRwXsqK6iW
0SbvooeAXhys0dL+vgEbJGeJ95+P5aD01lGb3KED2cFw28Yh8PrI3uUUxPh1aNXmc5JBNnHEA2Pp
NW7Cm9nUZ4NaucrS3ZwxnEDup2d0f5VLQFp0S1rZHbtPRxiXBRQNAMU3VcojYiADv6qEeaI0UZLD
dRzF7LZjsaeHfAtGLoUM/AfbIEbBZKJLPjGM/umkh1cM5qc8g9pIuA9QrY6WOzQJy+6J2MBtdlF1
tVxBmnie+nzB2TBUZ3r8w4mi+9B171J7GPjGWq10j9Sy9eNHn3jpAHktRSFvWE4v4dZcaDE0ATu/
BZscDUikw9yMV3PT7pyA+MtugqeSJJB/YjKTV0ECUJT9P9KufF6JHJZNy7nz0oXjWAeQfWbdvk7N
khvzE936F4KkVR0O9w117s6en/UEJ78NB8BimsFf6+8N1YBFSeSui9NxC3herToCjIvlCFUxYY9a
GywhENgSM2ddmVnxDHz8qFrjLe/xBSpY33lrIszHaaPPfgGwMOENMZJ8Rlb9beaz55zctyBUjMTZ
j6bd6KJE8PMLk9FBV6bHagheyohnQg4VZgG9ZyD1UPJKt3mG7hWrNnYUxk2+f9+40VPNPN43qw9y
68TcvJZ+cJMsg/EpOTIH35QehYoxrpndnJ10X1YOvWABThBzW5U+1ZGCRx4DFmbm2WE1jtAh+s2L
svCAl0ihcnQrZRvscyluAzv4Aqb3xWpo4/dYb6r4aUJk63jpjZc4765d4HiCmn2hJYwqP/XfWzrV
WHnH2bLfgb180BccGsP/rAdNEe+8g7YaZvxykXmVAK+VbfVzwn9UeUvOWk1OgLyUdCxIADcoDZ51
dZs57j7rU/IWIWXhKry2xVuXVfe+Mi7rqSUnywaT3y0JoGsP3m3D8Tf3LA89C6KjATQVhWXZh5eq
QYqf6r0bNDfddI2lgTzAjvedMCOUbuFlGRJe18SPNqbPEIPSNCRHNYgbb2hfOLG/d2261qRtjR4b
lnrvG82hSLGvzNOWPcPN4hxx3fpSuOIKXOTIyr4553lyXDCARZ6cK2t+MxAxTXRVyDrX2gsfe8z5
oP4IfeKMVUW3QiXPzY/Mgr2F7KJGG9KeMqM7ePgdQsthZwzYAD0+NjLmUFgfiVsfVsipdjGgBDWP
A7Zp97bumDA5cXWuNSz6wD1WJOd07kjQSeW9T6a8+m+s4P64Vf/r/yd7d4NtORUP2oT/w+adkUob
UeB9fP4siz+v4H+/7z+W8Ij0LGXZlukanqH+s8oz5W+2a7ue8gwEpZ7DOv3vS3jzN8szTUUJSEHn
qGVF/nuRZ8vffOQklH8szyU1oPNfKfJoD5Y67h9beM80mC4ZrqTsQhHA37cUZ3/YxgOIsnrTDrJV
rZikuAz/wgF7AI0e7T163hqNEJTnIblh5HR0qvpxErj36FwvuqS5GLH8OyULLdECwvfL7roT0Ztj
npEzPjoYaXuPDR37cmxaREiP3tZLLuqJFLYYTQlwVvfFh/8DiKGVwK3zDAv3FB0dcjiyPGgYQmen
YVZ7NSDDLVNUgH26HSQ7+c5jp5ep8QzJor3sRYQDs3kYEogKktHelj0nj8WsBkSb+VM74iV2OGVf
MGXGNpm2j6BB360piZf9h31Bg7SvKFAvBAwLLAYkzk/GKpqMD6lJhXTMr0p5t1WUjAfMbnGJxxZi
fIAFi1KvhIDmsASzLQCU0QS4Eg4OjPW48LCNLuCxV1As2PrBt6FHhrHlICEfkTONwWs8+PityoGp
dDzfsjAaKmCy7B7Di/kjDBMEoe54inEYusAp9Zi1K0lW5lpQ97bM7oHGroy6uU4FeYhtclsYI4PG
2r+xHCQ9JbvbZTmRtvOpiPubRJTzJo4JmRWx2DQ2qL+kIHXYsro31+vf5VCTwcMqYAU0akj9cm2M
2RVgvIek08e2T68z8Wa06snhSgJZm/y7+Lmu6h86DkktGVBdFhDD8cT5WAaw80/OfDKSJfSqDq/7
prsSUlwh12C+nH2xcz7i2Tv3hhfu/cXBTGP04GgEHLP74cBljz3sto7NkkeMRwRarGUlGxSihMXy
akq7ucmJ3GGU/yQKZg5tdtsOSL+dyU645ALB192FCR/Q8EN82TX5tfT0pL8U+WPVp/eul13aDteR
ttnl43ATR7xEQSWvugX5Xo3tfWUCk0kJi606axEqbvIoR/M8+PcSQjexcimckARtOcMIAz0BlRYt
AWAk9HcXBP3eF8CH89h4o3ZzV1VzYBuOdxBvxRqFszEzasdtMTJH7QH5kjok+uGZNuhZm0vN3hHR
4gKVzndp3j10sbGRuiDKp957/WsTAotK3fAdzgS44iWD2/R/FIXxmHvhRsAUwOXbPzghld4kh4PT
97uaVXfG2e0CPDPO95lCtyiumwhRgqvtDzHCoW77JX3eXrnUiXhGq5tSYQgOh8fvrzoLx7KhFDAb
OgFrQEISECPTjfkBjAubgkL+7AAYRn5wjGLy6O1mOFTSX1Vm9gOf7Kv0+y/fnn7EHP5WzHpOpSBD
B68m5ORQuKC+7DS/CXs4QBNb4QUQOR0SL6AE5tJYt1ta6oyqlAfBph3uSsrRJvsO1CBpF2pikBpc
4VPemM5wa3vNySEVx6A3iQZ5qOz83emR9j2VM3CqyEyBAtinOQxPfeRf2plejQ240cB4mmyobtYI
wsSmjSt6/AaoGm14eLFYl9DQmHiuIcg8Y47FT80vp53n4VNfzcvRXbVyEwiom3Ye4h2mLh7D5tqE
d4sgRuELJ/onIVJl8nYqsHu0ObnHhKnfaOU0jNuHR5yU9YWYCxD/YryZ+/ou8SLUs5JeLGsPkGXA
PXXyKQ19sn55dCzdiIibz01HXsycZN3Kg10dTtWjr5JVEGdf5ggkZRwHeGXNuGFNASWBSVqUajxT
aIG92T4kbvJla4qc1NBXXeUPF20O4XUGnWykhljV3sgBM32WuCNBpNR30FJoYvLehc8NR2lblsl1
YYJ6AaAH6r9gf9oUxa5n65bOODxdK3wuqupttkkUMRWoq3lwcOCS0zOGAdSC1y7HBD3q1yLwPsfC
gBNLvAEoVEhP72FjkgfLgJeo8Wtpz2cQ6NTefnnsQ1KScHN9tjg42QJWQJn4XszUBE3EklhyZr0z
yWqeEcgVi97bCQYT5yYTUr1LCDnC1qyhY5xKSbT4WwDkARDnlJA4QwXe9RD2K8IHe7CNgmf3glVK
izOPrpzoloIABnp5zvyF/Azs9LHos3uQDD8nP0aTj5y1HhIukzOq6pbHYuAMWvlm85TPrrF1Wvsq
bcZHdCwL1A4cgIhJdmFMoCriK5m77gpV82842C6jyF7xfg9KCk4Wnn2Xs3jQ4sFnsbXmtPBq6FvJ
FWBVqXgA/fWS5NjGypx44wCUvpkEEGItCm0b7bRlyAObvWsufmz/lOeulPUD6WOxdkfbI1YueISo
I1ApBedCpwjBltmr62z0kFzVgX/lt/JdhPqjiw54+T49fd1aOCJo1rsZbAmOfUiW+s1wyPdWTv7s
dcODY6bHxn39n9ydWXbbyLamp+IJwIW+eam1kn0jUhQpqvELFmXR6PseT3caNb0aSX2QrbyS7ZPH
mdJd5Xsf0mlbMgQGAhGx9/7395daf5On0b1EsRIQMzrctgCeG2HRKaTXqR0+UuiksJUULlwZHJ+i
1pvRK3rhB900kyJM4cBmOCUbaFOnS4jXR8ORG9Z6RsQr2hvfrZCjBOxoRvEIJBmOcyJONLKz45o1
c8wboOU6dCNSU9Qj4m2tN2ggJDZsuPQIuIEOU946uUV/JMEOmzkpr3W8nm1pKMqp6jZ1imBmKmY4
rkMVm/mIg7uO9bqPv20DTCXsIWjQdY+hmG0+ytgsDOA+Dxs00AvgajniFwiizEGaJiJsHmsi0Io8
AW8hIQ1ktbs0Br4+MBWiAK39VOriGn6xjtNrLPs8LQGMealsauESVdKVk2RMLo0ZVtXtjRXJ55i4
cqCh7R233rDcYZ5z0xbiwi+0GyWRrkknrpqKs5JTTtidUsO9jlQDIyRXmltCQayoHv1bolFaWFOh
HzU6Gv6SKFYVjZXZ4o5UmqhpArMCHuCXl4oM6qilvcDwOFsCqKGhs7VwQMo3TpHcqkEmU9CPx3Rl
RGOipXVDs3Jhq0uK98tBZWRKIArku6dDWUSWAROywU9jbOONkKTRLPQx7Arzx0ip960ITUDHO8uO
288F+uNMTO/aLHg0vRsNDkdU+V/KQstQqBEPS2l+WfYdNBGPJmSIBEpUWJjPQKLSwy++zxN3YN2w
5kPzyXxlAscQr3OHKn4sZxeGnO2zCjgkYhpq0QjXej9Ll5zy7nJaYpNKsKdVnDcjtOY5awN7mYOl
y6CT1OD0hjipxhVonZoUkAaYwlTvBdW/lErnCzsfuiAI5b2cPtiWdN106eVwTKQ5Z9lAnGgh5ZCZ
s1g9gA7pXmaCi2kf/ISNnFhhFESdOOLzUctoj6LrYOpJCzYmsj3xpooXMl4/pRfd1ipYwJKNOXH7
s5lXLF+obmMXKp0C3nBut8leyAfPjihHqmggM0sqbd/X6lJA7jQ2Q0zV7dS/NdjYJdQneKnPZata
FAFWgUKfndtO8Kau3lSzElobG6ADEUJhEetjWHycfSdZTiZIdmw6AhX7Hi2mN/VyLHJrV4QUQj5O
Vh4lAysVvxCsadhbc0OSmAM1ilq9nFac5gzC+AlEI9weNNqO6hgUtVPQI50uGnqH0Ado6yCE6IHC
JyRfA0PXt+VlTqoJkRYOd7SjT4QQX1OnCa6dtjUpGuNeV9Ifnjqs7Fab7pFw9aO2MsBjSN2j0EIu
k8J2q/fiPPZh0MA/31gcuSexkYNYsaOFzklkqqOdd1z7bJjtWKYqCPgBhydLuo96ZhrKnEncUpnO
OaGMA8sne+IgaIjUA23tgyUOorVkSL/76SKXwWrRgTy3IYcK8lSRr0Q3qUGX9Jd1g9GxSQV0LEkc
QxzW8rzg5NWSEQ3SXmPFjki4dcmjbtA9UNG5RWp/OMaoQPxj/OktO5znolEtpGAl46MziQY+nNYJ
q1rxM7Do4toZjqcV2Zix0m9aezgARS2qrjQdCxTFpnPqmsVMfcpB1/ax8OOaRWQH64BsKO7YVTlv
kRXhrCg9wg1WRkBlAvQkyTIhM04v3lXAi92FGIWYvYg+yG3mVaHda0rPipTzzlJmH4haKNYqV5z6
vXyUkV8TZTWrKNp3FNcxIdIJEMkuU6K/6xP7KjbCK891UAPn8lQdyCxh/qmk6XvCtOLQURyShron
fbS9CgJAzXgucpmR/GFBZbOktVKhWcbCGxm1YQUeDs8gSUR+5OjcL43mFZ4yFq1GASXebLD6doWu
hTBDwjyHeb6wAODVqIezzjOIUPULpTK2WRVJY/D1NahWh/OVumnC+MauENEa1Ro024jXJsfowxIx
E82WQcPKXQsgplNFOCoektIg51GqIx1XK9EN9amowC40Kx0NObb2MrmNOepF+izVc09+dtFpXo9F
jc3Zsm48MnCwfrC/6G1j4+K5M5a1Nl3aeFdbnpaT7KPQIJY5qAGpXioJhiGhqdHX7/vrkoqGGiUu
+VqpnHqqPvWYaDRlN9O2HxLiZV6N7Ng7xvpd2sXWpO+iSzemEK56inOZEzTFQtqtEQ2qKHlcjvDz
CGckutBsZxJEtTRJTfGq9Ql+i5CGtqwj/SnVF8WkzYOjhLAX+GDO3HUrQNkxoYoj0bD69Evvy9nI
kKC22KU8DWwLLiowavbkqprFUXOn1JIDKwHSUBqDr8PWi5Z14iD8RMbNYKgeWWSa8fPpR2Ekb1RE
gp8Q1tQyb1RqbEs7xOaEKDuGYKmU4U2hwGb0jHyuOG06Aw0ijIsu28Bzhzfn4AQg2vrMqbVFE9oo
1dCtztFEdVdO5eQrwuJYITuda372aGdXyHXSo9xAE/Y6ZMeldnYrqyd76dUj4RjgMeiJbNC5Yivj
Gn8X/JvOWVZc++ReB4AfSYAqa7B94qWjLsyhFZm2GozDqoSKW3Gkq+QYl3TnttAdkTqeh4VdVu3b
jraDWjv6oXSn6Mm+FCPYWUCJ6sy5KrLoUYm9R7Ux9pFpXJSUDVq/QKJr1VcR4nxZobuRVriD5sjH
hKWXVNgiEIlplYS4L/PmWioLc8cUoJYi10QtOXXM7iovoWkAGUTxONBTEA1NObzBuq3TnePq92ba
FVMhwmK+U409vOacKQKUCzTKIjY5JtHVrZEHCWm0TJTxABZCywrZzYcaKbbyXeuyfjtKFnPG80/4
8yirGNFkC/dbVL4IGg5ZsaRh8KLiaiRhPaYRXmZOGE7dhFaQUqHbnDYxRew2hqwh0qcpQVZWzDza
wlgIteReNbCWogUF63HTeQjoCc/yHqyP9bkMok+yUW3LTv1MO+u9VONWq8bVF0dYlnZ6DIiZ6Z87
uY0AZ43eyp69JiDTKzecPtJhNbT0eFl0zRnCTLEgOKFx+jKBdyqamGRENAzYfnJtZSlWYvFjTYhj
WW0ByBmUbYuIyIGGTfFjUvuuRLga99OYxACnAeCTKoFKncDd9RJO/gruiJIPIliwZ0J1qcX1J8JB
DqNNABSdQ7EgTP1gQuXHWBQ5sEr4i0NrLQkkMefRlwc6XA4gB/xRVjXkEU1jXfhePzEy9KQSYBs6
OmIkV10xQW6XLWzbOGqFL87khh5k89Gtp+o2FJD+Dun8jlZEGsk4JkHvqceZ6+HXVeismKQm9cRQ
6QHSTzZKllUkqhcyIrGpzviP07J7rAOBBvsIP6aqxgDWsa69XrxtQwqTsa5MyDghXNOzk6PnX3qg
k6qpzCQ6jydWwJpdqB5a18om5TVIrCOaXSclBVcUpFdih1wfP22TXnUBkwT+qnSNz0nCUka8Z5PI
xBCXlJPXpPuc01+jSVdVBErUjutrvTI+SQXyjySxC/BkFcc/UV0G+SEosnQPjHWJ7haviVJpV4HF
+tNpOToufANoc3o0eiudxnZ+U6vuNFf6cBaY+lxtEntcIFcbaW1EJarTZkYtf7a7rBhjrXbtue2n
WmtQnSPg4TBuYxRstHQ9+NV/RVvezzL//x1LAwZnL9q8/qo4sE8+B6cwfNmX9+e/+qb+kJSPugKP
Bdq0aWF/Rx7/Wf3BlwyN+MjiG+iPMxX5z8KAZnykZCCi1TaoDpiiilTiWf1hfFQtmXT+11oCoo2/
Uxjgu1+WBVBeWbQMaqJhUX2QTcPgHl6WBcwmSoykdU0EWCRxLBAWWAgUiUnlrzURXHHKM+l2sULZ
JLuCQ8e6tiTwXrGgTSACOHMfTxi6XIR4KwU0mj39LqtEEDYgb0el4LmbxotcEDeGe8kRENCGWG8U
qXFRwX4VafytttFbjMLS86N3+r7r87/jHKQypOompaR/XaBaJ0VSJy+n4J//6FtlSvpI476Cf7Yu
0ddDMel5BlKZElWJRLuCiojykIbk5bk9VPkoo1kyDBNNkCpRvPpzAqpfr8fX2IJUkXaYvzMBJUN9
PQWHypSh03BqaUw/kZX4u8pUWaemGql47SiReVYopF1EebGtOhH2vXxV0/Hw2EcNeR5rw8KdrxQT
MZxDDWFODprt1tAXRWjOWvzeZqJQQ/nIik1u4g7pt0o682KvmINte4gIDm+GxicxiCYUu5aw/Jrh
yBejqX46AnIWrIdDoVxkgJp1dKgznRqE5MDyzOqoISq4pWIVXviN5SyNvrtjgIh8a7J7Ysa3y40y
FcLcXcRkIUYqzIjt0y9BTqVHkgLIp7ADW0XgdFv20ZGjTykA17F2otXppB7JGEkWm38vShMrg4Yr
u2w4ZLSrOdLJqe4v+rDv1oJkH1TJdS+p+pH+R3NThqXFC3kv18Ex0SnaWS07XW9BTx+sWTPDmHKC
xSI7rMEo5di2D8f8gPO+PBz8ZSKAfggF0iEoMIfwAFz3VBoCBoyyHO6WIALJCo14FA0ILmBYQept
nH7cDaGHQgzSEosMRdO5OYQn9hCoQJi4K5JcnzJ8IwJgmTjfKCXa8xzvBvUOlk1D2APQaxk9BUJD
SIQ32AgYyJra2iyp0xs4C5uA1IRD3WrhebnEedba9rJ5wZnLWPoUy9uQ6UPf4aKTLJyrHY08tK4I
Y5nzNVkMD+O5KGHtidNqjCAOr8khyAN3XU1N4r5+CAC9IRS0h6DQBiGv1viniUPA2BM5pkSQSnGQ
h4AyDWpCS6n8pJLd1Utlqiu+whIYXnVEowpRKQwIxE9DoNoSsYY4URO/2gXyaMFQj9DERfxrCXJx
xZvYQ9grufS7ce6+V5y0mSupJoJgQaNAVrgzmqvS22fwNEiiIKYOKdT1E4pVhIOoaKJ2Bs9yjg3x
RKuFi0INlx2CU+iMNNdiT+y0h8CLcAHlmInxhRBiv51e5ll+idB87domyn1amjpxToJjQRi/gl6x
NXO6RnD+AXczTTQVEJA0CcNrQo05XuoaUl0vWmRmMsXOdoLSH6hfMTfKZFaHF64oTGzM2eLi2q4f
ciTKjlrOZQzzKv3OFbN1ArRQScxFB9tWMfoFStQLxa0oamJ3LyWbJnf3tRsP8dUlXlFzPSHOtYJb
rY3xkS0moY/Pe9zMbA/Ms2atPJ8XGeW8jYcoTbF0tVhzx1bhqcikNPCXqe1VDbo4cNNl6OHobJM0
UyLq2dYWpMy6jeuZiBlvWgAszc1loqAoboEs1P5FyWfSZQ50mM7bWTqp3U8tMXXSarOYx6Bb4rwT
6dSOusXARbW6mqLroqmI+vmryElnVSXuaiiqNJCMpCJdyIxWDpVIz286W8O+U5vxQxck5MceFdJM
ai5Mr70a/j4iIJEE76pTrWVqCzNTvq/kbqaEwlSulGlOOXv4f1SkM5zPVn7hzWV90NB5J8nqhlh7
7hEnABylW2siG+m4rq2J7NM1LosT/Aio6eZzKneUFkmB11NsywX0iyMcaca2Zi2Fxp47Hl1TFFKG
J520zqxxk8VsGA7IN5MqNBaWgsVMoO3oPwlTOmNi/GR5GJ1LIH0qJOYeWqbhhyUO2CB9rLbJlErK
0g8+aanHk5XWQa/dDXeJlv7QV+ijVRArXTYw8qaUGaZQe4TMOmu4TfSuN7faaKNoy6ynWTGzVm5L
W/5DjasR1dmVEUe3gWUcAHZMvM6BdY25FkQ5y8LjR6bQ3ICiEvqFYrSTOpzRmX1BDnpalRFZqnba
EmdAtR+pET1q2PyUAt0Ffj4x6CbziHYAWUwkjde7tZ6GScZGoSDEJ8uBEpSlz1o6JLh6JOaBql9k
/TLkS7hMX+leeT9M5WHMlVabNAO1kLAcQFnjTnEG9eNZJuK34x4k25oDB5nTvHsZSOklTgaLvDC3
aRJtoCwtevVSVe1VL7hXzqqzXPSXzKJCvQCzsutAz3OuvBQUd97nycJxaQ/G2B7v4aZXADUCgXS2
8HznEBKXKt6PDkQ6QrEhITqlIDymq2L4a4M2Wjs0F4rfzBTwhCVYcES8G/4bJ+q0xjOFXc22AKfM
e97lwqtnEc1/IHggJAjT1Olv4eZNhoV4+HOF7lNjtybjPGUiINQKJwnv4yD9ipNww4Y662RcQdqx
oZG6JRodvizhoqSnDa++uJEDYR6W3i63mwO5mEtYsTaNY3KsX2CjcNH6GhaN0VIjR45RJl17Iz3s
VoJozYOs/YzwYEx/zFZr5EtXcm4UP9pQ+AlG9FnvC4f6BG8Dzm74WZJZNZYubrMAVVauXB3DBFpq
oF9YMCBMxkvDpLce+lAdnPaMbF4rrNOBuVL7kGYm7UES6CwHbop8gXygzrrJYIfpbYbesgEEaTkR
/J0Cclx7LSbdRicbY4pgSGcZd20GDwIU57RM7wWDevDWrOTbBkucwPTJeO3jgGoCZLrEDXZllN47
ajxvGs4dcM2LHqpAV6gz1roVnVK6NRWCftOb2RyU5Y2YmHsMzDA/IDXtMGUk/FIAL1jdPodyZqkb
focBw7QQhanZC1NV4tG5j0LJIot8lOS5FaXTVnwMVcwSE3WssNyqwUykDVhFUUssLFTu1O4Remuz
Vk6nSc0jCcWFWOOD0HkghOKlI6QrRDyXNHcuG53Els84+izUkEojLE7oMVsrhMqB27Pz4Id6Wcjh
BHwDVGzqm1pdAHrUZ4GkTLGBGePhZVoU2E2SsdLGyFiIML/sNPTklbksJGXm4WTijjungQvbLRw8
ymMSJBUfKUE8G8pHBgVCPuKk0hzFUTymxXpRw0pv6isFS4XcR8bEoQHi7IgOl7GfGVByoDL7zky1
LEpI4Of5e1cnjYsMMbKtMS1w6CXMFiwZs0AqzlWMoAJacELxaJg55oVtPaaVOh6egoGPOK/mWCsg
TenWebiZ0EzXvmNMzPuuogJ+aNx4kbVQUgRv7tvVPu4wPEVWcZc/uGG0CxSfQncvjzKrwFyYa6YG
gGtI41F5lF3hSo1xg6s/a7pAU70ydiVrDk0JAU2BowVVlfMwv2m63CFSuewr99bWoFun8wbBI+C6
K6Py9oFV7GnNe3DzuV4H9DB1K6W21mlPVsSPVpLlXNT6XAOQZNjuPEWQm0n2GAUWBSrKz2G2Iuhc
OFZ2CdWGk3gEf+Qc+XhUypDw2OMpMOqic0R6PYq1cGQx9RInHieSD5vjptdDFnKI+x4WvHK3LDiU
VPSiVU5NdpI9WHegyne4Fqvj3Jv5l745irRbyav3me+Ny+ZRcDXQADx8cZ0OsH+M2h1fu3CT8qIq
ONeQ9R2HpKqmwSB7lZVLBYFqxy13+YWQ9dBttQtaDibx4IQXlxe8jThWt6sMGybyvOTUWCD6mP75
CBQV1X4VColFtjGv+oXJC9Qr2I2nC3rrAFujmccvg14ds1lB+yD1nCzMLLyjQ3phxCyf1Ppwetrb
ZPJQcWWKOQd7QvcxPoxqfS3RFj2MM01K+zhED1tfxopx1vMWWUtM3jq91mXOZQIJQ196bGOo58lO
NZiJbhptBA10BW3fMh15rFfODZisOe3DiLSLz4UVLRSNE0bjX6GNXaI4HFt1NxPhQuF3t1axDhJ7
61rwGARO+AJrqSI487IX5h14Pqg3JL+1GdXpjWBxSsWugQlZ0tsJEmhGv/UeOsMEeyLSc86NUSBA
Ae2zw4t2QrvTZzWPH3SfQli2l1X9XnPco5kcJeRUOuR3XZhUhkHlJq+OhW4u6BToWEJDvpxrDSnf
rt4OG2FUFEd70pKr1pp+XVX2MS/5F61+nyFLUFzxNlCDu85xrtOmOGBzvNV0zMLkK6OM75Qk2tUY
A6j1Bc1fe7cXH53m2gUaq1sNr4J9oymA66L4QbUA0VG69CyUkEFVHYYvtE11JPpIgbQG7sop2r0d
dscYxnpjXsheuBP96E5xu0MWpZsy7a4aAoYi2kB33DJatPtFO0mttmrv7mNsCDujRW/zpUuEYzc3
+vwqu8VR9lOTBQ9Vysvm03KYR5ta5JUJnOth5xruc/gUltiPNUFbDbfVJN1Kd841kQXmDtdg2q44
8e61gFBKjebDP4vF6jj8s6CzjyUiL00oNnhnzqoG5/BQvQ+tYOcwiQDc3Ltaj5Kt3HNivkvD/GD6
9jpu+lEuoELPMG7Oqm1elEejLY+eG+8qtefE6jHNaQdpykMdhLtEkR7ErjxY9k5223UsuVs3nhtJ
dd16/a1sZts2DXd9aN4XwUWlwUCSwcXAyJc5RtA1wEn6M54Ki6BOPnWcOF3wDJp2F+oV9QUJUL55
MLR65RkhfnzFzgqnGc0oWa7dEzof4gLWCSw7pdoNk0INQbWY5v3wGAXkeH3bXuVyRhSz61Rvp8kG
N9fiNN7calBSajncpPkpUO2FZFWHutK3vM1H2awwKWivvDZeuWgvh69ZWEubPRZdYb03o2hn5M5e
6ZhYqXzphM0+y/1dWXxOZX3TlDGSxebg6vp9JOSfeljAY7lzbgCN3OEFj47Uu6iVFv5Ic2wLkMWK
szeSuW1nG9cutl4lcBA0D6FSbOVKuhUMEEnCRpC1KRlG6KsCqATh4Gf2RvKcm+FDhS7mTtInN3Uu
GnMfdf4uj2jFKiPAWdWBGiv9qus0sg5P18+tbYsZmSwfCx7k8JB7YzCxbXYSM7vtC0DInwVf2Qw/
yu419DPSrvec27QVjpRJtpJ169a89025NUQ2FtHZ5wWosdLZR422yeHJ5JipDdMmM2m11out2mJS
PphJ8AnaYuZvw60TF+PhfkRAhjFcY8Kq++FbHbffCZpwhNQx0st2hRn1PgUYIGLoEhbNRRfM9I6V
XkcYUJj5qsV8RcZIS4+PVrEjdMAYcNNZl8MHkyA4OLvhaKp0l+JnfGGObBJNOHPScNXQidHYl0F5
l+DGxltmQ6+hO2p4AK3rIKlCaFPukWej3MB1ziG8k7jH2thWknBl4P0pVyAMXe5L0Wk0qbet290G
vJGCr1+4uPL1sTPpHXGn6BUN5VM7EG8jXtBGZDawgubqFszjOIBdTQ3o2HAyyKTiYFLKY24uy57D
FZNvmFGQn7c51C6/ccG/hryL9s7a4A14bysBp8FV2qH6sQ8kjg9GGO5kVKrD3XedT7cW/EFFuhy+
7vbmwYmk21ZNtlq8C1OeU0ojNM41ZtncxmZ/S1Ic7Ua4DVwLKKm468oSGVq/KEXqcEp7gJRyXQXM
MaG7NRXQaC1CM49RkALhUyciRiiyiQG6RcXedHhLe7mDGVPvMU8YR5G4FtRyX37JQ+uqT907LLIl
e1digJO65URJggfLKz41pTgfdgelfcA0cRNzCZnUi0Qpxqc7qCBedUIT/qaw7k1xJ2Tlcbgn1zDu
AejMh8yMaQCFkO3D8BmHmV3BpaIjdzW8q9gSw0uSV1h98DmbY9GxZULRSBLhEJv6NpatC7MYZ2G2
BgSzQyC9V1q6Tdpol5XRRsUEsCQpJXnDHJBuh9F1jWanWdFdmlTH0so/0YNF0ih4+jNJm37ESRij
5ezWy/ONFPYLN7jrSeyw6cER1e0NAkJZeCz8bKpxNvdiAmzD2ZpBsgN3yX7ZpZ9zjj+hJCMZt/C/
StJLEqeLtDUWCklFN4d1AFiZA2pbqpMSt6FhRY3R0zy9AYE7V1VSnkE9Szr3QoRiHzCtOQ8Ok4ae
5DlellN0puNAs65Vk3O13K01+zYnC4GpPd3Pn6KKbcER58P/6XKZxLDOgkiYxlBba0qFrkH3o4rV
d7xqbH0UIGIyFaB0STIt5WTpac1C6EM62Z19AkJY8HcpVBPLXyM5RiK5SWPc1fHqpQkfcn6+9tTL
TvEC1EHxSijZt3RCHIyeV5nEbcNHLTkCw6DY6iiOBaTTPBVyIs4WQeG0iwc/BoGmvXjhgVkDnb8G
8k8qmoxRvaxE+TImezZcjtdvUjrqRG28rYSxI0fPOXijeeuKKMPwv07vlJgMhD6p23xi2vjbknbS
03tXvW5Fwnp3PIxzll2pjruOcm8u5XizNqSzmHUa6cZhtEqRxxJiSgsQLTLyC1uyZuxSaB/7Jlra
TbNMAhvTFxRZRXmRIZMwDet6+JesU07WLvj5acGQumRBaTnUU2xVO6IzwqkOV7tC9OYNHMKUXqog
VKcJNstxRxd5sB3GpNGtudgkC53Csq7Z08KIV0EBQrduZkFgr1qMNpFbiyGLqbBqNeGLHWc7JwnP
If1500CK5oJqmWOxqG+FupUuEhipGBm2G9dA7lkjNLNJSlXYsldR9iD7qFB9tVqHlTryRBPyCpl4
r22nlZxuPGuwVocHNYqDdZSmIPV9BzGcZUB7yiTiuyCd+mpyrdnWGfRyNlUK+gTI+OFspF0BUgce
5FuHKnUOhT2zLYDAdqEpE048wAmweLSTZOKLcTPJNMghmaJd20VzWQTVFwBK3gQVgYmjMXV9GZAe
YW6XmACwQoRpaQPip+I3ovzg0dMgJ96nztIPTgFbHzNrF4ZNQooIy3UTsua4ViSExUhQGj8ep6FQ
jWLBXAQ9sbQQ24O/D5AIVXkMC/+LQ4jgtOjYw2Kt7VxfQOw8kKdRvCGDQtNtR+Kt0Vd3WR3cwsQq
plp5b+pZtKHHhsOFdvADnFRTCZPD3DcgtwnBIsKyAtqDiAqKpGFslZeNxU0EFYYGdDgibmWNVhGc
YEk9yywjpqFHXydSqIwdgUQCFAT8SBmNklbztY/lieKH46zVJYiPfFOQBHdaHx+8Al26IGfdCMbG
NHDbz2qcgopwkTHKWTCnuU7FO6eh3u+H0azx0SdaAmZKkOJHkdChiqajYUzP7zKrMKKM9PZL0ziL
HA7lJCKh0LtpP/ZVnh72PNMcCGOjVsfAbOaqjQxUJwwdSUcIgghA8aFm423HAUZPI0szrq20McaC
bGE+g5Gs7tLJ7fGox0l3kHXcdJKMRl4MSkujihGUgVIEcDeWFXKEkRo+MivhW+Nfl7F/ybpTjvWQ
LlapOwpInkdo3amV0nZRKCPFFFYV3ItJFCFbbEn/FQ3EyzrYeJqGfNjO9NH/kB6/FxheErqvybtf
4cDf0LtPqNnr5J9908tOvx8v9Gu03qH3/1VF9ulCT6Dgv7pAeOJTVY/wfDWd8qosQ0Gg6il+pe9i
s4eg6OnL1kd4DBRlCd1FmQq9TGH2P/HJAx34xzv/kVD8z77nrz7A+emxDFTfgST8phGAP6xT+VWR
Roi6roo6H/HFCMgf6cWycL2VDWrWFgP1u42AQUX8TSOgqx/5iJS7gX+AMRyUGS8HgBkC9MMSFb5H
VuWhn/T3mgLS20dA/iihP9AMPp45CGNefH7rI92vuiJLEg4NJPy+/bAXa8Q/m96/8pr82itgfd83
/HcXAcX6yNyWFJlqBC/Ck8bixQjI8keNz45EyBL1YXb8Xo/feusKoEkfJZ67aMC4UUwMp5Eevfj4
Em3ToqhbQMsNif8jM/nNRoC5+8YlQNOGhd4YxF9Q2lkGueCLIQDsTo8r2h1Vp0ud7/rttgHezjcO
gap81BB2AJnGOgW1k8hC/2IIJJaIYZ9QDF3SLFRKv90kML5XCP7dZUADt49MQLd0mvI5FGus9C9G
QPuoSwyLjAzL0Cxov7/dSiBLvLlv2goHMwL0XxpbIbwYfvf6MCDByZIlZoCkADbQmQ+/2yxAj/nG
IdDlp8+IXYOBXBQp3uulQNI/GhRaBtGnjCQUBehvNwTqW2eBxnKnKhyImFASW5/4ehYI7IeAt3hF
LCaJKD2P+W90JHin5VDjc37FwUnDuffFYvC0HPLZRYUjg4xm99dnwS8M059B1tj1wsen8Mo70+Nx
fvY/+bff8Bxc/XiBb2eqJ68TRcNt5NW3Du4oXy/+NcQY/vy/P780S3lS87744sBrefHHV9/71RHm
xVefHV6ebuvbz/o2Hj/e6asbmw4RD4Pw/JcL75yfcqBMT1/ovn2qryYt41N8ejy9VOIqPJ//vI0f
7F/+XDP/6qrz/HyOw1P8+HypYQgtXo23Xnhzbr3Pr4TDks5se+tlDyd8YD7sGKf8/IHb/rDxsurM
HH6+9NMUGLb5t/6kY+yV58cPh/JUnovnyz1dXeWs+Narj7lAfgo//BGdc+/zq8fKJmWy2P3Ln8DN
/NKjHUOqeXg4fwePFEUM4Uzx317/ZxP4T/uiH6f168Dn73/928d9Gl9Jtv4Hvr9/fHHcE2Lw8vUD
eYdX7Y/+nD+cPP/1hTnI/csp9Isz6I88On9HpSIt8darjk60MJ4ez4X7fK2np/4OA7HpTnF0yl9d
9j1u2K2+f2jvsALQWhifvZf3OhBL3zq441P0kNCe8nylYWjVv3rbf3EqHHLvw8UpDl5f+K+WqV+8
MEtF/Pqi7zBxFyQ7P6yHXw5/7F8OBYDY5z/+1DLtlxbWZQys7Vy8HmRJkt7lyt9f9R1ei9Upfb00
cLh9+72uu9zpQGx+d2nlHSbbVyreOsnPr2YG8dnbb/swuNAxN3649jtMjPWpPwXuj0PyDu/1xSlh
3/+6OgzvtDTA/N66WMAdPCU/vCLaO4zyhncvCb+by9o7DPHmFD569esDGe2N7zEW4an7/p3W3+HJ
bc/p6VUPpzQgGt/66HanHGhk+AFGOKfg11NjgDO+/frBD0cVHB3f4cIEf16aeiygzxd72v7Fd5h1
B8wfTymv9qsrDymttw7HtXvyvo+SSJ6/w4VPPh2l3y8ZsNrf49Je83pxlt/jhHFd5cFwLPzhnt9j
RTr2D+efDMfQoPzWR3jjncv4FD1f6GnSvcdStyyrvEq/vYgvry5psvgO972u4lPhevnPfgL9tu9w
PjigHS3D7mdrCa3j73Gu2XiPj3gZTE9F+XKE6J39y6uzQvzSgezgekHCQeQnQ6RjcEPT/PNP/eeH
PjaeU3f6sK5yL/y///F/imD40957dF4tNoTuWDC8Q/bh2ouSXLjAZ/f19enXV4bM5VvfhsOZs3xQ
/eyZUw4nC/wOP2OSBI/Jh//14foUEOx50avDHPA/vBre4cGsT5WH6+nzkDwdjkhh0sj9DseN3UkI
PeEzHY1CUVQ/+Rnv8KgPxMM/ufI7LB0Xp7R0vzt8fB2af7u9/H9M/zylv54zouMhV/wtp/oXOdkf
8rcv7/+/LCU7Qk/Yv3o/5XeYc+OErZWl5XVW8D0Oz9Pww+EU1qfH5FWOZCiNv3U9mVekSSPWyOdL
De+h9Q6vN6H8Y5Wf2Aq+3uLX9/sdXrstA5yfnOrVHSMHef5B/3yr2JGpf73YAVX4d5d9OWGnf5YF
fva3Lyomr96S53/1S19/MZpfd+FXl/ptX7iTm1MAeB7Lp7nwDuvkuEvz6tUMe4+NaU42gPJB7qWv
7lf8t1OBdQ4p4l9VbZb564O9NICE3voKL4v8dH4dqUrvMLjca/Z8c08PbChmv/VeMdh8/G4IBj+o
t152XTUn79URVRp4MW+97MX54RS/LlHBr3v7dS+j78ZAf4ft5wr9Z/58b08PbKDzvHUIDqfq0fvw
R356eJ0UkkXtHS7e5d9d9T0SnN8KgMM9f6BVgxjpu5TFe2z2t5zwP1AReXV+lbV3GJT7M1H689gO
zxFA0/Mf//neNk9Ig3xYnD0HEsXz5YarqzzJd5jSfzxUHzb/j7urWU7jCMKvwi3JwVXaVbDsS6oA
ISwbqVQC6eDbABOYCLPK/kiRXienHHLLG+jF8vXAxPTsFit2OpbKR/zTND09/ft1T5Fxp3yANBFY
Xfd1zbkfF6tJVcpzdAgIcBtLqo7aWKN2ABxIrcpXeeZv0x8FYPPo4FkNUoQRK1zcUnDMA+lkih5x
zb95DQCIPoWB3j3fWfmFfj6rfND51W/BAzLsK9tGls8luYIRneZeDB+hGhFI1xcA9co947wfp5Bq
cstymOigTUhRbvH3I7pu4FRhGyw4J4h2p8gIOeEpApLGQEGsG0MVPB/CV5eCgG15vJwpID0NDdy5
MXgNF72znAMUw1yAQFzToY4UI1pSmAKYnIdLPTcUqz3LdGATdYYiOyNLsxT88jSgiwI7d961FZv6
rAG71YvVzDjuyGtL1Ox7CzXbplk2Hvv//kt9W0yWZkrP3+YL3epRP5F9yaH71DwasERbPx5f9n5y
xGwkI6BsgGFovL/EjvBnAb3oJSgL805wW6Ap9x8azXrCVcuJf1ssEjFpT93q1rVOZ8zh1Adb9bp9
/JuZoLPPlPttyYnvr4h9PGmUb4tBoiXc/x3VsgQmbtnCi6ErjnJ4K6Am/dTkHsDhqOTSGwgjX5jk
lltmiUbBGDd8AOASp/yu5HT353igsHhu+/je1Qb29bo2AI6PWfxy6NGA05IiYGO94zzAxj39k+vW
7IfTu8TwvjhGIsLJf9KrByaKinh0f1kMzcQPAKJyRN6Ars4SPPHhfjYZeyxAdh+bCxn8elKgV9g1
YsT8oTnVM8C95ypDldrRWjMscGxn6iHJeWcxoqmYcJaX6p7ZYDtiIEDWIypwi8/gSKceQl2ignGm
0CJGM5obM4yZCYg3eSQrCcC7o2U1gsbWQkV8bhBzOzKWqoRht1Q9QdAkbii3a6/5Bs+uZapw5CzX
5Uyt2Duov0REzyctYgnY6CbBLBUbYlqZHioR9PP1nLd640jAf4xo0kK1hhqIV8clCTqOBMzFKEHH
kKtHLNHJGBVec8DOt4eKeJzwFCSmFxVCiY6e/kxa4+TL0192muUiffp7NcULA46ylfWhgKxR+jR+
8YiGnkN/wFitHn1jh0cnwglfzUu3UALIjiT4Bojz1onKWCAQ08MBocLApJbxothYpHGPIgNqucwJ
xm8FrvfnUtQdSyDKPpsvEzW551os0Zxa29Dy/aYx6d2H93JFunU99Xss06Grya137SnUJ1cdDFfA
47jjJPsnEN7YojHnNRIwfgAAzU3BMaUCeXY3ySBY6xA+6PRRz5M7b0iGFnbs1vd6SYN55cEeys2E
Yu/oqYsn6TF5yE7wUIDdY02zXaxPKtHQPE0hBj7+KhFP97M88S4HmnbBZ9Z71ARGdITodkjE03il
xhcCbcQJ1bATlSa6qt+KAe1w4sDATJmHoa1RoSwPzATNJQ8BITH3MMCc+yrTD45FOjqJlvZAp0CB
cLIScsBcOJcuLSQKlW4vTRDHMPWNDgTofigw+JEyIUQSWdUpRmw84xBJZFWnuVpybmnTTah0P+rU
U7CIdvoEkwXgAwUjDiaxC8VCKQ9Vfudpg0SIPzT5ovBDE7tOKZTh0TK5Uzc+ywIyHhrY9VyvAPfn
fb9IIi0ZFn9ojAUX6dxpA1kfPNfmPgYUKZPlDDJxhCzdtkBejAFC5RfnBK4IpjhyzqxEunOu0aNM
yVJkTBD1WUl9lAYoxb3itkLCNV8QjmvGuH0v4JQvErxt4NWhIol1IpcoFXnxVCzRH6EbjV470wm7
cSrYVFirmZoVrzJIZB2jWw8Dje1V7iSb3+TRnVpOVMp0Io4FYtbRvZ5x52F3KwUL+N7kWHzhq3Es
4fKubghmzoLLWALWsIGUfsKc6izhaaNEf+sawdUUetdD38kpBFlkrIB0H5vrBywyHJSep1yhJbKa
EfaXeFdQol2N2WhNAJIzDyXdjiSw4muMG0boNbZBcO7pFUoBZ7Xz/d/A5uKud113kn65OloMsGdo
FW2be7oK2Ly1/Ud9+uluKRn7Lvc37g93TWcMdJLOuUZIjORfFplfwJeYBKV5bp6WxvXlmiqh7RCl
4HYoi6F1p9B0OhBh11f3wzfBvdB2t04lYLhdv8jsBU/CrRILPY3tn/C/XcpOWkxYlCcQ7eLQDAYI
baG2q9IJ2o7Oz1q36z40d7oArRZmyWGrEvssiFuMgfJ0RcBlEZKrqxYYf2SkJcZxztWdQru/YsZf
Yi1QTz0gwaiqVUpkyT1P92jv5lcD1Gxz4zEeLVl5AwYSyayjW40C3Tlw8UzQNHZO+qssJXLPE5Cd
Lt5gEnmGhZAF76FL4EI+YDbQuIOzlQ4J//sRl8U7xkhismwjjjOVUufYxwxJoIYpI8gIHpIzoUgA
hS9QLc8TGoLn2YbE8Owob30yeZ5Zs32u7ww3VRI7W/AVw2LKQ0CsGXdiau4PxigomJmaWd7HyUR5
kBSJviAFhGvh9KCYSVZlFGOJTiGkdG3Qw8FCV9SiLM5/bRpKy6Ek4JR4/TU32QJfieC80tLjIYjw
E7oa7fwGgdJoF6VRD8uLpd3hnPcwX4d9cI6QjWAkQIAjxQMvvLnivqP5RVjvAcZD7ljPawp+gyU6
omv6CJNQ2V3qL6yc0pZoAUH5yTTzwhiWj0vMF2xo807CYXT0mrMJ2nr8Xa79rRpXpCcNdsd/2zlR
f1OV+DYJ9nrcMTSne4UZdjonkfPJjZ3rx54Zznax6NJrY0rUF7upejRsHYcE3pQqJqyuLTH/0EuW
iT+9I7Farz9FLM93FUnskF9HxjR65c3xSPTrTtTyhnoSVVHT0fu6a1/fDxwUWHLNygyRyOpMDC1g
axFTjUgCpkOLSlEjYQ40etcOF8SFTgtHxSZjEqNdV3jz2WMWL7+7r2kerlyjc/KIdwrYweHtvTrK
Dd1A1X/bWgu1qXpPl1qlv/wLAAD//w==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</cx:numDim>
    </cx:data>
  </cx:chartData>
  <cx:chart>
    <cx:title pos="t" align="ctr" overlay="0">
      <cx:tx>
        <cx:txData>
          <cx:v>Response rate by Country</cx:v>
        </cx:txData>
      </cx:tx>
    </cx:title>
    <cx:plotArea>
      <cx:plotAreaRegion>
        <cx:series layoutId="regionMap" uniqueId="{72A9DF21-3BB8-422F-9A27-110535EE28C9}" formatIdx="0">
          <cx:tx>
            <cx:txData>
              <cx:f>_xlchart.v5.6</cx:f>
              <cx:v>no.</cx:v>
            </cx:txData>
          </cx:tx>
          <cx:dataId val="0"/>
          <cx:layoutPr>
            <cx:geography cultureLanguage="en-US" cultureRegion="GB" attribution="Powered by Bing">
              <cx:geoCache provider="{E9337A44-BEBE-4D9F-B70C-5C5E7DAFC167}">
                <cx:binary>7HvZkuW2se2vKPR82cJM0mGfB4DkHmoeu1ovjOoaOIAAOIDj158sSS2ry7JkhxUh34jz0tVFEptA
ZmLlWgu7/vq0/OWpeXnsv1lMY4e/PC1/+7b0vv3Ld98NT+WLeRw+mOqpd4N79R+enPnOvb5WTy/f
PfePc2WL7wjC7Lun8rH3L8u3//NX+LTixZ26p0dfOXs1vvTr9cswNn74jXu/euubJzda/za8gE/6
27dZ/2ifXr795sX6yq+3a/vyt2+/euTbb757/0H/8NJvGpiXH59hLBMfBMERw4wiIRgS9NtvGmeL
n26TD4zjmIUxCVnI4pCLL68+fzQw/Pen88NkHp+f+5dh+Oann38f99XU/365Gpz6cd3Kvc0yu/5h
Wd99Hdf/+eu7C7DQd1d+Efr3Ufm9W+8jn7xY89jrL+v/z0PPxQciCIGYxjxCKIzwV6GPP1AqKBdY
UERYjAhk5ses/xj6f2E+vx77nwe+C/7P199HPzn586OfVbZ5tM9fQvCfR1+wD1DZERWMcAg94V8F
n0BuIhLFiMIzhBEcf3nzT3X/+9P59eD/vI53wf/5+vvgZ4c/P/i7l9482vWbLzH4z6PP8QcMsINC
BCmIIhGSr8KP0QeGkIhZxEIMPyn78uofw//ThL5c/LX5/Hr4fx74Lvw/X38f/iT9Lwh///LyR2I+
jT8AmGNKOA0B+cM4/Cr4hHzg0Rsu0RiJt33xS9TZ/e5c/kngfxr3Pu4/XX4f9t1/AeAf/GPzR9Y8
ox844ZyjiBEScfzWS3/RajH5gAVCGFHICon5O8T5YTZfcvGvF/xPw96F/aer76N+uP3zi/208uX4
aKvH31rrv8dxOH9rpaHgAOg/sJyvGy2hH2LEYkaZEDiCp9412n9pRr9e9b8Y+i4Dv7jzPgun/wVZ
OHf9/Lj+cSkQUNyAODyEVhqFX/fa+INAQHIIxoA6HMUhwNEvIef35/Lrwf8y7l3kv1x+H/bziz+/
+M9ffPnSvxGd4UsMfm2r/5vlT4BnApTHInzjktEbsvwCd/gHgTFDBFEW8pgT/A7x/8U5/ZMc/HJB
7xPxy3v/kI3TPz8bN42bXv5QJAK1hXHMOZDOEKA+5l+rLcw+RASHkA+KSSRAmH2pgh9pz78yoV/P
w99HvkvC32+8z8DNfwHxvJlfnl/slyD851sBYOgtwBEoWYoZ4/TrToDFh5ByGiEckpDELAZW+ksk
+v3p/JPo/7SM97H/6fI/RP6/gHPegeb7cen/edQ5NFhGQWoR4PxALdHXVR8A3+SIAzTFsCkQJu/L
/s5W/uX5mxMwWp6d+a15/Xr4349/l4b3t9+nYyf/fCj6WZ/8YTn5PwH2gyH3Q8W89+reWz+/y73/
vYb8gxAAQyeOmMAx9N5fEQJAkyg0Ah4LEX2p+B+bwO9O5tc3wf93QuD9tvzDKv//0Oi3bNKfzeLk
0T+mP7jMv3BKf/vul830buhvNZIfs3p4/tu3mEO3/dm7fvuIr3rvmWue3fSzKvx5xMvj4P/2LUUg
nmnIEPQXFGHEgcTOL293wMkDVRdGwH5/FN3QfKzrfQned/QBfFUM9ivhmAkwm779ZnDjD7f4ByYi
oM2URT8RhS+Lu3TNWjj7cyR++v0bO5pLV1k/wFJgLkCy2x+ffJtqiDhIS2h9RETwIkSjt/tPj9fQ
094G/L9tXopWdKxK6DwXJ7qmQUL8hJQNvEkQb5fE0rrLBtwPKY/HRiKQtMnSljrz3Twk1MdEmbHE
Sdh3s7TLRDNi+CRJtfmjWHE25HUuYUUmw+F8HUOnTcsZtZIG45koi1yF0ZB0CydJvvpBLSS87Gmw
92G17pDtk7qN/Vn/APpMHIuVJCJyeZIzEypfSRJFNon4HMhhWg5BPnRHxMOMBHmx6wvUSBdGH4Ob
rdwWyXXIFWXIpN3UdGoxdUJJW8imbEoFeTrEPlj2i+4OHtdSTNt4nkf+hXEbZEE+H3Nsn12DFxkt
7d7GzZkOhYaZz5/abtsXDUxt87fCx1cC+/tqaiTG5bZ3dY4zlJ+32/oA8ZyUD/pQhV11V9tBZGNz
E/hplUsTF2nAon1B2mxaSq06UpRJ0+el1HhdJQo0laxnl81YXJBooAkVQyuDekytm3autg9D6T5F
ddtJE0yqDLFNyDY06Yimh6ntfWbnTvVFsx1pLLIyR1vKl25VeGKpG8nRhi8sSoutLFNWTFaOyx5H
/b2po1CWpJBbXDFlydwnwYRux7Zr9m2opZk6koQmR3Kx/TPO85slsK+U9lY6t37uIv+4DuvzWjZj
OpaHMEc46/OFyxVFleyHSSdlFzLZT0dn51XxrbCyd6uVcZXFse5kjpZeFV7Esg56m4xzgqJWTXRp
1OSiQW6L0QkyJ2XHaYb6qYWIVU42pth2Q3XY0FgrZ8VZQ0kkzTB42aDJ7DRZDmO90UO5eqdqzOp0
0abeu6KAeeUDT4faajmHrZVgSZL9SoNBknorzsMWFzKO9t4bksyujWUUhZeimxvpN/1pott2bMIo
C5jrd5wEjQxgWcpvNquC6OO6bp8tH3rlsY1kbRealAFsJEbaNalq3qa8jHTa87HKPGeLqsN+bxrk
7/rTglUnrbHbQYtpkmPtP87b8lSjObgwZiulYUueLBupT9DW9NcsH79n9Xm3LfWjrr10fq6gPuIh
8XYlkFcbZtUidn089g/Gm4cNd6pDmKrcNY3ii/nYm/zj1vdxgtauTywqj+aqKyZ0ZGWOJdL9dt2u
bl9EAVJsXu3BTKg+pxO5cmhOw9xc43m+J7qQ9VTRdCNNJxsfukznqJblMhWJcPQUt9Np37lXMo83
nHudbJUoUio0bAAxn4YlGrJZREfKtzqrKn4MeGQPaKSV3MJDMLPqPPJtVi78tqx7kzb5rnR6VOOm
eynmwSfWAkRFYTMd2yYef/wHTltXGa7RqnLWR3IM4z2x7s7b8n50Ks6RU3ilr6Np73BRvTS5Nrt6
4p3UdE3aOo7SaOaF0ojn0vQxxDZvvveuOM59KSQZeJjqeD/ikGah1pPs5l0ONS/7pdeSLT5pBL3Y
WnETR3Ol1rGwSW1NKjZOpLGBSEojvh8Wq3iEL1xcPAZ8SAa0nG7YQfAa9Dh2k9oC1qbdcz0QImfX
5ElRB5KXZD6vhkINLb/Px/5zKNb7sSICXqOPYeSLY8j4gflS5oAe1OPPZFPUISM9KZdjWzYX7Vpm
bcFb5eC4KsFBvjfQmlQUGQSDNFb5UKqmoUi2TT7LcoClba0+DaPpACVXASaMQTI6dozj8WIe+ONU
5Yr1kuNxkG1VnvBlGqTn5rYk1fe0pco7/zrTzQGC6UPfJ3jmQtqKjUlJt5Om9WekKK6qJrqHhlTI
UbSyaWAvYZj/CAdrktZPWx2PibGll4WNmQKy+0o6W0vmp1PCNJNBsjQoymgVnBSrz3dmjD9FdFlV
qD2TtQmHdJ0DL9lUXJJNr2qgukvbmoyKFXkvi2rajpa5Oe1F/TAIiMZmCkkNW6V12sulevKxL28D
dxfHizvkRQ9Do/qimYNJ1psH7Jr6pKIbl3kgopR487pU5DanexEvxTUckexymn9miA5JP5FTUwBm
etOcsC6uEtZ2bD+EzX4141VAivo2GJtTM5tGtWwwyRzm27GI/Ec3lUGqLeHZ0Ib37WQGNfi1Uqxz
V9gBSIswiCULokPn3OX4UsxtkZhmDtNgpFjxKQyUqIhXK/GfgolUaur0bbfxp7Dtu8S54ftFrJ0M
60mKqvJJ2y23bdtlzsy9NE3Y7kpKH1bMr8aB1Ek1t1d+7O9EDKD8xhZyf9Et5hhUS60i1tVyApSQ
bYkOnsJ9NsMWjHif+DL+2OB94P3lDAuGvTmdshU9dbrfC1j8PrS6SgLusjHuPxdjeaLLk5DUg2L0
URRDL7VBH4eOfWo9MmqKr4XxU2ri2KfPdR4Fh2rin6Oe7Wgd5CoqxaxqlrcpNF/Wl5fck+rCxDcA
/eZi6YxiKJR2dkNihHVJ19p439IearUZOzlHgQxJebMu1MqyDK9Ksl1wmn+M7RDul/Z27TGR+O1N
YyxquepZ72KPrKTLgiQKwzaxEc3VFDDV9cycUld5KLD51tQzP3a+yqruko5DeRCVSHRBp7TcVqmD
7TKY2vOaTTfVds77Cst5zt8YzbrIEhd5SgB76cxUVWqiCjfXactyJeBrJodhHfdR2V95/9Zhi/Kj
66rPPtZc4oWpIo+TyvfBgUHrMWW8nws676emrKQg21UhtinV4CKmNeGLbKmJoasTyXh/jleMVWxL
NQ9DB7wN3wY9vmXDZNLSh7DUNls8+oyr4LnfulMdTZdEuGfaV8eCWZR0K2S86i+Crb12PKKJ9duo
NrTTneWJboQ/FLq9tJCOOvd77Lc9acpOkWkkex4GJ/VUMAWhHfY2X9Rko7RjdSPLAo2KYgH0tmce
tg2gMBUWGrpJyFCfbuFdUMyhnKLyNe7dlm3CjRkWxac2nxKD6pctBHIZRUEN2D5eF2sNvKdya7K5
LUpn+IpLUjWuu4yqgMk8mvM9q6vMFTRboyGlqCeHOeaZyDuoVg5MMJjr2ws+LF4tmJ1Wps/lXFxA
0+uhpVWzDIuV7UZbNFKT+lk35SgrtFZH3o+z9F7Isg/mvbAhVsR1K8zqk61imF3r7iiOtIQ2ANyK
tLtgcm2y1sGzs4tch/BuXKOs7h1UWfc59vcFiYyitc4lHcI6MSwZO1vKmrk7vcSB7OfwVVh0va1l
mS3hUEkfZhG3hdpK7VRuoUpaOgzSXox3Y9XeDtx9GvTHpQHCw5f2ZrbVRd6RTw42iaqb+WWzx1L4
UDYjalUdV888XMq9a2IPRBc2SFdrLYt6fWg17Q+1e1oW1pz0OG4SBPWr1mU4bQyWtgUSM4z2OLv1
hOgwTjXFXsVFmbGJIzkgi2UQXuWkb5MaNdCn8OZlm38cCYGf1QwAsXW3TUCNRHaedrFqoreeJNyq
JtAHmx5xEi+zkLEdd3UhjiOdJZlQoOg6PqK6Vl17i9gEnSEa7V4svZxyHkvO1lzNkdlkMfKTaKuy
RY/1LoI1KISqWvXhjGSxeCmKuUq7MX/ChJqTlYYU3ur6ZF7KB1bVN+vIkroDUFhHGmQ9qSGJ2kF3
L7qHYBt0JsL6Lh/EKS8GKxeEnlZ2OffWqWVYBlkM88caVBrgLROpnruDEf3HoogwYIi+CGN64HU3
yVIs94G/wzzXqqins36A/ukjkE91XWeBmKKDG4trvwBtkVUA9LKqpqTIq1jmvk0MWZ8qZjfZCZTN
HdZpTiHecw456wyblY3DAxosB5Rab0vabHKo5tOZxvoi6EXa0cle8ra898G4HDeOD6y1URaG3QLM
WRxJ0GJZWhgWlQuTdgKqNFZLJib9OsaXLF4/r1Dvbmtux752cghFmRSNu0ckj1QY1EHSjdynQIRV
P9SjFE17W7fEJHFLteRRf1cO46CAZvUqZheUrlZ5u5wWBb2xAzQHvRVULnV7WNYAtup4FhSjT7d5
OBS9JpKOpc20g6g0i3Q9sJ1pix8n9FDrVUvf002uptJZ1dYKeVOogIPSI3y6n7rychbjKqPmrRwM
cPZ5NtJs9ITXfr+ZAQGgA/91pz88gfv5BcU8becdZ931Fq33eWEUisnD+vYxG20t/KYVp3RLQjoW
SdQVeDd2S5+ZIM1ZXEhUh5WKkc4Tvr6MMaQzbrlRYA1I07oiCYpCqKHUJ3R1484U+KwgLlDQW2ki
oNoS2+iLOLBtEompl+0quEICUJDyCzdjLqkD4e5t/DRF+LrraZnMkFA5t8DXg/7Q1gUHUeGxbMN4
kcPG942LtGq8hWFuuls5A+Yc9Wc+pMCY7cihRBs5l+tx8f7IomWUW58NemUJAcYm43I71tPEZZ03
q6KmeEQrVVscNMo4hyWF/6pWAwnKGZJmYXfjWD+ssWXgdgTH0hcNtEpYCi66U1G/Fnp8iXh3s/p5
kIspQZ+Ut16EVwuf9+s8HsJ+3sdN/ryQ23AdznVvH+1MT3VMYsDcxkrNOci+6LiGrt0BSSNAOwGh
66C+MItEHellzvXHhgWqHyuedbjqgKetxaHz9QsYEgAu7j4Hc0fRDtQOrrN6QDzh/ScQo3mC5uba
TfpRs6BPuNiRrYdtV04sGxqzy01xt0T4ZS0Xocq5dmpzPkWxe9IhSUZ8FuWmSgYmqiSa+gcxFFYN
tbkNUGCSJox3+VYDQ9HBbeu3OyFEIMv2Eza1MhXK961G8yGaxM5FSBndjYnumzAtgTFEwZyY0V92
tZ2Pcz0+G1MFcgWaXEIFxILKIeqg4BgkY3Y6VjgvVM8RTuyMQNQARnVDUUuvAeuW0kRSeAaP5s1x
yW87AHLFcl0eiijPIp0/sYh2at0Kn5T6dNrCIqtvzexMBs0xSAGVElH3D74AIgnfAoB+iq8Cyj65
sOhAxew8KkowVriVuSmRHCtcJXXoShlypMSS31PvqeQL0PFw6S5N0A5qnto6bcqTwJBQ0bA3SUB0
wklah6g8LSi9CShIJtI2ZUpPQLC3slvr13wrb2o3pZWeaUKQC2Wr93ypa+mwvQ5BK0bhdhhhfwb5
eBGs5RmoY7kVZ2XwMZ+DZELD0fL4zIxrDRv3DKyw03heGpkPBEAM+dtywq3aqrOyL7mc4u6C9eBh
1A1Oq3EpgcBc9EFjVIAsOD1D6CW2xqQRro5NrTYSmn3Y5Vd0KNbdFAxRVlRrtgwnZdmKzE6wpYHz
v4ykkhYDz3C4yBqNsKojCvz/1lugjnNMgNi39E7PR6bXUA6zMUk/3IBTwzPcQBznfFmAIpYAl2BJ
qVyvT4W2x5WdjxwD8vXNpTbsoY5nJ9e5Z2kNwTQLfy6Hih7jplXFUt+ITaMUlXyVuEBZy0FLr2tL
Em5NBmd9S+pQa6TQjRo2e+9rinaMreCdgIiPV16qITQjMPo4nRqW76Jm6mQE7quEryJfAtEXqpjC
TdZ0VHoS5OAHcWZW+7pMa5eSfj2j/fJaNrZPp2451avAaunjV4uf8tY9wreBHluxPeG2DpTx+nZm
7b7Yep+GqLGZQ7BjRg3bYC1OW8/AHhM0DR1/sl1Yq6Ba71bkEqHH40LQpTdBUgNBLNrJyNnEHGJY
Hks9tLshF09VDux0BQU9btaAITeTpAdshx0k67C4Hmd2y0PzUEeo3mHAhio/Ker8xHfhfcmrOe26
GXRaxHZ5LjB0Q9C+hodXVgPTNxOUpe+vWLHs3QoKsV/z1K8bMEOCNwUi7dWQYFYbaBRdr4NqcrOl
hS6u4Nw1PggX7II+PnqNn2m13OIGPNOimR+qpbvgjlI5aXwvoNNLMeZgNOrpVVf1ThtxN6Pxprei
zFZwNjNw8R7AeLJyWLfpEBqm0JurEJu4lQUJL6yjt+NcpuCbRKpeukXlC5Qi6HdYUmMfKhbrN0Na
S9flWTgCBUY97eQSEyghH1xMGGjWCPhrljXO+tW2SlflbggmnE1NJEPntHJ9B8y3N61k2J9uKyW7
gYIjaIh7ZIuo0oWBZBnimULLAdtQiwV6a+8THrVAsa3bixxdj20O9Ao2q2zIeKggrHEV44y/MeKl
B0hu8HjdhdD9l/pE+/osgsODo+bkCpXeADnWNuVg4qh1cCdiMVxWtLiccjA7EQH3DIx0hRw08i1s
u0O98YupAFul7rAkBuRmBEosXnv6xsfzE67zCzEGn0wLLtHqXLVr8HY9D5v0y4iuelh8uho0KRQW
D12OorQGFzI9UAPHEuCLH7DL9wWipQqHxYEmYjTZ4C8SwLah9gQvAKa5jcVuC2lzAPNNSxzAI+AM
7+IBNoMO5k9CGH0hSnEa1WF0yvp1U21XrKphK3DqpQJXZGG7YICeYLqSpIyBEhgRuMe2arokbwFk
eBACbBdtvyvwlO8bpOXbPi2mZjwJygsT1uFbZiI1e3zaB2t9COryksR+Plawgbp2Dc7yzh9qw+wh
ilgNtqIlSdB+HDyIA9N15y625y5qwHqJobHgOLgYcXnbrs2UDLw/KU1zHTQ7E0DXwlMPJl6xvRJd
oqznEI+m7YwcjB5lETfRrh+qrAvW+VAxn1Zt2e3wQjo1j2/tAZurinK8W+MZ6K976EXWofo2tr5L
phEvcHoTgPLRswKXqgc3q7nWHTSIde5OwKoId2wcngB7VR6XcUoacJrnvr2usLueODlB0/YAcGST
3KL706jTBJopr/YMA5kqSwPHPCiyGXmzHjanA+U26I6IPU0M2cPYs1dM3boXY3ey4bpJl6CH85mx
YFKHy3q6+vFkyu3NVNag8aJoUc7EpVzytTrAAdYRm/IagzueRl2ugER1DM6HXLAC+aYA+mV8oAUi
aVu0MtZBq0gPdW7tsh/gHEwWE1DNIJgexzKCg4PiU7eChdMiQHDW1+kg2ChzGu5G4S5EGxcnpmqB
ewZg59MCy4ZRowohLnuXn4ajZcBg4lk1IT5ZyFVs40UtFBcJtEzwCsEO15Wvjjo4tCRcTkS9ydEj
knVb/EKrelPjGNS7moRDloNvG4wlyXpveOKqvQmWFTCFv5EQNqq5ikFKxHLg0Xo+0xFI2xodbAvG
zxAuu21hl+0IIE3j9Ujh72QyUI0pcWB8xpg2gMPAQ5GhoYrLrOm7UoohDxTBfQmnctD66JjkY3dZ
bzsdrmEyUEB67t0hCoTZoZoHScXqIdkY6EPP3AI7ujESjwvdoyLKctRRkE1NkxWRtOQCr+SVF5Al
F1oQBUvI0sraM6h/OLyx4wvC/ZI2dcUy4AZJp8tQjnCcVWWkAA3gcQ6HU6SlCUTjTJtK8SoWKYuF
VsQ0QGyaScXgOI9F1MvlLd+zmXNQusP9KsAkGyt0iZyo977eMjhJBab4xh5j0OBt9UB51ySLaF/8
Rp8WqO9cd3BEkj8awu7aIbxe6zTHcyGdgaYOxrOW1SaOG+YPnSfZ2oKFFoKYjPD64A29H2zEVetr
kVBXarlu7U1Z9jiJwOJRjXlcyifX33Rbwv1FhD5v0Wk9XWh9wVgDLgD4MNGnmNwUYyVRflmQW6GP
tNjp6XQ25xqc0vBkRPtAXOfdud5v03EWNxZfN6BYnZr5DcXXYXkawtGAKK5msoOxsAsmOFXC/DqK
blazynj8WLo7DGFu4aSiga6zMdVWlYKTElCyNmkXOPvqwCn9HHfXTpxtY0rdlQ1XCacLYIh8ikoi
STNIfY9mcZbngwJXKaX53ZYf5hIrNoHTkJ/b6noAE3S+We15030/AR0365NlWC7bA51vLbuJ1tOR
3eXba87uefhQ9bdOl/t4+17McJgnroPwRG8n46T0km3xqfAneTzKvvK7MjpdimOXn2wVyJSTuH/o
2TVqCik6D4w8zrRJ13xS9XBAHrTYx3Luspi+tPqujmoZ6lMPfk97icQJ6Z6Quw/xiwXzyHU6FeZ8
HV5Hf+fQ1caui/a1ZveWCwCQUm743Nvvy+Kzz+GoFQhEsHZKb1bOcPy0CvgJJV184uYzym8J+ZyD
BZSzO4Kvae4yAmZl3SWw6KmqpIZTLawJCF5VAUhVZtvrCMqMR2qxYMNjCCycEsRBAnAiAzSDRbdC
A/geD7H01Z1p31YCuwzo+CKebXDnmgN3B/geucSg+McTbfb1tGP+uvOna3yZOyjws4jcVVBu7NQW
WRQoe9RzBsGc6Ec/nwlAbW3/l4TzWG4cW4LoFyEC3mxh6SlSotwGIdOC9x5f/w7mRcymu6fVJHhv
VVbmKU7Mwnsz9Y1kNyc7JdqX6oW/mWkHw7iu5nXEIcIIGJ1ucq213SVNs4vG2q2n0hEwVqbpc2AS
laTJ7lLLXhPmi4YwW/jUqO4i5r9lSU5Eg1axr5n9bDnSj70Z+7IZuhIG0prTCvCcDGYPOd3lGoFZ
jwuif0FLoEg50s3HPFp2Ile2hJSKjdzrhdrbzHZLMOyZxJnw25at0Gm4fFwCc+mDZo3wkIN0fYrV
FGcNLU9sv0rvvfweIzauYnbNs6e8/YzEOJiNU1Pt+9lrEq9HoS2Klw7XND2OyaVZ9pP0kkf3QuOS
Jk4q/Fij5IarPVaneL5p8wufs9YQaj/vtLawU/ldbCu3wpWI09iW5Xtk2U3bOW3IHxzC7FreIg2D
QqWuFd9cESk9Fs2zVH+a6fMs/hX5nyT/ZsR5RvrZLrhsmA258ieSTPaFsyi3Zfqam5oWyzOhoSeY
sAW9WEoeNE7JOjTLt6kmTkyak62hl4NX6PrnMj2ZGOoRvk3sUvjk5W9GS4t57KrMK/Kd/mZP4k9J
hl1NjIDV6lrl7CRKHECuMP/0TpXiBkoPwy3Ml0T+mpre4zGSE7s8ClGErzhkeIlr+qoMBbojtvuF
Iz/9gyfxkvnXHEM7ncODWidOuGh+pPrbKa/5kLZ72VFzen7dWJETS+Sl4UmckWZ9RPL2G+Zno30Y
zZ9mvpviW9Wd8+a1Xq619JKWl2h+U8OvlmcR41DP1ls9yccK324I+cFuEiGlKtHWyxvHHbPOGaRv
4aNrW7vUNFTWatcPg8zJSDcLVLRl0djJzOulFbtrST0qBntirtXH1J5HTvHXxGqO2Ht4WzaSQL0v
Rm3XuN11rJL1zPZQ/pgFUUEbiILO52+ZL41y7EAp4vXNLLnznPo2dzKSSMSWbZhbYviV9H85mUgu
cXia77Hd9bjAmtz9V3tMbSAMKu1ltoK4NzEL7n3qZUwvYTc5Cq+1pLgv6US2icxNVVeKTVdLeL6h
ZcfJvwYehHi5UrzxMmLRFwouZC16VkW4QWuO+mKndYpXcZtUVJKg104+M9yWoY284OA3IDo1Sqa2
W6bGeCkQfKHd5KglHl/TORVaSC93SwyksPTuHM4+xw5KRPCGrnaztNgn2er0xujqw8qza7TOsbTY
E8XHIi8Hcyo5+qtdkfer/UJnU9xBr/1eecuq3olV7jluA2GRp6uto9NVw6r14hAr3sTRLVQbf8LN
qg+4koc6lp45Nk4VeZrQeCk/sGXmEUQahGDUt6KX6Y7J4FjN5JilQrSdBUk8QTp9RBqX2Fi8Plvs
ChMiz161idH5LnSfmVmgS2hFUmhHGujL84Tu0kPB3l6c3HF659MSMX+TARbDr5UcDeMkptdJ+1S4
x9X4u5AgMKk5AqjJimJa1N5f1o9FPYrJ6jfKXljjHW6ey+GPMsnu68Gz1tqurA9F1eyKoWek0YoU
0Lqr0EX4Td23HDv6winBaC1aybMiMCeptSUF7UV5zNPctfKO/0d3k9pyeh2vZoj9yUwdBYdmxAVs
Ey6Kcel4IrN13/4dM39XgDi4Kdvj7ZfIswp11w8GvA/WLMK4GmkndWwL8jman9T2OUO9pkgp67cd
PsyJOq3yronG5dEgD4UPyjhaWeFYHCmNOHBUfutatRfjJRS/RfWrK05xzfnRI45E+FeANymU5hAb
eaA7YM8hQzNX4YAnTDH52gR9KTtk0eTxhd+0+OBKRL1S/SocbmLWOVGy3gRaBREJpk7urKT4aqhs
cvYEUPU8RfMly7e0712eZHp1bTOMYBK/aslB7ISzRk/twCLysXamBpAkx4yMVFeNrEOU1kG1TudB
154GK+WdFOYjrTJ60HbnZL83tKCvMcBk6DdNd2eBCywNhwoAQoxGqrtiZ7XuqBWc2JicBaM8VUN8
aWvxIBbhLhxJV6X3Tv5eIyAJXDdZrQNrTo6hJL5kSXWoJk7RMgewBLzXydOj2RHi5lDLoqPV92iK
CZVWx5B8PamDuaj2sbYGo5oFCw5tlCN0ZPVsFtbNrDO7bKffaViOQi0SUYXu0Ov+Ck8n9qbTF89M
6hczma4mjFdlGkFIPhnNa2CM2T0b67McC6cqSp6a0FPlkXB4FPdqF951SwoMrbv0cnfx5Fo6T/h0
hZr6fbf4w5i6A/GfthpOEgJZiaWndpKtlstJSk1/njdLLQW064hA4AyS6lGH070Xc1R72TtrIT1i
cXhvZIO0tDiXXXeKmuhoNIanqH1gxvi9pvLWSOKHmFmXtlOf4SIvaqkFVf6Z5MW3tu4so7s09b6z
DFuKhaOUVkc5xnhHmOZiMblRsb6yD/+Ul+LfnJGKMAScVUF6EohFc6nb5Ye+bT5bIf1rNPNSTtFL
rrt63d4b3fjXmbT8aMIFS89RuOwlCUSk0Zuv3MJFpnzk2IBQajrI4lbbJ/OjKUqmty8Jy7cAr5QU
Pud9k1W7qvkWydGzUXXy9DKHTDHjvzY9ht0xXN3C8gsYKwvD0jyUOdTEbbH2XRwk63MykI4EeX9P
5ZcKKdGd2uw5UX8Sg3Je1XbZnUbtveW6FGpEMo51oB3XKnewfcz6U7UL4oLPSL10yWu50sMIhXMB
0xZDTXBI4XBVZsQCv2jlq26epYMtBZL8gT/jFkrvhPF9LP/VNkAbgXsRTo68WPYDtTI/ieOhFK+p
ciNbdfQ4KIpr4pM36M5mS8R/9XyrJ7qUq2SeqDzS7pNbTSE+K7blGqIvn1OattRjcisXK3nSPZyp
IOouXKVgRTWpE0E5QCnMp1dGEE2ySiLb2ybcEotPthI9OnmnGi85BbiQMntQHnJ7kDBIs71UBtMQ
gMbxX6KcdC3F9/+sJXEv+owj1Z+SvbUJbKdXmTuwgzXdx80rvdIum8zWr2Zzbu3JjVundlobTHWy
RdvUzlQX0wqoaY5S+y1knfSTY50Aw45Bk59wnJTSS73Knad9GkGquYm7Zt80L1eILz0GXpgwOpwV
0E5pfK6tg05iLcN8JMtJiw0ndbBrDG/sXeFXxvO23LKr6QXfyngrrNIujM+McpHcNstg4FSI5m6e
H9N61MO9JV1jD0pRf0Lxm/pLOx+K+GOWn9XxtVmZA18K4SPRX5mP2tXrxd1iPWrkfCmd29nlDTLO
7Ej27bm688r9WHsqsrMMkpoeZn9wEv1oVpdevdd1bRvq6nfLVXR6VzRcBpFlvjZ1MIrHaXzlr2XK
ftGupflkiq7W+dpyHcy96AKDchHQ6cUh9TRnlf084OCU+yQ+zaSUdY61+lOs/wTtuZn83HksQFj/
4vC1k+5x8odYn6xAiW9Zv1u0+4CWekTq77T4lfVAh9tN86FLF10PhPmFYiyaN8MVOPe/tRt6onFJ
970vlFejOUe8FgfTLX/mZzq9FUTVv4T+J1UfOsb47PcuQXFikgLjNNOyh/pnUt+X/l8rBEbvSupF
mw9Celwbv3Qih2M+FOdhOIrhrXQehZY7yjB5ffdZa6irfZ0c+uFnRKgZ/T0Jc7uEhTPH51Q9y80u
s754/p4hQULfZmm/fRRB5k+Ay+lLvAR5tqVDR9PLA6H0NRtdSi4fZhnt6G30Ndcsn1YEq2FTj3qe
g+HK27urQrvV/5VjAG4TIRYH600aGmccbx1TrjyDY4IkCcyQgS4m9ticNItAeUeOYxv1ax96BTpR
z6D26LVB/RdKid0QHMX4I8n4FnZBgSsBuWwbt6zFBxevUr7TMt0mjtOLEVWm27Nc2jXu39q+ht15
jt/K7ms7aeU8eWYSu7gJKHcCLoffRZTUzafcHhNljzdma/YvVDmDyXupPq3bJ3ae1GtdrXa53Kzp
2kVPsTzYhuB5cvgVtWdGIuamij92u2Zfd5e4vwwQltOpEo+Lde/rmVCysVugxrnaFdN+Ef4MWIxW
wG1PfifhXxJkQW58LCjMQXnqq5/tDX48ifJr28DZgljO3b0un5pmb5C2B5IWmBah5bFtX7rmqUU2
vUNjjxblZd8Jr7FLwXXl8cy8yDu+jFTdbLh1ruqu0kcVnuX2HeQG3s/u4fZRLpSiS5zvhiGYzEdo
Y28pr1F3TnEPeF6O6C5M+vel3eOz+TljcRPuY+HCU4iXr//yaTI9OWjCL1M+KaTxaf4cKX/h4o/3
oQ0gQvP3Cq8Vz6o/JpYvdrMdeolv9Ajp5CnUDskWyjBTo5LtcoOyl3uYvEjjLaa+6PS9AYANwY3Y
q/RD0nir5hYw16l6xJ9WmAUhSit93w/fcuE0w8GKbsN6XOwvsfFAGxhODmZ3LAjeluJ9zILQo7SC
m/sdAZVbFV7GZJl1f51Xu21cOyrEhqARu3aEnvJlBdtdToJ20bW9XjDyHBqmyEn9ZVYS43tINeiH
uxkFtQgHS3h4NPKjFJ4q7VXJMLh2cxnM1kWL32LpIMJ8jN7kr9UxrQKYf2m85pzQWHvL2i2+PpTz
2eLBV8JR7I4Cc3Oa/kTrTyngCqlvGznOgOJErsws/kZ1zm5KuBssd8NReQOzqwbIO0c75dwJa/A1
cNTVVL2yo4NLOWOG6WxPU3kg0KPEm+qrQro7zo8l9hIr+NLxxFFtgbWvA31xF+q5Hvw++OzqaD+C
P9d3q3I0wTOmh0w1jyaQ6mCsn7rWNaRDFAWXJ9515NDQe1/M/RIKsyb7PtQ1926jGIKkDUxPcCuI
ZWE3Rrsuc5L1tdH2VnspsJQtG51jxzcMvoax19aqTwIa0uLaNVypfJmqAxe3JwrSDkN2npNAkZ3x
B5DKZgXCX017tr9NVyV0vSKjuzy2NeM6D7tRwUbfC9ZrZvl5/pTSciInLPzuZNqyLfpQHSFxkItZ
x2yVbmJieJKMk0UhhsDiSVTVPssxa6+zgQtSNbaivfX50zBeFASP8aYrKCTLHXtfbT76HjmL1x4A
nPzfDelQieb4OmiYsExUazXY/TbKCiVzWpBkV8X0KIv5i4Gi2kW+wjZHx/S8qzVHJSwFovJbiLMn
iWqQHfWerWmPgZ0hBpz7ks83o370oF0AVYwS3yGPvFN2lfwlxeHFxIUbtIOYvJjLnQI/La7IJVf2
rfkKwThTMcpTnzxxM6HrC2ViZn+V71p8DEXHXOltXI+icTapMRgfwnqsvKrYr8ZJSy81L21Jqc7H
mUYRUrAWusc54fqa5LYAn04mlHaiXdf5xYgPQr6P87f+FR3jtZbHkbZL81TGe4FkWPTV/plgGhdQ
cYoFPYN7IQLU6QcA86Y+lPEuozqxpFBcBC6MxgUhiFeQvoJ4jOXnAr0jl7tJ2bFHgui15IDDmBU+
vMlYHc35MlmH1ckwAQKgAA5nwpM1Ri6o2bjR/GvMB8s4RWUD4upOauSTqTh9yC/1jdNjSahBKgEi
rxSqRmWczc/VGwi6pZ+6JsiIRJWdwg8Jd3odiPNPmYuuTL4jhsdi9E1wCddIB6fpj0p/HUbSGSiM
jhGr8UKnNf8p4c8sv/Uyg3diHmABiaPuxXztfQ0au2XvCrJKLo7gIy3vIf8ohMrWq0NDyOXFnhD9
0sp1Legmv2x8NfG6xNXL1InHL3N6E5GrymaUkZyo6p0r40xRYLb7NSFdyXaGeJ7/Zqp5/NXNz8J6
NtK3xR1crXjeRNz6GXU3MyaC8TMXP89bmoNcnGVpsePpqpfvlEtNPWwXXg8/xAH7Q//cLtTQs3/g
aGC2aWfaW+fVdS5LiNk1vlnxKRf24nJXtc8x2zRkI14W8amUD1p01s0ry1PKssvL4+qQL4dnxgS7
qwnzexCGt8gZaXt2EQU4nibdrFyvaUt5lc/Ahsj03JPdpQ1Qg26OzU0ZUfap8lYxMmqEOENy3WYr
A/udISGNepTv27Sczfp55sOex7M5n8zhSUmPg7rDoRrgTwq/52b1E8xSQ4gF2cZ7sxigw79lvCWc
sCTcyc1eu7XCUyZe6ny3PUA19Fm0iJoMlfRhjTdtz22Uy4Mxcs2HfN8N/zbrVBg+svVnUEmD5w8C
JkcfLow9qvyohTu4AjtKnEo3d1DQrCNtzUFR7rN617Vjpr+r8ouMThvLj759b6bPVNivAwWzt6f0
2k0XCi4aV2FEkd2YZH5xhuUpjO6x9WyxTbc4pT0yET2NTPHSiWGwCw8zdKIRv4kEpi4OLkZ7eV0P
phmM/anq9njQTqWwTVG4NI2tAC3Jdcr/U8jy4HNAoxzanycw/KXovR1ZqkyWraEqXqVo3+dHUfdW
4VI7tT0IL5Efe5QXHU06CO8MvMzKi0PKCk8hHEzrkrPX19xq5VclA8jJCRYJiw/wWbae1eoiV4ud
Tsew/q7Vp2xFUb+BOJeTJ+WeVmLr7RPzuxU5uq9zemh+dLtna2cvGgx4x05DKrGVICr/sBIncUbu
DXYKomBV/wrtXxVdrLWwa4dhjU0gWrkV/TPiX13dzeydjYe8xsi/Je2tyU6PLSU9R/2uVW4aGzVZ
fl3QQ8NySsaLFf9CAojfKh1ilXyrJJHBzKBJqB2ThDuYH6uioSRPRIldDmZx1btgRpKu+ZsaHWXh
u+toXZTM6o58aKwaHwXAoTrJ7bMivtOiSh05Ou/ULsj1t5RwWBDuW5eBGeiKvcZET3jwGFW2cGDC
RaxsYb4I4mlqvrfduxRncCbUqdW7Oit7Nf/XWE/Z9NMWd91EJpxDy0/0AHOZUv6lFFDU3upMDD7u
6JD0soiUf61FoCq8yOwQdm5uJw77TBQNefWN+MyCl1dBrsXPc7SXtUDQn0IknIw7a3KQRFxUdrtI
JB61wcqCr6cwb0fcqn44F/WbbsGpw/PqIlCAg4+mjlgnH6sLTKJkxKa3xIPttF7C/DtrHkP/afb+
oPtpdFSUv6n8g1UaCRfRsZryuw1sRX4Q7NEtwyDvzlNxUMNLuzxn3bfWvHfD6yQ9+ECU6LBmQdye
JOWQaBtTEjsM92QHqviUwCY0r+XA0tLySPobI1BUYZtMoqcVr0W9X+vTZBxC+UuxE5Z6oEZPrYtI
U34Gj3OcPmRnpltQM5SbHMdOIwk2obEztZE9df/k8cSuJ4H/31QcGYwHHXW6ZK7VAmpNv0lrespQ
2dn0y3TlrD1PxP4V9NfZh3KXX2dckGinB5a1l5ObCnVSRc8smjoR44kTuyJ/YbbcGe9HvY7cWPoJ
sVj2NePEbi+Dj0OKvXzFrTO+1+ojEp4m6aZJp2ahZiHzWce1RzxjaQ0KNmTCDbrJn2LFlyYI/G/d
jLf3DZj1nench7d1xqHKKi+u7hkMzzasKTKVNR6cqleDwv6TpkNGXQm5YpdhfDU5HZVe2OH0aobQ
HuVDILbITwwFYHC05duiXxnzEcnuEjIY8RMb0sAmeSnUs7VL67OBuYgMBrjQgUwJZVJsreaMgqnC
Yzb/ci/L+UXAoGO+1oynRXGFP3P1s48iCZZ612n7vCvszYUYTo186U13/SvMHUlEq5y5CZJ8aMW9
GV6pAVSFhQUNiYmV6avWOLPNjzwdDfN5iO9mfZ70XVsHOS3RUN9brFYNhodRTiiYZbV3kyRrqq7h
fOSHjZEf6buFWa5BgkZ/A750MpqeboGVGWcMm8ZfjePC0F9fBixJaV9HN4BnMFkJ8/Sj7p50hU0g
23Ci5mzdBMOF4RYWvH0iL69tT//9cBa+5teoeEmXc1z8NNNlE8lalMBUT3CZmTNXD20KMiLguLxb
NBgtTZxN5ZOSD4h1I5iWXY+2aSkyNq6HkdodtzQOqbM8JuGgFkFiXhIJlbvr2085AWd5U2WvGYPO
enytTtFcqSix17NreGOKdOtoN2XvK6FcSa008u9pp2tXUsxK9+CSlWyfvei5vz1zAovEvLPM4sTi
iGhv7GVXRs/6+K/ntdI3HBmaDRMg1mmiNbvvbxa/HbF7pk8PMdsPxDKLrX8OhmP2IDPvsviNZB9V
uxp29NA62xOXsrO9306zIB/bw/gqfFLNtXzXS1elQ2QqAfQ0JTnoKzjA02ZrGjLwom92+zV/jqUP
tIK07OTkuFSncniCWyK6fYwOo2L7PWg/poJRQlayBRjQi7Pg9cpt+4dF8oN0/eCTEapnwzqRFy9E
oMptFq8w5jwRLJetyvY+xDLY1acB0NP3n7TB2TgW1j5a/Zj85ytnFWtfwRkgVd2RuM5NFyehsRTi
XVWvaf3AUK4MyNL5iWXDRLguC35csBSnOgCnCt3KvG0WUpO9Y9bpyrm2zpX0IZUf4bnCOWhveWz4
EmRkt36m5LFS+2Jmb4J1NfpAXs7teBTZ5EAhTzA+yewUWrRdlTw+p/XvoiY8wVcFqyTvvhtWOS3c
Wqs96fbo6HSsT7oUpOIbH7seHbcZL79Mu8Rfmrdtcp7x29AGMV4jLBnLhPIeroyyemhpesX82aW7
AitByL/S8iuUoWdYzBmYg43DYC/cuN0432jX/LCtc7a+7o3Gg2GH/V/VHkYmnyqyI/G6lUet38XV
rTZXL4t8w3pk6xXep5fcTN7prFmP/pL4NYhk9m/JCnscTpvrosWHYQsDwnORfHSDTWgmonWEr5bf
zpoPs/gETiaOPFbNtYi/dQirOT2XGDRG9NJBuKvGjyDuK+GqE+3F5CgoFbE7i/I9cb9mIkv265yu
eevC4+AYbhhdx8zfeoK+7gu8oXXQSEa/V+VfqL0n4Zs+PCx938i7Pv/uI9TRYa6/1+FTEIB/aeTx
f172jFgTP7XwOWbhfHMHMultG+UV9TlqDm30jNXslOmR+dAzN0z1CwTMNrMOQYmuEGk8dNtiStx5
fsaXr4rjgAfRBGFU2VpDPM+5SSj9l0Yq9+yhOgWVOm8rx2CzekTphvgeRrEhF39bpjDMyEHrIS5v
utjaZnpqgW0oc833FPd2Uj/21vDU1wc5hrbJXwSuK9Cuw/rjIAR9C535LzO3RFe2tZJ7w7dKhOHq
pBHHkx8vROdJw1fy5dzXGzdh0fl1hMFvfJajGDm287aon3L9XHSXqvy1wsoZmNyK7FkUPzT2+ULt
xkGbgX7kiBdc3vvsKXtO15sx08LxOXfzUrG948bbzAPCAOMW4ebzz9cyaQg2Cdg6dW/+gWYmVsXe
BFys00CVHsNmFIkw0+MbZBey4GrE90Rkk3DPDoSXl7fY/c5DFkQEgllWACjxudeKFwPiaZ5zT1Ui
tnktR1Nlm2+EyEyHDYY5fsIYYsrVrWPOvN3qyPGJhUK+mGM5Swq1hvc1H6PqY7uJlXgRLSw8Zs0O
yzRb3lrKXhdd1HC/jdzbkECb4CDS8zFyOtpJsmPZyA6lD6vZr4KfhpazvQEZV1Qnbp42KHx5pNZu
XJ5BlW2lvq4LRQPEd89cUBRBmXqS4dXmqdgkAWxCPVx1WlUlfyvZD7a9IR+b8lxou5hFR1Ee3a03
jPKKCbdfpPuM32B6ZcB0WEp+rp/Ez84bHLm7g+56FqK2ZiOn4KKj0Ax9py/7Wn+MLfkRjz8rbkr/
qugsSfp5fTHlv+1JGMqLMj3K6L39SvTOzidatHBmJKRSCdKe3Ed+y4Qj5uTr35yw5nVbwsoWptGR
DAaP6DdSdi07r1n+vpYnnltKcjTIJAD2BGB5Mqb3RvXjxUdZ6BbCOpCmi9le2HuE4jNs9t5I92EV
s0vLkm/vz8JhOSwCNEPdOibL6BmLQmpy4+OVYPg6xgey+BX4shTfI+sWts+EDK4OuTzuRr614Gye
rc7rhlNv/BbJ+/zSNE8s4pvLTrNZUORvSzgaN/U4P0oHI0zEgAXE6QKUkiWjyETWsj6L/nleXkIk
XDrDHCBeS2bnoNlNFPbtcwcu3Ly9yhChPb8Ng9XM/mZor6J5VJO/yvkuJwbfBXthZkv53Ih7bdvX
O8cM8q1ZOhKDdM64Y0TXUA/M47hUnJ/Xdv0SlI9B/4PKD8eDHH4rNVshNu6f9iavd3183fKcMHzH
HlZ0kjeQFK96TsZDOrt981uzYwTiTgdtVSAB89xboPWUKnUL8x6D2br05rBAavoDAj48hukN4m7L
fIzM18LD4ukBvJvIV6qoL3PxaJI/hWgY9t/ihEjkNyspSNZyzRm+21jmKzq0O4iZ00qngbVt6bbk
iFIv91V63kvFl1YYyurp2Gbi2iKtPsv6Yyuuev8l0WCmm9xzs0pgA5aHh05GN0bsq95NDSdatPsU
bnZALIFAZwJlwRFcI/ztfXpE9mewwrr2lmtGTMn6zpyvsfzbGLY8EPucrZHg4GuNUVOUrqWo3LHk
ooYfEt+foNUCpGHuWBiWysKm9yMKb0iG1STHYGOKddx+L5FMV6Mt1H9t/GJNZ143ER/GMn7i8+y3
7pwlh23jZWRJtOByDHxTS3TI+mMGTZeZZ2qiyF77MmkEBj8yeE+lU7rqS2d0GG/BnO0FIknF7QE8
Wbkm+SzZuOfjUN4Gkohk41Vw3YEu+I9QzEgx7bBNRQXYZL3z/Rghadaoue28z/m2j5IvDDpI0k1l
7FTDT6H5blfa5GlyJz8dTiKzL/078Wko2n+zDP6XxpfHlOklG582QDvse0es943+Okorvm3sqPNb
Hr4tIzP8nyW8C/l72XhaAnaxm0U/WwMk847F1w54adlrweAL4OfAGKxvcAXevii62j8oQDLz3FZZ
9hq2NaqF7a+RVgGSpLZvqti70Hva8r7NhWwmWu11mzub9rv7y6ggGpbWCivUVlelZYbksByF6i41
x7z9p4UXvKiKbwUqr+rWurdea040t85tjDvxm9TcTSBejyVW7AeMKsPM8SR/5CZxpGj0pbkBS2fH
c1vnA1rqFZC/8ScUv0zrGCsSS27fpX7hyTDDJNRaNoDdDf/B9UtXT7YeM0RaTDfYvtFAPvAlJy4b
LPJbkfiqcq2HcxjxE0FTw+otYYe+HCu+BgA5LtLFYhSghAVZsTq7nFT9oMhHs8VSD4DiVHhZNt1x
EpXiWU8eysRop/+QUPG1Ef8e8KjGuzV+Jdrv1ID9ab8DGotvg3GWkP5Fcq85AjNysOxMVv6FQM2J
Wz0cSsQVXxs0grBron1+7YfGrfHYDDKdcBwgkp9ZZ+qN0zL6xPQSq3rwZ8N60eM7n6m5EskhjVKr
dLv+nC+K3XyUVKw5jXh0o98s/3SImByXtRmeWqb+AfROMgli86+2uIbFE2bmiMiL+TaKHhRqmuHX
ytFp16ctC0tfeuFPab7WaJ/SECWbzTEBhyZDbiy5l+KyphJdOoudksMXNVxVbXai/7F0XruNK8sa
fiICzOFWIkXlaMvhhvA4MOfMpz9fr30uNrAxmOWxxGZ11Z9KASQ9tPK5fKEPShGVyI92gFiptqP0
oUQwyMwPBQke4qJKSgrjh1m6fYVxoFDA3GcvoVJnNR1I1qN+8kiuicItuDpZXJGypZ8ST6PSbkPU
UttDxg9mJ6GFtdFUQjgn3ZEf5MeBX9jumH1mFJJVgDdNI8ZrPRvb9mVipNU3ANyOcehovuOrhV9v
MU4ODV+NV9wc99KyojlbW/UBcMXkd8EVs0Z/SmOniywTJoxgPivlVZz3jJyOvH6pefjlSM4NL0EV
cJZ8Hn74EPey0JvAXanzTjz8PnhrSUGLSybZaAShIAQBZMc5qDIje8RjtAB16Ha4qk3nQ16OWnWv
pZeSuJl+HxQfFAVN89X4ucBttHReSenKDhBmFa1L7LRdRYsblNhpP8hGYNhDAAqYKVwvOGi16ood
zzWyg+i6ot5Y9/zOpO8DCBXrhUwxIcIeG2FN4oOXBN2MkPToLnH7GUW61UPTk2MHeFzaVvriF2nr
620OIStIPQStcEAFWT4axvrUVTt11XAViCnL7J11ccSYBDBWSeYhAEN16Jkmz5FdCjzwNywInBk0
pKSgjL6rG8tXw0NlvMgJuoevuvEDmp0OBBQ/1qoArLfTbt1FpMOJYwOiKFm7Txs3kFr+mMqtXk5E
NukGPcWQuUKUmqk8I1TQtd2vMx/Ybkh8pGE6wTU1pPGOfwJHdJNfG32/gOk6Mref+c3ogFrJ4sUd
7EeX/oVcC1AHxjXMrp0O5opGFS9TZH3WWPQ1DCnO/E/IosbeozozP29KaR/Q8nImq/Cy5Nt4fkzO
Y0aWGA1QacwD15QSgF0VYd7fsnaoCIdZeTZNs26a7/JDq1+NCmkISJo50eQjDzSWbJeItwpYTLbJ
hEh5y5PCna5NBDsUHAYwswGEuLAshCk9WNk1Cz4NYMfRAL8HNbX2mYEodV/wlDEWF79BJmOf2irB
QxRT8Yu6X3LbQOjIa1lZYOkcIEOUUaircjhuailvtl6SavSlgshL5eUfJugF9FBdF6Q3ue3aTq5z
+tSVywzLLOwkkf3XkY0gRVcunCWatqH2qUg4W5vPNthoIurq0aLwiAnAkcdHLPwE0P02GgmQrbWB
JF4AYE3crLq1uqkynybdm41TBLPfqG+8xNvaOffme4M4Y85o50LU47wis80vmcy8cbGH1gBFwp9k
0sP/i4ovCIhW39I9SAGUEsUlk3ftdGj5JZR1T0/8VQvIzjpoIUNXsx4ZJUb6BeAn3bzV4zdvspy5
2KpVaZ39R6299tbNCApfJpqlwljX6DSjSwYMPLq4CQnxwdgFV2fl8A6n1iLOBbUKGl2CAtzIGwYP
jVbjAnR2/ui8NQlDQmusHG67dmsZfJPpJ01kvGyX6FoapzCHjOJ0aHQ0ztK7VtV+hwiybZ5gmlRE
FP4EXsh2l13wZQgt5aEDW+brTJD5IXuRLQm85ENCX2yFfMLA3WJPWPdSvqtQ/tv4UbQSZlvjhoEh
GD3GoLxcAVIiTXynBq6k5UkUiwpgfiWbbnGnzUAiEi85lP7iFgJzO6Qz8z0jsiIn64TucKI1lPqT
3T87Puoim1SjTFEYoR3PmCVPAQBsa2nt8BYn1bFY0Jp8q5GHnlxqzgmOEImbM5vuBmaHqmxW379N
e4WY5Wd9ZDhAhvI5O6cUZ1r6iBBe2ag3zH4vqrWabLiOVrqyljCV4FB3/jSihoi6pFkP52LjBD+l
/CrQIaWZ6ayajVOqXq9zE/DbydFa4VJIsCiVR2sABLyNhQytuZlVkGjCIX8L6yMfvHYT+lpxFaUg
ik7kOTZrpDbOZpj3KiEW0U2NXTk6C4gNj4XQx6CM3Crain7Mi3Mf3DHij2Z3mA+19d4CAZsJwTXZ
3kGjbRdPp0CRwMNH0hTcI5TIwvVRnFT7Zpa7MrurTbHulXtqWRDX6E8QzY9adSDQc80gFF10v0Fz
vlW7Ix+JScXr1VNOCWzpJ9XsT8u+AmI1fmquNPEcaMLXmNnm6l1R+DJzgldchRa9vIi60ZUPpz6K
L7ZKfeuD8yaugKy/5fKtU89VM7qWveyiqtxZi+yli0N0SMO7V25G7q7V35JaXlAQAlDrNE0oAoXo
VP+ZvWmToAHFQbr8NqjILGPXhu+h9tIgeE67Hjnyh6x9Ijr776sDV0Lx6shkls475jat/Koxp5Bg
IYFMxwE0HtjSZL3N3S3GZFTmL5a5Lnxeveq1H34lBEKzRrvUbcrqOXq9lwK+4SUhOwu69FJV8moy
7zq4RuVcRoCM+i0J/4qeuo+OhBqdT8+Clz0jC3NqMIkuSN2VbVN4tf1atnsluUXDn4Yrvgw7MiVI
7lE6t9smjBrDGi2TFvsgtCt1NklfnBiqEOd3x3pEu7Lg6Shgy0q/6I/DreS9F/ejZJOi50LXAIm3
HuEfyqr/q9uNKW9JNLMZ5vp1lLzWxY8ZvYTZ+4xTYQE/GsaXZCLWZ77RPji/ivwpz+cGnUL1Sj4Q
asGtTbjrnx768Xtv336w9GiP0LqR1IPZ49zO9zK9EUyp95Pbw4bG6MuHVt7UJpjC6seguzNxpBRP
LgBF2gP3USw2kHHYcg+2WxM0xkvMuJkuewI1SvnTsS9B8sjaiwbxjm0ZswvTmYwQ6xEEOONV30h2
arPToPxRySNUTfWdxUfvscE607uh4kiAAhPHa7aNvU62mWmH/F0UF2Li7ehJCyGFNNBMRGtjlhFT
k2d1AYMbg5cGFrr60KWTwKwcEx2UmBauuNhW1XIJWg8pppALSeomjMiEITX0JiqYFXzKpouqfZUK
uwciDcYMi+bKxJPeUAKz5KeZbqIhnnIAxGYAekhxAX/AxTq/1fp1McnG8So6pgUlw9lB+mAeQvi1
Wv+pl6tVPAvMj7Ucrlpe+oEKWND1YPEGIKUnX9uEqJKidVJxM9noLngsEuMqTsfAV3OgpAPKyUbd
W7ijYBb6H7v9gPR3ML6v6PKA/9tqWH/Z1JwTQVWrrj7O/8BsLZ3mt3lrsCbo2mpGrmZG8IN17s6Q
aWKINNu/iE+8tHBAkrMOlx0ZVFjg0MZwufbTFVtodtd6HB2oO9EGknZLw0kegwUhbHw00LeiCA41
5jLE2OaeeyZMdo76XNxlo9bXANORiDSb6++6+lbzbaQ9bH6TCvgWf2PQnAbthDWQ2413BSkowh+1
2jEIJvm2a78XbJQD5C1ZgNq3gxvZbD7H8h7GW6Pc2m7otTpT0KpAtLtJd8WEsGgG6Pmvmk2gIlPZ
ehJmvXgPFZdOqC17miHlpbYvsX4NPXUCGtnIzZdCwEvW/kekGuXedKV1D1Pg6W5FElEDTs2P9cgh
Az9IUW+RmIdZZ0WoGdIbmhzcyeCqEz3JzkBWlZd7GUtwemrba6rsx/FIGDB5Sa8k45yC+DZRVutq
bTGw2DToDi5CWvlSQe7aYwiDRFfAu49Lu5nGV2z8qww2P+rw4kJDbGLE+frayjfZJuff/XW8aBOF
H2IQYgpKiq3mG54ubYLk2EobjZBcm2mauJJNBIAHZAQhKvcwj5Qt2LLS9sro46kCPzOfMO118bOu
3vLsHdywkLZi2FU8Lj4Tvy+ojNLwUWq4JpPehaS9AUJU6JdHmous+X418X0WHtjpyBz2NYxfufbn
EOk2e+plDgnq2kr9bwuJlxiffBKPcCn3CC3+sMM74IsbWe+qva3W8IqZJ7+BYhjSton+yLpZj2q6
qh8Rz6OOfTkiR/kvGX5kxPRgQLn2qM1rT+PNN+Jm2m6657pHUQM02kzytuy2cnMjNo50zZcZ8EP0
io56Ip93nbYPRCPcjSa+K3Jz5VdDuwL+JfRAaHLJ5SU8WY5QEEVfXwUzuKeb30yvIFPR5GXAZfE5
/OugaBdp4qFgJEPTkM3veb8ZnGeUPKPorzMf0ngvguMs0xpeZl/a1MahUo99jv2S9osMpAbo3WTi
7OF0JPgd3auUY4w1lXtt3EqzX6VXU7+o8n1sSQ26VtGf5hwBt8p6L4KO/9W1T2wXxrotbawLR6sm
Ozunclc7y753S4ur3FgH2Xke7qSL2PZbZR01Uv4gPKGVsFguz8p8caYt6jbDeDEAuYzqYLDUCeC+
Vq9WvhcfnH5sLG5CykeCb6WfGw1Q4a5QnqfoR4VKHVCLOV5QkZMAL7HGGW6jcu2fdvEidV+D13g5
kGk6zCgpMYkxaeuc05jA1nQhFk4/LROh4y7xMB1nO1z1o++kJzhqFy8iOqSJdG1XdIwpgxlwy1gB
UlymbItGilNuxFeBxi+EA9D8adFZ7WdsV40XY5PXD6p6cWIcAXuNiBgQzu5OfCwg7yMBnVjUF74H
V4KPpsP/XbpLFv+oxDwN0p8zbBFKC010AWBjjz9BDsJsfE7A/WgB9Ym0GS6KwPh0hg/lZOgrB9WM
Q7zgSSatFUmL9JkW4i1ZL7zVdJsusBxSBjcqPUHd93i6kFAl0l9GdwA2u7acn9Jry2bd66QznypZ
Er0LilKVgiFi8TZz9FVCs6Jsd0NC0sb0VbPfgUhi5S3+mOfNKG3C8jUhDT35Hon/cbQt7kQPkxwJ
pL+oNNpNtS2RihnvYFfowlqH3jQ6FXBjtDvkmrXNCSEqL8xE+IaOJIob3JTP/D8yNcaajmyXOB9B
9ZUsP8nyy/vnOu0hBPpU+y1Q71rhTt5U2MBoAfCRitD2bCswT16h7FM2TgPWcqZi+LqUkF6/1rJ1
RHcdCjGpEqzJX0GSuFOzl7qhZJbonrNL3O9K41gTwOIE50W78espJwuJPJqD2LnJMOrK6BwF81tB
0IBEmPVBhZngQosEDlQ/dZgqI/ly7H/jQNuMeab0yMTNbTIJVstwQoo5GB9Fx1UtP0mLWiXKVosj
cXcpqj82J0IEkCoeCh/5vL6rt4kPzd6dLK25tsorxwVmP9H2QsRvOOerUl0r+SJnn5BIiM8lSraV
Hkbg+0b6m2W6HwlrJBeLgs64tl8saUe2J45ozMaHUbNRRg8IjL91Yz+mt6lcN6mrawifMVpN5Vd2
yuibg3VHrEN2FyVgTt6G4NSa706zMxzMkK6ueATYgInz2YrmWr/Y+g8AR0rp6TlFqFtQlK6NbM+o
IBxoPhS388Ff92NSAgd0vGV2qlWNDJxdit+g5BgBCJDTLWVglQtpvUbuWzsG/XKD6Dj/08ur+hdQ
ap0DUsk5voHgrTSFOcm5pfFvmx202AtLH4YlLJ85Av9loqDXdMcgvkhT2S8Qgmhb3wF0Q9Fga8bZ
qxsXknwiP/EXPPQd0jfE6YhMXCiGRIXkVodN2ABayveCpk+bUJqNGwIhFTA4vtGQ2f4uDU+EFdyE
L2gjXU37dHruBZVrctUa/8aYB5yDFksb0WHM6RHCye1/ZKSBAsaYvy0eUx9g14a9pJ1N+crB9l08
6emGHsjv9N8OGEBgnlwfONBbCHHCRGExUaBH6tYOXpvhyyl+UnB5A3zUy+aFOoDWudtVTJ5htZvH
v14nHx0VABkv6Y14roiOgsZiQM2woA7G1aMTii93YJFh44/qLibe0r6l6j/Fvpo5vmLi9O0GBDgY
6DpAr5VzKL85zV9vr/rtvB2nI+E6qeyPy2lwB9iLuyweLT3dQKCBXGxlDMgFOxjwk7sA+5HiG76q
/cU/kGqCutGDy0KzmD1mbBkhsIK9sQcv696EzyXMUfiH4AOnid8aZGiREMKdRxfKqN0N1iGrD3Vy
T8L3YYQjMD2NiDG+6yA8diPilMgD/8bm4tH4030kxDBSqcZDY/5nCwkoTBBgwPePArYZ2RTXAN85
2pGTsxu3CPWyxJP49oJrylmXT8n4xhBol55kEsABKgjmUs5MGtnOMjeoqRBVg1poCrHkXIVS/wRZ
X5v1tvNqLI0HeL4BY3LKOETUcIfYIWyoYKXiRjeE8X13yGBHjY+UGyGSD9N8FRLHhDsu6iQ3zf+g
4aNuT+49iRfgqmWxUxE49yS4MOvGDhYbIjELpOioaRrrIFvbdtpMSSH0yYSqdcuutX0z/JqRVMTS
iSsly9/U+A4Ajyye6RK3Yk6/s4rrh90hICRjudV49lsG7Gx6z+NLJd376GPIzgnvRrscQTja7bht
dV/MB2XmovQa6pO6RtNe+IX2azPKlN1XN8JHNoeMPCK6+HZrDqpntier58PVm0A6ULuhyDmbme/I
m3dCj1cSoDxnEpx9FYW7iNB9xRvH5wjcNQ7INcKLyLLQzLNjEgu3T8nLI0hzDnLXUj8yOESDCjiR
PVByUVert27+VNt3feP4CKWEaIVsfoBONFZA5IlymI390KBfNHPP4J/HTguvDDZ6a5iylzrEfLkN
xz3whyWd8RoDcnHkSKpIWqLEkVN1x+aJB4ugQ3azp6w60M5tTyQWhctfntxFovkxQadLRIpyE0EK
/NJ44VIu35Id/1XjRj9VYayNAMYVARmWGgfpT+fmhjA5/ggTE5H/+WkernH/lg3fZAZiHgiBEHnP
0FW2crCSus+ke50WjW/8FHR7+vjmRl72yGU3wqbQNlSQ/+nqL9JQ41EWfdUPQW8nZrAwfwupNzRu
SNxJqXhNXLgHpJHDtTDxrUrbuF2VIGDMRMmDppGc0wT/ov3smNPHFzEBj8NVs64YAsWSl8jXjd8u
22dgKwoThZircyxQkGlEjQQzBC6yliJ4RgoVYtlH1Di8Rd1njQ1X8ycM8ty9fIwIeDLfzoM3qXw4
Bq6SiPprVHnL5IWC5V7xBnrTBBcL+6E/WO8hNB5D9l3XNOXRmWM+KnSzw7Sa2mntdJ8h+hiZANkf
2dgyO80Nk9ro9s6WNmFqX3FOUp55ARCRkV/nxtI6quDJeYzYKKu+9jP7yE9EO6QQSAmQZX/Z3cnR
hYwpcGftyoQjwyDiuaLXEKBgGB0dDoFoDUl1dJuGS4L4kRgYdyjv5AiSQHLO+8f02WU+H19P7jQN
arvjfa7LD4nhcmj+1clR8FM2wgIS9Fc0Bnl04HyJ2Vrtz6lpARbxdQW/8T92mwgJljRzfVS3SU/Y
chKtJQTh/dUe/7AoSIg0ktmPUv81tHzhp1zaT5UcIYJIe/p7G703TVNr/g1ascosIg+YhYQLgGY3
SRGm3FWbAkSEcBt/CAHXlxnna3K1c+cSpXs7/5joutsqQduAFzB7E6hDAVnMN2EkmFFDV6uJxBt7
OMRvmePAxVU/AI9x8mfxG+t1VqOTco9hVeCuiXFbKR8Nt1dbMIaEN90gzImkqhBzuWg5BQWGBFKv
9gm2YHUAVrkn9auqvkr1UbEPC5pLTXVpq/Lss6DjXjj9uXGvIIHK4gO+2TS3skPjLLsZtxONKCKD
6hOG39j1W6Xfls4BWKxAIgWWOvxoNdCBwSIhuLFFAUkRbXZUneOKEUDRMQM3WGMZy/un6fZtvrY5
M3XaeywBWS3mR25/VdNnAXG2gotowY9n1yosNCGwxBrPhOqZn0wTL9J4ElWekifMwiXX0Dwf4bfo
YYhJYq+PukkmasqemtPqv5g2hWdmUnW3ucXTb49MkteVyKO4elCj11pr4WVz6Kvu2DQw/uXLn3hL
UJGm9q9hj1z/XFYcbpvUH/TSDR37iMt8nY6HqDnQJ8wdMqUB8A48S4S9ziJXzwtcid4NYDxTbmJK
T3XqHeFWMWh8iIigmlMvFLHIqDnwf6z5Y4GQiIc6PPkV6RiDf9zK8DRzt/9q8R76E6ITYJWgB0DZ
JuZB5kDMXGlIKjRcTpoD+dfceJPjq4EIXNnRL48YB1FHES9vHssYzucu+pwEROdFCD31t4nsvLbY
2vpeZ35FxY+ok4C9xEXOYviARzUiT5qVKfT78kqYfKdslvg7dnD2UWjqMzoUGesRQu2i9Bf7AK05
DvsIk5sQF0ls+dmKoYzeCwQBMyKj8aFISIi9AP3DchU+VEEvu0rvfrTvJYEkGnJydR0571KDcYJY
BhmVozEhhpwizgXrAmSO/zWxXnoS5uKfSPkX2KSnb5JNS1A9bL8rEA01PvfTuxSC0tKDIGse4cU/
KKVClsxJxRopSpxkeU+THQMdfyRC6+JnwooIE9QtMh6medHfZNwBinbICZFKSAOqqnvE2UxOOLlr
CRvLrmsOTm0SJtV7+ezbulsnVzM+gCeSnbwaN9YaeInfC/b1MRWPhE+tRvKajVyjlbt6IoJLd3F4
NgHM1l80jwbyDWvTWy8JITrABCYIJPkOtB+k4nQb1bxL+d9iMHnnHikvhFKsNEr3VPpQniK+IP7P
m7zgXT2O885ZNERPxIzcehg3hgtQbG/o94lYv2BSo6+2dJXN9wDi37lACrAwxZn2I+VsltdQ9F1+
NmU4+eVAfQsNxG6yMDMmTN7/cRGWa1lfDnu1whGcmxiayg/as87NytAmUg1dpTpLCTCFknu5TlAR
UB4WZpQhHI3XxpG22ciioOWYIOKOueCIdotWzMlhdO9arNFsMlDVo15eGLWIteMiVdHwXmTUQcWO
YAJxxHS4fajKaqDAGv26sbwEnCaINlKCjxASYK/7pgfganzPRrCpSOdIwEIS4tUyiIn8Lgugl/o7
Ng8ZiC9CWHkn5iuU6GHSH467XF1C55IGr230rxxaFrNtzvqAVwCAyrgWoCxpxTIEfpd+4X/Td4vZ
TT0YqFFbdgC0zKw1CnCme+x9tXY0eGi4aSsfL9HsI9vup3+isHasdYjqSyHh+mBnRUGLWCJdY7vL
Ec+tSapAVf+k2rPGfvw0x7faQrdN6Ia2fARQZkbxo1lw0+rintVOWVnzpxhUK8vYNOrNkffgG5af
7uA7urW+qRx7TV9qTLtp+hCxbVnKjIik3N4wAyB64oV7jsUzwGOZm4xuCv+slm0ikhIkel11G41e
QZi3Ga5rerei+1Qti2AxPmJA8d2MsosrcKILYrafzBxZCcHe3b5gMGHlBz+Uu/uV4wa/JOK8tPHD
UN4J5+GtCxgy0aIgRevvINcrhjwKhEGKFx+lpcPowFctXgWbkJrp8z9ENH8kEsu4/uVEgM8n09pr
8wcq09re4fQ3rEeY56s5BPYTM2H+FcbfmkB2w2eEBLJvHTz50N/5Je9vfbVq2SdQkmAhfjQ+FywH
evuSzqjH6AXnjrCWGPXKu6M/LAYn03oROl8nv+jyx0j+keXXNcmlxAwrG204sYZOUnx4o9j8zqhp
c6zDL78SpIuWJd9pA613/Wb+YKjXSetvYzYEMVuPocyhaV0WmK0FlgSCItGuKfI776HoyQAw0H1w
PxEMxtqxChOqakHDoO1aks9K/SNdJGiObdtypW2X4iuHcDK0gf8GGAPoEEk7y2ruYGQ0i73wke4G
9gaW7N75VJEaxMa3mXwG9W2eUfHSXvX0ybI/OMAp7GTDf/MWMy/WI0nDK4jP3iU6FPZmoSTo0bk2
efTV21x+VWx9S9Ahql11UYbnKPiRraiOCvxONCKHtf6AUdjKiBokXrX/Unz9AXGxQdZ5s8piAtxI
A5X1MIzo+em1zm9WkLkaQg/+FjcKYtibUh0aeV2BxVjhVvoJajoY9pIFLnDM5JfNrpCMVR1+F4lD
T4xICkF/v21dB2D0JGgwh5yErrqW+q8ysVGNnWL64EfM6MEC61i/pLavXvXh1umXspBW3yVhVP1O
+JhUsr2dN0C7VVteeMst9WY2A5F5YCgPs9pPErovt2v3ef9VE9eW5yXPifBwdJMslSuFmdyThST2
YPSvGD6Eh3n/BrcuPPw6nuZphQQQKjnUP2EmiNt1hPlqD+mq8/yr6btGERxI30qxFQAw4H+UPuaN
5od0WC+s8RL0dRL9xuM1cw6DPyb4O80agw2T0GqwPPChNt1OVNnEpNX3Y+WmOle9ODPyaMhbEDAT
sYDqQ+f4xnbApQ3ShdQRwTxUEBnVNhmBFN1gEXFgdNzxRSXYi+2ZKToPfFHIaNLPYUX8yD8gvaB2
63mDn4dMoKtmMrg2v4X2Xnbgu3K/maXYi3H4IWgjIoLmjIaD597jPGtEdHj1kJg6ZPmgqQqO/QVr
7FPuSPc/SP9A4QmRidt7WH6znZJ/iq9wbeFKI/MTVK07wxLxM59V/oMADokBW5cksqQuIUoGDhO9
b/tgBBcEdNBdBX8aApxM8dHJvqvl5f/xvgjbdZSwH88nrFBK/5naLmR/VMWloHzQKie72bfmM4ip
A/mz+JHpt9m10J21ZhzJlusXMC5aKz9iOlXabuMMo2tmZFmoV+xtgN45gJjQBgnmaMj5zq9o7Usp
oG9EfxXvbQH9cjP3Y8vTe5Hso5SdSbuA9RRmZ7zX+qFWHiri0wWosKk6L0EQpHJCQi8hPYizywjW
8w78xxCOG7E+ynYrgqskxKgV7syuFgPSmiGaHgjaIBHSc+mbsFwE8UxAsME5Mj3LpttPz9mNAP6M
jJAUonN8CB0feI6aklrCyEE9FgasFg6LDhg1hcYFmNzy1Y0WQmP7TfxNSgxX+JBayDlRp5MExfcr
+kqwFtauuVLt0q56ZXkQuDRbKoGXsuCfWvPC/07LG+m4sEIkaWT8InX+rtSvCnNdywKBRVjCuLgz
orZgXAvcg0eVH2yfOxKrtfKzxJxZHWF0p/LXaDFy+rAmbbBsgvwzlfEyMvTB0lm80doisjNZFmZi
LSYMapgIPERNqhCG1ZXcvCYDK/IVlYvnPwEmaGb0xhBOLadKkMg1WfJa1enF2LSTwumEzldVfsc0
ke2hM0+5T4BXsWM93mawCOLzBRcHFKMAvopZL2comAnvKTihSAWVjXDmGJKfa7ulO+F6xycMv1ad
iM/CA2KWXiGinolEOEomUptNXxNisM/we8jGPcIBRNopglJnPUwOg+69JjUDwhQorbV25FBhyvfa
+dA/8I3ajGGZdSW2fRX0B9AlAxOSTa3ZJsi2pN92bLdRla7ZMwaug6IcjwZWh/JOYenVl9h8LzJ7
p/IAE4hyDidwod9XR10GJjB8nRNgoX5S7WeMVcWBeL5Tu9M4X2kW9WT7uqyn4R5FRDH/s0nTLlrV
ZaWXV6tUO9YdyCYF5n1ut+BOsX3RuNxSsgya8lu2L/LoSwoybze13xua4b7njGlH0uc2Ndgd7eGm
YFmrx3u5cfpnUj1YSUESXreuSPRcEngYsm62VXEaHQn9KCgn4Vw1pZE4550jvy7/qbjEjaI7F6ii
OUBGRFEVzDjCUkskp6qHEEfsMgMDl7eYiFS7wY2LdRoniHxqkq0mWxywn5QRUCJ1prmY03tbkCz3
Dq8tJQiy9b9CY7UNACTwVBy+j9VZ/YqqLXEbxLdzDTCLlETjbVopAgg7YuRZBcPhA5nAv3i5QhnO
EOctpdGJYeva21xd7PR1tH+S4XuUly3LAWjWqgyZl3U3QuqAQizTWe59puw8oDFnfYiOIwDJyv8u
mIHnF3A7Si4HgoSBpNVEqqbbJYoX2BHOolu/odsLrijBMw3Imp4e4kEdfnPiXaLiXxl/SITANV9A
pCTHGawvrkATbtbqZ7bPJKpFyp/BDlfnkciLG0+fBtnn3Uly/oz+pJp7FU9A8HS0hyb9cVCX4p6k
iH52Nq7bi6p6GAk1/OGqa43hTstoAlAhskzXJXAkLi6a9REqvOGoiOR5L3nJpk58BklxoYqpjt8c
PZgnBY8F4UY74MlCr28Iur17l6WNMEmo0h5uXwWpUVLCey/SDbNvpUxQ6O+5epQthD5EahyqaaT8
QgshUGLTBCzvDjldvC4/VCjJPmI16MqGMWkIZPiU46M++hrRkHn8o2gY0ZW72fQQZrig5pcJlmjx
p23tI86othxEczfC68fJqwDOZprRGNrTYryWF2S0Oill3aZCGkyUb5cBdsQ0l2YH8v5KxvM6Vs6j
DAgFyOhMJBw8LG6CkqOS4Z3jlkRMQ1tOuwXW4+zmLTVazEBascEZLYI1W5ASutdqz50wxFtA+nR5
a1vCJE+FdsvyR0+WQHzEfSPVG4PjDp3jOT5TuRiNCLOnk2irR87EzHIfjHNfepGi1dtWjNsKhxIO
yCWEArn6RP4mQ12bvBLuMpV/E6iIxZwhnCqdCtqXuzb7cxTePwOtn7ZrD/m8bdjHRuxPZ1O74U2C
7l/efg/mPVqH22n5iSJ2qOA+SD3H+MpR0TYv/+XcHdAH9uICou20/SCj9zggYmDxA0Dkb8SsZrPr
sj+3DFW2vk2r92i6K0vJm7evOXzJcFTC9yU62e+6s5OX6GiqjefMrMR6a8m4FQQ1TDKFVsQlyi1q
SvMsOQhrRZIbX/Iogp+EgBNOiw1StJEkc4ZfOdvLmpz+pjfpznk6rNBLICiiDWytwTpNsOyU1oKo
PVIFcP/jhRnm64CKv4QRq5otiJGhbnT4nbxv2JldslgR5LPdvpIL2ns8sqq+Ghi0SEu3jj36c5Vv
NGeIl4cXmViEGIXf3J3Qu64HxtHgKqYX0pGFvNkefMG2NCyFbAzOIfd/o1TAROMqRYTfotR14GRT
iReTuCfgwGXDV0UWgd7udFYUlj+NTmyGhPCK62vhSGgW72WksyVd2n6DcAMze0RA/i8mR7f+CR1d
xwIO9CTg0Gn3SGmWQkNbMeUTsbpuNQzCISYickH6CQEGYwjLErrhQ0MxNN00AsNDFnuM07Mhvr/C
EbzTniXBY8nDUMHh5qta3RRm8IpWIf1ciAxE40vfiYa7eS7s2aHPAafWqOlOstUbb+quuiAiRINo
f1z5xzQSFQ8DJK764fCS4ZhTtoI4SLnAiH+0jScLIeGbD/B5zFWn2mbdvFuTFyqQi0BnqmWo0+aX
TD9APshstngJq4//io88o/Y8hpwkRyQ8MD7zpIgXzPSNmgCCErA47oJ7gyN/U8gHVLe9fCv63Wxt
go5syW0d8ONc8gBAmbRsH1ipb1Tnillk0mTUzxvg14W8rOI48H1GeAGxhzB0K678nZEqSIYXCd8n
IdlQREB9ZKDlC16c7GxNp708bgjeFXEviDNRaEQVeyLfQjqY4NbMrFnd5khR6u3yCj7D/qTJBX2n
HjHIJdGl59Vr/4+x81qKHcvW9atU1PVWb/kpndjdF4v03kAuWDcKYIG8m/J6+vMpqdNdJqLOvskA
EpJMmTnH+Mdv4jfRvYfRrEW4VQE7PMpgr9qXqnjJSvhSy8nksFtQrTXMnsqqw4oPS7JymTsL/KrK
AtL5wvP2gCFd/MOYtNYhk2bEt4bKIvdp9Zexw25DYaj3ZjD80BCGrmOxnmbaCyxQk35W6ZKSAfA6
2A/Vo4NYAy91Ek89LhOMGRJcJDY+F6K5r9gG5/h0Bq+AQwmDACI4kAxB02fRMxnnThY3xQaRTFg/
VtphMG8Ctwq0fbBDY2/pc8O2QHnrvNiM/SYLb+aQrGzzR64/cXXqGvIqmJxTBztCFSrZ2wWqFFxq
+nGF7S12JUdmT+ymU8s1ooXpHkgN+Tbob1JD17VoirNLanOoX3vtVYdrUnFvh81stMMH13kZKARj
QpNWnrepg71hvmj+GftX1dsU5j6xN1Gyt8ObKx4hsDV4VLyM2hoychBcY3B8TZx87gBjw2VduNcA
WMUHFLXemRUNcq/UO4vSGT8J1VsjZi5HMrQGbZH5UI/MAUgU1qXy7BCd2qNOXAB0mXgeScJuZyYN
UQJdxjRuvXIax7ViPuuQYRKQK1UBpU1e+vxW0G3lW0zT4maqL9rAnzN+fpBPPXRhtfvJAVUaUiS2
GXQkFfN6SRaEE+IElj8G6id53Vg4VvamDVZeOc/NB5yqN9hCJrD7chictnryMLmt1xPxy7OPYXcY
IZpYyyx/HbT54DzmJpX4jE2WCZdTbxxtp14xwtSrFyN81POnESsuBizKMjTnCd7D8GXn/AOK3cbH
pPwFHGpMCPBrvGXOuU5Bkgfo+W775gXcCfMxIaDjxcGWwJ6p6aKzESXwPssWbR9WDiBcUXcJ5KlH
OwVTs4VJQxuJ2bA97HpCqyWWIwCrSoOQHsFVdMLewG96tLRzVzxrCSXXPohRbKGRyPHQcJAu+q+m
/hnxXjsEeKp4A2ohImcx3fOFwMPvlMBQAmycO8Y6VZ8IihzqE8bPlbUHxhrtExmKILBoqfC6vxO3
g8+k42YeMYN9zYefCQ2fnRKVoV6gz8KlafaZVz/MKuUZoyRUIll+UfE5SW+N+DlyFShU8OlEYeye
4CeEIZWOtiEoOdZvE6XOwVr1iX9JDiceywzlmAkwpMeEpWjnWKzPvO44jS1SI32I9I8pJyTSbkPw
CJfa8KHn4gKwb7WjTIBF9ma9UWoq7Qmry3+miFso9G2xYnGYRlpNiGHnk4snKodaG5/T+ptbdQQF
MaBh/Q4CNgMXaNfZefWWHBrOltksp6ZefzwEKR4BuP3zirGx487BEsXDq/E4+VxhiVVPk4ak/FYB
kCWV9VCzrUTWAYSnx/RI617SyPqWTMYY/ifbHz4/fUQ2SXrD+tMfQzIaDnZyTtRnc8Tkq3+MNgof
rtvkJNgyxJaEtO8or4LyNIBl1TS5uf3Tpbjq/MP9wgH6q7eaD5DPLU/c5WMCFb33PjI+VoeF/TTg
rpUbg/sSzrRTQm2hIwdnbfVvvdYCNGBecU0Xst+XGWlSC7o4lquG0uoO8zWzBtwjxQwPI1zMdrYx
0w1m9V6xZuhBNupYnGQHn5+dEO51nPxA+5UmkLGXZO545nSySn9n4gERov2e1jufURJHT7ePmrbS
6djQSSM6kXgasHDsdfVjAoIxhpPRs+EcWNsqTETx+HV/6Egpq/w5UIDfMWnv3xMToSHGb8FKAle7
W7N9dnhn2vM0mhTT2mkdA/Fg0Vfb25RqDflztel01rtJcXngMhnjNdMlFjZMRKhoSMsFzBmw0iTP
BpIiHsM3BG2YfWo4OjksOS5odbbR1C0HPO9v5KdBBQo46s8RXHiq+73ZvY79VpPENc4pAB0VII64
B0Z9suO1u8+yw810CcjjlbAXGZBtYgqGfmthqr0be3gKlM9AmwAlLiTDlVgH3HLtNU8+LO3at3N8
T9wPkFeRf5T5MQ4vvb0dmmVd72Dad3AGKzhgyr43H11gUALiqkeT2wJNbvSpqQCAObBTdRuzq/du
dTMnZNK+c4ITiEmbrRJqmgbQJCQpKH8nxpYxdUIfxRzINKEk4ivNYKPFxwpmI7YD6ToidDAJFnoK
J3MTkV6inesBuGgxZktEB40CBQfnQChTxlMGOby6tvEpjF4GqCNVDOAwtt+kdagVSEGPGbQHDP1y
BpTXKesFmEepL+WwnczaKXp6Aoo2TP2EmDmSqfgx9C+eeqvLt8q4hPpPJcQrHaJ9sY3pvhb8yyA6
Kej1ZDsf25VvrkrBbRvjFr/3MmxbnpISxiQyTTDrds0NiWcYE3Asi7GvHarnnoJeYsrSLFFnII/3
H+rpjdhtsJHYWDjqpcUmh8VoAJ05eAWOyGubrG7OT/+tRjOxmJJ9a69fZQQ7AhExggSEQbyr7zxS
HtR9GMIdJaZErIT+GCnfXZZ/rGYnuuFaA9Wrem6abjkQplF9mlGxkMxL7GHFnCNFddhhDrTSvcc+
nzcqmTvLuFMw69mL8GOED9cWi37gMngoigfqP7RERbJm9bXdN4/JZPTkJAuCWuxyQ2z9omYvDnER
wIcRui1kMKI3wvC1xO0G4X5X7sNmadp0izvEqHZ66asUldZE1VtkwaKgOxfUycNTnb53OhuxsOia
JmsoZv1UWxER5KCv+V60VxsFeyXfFGPu9BNPE7KLxPPCbk+2DpMmOpQml5aD3hNh1E7DHCDGcRnt
I9JqrKe46Ty48C2UenONjybtg0muQwtBEikIti7T1DE9KkpEBuOuZ0LSoBUO26eatz9a6Dhn+Fa1
T1FMECpQYIVF3yiWLQ7a5bLtN5hx+dEiFpfGpfKhvtBQlqACbPEQCyBjImqx9tj3pmJp4PzQtjvF
eCyat9TCMPSpqzbKkNCdPzMwjFDHsD8lB4iwtbG34NeICzEEDEg61k6cx9OQS42aZEuQizm8y2Ln
gDBLDtay67fGuC/646C8K1Oq91viLMDvyaAf1ZUZvcLVESrGJsi48XA9usMyZ33MEBkYCLjdW1ld
h22YPXeAFmDUKug7F5Rdf+IJaWOsKedsoPA3QIwSnOSH7/xTkA+McEOV1rH7dPJn5KQNCFjw5rlc
6JsEgwwTpteisHklfDQoLKMD+ZmCaUfUHUV/7sunvLtl3DFVgbPR8KYIXBjR3yfhe1rMcawVnLNg
49UrRQeaEe+OfbGAFeGR0zJAnyFetqCRnenBZWxeLYxbNO2RxINabPNx6xobM6se4Mmq1ewB8hBR
Mirk+wnyxWDeco4Y13A1ZFAuCHqpIUkcCox6feC6ggbPNm+deh2zd+L2piqnM1YKm9NkKxghy2F+
LRmL8pEYv2f+4xA/2eJtumXBYqPvk46a+MeHkn6FYRFYuyUv0tpq+pngr3FaI9DIiHwRhi8NVKuU
Hb6h+08CcNHwZapCUR3Q/OJx5jcwLj492mxcLrRD639Ph4/EjmZdCMjSO4TuHS1u4nzeY6iVpJiA
nwoLi2JHXofhQrJrSoBH/MYZwE+bIIeOOU1PY4UqDlYInqEwN+1lgtE2f8WNDV2fcS0+DYVDmO66
I9aYgjT231yoeFSj0N25XGmIOClSxx9GeMCeVw46oW5Uz0w5Uj5TYzF3tqZIidfKO+PMm1asduvY
fSpx2sJFRv8ps1vBmEJAp1Uf6RsLTCCZrOdrLvDC/M67T8ItKejcp2V/xEe6Rnjov6REgHm4KDPF
fnR9lO+oBM4GanPMb6cpSvRedR8cxqY7CWcbpk+quwQUpdp0wkuqnzhUjrIHIA18jD32mYur9R45
prLIy3MJ1ut120Y5guoNoE+OnGett1CqCxa/Db1VfmApJhgbHBiysKymcQti5+nC8ZEFsgYYP1kG
6bB9YlLDWWVhmlp+a/Ri26avI5AkkiR/NXbYK+xC66YBpzQMGDrMedDECXYwXNMOQYylwLNib1I/
BwyhgcHU12DSwGBozifCo1Wpn7p2Oy7HaMO/TvqnqfriA+JBMXmdMNIrMdpf6+ZJEpbcfmjDzlNu
hTgO7q4qdnZ7ZoiAKWo8nEL9w4pr7sCzrC5RddHVW5Gdkm4Wg1NlUBpn3CN+T0bEp+bd7PSxY7sL
lsq4wmReFt/zuKXtYqzlY96LiKRmBmg8OfllcE4FiH+UnnUwSHi85luA99OIhhpYHp/9H+24jkdI
Syu6H3Q7uXqNysOUyWuRNDeCq1FVwWbGZVmDvdziN7pqxJMFj5ejzHKapBu1P+nagYAfP3oyvXHp
FsVCjyPCdI8d1HUDBC2iUuB/8DsBjmJdCfqosxWFm9x6TVLx4HXOQa96OsONhjm2sbbKHwYW9q6p
rEUDMi/OJbPvArEcux+dF1wXonpZSZjydp+tcsG4ywyOAzQTZL7zUl6LLpkptcPgu1kDs9rtT8z7
IF/F7aIBG68x/1rGGC4psobC9LMvfhYGvhCL2tgmKOiGASnWpwkRIPM/YOUrHtL7H23x0tTgwHx0
INkjhbvFVAumXLx0g2cVfz4ddJhicj5mCxntahy3HG5tbEaFTWN99ulKhwcGFD0+yeZa1WguYtBY
74ynphEfkAFUcpeIN9MiKgUeY7Ibi3VnH0qgaFV/jrEPwXsPx05jnlhvWcUUC3QRMpSLxy3lfPzS
JzdN4KKO1s2kyh/IvmNsokVAstDotUvQvXT6yu3phZ7i19yBpFWz6gSYRVXvVkPRoryOiI5NOCVi
MgTqtuQSQ2ZyJOSdRchbtiT7vIT4817huxohHtqxABUFrD84lywy1Xjwy3OOSZJi0RIpP9L4B0wz
GpUCxALKHiiMS/IAszkEdrASymiuMj9Sy4Sla9OR6tWtamMxNJuiey0n7KaGi9dcMDk03BaQecfe
5wFcJ9RvjfHqAYON4DYPdccAnjYqiG8Dmgxv66Qr2axIV2FTZFNl/woyCBoGDA+dy1D7bg0UivGl
wXGGfYvRsq8eJpFiBlWEWS03mQ7ETiT6YjLoZt+c1lcfzv7Es0+tdUAyBQWEsaFHvnT2bVJFqCu8
wvC5YR7KJ/P7s91vivJ7TmGitJB8+reJWhNVC8IUQf/ZGjx47R0gvg1BvA0moe93ZbLJUN4j71MA
Z+Xwj/Z5+zwiklJAUxuWI6+/mvpNiGuugmZw7DQQGRZAkkdLiHKMlMwDWcWTTYDHvxVuDTkHEvLk
kkQoQPJcKeTCraP0ezp+Z1h9GNOVbxW0oi+1eaamgjVdsfeO48JktQ9wrwD+CVyCQl9HeQztDRfT
RDbXfFTcNtsuqWeOQuY49FNJvjgXrVFPRholkNtn5/+QIdAtBP0UXNlduAQAkOn0BGctGp77fkPj
5phHpTt3w09Zvrrhh0cPUtpkF4hNViDvuOY8T35I62LwrHLmIK5Ou5hNQMWyDrd+fVC1V2CwCRMj
evqbts6n5z1j5po+MWcxJLfvitSg/dBrBph0KIBFzESYWEXPv/7y3//6n/9+7/+P/5Gf8mTw86z6
1//w/XteDLz5oP7Tt/9azS/z+1/8+zf++Pv/Wn7kh9f0o/rbX9pfF49//oXpbfz7Rfm3v72t2Wv9
+odv5lkd1sO5+ZDD5aNqkvr+BvgA02/+b5/85eP+Ko9D8fHPX9/zJqunV/PDPPv1t6fWP//5qybE
/Qh9HaDp9X97cvqE//z1kEt0nn/5g4/Xqv7nr4b2D9V2DNtxNU2Yhmabv/7SfUzPmP8QumW6quoa
kDF0VdN//SXLZR3881eh/UPjD1TXUXX4AKrLH1V5Mz1liX+4wnWEMIUG0djRnV//3wf/w5n7z5n8
JWuIpMcGoOKT8Ou/FF9nePpktmuphNSpqmWL6Z0I1+b599dLmPnTr/+XaAwDC7pCJ1+t/WGPiaS+
WOrMXYyiao8yM+W5lzI6jqRji7hOvwnhI4ALwmoXlIhce3s8qjIznkhhREUAC26rtTbw9PTtmPQV
K8GAxqMb5Lkq43gRD0g4RtM6wSfvT64NJU4fIRt5tjcL6fWJlcmf9bjCvyhFbxqG2i7QWnycZD2e
nMoPWVDKZn3/awcnJzx6kq9YEiacqJ08dnczDKttXKuIfNvCXIapfLQdZpuDXqmrujVZgtI0QEit
RdXZ8bRNFOKX7YdGvwhNNbiqjXjQXWT2TWkE19BJB8jYsMo0EhbhBI/pu1QaLA8K9CnGa4GkYe9I
LSIzCWjajt7CIcgPWaQ1c92xiYTU0/zQuOOF1QMjhtTcdYWlXs1U2TnaSAs7+vv7g9L4GwN7VkSr
CzPDrbZznXmtOaAVCekQC9vMBfaMg9iPloUfJaMgt8fgAQOpsnayg/RBuH34AH0WtQ/6dB5M0Yu1
o2GPVrv9UeYdo2VCqbdqPn5mI94pmshhD0znOWr0B6PFPsorZIDV7RR6jqy+aJtsn2n5uEyai86l
ucKAoJvLShkZ8iMJ03VdOZU5etOoK9Ft90JfE28eYNxb+w+/u7N+u4D/cMFqxl8uWMH1qtq2Zhq6
MFT1jxesOqpu3w6BNSuUzNo3ZZAzyA2qbZTaU3CJuwlM6CWOWbx8nejATtSFp489Ik8yUczY1Lb3
h7EK9C1x1joDl2FYuYO8NVJEuyQNIwzQMvOph+dff/RhFjGHqTIAXN2vFpEWBnvP8WyMuxKoiKPj
iq3bkoDZ9gn4SxFjkYnppbOsSlkd2/ciqbRdq0AVE4E8a8Honiq9K+ccHfYY2ZJ6NX2bJ3W/9oMq
/ub7eYNrsPTW49hNFDA/cjf3C8RTB9wV7bR8ESlSwSIpc3KTQKUKTxrNQ5uTKEGi5jHPSXbWjLEj
t7qyiLnpnLk23aXISgKHasWJiwkCi1HH38997uImZzUSObGeB3DkCyNaCN7RaaiAZ2tT3VXTgzJp
xIo2UZe9ZhziuPdvvVSgGceFWOahDG45mXJ+i7sL9OaYiyvGSNvZtDlsG2X02bUbaHDmULkzH0sY
xQW+DnhXvtEYKzfw48dMd49+XIXzwhz6U3W/W4s68wE4B+/RQ5VRptGF+w27AzxDA08rD43MQQnC
dN4OvbX2TPX695edrrt/vuw0lnEdorxq665qGuwIv18ns9zJFAEFdNbE5vt9WbSdOsILMcgWfoG2
qtMsrKeGJjpFWnzErMh4GjSJmVqdAoDmdYZ70bSYGaJ0VvwXON4cz/uPyDslEsCFDWNlqvE0uoQB
EoN6X0dhNVKJCHeRidI6t+yJl9oBMcrFoDekpGCR6oZCno0ktOaRa33XmBPtDZchYxml2ywpw1Vo
ViC8ZV5f7DoEYeidYJdLnZnJQK8q8GWoU4VDnYUgZg4UzSag+xmU8VJ5kMPUwT23lW48Jam0HOQT
3Fui0EH9Yooz1fWNpzrGZyVL9oPoMU5TTFJNfE+7eKN9iBi/+4GTvAdKd0XAzET2/tZzSyI9Hxh7
WeaoYU3DQtZX1Ct+/+lHgXsbe4ybvk6/4nf+g982cjN0uIorCrhfRbUUOempshnBCNcvcE8CqPha
PROsWmQOaauYHgjCFovKKvSVWejqPAojRgGhevab7KSnsfFdYm8sWCjN9WiFPq0jt9CQJO3WiEak
NGF/AW9bCYxO9/cHJhqrr1tzeq37SyihkkFxl8QTyuzQOsVP28EO1jNGcVBaQ7WXUd9rS9Uci6Xf
kkukThksta09xjFJ8I4jx5ljKViGqILZB9aayhCTTt5N0rhpIW8CMkYyLd3UkxtQZiU9in3X35Z6
16Pqg+WieXpwVAZyoQi8KnvmLKw/xrwzBWtIMIy0bJmr7rxhVHeJg+5VE/rmvpolTTyJ6mh8a1nm
e9ssUdyNAzO5vMer049SqMWe/VMbuzcVsVFZt81zoKNrtNRBPxURfPc4RMSAWp5lJbb8R+zPO0jm
ytiy+DowcAO9Oopw58XOeJAhTosk/A5MQ7LsZNqtO0/c8maBIySm6+8zGfWgs/j83u+jDrl1GHVy
53fR5JomxMIYJZaMYQezqjBGUJxpU79fRH4fhcsmxbUDzUv3M8kMB2oxHopSMGIx/CiGg8dqy5aI
dA1cTtjsn4pidytTK+VCz8ZuZURZNg+42/AXN7q9ploDBk6CAGqRLOvByrAFHOT3tqAHIG3JeDKw
OmwEfDXdAqSw+C6mR+e9Wh5gj1ZjHdtNqrnpQTUdDS7gkC//fpUyp0XoD8WcpgrHUB3bdB3XcFwq
yt8vUiZuHoGku2d6iglXY+Q5fA28J+8riZKFv317P6hCZ9lM4lXuNyH02U4skr589Rwc92A38LOe
o0PoY22Eu2CMmdik6bBpKvVbARTC3MZvym0tMSXHX7eY1dO3NtyJh6QuJ17ZW5kl4V7zWnYlwaTB
R57SY3sQS+M4lMGm6GV9cdrkqS0wOzcELE9Z4dWpy0QFsBuYkSoihTBRECESOkGyVIXMD97YaPO/
P2wU3X89bq4lWNcNQblt2tPzvyuCncDuM8uFcxuFVT83FEPsw1JR56KvoeTZFgmocoEzMHWADW3H
zmJrlcaVd7ClM6vCsN0Vuu5x1zNJSjuDTGfpcGF5eQ1EUnXOTOlra90W8Jhbknq/6a73IVqTHTtS
MvWKqQVcWdvUrn4eimVBpvdqVPOjqufuKTXTXWxn+qkL+pnSgQWWUvzoKZ7XeYi4Ygj8klxaeEd4
hUBE7pvqaJLPvfGNwvo685ofbFVl9E73Ez99Z1aue9LHdR8wF7OUotrahX2JWtc43R+0QvyM8Bpe
RMKEIKUN6sv93jKC7kS94ez7nJTtZqppetbI2f3j34/I/SFwWuYL1KJOU+Kyp8bjD6wsM6sttprN
7Ot+hLXpMCs5meiddDDxKAm6jquzXSRymaeJBe5X1dcx/hHnwYmDrV7uD6k1YiQTpdayzUu2GPYB
tZHhMXGHs+O6+rZ3GnbioSpdRiaOtSyS3GNvM9+aoogWbVRDSs4NcJoUumecWZQUFm5/TlJcDbMl
8NdN/O39Z1qVEEQbBEg+p2cbP2UylSXwF/PoljWlPIwIS+yNWkTKt8ZJ6FLCUnMfFE158X05LXF0
PWpckxhj8MdkDGnNAo9lqkQgYD2W5fG+ANpjseHiOtybmrYMm6ORuwQOjO2jyMBS3axad41n4EZW
KohVqIu+ygo1ov0qRYoxtoG3T4N4mbTO/NgV6LIanBjkdDkEXdweM9ftT2Fqd/NiyLHREwrT+sDA
wTQMfnuI6YTKcgwnWg78tCjuV3GfVucyp9MwDLaIaTUOPMZXluXkq/uyMjrBq1SUfRel7oWGKoJl
mu+k6uhPVQPhyXchoRaN0WyV3se8xVb9RZWzcSva7d5/1QJz+7xjA69z9K42h37b/vur+89q0SrQ
ZLXvX09WxqaXkLlVHbDD1zs266hu1si/OT+jZl4S670DNX9UPZls8jZ6TwIXOZQbwUXgri3sN8cD
9WqBPo6BnVe4A1dRSzqfTBdj1UUzyzXSBTVqzblsMJlKtXzmd2E8K7yYyFPTDnC+/V7A9+3KWz62
Yn8/dZHjX6OISdZ9t8RvduILaJ71UxQ13FPDfuuyoN+zmjkLq52YCxaV/lft7ibBa1H4WP3qcXZq
MkaVQu3gJjCZREq/asIme6wSde4EWEiHSX6KmnB4Fl7ZLlJHjDPZtO1BZnF38Pxh49qdubFtix9N
PzfNxMKbCXVhbXfWqh4zSi5ohJ1V6ae679O18BU5g+2O+1QswOLLYlirEtpyrnTZ+quuqrCoo/So
5HloG3/R4uk0h4ZiPRYu9sQeNWRTSwK8Lb86B7qLfatoz63nUp6KFs9Jz0WZHasR8ZeIjVWDAcj9
qwxP3Y2ecStXZUBhWds1wYhONOAANir6ktlXPB9VTBBYEWEgMgX3nxxfOaOeMKaGzneb3x70Qh83
DcT/cert7++Vdk7Th25aA+TZY/AEH7siXoL4UxM50PRFTsu7CogzwwkVhIZ+2GvmfY4fTl/jWaJa
+ZlmirBqk5hWLevQ4eYOnEU3U841unBaQahUKrM6JF5bJynx+lYmq/a4xwMiDQdWTanvYgW4fBTq
zlcY8YS2Ga2cyLooU0U2CtyzYwexkqmmUOvdzl5Pb81LGaPFlQyO/3kILLogWynk4v6zNmYCkRLh
1hu4jthej47IGJ4TnzAKTkV0lFppX3W7X7clAVqDjQiQhLV+n710xmRymYTxBmN4SB6y1JZ6rHkn
y3mLwhfqbsjp5djcvr6yp/j1OH00LQZXQ0k2rivral1nGGLdq+b7QyPGZYESRU8qXNAmdMM2DGQU
92a2SBQa4amzxP3ZoG1iajmFRA9GHlzdYJSk3A1Ys7dZsa5Hh6mwy1lJbBGfhA1RUw9S82DmycYc
Q3/R6Yl+jFlw6aaRLqh2cY460u+A89VBQ3KnKzQ8Es9Sb/TY5FyPtBe+ygfCYL86j65jppKiqjmk
IS0o69OWvG8oLcIaDnkTjLMShZfI2/iaR4pYCEsEUCU09nGv6jVWUslMqcgg5g+ueCqNxt81lI7I
pG10T01BzpSUxVpWqCKC0CLItC+pBKarPzW6ay06M96rim9s6kxb1qM0z73Byzm+DNdhJNuNmUO3
ouY76hlNyddxdBsFKU0waMusaM152jjaqdByrGU6J0AFXpx9c5Q7q7T2wvMfzenyvT+kXLODX7U7
ffpR20J50Q2yDKTbzYOo6y5fgJPV9LwMrOG9Pm3UXQmWM4Y9OUt2D4PZRKzg1lQYqaYdMH17M8uO
vApbLQhJZfgQzOIElc4XmiCFsGcefau3SE0VYu/UCGu+U8DBqqD/fzUzvrVTFJ+BnulsrbEmHLQp
P4NXinJlZQ4T3t34eJ4puVnPw0K7drGJK2VtEOSstiwxkJRCJ5y8t7N8D+3XeshjV65EFuDWXJCt
VaVetNUY17t+yty9e1NG+Hz3B6Eajwnj93URRLTbE2BnatBpgRKsXRP/wHnIfwlrmFdWBKMPiMpe
RW6cnY1QPitaTWudTpSvcZIRd6E6+/sSVdNBfP9U2mu2ZajCUoVparY94bi/K1GVIGebbBv0gZUc
0JT29SXp3Xwd2PqpaYqP0sxS2vUiXaUGLuNB2eI2aqZyW2nkvjmilVvVp7h0CnsfGtDgAqtqsUdA
8wxnlYetqoXi60szRdn7VbFYkXXrA6wNdYtlpZw6qCDrV3qRv6ip3x3q3sfQ1GP0kpf68CPVz+Mw
kiJGwsKqhGX1qHeGiYalKGZNpCtLw6pAzKamz25wKozGgfj3RlcIue3LxR2jyL0YPZtgwlba+Xsu
DXNtMuQ79nG2dL1Cx7ibDtFTEJuHfYa3aFTgH2g1n7EdkB0el469GQzPXHbIuaVt1Rhixv2562DL
W8i46uRy3xsqfUwPcZ5vhFNi18H1e4g6MN/7ZdAOjbdwR5xU3VxLnr4ujSHYB2WhMICE8nBf17AI
xjiOquUL26p85lG9VxYvEAm7VvOZidbe4n7r3h8czcEiQI0uvo1naZcI7BlUaKV9xPw1ifDwy5uC
Rmng0+c+zHEo/+HVr1bZdHQDam6r07VV6mKPEkdWRgqtmy+CsTzKAr/gNpv3oVu85HqY3ZSshqcW
w26fV0q19SqRQHkAFagKAtz//vq0tL9cnjpzDCYJliZs4dxR299dnojYRVJWWL5GIZxTJZbjXMRl
vgkxhZjwooqtcksj8DaqTr8dgMH3VhU8Z7HpHnQaLxGVx/sRvT90BsZtbersnMIlzrlvcHrXOiy+
p4egEIzES/BJAP8RdlI55asF6bbAaCb/dv8y9/R4OUylQ+P3lDm2oePToWPfNIB53JvRIujwxRJe
s3E5UXOZk2WsNNkUbbYFCCPYdALbqwlsb/S03QXwLVR7NEkbDkNq9wGqc+jI7d8fSPMv8xhNZ8cD
eXFdyxGq+NM8pjb90lL9PJkPtYcNH5haqeLw6U5fhcQpJ5oPsjf96P6k5UocUSZK13/ghftXlVtS
P1geu1ANBpt5HhsQiZ4NCeratPXcH6yUTkCFntOoeMPYWarsDRkaywq710Kz8j2D7kXleTgvthmx
YFbm0jN1Ct6DDUvxUGvKrfF8a15WCQoI015TyqnnZIBrajMcOMdFhsl3zdqUNcwLOlEzTQ7sdqaN
ivb/uQgN4y8HTzd1zRaaYYKBCMv5Ux9faQP/uA7wG0urpT0t4pYGOmipeTTzczjHitnyLhmPtoMD
/I2wv8wcEpow035Qs3RKOvTDeYtWF+YCDLlYPJMhSAnUmNmyN5GsUFwMXBWHeyvUshycijA76HaE
QakbMXngqj9w+32UZYRTatlQFjTtb7OI+xlQBz+ZmSXsQDBs6m7dxJyDRIGjlNYlZIQ4+wKzjAhT
DWuCzXRvZKXVvGUzuM5MN8t06VmeuZFi1UpRrLifce3ui/e6sk0YWBMUZgONm2VNBW0EkFBjiyCW
JF0xwSJPq25pVSOIdFPbdcxqMz2bmJX+1qV2aZc/F0Va4FNAa2RWCkiz5sN81H2Di9K3P6uuTN9V
mgHFw6xHQuoKc+OpiPAMMUwjmKUJ1HElaiuMLFMdyTv5B6lv73pm42rmeDtcEPYR0rCryPp4nmDA
No3MBiqo+f8l7LyW4za2NfxEqOpGxq0mJ4oUSSvcoCRLRs65n/586PHeW6ZOyTeoGVI2SUyje61/
/SGe4LD/DxwvRfHkNQmR17gmDAhm1IoU1yVuTYXt7//XYo9BAXoqCdEo7BGP9HxawCgNMhB5WKIO
RUuER8EtCjCMGAscBJpA7CqXIqUCjtxL2TmY6/XTLQeUxy1jCaD0j+V59mCENmoWCCxM81FfrAiO
tu/DFv/vl2IzJaZiRKnc97F1/2c+fvR7u8H6J6UVQ9I8/mDjn29+Y8t9PKMPz8SoHmwxo6WP471d
18unoS8vbWWFL46juqPhBMhnm2VrJCp5lgnOIMmQDzD3dhqRiZ2FGAKJ00ZvDcVL31cchjddX2uc
wGTO/Hf1RKeMEZKIHqbGhUq1tmU++yIGbYu1m/HVhT5jYizSKXgwrrDhGyEjC1M+fUNOB9Mg/NNN
rWrrWxOI1xJiRDJlANiJ9zjXuXtskNAcmwkMPKySH14xzzexAB/hWbyTZW9hoAL+nIzpuO+8gjJ7
9v4qI8d/sOaORbDW5WHldsfRTq9JjreSsnHFiEt4S2aBPcLy1Q8XkpFimEoa3dcXa2kzyCzmo3Sm
JzEBHA89QnkD0P9QJjlwTzEbuM0WHVaqsRl9w6LolR4j+bZyrZiKL599b7oZpUEVUCn3nf5p+ufq
iyn4Y1WFi44exE5jaZzAJ07WMtgPdVIXDypzCdPJ6zXGY2o+u3mMLC9CtxaNRnT2zAh5NDbz77LX
pne7mzuKFNqKqcqLRUnUMzT55KEkdfivsQcIrBNOLefKyBe8uko86LOhXHZ1hwGaOdcw3kOcIo21
NEE35CRm/rr+RWMIwTkMoq8iypJvbTrejLieztzZb1Psu/s6mrBJCKAFjU4QHArZlY9CkWXf5DxK
ziT3lQ3ntigsdS1zMvp4aOPz4lbg172F1qv0YJpYBSzhOxhQOn23162rx/Dv3A+SD86OPwJW+u+i
jKzipS5eMAKC8D87OFY7ebyTguq169vwWCVYJoTtOJyKAJSRnKx6hx0cU42ur8U2niy1WWiyIDQL
8nmsqOb8HevlUjvfEh4YJo71XkQm6eJzVby0hT9dLRXuy7qc/kiDcd4J9aEoF1yZ/tvE6FfeGJxS
206RVIhPEk7Czk4tbK5M98NctERxloP7zija7sjwv/yX891y1gP8Hxi96ZiO5YI1S9M1zZX18XMh
X/VxVc0gJ7u/B4Ne9AWbD4YVAOMIHc1m31g1jn/2JGEYpoG4iHG6Ng6iniGLsDWejOE8uCVWK3gL
CxSMNJv56q6OIMAX9cd5hqUxqXk4K2PYzyvgpC96MGhIpz3kPfqshFwRK1qKP/siObu1735Mp4Rg
yCk9AFOq3Sjy/gO31nq6H0cRxK2PjlLWnoD65EjRXH2mCSlEGH22VJDxa67QNhUB65QcE13ki7E/
jI0fXLMme3XzLmRaQws+L0144aiDNdfkJ4sMmt6PLtaEEyv0ifMwlg7iCygmRRpXlxBClBF7dJeW
sJvdkBEuAW3Fe9AXZdGDT3VFrCnwClC7SnHU7H24igPDTfFVr9suHmGzetGrMaDOz4vuUk1D/JKl
3WNoKISg65BWQeF5jeZiV3Go5j1OmBRQPyzfepV5Kh782mNzEESlGKofX13LTg7eau1XTv2EUH0m
XS4c+j/vByaTH5SKcnael7TGRHa2gBWIPJ79FElsEwR7Gfbyai+oouxCEpfMwmUywCxpTl+WNpwe
nMn+bpEfdFRtQ86owSRnFiGqgm42vlWzuy0So3hwFmfeAud8tWiTnuxMqffuGgpn1S4BixLVCDo1
jHOMYmKGEhrQur3XabLcv4elMjeXZ4DIW+pFcOfjQZ4M08EHrhzMUz9JnEedwUfQNL/XA9dl7d7Y
QgiAkSGMPrM86m69NQXu8DPWRFGevJd2X+1s084PDHEeE7AIasku3NXTBJlfj3yboMNAsVUor+rg
uwk9/CWPqmoXscAIsunVA7/kp7yR+cV1pvyif0CYIBjyClS3Ll4rlzqHetOQKtDX3YwiGl9kt46/
Zhnyo8TvrIufpH80RWQ95Lg16bur3/EhfKoZu18ChVOKZ6DKGthBMWjGv8BIC9Dk1cAP454VBEuI
GWdqEfurEAzO7GLOMSkFg4FhWmNvlqj5oysWtau93Ecf3dmXMoyoFyF0aqgjKfkys2GfxLaEMHvh
+FvqSvGZ7eNT5yfeU0Yn0zlkF0l8fW72Y9GCPVfKkftAD4UZ93y/z82HQX0ui3H85qHsd5PkW+dT
7fR2AzDkYot5h1nqdhV4ejDYK9lSA9VgT/qtb1cEjy4JfkZJcWYQ4uI3En/0JBif5dXubhE9KT96
ZuzPpDiCbj2IzCfsrCMx4l6mZYhgStyMmWhdqi7CpWz4zyv9NS+tceSUAyMPqwD+d5Ma2w83hBnK
BOTD/TtO6RVHXREUCsfvO2hk9xJuRzbisV+Z+AmS3xJ45AX8pxXrepX8vXOmCRIvn/ThtRY12/Cp
T8j4CR1MxSoYzLr2Les2uxZenF31q7YBVjMy4W86YTo7c1DdwfKi+mPI/cWP3mJuxHVT6rPXKzMU
bevwvHfwTZ0deloOfvzqMBYf3FWE/yUKc7LH4/ZsOdjhoombmo1an+EswbEe3FgcMIE0X+GEEGg0
xQIfFaN/NIec/y2dFg7EYEHHsJjvFY1drxZqjl/+6bMknQJzNg1GaXoXxWV5uB++alltmiYLG84B
vxPTQE9ZDLcuNO1zYPrywcvIWKZLxYUvI6pxkuJkLrjN3ulJzsKCbBLIdH0Swc5Z93pr6r/o2tr1
a7yibAy2NZBfTfMnXUr+S6e7ErXeHISWzbiarcIB1rJXxOsnyCCbl6Ei0rSk8HMr8W4MmicnQpMQ
NIH1MQtwJ07RUM8NqWF6mJNg1baYU3opVdtd7dtURx+n0eEBUOEnz0nxFMnjHjvU8JMvJ5KaI0yQ
lcjpTpo+p7bLXRSk7AsVoaKrGJemsB7qkPphKM62SfiKgHpMGGv8TS1E/MQcyIY9fCK0oz9PlbKB
htzwGgVRC2ZUPf3+fvwKoZg0/LZDz+9T48H//Of9oATozLLBOIDSDvR6cIP7+RzVEjOepPlsyFjs
bCGMs+3mIO9pNu7AjThN5njaS68h+qGMcgxteMUOyGlUIGrR39BfkzWmHhp/bwxcHvTB6Nc0Nk2J
dYv1V8ZmTNJenN0g6S/bdE7kFvAP+aeE192unXLYO7RyusOcEnIfe2Xm2zEI0n1bzUTvaOS36IiR
nSyA76KjjUiMCIXQ5Di7woiOQyurTbxU0SZZB11NXRX3Tub3t1Mvn38uL1eagWMKyFrUWW+XV547
mZ+G/sQzuw7aWz8eT33GnR2GIACmcL9BoXMu/rDIUz9Ao2onl9lvxVgAVPIUl6D6wrHJMVww6Jqs
5YdTQ6Lz8JZqK6zKXTDVXZClqzVG5A/HqXafp4VaBB1V/+KiPM5QfQb81bmHosZL8AVc5+Uyj2za
qBINVtiH4Eoe/UXThAjrZOKc62EVlaQzjr9C2TCzZvIci4UseB78a26igPr9jZLOL9Cy6VI4CQAT
aTssvDfQsouFvGvYQs8qYGKlBj8W08IoJ5FTGuTq6Ivwcue9FZif5ATukIjP8SgrRtoZufEiTJ79
vOpOqlsfWb/on9JgwAdM4DtRxuXn1LeXvWN78alzvV3V1cNTLPtnIMLkW1biLjjk9vE+Qg1tl3jH
moIYCv6HkojswBnVUXMpW2g9F9eonkCbsOnD/vTJzAMfclJgbyOh5K1JZfyAbPtpcjvYUw3hM3I9
weyMaGd3wVCgiDv01O3ZHtPl0TZrZzsWjEr1pYvRlBmx+SV0muVETjPZZo3oSbjtLcIPq40mAwUK
8cG8TOW2NQJcs9rpwZxadOl12ryL3O/3HTpZ01qtcfjQ0txU8KL3ET02up4cYl6Xboj8mH1cZjon
kltVG6p7gKCabTTXUpcOUSZWYLPZ9EvZYhCNk7Ie4k9AeKESUHf/i+NlhOvcf2zlEb08DxgW3Ndm
0k0f0fHjKSXcYZ/6XvbqQ5D1Q5qE0EiCm1maxcUVZXbxgzTC9QHxOps2wzfd7rZ5lt1vYbT6/fTk
Qsikto7YGJEcaGDZ1BdIsJpRZEe3RRxWx352LK3S3MZr2qYyDecQmiSBTQPnfYHxIonMnNvbpKsS
CC2HOLHqn074EoFUVkvzgb/V2eSDqfZ6giyKd9Bi0w/sNat6x2bEDaB7MCKsqssJOJSz5lMM4cBv
ITT6lAwgRRzE+m1j199//9hoTtCb/cVyHPjz8PBtnp03QO3SLMu4jMzMPDHAJPSG/up65ecZOj9x
ccyk85Ztb4zxntBvYw+LrNnKo21V+2uDV7vutVsmQLGV1Ks8am8ZDcZD2aIrjjwrxZktIkdB9gfb
qatH9tJ64waMbiosQIjCZV46MfMAg8LdYEA1XRfJySrKjdNSi/ZjmB9Uol6DrHVveqbftXT6EH1y
LDidEfsxgAerb+ajgXWN4H+sl/doVNPW8M1lF3l29xjU6qbre7Rel8ZZBkxE0JuLtvgjTAgRntDO
RCO0VSjWSE8M6V+z2fA/ynMy0k6ZqQ/UhJi+anEw6pSoPzcG3s3k2+F8NarH3kS09PvPRopfSOLA
54HnWSsJTgS/bGn9UjU5Bxs0PzQLl2odQeupUbaU8U10idrB1sUVEr4u9hwWxqRgt+WmBF5r7kh6
VED0SFi4Vzeklo/drsz2bQKfKEts7+oO0ERjFR3akgjHjmBD1xvoFxL7JS8KcdF6ByNw1IH5LTH0
7ZJsMxDQbY5m5yFL8BrUcyK/Ws3UharhvXQfM786Q4i+anA5X/rnJgofaBAtIoXzER/2wX7UVfww
BcNVhc7FIwZZHyudBDUdGlgZ9goZWxjoHyKcBJEDrARcwBKIUEze+cwJRc+YdIdxXuxND5Pmmr96
o8vMDpGCntcID0PbAhm89HP20ubJc53ug760M+MyUrwb18oOtIfOc2vH1dnorn6BimJQsfvKyTBd
Os9ELREViNxNUEIvIGNnEbNxNXrP4GERwVa60jKx3jPrw+A2H4yQBmbo8+wlgUX5zoRP+dXNM1xk
UNllJNV5yn5JqrYBW07nDxONMDmovCp9c//7NeQ7b8tTCz4OJ2MA1RrWt3hTnuJtChvIACe+t/Nd
0qAzXzUGoXyqFzv9I8ksghKUme7ixGifep/kzyUAiLX9eDrMVivvFG9ViIrfkqmo/pqbgQvoe+/k
bFs+swcgrqoFGYFpX7dNdqlSK/hmitaHNikxrXJbBG1WMRwLI4UoMRXF1cDdjwmu3FLbsA30RYdZ
pDiUUA6udPscJcNymfzs54uhJvrkofZOBvXfCe7YIrdj/AkOEgtGE6dZv3+6RfGjXZUL/XoxYDiC
XWbvF6bueInRyqAivFeAWI9bhyIbpmckIgT99Bf+/IRkzp7hW4rvTpIYq6okfPIW6IqMeMmB9brh
Bl37ovEheKY1K6YgULbtTz0kOVguVvvYqWWvMkJUR5sMyLbCnMTIVf8kytI/9D0Web//tH+l91ur
BEqgt3Isyu9VpfVzMxJEbqh624XNseCogpo/s2sHu4nSfh6XvCWgK1yV/uu4WQ7Be6j/fxUGZjlp
62AgEoCih3WMAxe0P3I904dSAVyJcUgwrzPr/taLcsuSQs+XoKJBv17I2PgUy+UmTYJANGl4cQJ7
Vw3ml3/5235BHC1pI0Fjqrj2kqaWgP3UaHmQVuKs8Zy7oGLylIM+CFRwQTWDXAkG2Q+VfEBbZP/l
2OR4Qy+L0/rgdDVszNSaro4P35DKFSjqAxUkiBbySbfJpvep683n3lXfltwXV2oFdEFQiFCtk6Ly
+z/Df0tuhgAb8EwyVQkc6M3+G+GPbVKSy9rE9cUeqkMXiCrcsPNg5toozNjSbuv7IrskS0Fculc4
441734y4tNeutQ9QTZ71/I2uHys94KCXADvrqcnqD3Jugpc09D65tQhv+ntljLNKthxyIU9Bovov
Hd3oZmnwfpw9fP7q3kRzuTLwBs84RvD8d5VqKZxXXH2aGamGo4eKKyT9NzVICAg7X+zu7ISqsd1n
hspXf8HSJbNxJ7tDIrEbxg/ZUrP1dYOBHB/C2iJMvAGj9MkvxXC5P3h3VALLXPj7igmjHafmzfMI
Dw6kUWyc2rmEMhlPZZpOhykU8LXc86Tq73Kyg4vlV9doHasQz4llYx/FydGsxAVSl9g7kNI+Iw9z
ViCe4dZr8awJN2guxsfFgcqaAlpoHgE+27jt2NiCZSL66/eftveWUMBR4gno7N4quvHtt9tv5sx1
X00GdihaUuDlmXgPQli+S2cKrG6MKgad/7lgh7w1q/BrLafw6oy29yKBmomawuGskKn3yYaq9E4O
FsauZb/gjCde59Eaz8KAGTHZsIH1xzOmQKaGGZTH2i8Xprp+eiw9vJjcGv+miXt6XloSpd2YMHYl
56PyjQf9nOjzvpHdFj63PJmx3fg4o8/kiRc83lGCg6CJ90VsZEeb8T42lOMEtb1Th6nMGdyardob
swtPOxnMc0tO5PomHbCuody2iVlub1GeBVdNG5tCROFM5d2th/nNtS+86x2kr3xp74Ugnc0zzT/N
ZcaWDXxx05oh/v1WV2QPv/+c5P/zWFJqcUaye3q+T8/9z53Tt8aeKYuLW4iGylJ0APtY/GnVojoE
DfoeObhPQW6h1F+XczQDZXuSIgT6V8dJWvv2yWo9QVKHZMzcosfTu5PfIOTMVAOKllB6aaFU48P1
uP+cxpjQfnmDz7JtV0V5COcLwoEemGuxCY4ERoUpXF8F9YPozOVW4/cUkghPG4lanLWE+0Kz17q2
/3Vd+lVNfFvneQEXmJ25onUCy8YoS/P6cXvH0SyN3fvjLfyqfSjNrz6xbHtjqmdIJt34kg2K/DSG
avCMA7VHX29u79ICWrRbpRIbk+KENujDffoQGRwxpe8hFg8ILFsc4KegUNgMr0qJ2eOzFDn60mFe
Cw09l4PhVB110W5irc906EZ9O98G1R51FVcxbH6804sdRaum2Zkx7ZOdYG1kdDPDROEfPCGYnNMI
Ur1NAu5ABXNJA9f6ZiROcZOQQYt28J5CgxVP3f+xkcXBlVl4o/8K7ZQpQ1Pv7Ap+Vjh1xmEuF5rk
aWIbqTv5415euJ/x6XBv/lSwRibb/BtGbdOshRm2Aqh9m2w0R7pdR+8LIRb6zwN7Ireky/7Kl7ZB
K/sXaA7qk8UURxhEEUZpsbVxPKP+HC9dR6Wr5NEJU6JqSutehRlGbe6UdDAGIjx1EwcsLLz64CHq
i+Yb6Pps8upxJ5UPdu2hJzjXUBKFn+z7wWF+2rUPFVIAPQORQYUr4hSAXRfpdo5S70HzjWuZCzIh
CVZJSD6FXso9wBiCBPMRW8ig7DdTMmPdm07FKdLs9cb4Gjcz3POV2gDJdd7SJ66ffmXsZtiRmwj8
d7ckGWYkSXUFxzEPUnW4+Czb3z/PutD5ua31PFMK30eZbjlM/603ba1ftMjWEDHsxtpycC4bIBs2
c/w82q/IeckgaUr33AGsobod6tcpJ3YeHqn3sRQlRlBAJHUjL+l6GdJewsPGHkcZhyZJrVeLmhPT
+bumKoVCdaGEhWjnuQsW0zhm0TYLf0R8MMaAt9A1rcOwYtOI29lFW1KY7gflEJkdfBtI30aNkAnL
Q5CTWcicbpwQtTonrkbXVN3svrdKsPe6DshL8Bf3YUkU7KSUhIiqxxOK6TMPmv5OWDBJiQLqCjtR
ZP1BpvVJTguOrcLlWhrdj2KdgWvJnH5lVT2E5BybhsYfvv3+k5C/TIrXj8KyeADBxn1bivWI/Klu
s5LJr4Rph7ts8kmDq8b4IRyd+MFfL54VvS9L1zzpr8dWmjzkiObJQUGvAO01g8uQV6dFyexiOSGu
mCvBBhbPXzEQ2DGK5mlL4kiz1ZttuwQcGS5uPWmZ45BMgrTYLZl8CmdcUtxi8b/o7rGzv9xnI0gf
IMgXEtVYxfQD6Avz9wLPml4UF5+d/MGKwMuDLN+KDOl4PLb+H3hdd3NZfxxITNhGzkSOcWZcNOyn
VscuZ/Ee3NjZdeDW28yw/BOVnUG8FARCj2P5XeV/GtshQleMH1Cc1NXZpkyKR+Kt+2GUx9J1t8ry
N2L8PjoTtvBo4q0hHx/0OXIHtIr+c6nqYFvo3r923B/6m/WUTXtNQdGXdC6Lk+7Qh4J829ER3S5w
+xX8ymASrgL5MsOLLzNmiMImzN8YdsNdHOoW7h4TWYKrQ0jmpU0iZNipbNvR3uCGsAJg3gS6QBsT
7GQfdudI2qRtdEWDdMDkVLGylCoXIogqGMV0Ne4pKqPtwNImu3U4sCBJJ3ZwIRK4gQF2xJJm2slq
2nedmDYarZFp2O7vu27gj8egJhk7bpbwuRwhOHfDfBjbKX/0XfRX7Dr155zd6arZl0aAd2E5LUxz
1xmoERny07286JTJ4HJeCHPyo+b94nnTOW0w5taMSnOGTKJ1Tt3ifYAylJ9sY7af3DiT76ykM/7M
q3nTtrgs0WRV/DrSucRZO+2Z+3y/66cEoqd/kfeZWpv9jz3Nd33bY0Mzhe+xfb3Z04YxDxGi98s+
DsetHskXlo1DeEV8ZxlbnyC4u6cwV+jec6ixBmlMZW38LZcLaUWl4xcnpx5T5h3JfBstHjQGCu5X
8puLbBswffhLVfLWiir5olii79SYXRwiwk+oeZ3nSMLVj0fPZhZZhA9pgZ1uBqEBJz/eGl0D29fF
/cpf+VF2vwawavCVwc58XPSosa5wUsxaJwBGL1Kk9nmOaxoQ4MBRdbpLV7rYn0l9xke9GgbzXdHB
8AsjzJGcuic3ReL4LS3iYaw43fVNH19GTY71MxetmUVA9M1gJHMauqR7lFbHchbjwe2YrNWrngT3
6G8yz/pHEbQM6BTqwHWCI2aCCl1HvLiqGF/Ad9KNBCJn2OIOL80AGzAV5fAQVwkangwFJYo2cIzh
oA0JjBFFb9ZQtuqnbcyQ7f2v9BClcxfFGZnLLrMCEnCAorO9eofULcr4orbLYzGjUjMVvmAej11d
YCukh1sgCPFNv0KTWu/72Fs4iGB93R+MHttZra1u85ZIF1PAxpzBVjyZPSN8w4lQ2X8FDL9gXWPr
DbpW7RRHHZW8AQG0NbHbQ4NhYmgSB6V7C5OvnYrrl5IWf/AIeqMfJsZ7XL6EddpvlhKjcN2CjhF9
1NBWAY+vcriNE5rNtVNMasb+98/eHUFLkgnnRcJZCHxYvy0CKOH3391xia0ZsJySBq0JNjOIctLy
EbngNU0kfqplXf1de3SZ5R/RB3DrsJZq0966DioFVrcQ1eq7IyeMB3FzwVhY2Kgb8orTXqv07bRi
lBf25WlS7gRfsCfoUw3p9xTglK4S12h8q+BzZYQioukavcg+puPine9FbT7D4gaaSH9Edv3NrAm/
cm9RESDmKKLavGpi/czIO/QLedX6dFPa7XZsFhIF18cB/Hs85VNyMrzwkETDTYNQHOkG/pCMkzrn
oqmMebLY17rObmk/Qr1Yx/ZO0p6cXhzsJeapTa3xEa5Lf0jHobqwlf59AV4jqVbh0cf0D4UKq7jb
DKu1QNOlNggPkTKag9FZ8ZNAKXPxlgRb1Tm9OPGEIbI7f7hve/ZsvleVnZ+zFeQtYgzEfl8T/CJU
xp9H+g4yZZot17PewlSSbq8KZUqz5EzeSash77SrWWFs19Wt3N0lkunibFM7xBtFb2uLcQ3kAk9D
2eHFNGLjQo0lCtSy+itdpcQlyk6CevBZ2HG0hWGyH+yAWwL/XTvOZMbAv5mXKmV3Qfoa95jJ3Ys1
XzTkXtnzsZt9DIetacoeqpo4M7ijJHUPqbML7JjMZEa1xItb7TV2iW7RuPUckxRQyAhxoD18C2FF
lxK9zYxf6g7LlenfJPJvYV2GARYY36pSAFqWb++gY8oyg4CpNqrFuhY0wDvri/PfV/qtDaeLYPqq
CPfhbD+GYzitwiQ8ASNL4Q25LHt8aLAjEfnLfaJSYXquOhdFTmrk3KikPilK4k7WOM2t5jz60qpb
MgHo3B/iOCzFh7HISbUE8Nrdv1iZVn0cGyxU5s729i3nMFv+JplDj1wwab+W0blYyUwrryTOsWFR
jffRCvPi33qBX+7VWv9bzLYCD4GeY79B3DBWaxyOKX+zyhYZd58D+b1s49zYNOPobRrRRTt4zR2+
RlAR5sJe5SfG8V4r0JZvwzGJHi13/qGHraPp1Gfb74IdfQBYWjg8F7Isr8Ipq/f9tJwClAUbHByd
Q1Qb9nOR9e8ngNdTvFL3zbHe/d31DsDO7VBH1/seVS/i7lCju1WzJyFlWjzJp5d+1vMJrIyqq7Tt
jyOycbKAGtLv2pl1vV66tvIPSzl/x6+p3cUm9uZD00PkL0l4C9HmEWNaqodczeohsayDFpyppPnQ
+r2/uTeKTCmHm37onQgZiTvgo/MvT/5baUNAAAWImEO74bril3Wb+g2u0D6OWHfJeReQwrd2vnqi
pV/pS7nwT1Ls/AlenK5a86ALfH2xws7GM65rdwtw9nVyM2KIDNq2yY9uaobw4BhxcOjheevRHsUx
Gct6MGCp/oPuy5up2hasy1sgIfmFgBj9QhJPSZ7UMabP0wztbHQzQiIE9Ip6wqLWz54kUMtnDmDc
LfOAI0Vhk16BqTwNrtnjo4BIcn23uLJ4//tbZ70lGnHrpFw9o0yfljZ4u4yj0VLrcM4mx8ustjFm
kMfZRXfmRsUhBzZ8HCvS53pCQlwwEWy9/oPbBvZELErQP2nmIeeK+EYQQ3Q2VrYkpo7lVYZVdwsL
037IuuIBA6JzkqfW1V1G1tkYEONT7pP1dPeD/oqOiY5mDtW/DC9+YQ7xB4LrBzQSPgxVdrd/NopZ
YzjIQTrGy9DH7ugZNB1ypsUp8mISvkAz911p1e8np4bXk7avUyqIwkyLiYinKcCiKoPfSIrS1tdY
UGk6AsE7QFMSjedplQrUTksci2WnRBb6ULXxpzsKTFM+JVhBQ1NXuxRvD9IOHZyevMRG0MxF1liM
4dyD4MeCIlgQeaUrLjWTXFBK+xnqJ/QyHFIXdrw7hHPfP+JeMq10GXtGwoInaguSG6ZnmcX8M4He
Uxdyv18qv5yvAcoh6Qk2LRofAfvyn3fSH+Uc5GXjEmTd/4nIMny27S44hQ5UngVLkOeot/rnwoPK
JzCGJNVgZuZL1jwTRNyhl9A/2D5s1LbquievlS3ND5E2s+md2qooPrQV4XauU7lbJ1E+RU/THsPV
vslGYXBXDua5APLEPKKWTvdRdu5Bl/l+ExfHADuHTTbPKMKN0j/DGC6PFRLljZ/b6gyn1T2tjkpr
o4LlE9ObucFF1cDBPnI0QhcwASzSECJjj58m/MPH39/A9f783Gmt9492XKBUFSY1/5sTwySR1Chc
j7QmSWqnClHQLiVeP02xOJsi+PP3P+0X80L94xjw0wtTFJnWG8ocdjNmWZnsJHebnSEnTBHRAXp5
jGZDy1bvp+V9uRjuixckT8g0iPpI2/yAR5mxZ17UhFSJHXaq6Ug1nVXFDz9Ak6+Zbl7nv6ipW+7v
zGg4OT5OIEtszY9qVfRjoNXt8sYb/uVx9lbE/J83kcWCvgYXIIsJiJYC/4T7KKaJqiuscFNgDHnW
mgeDgoNxIuoH3B9IAkBicIfT/XyLJV+AT/WIqRvF1BYAPVwFNeOBVgQT4PVtJQnsLXKXQYYkv8Bw
5+WgbFzX9FsEjf27pm4MzgWMAzGewo7AWOvxmaCXZGi6i5HDQPKYhpJ5CHEIlkdw7xxMVWOcaKGI
ubN9q4MWwE3EirRzC6jRuK8OlDfg8sl7ig3IInYUM5/7L50gi77ej/GAksapyC9besY0ehuamuSj
ZDh3xE5IKpGJgzYVMqo/44xU4tYhSE6bKd2JG34pyWnOYEZ1qxvRsF5QJjQX/Va/Wrp/WfFSrovs
zcclucUCwokZeHcY76ePC2pRILIhJW0PTthFTXaL3YQH/QH/4SKt/xixZP3e29bZg1eOl8vqkJVO
wtvQfVcPWqVIBZlsrCbAs9WanlqXNmabBiQWrMxFJ/liafW7jwHVlX7snTuEH2rMBo93ky06dILY
Tcy31w+3zO15U0ZxBpowdscZgx04nYkgil0y11YuTENziQk7zJ2FXug/lj8TNpaoSEwkkIxS9TzL
gt+2IY7PP+SWenFnr3hvrUVnN80viZdhA2q1KNfENB0aK5vf6f5czxgE7m87eLrFnqFkysoZgL+G
WVwzdqBDYCXhObHDl7uTgZGNL7gg4nVuRtlx6j2a4TEvN3cyaTnNAB/rrzn3cImGcbEOyfrWnjEM
uC+d1u2/l6t/nmoBMfQBk69vM0nYmlG6pzh3u1dO8a3mPHUy6mkMIUNrlAWV39YthWG+c0Z/OdcZ
sFhki5MGnfVCHS2n2mp8QnoDcjuMVDCEkGg/ZY78enRusSr/0FLEIaysvZ5E3HtQ9BfWacSoIAht
RJcdFf9Bkt2UePnHQS39WU9iU+vj77dG75fa3cYIDKI3e7DHWfbWCiyqOj8YlT/x+SHFx8nrMHZq
fJWgeeR6ig1iHdIGTexMtAlP2qrpNHrIyhHjgEkXL7D3wifDDd95igRZQ2IB28vgFpIdN8qsPxdt
35/1K32x21AexiEtNn7ZyVPEnO2mL7Ub/P0qIWQDNFjJlyg9pETrpblXX52ejKxoDOjB56J5lAXu
8q4X20cOV6SDQeIfl4ZIm47S7m5u2YuY7LCC9EXY/fveBNiP7PgPZ9X7ahaTkb1b3VajES0HxQqr
ppzpmTpM+zwVHmSQfM1qOtmD37Z4cms28zhLEooUVvpOlMwbHmCxFw4AUd6lAYHklbEZ/A7yuL8Y
76thISsQr9FkNXL+/Sf3i4g5oNfjYIMJDmrjgsf9swb5P8LOa7ttbNu2X4TWkMMrcw4SJdl6QZNk
GzksYCF+/emA61zvU3XbrheYBClZJEFgzTnH6KPJzB4CmMmyKTZMiiOPa2j4S43MZlOWjruOkjg4
FpwoltWY+CR1+e3V6AlS84dEgS1YkRfk9sM3DFTZWvGIpZrv6tSSIcvHtSU7/2g4+jk0o818tp7h
J/TAGI3975I9KMKC5Is02lgGsPacvDwIbS3t2mGjE2d8C6cIntKuwVAE5D4ZWKH/5Y1wpxf6f06s
loaZWzV1eMe6bpjTdfI/TqxJbpvS1Eq5/N1KQvPOCVUoyckP4/Y3i0qYqHVCS7Z8dUNxM+thItt3
azmm+SGj9xzZAR7kcUun1COzZUIzWKbT7YpKgzzppjiX/SBeRsLFTzcazdmizbQYAf+E6Ddf6fZm
yyAxg1cgkFM4GNLSMCcTb56Jmbm17lVUz11ECo0Lnj4oSVHQYbHJtIy2VgsEp001bwdxi4ln40eb
Oi4JuYPzkkhdvdrZvWX9/FSHzc6nW3HpMmzCig7Wyn9CYFaeazf8rAOPw7TXgeej0JWdlz2GMreW
ucyIY2dtTldjWJZ2SzNq4l2yojmNKdg5txDnVmmqk+8rnznMHQzpiEVnFbHSZc2xCzJYMwh7kzhn
1DoBUCosTfBz7eIKRt3R/PdIBO6F8Yj7L+2Ff6AOPIv1DZoBXaWmxaz/t883lP6A7Dui4VnE+RJZ
H0Ci0Ua8MxernkLIBa7Hr9CKib0eTXFAYgd4QE/zbd6Ga8Kfy1WbutoBdXtzQHhVOQnQQ4cgB1R1
eGFI0fHSTnnp0TYdk8R1vvOxrIpYj0BwNcMKmsOmC4rh3Qlbue6x/uxr1DAomqdWeKmh20xsZ5/Q
Yl4XQ09Ew2SB0MHLLHXadPSYmaA0afWjNwha1jtUicJ/oOCQJ30gY2C+S0Go/0sTy/27OIZ3zkVy
YbjoIy3tH9YZu8w8GXJOJ+pLRs9l5ldLvQ7zK21d5Rg72if+JWUDNiBBde1ulJEcAzMaol3fOt8q
Q5a0MJ3iiDCN65jR6ztR597FQVgNGKy+efADuBIS/D3Nx61A4gB2r7Zws2spDOh8qQJByQ8hfSCh
2sleyc6JTgRF2EUwOkVyC4dOsh6ycJfS7OoKX3kvjPDLrIJgx4AW15g7ecKd9FdAx/6QOkClDS26
JH2nP/TUF0vFxc4qi/Ju+8kzXeRmzeUz3I+WzScA4zcvWvOj6/J3BlXy6mQl8uks6/jiRDbfDDi8
x7Ys7KXLN4/eIuEI08zgWKje50AVCzs2UdYs6VwIbn5wKQkHwRfPLR1v3Jryt1k2ZQvKQfi3wWyr
w9h67YrO9jqY6nkjE8///bxv/aPDY2mAhamf8EShN/074ceoPQccb8H7po/O4jdBcjBTgt87c40q
QV3ptjDfCCW3KK/MZi3Cuj1airSek2IAxqtFt84IrWe+6OPKoSLAHUxmW5xWUwIvZsWwxdsmjQG3
02RlBGj53XWH/jo/WAeHJlTi19gkS0gJR9o5CvqGJDRwsShJQU2xTEP1W5r9nDuZjYQiWNSNutb0
lrwPz57keCSzsjqCTGuGhDbHSnnsCoOwMwcMl+n1zjcr044sZHmq4VxRIUcsUi6FQV8Ohp/xnrdi
i3Oi+Vk446Mcsez/93f5nxU+jQ/Ltmmg6VxhKR3/70VFGSjljTkthhGqfQC7K85OAx3QH2uubh+W
zFHPTpsI5SpUcWQCGL7aBZTvwxhV0YGMRiBBqdJfsZlhoNMsY21ozKC70aNPUfNuw36kJWmZzDdk
ll4Utx4xcSBH9PtzYsdIa+ksn0OD6CJEOCjBbfXFq+CXxXT4WagVXOVdBcwlrHmYUuOrw6Xp4hfD
BT12SD6KAJAmB/pp47gyakJHcGGjQw7C6ev6VkMruDUuyev//c3Tp0bS/70i41enca6CSkWRYE+L
zv+4Iqs0vwelQb+cCAqI2aFd1VWOnpx+eOG5sOC7wNkMvTPsozqBR5BVHMpqo22tgWFTZiM71lpg
2X1e8xKNY58MlAKDytojS7J7U0Nba1nQeNNbmxWG/m96tX9Ua/z5RB0wkcVzSNfgb2YnL4sxc0aw
yWetjeV0RGU0anFpSwd+cJr7r7Ijx9tngHQd1b5bC5XGS9DXw6nKVILTM8JIKkkcEt9ksXMVgQi8
FtpZ8/KWxNPdv7zl/1jH8/e6DrB7uGhYyv7+91YxlK2xRzOU5YzLIomehVV41+vKZb7Td5l9rQYJ
Xy6nfSHFsFZrF/1nlHAB8gpc8pmxLTw/4dwZ+od546pkO4cY2edSyYoyfO3tYK+VKLc36RDFoJp8
7V/6Gvo/rlq8FI8RPItMtNbm3796nm+UDvCYepkmxt1hNbQQ01jZaPUPKwmublQefH8yNpc+0Z2a
2r0EGqO4OIizLzqnwLKyzxGsxqpp0LjEiaftY0mPddbuKLYGs5cE4//+/k/903/0j5m22WiiLJ36
/p/+OD0b7C6hmUAE0FS7t6iMASYTst34U0Rfky50fYzeQjveZWRWcMkIkc9NxX2bei+xsXQtrtJZ
IpDIuBHuTRFEi7Czld3cso+9tF/+tuVSBX/X3ID4OH44k95naeXx3TSpdeqxLh99w2zTL5JkX1vx
T7UnyS7BRLvpmuIrpzF89fPkyyiwwBEtwLEZxnerai9jpIafTmaG6O2SA9iIh8PAZqWZQfQsVzWK
+A0vLLzrRaMs+1Av39DeB7hjGPta1RR0AMqHy7iShcusDgjDs9JjTULvzRT0lHA/ooprP4g0tF6g
7Xa31lEfjRPctbYoX0qT0ME4zOUh9R3ETA7RSVFmXWc5KFFXxZIFbb6GRPMy+15AOCVLtwKpD1Bl
Bt1BrTSv9Drg0jNysYukPHHRd5/MNHhLhqx8Bpd3CwQB1FlU4GmZKLVFh3uR9iqx27QiWPPkj8zS
prhtFkU+lFtydv0MBQTLP8XEnOGRyLWx/areaCJ0D7lO0lTuNS7JrTRXVw2tFbWHMmFmEnS6TK3n
3lGI0GyBLucTTyjgjbu5VaCtSyUUW5fId2YADvm2XmA9cDlZxFp6xbtvu8+jbte/jOIK4EcbKudT
45UtU3yW08hM7LCz1DR2qWO9mYgy6O6NkTna1zS/zf7o3MRYigAC0oeO/LUowxIWA7jjnUhwZ8ZS
WwslMwhTcdRrj8IM13q4EA78vjLK+pM1MnPvzS8xcuATFQtmcSJS0WRtTwVd990oGzgIREoWjAjs
0rlo2PUxNKr1QZtcIPNd3uRjqqRgJaa3fN7VSX/lSCU6eI4Qz3lUP2b8s4OPeFXWOTD+2hHEKzvD
gkxIbUerjPPApHCtYpeAq9T96U1D6nkuPW+osz/gwR47nXbWHJCQpHyBCgfCTa4lhI5KXrUziYAL
gsPmT98uTfpPjJvwW6Gw+bNJlPDBCLte+S5M499uRFj47slT0VL9pnZXPmDsWUCQxy7tHbMb1mZa
2wyxYcHmiHDWpeziJ2fwjnHSlW+RYutrUlvcaziS4xRCm4gnhq6rpYvBbzt/E9SR9Xv5ppTGMsod
42oW2OzmyZslq3ZrmmUMm8pSPlFbsw6fmxKxXr2OaMDvs5rXc3u6o37un5J0jJZ8h0B3F/Z1zmbo
M+PmSf+IIh1hhvDC51DBgWo0hY6TJnr26UC+aX0HStNGQjYjwtQquM6+WowLXG2dYthpIlawj4aC
RDQru5F3Ge+4KGBh7WAo1kOdXBltw+kdzWcFbNKrLZrrnIgjMgOB8TBO6cqyv2G0t8l9o6snRwEm
Mw7Iu2vK4jVTS9CgifgeC4KfC6HUAK3BDIfo+f5KtUiTIdyCjIhPcT9in0ZMwbTkh5LExrMPwA0N
Brlo6rAfXav5sgzyy9PB+UYCQ0DkrKMcwSRldEpjZZv22PqINUqeklIEx8GTj7lE/iOESJmmAARv
oEm2DXPK73D9q8XvlgP9aiQQNEHnzqocSeaYbyXImyyHmqKNqmHj6BwWWRv3/sZKBCaooGsvekHO
HYqatcJE9L0yYg3wHFrwJhAolWWnvPo82NWOd8hHDyuiJjTUMIZ6Er54/o1iiel5kfKXHIeJZTyk
mL+i1pZIspToKN3se0GS7EE0ibHoDNm8ICz4MiqPqUTkB3+hOoC3gyM+0xvrToPbsE4PA0SzyJGC
siZmNO8eiskxScSGQnqr2q3MKgl+ABcQO5m5I978FM751E1o4kBb1qYFeHusw8083uIQaNaJCo9p
HhImfHXMTivXRpW9d6biL1XEQmf6s821lzRnSic7OGPtPNQy+tUPLpDNvinXM4M1t+Nu09KwIbpY
GG9oLvLF1N0/+SzIEqbjyB9ioo2VF+03PgML51cLM+GY5IKTa2mRYtXrLpa04BLT5N0pHTEIOJ+q
dVSRVOPGxk8zSeCR5Jy4gkKFBDex1BmTBbuZRsC0s+TSrbzYrkvnk2bJOTVSUtIJMtENK75nmClK
5P3H32w9TMBfKGkhbk6/p+MjOkKRwWHgyeCikri+8nx3b9e6/cPt27c+1vnmsDgfUWHeI8wLVHSM
7xrGZgcl7YJD0GVvv7kIIIOR19CAnIW7KVJXWLW6GaCOS7KvkX6+6hMNzmjsWZt8zoZSnDLgRnk9
dmeKKnmpdO+ppXs3//cRLV1F6Agx5YQ6gq14mU8+iTEEUE7M5XyK6ULtV45YFUsRsh1GBHzsiKk1
4lv7V19tzEfs/bKUETbr1ApRIhTXkiHZ0i2H8ETjtKA1BihmOrXmtGh889p1sLDJFyHsHSaHayTL
tHjktnSPrhsss7E8qYXeb7qekN64ZCynjxcN4tnOB0zhYKrbazph6HHlrE0k2avSnUTZFdMT5hw0
qmGL1b+aBAX+qFTfu1QsEi820VOquBlcOdDDGX+OKn/xaMK8sejSSFVHgZoAna2RZapE1qRJSDRU
n5+ER0uw1hxtPWTTKrSjmhsM8HE6+hr6oxodFaGFqx4g1SpoC4KLcHxG1hm687Zsupj2BmO1sA7B
5HVBsBWa3QFPLI4x1gEZobq2SP/0bWdpmP7r2Aqi51t+hfKjSpAHMugIN33ULqBwkCFaXPMu+6k0
kF2qj8AObnmE8r/pdx7JBEppXmGcCUV82IA71bL7WTo56+XkpjnB0XO2OFj3DVlu3pQ+a4cP0x2s
dTfKzzGhzZWNLLR0mT6yfFz6uZZiLS3bRS7gZGoZKg8wB5zfDqnHI+LJhgvk2VvQ6ycloAj18VGp
VkiIpb7IG7Jgit7hctBdeo2MG6cilqJKzUVv//AZ3i+l58MAmljm7jjR7whrV9oaykU6bAaHoioH
AmPW1oFuVrByeobqrkmudmsCGshy9TnMlllDVK0OImgLO+xHX+t7oI+4LkerfUrT8a5RzJd2eGIS
913JBVzyYBvbCR09/EYhB82YyJGzb3MLyW9TevW1b4trDzqdOIG913qrVJaUgYUAb9icomR4GDLZ
B6p2sBPn+2AIJBC8ft9n/DpMpSMLN1pJ3k8ibJacq5hJNFybYoNkryrnV8n03VSV6dNUUI3XCZhO
3jF/1OE/LasQtZwQ5q7t8reelzko3slRxY+RKAUPsy9RtsgeyjZ8FVohNqaZ7Eb4UEtjqAPkpA4f
CzEGatp0S+mUhGkMd9vV32JDXkQcuA8rzD4qBP2rQQLi8miHLFCZ4zVp78z21ugV6A7pu1oWe7XI
V93kT7exq1fGGDCipZZwmQqUKfaJzExO5c0wy2fHB47ecDkZQ+9hFm212NPoG0DrXGJ0UedMUnka
aVqB7QHKD+ZyK3UzRJlQTsYC7cMlQkyanViFU9YoHY1gCViY023n/WobG6x4w9HXafc213+QU/eW
NgfPetJxE2OUZRldEqfASBBnAsJtwLQKtge4TvWU3VKeuzbTFy2TSWCDZI3oapmstagqd3UgT6Gi
EFauqO/t7PLzECiA7OJsBnGyvDDF5KtUvhKDeG/y+EvXLH3ZanW5iIdjohArwkkBxUxY9AvBmqVv
2peyJqvV0u3POFaJclCPKDgFcFXjAEqmywAVjszj44Y3NCszwJrl1TEbPv8BYR0u0huw2afA07+T
fZYsxtg6+xqR5oNC8GCNr9VvLnUKsB8vd7RRE2eZ20wiOr8/+o4OxsTr1Y0XRsNa60aGum33QkqT
CkYk+hmFCiJrMlRLf4/hgxhzOweDlBBFzou04wHIvUXiSZDYCAU0zMnwfsrh1PVquKgsodNKiE8h
up3pWKgY7TnhJRvWOcb/soLKp4vk0xHxW1tmG80lK0cDOrFOi/iWpEO4a+zyYSQRgPf+WePlrodm
4npFCqkBBE4pqsELDglvtJRdJeJfVuh9A7+HGpJ+NsaAlYd5c5WaQKxsyKkFnmKAbL8kXrZlADcO
H4jwtl5cPvPvuE1GAp6RXD9GAkJSi8kmkuXlGAIrhZp0yqxUQD7bCKY+q5QVC6sI/C5+Nu5HXS59
kE9E9xUHt9BA8xg+GnnX6zdB+qwysw71KjxInqta6cAJ3XExMg2nFkUbnUtoNMYgLpblrkujBfNv
IEoRYflSjMW6yPIOIxr4Ks/60s1EX1sRQYGYxpSD9iUqwJbScuK9r1nOsqGMXxg+eC5T0G4yKuuh
qB7LcQqoXeGnq1w5qDb5e5ih4MEADyj8jiDjPDLOoxG92QOWX1ag+a61ybJuhNavEKmGh+qRWOkD
jnj+YivDIw45swBYj5Y9CyJDWu2WCz/u9uSr9rrhnA7dT8/mSyoJDSH9mSe2zKZMWqccKrm97iyb
0GePxrgWIxmX7bik8dqAoYH3QqmyjGNoEG5IseDY2EZ414uFq0dYbbUIm2vuc80xxFKfkqIZSeCg
48VkjAhW4CGQiXs4RmH0rpUY8LcpyAgnZB5zN8q6Bu0OH9U0/nAWhd+ah4FPZaHGxQ4BqgPaX1t6
cCGmqh2ZmSqxfrUpOqymhNrtmzsMN+CDAQASvahuMaikR2BoK09L6l1mw0n2AZG5dVKekTCTEKB+
hiqd2LQolrSKfllW8DV6ClnXzaMT6slSMkLm+rMlw5chdRiB909ZrT/o3nPyM8MtFEJweXr2BDck
RbeNY7EzjT3VGbHZXap/6EiyXT1WXjqbkzDs6YPu+vmh1snfsG0mK2NuvUeDzNYhTXqCyIN73ZvB
G95+eiFMgjwbRb9diPeMP2bjW8YnE+J1xZ+PYccsFxkyIFsfaKeFJ2Zfn6Ek2izpnxsfwWpb9uUq
H1q+cP03ysbiJPKQdx6LPGa3C6sKZzVkpIWgSVtkJpnpWBmalZGUVML5t27M3ae2beNDpZlEXrdh
j6BZjy/6tEnA0K5GlW8FZ0fv7JVueGhFiNeIeyNdxzaOun0Txs5O5bANKL8BW7IasXNN3/ldC26b
99RzOAFR76yxx+R7JYrSI5llQwai1XXqc+7bRN1xqiebS11hwiW6rNQ+28gVq8ZJt1pHApxskH02
of0urfRTet3RU0vciKGzQVeni+JrjJMAIl9HyLg3JVcpExIP41mfqLsh6HZdlkcr4Ew708tJWbGo
hbTMijZIoetzFdYPayI4A4yItnmu6BtjujuO5ZoEp2Xol9YLpZ92NmVIXWbE9ksjB3GuXLwm86OV
VQdnK8CfbNu69ZKQpUq1ZxiHwLV7kGOV9WHr/iHwW/GqoFfe4beItgFZnN+qSlnSHbY+aAZzWoNe
fvJGNbz3rHsW1fRAbgW/8jQbnswEEFVk5sl63j82N/qBPYQDgDA2ejT6sv1Pl1CLY+crkh6ZbS6t
FCFnilb3aBCZygXR9/pVbBfuykRU3KNZeoG3Wt9sUb+C22zfZFTm+8TDyReOZftmuhUREFxd9sX0
aFaL56pTnBs+JPNR16gDp90jES8n3eGaNf8QgSwNAg/W9gMmDVJ+uvDejll1iVVlBZcjvAN4C+/z
/jH+UPSRFuj/2wNd8erKJjl5up/QGXCJ/q7LjEwndBCL0AjG+7yxZfoLL0wP/77+a5eui6szhuPp
9xOm/RGCWXdMncufXQqSzUgWRwXKEKvg5jtJOUTUR5yG9DGVe1t1Kv78gVRN8gmo7jUErmr+qduY
i6HhRufWdfPrEE+EeU5en7kTnFIza15VCbw6baUJ0cUfXzXmaPMTlL5JljIr17qRKOdMqCqyAaZo
bavWt7BVxqWiB8574VlbQhKb7VBkKlUAFPimG63zCH/pDdEAgOrsDVoBxsjaZNjhpeqbU/fNliaP
B39V7aHRaoyLLZ98gFGWG6oYSf2IqsLKMxdyfSIfXm0bt0BNt42vdmeOcBJOjeEYep76ztnQoN9X
MWFDM/fQPeQm0369oMMwxn16zDste3hSufKra4p0xseZX2fLvozG72NcPeoiIFY99TYxg7JgEY0D
X/Ig+QiG1lyYpSuZtBfJWuoVcFe3a0nka/EyssrvJuSRodC3iTlH0sbI5BmUj7JRHGLVXCsNNnET
d7i3sKTBh6z2CQ3Xk5mXHNfZKH7Usb0YdUP5pUvnIlR9OEkVAavf0WmRqV/Ru4Hvl2rSe7Yqu1lp
AmtraZra1vFIkIwqhbak2pSovd1u3xWWc0rDvt8UmhvdLaXXF41d6dc+9JpLYDRigSYl/9anqHuK
drC2hSyLb40mni29fq+aZlc6jfYYVU1ZpGJIDmY9vacyJ6GwcrLN/GiUuRsT6wLtCXy7odc2K7cN
vWcu8f0yYLjyaqmYt0ZSo3b1MHpLH9LK1m7omjei3AwM6d+o7oQjP6taONMp1DhGrCVvuFExE04P
wJMlWlizXqjXrFUejDcdJdO21Vr3pU2qG49rn4nStQtFRNW9okl9oKHTr/PKku+5hlhwegbNMGeZ
oA45d4ptEjo0jpvk1Q9kdh8GuyZTBwuVSaMLWjulH5ksiR4E9wIB9k1BwX7ORsAstabc6kT6DCKL
V7O3javcDHFWhdSUcbkbzeqhd5k3XBorSDclQGxMXq6yzSxOVYCHTqBpFZYKrsYr4a6vhkR6dVPe
pcIIbJsn47f5gRzO0zAYBBISDntSpo0pLeU4byQHXb3IXXdaW2btShlkuEM+/9JNpKvcyf/aKBPz
CmepxwBJS5KDgbl8fspMxPrzvHlfI7Mj8R7Za4Wam2SnkXgP/6MGO4E6FyOyPph0uyNEcXnBbMhT
xR6GnP5DGvlTm6vi0x2LH4prVZeBYJVV4g+ryiwVVhK0OThq21O3peCDNjzdjgq75To23SzjNGBa
HwxEWOZgbuedhmHQV0Zu2sYO4qVOteGDlqBC55sVCoFTaL5bAgh82CCtKhxxc9JO3Fw5UZ/06peY
do2ehbezTIynwdXD4/yM+bnkByRbwBfhEhatUq4LSVkK8vXSxtJdcCDpqwKX46bRTP1QckW99EWd
r0qtCt/Rbe90Fis/jcJ+o2vavdJWYfaBHuSUqpBMzVZHxkTw3DfFG6/zUwFIXvIyld/GhuPcjqzq
jLLWWRlGTzVp0S3MQJ58y/nVCRekr558U4xXnkdYHbC8RJJ3Xfdx8CgDpmTzU0h8OqVOZLwRXu2u
mQsy1M5a9TqUVb2cfhHcAP8VQ8hRrR3zpUVCtk8gWW9k7OQf5cm1DPmRWmG08clZ2dcd3dw2zM9E
QsmPPs+NpTG6xCsrsLGsmv5dTI4DYxPeFUIMh6Vjyn6dQGZbD3XBGzxtGhrBCTLYKygW4ykSTr8L
Pnw1akkA5qDJa6V40JsuHtIgJc2znuc7fQ0XhRTZd7fUxH5AMw6pK44ADxWoQeab8wYVQ3SE8rCw
epvZTKCl53kjXf+vW/Nd3BNbM/eSQ1raCKTwAXBdM5hjxIguFp2Zty8UEd6yCAQ6pTzJlwQaGawx
FFjcLKG/87UpFsHgGldlqnWAk96ZKvQL2nak0dI8OahaQQnbyfTmiDWFKl8QyTgVOWRa74O61m7z
pot9iwK3j1FWJzpBIWkUnnJB36wlcMO0vI8xs9TDvGFySsdn2hhWDzBm3ikdt99YMnj+85T51vy8
+Segi/zvk+f7f3t4vjtvGvqI61InKq0VY3GjfBbnQEabovaLm9/1sUcdCzFHBBAGs2nn/IjwEPdp
VnOa783755+HpzAsbD0KsQ3y62KCTm92Q9MqjaqXedefH0hjELhCkk0z71OM/jkrUTZxFeQNV6vb
WNB4zkJjrRLcsIdcAwY6aF+yiOZ/27c/msQR38zGRBRUblrD815KSZRHycoH9/hwCYRqrOCND2QA
Gz+qtgZ36A4Yo5OJE28JtJbmZzdWKWd2Xz+mSeo/911tbIpuyruePDep2XJJr+EZUsp4MqqehdDF
M9VHQ7usZ+Qx3Y1G/8kDh7Ipqwlc4+fts40gKvQZgsLf0laJCTuiapQTEcI/ukA/6n4Rf3kMQRe5
hUudqNBiV0PnBYUYVTscM/FTORKK1lE/v8B9+h5hbnD6yv9mktaxlb7fbKNizL73UQ6cJUk/JPbi
NWkeATJPlbot08MXv+guKlPpD0cHE0CGBMUe0T43JR8Ff+b4gWdMe05q/UlWA+tVScK2TN61WNjv
ka8VJFNCTy8LzBvKoLQPqw+zjWog7JgD1UZh+YcKnNHE6lFXVcrFs1VhpKjp+AM3fHmc7yUqmbgW
bXd7clrMu9BDj5u6EFfR0jGgW1bcu8HO7ySgahu3q4xlOCGYci/bqxFt6MgAQCuLcBoGTjfps8H7
NQXIJc/90Qx58NU45beKGfcjpWbaDZrjbCEFpS9wi17mJ7hTXELUFcXzwPdkDwcq2A6lor26mXfu
ez34iiu7XtA2cu+BTlpKWw35JggL1j8GHaTpP7ETweFtbdyadkGVWvZtqHX4lQbyB6XzizvM+XRZ
p3Hy4ghw07AFjvMm1A3YDTL9nvc9gWr9VMxU9PhguaQKaHkEeWtHTDgwncCHOhpeuK4lz15aAz/G
pKjlA1GO+gM/ZTd9P3O+/kOzN8LptJ9wWap7obwMYcfREAfRjwa13aCPCCRdpAWhpm+zss1eugJ6
lEeLLCFAjX4UdaPhfZE+x2WqhpBZm/YRJo3PkiGD9D3K76EdjpwmQ3UTeUb9PdGUw4hR5CHdMj0X
9sixO+2nIn32UCMAeSmvWR78temRQC6idPA2YBaIh5RKA4FfDtd5g5oXpzjw/DXX2H2NGP0pBsXy
JIpbzToADmn63grLu3eOQVRa5vxKdOnd5w0D8m6DGzxe/dlH4uMBnukDRykToMJmzG/3zd4n5p1k
WAo8HaWCk+TOxmPSr+h9dgulxxFVKg8aE9tKNUmYMEyxpCoddlbVfKtqNbyEKWG3cKFZBxhZcm4l
VX8bfnHJqGmnDvVlvqVNt6IOEIrl9toq6JWnwJH9xZNxf/EZWVzmu1HbVLQrircUVN4Cj1p3tZgJ
XOuMpGqbzJPV0LYpnwd35319pfzSPBs/Jy0tK8dHMsMsnb62zihKD7Ul/HtmVPaeyaq55DAkikpx
m3NBeClMqsqb8KflPhjJFR4AoABZ4ZqvOF18UpuGGRbZDrSqQ7K/SupURY8NVnpjfC/zwlp1pvzy
kiC7VEP/M43j6IXmGDVQLtGyjuJTI3hpCSiurBrtUvrWMyttl99ejD69fsvETBQQMB0S0rSCHpEv
Vd80V2nfYI5JlR0c0/zclN1/bioxvrcA5oWm4ZBTTOGQj+Dqi3oIMPmkhoWier45jL57Ip24bFQe
IADpmXwl68gff6wzhU+rtfonNelI5VPdX2iP8wwUOq7Xpq3GbR6aBW08YoUlDT4pCoZCNIFIc2Wj
GCU5Qw0LBZNh+2p+YN4nKUR5l6eH5yfKQIUkMd/3jRQ/N62HOyKcflcGuX7Wie5kDmn0HPe9fp73
2UDs/ro17evS2lvUmWmsQQyZnF+mnX+eU1DLqZWmHv78gt+/ZXoaQRj9QcsYxvz50fnReZMMJNR7
LVTjv/3sn1/A4LZb+H3UkKXDX/X/e57eecvKB7nw+6emp6kwERDHS0SUeTH8fi1osroFIO1+aYna
25i1MM8SWeiW1c3VCpTukDEuGbOL0hlHx0dsFVD67jTDt9d533REvplyX+k08xljIQgc7eTQBzUZ
fnUBABlU9DhOEQMF5xpfcWC3JtUrRZUTFvQ3R0lKq7hjVPxsPOWtNSOkDHFqtTTfYn9TNW17cSIX
RFIfHUZf8zUgEFgMdSuLtnwZBopoa1hn/s8WzuVVJU7uPm9MgAlSNOJkC4vhTrga9KB9YgCXn0Ld
e61ctXnyHNmdDU8Cp+u+rD5+V8AQ7TCta7ekIk7SBJymZYZ9dBqz2/YYFAEinTjXRd+apnQPembG
K3dIxNr0xmhyda3IdENK0VuHui6qNWc7Y6npdXqdkPhVCZqqkK3D/9feq0qIJUkSOqvwxr5kefPw
CaZvGs18TceWz6mS2psTv8TkmyGmRJyEaao0knFPYY9HZCBcUaNFaqrDSo5BsUG9tXR65FOYuOuF
g0tfN4nnyhDDZ8bQPmEqJ4E1pU+S/A9bZ7bctrJs2y9CBFDoX0mQYC9Svf2CsGwvoND33dffAWif
u3acOC+wSMqURJCFrMw5xxSO8mrjCvHTzmg8typDpJKFcUJXY7FX5tGyLoDQVvmnXG7VCfEoqRvu
1sc66SDPg9pDH2Es0k2jz3+FrkPvW2+K9Ziw8p7Ww3/dhtTJYr880mMLPf1707JjmwTo5ZHAGDNP
J2Rh22NSeCbDJnouDf6gQjZ3Ehei53ROxwvb2+/H1u/Ctzo7ZJUH6N2+D2EgOi/oIsC6//++9Sss
WsMlr4f/ut/tAIfZ60EJWsa3omYE8T/PJMcwozIzYVgIJoVBGVaPsEd5IodcI5NJLc75h0421W59
5/VVJR/DQIJGNj6hUQp+Rc3HrBs9dQjt81m3Tc8cGW6TnVPs6IEwwoS2jQm2fJZ0RY/TGP/VbQIO
CEB+BMRePOIxhNhipfuAImsTNtP0YLQ30bfsIh+UYLLJhslvnDKH68xnElI2mSd679yzSTrXsiQZ
sKuzc1XkTzNgsYsta4AW8YiUVsdTZxdFm3rrneqk/udhK42x9SpRZGJqCeAO81/+PaxPA8w6Jn3h
VUXJT0YVOXhc8fxJdNJ3ymj+geCA/ahNL8MCaV6HkYPOg/vjmKGvEsCc1g2JAhFy8CVGMD+H2ltG
LKAP2YVrGFaGVqTJJqyY/oph6jdqmQL76hlMuHk1n2yGfNuiu3ciF7tJo5NdhNr0MdKMw4I16Ayh
8gloh0+Ymv0ubMTME9ZAknH5Ltj8lg+FABbZclPC7cP72w9nzuKXlohm7wZK866MNB9bIEptPl6b
r1FXx0/gMuHZHEBoZ7ZmfbaWDkwD7ckF/rDxtoBLIOu1BzompY841z0EbjxuCkTfEbMspzkMhY3C
JOkXkBV21LzVGEAsh6wKd+CWwnNQK/+5yxk0Aq7yi2tmpboZZgi/1Ty8tKg+jh0YNKRfrpsz+9dj
DBbsrRFo8D3/HtIqqXfJAikszUo72YFKFIK7HlUIfKzvy93rhnM9mBolZhJghXb1sIatNpCpnXTi
IxRwxqTEkGCIuP5gwrXeTXwrNQM5WnIJj5GWYu2J2UBPtdxEopk8rQkyJtNSxhDN/X/dn2cGTMX/
/vYExQnt0vqUx+l8Rpc7n9ev3Clq2QGlaJ2m7ByQdPJ9/xDr4xn8bSmVL9qRWJT18C/Rvl+w41Hb
ZMm71RNgEZWOvovjOODCER+E08UfTTp8xg3EUqec2yvrYEvQJy/8+pVqFSN95ZGWwgp8GlsceWHI
YE5XTq2QkIY64uQAE+FPHVj4DeojenyApyrpMIkNXe6LigjdMmcujtT0rGUqlr71yzm2bsDLM5aL
w0TpQWuzAB6MyxwXByt5X/Zn1WIRY6k/NsrCN7Ss9EnUAx8idjsk1/8KpNbtUrd5HQcMfFgumO7T
Fj9lVranoNOOMgrHS6+W42X9aj2My83v+4qB9OyAKB/YHDSFijZ2L+zt/3PQ09a9pFAUGaWm+6qv
LmkGs2TxoViBjYOzgpeGZv5YVOM/8XJrvT/PiATQcHgFMZfWiXCyzNWvqj27u67DcFpURXCg8iWd
MGMyoCb1cCJCDGT1uNFFPt/zsvtnZfuNBi+yXs8uKfbTazVlzhn2yA9KQQPwJXv9X5hikmNsis9B
junFNFtojmLi7eT2xwx1faUq6rFOpZ8USI5poZ8KzXJOpRF8kPYCz8TRtZ1sHGbPg1XgsekYwLst
5Fn8KRpS9s2S/pwbDCvrOkfnIaHgKoR2HSP7T6yFL1GtjsdModMXi+lgi00Ry8aLI01uzU58DX38
MsQOUQoS/3OjHPUGHppRqhfeF4e6ELfM4dqW3SAoLZIe3oq9WiPJISJ7P1vYeDTCUWd9fqo0ZYnW
GW9KFkOBC1yxnSyhIdn7KqgD8dA92jztz2Cnixg29IBLl2T0yBMJBULuHKekbryxeB1Ksr5mq8HU
bYZ/k7poj3FMpg3B6s2mDWGXwqPbdMRObGIn/+XWlTehwp/4PMWhnW2iyHpVw9HedeHgd6A1vFSQ
C5sN7jEauGorhH9uQwriKaH3PDBEcUbnPTWLZqtm2R2UPDlZsrG2uoyl11AdQV8ln5REmsscg69z
nZhLYuCeiUihxadBUKJH8VQVZKW7Mr82sW5uRPFOXuqwFxBXs5zma5zJ3LNKSJNJyei9BkIurXBL
+N9zgU7Z48DfaOqncexxOU+htYNdYL7nyZujLj1wVNxXkHLdYww74rKNXaKTU+Fg7gd/8ek0bf5R
MnWkUssSRvvcBFz03KKNv0Z/cJmLI9oksjSNI8aGlxFTOeTenazc7iNusN8w9txmGaLIzFZH5sXq
1XTz8FhiFdbJIrdmGgZjLiiV67A9hJFtbeKG0hXqdxczTHfnBiCa6ggGCyhcU1ozU04KlmvjkMw6
GN2wBLbpYBBNliN1xRb0nMruosZ0//s689qKbb2jDI+ubd70sKi2VTKSKpIwC2DihZaVUcQZjNp2
Ihk1k016qiLjjx0mHSovICwgFhT2dK0PBVAk3V9a4McR0HQ4qte8CP5RGdJsCsb/fmuNu0ajq0Me
x5YI72QniWpBzpdoW8TSeJ4RvhPaVOEMGOhZDKi+ywIZvmpMr+2o12faVxsDq49FMYuJv8y9GLQ+
RfDwXkeuAkwhPoBSUW6xTufN3CyJgpWNx6rBAdY5XJCl0qBC7ZUYeXH4qB1X2evIBwle4orU6T3u
0JZxmOM0O2QNxTO/h3Rfism1tmXVT14v2Q/ZDpqwuDmIcK6fJovcEBKKR8YMR6134WcY0QttMma/
xr6IkMIAajhPClNI0mnSTWy0PzvqO32Mb9ZsmWfFZaVCtHfJcxPI9IAupUQRGJiQ4BVaZ0GjBB6F
4Cvb31tgTlDxhq67dGo1nQLpbpsiZwcOy+uCdYUInNg9AoX6NSoLcmJcErIQOcaSnT5R0aRzB12+
T1W7901D+8oZrlzdgT9oJjF1n8DIeKWylSoyLnffMOjZRFWjnOE13GYW4yfJGDBIN25HN7VV0uKR
xnX+xBRwi4F2lzOIeEoLvDlaPStXCJWbvGxdWiid6TktFV7dipn4+PgX48L2alZjszeUhaoRTW+t
RVdHz+LZG1903haLYHO6yKyYL2McAUD99/b6VT8nipfQdv1+YFDQL7d6XBGD1WpeLVUyrOfmqOnS
b+p6hseB+7pttI2G8PYWsFRcHAJrLVpdJ6WzsEi5hq/RwjlmiAXQ3W6yMYFEqTAOFaH2OqFTLjtH
bljjIZgYNB9g6GWpfQwSlfE81/rdxMVoo7kV1igGq0Qz7QvpLgMaC7ESxoXG3jv94J4M4ParoyCv
nd9Vg3fQkk60CcoEhFg0emkZKKwBQYCRfUKEMSz9saRialVDkg3IQa3zOAftXtd3V6S6FywQDQWc
Ncnj6b1A5IScomluszY/1bI2NyFAPUIoFeMiHNLhlJA2bx0dG8kaqFqu/MHy7utzjY1H46OuV5+9
yueDORXC9I5JGTpu34jaA9DH8pr2OG1JvcSohSyryfgkVxUk1cDW6qcgbq4T33VIFm1Hlkqgw/BQ
Stb9mT440vSGGCm8WVqTuiyRIYsvysjUIMgduBesO/OzQTuItqYrQIMh8+mYIHz3asa573d1xR6h
UtvqYmIquAg1+I1pCp2EHrJXi4zXyExHn1ESClCupsz1LBYT1pAE+bZCHTQjAmqzkzJqN0z8wu/R
o2dK/lvDRr2H7QZoOUQHSp8coS8cPkyqp8L9WTJq3NOh4CVLBTpbtkunTin/BEFmsydxW6Zbrnub
zfxvpw3Xicb+g249Ik7ETZuOiEYvC8b0Z9uaz041xQezczg1eq0/s6jV2zzQ0kNEmspDZ98WutZd
muXDiGrI54FQoAMg4wEQQ79dJdhvakgLX25Z9VA9taO0kYzwKahDEqp6pUEXHtmolyrs17YNZ7sN
2Q6lkV+J6akrUv26Huq6169KXZbbTnOzHdah/zxgMWpjJrB842SU+8Cmyl2/+d//u36lVzRSY53g
rf/rv0YwIBCu5wUmS1MHa4Nk/PtJ1+eye3GrLICs63/+rx/Jp1+cpGN5TRX+lXk+7CgYdiFhtb+A
SiQbgUDjs3Uh3jYkFCzGTmc7isF4xuAod1pkZHfRi3bfzSr9lRCQIHjNRZbVvCGJH8+quiEACD/P
ZH8M0nZY7zJ6OpO6CXJmffgkbuiBKD60qH6K+Bi0hhqdKiPDGp2m2Y8sh7BtokE8iyqmgQW+skn3
mhnNL5Oa0p1pB/NUleoZF5z7VA6qeGVIqyKUrZXTerO0XNfDARn5683KUkizq3G1oR0YD+oi+Awx
j16sOvvLfH54pQsvns3ML6LnKXHSVwga6WtpJf84jdJf1rsaXW13OF3TvW2Gj4pYiMxqMlp8/T8w
mo8diY3btArTTdn+IaaHkVq5+ApkTuJ1O6ie0rX3phrsE/7hrQ7T5KEAgEjJENoBa0w3VtVk9/hK
RkzuOa4cfaEkziMKQcFUubKE+GKRigDcgkv5CgdsCElc9n7RU5z1tT+EjPsr8XPQ6oJ9Oh+boTVu
adnuU5vgGhX8yybMSh9WLNieo9NYvxzsghvLDt/tgJqSyGjkjAHjabSSVZn5fPTMH5iRt1HtHHQR
dU9p2A5vC5Cosxliou+P/NSeD3OXELZZDMKrSswD9UDpH1D0flSuejeUJZFCIEMvrrmRPTMpesq6
2h/nin1zf4i7yotxKBXJfGq16MNqgp+aRgWkFcqxKMCDNsMN/APJMGiYp6TZ1HhDgHLvcfXe4xq6
r6k+COl5q9ziXofPM83Thpis7ZwS3GhLQJlF8+SE6UOIU8fHGeD5P2D6jpy+r44COav1elO4rCWN
xc6wOeR0gNJBx9xwx7a7V0vllNaQpOZnLZ8hvpRHO/DwDAPRH3GfTQzHkwClVNQ/UI5QD9CqbzmJ
s7gozyheUezhPUmy2do0Q3rRJ7YG6lVmUJQKpzzEwvpVAbAlmO+lGEpw0DamC6e3yJ7M93BFbgDi
7hUdSTedf4YtvJjf2VCyWzB/mPqzNeYHSwpE7oXFR05jY6VtjREdkd2ScGLVm6x3f6vzFbn6sUrF
G1Ljj04CMMDcsi8yxHNd+iM0jbvWjyfG2+8GC+ayOUHkc5FymdtVe/I9dxW2Wkdp7rBHrQYGt/s8
tJuwyy+lYj8s273bQjnSS1kS9OhPmjCs3WNfTgV95JEpnNU+4fNwxvKRkxXnDuOLNGhRqBPevIBS
vsLOrtwHln5D9elL4420Z5wL6WmQ5dtAzRXUwe4MNO0v8TsnPuQneG074vWe1JgpVUQILM4nBtUy
+ywonBFXvfRpRcnVs9N3NC41g3p0EloBjWL+rAxGCwbZimjFQM1XXF4YVy7S54h2mV2p73bOyLhd
moHL60UXqNmkfKw2hWr8wfAMLOFXnuXoXnJEbxarD4PlnZKzQRhbFPmUuUNLGEYqm1+T6h4zTe5M
KkAQRB5pKIQ+jxZqLSqbmDUxsZpTidU2Y98epgC6XMphV9wH0h1NIA1EGkE5TnCfhMHJ+TmM1pEh
gGLNz7ObfTXG+A5k7YgKbpuQbTNOxhXD4q5kBB52jL7MeTmZnmt2PvLdvZwsJhMGc5/aA4Z2yCYc
zINKLs/4UG2660NEy0THxt29chEhcTsgC+YnE9p526jsWqXQII7MB6ePv7AA7hIDolfDo3ZpIlih
8YrlieV89orI2tVd+sTHHE4nC1fKOE3C4czja6rKh83bxbaI3O6cpzp0P/uRnDnJ9jUv7odO3Zh6
fRz1/tJVxlHTlEMh4ovtXNk9Hc2hLbZ2ghZoan/lVqafNfGnVH6aKAUPpcbaWPeaJ4QC+eR3K7Sv
yknYO+GtnNM9CtFn02wIkZwwXfb92bXSH0wrEFnqIcL96Dpa6it19h4EpQ9gPGaHjOJfKuOPucPb
JdAa0TT+RHgEt6/Pv5CjH0uLD21Vo720mY3rCKLJoF+EhphAN7b5bguUGmGU8y6YXzun+EIZpuFR
IQuAU9/+mMzpVGMJK9zibP7GRrQPy+GmcWHC+ZWlEU4KPpej0qI8uhT5yEhB8Yy2INwkGT6nakYT
Wvg6jCB8NHezBAHOTg/JSexDkAO0iH4gm09huM+G+WYFhsRKlnAiolPemhe1wo1gh1wkwB5IQIT9
+Gq6/BsyrRyc39EcfehhfJtdOq/jPzmVEpj9bVt/IKvoznkY/hVBsE/GhPQALSRWaryZ8Mkhj+Sj
hTaC91tLa6OvAEUhpTHYvjqKhpE/2823skcVbqGSQB58yUEgDgClcAW2WKhD56z1wy+2LAhNtBZu
WFB4bRTfjUI5DToZ5E5xWK42ahJ8akrrORnWGFt9nwwcRzadOysly4Friw9N+BaKBBucUn/2DekM
9ityrYc6au6+0p+S3vzSW955PbAEGNWbMkrwfdQ/ijR4xBYlBCKOnd6ATXcR/c8CHZORNT8BwdxK
FHH4+tOdwCOtcLUDmruhcXDMSfGe9V9GYP6xhho7ZWM/FzRctBHlHWyoT5GOE5w4aIp5S+PKMO+j
MfxADEC3kNZZJJrnydA+zfzCJtjZYOkOcZ9kB33m3dTTFJEMu+0iuRmWeUcYsSvy4YxwDft6C0KF
Tq8oaAzCevmKfdgKfk1lS11V/lSc5PMB+Is4WkVj24X80O5Vw2sMLlyOk/5K8HfSK7thT32v8/yf
OZB3h1iLDZsMKgHdejNqbM55p22qxqg3NjyHXN6kytSwZ59YF+6uHkftAJ/Hm9zY9s3U8dmmBJ7b
ipvIF96bmdBrTP7mUfOm2qD99YhODQUVTpqbKnWJk2L2LUv9pZYhfGGxQ224ldhlTIrxkGlFkGws
RXgh9Wf7w4SQZaJQ1AcaKQnSaAgLU1/tNC3d90O/xZCgE5wDFHCvTOquGSO/kc2+ixm2YoxK7HAX
y2SPdNhI9wlPG/NEM+hkvY68qEl3nUj2SR0fEzPwMoOW+LRtItT8GsNwooYbxu6JaTPxALTcZKjA
W6QsuU+3OpnB8BhcYJvSQ/23iwbNw8Lr60azr9L20Nn6rukzzhSRgcJH67rXisCP7K+cvZNEA20h
ix6L4Shy9dLq8z6Sb/zsSwLknYHPXlUm8LDhg5XxNMG4nEC1hoPlB5ruQ2FhxRT7Zpj2o4PYVtr7
Mi72REbvSuKLBZezxvH0YtolxXgkMemQ4tztaWNksfbo+Omabuwj9AE42bx0ca/XyqExke80rzm9
3InLR4A2nabwMUx6xvw0d1oyC7mCF7q9GxI2vKM8MEvYqYWBYFTuwvLWMwUJhvjYqtD0Z+0YLI0G
vAMh7g22efuUfD3kBugtVDTgnEDGjSHPQMyvRphybg17KeSxBKgzWCUSsd7X7NYz4mmvSGubwxKJ
cpKneINPNKJqugZ29URksj9WRL7Z6g57035Ce2GyVwab6zWNTVMYrH9p7cZ6PIDP2NcCQUXh+IUw
iGJ2dkA0S3Neshx3BiHRMS0WO77JrNnNgFIKYaEytg9KB8Y5FvyLMZmklxyJFO1pDM3zzlDZgKXE
hYWSWl3u+mZA76G+OBBZl8cLW/GeFQmOM99izTmmCobndPJKJb0mgX1kAwckGcy1Ob+GnbdYuTX9
rLb6YTHhLqqp3lt+HzuKDwwVDwZyv6gz/KQsjgZQk6RFmD+bh5Bcdjbop95OCSKUIJ+2uS4OLZEy
RV+wY2jOoZFdkt44F6U8hDhXSGz7XbC30njzRurkd6bpW+noUTMuqdYTaWGNs0sU1ZNhdGvo1UJ3
OCqxenDIsKmUY9bbnmr+TpLJS8pqbyrmKSHRcZTOkc+vN6iHRqlPS6ZgwqvjjJR1zibR/4yLpiXt
9jlVZzFYXoJRFyDxR1M0F9zNYfVzJIcp57zpqrbLZmWHBB3HlEL0pMk5dWt/MWzQI59NCJEgPBVc
tYgf1gMuyoNSpAy6enSzSxJzDGbwWLLrIjc5Cn1mXD+ZexjwJkp1BynGvlpGQUgBM9RriyTPQeoE
EitATBzb19qcnoem/8HQCIfNwk5cg/K+0/I0c79COFplji4pTpEmS8rPYTjUHV3+FLX/minUMqk5
zyY6j65MbWK3yAqLcFThD8hprWqVwl53Ak6ORW0jg1o71TpRCGN+FtkvdHuYygoyk/opSE5mOn9h
Lpx+0qxXnpzILTxNBYJAPjt+E3oAxyxS2Oi0w1cBFCMOR9Dy7i2y2fTGy2ES/FV4TbC+uqTgkcJW
sd676kUFMHAx+vCjGkr9zaStjVDZ8TQRxmROdupljX1YM4PWmwZSxqVQ/N02CiEQBF5/ptr0ahpz
zdgqVfO91V4ZhRL8ub4KeVlzCkZSkygY/2QMOC7haCW8h1yJ7ollDUNDdjFkpJ7I6XK5XHR0ZLLI
p9gc92AqJ2/F0hDgEB1YoHZ6ZYz3PCenA6QDBXgh8y2rDylzGvSCNcnHhlNCa39JYEawxCWHjJHl
j12x2zT4t42det9UnyZSE7SqQeKzBX8qFfY3uBE6HzOiwVLBED+gZf/9XKkgyCdzqy1bfIwH7RhQ
O3DAcYwOu2cYz1KdArIBL0vGpUKU4v8c8qGbsBSnY/KRDmziizZbzdnJS5jBkJm6QxvC0zb0Pl0u
dg3DamBfnhJ0zjZVIoqVJaFoaKE35ypX/e9faOopxaP2FGjT3ygrzVuM8bJ3sDYtPZvo2BoAl5d4
9jXGcf1qPbRViwXHakZ4EADdNkNPRLqa1kfh1t3T9wsz1s5f035zOnJvJ0OJqWQ4GA929f1VpOEB
GklwXg/jVAXn3Ja/RkneUqst9CO5PCpuKs28m2khPlkPrcEywezltN6qFgFTmVs3A8/pYQ3OWckx
JbpOmNvhrzYVle49vskX0aT9qFy74Hoto6s2qwrDsMRg78RPqtcf+u+v9H3b6dQETugY7tdH1t+J
oJcHWDdJP4Mxz72fqDrCsnGgv7bTDUPt396x68M06MukVEUtDwIQhaSrKjsLOeJtxYdVVfpcj1F/
XG9ZofE7qqoBR187YhjUK69emFi9YbzVvDgHKSf30lvVn0xMub/eWg+mRgy4t36Jpbzy1KLeds6E
NSAu9Q/ImMTQj8J3zLB/GOIx1KO4uSajVmBE/QWVPhsKUVY4LUOyyGjjr/fzux/VAKvgSNtam+Lp
KeprJKjo29fXd32leW+yixUIEXE3YOO1RL2fArK78bsbKIiWw2CEzCja2ETphQwG13DQelEldHKC
cS2sh2rAqiBQl3pZTHCrpumsAUFFLzyb29izALzAvKpNyplGPhdJ+Jrk0avSRnuihMShpxfuI7/F
f1kuTJ9l8akTxFd2Tx9OVRU+qMpI6hXPjUKnPwZuz+DHHQ+0GORbnbEGG2ifvmOCEnOuse7QHup4
ce5MReO9AfmLyAj+eBmgpXfiL7mc6VmTZFCzxt4wbPtloWXP+YxooOxDBXcDuct6QOah0xFNtvRy
xRgbV6Y3+tVQxz+LA5++2fAatRhRLUr1QzfAEaiFTWO5XN+Vb1YaiD0DIlr48OymRh/8UumClkRe
Fgx8VM6piN6DyHAQvsfPkD5PnTZPJwn/lIttnqGfj91T0CdPkg07EQkYfvXlMFQh2+y4EvPGJHHS
I/0Wy+lS2bhqDqugwPU9zvwQPYmwqS+g2Zae7WXIDKb9iIkaPTqLBWzj5FtkOdHoa27H5s0ut0jq
7PM3IcsSKTHAdceeo87pq6lD8Np0VouJdxoRE0vYb0uEVTf11qGV2YeLQFldeHi6YAzbG3H6rkcO
GXyb2prlFZt0dc15k18bbFfnpEWa0hRqcaXnonsGDdVN5paXKgKXRyiY6i86ukvZ7RPZClorSE7t
iI+qodctPSIxRjv8Bi72ijTjlCP/O1mV4ix7/Op343U6+gd7ZQA5CYJ/pzb+qSbwKaTYxk9xG4Ke
qmf7Ke1G/vSMl81XcyM/l03pvnXOgvwnx9xmixTqZPUJW1cPLQJIb3CBRbkmQOS6T3W0ppbjq5rW
bvMRr2rcEmWDd+POyxXTe0MZrCR3CeFwDpsn12geoWp2JyRbcJYTA73ccjPnEn0VtMhsKiC1vE/D
aB+X3xikdTTVEWI0+AeiMuhL6vELlxvUdk2rFMycGtt3vEIU9rFLkLTJ5YqvKzoNb2ozFNEOXve0
DU8JVJ4B1MUZmqWnsz1aOlu8S1Lnl2MXf6fGbfz1fHRpWhx6eFm0NuPoCGKxO8QNp0Agb2kClMnr
WYy0miHM0pya4i9taKnjl6cLY2CIehn1V96N7aY2ivIkVNweCB7Sy/fJIsQmP0EEJscrGPbjkJzC
xAmO5ppYS1B8v5uAQmyscZldzxVyZ0y+5/Wrxm0ZCzJwFKIfNmqjKOqmTrLqVLT6aS1X1kO5jOnC
TH4Y3fLOdiXs8L59KZCY4dzPaYBWjvWQWaBvzKxrDznCr4C5DIy/fDraKlPEtVwxUhc3JiONlGJw
uzI9tV4zGKlOvp3aMdoygiK1ykowTAKpLG3rb4xLEUsbOC2TCeJSIwxW4JyMIQQTNj0HpfYxjXX8
pJakrTsTeX2h7pr0cCcyzcP+sAKvnMLWfqr0QW8kFFVEw9rRHqb0Zayr5NR1AnWVTTIpll4UjI6A
/RMF8rk1qCuZUaDfxl03JwfCHxG/Zvf1sEYrL5KF5T3qCvk71TS0BHrf+Vg/p1uVkne5LsLfC6pK
pMRWS9GLrOvpCKxPEQOyuqGevt/Pg+lmPoBrPN9iIFtiqVOAE/5VWhxTSqPqV3c5IEDML3av9PeB
8FR/XRq+OWylhbAMtYl+nzLJn1PADalEYdzX+7JsEscEMHzpVPcVewCQt4dltCyDSmn2V806qE2d
3LTaJL9LYlki8s16dg0bSIE081Mdj9ZzECAOYI27k5lCo8mp0oOWZuIWYp3CT+vqH+HURUy3Pys+
HC89IInMTep9miL1N5n37LoYOEdCl9WbkfH52pT8GI2iO67BXQlz6QPJIJP7hSYsfFHzQT6suEB+
SLYdpLFw02XAoTehEokroEDrPA1oTBZKgz3QokQ8QBpArLjX9T4XyOB1jFP9UETm61q+RcB+2YxT
WAMqOMQsI2RKTrf1tNUyRYtu0RZkW1/Upyxpgpul6/YNu96CO40c8Zk5qn5YS5gQRI8axKSu0qJ6
Uikr90ZcI842+iHamVDKsYAzoOhzWuX/ubOmwyPIBkkAgKwrl7ncUysmlyCMHQ9NV5pnMkQIX4qQ
ZjESRLqSFmQCrZX3knozBo52tq3XdQlaD5203O1YMQCTExljW4gJx9YS9qlWtOgpaWqacTaNFDur
kY7g2Xytzd84etpdPy/qjCWoF6Kfeu2ThCgXamyIsclGn4F6m4sx6rj+mPURINgZcsZTJ7BlbSro
eFxoq+CkSUZvY0kosKuoLypY8rOQsXG3W+1vJBkhHAZjybtki3FHQ4xDf7yufDZKG3CMTtD4Ziue
ycILfGNCUL9GHMNp6o5sNSzHG7JYZX5YGEf6Qo+1+JAmVqre7OddVJmnEF/cz6RQgKLbQ/7IaHjs
54kYTXUOTGo7nanEsny1w1DvQ7RBeP6qDtkSfJ55QsjjuCG8/SStvIwCiNZTlb53I87hqizsuzDR
monRzblOdhawE3gsTuDBpI1gtphfcsmubhktHLGJPiEElrd1eTDK6Pd68qKa1m8bGeGeQtS9K8ln
nRQMPi2K4TZtz0zl34HZsIMIq7spFOMuSDaaAaksLNOJlryZrrHjyy+ci1Q7VwBDQATSh7OGnC5X
/75S9uxYO09iSPFwyfqcq8GrvrzawH235E7dLBlqd2suv0J2mxdLddO9HqHc5c0BMWe5rq2HoiX1
sm1i+R2Sm0j9QVhT5xvrxrHq96LQ7naMk/b7/Iw1AunMqh/Elqh7U4tgvS6xDpEEiCdatKO5TTB5
z1WEqjx9LzocQ0M1z+RT9++1FcSv4JT5dpVkkwEbQU7yH24S5RFGv6PlVyXVPTtFcXnGAaHejDlV
PC3SgisqS7CQZEYQvmG+jHaBs0oLr0XfxIw7TOc9TIYHCpb5OYpNLwuJVmHR6Ar1Zd0Ek0vu0OXJ
1K1ZolFEbTT9tFQtpTEn8zPw+C3RCYlnG0P6HhqkghfvVLfaDx0DFSYVJmVKfXCtxKSX79SX0arf
VN0tbjPgxQOOsA+9yj506XrdQoxUEGBu4niGfh0yU2+WenK90DqVxtVTbx5yWdvWBQ43BqkGdBO2
BIZq1zB3xWEcRpreiki9jFIYpGe2J33z0Gh8CuykjTw05CcueeaAUaT/OaNDOAiNZBzwrij9ggLj
Ebfyro5OOtbbFAbBzYlbWmWmfR/d1uYSF2DhLwL1K4sM3B9Ddmmoe1/a1z4dCUHNqvxul/E2aSHV
iJexCwvQf1Vx7UnP/P6PTWbDdV2WxcyKADoITkUVzeotqGwEhE6PRg/ygxcK5Yei9lBLws9I1Tjh
Gr6cDBwPQY0yOFploB0jx8r5a6MArhcHLWcql09pWIIWsFHtB8lLlpvmM+oZ67kpMrBOI9iIfLl+
oWg9BQ4R9DB2fheVlG+Omzj3MjYOiKLlW6wNS1VHicZFkNleZL6D5/x/XJ3XcttIu0WfCFVIjXDL
HBUoWbJ1g7JkGxlo5PD0Z6HpOa76b1ik7PFIItH4wt5rL8ty8UO9KjxpQQP1GiIP+ENhkIJVSWZt
vl3gfkF0FFY4mP6dtDpGeIzKxJjMlbfx6/mzA+2VWb+zqLuVHaqjUX7ZC/+augOGDsuUSz9Dr6F1
xRqGmfsgJ8DGzOmY41M1RxM2MhUoPLMO8qGoV8SzIi3sko3o224Xiki7+Vytqt5pw/rDn3zr1gDG
2Prs2LbqZWYWDdxTtnwAnfx97OfvpPg9VXk1XbkuxOs4+5/JlNbXLpXRdoI8vXdqjzcPJ8V5Qi18
sFsyUII+tE6in16RlORsremM8L4uGKGYBXiYXZp4bLZOWGCXmftyX/ff6jGTF/AFZ3gy9T5dxkGT
+OJI4N6T4XjKQy17iJfAp1HrH2qyaAQRDAfu3iz9BMN3EUevQSLy5zSzvotBBih53fCoa+707kXs
nTy2zoE51WuxjCMDuzUvzMjArWr9wU4sczUHE2o4MfEfkZ1nkqRiHNDpR/th6DMytJvffMPeMwbK
fF9FabmNBZJXdYCHrql/sqF14VI70KGZCiMF1kF3Z2ZeHTmcGTJOeXqZsQntraRFrdzIJSfBLHcm
87dDbmol8+mmQS2CahYgcHziMKwAReTxiVJoZGTwmIgkpzvDltqh2HHq2HpHb4wbdSkUey8God+g
A2bt8ruU/SFr2v5pTnOAxh37FNoqd11rWXU0h4TNTmY9dFF0tmZqbPW5MBywxCrBGsjttp4FmaeM
sxE6R7cw+p04ibkv9aDYm/zy8O+Bp4FQHa9zU/xpyqk8y7moD/MSmGoW05vdWtlzASZmZ0DnAb9j
n8eQOI+CAbAdmtweAnCSXZCjbrHsZ0u6KXoo6HaxZf+ksKgvRK81F/VMcxKieWvdXLsRH5skw9jo
L7ZyRLf4ofVH/tvZoOuLAtC3kZznB7u92No7lL2tN0vzqgphx+2x4DGhNZemzVraUW9ME0jAzIN0
t5i/NSbl2f3osAW/1BD6HLuT8N1jikAok8kuLdd/q4Gl01SHDn8v8+SKfWNLusxAhdMOCF0Ch7ek
Edp+GOFC1MOcbGQMCGhMNGJaM6vxTlh4usyv3oG2Wif4XE9WC9xcgb+HBRKeG2aNqn30CMvF5ekh
IXoYAKlvez0P1oVoQNOU3bA12qhbD/Q1zW4wyftSXYVVuuVu7kSCknJIzlpXJLTbbBaZjKIU5tgd
U9KOuUZ+d5P/pUjwVgNkLNcpJGeXLPbgrfRsuPi6m+xrbGgxqO+t7hukcU9jdEZo8veBpJOYrUr4
WRTkr5rQ3p4K/Cp4EfoUdiT1QZwzwy5YGG1EhcpW1cY0McwbJCh8WPSHdMDF6BsNTLSk5w7XZrc4
ckAHg9hX99sxr38h1e8JCTPQSDd2sO9CCO+i7tBW17ALEuKL13lAQbcZtDLiYC29tVlY9WMGGoRF
xkOWev4FASr3OVMmSbP1SpQLBHg0VDAc2HVT9oewGy+tJi6sECi7rf4WVu5rjWgcPp536VVAJO2x
QM7pHOzqK7VdIJl+iSeUU9NADk/S35jTy+qOgEPQmyNIj+doGNnT1f0ztd+7mhk4+G4P9tC/eIiB
Bt7dJ0t6wy01tf1M9scbRfySwDXQs/odCNLlAaMseauGg+XWs/Z2lhivgunUyV7Kt7ooD47tl9tq
xrxhmPELsT/VsVpiu7EptfdrgE8PZ7tuOWv1L1qpTZTNZP6+jwvMsfyexT119FiMgH1nUqo4NsHV
OsNbUUVPksXuySxTWJCUedsg0dlkyBhv4VyeMzf72bsL4LLKl01mFxxj0QDNMutb0rbxU1hjflpa
UJkx9GuZMKy0oYZN62EHrjSNLapDIx5oYXxi3mA8G63O12R99R1szLDm1qrQ60uvPTpQ/uuxFi94
e1FsxtZq7Iol2K359AvyA2rsF02vD+sEcAULVDlcG8tjPOTa4gCtk3UDqbbsRoIPIJafEZWPYbAi
8cPynWbzd8atdjXNs3Wa4tF6CBPryW7j5pQaibetbDoDGG+Ic5dyd666C6Ni61sVaM5Dkj2jOO5W
eZtpT9nMvKbWEOIaEitPIUkuMrtRe3DScOM54lur8htJ7H0xcjPdRG4ff09dmmyAgd7Ja3H6TiBA
I1eW6/swKcrRgguPYZVZa4T+lD7E5iwJj77PPjvqu8XFgStjHowvlqv5q6Fp5bULhbcPq2I4EhO/
bdM5gz8TFU9AcZCKxLimWwPXtM19NUC15xnlh1nk8e3+/0SIt9VLHw4qfN9zBGvikfo7/bagEs2y
uKpK2UgzcJEjoYx9tolHxAuajpVTdTdlUbdbzdI9tjfMMt1YQ41HW7ZRL5vOfky79JeTA+r0XM25
tnPTPiOl/OMfq43WtyUVdta+mYr8DaEIe4P9DlgaFMLyBBQ0gRPzpU0t7WqUlj8jj2At1EYO5Dk6
xvDTXdYK6nII8yqDv7AM5qyywGaR+u63Itc/sMM6v9C/QIkS3qs7NWKHbHIiRolRtnqowWDDlHSH
1T3ZswOD+z4XBE7OICtueTYeu5DqTATDd/XpNKKULVPhjXt1ZqdtU1PaTvL+Eu4oc0oJHrsc+YEk
hh1+O69WEmztDpN66g3v/JvJKWFesgs4L09RnPwkm6JdE3Zh7KKlNye61X+k8G9XwhflHt7m3DzY
dkxPTTqCX0TXmp70sbJiJmjO+CuRpjgjDY1eUl8OxOnAsNW0W9xF9RfssJvWD/XXxJMhiet1EwM4
KWQI5SPEZ6457c53ZqYW47yyRGt9Y3GLXs7R+ZrWjoCbho3R0ZchyVLjCtHS+c347tfeMBtnw2Y+
oZ7xKyS1JS4+K04BJiAoQv7tjIe0kFiwIADplRg3k8ix/NdEdEShQvtFT5PQSlYtIOXrFCVWkeKQ
XUZwavqWjKhyVo09j9he8h4zOXEpxHo6Bw3M63lq9QLMvWD4PDE5LzX7hfjbfFtjR0XkqlUMvIab
yjWVoiKNElH5IZkkFksy7YJV6lpnOxjzw4RdAJI6u1mH9l1dmlLWxaJV8fHRif4CMwoeGbfg4SIh
gxuOc24sE+uabpC0+9+nSy1K5oYiTnoxqMgy4HCyMz7msMbX+MDiTSxl167iZPw9OJw8qnumVvRW
9FbVvkuNYqdj8dlE/gtALesrfkWwJH55mKViUgyEmTh7LxX2iwPf42zKFm700hFDIS53qMh9PG6Y
ubFrIFVVOzhwTEcjkb+xftavum6s2SV5z+oVt5sZaANwPPVybhjrAbDSt4jgeuDbDH+AETXPWEfE
QTiMpe/x3ZBXHYgwnQWQyiEs5L97m3rGjh07gDoQRx3y1zKZUp0TFWV76QZ5/5L6eoqIat12PXkM
juae/z04qUQh31TvlNURPzCv1B92+k8x/1CFi16E4NF9LcEpZAcn1aHij47PNUpQ1aqCxMMjS52+
MaEwX4qADLW0T4sXWfYM4/kg2EfC/vq1Wnn9e4jTZpNFgP+FTr0GhXfV6Wb8XVYgDxodUzqRmfbj
2JgC/0L8hdfPOFBrg4qyrH3Qen2w0zAY0pks7zXQ5gi2R2RuI0d/TME5vuuD1xwBKG6Qa0/opj1o
V+1YPyXR2D728dO/r6gvzwNWqXLkxshkv99YMXu02qDlYCOCqNkS9sEZOn1nS98++GizNqloQUS4
CAIsfDwbOD9QHssEolw3GPmj8cwuteF7odyul2e1W+WPzkta2O61QBI4ANXYFBiPUbygPGZIZl8j
DbhN4jjzR+lQH4eiCU6WRjqXujUohQR5Mym3hCyvmN+4bXUw6LwPfuzWzziki92Yh8mGjxoiliRs
93PmMRfpQuqGKACrtHys6zKyN07kWDumhOKlsfnMVHb46X9Tl4pNFImx4yQP0an30YNW5OWzJ+S6
FBDR1R2z9djwli54OWJG8GUOyVUb/PbZ0MrqLVsAHszBxoZJgC0s8SIF0zwgPUC+HF2wiC9Hyfqw
9y5mmnvAGMnk+fcyltBjiQsw1rCXCNVRl3hLVs1RTfMrfuoTDKkHUGb1pUlGeUHkPw/JnrBPvivi
YRieDLzpUZQZzFO75lE1bq4/9j/dUqeUb/2H0epwhi+HTbccPp2DGrZvJOuzwAG5Wjl4VUXpssIU
yQ0PFwRRolPVK6cKwHmGZ3VUNeqfWB4yRoB42eBMqj8gaxYIAtvH36PF8cRsod20ZZHwzwKz3RSY
Ijm1eyIFvADDuyiwj3ntm2d2S6Y9tq26tG4wgRkEJTN68DpIt2MDJNaZu0sqGPpkLtu5makVpQUL
S6OnzW+aLnko2V3i7sQbDBuIsgvQRPRoBjktX9RAwUb3+W8MnsXzj7L9Udn8BlXmqT7JD1RK4zlL
RHsNuoAxXIqUjOEA2Vq1voTGt29hxCgp7B+SscxfdVNHCBFDKqfbg/svjMc41pNbhVLEz6fnLpmy
A+FPrL9jE1Ubbde1dJvkZIROtfXDxny0zf49GhIcL3kvr12evjiuNaMBvCXLIoc5YvVYPCKO9vmR
mQGg8D7fNVNLmVTCvb7MZL6aiLlES+YTSbL8boVV/XRxvNeR6TCdJc98TJDHW2aD01yW35ZxYumG
4yvrwX49NcYnChH0IuqgGpEIjYjWPaBuFekwVfdCfQWrcbaPSR/8Js4wvneYAWE6QOxQ5YfcXJTi
KyRPeSHs2Ne57QG/pawTtMnDRMY2tHCQL3htEu/tuQr5VuyXvwUXe7O8WRAdy1/jdtvuiprtOQjO
8Xo/8AvDTZ/HZJZHk8jEVZCV2dFeGAZqZi0xWRMfmMZr9TVz+ZGnmbXnYAhvpyb4Wo6hLNImaujK
YKDPEVu3jr5P6u4eRqcaT2r9HNuUJDhVRxw3oPe/GSFDCXAsEDtc0O6VmX9mpQYhv2PYFaATVQHF
80zIcpXH7dZeuqa5icyzepZl3cy2irjMiu3KpWdsEVvtoSU2nTQBERuHHml0kcnHYNnPqBkLf9Nj
C58QSgUNNGBXbqYPeSlf1OfOBMy+CsOhW2VL9BeN5YErYaDD4lUQdUR7SCCoSgQSBl65T+P5TXfr
8kG3Gtw9pZSIydMMHFnKQsNgbZGAgV0FSs/iYsdUz6SFXziw/D3JIQ7uUmkfvEKnauzFQ1m58w1N
wlaa0xWycbyGkyLfa/z9u8DOEcsHOeAEt5gI5EOuoR5ixzCg283W5t/XIpzIrj1t1JYiPeouR6w+
w5M3Aj05wzHON82sMeEI6oQgNnIb1R+ol37AkISaSCn4fMjFnAN4OHpxwtEJe2h58Fgl3Z+pl46V
/wCh4O//fT2InHSdzFq2n1pM7DiWyU93AD603IZsgFJnuM90AaQTXMlAletJpB8EULYP6spaXgkC
886uRZL6IoOaFiWWI31OfA2ArTZGKVx4BGDYocIDNMjXdhJFtAkiBMsz7pS4R5fvsCi7sKYhOHgJ
WmqImFkboAjxwixnYG8O37ik5CFkiYr0kv/jfsBmv1PCQ9JSTcjGrlFtq8Kun0fj1ASxvVb/VJCy
fQ6bFAGiGz66IxEjvJ/xlHVvmALk2Su8g+o+XO/FTnpJ/B55u21gnYWbhU9O20UXJM/2Skq7hyYU
JPjXCCyTFsKDpu5g1KTprz4BoQzgRsCAhfG8rEHiEIsK8I7h2DFWP0sD/2sE23w1iWo4QMssmEDy
UJS+ceoZp+feeFPHCCCaW4LmOYbXefWqgM1faKWQG+Iy3Lm6XhBQ6sVECJmoWSXdS8tUrX2NUz8m
j5aiNZzAKCS+sVZ56JqPD0byuZhQpF6l1e/DSHpgnK+hWfuvKhfKTvU/3ZI03pKUcgzqHrG2XbSH
xLHTvTBj79a6g51eZ5tSdhylvJq2JsFcGO7HKMN3qM+P6kOstf4jkqF0NQ7XIEqn715RmMdkxgQ6
hK7+g+/qDf3Orzr2cLj7IQJFPhv/HrLEGfBf2ESrRQySu3j6PsXZb/VWOlXJXDWzm4MeB86jJvQM
5l/lnUB/izWDg+nMDgY34gYERflclPXCITLwUg4dUWjUNUR2VJ/EZhc/++GV6aDxiUme5jl1UmZE
yfwg8ggILe3YA9kqwUFdW7qFdcBrSMJSL8VSuUMWe54CE4gMiSgr2xiixzEngXPVkyJzzrhlV1rt
7iNY4isIWdwxM/lredKAmHjiNIlXbpdWh4ac3DXZQkt8MNF7ZRwfGz3Ufntfnp2gdxm038vXBMqb
lWOL+AUt8yHlHvFsA9JcMmOXWANSGoKaC1C9lZ1FTENi23+o8ApwLb9DMEGr4imImI2vs3ikJAFt
sCmd6Gt0c/EjKArucSACIGf0+3t8WCPyx8oxcC+3/KY92bE/8tJdXKXwYCwcVUb0PM8Dn0xwxhii
tOFqBosEKRxgCbKpOaHji4F6jAxs8gglvVaKUzK43Un6Fe4lwDK+yTdZiYSg2qp6C8wWkQJeUnYh
6bXhunsUMghYi1u/ORe6Q1y6WLyWNWBmGi6W8IjLyU6OdFLeA2Y6fSO0tLj1uBi7RW+gbq5qriEh
GG0N8EO8/Vp9nO3hWSPzp7t3MxCdqizRPwLT0h4bzXrUjNTfml7NTo7OLCun/qfMp8JkHtIWP4dc
LJk/uihvnA/mvQp3gUZcDEeQIRf8CmXyFuJMOUUWM0JKsPYZGWKxXPzzTzKSilVus3qL4+BPhIn5
JRiXHYXDLVnJeOgrlEB6xgd31bURC15D9tmE2o+Rt/Veev60HRxYdSrhmHoZDwh3H1uUa5IlnNeA
qffTvV2y+2R68tgzh0igJnsFn9TZzyGrWS+yrC2ZYBxCZYDgqISx2JLXjhCVFZJmmD5h82sStHXU
DfOwGrx+eu/bUO4hreKNb0dzrW5DJKom7PL/e1A3KRcZmR41V61iRKt10bAzNNhhK9ML/fP9CIcx
FN+FwfCE8c1NYPTTKrxOY0xWXEiyjBpXABBDNG5hJVmGF2prhhj0w0+l2N9Vxk5eHn0NCLARgWVh
A5junTiO0CzYv/qpa085CacrHzCeZB1D3ogdix1J27Tx4Dyf4A5hNWVR9nD/OIMwiPdzirKpSDzx
Vg9o7Vw9mg6q6ck59Vdlh027IEWjJI32DQdGuo5iEo9TjZwcJLgkBJGLZSwVR9UCc3NQey+Zt3Sk
UJw2RZUY68RruiNtg7PyPR1iduFj6Qyf720C3xL5ekz8n9C3hE/RT3WyJnUqTwxUECCiMHka5ijY
ZJC0iO2Z3RPyNQ4+DaWA0+NHq5Wiq8qBO88FzjndZ2TvOqK54SP1HgMSNyw0U/0SE8oadCbdVrIj
8ACMwFBKrG+kIDxFdLvwI1ySTfJhwU+5oOOQeDFxUm8HRmd7XxJScpeC91W/1fSy3dVzo9+S5cdl
r53X6JPZg6buxaw2lYfzFHvGWbRVeiFK+giwNTgIw/pq56jCkjfi7WYC0F/0iB7t5kXpk4yNmrCJ
CFMsSTmWLL1LMnXZNYhbnR48lR8xiRmZV5BFGg0f6sdcjPyPJOjs0raa1vf3lnWILWdk1lHPKHiZ
77YTvbcnSasIYu+739r590QvDq5NXlQVdPrm/hu6q79tPwM/5mkYFe0OmZ/GLGpUuhyzqNdqmWQu
GyX17H9e+i3fOYGlHwAiQf14IsFWYVrFVu3wsoj8JNdmWvVPIa0tIblkTR7DfqiuI20jeX5mBbzD
0/gY8J5qcSQeTYdY56Xgd1LiyHp/wupSBHKbA93YCAP3tbs8yKR7b6oKe7hFuDV+heLEkmbNGBGf
AD6Oe4n2PzfkUQKq2HatXu9cI+v2fRGL4/03cr9LjA21xPJ7pFZ47kSdnfGiXzVtTF/DKb4Bu57e
h0F+5WyD/ah/KZeVRDUEizuXsBkbC56SB4FVd5+CGf8ypBrSghfJUGgHIUbS7IcSePxzf7DFTvcV
cWxF0tX3anFeHFqD5SAcsp6UpFhHfgK/BxPO4GfdWs7CRmt8Uw1w4lcHV8DOgD3xmIK5f7Rb4a+L
0qVrgHVqBklyIX+PWORYlsTRAGxobCwqquwzLBJrAd4DjFLeGM3EkCy9+tNMqxIMasdmzvabTTmn
M8VY5/Lx0jyUFfVxmLN83wscXK4HhjgzkRkvCyjTQWDqWFSvSWlpuN6A6IAmJhystG9QktuHqWM2
0FC7FUTEJWmOUVhPgewuPpr7qF6G3lboPfUboX2XSTRkRsifmgzyW2Dr4jIsbPKBfe7f2VlcswTq
5AwCpYqJwOXsWiuNtp0H7p5zyTqOI2/b7BbiBVuHv8kza9itNW8kw3kU+VdCNnYNurQtG/3BwlEO
Ui5kYqbVVbtRc0nYBduAuxLLakTfKzWY7OerhzogvTJlRDVV+ej0h4z2fVF+sohbMynfFj33X6OS
t7KyzGvlZD+ItZE/2KOh6HFQ/zUN+tE0o3h1vfZG+6t/+PMVrfsi2wJ8q+6jTtI1Nw65NBu+ygDf
blh08j0fG65qo/APaWEE5/vJhWDxe5zOT45G6cW4A6yUqZ3bDqY08AOUaWO+Hyk0nZM1kB1Cn6ps
PH2PGWeczHzdp5zgu8Ziw26XuklkKp4BFrd/XK27+qKdnkkcJdRvir5Fw2Sc0Len10JbfB9GDWpz
GbFXvWPTX4w/7GLEf+6XjOFydMurGaI5+jQBMttJm+2AJWrtLBe15ozTfma6gmmal2mTXwAj40IH
T3MZMcyvbXaVLJbZRjqgNp/0AIIAkd38m0vn0S331O9uPROL6nowbiqCMrs5/mJHCUDk/78Equk8
wNdE5Vbn5IMEA/OrishUcreO9/4jgiSU9GyBMxfKstopJDMaBDZthc1oXfY+gjgWwA0EkgLMHsY/
qdXepYniPz4H/OsckKlWgyMuUbu/lml2omQIT+rqT4aFGtITKWDU7muDtvh0v0AQ9aC0p+0CA3ia
y8x9VQMRmBQEs8UvQ8RZaZDsQqRdw/Rc6DDwx3jYz60dP2muHjzet9ajnYiDskjM1HxADG2bIB6d
vWShhztHq5P7eMBbZgT/MyigDXm+zysjy/WOyBAe7XkIntUDf9/dV4RAgRkesKepvVrP536lLH1c
O/EqB3xz8vM/apHc9Nyea+zhVc/nZSjaExB4tkvjUG+r5fhMY+Ml0sv04CVJAXe0mcCTTkdVbth4
EuDsosQMEmJyCp9zoKDNzqiiwMsN9f2WrEb66oFPWkV+NEWhKjcEKWdclGza7pPtURue+hBqF5Zk
MSxGBB2VOg79catsd+ue1o/1S/dJOPSbTuLzbKf9JRvzhvzRYQ9ZcXWX/jgFd+Iej/4kCcGEYvDG
lg6v07I7xKtmASQr2ewsG59wdttVo+P5wgX2vYic/jpUyG61ktRhu9EoQQBrAxwYpxHZeBxt9eU9
Uw9NSq3JLB0yzvJ5DzQrfgJOGzEJY2sFIIq1U2Alq2zpPI1ekxctOHJEuSeMoO5JPVMPvjH+fWn4
Gkzy5U/V12RJoK8rG39T1FGG5R2G9ek+q3J70L62XpCStVxYyMgwdxd4monndE6JjM6ztPF7DOw7
kxbBjjW5xr4xvARyNgqr+w5I5BnSeteAspPoX3gP702ClmXVQ5G1F3W2Ze4GMRzJKSbJqEVL+dcH
0AfjFN3y/Wmb0FS0sGY2faQdRAdI6N8DdBoadB1ripX3FbcXF38inchoeR/w+DkOQiP+QGDSHZs2
I9o3EMYGrs5Y7gv3KMxX3+ynT07HJEy4EzCRo+UySInz9XRXum1ydUkm2VC8Tp/WsHGa8WfIrfWg
FBX/1lqzizQk9pH7By3gZt3nukar1b83RGrM6NZuDWXnSx3lBMwm/uFefzrkDGGa78Or0sRaZfNS
htzT08WTlwNguDcYBB3hOlhEtH7oatuqg7sxmN1zbQ7443Q6Gr9EERswLFzNvZXsJTB7tZLtbd6R
LiW1ay4TRrPMrLezaYbn2Ma8pZ6Ny8uJceoh8q2D+jre/4C4Tm7+ZJRbxh6l1MAQBPqLLM3mokr4
MmeG7RTN5l7bJuVcEaqDMZ7/wsWD5/9nCV7G20Z+1PJ+K708RcrJPE2N1wqbhUMyY+/j3aF2h84K
hgSNc1I6H/erI/Oxk5KToC4udZkltkWGcxazKuFXfqBIZ7jNJGddpIN1oUK+5rFTsyUdmcSR4yeu
TvLdQMKBeRvtcAgP1gMQ/a8HM0FBZoHoj/FU/8bcMO2UyRarA2CHpXjorTJZq/27jIX/GJPnwTLb
TNe6FC8Q5mMctWhNVWxJC23nQs78AzOuLgR4A3Ybcap20Gmbt2mPPMgkBxzTHj0I0yJy5MA1qZmd
42Wf2K3k0WYPsifeKVrfW6jGJbjQCsbVmA3Td87kd99jo5lpM1lwGSk2ep87m9mN+KmNRR11vw+g
n35Rpaa67eANpeimIHEsknfVhlHtG4NJ9IRr1ANrdVjoTm3UzzI23zCSp8dmrszjMGJYC8OmeFQj
GYRiFdX7dLXAyX1YNiorrfCil54t4i6pRQ8CYdF25CNGV7fpX3MfMLxv0wX2TfUUCqIqeW+aa+BF
JOSkFQyl1C23KIKatdD6kghzwJwEwiLQw3ICVa/zxul7Qj7n8s6sOJ5ZFXYewZlNRLin0R+brJ8+
QjP68hM/v1hFeh8b/5sMi7ZnqOYEFVGseLZouGfY368Iww7V2EdXGFbI/tngruuxkO9APAFX4vrZ
jy6kXhxRqLp0Gx8IfCavmUlTTxPu96V3DLVKPqX2CB+7wJPv1+2M2ge/1d/2l0HATtONfj8LNHBU
H2wGvXpV5En7WuTmxkgMecLnkT+VGe35vYab8pk3kdVmYfnV3plsuQma9GdJ4C0cQC1/sh2Ldy1u
KRQ9jXzhhmrcBS1wE/AkKEgYVagLyU7KajNaBTFpGCBe27whIJ3FDBgPRhhhNfyqLHAQahYoded7
ldAFoRCYix26wbUGveDSGMh4Q7Prd8JB6aFelq1hI4ZKVm1Maa+WsnNWus9LHr3qw9H5YJY0jQd1
n59TOM4sTdEt0LkbBEVki062jfJxw6kLcQzpCOER/a6tOkgOlSCRugmTi73o+XK76Q7GzEpvY4Qb
JaobKtHhFyitSzONCAOWOXtsSqKAig/N18pDtZw6MAbdqxICR8txpHUwEPF3/lRf9y/whmoYt+gG
HSwDi+ufXiBbF544WTnKJPULJUmswaNcH2zkOH8r7Cl8MUPQ2FGGn7OKJu06xS1CpJa00Kvrji5c
pobOAd7+VpKsdlH7c7VOr8qpXbv0GmA2PYRqHtBppIz90ZQ2BkSRCTBdBkiu5VtX60F1kqZu864X
7qsTxc1Fz7uI5UaJ0dwf213pOOOtnHRJrlgof4zC+vvs/rXRjnaRaQpAu/N0Liiq3MTHYYZghI3S
Bxd9uAF66Z6HEfFMqIff74XdWBbNkv02biJuFReyEPptHLF/aJa1hEdGyz7hsFuPkD+ZtnkzMxU/
t9ZqYuH14UxRE4Wo8IJ3cqKybz2afNfOve+4VgCwCDDIQ91YV0Hq38qo8vBlkUNDk5M/4flEj6xJ
9LcQ3zBaSBOJ41i9emmCR10ChWHAeG591nSAsldBSbiXv9ii+qgOTrx/e40h/VVjCAEYowXRIhEt
/v+DjL2/L0P0OTskD+ZGZ65MiBqRSL0LA0/dUIwuGLcMDIu1j/1sW6WQsvCbz+7BDdFKKsOMB4iT
Q8AFt1s7N/yyda6/qL1FEmK6Rz2y6QzIsEtm4rUpO1ffMONewshtjF5WF73MZuiv7qb4xkRDOU4M
1xILQG3uvSD8HZi6xhRUuY+tcajd7gq1fHQTa69lpK5lRb+sAmD47Ss8QutpEZoNle/fuR1lXb9g
uCdsTVY02QtzgN4jveUjYiMkDv48gOVktKUemsU8PJkOdoHFjcu8tsKN24bb+2iIGvYE1pxCeEwE
jhULma166YlmOrxZMUpNJVdHkraqbFAd917CjYZ679G28i4N5bnqig+/cq7qFtz3/ificXFsaYuw
dqY7fq/oCsdoQG1AzJEqjFQ9pJ65Off1YfT6ldW0q9b84THZ//AZZW0nrRPHTs/Jc4lBC5K4Uu+4
aJj1+EDYZnyOCHYhnkzDu7rhqg+yG7n5lgyZeJUSIslO07R/So+mNJmfB8s8023kr3Ka3Ytw8y+n
bqMrO/FoW3kCZqTV9gCgszWro5CQyJ5DqVxQNgFhtDUKKcEiebnOC9l8aprHyGp5VXsVivgs6XYd
KE/s/AGNy+Ie5yzbllIclfKBfUn8ZjGsWoca3O7GQ1dJB3GeSYi5T4YyXmG3NWH5He6wECaADtkd
pPl4NUksy9g1dTzvoe1+qxmheihFeE1IXENTKPNjqcfynPRzDSKj/6mKRt+xmrMcxFfARbi+l6Cc
vyypcaasCWR2Hhj/b0lGXHykYQm2ggtMPfv3YGIXJxkJa5NWTNZTCz1sTSagt4sXYXBjsLDHgTsy
7PqvrBRza36zZrrg8c8QFNOzBjfmEHs6qUtN8a73PexQ+uOLJQDAzLlRntvY/TbUvXnKcqLbA5Pu
BunvD0xHdJm68SuKmIjHDWsKiyCyo0t0/A1H1VFb6JzYt0nhqGJGcEAYVmE684Ys25ZQZwSrXDuO
C2KNbYF+66eyfPJ8e61e5UyaLoFhyoM6d5yCMbhdAVTCl/zAL3w/V9I8qiHUaNV/aQHqZXe6fzYM
NG7KLloRsLBpJyZQ48SlvO39LtuEnsA4GkcVGcya/EG4g73xuTMe+5xI4tDHvHO/z6CGf/vX6xPx
U1ar2K5+9UjN9rWFIS03w9/V4mxVD1Ey6ie1gMRqjzQJgmZSa9/GrI92nQkMthXjdjAa71lHFMxU
RGZ/hculrq003/F/SDtm1BPL4Mfg6kejbMDhNfGlhhb/rRt/3rd3OiKEcnbaPw3wcd1nbK1JqV2J
5EGubEzOYxO/qUIO0nh0cMlkWlWD4+PYTw+1jWC1YnQFwwKWW56v1eSO05MB1RKqTY/uD5zNnU6S
YJGHoBQS7mJ5l231AQ3lsroXS5ehSCrzCDdwtsEetClaw9BOkSSoq63ytrbh/4jTQcLpHYztONbj
fkB7dg2D3L8SNc2mEtyTW5kVhps6PGcIQWjK0aOEZj4clVuDQ5OME4vBg0UJ4g/593qQ1je3kkct
NJ332HUvYWCJX9iZL0XTkctkups+TOrNmL9Dnd7Y+Miu/8fVmS03sWxb9IsqovrmVb0sWbZlgzEv
FYAhq+/7r78jsziHG+dhKyQBGyxVZa5ca84xdflvijwQK07qM3SSL1N9kJqnnRpKBl2HlA975dXX
lg7uRDaf6b87tVt+aSwmfO3YP5skkuEbc/21KdOlqI5ig64aslUoOv+ZT6vuuBpS0RPeR5F+Jpar
AiVugBHQguq4niFckystJl39VJumhfpN2rI58myUyZV4C5PkFT7ZPEIY/3cwQdsC/1xaPA920Owj
h6zN9ZIvy+WIchSOj5SkxY5V3NyGufQcELMo27/swfy4JaalsXmCIAhKhzi4W6ZX3cmTiuL8IiwP
vrIUFrupxg4aY5QJpTrEIVue1JKZjnY2+uYeGCklZ2Oivx1q5jeLBYE1CoDckbBUDxyHoRtMAIpt
s3GvRtM9GLSfTkqu/E+9nNY6fRnfjtkkrUTwWYf+bv1otHFEZO0lZMpHY38Jqs44rGWQO4NJYSqV
nUpHBiRNc4GLLui0V0qZdvv/ZrkkZ5PGR5MFXbG4mJNhP6mH2plRfBsw29XLAW9X7rrVdVYkEqo8
8jQS7z1cKuzOHeLRU2E/V7ppH/81JNSzCovcxpjRlKlOr5oZ6JyA6om/T8kxJ842+7Xi01w92f77
fVkK6yL08rO6VqKUf3prEAHTgNFpQ2TftpWmb7Xm7rqYGrNlk4d2R3NcpxP3rp6l3dDgKSTAaJSG
8Fk3UDp6lvWsHqwBVGtWhKHzLTYysdMyN2N6WL2jBgZ1YxtJdB3iLrqOqf0nA4ll7PpMby46voZt
QL31Qoal9abGHn6NPoel5FL7WXkoncK8JJ2MaKAfR6vEfHeiqPuSpjFHlik239J2euulBpE21LBP
xcgxhhD6aOtrwPjKVtQXv44Cf5unPgRyH+GtUYm79IPfGP/lb0lxL1rQ64UZDt9GC6XoDHlrfabe
o1M7bEb53vpMT3ejAb4YtmtCeux1naIiaiVqkw4Zh+gk5BhiDgTfx+FjMzj2htwyMsw10V/byX9r
If2cOzMyII3/x2mrnjkEtVJWohY0SV8SUT+8toSjPjtxvb5yraLeclKaZ2Qu7HWIP1LwpKpz2LTY
xmcTCY46AtUd9w0jlHCnrlN7Lik75e+5lsZUaBkyde0WJDU4zA6FEMLx33rnFV9bVNWckfqZaej8
2yhquFvSQt6HMDm6hcq+HjA+wvNIaAUt1a5Kl/clQM+OQK666xHyiCghptSj28HUFaU0U2FxaCbU
bZ4lmJ/JJcJrre+dujzY9cHFLZCKN3EnWpwIVG0NKQRWy0BQSQATgWBJ7eOtZRcPBeh+yLxLmZ8w
3mGlZQu2AeScLTt3vRWLguULNoplfutGp2J2LunckCj5jTPlDEvSyfQn62H9WETPpIAKeD7kNWxC
o6vNwyLs2t8kju3cmuoXfqCYSUwbP1fyWRsQLOHmG0cY5kGNcGYgMRupg7taRmjtugTBxZ+6GZA/
OjXxqfJgi96RMBollTIWWNeJNxyznPzYNgbJ/48q12iTh98CpyF5m0w9xHmQOcPNnKSXAtkqjeOe
f1W7/GTuSkepiaZvKdEI0ZSc1xVgJTOYOMgpaqGeGdi8D3EPAJMp3xe2sHlXVp12GybDOaaev2eb
lLwtlLLqIU/wi7Rw3M92860tOfHZstnlC5f8YHVEpM7hZBJVhHCX83fJ4WuIJNxms5/vzP9OGqI0
KrdLGnnHqjYxxtaODbm7npjc9F8iy/jQEm96dkf3kzVswy9PrxwLGc5FhMK0RLcITUyvuljsB8Ip
7hV9i8vgDS9qGFvLPCn1LK2PzAZwRmE3H3wdkV+kXdSsOp6daJuQVrR2M8hhPZXJ6MBDAcY0Fi0F
x7jAU09rqGHMjKU6y7T67lG9CsgWRBstVUyYPq3tGBQFbDCP8lWe+IrOJ7xCzAfmss/j7FUfsS1c
spMITnJs1kmleRbGABOJmLk0T0kvUcMW3wuCq2n5V2Aw5XdXt8nmEaCna9sEt05/8ywkHNPVm3fT
xUa9UhYT7bvq3LX09MFaaVtVaJuzkzyXPf2Gsb8VfdR+VmZ70xmwfTN8BLp+slWTykpPq1PNVI99
ln7wlBjTLpRq/cSL7Y1RWI+1JWjN2HZSAaI12ycr90+T73DkE8nnqjwBwwVzIGkfVrl9UP/qSd+8
Tc051rTo+o+1BhZnvHILBcdgmV6pc1ui+QhVL52S4VJr4LMzhaA4hVQzGx5547z17/3UvM5xUB9o
Fk17xyTiVqNtvvORUH5WnZ6emfCOJyPJ3kuxuPeYpKG92WdIv6gfQm43StvWDP0Peq5wd4fY/8DH
i/yroTydk9c2HZej0QHXNRluA5nxz+WC4sBI9AvDfFDz/dTdVSc4gQPG/GkbM995XHxQArFH8au5
fAlVRm3oGRIe701fiwjyjUSi9EY1MM+FA4rBQeA+65bXgS/5OTLcPaENy2sU8lYlRUBiwXwOGKhh
u23iq2A9P/3Ps3EiRWCsJGmsi3TGjXiqeszolyQirDhzabS1+uBdZYne1m7/h2nvkVYiKXBYDQ/2
5OGpBOX3rptIb2o8EL/GwD9YSax994pkhojD1RzM9JP7kkPV3ANmcQ3XfhixMm1QOtVPvaM723os
SV9XY+VFtzEiSqVOZ9ABisLUOamWQTR5bxXqve1gNv15cdzx0QMkN3b+T6ugr8d9Z4sg3KUwsy9R
A4e20nDg1SEKez3/StLCt3b0bv4w/VLnh74k3zovZiknpOhFZCEZ3A3DVW6/WzbDI//vstW7XFyk
VdRb3yAZo0vC6rVthnabaOjXNeTqavCHPyI/j95PB1stkSWm/SBqusCeWTjAP10L3AwoCjW8zNnl
GbhcMJDffQquVZICJctBs90NRy2COVUFlb4T41h/2NQsDCW+6H7WXNSSiUYpIVbNH/bRj8BDx62a
+CkIlX0VIYbFZ8SsxNYeCYMP0+1Mc+AwJF29sxDw3w3b6tCtl8aXYu6RiiM9hh9XCZP08GSyn+yG
pnUxOOkmHTNMB/SfMWjQxGqyVy4J54w3uH2edyTMBMAbwFlnuP2ZlwZHYOErt1EIuArcqd+aObUw
acdYk9hWkdkNX0drsZ793oKmUabYd/gza9VLyhwphfxo6mXv18MDkrOLZschRnj3Qy2fqm1hyZSk
uj4uQL4x4EHBCmvOCZZtVoeOyMGNbbvndK4IojACeoCy/acKWsfjdNjTTFLzstwwPqegdA596N+U
gjgu528YPbyXKMabK+EKw9xx/ojmdT7vTi0im7z70qdC9rdjY/3sh8b4W4TGA3xjkU/v5VVdF4DU
nyrfK3Yetuw3U2vukRh+p4kjIZLUYhRDHZiH/Bet4H76vuQjSOA/+RgeOrf3WMvLWxOREESHZxO0
KTiG3qghwctFtQ/c19EsXxxVh0FYIEYpkqs+7Je4CG9MZ2M8BRZGmdhLj5mtnfzXxUs1wOxT+znV
I5aWzmBmW6ZWCjJK++IM/VucmeHZ73pgYE4CM1vVGXbKmZqzBrp36hpUwcajejD6NqQLnBEemorl
s+L/92hn3niOevE597NDgh3Hb0vM+S/Q506TE3cQM0ExcGQAIxUIkP28ODWW+RsxU3/79756ibn3
S6GlwESkdEo92OnydS5tbX0rdDtrW3XkU4mxyEi0LrKDLTq65KPmxEdgAKj+6XhGXgnEnYJDjdii
H8TeP+SxTy9LVX5U9c7VTh0apZAZRfnNIgHsKPtto+t0oMxtyZXj2QgO4kzxidka8xmBGGhkmm7A
1RpDpij6n2aectmUhjiZ8/xtPfeqTbu0rXInxPxeml79k4xHVfQYlU18xDLDQJeH+jYCruG2AL3I
DjEPXH7datL/d3hLEi88tG3xWC9TdXEL74JB/Tz0QCANjSYRvACmaING9OLIMo/ljh5HU2flLqii
O+r+5lGXjXcbzZaR0jgZfGGxzJjkAxTuZ5dOH+wd2GUC2LrqptOdeHk0yHWBwowGThY1RLVfUjR5
fPVS+x4AbkqDPy3jNznV6e4B5BMU6dHJ8hNNhswkb1odP+tRM2Fra5EO6Np8HUjt3KiKYxjQ3oKK
o0PVU/XiD8vPjNvKLd1u41CYhr5zA9pP4HKSrT5rzjHx8vmKFGvnwk24oSD5ykkTsayQQZkcfhFO
Yes4QWqrt7pLWdy3zoddj6Nc5omU8HTa58rBqI9mdyt1TOydQXo4C9srAnHGYlVOl1JiFXyszxuO
999Qi2LEH55msp+IIwMjCw7P3xOgM72WQ7AO1jAqnBMCOs94z+MdVDtXKlpK6CIoZRdbw3A9MxFx
AnEbaB2erbphbx0944SvXJxWuS9Nq1M/k6untqh44RRoAGU9ZbB0Yaam2b0vlherNzH6ZZj6ksJ8
MumOXxgV40txSBRLDfdnG5sxDjp2LjWIG0PdvHR2dhkbe78qmsaKDs4QO9OtMBp3F7qoYyviOVSB
Fzf+tnan7muYZQ9mVHnHYKzmnSrQOX9uRwsLOtfXp29Mj0VhLZ+0fcufrbD+dAzeLmqKgaTDeqgm
t9xoRINt2nj8FfSScWNWLzXt+kclOAzBNiOn6KbnxCDJXQ0ApgIwkYFgcmdbsFWjrjyFXHzK/OJj
/HiATQC9w3JH8NyJdRDyWaFzDyvJeIbGdtsHXnCanCx+KVw6WfLQhLL7TbGSGsYXhVNkF/ByzkZP
Y5tgJyc7x41dnbLKI/anIUp1bdBQZmxLwyYAp9Tzg9pz5wTFNh4eG0KA0FmQEnent3hP/RjhgMiB
ZRJe/czeE+HP1ocH5cdC5YjOLIYib/veEY5x9HNI9AXV+9ge53Bg8ffM/jdrwpNXlYjFoqLY5xok
zn+LANJTZC/LEu5KzDx7n2SMU2xBiseSMH+f6b3ZDp4jtBnmPuVqfSyCpto4Ay1vrtPkrA9WtwkR
t51M7EXMlCQGd0RcXlM8U5tHnCoADCn5XOmK9rIKYWc0831H+BjNI/vecgThhNh9X2bWhK0eIj1v
IPwfuVo502gRjQ+UO9dMBgBG5MZd3TpjgjGR1SVfWSGsKtcj3R4z0XNptdHPuRv8DVay7iEol8fV
mS7y74Au8NOSafRXmt2k5lPekEU4efODmRICZynBlDZO9auWWCZqvKZ/XtG6qndhICpv8DIfrSHv
aeob2St27peyMMheaszX3u4ohqR1YgSynEieDecVnTu35GdRL+WDetaDqdrHGhq7qDDSF62w/A0/
QfKZdz/Nto4ubB4IKiSOfc7C9Oo1fYN9Qyq6iMf56qAX3seWLtaP1yrEdv106yCcbiK81QPjiaSs
RsDhCFWMYUKtWCZfikgHlwHxxhADmhI5jlDESTSHFJ+CLCJp2G8ixs9xNXmrFpJZcPkwFN039V0a
Ri3DoBE+bjzu/5Ngd8bzwJlq8Rd33CUIvrnccEKzL27X92z0iA1SlCcXiIYCxGdn2qzhYaiq6G3M
rHwzh8lvMvLit6HX6T7rCPf3tYi+r8c/InzDPf+vk12mBv4jZsSDGHH0qNOV5l6xtoDYHInl8Qbu
9G2i18eqI22vdczwQhumeAO6SrR6iAWxiJNr1JNhZmLdZZhSzxdiGJ7QUy1MocBh/3VV90S0LlVg
PdCuwGNs0973u/Svjjg10mMrZ5sCp9rOIf5rq9pla88MOhcAEMbIJh7CXhP5pmuSjqBBHrQkD6+I
+E6u1Jqpt5Zk+QSKYCDNSp/Udsa0NXlWrzJIsuvYDZXPuM41KyEYPMsIDGX0qEumoUU2l9wGWAed
nm5q0ob6XY2TdFf8tiItPjVh6d6yXJgYvvhBc3d4DTzE5ubw1U+t4Ka0sSwJwVM2jO9VhdsWk2+w
WfVsdI+ca6tdw7BaVkH135Z8sPSXErUEPcol+9VVxpHRV/aoTWF/HQbnPpGu8tuGkhN2wxt3ODKJ
eviAXFQclxFCV5QWR62Z2BT4djfmaKYvc+XOZGm5J7W9qocxTlDUVLg+0/LH3BnNRpURCI5QXSo9
dcJVpkSpeoYdnrxdf9w2Hdo7JXfgO2R+Sum3iWIDiphscqoH9SUaBj3ASjdq8uLwUw+xAXBGcRSy
Hk2cAuqqB3MKsKMn5cdopzBXpbTGQ0RxizBAeYhmd5qeY3VKYrj/WhwfpoLukDLsQqkj50QdxT09
qXf06OJ0flgnbbSIiYtBZl1CBFqFIFGX4R0GNM+pSqK3JZZcPXjEW0Expx04VN0fIUk/SZRoJLTN
8yGQpJ9y6X5F1s4pnRZnB+J9B6Dx3mMvBLnmR3u/piOUd+A8YCbyD20C7xo7ZM91VcFRXqTxz6Vd
vtRHkbbZj7JvfzGEqH4sYXXrg99KWzJ2cXax81iCBgPjmniC84wWYCJeBT7VXOwsPCoXoeXOo/ZF
SRTUg5K0EHiKuNUj+q4Er7tLZuG/0KzHakzON5Yw9nZU0a9EVS7sFDO3exlcyimLSbnWr2Sr2F/r
TPwaXfFkxX531Wljn+Nl+lRyc3Vei4hL25hoGc5KNNJapYupph92Dax6pV9CsBAeE6BKm9gTyU9B
0CySXgmxgTNWZ0gjnH6XuiRZWtpyHZPUehaDvmDEyX+hVHQupcgflatjye+qgZwy1tPDdxbX+dh2
tn41PHbFysqLtY9phCTVpA49cdUfCNDMIB+QLtWpAEXF2ttC+tmpat9KK/1YHmnnz6+m6YFDi717
nw+nvgrE3aiN8GHsoxwaUhnvrWBuuLiIAMlHTnFiHn8g9gczo9U/plRckrEGrSAn9uXsGMRBUuGr
oqmgW7tBRd8hniIuatWVmZV/V3MZ28Z4AyGI4axTbQzU3lfRLxlecKnIaXFWFKltXys6JUc/qXGq
qEGK0LuL2Q30eMFkkBGVxadirN0tLSODuLLJeZgW8sgwOwAbyFm26hnhPQo6GQQ0Jy8LQzac3q13
bmXQRh1gbt+op0IGzeSDTScnJ55oo+fJTzYWej3EFjUhqUIsDdpX2+45uo/0FtXL2OcT9ohSdGUt
TsWAdvyqfkCETp9ZOCf7AbXXar2zJV1u7YiSXT3sRoeYK0+fn8LQlj9RlISEIQMdU7VFZgCnnmu0
fVDI/Ny4Cq0FAWlG1gENb7pX9WhHVGoIumgT0F4/qcuxnGi2rH/L4jXG3icvV3aoEy0NX4wFCbTr
ur9yMiReIm1ppXUj2JG0F+yHNl343C30fnX1NGclVhl7OcWIv05toJdg/Qi8EiaKs2DARagefHSx
67N/73nyV9MRU0YFSWr37xfAV53Iabx001ziFXDvo9IOxBl1gHyp1mOgmBZBtC6LI9b5G9C+0sdP
zlLf+NaPwSq0uwE3alMYOsNGJ3+GLAUCNKdW0VyHWnXCf1zKzJ8i0RFixPWXRZ5fESvpEj+KUF++
NDgsNH7S0M2tZzrKhO5AD92KnjQFc6l+UY6PB5G36VeUcilQxBToQGlqDLZAis+H8eTOTf2ZSo2L
gY5mg37zACnO+VaY8BNVU8fr8+awZIhUqtlGUUtlcYq6bvmS4ab9NXQdrZQwwNqK0SmJjPa+DDFD
ZdDoDybK+G1kMlYPyEDAkOWiiKS4eqynB9UpBE5tXsvc/aramWHbfpah58k0KqZn1RA+lz5b2dBw
srCnxjvnc06IEf27yBdAHhZneoYMWT+0cZptNAsKPa2YlzTn4wV/czY6c8NQbfhwdJDZ4dwMKGcB
3KkVhILRuoZohV56eIqbpu98DtKMQdXS1JWMqrI0uv+b8VQjW86opdNBuOn06EQofgYzXQVNMkHl
SYdCandTj2w5mI5L732pfa0/rrY/PO6PAwLep9GuLlnVhK/qAbzOHelxdFOvNFgC4CYBIXVBor3W
4Fb+qjrdJOk3Rud5LxXWdy0Lqo8cj83fe7EEG9oS11WzTYkR7SOXjkZektx3GgaQiQ+KywCYt8vw
9n2fapCNHaHWee8d/ge30HQIMVfxGFiF7wl4rzeTIODW1ue/q1JOyus/PYN6RiegLoOr4xCzoieQ
60UfN6+tAWOvmRHlNLVZvyYBVuQq0N503/bvOSxJqYerazIcbUw0a1sYwWd7GKhOdwSQSaJsZxyX
ODktrRl8FxpYRI7bxaYymxHgp3R0NnG8HJoaTQJxhdir9drDyK0bp7woek5MYcFAu4iOQR9MN58G
JervmDpLesWWQkZtkYOV2WO3bGLuxY3VtNmxiBDc5tTGCISk3YjW3YjWIpo3oKGrJ6Qs1JTAjRXw
ePKYAvctji+UpmWxnX/ZVTPfs3C6E1zzugrZetKAq3q8A3AgIm1kRE0i892l0fWidfSu1t58anek
TIdOd9FF8dXUfDorjlds8xG9m5cLex9xXnyBjSwgkWmEsPpdToYWf9818pofztwUR/VKD3Q6OHlG
B1a9HghO3PXQMrf06Oar+mUbW7kjZfHz1Vs85xgz20zy/FTF9mlYzkREgpc2AtM/LGGT7lTZ3Lfa
LiqcA2hvuFrmLHYReNlzGhD1NFtP3sDYgxNvVl96PG/qdKym3f8e1HsjdATQ3M1dvV/KSUFbLdqD
2XLuynpGLLU/pPvWZhKwiXoXW38A7XR9nSfjr6lN/4QFaW1rRcS/8s31evMhKt3moajr6EqyB+eZ
vrJxiFvxrrX6ryx35qvjpt8b/GebHNvcVQnyLQtlffIf4qAT0cVyFwC20hJrOv5naS4kdDPE2EWh
BWGXIvFtLU6Hiqt0Cd2j7uYAv3FlP1ih1d4yzCE7oEQR8Ux6T8aicHYLstZL3GcE76Zkoa6ND6E1
HNjN1N2wlf/qg+FjrrN071hhALC2uwmivF69JfaPo07GACHAD8Iw3HeCPM6JnVuPIziWf0YWXYMr
PeX3UWZ5LIz0+K+6MXLEh6JqijDByupjmHKk0TPQQJGaBnIMpSsShNFNsbW1s4qQLt97Z8vUVqbg
P30O4mO2iX7JkTHIu8brSVuxBXxX16s/ocFR/tjaYm4VsGj9PR1IQ8xk1X6sQWIzULDeLS/CZyG8
Q+db1lNWX6E+bGC4JxTHJKt1m8Gq+uv6VIdJuTHOwufEtSoATDcP+V7lpFfHDa7mreGgeQ+0Y0DE
0kD0LC04BD6dHBWSEkDTO7Vp7K4vXZmZAssWxzdW3b2XJx9ZhzbyaEHiOSloJIJWeuoqx8WprVdf
m7XrBK3hDv/hZ6OMDzLVHDvD2ZuG7SpCJSdhId4XER5jBtRPBLpVh0TnPMRolSqlm6KtMpmZlsAz
pJ4mlbbrCfe6zQPocfDmQEyVuDj8vjasmoYoEZg/T+E0ANCxRXlH2lbe6Bme1atFvpUIrjYRlpfS
GX5H7MGdTctPnuwqr8o2tTGZ/HNcppUVWSj5EDlQtvBrEGqiHkIf6zgxVs7+33v0pFPSKfCGDL5T
7noEYqeWHsF+PYfVgqni6CDVrA3QU2X6XTn6xjpzt60HvrtAKPRY5AuOBiTFXwrEH4kbPU/G07qL
ohM5pmY63ZapZ+pe59ktTQDO8zE9GHPnH4plyR8c1H5ni8Rn5aNFFkE+I4B5aCdybZ4TLT4SkM2k
1A78p8BCgBkFggtT+lmLDP5I4IT2g704LNN6SxNA6l0joS07JyUAjivj0w7JIlFXEdKfS9a37r4M
J3JopWfYKGUGt5v1uJ1TZL+FGTyYBgc0uwlaMltTfS/xqLTGDHRJ8lm52Nckr4x9VkHNoDdtPiP+
BUsIrHEzM5v9iIv8Ofemo7qvyng2USJLdZ0eclJA5sF2CRcm0cY3y831l1jQe+JSXoz0O4GU3i6a
XTD01qcSVCPiOvQ1JrzKEhZ8NElYmOzxOfGwnCggdxBg1E20a9bifF7vUb6MfqMq/ZAY6os7k4Vd
TznJ2fRiByeOfyZThwo0PZBL8SSAgBxXeX6TYSorxtvkN8Ejg/zyBqj2BvizfNZoeO//PdPGDgG9
DcFqlbUEJnPaoK8JAa8s/Ti5ZIsqUVdtouNdF6gskxn0buRc/d6DcxlY7sPMqenZQZfGRMa5J0HZ
PdMS7p5DQCHnjLVu41HsKUWHB7zrhN7G2xdlN63FHg1NMMJLEBPzohPR6zif4OPYccY+fO6t8k1L
aocDfT6fSn35BtigPtQItUjQLcTeD1lSNAMIhcLvhW2OMC6AnFLlxUFkOOLJ7LsFS/Iuxlh7wdic
H6NKn2+WAW0YC8FPD9vrBoEzFytODfySLGcDFuY5etbr9JONCqGCMztvINfHLc3fDIa25ryNG+uH
WxZf1FDe0f3uyFoZHru6ZaWEL37KmSId1g4PMnRmN1lwgrc5fRix/dq6VZWSq4o+pY5pDKJ/T4uF
PCVj0vZQDqcL0Gq4Pkv7lIvvNGOao5ooBOYrfjHoaCbnDtXe9UiM6eyBqVozWI8N9Qo5rtyeFxM5
QP33aCM88afw8/ypxOjnjgYBhxi88EzbY7yaRHxu0aARh7wPnMcONMJLZUObhAH8dV1OYkHCibRR
qIt6rBENMLSqT7VPQCGKVYs/Ho0XYkvybSozDEaOV2Qpz/fK0piVyAmkwWT8oeMzJEyG0zhDiOwY
uG2KHyboLvFYI28YPFrpC4wmLoDkOEJ7RAdKrHIkA+05WEUaedB98yxi7cOXipuCwdjBW0R1SpOc
k/W4DBd1BKt/VmDItoFciVl3nFctRbZiNHZA7klNlvNiMq90+2ZrZhhm2nLpMftmeI79bmwfGTW3
UIoKWgfWWb1Qb3MaNA71AOTPk30PNbI3DA35LTZh9VZs1S/TgsFpIj3i3IVQIlznUhSwJ90K5ewo
FYD/HkxAZRtGb/nRtqWcB2rFWbXscrBgh7Yera0gVGKDNIz8srAKnyjL+mvU5QfG4gbZpKazc0IS
Q3XZAEtl/kQHThXhKiiBYSHklESsw6o2tg1EULP/XXfj8bTu1uT2YM4Nn5xIh3TIOXmn/nZictAa
qLtKtYg0B9WbwhgUJsE+dTcbsEDLt7KvR8HnS2Kz8oX+NUY0idga7mJT7gsgrgERo5wxcGgNlu7+
B0tjg4HAAWNiZnfeipJlVl1ctLYkWRhhI7FJ85ZVOnuxJ/9Ot0J7k7UlJemmkgwb4kQr+qn87Now
VU/qWb0gPLLHY5cazertUQafDnIHbO3624p9pShPKPqr+ZuZoimj5XEAMWg8CwgXG/7k/CvCiLn2
6flS6il6rZZeO5CEucEavmgW9y8znVchBsrp6Yr5YXrphBFirV645ksZmk0ckvrIAp/MOwXjYCZN
piNcFDifgzhO0gvq4Wk5sypQLs1hvpG8iQed4n3IWu22VhsT7cUJn8XQEfSpxHjqwYBPf4CHhRum
1d2HXjNAAcxu9FE3FWKAOvgrMs/bqHnKM33egZbz9rSKz2iGYfT1wA+AA2QcXTQCT+RbXhD3zBvk
ME6brOG5zLk5UODGZ5BD0Edos1cRycn0sR5V5z1ygB+sl1esubMEFRe7ZdJdUlihGNCqArMQ0Np+
JNVZBnhR5DcPrjv8WXthhmYHh+wKrUbfgDyF8xr2yW+naMxN1/n2DRekfbPCiti2iVhEZXL07Oxn
anQJus8x5Og//jQgA98LIlLEBivOjESW/nFRk8VgxAuMmxLBvdHjR1IuNksb/hqCGaHBv7KCv/yp
cGB7AQK1Vd1bglGpxpDWHhUTbnbdgPZcUdKLZcUGHxwjNBuKo5qVU28BtVR3jEbdtP4fUhn3NNQM
bXw8ypxdTP/Z0MAvKvWO4t/CePwSye69Tg7Kyk7JG6SBk0/IWjPMb7XlSUJi6pMKp84JUqM7Lxaq
KDXVn2nb35KF8m2EAFyW/pOan7gNktPYTRBCyJlK7A33gsPXxeh881gHtrnh7XiXUK6nh4SM320e
GG9W7YSPndXnb4QrAh4PxvsALw23CTN8JeNaOGaRGrQ8t0lHcdnm0ynU5+QmUvuulkPTx1VBlwTc
jaxxek0ns5S83V3IAf2R1MCee+6F2s87RJVrXDIcOhe6BJhV1KeHR+lkyhilgEMDC4QBBbUyL75W
Vxskg42MtmPSX44/ppZAeG6XZ9UibgED48oEQFNr+3RySqwGTf0QGwN1NfEMBCQNoAL91rpPIhuR
fg2PXoTTN7RNTNVjjoFlVZkG5fREVIAmDO/ZDBFO9IS6P8RJCS18yG66B7+nMa2FGfRU7jTtj4bw
ixg45+e6YnRQkuS3nh66vhJXzpunWdjiPDoMwlSKBqniw6rgSqVKhU/YXuOXQ+1Xz2z/S9N4j8ie
+xfhL/qXOvga0kc6r98/Ud/hcW3rDmN2UuuuAajzQjRytGs8z92ptVcFfA/VeFGNIBff6mYYP0oz
iw5B7LYPiy7gkIDr22o0/e+Qj0Ch5IW3Uy+DiXR2RuY1n2UCwFp+l+rYCJdkPuYURY/ZtsI/+4Fe
OD5XaHD2Tmjlr/qygNEJTAI8HH+nBg0Ygc8oqLEbVwXcJsjwW1c6s5vFns6KcWYsOiCftHnrJxeq
xsQQL/ab96U2rMeZKggp6M1BB3KEpDxt1Ev1oNnA9xLEEGY2z2cP3NUxqv35AIYXhEY955uyMpJP
l+OgmLvxQyf9iCnGUzETIz3JQnWQD56bTA9mNbzHsoBdiii8Dvg3nP8appR/yvZiZpWIGuOqyF4Y
XvxQ7T5j6SS4PbjSJHRPhT56p5gx4aEoyf1uZpwlsbfcPatinwFLohxGbuU9xQZn3CXgGKx667o9
Ed2p9r0upcfpznA/u5pdAsrHRnzQZw3cjRvpscxfgfWHsvI9n8CV1ZCzD2aMIJ9QUGG79q2kn3Fo
6VhLJXO1jRvtWtIf/+z78nWKAiBjVQz93ybiJjfhUMV4DuKwqG5dJGhpWb57DUwzvEPAvJMclf8y
lvI93q2zfEJjcGSWHwHS+ReUe9bNjN15U8nct0V3hi2YnO+JmOudmtL7Gvb5zhL3ruXCy4zlB6bC
ajdFPkGtU2bu1i3ZNOJwryaT6UBCRR+j65JzymC2pifosZuGJJ5tLR115IPn5069FNO7FdElnuX6
lAFAxgLba0dhJyPmseasrL8pPt9NnQfLTVuqPRnIH3mJS5S0oO8Lyue4i+96PzwBrDGR+VF4uIxt
ZQiVeMxbpo0kbrcHFawwWCmp5CIHNhUA72dWYlyiPqlOnl1eBleYZ7vGByupX3UG5IlUFvPBmZeN
69rWnzRpXpRGFk4IXMvCC86F54Lyykz9CWM2OXPYSFPW2pOKeikagOddVOgH5MXGxiIQdWMo7QDJ
7dWx9ASZiFXNdj8v+6Yd3MMYWztVJ9c2DWqQ5Q7qJTpl4HC/BNA2Nq6W10x3eioTgQQLYBVcMfF/
1J3HduVWtmV/RUPtQj54U+NlNmCuvyQvPaODQRfw3uPrawJUZioiVVK9ZjUUCtq4Bjhnn73Xmkub
yMpLaP1rfF6ji6nXUn0ZGkg6jRZD0AGf7ZJ11e4VKvU4SdCGZDSDC41WuyVkF0sRSO1STEa/YkhK
o0HWnbxoq8e+J/Z9+XDy/YQAMIodWg91va/jonC1SEcgb97XUUoXUUKTtyS3Cp2JbqL0QwYmRvim
E+hR+sCAu5aO+eoW1ogScgq8/4sTVFH94pYcULTzAYBLiRC2p5Rieif69I8QggVPekgluTA6gwbu
aD6RmTXqYErhxsa7RNXw80CMFJy+6CT2Kc7MZdTul6u/iBOmPpMiXaVCTVhdgDE+DgZrA0m53UxC
+TFI6pXfk3wETwMrkA/50pYMsmFyA1NC1o+UXh2UtvqublrT/Zo1fgEXcVilyLnH/ADCZtqoRnkr
DGrEI5pjes9h6yQTeR86D9hVMYZ4fTXO3IWoRixCZd2v7caQ8vLBrP1TrjEv0tMZKsUCbMVsHtrq
nAgvYVZs4lk17oELjXt/RATXqVwDkikTsxsvbcj4ru4MZY9/a9ss+l5T9UFZFkroViLnAxo45EMh
6jmHeHcPQZA9r7ihMec7aiMnC3WRhVSTRjdgZCFjGTqJNQSRnqLji4acGm2yyS1rvEGRhnxvePA1
dZm1ddU1lpPsWwL+Yh3Rhmo8bVaSochADJgZsnzdKmnFyxHuEqnsHEvn9y9cHKxu9kwWipVDJ1vn
001V94csVZcDzFgfir6MN3k109svMiS86KR15F4wqIv0xCnrdSUuoRtVbT2qqUVzZSBOcngL42w7
z7F5rgHFHPuCS2gSh+5WrWAeQQP0d01EXmWfBr693mVaGChOq0WlLRb6E75A/YNSbi8I8yuTetQW
BJTv60oxvXwBSAtJ4mr1fC41kbAgc5T3ISJlpzKyz17t5QfEJ9hVaiaifUCMnF6nFI+LQD3LWeIx
5H/7UjL2HQcpsiOum3Y8fw090Yh2nj9abpP54SGPps5BTLFZV88sld+MObwqhka7h6mWb1uAze76
YdwNYG3BD9mtyfzFik1ejwVLso488W8GwM1VDnNaFG/lkQFiUQcqMJiwPdJQJB2IRNdLoGTHfBCQ
kiwfRWVb8IRJqQRdp8jiEi+4YFxMf7jSCwPhl6XdTUogXlZbWiJw2o3iOXsXkH73AD1Ifj+vkbTg
duczs3Ns5dwaZto1D+vfmlGdb8KZtUs1ps4W8lZwIv09VuZgq+tTSUrWMrOfchLe10KWmfoaXdWC
8NkBbyP8DbW9JycNacqqTCOlMQYvSFpjZ0nxfIdA9lYJh/FqkFM8Kpl6MBiOn0vRlCiMllneiON+
9xXTzHwjKmyuVhRvpOa58ghR3udS2Yb0cYY4JExquXCRT5a02AiAFTSMCMucJW8Ihgv6LjmiJcDp
LWsnQ7SuA4wtN0E8V0zYFJjdGnSR9SqNybrwOMs/VOQJHNIUjTA5xM3ZEJV77knGJu3wRsKfdFuG
aP2Ry+rEJYMBgO8Y8R6MtSg+gDjovFW7AL8k2ChtPrhRUZpnn/oZAlIfHw3yteKGQfi6L5SCf9Bm
oK/BgInaIHDMyVPlRoGH/twZRzEc4E4AUzn4UfWWLZTEAbWl1h+Yy/VQ+K5MY+Ccq8gyV/csuAZt
2s2XZLGuGzbGPt4nDWTs5S+BWDA2mYYb6jiVClolQbEzrpIR3nZbWVcFrkJXCEeK7ZIR3xGnHQMG
DgR2s1KLBLOiZTmPbpGS2bO6kKCPtYBvzBNA0iX2GK/SqhGsamYMa/9PkLLsoOpiaBuCOD9ITUoo
pHAWu2tT74tDRZfjqpiQ3gPJcGI5Hx7Wv6E4QyIzAiRKJCk6DfV4+dLJCLGYnfIsxGAjmvG1IOTb
oFV61tc8uV7mPOK8kHwmQ682KSYgpxcyVJWlW2v58G4WIcEf/sJCb0ZuOHO8xDPmJV8JdIc2XbKN
qsm/Aw7gfY0qfRTnfX9OKql7YSkVtoxxUti/5hWrLKruIS93kDcYWwbBfi1hG5FGkc9ev40m6wj2
V2ZiyJhKyWkMUjgKlLU1DoGBsPfVhzoCN6V+kb+YYVCx73q5XfTP0o2cUMAveXAixEx0KlbfcmwH
8Fd2JJl2RnRH4zDx1AJTVdeWd8R4K98Fel/8lxOhljJgFhL1RiBl3JZNtXwpQyP1TNjF+7XJz+YD
yUSDgGO0lKKqVl10IobdbJ3MsASMHHmDG18PHseFDgYluXZq8LADWJl9o5NBJFSyZJdIqFaE2bRE
iCmq3qAdkN1mqn237HPk7Z1x+1WxFIDlBHJCEqTIZ9N86WJ+ZV9PEZxKupJzB5iBDTWyo4zTlYFz
8G6ijqSkm1/pDGl4ikj0WJquJ98yIrsRsulQLZb/pSY4iM30qpU67jnSLdbWwNAazXXacODpGxXq
/FIJm3GRX8EodiGC0YvWIvkoGHOJIBM1dkwCI/fifNfqan2dMxJzCcKdvaqng1aUL5qGdimTJdWN
2ja90Zp7jJpgPapmwg3GUMKS6weBsdu2JgknMXsk4H1+MibRP4SkoNmyatZcGUDGV8NGbqbN14fx
fBuTaXLzha7IA8vr/BhhUSN53QK/X5aFsC8oYifzJZrMBlGtNLhCnwXovesjnQnhnOZde1sYKOn0
PjjhPxG3/Tx90FIRUywDy1ToyzSxFHxJm2eHMVH866GuD6biMGvKEhuBZ9O18msVVY/dQsCq+uHY
aJJxV/klamV9N0wlw/hlTJ9K6dbHUeg0Sl+dErMuj0xMzQ3xBqLXQuNBnjA2J78bWqdf7KgSXGhw
Xa405fGTpEuPFuOn9260kHCAD8xT7RQtXZxg+cOcSGwUctktQjS0pdmo13XIvzonwTeoRPr2a7XD
bN9uqwFyAW2IdKEwxrcUAFnXiLsMfQKecpq7RhYpD6pP9wPF+Klf6HtGSaNxvfIM5Wk28otvphXk
86WPgdmSjnpWQjBYHGJBLWqHyBCuEumBNoZxs4ImBhGLSpNRD41C3WzpJiKnW8fkYgb1us8dMlqS
bbJoUuJPA6f4ZuyxBH/9E3pEpNY457RQl0ThPle7XeLXzytgrKchDI01H71yUCpEmj1QMr1E+rYw
6qooFOEqKTv0gfVFgE3rCWUzoQECuvvFqypSZOpVesRa3+2CGiCJpdZPyNGR1GG8B7nZ0WmoBjYt
VU12jWY9Bl32udrOJFkhmcEsNBpQFi3+ABFpKN9WPtHKhoBCnUlVB1QUHZypkabhl0l+TiXzSRb0
t1VdWWfmpkL9VyGG21dMQmg1a9b1uk6glm1dFGoZk5Wc9jGaEdbS/F5RSaKOK4bTy+FxRpzxxVVM
9aCk3wYvqhVwX6AfWa2ww7BEzmUIiuq2fYXVR/IfafdfuCNUJ4wcsLBmysgUcjmCLn9IQujo3IuP
vmrY6TloJOPVENhBu6RGBoin3ZZxpCp2GrBwiTI82CpUpue6lZ5mHl0uYESTNrho5vNXK9rQzOCW
SyT7jXHOvNxcMDnqm4jclMPMYkiVG8MJiDg8y3XFJFfpTmIkbSucPi3SRDlizNVYTki1OE7PkjYq
9q+//Nc//vt9/N/BZwG9bwqK/Je8A+QX5W3z918V7ddfyq9P7z/+/isybdOUNcvQVAPnjqRKCl9/
f72N8oDvlv5XKlSTFFJ5uxaL5tLTxWGJvUNWp926l4vp/EHWrronMeag5T45bpEwbzs08Yiuxt42
VD+/irT47etkETV4mE3iLtyqIA9+ANpBrWtZJFKsT3iEMjhkGFsI41bcVSuZGbjmevPRClD3TSSv
owD+J66D5ay+8YHyTO5fPHHxD564oVvsOrImWaYk//jEgXspitFz+Iv1+nN9qlos32WFOZ+qFHtP
rWE4MEp/OGr1vWrQf0rSja4Q4FjovN99Is7HfvlcXdbZRg7H9JIFZBfEQ7DBW0ZCWhTuoFJ215YU
6QeDcRsFVGI89tF4UX2O9GWwlWl2h3AAgnr7509PNf/j6VkEwCFCJvBLNMSfn140E+1RDVlLTUMw
SRCm46UKgod1JGNqUNLnTRiH87YspeRJVHHfkGtz0fP0tl5np3J2VHuGxkQb4P2Wo2OmVKlTyfXL
vymBVk/6oaXU7hp8k0bqPW17lhSE+6sPlgZ2dFAoRRSxTn6DzxKfDANkydghSHQ8V0Jyt1qnQB/0
RRs/tV3gGW05P1m1f65Swj3KGq6uv9SW5RIoOJTEQwkqGro/f8V04z9fMZjXKi+VrBDfZUo/XhBU
bhpLwtxjQF7QAmHZAfdCA2FPtdrfrn8IoyTYNSLT3fohbIH5Jpcfh3m/0n/Ro0R3C+WEnaElyH4k
rLghkrYRw6v1j8GqVdxmYuaqilCdipGJvJkZFsk+qg7IdvlDs3obznMOpqn2L18dewSh85dfjx0q
c+qk6jZS01peI6sDUKIwtZMI31VRxZHNGKr+lojVGbjSMS/U5goVefkkFVeGOGeP+nxDFstw0+XL
81uIinM1ULBJXXHMS8IBx2V5lemfukJNSvjqJGmCEO7uXANlWHQmmAI2Iefm05Q0DZ6VZISN3Oyk
ttj/+Zuyvug/Lk+8FQr8NMW0cPHry2X+u+UpgLeIrmIhFMwa0e+J0e/8XpJ3LbGxTTfdj0NowaHm
tJc9chxjksFh8DIb8s4sdfEmTOA7p9DHeLnDR1Wcg70qmMwOrKLZirU+eB02Uqc1mDdbhkEmazgM
txU5OZHfmzfrR1RV2b4XIecr4SPjMAV/bKGe17/RJhOdMekwqYRmdRo4PbcEZNHUkDcrlqKREHEn
4WS644AIR7djpmru2uvvozo7Wlg6kzIsbnN2sqIc5ZsGnJlmRoM3KIp8VqBu7QOpcPsaKxVnsopB
+rBfe6Vji1uj7KXjqnIxJlN3Zqt9tWa5uTXabz3TTnckK+QqAKJApzIn0mVEhALNYN6bCYgTRLzX
XSk+rr9OU9LWntiFAssq9uhJqxuRfM3H9R39rx92nGbdgd6LcsJyHbY/ffiP7Wdx9Zp9Nv+9/NS/
vusfP37ID/32S93X9vWHDzyAoRD/u0+UpJ9Nl7b/3PCW7/x//eIvn+tvuZ/Kz7//+o5CvF1+WxAV
+a+/fWnZIC22jX/tp8uv/+1ry+P/+6/b6K1+TdvX+ucf+Xxt2r//Kmh/Yw/RuSNk1hRNEg3111+G
z39+SddF0TJYbhBocoH/+gt5Wm3IHq3/TdI0mS9yxGJv0vgSnLl/fkk00QhrhmQYlIXqr/987r9t
9l+v9R9v/qa1bHL/vr009gZVQZutSRIgY8kwl03yd7dXr4o8jLL4XuFSupNfZY8bIvOizMvfy1NX
2aJjvs671M3O2UXagOS5i5/F83CV7dQD8fZdaqf7ep/dcnzRt/kGzpitbmVnPnWPxRXqXju4IrmK
/tXO39b7kGp442+VDZ/fGbvyzjxIbnMZtsam37d71UsO2lvixS+ypx66R/OQX1dbbITCNQy8G6Bw
MvhQ2cb0QaKfEdrTdwMZDmJJJ783Ols5mQdll3gw8j1oFdE+Ocd3kyc7glNs52NwmB7013SPi3Xw
psoW3tTP9l6L7PF5eFQv/kU5qY9K5uj7ZhvsCiiTN9jvk2/iq4l5+6Q8K8/jni/ctnvZM7fJbfdY
XQW76RFdkbaJdqM7b2Qvvte3k6dthvO8Fz3B7q/1R3BTO+2oH+qXPrvm2WY31WjrjngIboeDfGg8
0VHcZFfe1/v2JG+Zari6k50rZ+bZdF7EQ0837X5+oydhvgzb8oa06E1+HZ0hYO+lJwzhNwFjEtuq
PK3lrIS817aYzF0UOsPSaaYir+3kbFxaRq0diWBOej0KjtBg53fNT2xIZev1DVM1EE52IXnEseYP
2jWZ341Ku36P13AKECG46gF9b2nr3/FLkgrQ3o2X6Up4Rwa0G47SBkjOzXzfb4RNfrI2wxa+41Y+
jM/zcXSzS+0xzNnQCd12V9gyGzv9aCN7eswQdtja03AbfwTIxFh/nfZ65LWoDiOaLie59Hv/EG9g
g99HDwNAXEIwgg1pdQQflqjJXuULw0F32Adu4YWNG8de8OY3Nk26u+k7J1WJq4Us9xTzW7aRemY2
FybHNh6sTXDwd4oXesjVMidAyTDbqVvfxe+q5jCAEEubSOZZcPzEHSOXxjfy9Uh3F6PUve7BPX/h
xZI9HuiDgZ74Znpor+uPePkxRwNEJ9nVt+ob78lwRY9ZKmxkn50HTWOnXOHNoPdAfO6kEwzq1Deh
YpsP+oGq6ZZ+yLP8vd2P+/pDeBp5/A1C+2uOIUb4otdkcRF1qWvYEe+rGxPDxOgqjCNxh9nNk2hw
ZHc4Q1R3ymNwz0TSsXwn+BSfJ4Sw2TGWsKfb6HEVRMwZndCXli0PM+u9sRiYbM6KmmeF+xqI5SM7
7TVEVYRjbfbRG47yPVsadx/G3ZzGVwKtop0kuan4fZTpHCeOEV4P34qF1W73Ngbzyg2zoxJfzM+6
ONNq2XYKRwdX0g6YN6YzM1hnaRZsjHyfaLbmAaZwJRyf1ss0vbUcCI373DOfkKUCYN0lR4qdnfmJ
0HpfDdDCCZNyTVfYIqyiHZtj0bFfagF3qstwWr2Kt9bLgeNIZvuxY2xRcRwCWg4PBwKDub7H75eO
uN1NsnkZRTsmB+n793mDku8uv6QXYzvuWsbOTrbPHOVZh4xz5Qs2zAnyr675DSH3WuIFB9MO7gLM
idNWeAmIJN3y2UQ+VjHiR/UmhiDfYiRhIclL0PxwC7sDouEZt4uxEcBWV+KjaXlsxSWViIK0Z74U
GsEHF8vfV8WlLS4cnh3c/oOgOCZV4oXQL3WkQnHk6AKCx/+U+m8Rdzk0aa4LBOqf6lNzTzpKnrk5
gd65I+/J0zBCVGAeh2NHooxmLviu9qE9+49ZcIpjFw71xHLZeGP8Qa2roGrdd89ApUZopraynZKt
yrhoq/neEBKGQL4et8B39TgldJGwWcgwFcbygvY1714HU78eAUxkpHaEkW16g++15/jUvEr8GA26
bVsjDkWv+y6CsEd+xPlypJ+hse7xP1laclLQuQiuL9JOkt0Mr8ADExr5sz5i4L5JcT/V9pjYcOGA
LYXRAcxZ9GilCv++k0/32l2TGbZmvrbtt2Y+TShzoIPsTVJUVd5v6VL5Swx5aissZ7LFGW4bzDE8
dCRWkS3Nu3DAtBXZ9ehYUCZ7CmAokfHJTOTd+DCcILBLyFoptWeh1yGNFPf+iTSGztafEz95k6c5
JdDqOvNffAVflW2y1GGJ/TBit9QdbKWpx8Ib2tpgT0/9A8kc1y0Qxuv88qAfJ5sV365v1WP8kDqx
B2XAa95gY4D4FJ032RMvXAHtcBGrAzMWV2/247TDCV3etumbsNFu+i2q9eOwix+GHdGDDpytHbPf
z2Ffn31P3WK3tUPbdIR9uC3dbocL2BmflRu6Np/dMfxGqc2DOErvOt0g2z9Kj/2hfwM4obnJcEMW
6Ll+kE3b38k2VxawBDu9pGftBqNU80YAme67/Wd3LT2SiWNxJGEEiMjIFUwnjRztcThVp/6h1e1w
F5LHMtpErn72VyBv5GGjaCQ62CFkoz0ye0kCVvru1yT+yVf/86J05916P1agPxax/z9VrTpn1/97
1ep+5tlrnfy+Zl1+4KtmlTSKT0OTLVMBPy/rEsfkr5LV/BsyArxRSPE5kxnm0ir6rWLVjL8tP8I4
wjA1XSWe/l8Vq6b+TaOMlSxLZGKMgMb6n1WsPxSsS7tKkzRL1XSJx2GZFv/Q7wtWBVyUqqojscjz
zPpRtI9DnCq7xtB8gPm9tMMM99rn6bzxfYm41DTA4nNPs8vY1a2AYkr3YdcWTHIJxpg4L8KB6k6Q
bXrEAQnh9OTSpXU2QzutzgyaQ0+v4gzXkpUBgcFK21XmAEh/m/dvJNeAmUvMQ2/lAO0LMfN8gnzR
m22aLq7saY48gpXqbT9F7wqWtpw2FhhH2axaT7ZqOrYWGHNCY+2GoQk9gQCqD2a1AwmHDZoi1B6q
bIDhtPBYjRVDQSmv93jXaTcqDfl7PkN8o+P+WiKZULzbatw+J3hZjup0ZUWKdJJimtySjKIrnQmR
nDvqvFh9nzo6AOS15dajnET3qcLyatAVspUIgdc00ywVYv9THpR9hKTUlVO53msMARg9OJrR+jei
SIcXHLLdtPLN767GP+hJqj+eSgxRVDWTvpwimpZIUJyxdGp+dyoRmnpCcCOLTkd/KaijcN8BXG1V
/LEpATUmhvMrmg5LfMsxC9V6r5NOP1kohzSozc5YGK2jjCgxJ9ztQw8fiNAJUoYm5Vuc+8+VkgXe
3FIA9SmRCnnj33blkh5vtlis4albGbj/NolPuph/N3FknqxS+EYobGGrvnaDXEbHJ9ro59g0nbIh
go88moJJe2SkT5ae1s6fvyDGj71Kunc04ETD0lSdMx9iBY6Rv39B2mKShBR8BRwwRuFhso6optpO
B+HNNGfeLKX/ZNyPjSikppwmkdiFaOqdGXJ0ZRK/MSYarcCWECPIibIDJ9o2jcLaDlph6/1I4B7D
wrnF5GnlwYSug9GhKbMrSggwiDhI3M5KT5qKuMm8RywG33j5Q82a2AZ5sdj6erZH42keCouoMzb1
KZADlz5ydtLK0YWhNm900o7gntEzUWejQq2HPtY0tok+t8t+32wVIqu7OLshV2hJ747njYrJhJpi
2NA4PxXEY22bUYEdXFQf+JHqu7Buljg0UO9Mg0+VwGxmEFEB+OOlCQzg0GPqv+g96lu9qqu/6LLK
y3Lz7/Pz1xtD01DRaaMrlqbpP74xqoBupAr1EvluMm8GIxKYbd2HzTDvygxGF9k3aGbHNDyWSrPX
OtWJjaYhiCS0tkEowt7AGBdYQ7ctUoSLonKoJMG/UYsR7ZHJScOfubSVQK25qoli+PPrSrL+4OHT
maCboBuqrok/Hf9p8vnSPESVs66YcrAk+WIzdREdKbYkYvAiiQSN33Ip6cKMPEMig1Wxdm1IIwox
/U1VxfTmehKCmJK3MXEyTdC2e7KI/qITqP3Ynl1eaqidMjkcEoMTwzJ+6tfHeFhH5ial46cDd78o
2SbROo5SQERCffw4aPgMggbqo0wuFQrJnSFXL34Js1eKKcrIxsU0MqPMLXHQYDBwhYiVWghS15Sn
zFVAHNpo31B4aA3wOHDALoaczK0yt0i8AmuqN87lC5Eu/TbSEQnpJgl7aNltAYPf1hS24lRwEYgs
z0NO56BNrG3fv7VT9i2odH0TWuWttCykkkJe+MhxK07odispSko89URiGo+6TlJiLuvtjrS+DyEI
YcmK3RY4bu4SK5jZf3EF/DgmWF9VBb2yJisi1nPp5yvAxBfYBcQAO9PIAwOb3UM1hIekJUjS8e4c
mvDgh6ZNoycjnRgQmOEg6f+WFpB0lsdqKtykpjEfZ0vwEKH8xZhmKTd+usM0hQBndVn6ZOs/5lOR
qo+BOpGgvD62yg8L1iwOzb4weAKsfkGVETWWKg4cdM2YShRb0xT5YFkWS5yPY6lZU07zT9I6XspU
+cubaLnHf1wDNENhXsACYKLnU5cJ2+92q35g3JdGyIlaRJDOhH9mSKLQSUgG8LtLAgHO01uqVj0X
c9uch2Sj+UmJaMCHLCp8+mRje1gXQhdvxl+8vfLPOyk3DW8utwydQsWy1J9ucN2MsOwNPsH2RXXm
UbYs7yb9pr7yCDogtZxXsRKx1BWK+BypNS4zJZ6W8YXiAHWuduWAnVfO4itR5gKfUkNxm1C3Nnr8
APL92CszZzFt/moS/9Aj/v1UUlpmLT+9prQ+FY1ykT4nTOkfX1NGTG3j1zh2DL0UnLDBtKsa8nmw
rIoKjICMEvAJfFuh3ClW993RFIYhf35ryH9w5ZkqV5yEu1BX6J38+BiqdC7KvqvZU4v7UbPIOoMy
sik76d7XMs4xGO7b7kroMdJXhbItTZp+PG4nJnyFWTG26HpJWYnT8HmlvTBe8A/LxYgPUjpURnOU
VDxt8XBMl/0PpU3mhCrot+Qvnon1n68m5TJNY4WCFGKBsjzT312hs2QMLdKwwTFjaR/mFgjdvLG2
i8xr6Ip3qs297vOJqjWocHI4a2AkGYDKMOKWz/cJnHyEuTeAhZ7bQCudPGRtKzrtg7Qm6P5LVS2X
A5FaBDd5Jm5yNy5HlH51Bp4wkx2pt0Zu1a0wlu8t5wcbrB+Rzb7xXhcgLJZwZ2mZy4sCrkm9vc6k
caAyoEBJg+pdhazrwKnbGKAZnV7MrO1Uzff+1AS0QaTEQz6uunVRfnaqDqOpadwoSWgc5eL9ugTo
9GzSZkj2hknDRpwqHt/Ewh2ltJMhHuJVkUu6PsP86AObrsWEbFE1oJG8bOtpGSwQiMnuheJSkDW7
MeC1CmFmoMuUBYos7VveK9JtJM3+S0OKZaFWpLlEbPKpxrsa486n76pVW6E9r2820BR0DzNPlvHp
hTASjX8PQ9afX8LqH7zxAExZ7hSWJw5sP52WeOnjWK51rMAJrgExE4oTmL6jwPHqlH1ie6TVWpF1
l5tv2qCGB3kkDaITkA4q/aZomtbTAJr6PdnUuTjfEy85bxJjwibH6xbJ/oXpxXO8XCyZyNuY8Awo
iUBBTOKH1Cf0nmLrPKmI0X2NGLWqm3HIyLSj8aD4ng+HYl62zL400BBy6CqIRUXGQvMF4s7wF6/G
H1Q7sN2Yt7CyyIaqGD+9GlbbBoVVFC3z02m86hoyuDSluiJrzV4veGaJ0FSG4FVG+UqvmKRBfTQi
x5iyN6JcY68ctWctbaiFlvotyoytoDJHKHDC/Pkbp/1BtaOzckscmw2GM7r50+KT8gRUn8GiM8NL
dsdmqpz1wrHMoXF1TX2F1X5N1PtOMusEjBd0CYsRSF7O3Btxd41K5fVrN1cj+uxC9tGku/UUpygw
IxlU6n1Sb/MkL+xWQHaHqu99FICQjliGvFnsArg3BsKXyqAZ+4ARgbdHEJmKjMHdegvOWRluB3H+
CBCZ7wuroWQkSq/OGSZHLXZhXStdUt30pt3xBMjUs8ZX3WzL7TTphh2L4UHNcZJwYNjGcWBwfU4b
XO2Fh9QMlJVo5Dli+5Zuf5RQlAkhcWR0ujBgDxo7lZRjIZO6kPbgcgWKQUlmyJKLiFHuzehKdMqy
fA2pWDpNq1PaGQnVRZ1W1lsBGraI1RzNinTSM2tXw1e6KuFXSxbCnjp/i+W0O0SJ7vam3ziFPmKv
yxkGqKzeTtH72gHx4F0iVLBN9HTYNoHsRIsxKqGEKhbgLQ54FO6USBLE501PiJPTZcK3LI/Vo6Ck
hK/0lAZ4jCcvscgIDvLvUqONLpbGyZ2U5jZsKK2GOMYElbwDKnHEuifMLY0mqFQWeNp+aD0/bJ8o
wh9grVfOKEN/06K69qZBeujlqfWUIk9t1cw7VzHaXQAc6hBCcK4ihIpCS7iU3uLUDXzxXlQ59Qdq
6zY+t+m6buYy1qIcxWLQ+4f1fDnOYbMx6LVokYPJc3yMosDr6fsnYVlQYcSA21hdCUAgK7ZQn9ex
tWyxIazVYpGYqP/aRURn0NnLpcydJtoO1Ec4Srn5k5ZJVIDKzupqAE3LxrguLUIOC6e08pt5WbwN
X71ULSs1qTWF3ZG35uDpqzZdTINyoEIEluE2AjnB6FBaD0lnw4mR81OqoZuUEGGsd3AtY9iRTG7w
hDg+lg3H1N+KkEeAfq1xOVl6rR59AOroHSmh6WSKCCCWh9mo+i26STfKxsrLlzNAUhdvXYp4us4Z
C2Q6axk+DKuhHkWZzdMXzYgRDm+bhNvBCUSxcRP4+XHFpKyPxX3VJ7wGXZi7661kzgRxKWniKDiQ
rsuxeSeJ7ZtUSpkdCbGwB+nlqSG3Qcdq5QolvWJsHraitcqDPMqnuIgEt8540BFv523Oufy6yshr
HMzrRA+yWwws1U08viMhO3EG5NCpipWbaCRzAZkYnEnDwKf3lwAnrMsTTz1VSZ4zNbe25lxdJX0n
7UYVomitEYtO9OW2y8OADjxWknUlHaVm3igSSkG57Y+ED1znKNzpK5Vc3bqd9BNnn+l6bWwZIy4J
ywe27geDdPJrH3RDI71NEU0G7LxcBYS42XE00itb3le0wiFzGRPH6tL2MPwqoCsP4Wa1GACc1J2q
EBRQC+G9EcnCNi7LjTRycCBZElF31PDvTeVSTRD23qHXdxUaKfRPgISv1wtJ09wqZbTX/HD0yGoW
XKg1Xi5q74EoqF/PsSuJNZ39p6ixTJirwTnxZRRBmnSyurJx/Y7bXysGVIQwtY15/gB+rzrrN9CR
EkgzvC2rwMJsGjDYa0TewJAbPe466GXK3G2BXDCYczuOsZtmuQvBe3BVK+KOXNwPFcwf9CX8Ikbf
vFEEcmUWfKcqHI3E35QSyaSCWR+6uSR9vazo2ixtmD5DmbQCTTNDcJFbBheYvbaGeZQjqSFsAgtr
ZtvMO3Giv0M8sgXd2BO70neqxsx2uBwVGxS95vZFc5o6S/VGK7K2hq6w3uNzP0mjcqd00mHxhUtV
fbd2fozlAZJu4dQZOs8SuvAVsTLEmMBiWXo9OOgdAf3jEvjNq42DZ84Ec9vmYNTayL8lPv0Yar2x
C8r5RQzD+dDWo+ToBCdjgA8XHEjziQ/8Nhp4GNLAHm1GQH91UtL8LnuK9Ohbk6reupwVjXlW5ZTn
v+wecND3gQyYSv0/hJ3XktxGtkW/CBHw5rVQvqq9YTdfEGSThHcJj6+fldnzIFEKMeLOxGiuRuyu
AjKP2Xtt19+ppl4dAZ+TD/uuWhP/0sukjTHpYUDLN7riHNCmbmKZJ//KGCR6tvxQk6BKkCELKDle
EPuygTS4GDSzML53kH7BYjG75bpUh506HJvRfc6JcwinfLxT5YlZEjIA3/ytSKqbujUe68Hnbsj5
KgxIbXUR3c4OqDg1oFEnhs0xwukzEW9jkD8mO4240sKC/m7fGfAinNr/yGSJqufJcznSufX8PVhv
RuDPnCREufY7D0v+pi4j7NJEk27aknla2+B1ytiF2v6wLQVZPi4Pd2HxO4KpeZ2xbHyetp9fsHxd
1ZlJqgr7c+zl6gPtdWvc6LO9h2C7UbeBOpwTl2c9Nh4jEUhmd99DxrbIGHepAIDJ1Gzcs4DdfYce
ertoaOL9ggQ1Pf+qPmRVzOuy7cBEHXPzzl97WH/y4lAdyQyYrdOn/AAAteSPJiPFNPWjT5IbQN2M
ty6BQLo0vFXEzuDUdukQUFfzxPvwFGKCPLPqrHE4b2KL8FSv8FzKV6gm3B0qBLAg+oe4hvIKG/PK
2YylvTeO1sgEH7kiyNJhqz5KJiwLhxqBDC4G5skENhhr6V4xvPGgD8mmJbJLDZfBUNh7H7vXH+pK
Q/bNf++rKSuZUqAvorP91AP9pRPMi6j3fPwiuCgL8xk4wBuDNuawXGCDm2hh3OK3mYj63MVgGXZF
lpF6lWRYxXNWz04w7bxY+1Oz/8/ptsu8n92QwchB/nh/b0+TzoqGANRsODL6DQ1mVSeLZgkO8hSw
XkjQJq/GK0QXwZ4nJYG8nPf/XW//y5wEMZYZmIxLmLWjNfz7j2A1seNkJbEUEVyOc0bQAfz3X3Zh
P0ygoYp1QosjdyfqPOCcmI/r+No3PKfrCFLE7LVfg++dVqQysT289gHtXbXO/hmD/FlMbvborcPb
f//QSsL725fJZIShWODyc6P1/fsPPeQ1u/GY4zSuV/h9iBlNH9yvRSl20IzpEDmuL0mAP+jqYkof
+kBygHa4q7U/LCiMf44RXTAmzL88ZohMnH5rrbrFnxaIqxBWxpnibuENG/A27CofcDS2hyTsGr0N
Xb+6j7SoPPLmC8Jbm2s5pDepN+Q3BBv4uxKjQlx45b7MoPVb+vz43x+ZGhL/9pH5tm2geJeaUlzR
f//I6rQnLTBNmId5c3pYBSWIqMmo7oruszE3o+7Cg/JE6gOTHFevt9M4sl/RIuLXRDMcJq/RMMPr
BssIjvA5YUjizVSLMrXC9Enz7QqmA+7qfp56XYu2PnKmx77lwLAb+6N1L42k46Sx3+/U6Uusc7+Z
cmi/slBtXLjNMCR2c8TlS0haaA+Lvg9qjqG8hvJZ+c9NCV5rHX2wSl00HKzUOQOG88jhhb/3tmos
1KMlsc4TplybFolUNe59EnN2Xabt4MO8qps9bfJhmyT0+OgWkPvGlBcVsd0OOiJ5gjYYxg2c4Rtj
Lg6j7KTUf13ZuBaFefjvL+ffDiffsdkwM0x1DCuQg9a/HE5YgdIqCfhy1E6vluQ8dYSTykT9TG0q
3SaTd5rL770zEFjEMTW19Dh53n01icP4w88jH4bfHhaOJINW27RN4DK/PSzs2kjcCQjwXufV2cIs
0bY0caeVRmWfjREGDbNi1zz0xyH1kWKJnzjbKDm9YZfUDCttY9q0id/84RD/l6UTU1GIWixDHDak
v7/3rediUh9QbVFi2jttIUYMhe+mHvR5z6QLZ1VtbVUvqtsNsPYg/4ZhBzNlV5AOH9vwI7DUYXNE
RtJ0497/wkaXLkkwc0sXjTC6IPcu8bheyoZC4g+fKkLVf3yu2DdM3bKl8JVxjLyk/vI9u01GXQJo
JoTf8WrQxAdc12SSFe628f0BujE81dEPWKgE/fdU73BxL1l/+6rLHCcv/aqT1rDLR6dmRdgfTcPI
7vrO26qqzILygYhxC1KbyR5eaLXlyfTsq76OM7O/+DRMhF84bX9Kc1YaatuPo8rpG6g/8sUW4sYg
6Dt064uaWzTGNoWmQsEnMbIZIYvsxD7LPA13bdAwUFcjxYHBI4friZQlkKV9fs4wboUSXD1PcXWa
CPOqI2IkShKbdi6kSlWSkxsybiWHgUI7vq9iGnNVvjTTADcohg8UrHfqZKhs87L6cQ8Udr6yeqT+
lA1G6oN4Nbv4EQ+fWkEJT79N0wbVmhyFqo/F9htSxNEyXGczP03Y0HdD3Be7CXqKaEwAI/Wxp+kK
UsxXWW+8B7X5XnoVTlkvbv9/GmS0FZ0BLG4g2IXsyh35Y0uo0/9u1QegLs+VreBMJYXOkZmjwFcQ
EhHzpRPGcUr7Gzfr8Q548Y1H7XydYJ/PWvCQgRQcbWPTQ4c+w7fZNU0ZbVWvX7isdFdZrVnJHdWX
cdVZXpdNG+2Z/eLrzikna1lvT0F6TlfzSiVeMrSF95Av+xRYOVYv2J2oDhBGyi/KdprLbHEd1sna
7DX5umAyTXZB2tlYjqd0pyZlZquJHbQtBG8BpiYP78zWafqvTusgUCTdKzTsud26s1j3sVhJfKwK
BmCG93W0ab7rjhSrOiYlyQmWPR/jtBnAicETAStK1PwlT2MOcQQDTXebPsROJk6Y8F50T0Qwm0CK
lgTV5dRFmOXFqcpbKtA5fjBpHMKYAMKDudIJ+CPwIKVY8LWZ9n4hmdMAitWzgnX1HA5pYtwmnmme
QCJVTysg2sY6mpOtP5pW3D1hV9m3Pb3+SlyTatyNZGw2mwGE4F5IT0Bqj+Uh1YZlUwgfgx+B4nGw
Hlcza8KaFBoGK0Ru9+SmeGW3dcDqoDYMIOJyqMDGk1wAQnwaPEBhznYUuACNhQZmaDuMsN9GTpw5
gDTlCsqsdGUej9qu51yqUfepN3LoZ/QtJtuUvG1Z7nIj+RpMA33DKYVPGP8xEIiebX+TnMrG6UMy
uPKjegZUaS+boSog2pqaDXFx265h0AXxRjX52kJK+5I36N5b1KuEqjODK7Kd+jDimUKAoEvQFEpQ
QRxbyPNeiPRdPZ66X73lXoZ3XLZQXgcdel0hpnozkJGMVkpWCWYl9sWoB9zr91OhAzkzdXOXCrLt
rBquSWPvgQuiGIbkzaZEbCa54+ilvofx7tEQwXIgU5r2EEgxVunp1gu2TgelBLM8HxtwrdgLQvCt
637NogfGHwZyFuOAriUNB6yoBNHwQzXEkGmyPTMlQrjFhZq0KfULoB6+C8qETHMCJrMBrWwGdtde
tRNTz7361aN77vxmq/73dV1xYjvtRujJlqu8Av2XXtQMALDBcknF927x+qtT+aEtqyOn4lgOBOsx
5h72IUDpYAUsiKrqXo1H1cglK+s2TOa+PK5sj8xsnrcj4lS19WNuwV7CzQjhayBM6mm+GcpfwKxs
EjB1pn3VEh0zhtV5O6E6ZngUdikOUPX5D7mOTKU0n6Hxd1ctbTDFWnbBRNf/4jY5T2NnVPsxGXAg
45JkXhJv1eWhDuJWrqimlalTVXUvtTWazPBq76CnFUFCsglIQEovhD3H5IlmbfzhrK7YiF6O/UwY
bnm+ySzWG1yKHoKWbhOXLMaaeaYO9p9z3ZNfCIOMAFcq/IGuDs5Nrn8vSqSteZd4Z4D6JpOxstxO
0gbURMNjXgTQiJiKkjrT0duX7NQssgBY1myJyUnxr7kEUqcN03tfqnpyIzT7O6MkADYD8LiDeXqk
sCQ/auqLp7pk5KuqT8PEsYHz21roqUFd2fAvED37uzTnfc59871jePp54yVzm54Ck+LehqdHvA+3
eMptDWzYXaP6vqk3GKKXHJm/AGi0uPP94HWPcTS95MO8hqXJqiebiZpRi8N8js5jaTS3bfMeu2ht
1XM3RswJ6/EHvHpEouZoXdygE59atoaT3JwA7fRyBpMRdsHwfqNDdUlvB7NPGVl4gElUGRkoMYAx
vU4WNnP1XKiju2dbEQajzfCP7k3O3Bt3ndBi56fRZm3RwMHmayZFAvcjf0iSfosq+U2lkBHl16Fp
bghJGtd4mt/jxc8KLPpEIddh7K5XK7POXtNzHi7VD7VTnbTlOW6bl6ykPFG3s5NkU9gRdLCpWpTx
TgCo2fXyF1fjvwI1xtyEXfKN7Sc3GEarsBr1sz1BP12CAgx2pns7qzELWhguTWvpLgGZR+pFBUr3
a3ER6KpJGjwxtisJyggzshbUB1ss5IwhCpkFEfwaYVAcwVoSdDUHbxi0b7uFkzULMqIBzJk8L2yY
e+EXpcDizRqJFc2DXQRveQyowaxf1Gxc3eHq1yIqjJ7I0Sf4AgTGlDXzvVLrnG2mFWSUyd0qcM3m
VEGg3LRup2FqRCSp9bAlWKUfALC5x2ghnxalHqyKxNY1zucFLZLHasksvvIdj5fVOxhWPe38eZz2
KW3UmqGAzEgUcSVCdiyML1pgReeCSnGfUUFs1NeWpFN57BHrdy13nJxCYVXe1X5P5DoeWJkyve3y
/iDkWGyqCaZNx+ionhsPpMnnxHOyMIKntPuhpHdEFBeqdCB0hRGwfJ+mwkl3gEQa4N8g1sVRvWXB
nUDedYB9VaJBL94970WbO/djnmZwQEG4xglFIONY1TWqVkgNxpsKs/s4cWgK19qssf7TMUm3nZFu
IYIDoPw5TV++L17L4L1mcLfYfAmzsMaDzg+78QD0hY5hi61VRqes4h5aibIVLhNdtTDUG8b2joWm
bSBbSXeMbqHYi56TCp1YBf2SimN8A4lEiI3HvMYu2SyoX9qFV0CgpYsEPcKkj3aWTMSe3BTG1lJh
D5CG1bHQXhP14NfN0fHMb6BI1BwS11tJeV4TMcOGVb2HCAi/1Yn2AZO6OXWwkYD4MCeH34hDaUqO
uTV4gA36vTnftS4KYPWea4JXmFkjBJxcPLb6MH2uTuH7trv1zXbr73UJutWuOG7UAZ/Y3R0IQXcb
j8SB0rsczNeYFe9VKjmyVCdRfRtJMQIMmQf2d82mqEtmjWNxT3s4hyVAMvVPU9uRtCa9ALbfRr0N
8O0OHuIAUtxt4nei6mfPBLon3uVYMQXf6ZP7PC3G2SzIiIVQ/OxqNSRM5quryWeWyMGbnnsnl6Mk
SeuJyOb0OLYR5jvEWHv1aASi/uGlY3L4/7fInF+fXiA8EdcqNwlIU/katOY5r38RJt5uGilimI3l
15AQxjs7XOSePv2oHOwiATfLoWHVFlZ982TM2W1O8Psx0Xx+kJWPzI8ZlbvgRrr8SMgwz5WsqfNi
uJurZT7OckGhxhqfXYynlRtnam8zuH2drGgmw/le93CNDDRbUnCmKqdcrtvlSdrkPq4rOZSWAXK9
30o3C49R7I3fW9f4ptY/Xoc4w3Ngg2XAfdhYE8xZ5gI1dFIe1dmT5cEPp+zeM1NHH+yR3STM4ad6
JS2t+e65E/lGExHjYoA32YwAhNH0fSa6lPOZFhslAqfGofenHT7/fdk33RcroMJ3BvOFYCo2/6P/
oUbFyATzjWtWe5sdo+ZQhbURiwtVD1mDf22ZyJw5k8ftsmYn9fPlCeR2yI0ZjKKoRmdZ4WyRhcbS
50iSVzCbXvSsSsxU1g6qGG3Yzl1QoDDs+5oN28XXsNXLMqNLkZE2MVH3G8foFxBn0lO2fNGbut7b
af46DZ5/GsX0Q7WErtfcRSlVntP50TlIRtQznQtNPK62DtP1iNnArk4DEm1GuaLmkfGleklM2SNB
gcxg3Y54AlYNQ9S+ZTqxjmabUIW4RYLjw35QYtW07MPGMpkiQeVTyxMImsWMAq+bOuoOaJXpigk9
R7r7KaQkqcs/ELgEY7jvL/Hko1SoINkDwj1Bw9gPPsHTfmT126Qb0UaYYJibYdhmo9ndpUX90fmM
6KxJw6qXdqehH3ax5uahKwzC09vpyYvijrYfjcTs3iyk5BCzO/KV6dGTaTTjaRbBSzowVnPsBrLZ
Ol3q6pdm8z/QpvlAQgfmIvOQmWjPZSRey3V1xFB+GBLkEY5B+g8qL1Rclc/+hX+wUdIRwTnwtwYC
OkAPXHmqBhjSaQlNQXXbDfGLv6CyIoNi3VcZ8KLUmhjujHoTZlb2pt6RNScZgxyzF1UoNdrwAZ97
PPnjESQN4ude9iRVlh3bvHz67FScjnRmrX8IJs6RSFb9zlLeVtN4Nw30h2aC/4ZNwaPdZ8Bi/W8F
1uiDprLKDkGNrHKjU2zhBs1DvQW4gA7OLZD/auLI0y2BdXzUkpSm3Ox6wyv2//AkHqFdbXEBGePq
b0cX5v664shqB8qHRSMSsfCbh26EXps7AlJpYWYXp+eLFvlzGrmUUy1yLC2piZKd2Rn3zLhMv+fs
GeA+tAvKooxg2o06bwGpa9fYGY/5IOZTzuFXI6m8Vx/zaPZUs8L9WGpXPmPs7joB19Hh19ut1vis
6sa6KZ9YwcfM+DuUIpE770doncVkP9t22nyp/aDflkW5a9dl3C/jPJ41KJ6btpUJQ1Ld0RDJjRGP
1TapzRUy/SKSPbnBH4QaAKsD0lnm5ocx9rWtSwS1P7QIi+qZXS5O/INDGmVRCa4MusVJahbWKMm2
Rpk0hOlWxkUEmbUb7NmWM4tg4zPzeXVEekYZnzxmjrgWjT7cuKDYaaDajUyQJiKw9e9IGPjmgNOn
59DsG8fj/19myb23Gt3GS7lN88nsruTyTLHvn2riQLo+O8AOtEOijeu9DuRsy7Nr7jQvcy9JQ4AZ
mrdoLMbzWpJhxkQNi9hq0PKmP93WywlZhTAGI2E5gAy8Zjp9eX9aFptsSxc6sZa3960FYWDxjP0U
mePG8iO2cgRG7uJxufOB1O/J7gMol3+fpKzYyHpC69jLLcvynBstgC70qudyRh4KJtwQwOX9yTlW
EUD4vuR5truKmVpVT3daN+4wfBDxKab6whc8bns8ONiZnJ21asWlZIowW7hj4eNgpVvh92b9BCeV
+8pIeIjhRWS0l/0DoaRM+4SY+DYCQLF5NezL1OXK66aTtwTitREpqkg32ZnR6h8d+q7FKxxC27FH
fCmCvH9bWzyc6mI0I33fLl61J0CB7DRNR78wzIfeQn5laMzlGXkCkSNvyGuqr8ozhNpgNyyYaY0B
/5w+M4ay0ZEf9IwAzzp5i9juPpRy8OmX4sUzHpzCjnfmOrHRj3ooi+a6Rdl9zSnrb5KoL1/6FtGU
52iXItfjI7Fq9vNaXTBA0tATanz65PPMgHzSAgq+O3rfZrCpD6PPUcCW3g/RH6X3BAvaHeLiAsDG
0Sbe+C7POdgzhjzsV8boUgXWR2WuZCeNVXYZAeVHEMtECPFRcX5zTxoHWLqS07JP3Dk5+CLRnguj
R5Nj8cevfXG/1FV0Mqv6Go/QpmQs6Ga1yvHQMLndzLHDe2cuJLWykIWgkvkkkwMbspMeiVfyWJts
Pcd8uskG3MuDXvSPE3IhckAtPUmvpRFkW91lOc6pT6JEVO2WWgOr2Cd35MTpG+kb2BowjPZTl04k
xmbzUa/78jTnREt4IP8Na9JZTtih9NYd07l2r43VRLt8MZenxZldNPSDh5qrJ0do6fa90fhnp+7f
va7wn8vO0w9N6yxHvzQB83oyBBQGawGPjDhHKJUAe6/9SLlcAiC6oS0ZX6cxucYp2FJSDxLIgtel
IYtunGCalFGqs3BzjUOdU8fJITlCbgn5TYBzWSL3zurf3LrdmyIb8aaa3rm1zYRkIHZcqUylBs6Y
Q4nuiq3KyluzZaSqnshArXMOky6+8gRZR/VlrZZfHIsYFETeQsa3NG+6Vk3y2K24AiaeB3jdRfmU
Fzh/tBmQS7lSbsaLuZ5cjc23n/FCi7zAB+ua5FPZ0UU9O6PdfhXmjGYtJqJU9PqPLtDQ7ursyNkv
uvvSM4wNUb/Trd9nMwlqybhVehM3Hsa9BE4Ntqnd+51Wh6sOpDrLZPZEFD2Vma+/NexrghzVSRaV
xu0qkvupdeOTZBuxu5PaCX70xIabAJTLOfrp6spH49SlWXfP8Oi5lwmTMErNR7C1y2J+AxOW3Sk5
2yCa9NgKArf9yItec0TtYVY+gTEPnjpbpzOZDFLNXQzc5kqpVBVleUUOmlwKOhSmdEaokLJzVju7
uAUyADAOHarYznXU7OsYJlOOBvKOqXMo3VFn5uK7KaUoH0zySFNAjjF0YeLM9VMfgLgUjtDuRz3d
D434YEZsoWY3CMbw0hu31p6K2v2ZZFl9s4yV+2DYPSPE4caDP3QD/TFl0gPiyhlQEKw+70Nr6xev
ys0z4wBnr0BOcQXqoIsK6JVVeVX/qa5oPEWREBzoSsWDEjtMOpJPv+2MG6dOjRuzfB4QhVwyxy2v
o7CQeFUzf4PVYjtOknjdkojC2U0/cKWl3rPdZWlK4MshYIRx0VpBM4C64zgKavEMQzURBPN9xoSu
Jxlgafpo564fDpuz2yHX+hPk2Jd6EPbVQBOwT3B1BvHwrdHXjJhrj/jFqRzDBLjhLYQWchQFVApv
iKKtpTs2r6BHdvrJIO2AGMe6f1zJKyERWl+L4Wme0bOA/z4hrHDZxCGG7erSg2sJEgHPYH60G+I2
7HSq95MWSy3XnO6EE40HGowcuGSF3YHwiylyqmPJHPiWpXh0a4F6xv0HYbpd+21P5v29MQNwmGo3
v9gam1OA4dimJYBhgiffkFdTOj6jTxTmbCsHursIk6R0qE4z7j5CavjcDAzuWHwIjstve8lTyWny
BTjmEGEknWGMfltVU1PcjJt+uOBVCWgJsga8WG0w/ywNJqFEW2+L2Z1Z/1MR49FBVeU6dBYZ098r
5F3cBGT+bFV1asgGj0Xgcztlzo299LdQ1QOIyhN85kH/PmeN9WXCs6nlu7TVzcfEBeBI5uGw0xjJ
75j5XWtnmG+DNr/36GS6gRQCbmZmEjtdIFRppfZRTeyaZvlm+6N/LdrV/1ztDBzwoQjuYHDjtq2Y
PEgd1T7vtSCMRPNu2xWW+zJlQ0eDWhNz15tl9Y01ZQLuZyO60j9jIQ7LnpDregL9Qv4vJXtXHQON
yFYSrOnfmB6o3nbRpW2B2Qm2lfaNNRWWigymVIoES1sRghqlU4dNchxm5GoVqNsTo18iphk8rZr7
DJePHUKgd8e8IewWJ3BY+ffWQ0Sm8d1g/nT8J6t+yWp/uMv6maJKDzaLHUXPo+8RaQ3BwbHKc1Kw
zaOpYzfcMNrqF9tHn+YiGRy1L8gpIXJEgLZtJ31koZLcxXjvlbur0fjdCqcOOCZ4bHFzGrQGvYEx
bCDA3p1xY3EEn8r8GSnBwceMZ81mdeP5846+Yz6Y+nQz+4RzUms9tLq+cBgU0a4edX8T1HF81Wyx
Q7N/ZwUdWVJdfgdwHz6XPv7MV2OlxrBRpLOHYesXFpFuXGZUWRuxJFGYNGMWMiJ8K/2836dDzmAk
SeeDoVWXiijWq/o3R+MeNGb6hpGMABLBjf2goSUVhl3e5hG2R1Hol9i19AtOKurQxvnJWqs/D4xf
NIF3cMb9s/N6VMhQfJtzPxivPtFz92YFCJTJdLsb5iE9lORe7FINiGusTdq9RulcvJAynO/MoK2O
f9il6/+UKGBR0jGfGoFt8TJJXc5fVultVzezr3d8MlnE0qihapTSeDY/fsuIWqutN2X1wT+QhZNl
f6Mqwd9SZI9qBNq5NmdY1X9lMtiHqQYHqCmWm2hhH17KMOPCYvPnoAic5XmSW0i1+QPei9jSYU3Q
qPWrv24rYPJTDpFdpHV2i+tnq15vLnSmWI74NeA3CT91/rF4LIvlS5HJJ1o6hsa05IhcOCSCaj3K
+KJSM89NxcLN7ZDMl+0NYgH0ny2z97p9qcuyPDhqrih1wKZGR2HbXwzHelFD14rKZGPr9XMivJ+r
EVu7PpsG6DqIVR2tR1Ii+zU7bccQDNrVt4p6j+cNXkDeXW1jrve1z3CiNFqq04qs559Kfz5HUJ4t
I+ZCSu/b2vRYjUz+lSDUYw2aWElkccxb+9ho3tOG6YjcSHN/En3bo4XPwUGfM795E0v+6HdEDfpo
i7eJY31rcbBx8uQ/1MyoTWDU0Dbv+3x+h0lY/Umq9RvnEAGDztWo2yjHjOBftG6ZyXiWzDlmM3IK
aEw5Tu1y2FUjWtjF0U9RRNwif9d9l1s3Xl03IUfJo5baKcuK1TvFUeZv7GJCSzTCJKpHQEeoPMAl
eNWzIXDTWJUtHq0kRRBX5GRXydlDJEZ7v87Nk7p93Ez/VvjjezVT4cBO9CEIdWi5kxZwD8IGYtpa
fevnxS/Co9nJ20N/rgwS1Mc4YoZM0FxYGEjE0pGsFjD1d9rwRomLdnSlK3B9aJH+aGmHvK5AKiTG
u4i18cyg6Vqwn9vEDUP+RrANLQ2jOKlBrbJG0PiZEiaILn3sjK+GncRb9RjjQKXHqJz7unNO2Cxw
KniN9fBeJDfYXIhjtfyL1TgFl5XdHQoNezSD2lciWNB94LFZhJCDdui66UqjgVxrgM6QTxQEiYcs
azQZPBvWcEjN8V1gDNnQDkw7Fz8bbmS4y3ZMwUgop+0W9p1XdTLJrjijkSaEQfIqIjqHPaHj/bKz
wT0RE48ypPPNn2mxvKm/CMT6ZtX2T/XmV1n0PEh/iJQtonHkrNDmaKuK1ki+t2iy0VeJz8VcnDOu
cweg+JkcI7n1u9MG9/kiEnCc2tGYvRdqOALrVjINc2thKZkIBB30ki7bn6oZrLCjFCulZDjNq3cH
yjNSW/5hPt/lOa+NrW8B+2F4/JTI4XcbxfVuKpMvY2Y8TgtwKy8yP+IMv5WS34xe88YCbs9o7qzu
SRISKPkqXn16ytypnicoOUppYFa2RnxM98PRZvsPJ7D1D+2q61q+iTsU7aPuWcFv1ko3cckpsBO4
dJk4G1Y678s8ctkdeTJ6FteWn61fLCOqaJviJ9NzqMBkiqLFKqnIdHGoLXuvvh6+tV05ih/JiDzT
oaMKCexmUU6qlXY2UJkhu2FHo3wF1K7MjUuSfRybfxg55UoC8d+3i2X+rtNyWZxboOvNACyqgrr8
7XJJWNqlVjyFAMRvmiYh0Tee04c0z35EpjYcdeur2vuolZgaJarSLmXEGGLKICvEm/CKuNhHjA8L
MXfmCWBs0ffZ8/wDYSM6XtI706jLzSCXBk3zrajGc70agt0I6r9CUKPCt4Y0bhDH89+/nvkPcyS/
nuXx3SGFtlxf3a1/uTtrlnZG0vUsXpvlNW/demuKKd3mM6EWdjOCs+rymbSRgxpGqrWDune8UnDw
xCI+5XLgmsf5k81qFPPtQXmfevC1G0TMYbEmH//9M/9TIsnPbHt40HAM4E32fpNIdsSyU/8g/Us0
ByL4ehrW+hnfBoTFoBDHZo3wbrCuXixG7lo6QJa1l/pSaAMVS8IsixSWPwn6pLb3bzJJKJL4PF0J
ZUBaHsjH6C+fY2sWcya4e0Ndh87V67d+w07aN+b7NO7ITcFbcBSRiQ12gaXf6HJUYUXPMoWEl0Nc
/vARgVP4lx/INU2YFgYEI/7v7z+Q4fVdl7GqkupGE39N7+wKToOzZrpnXp+YPW+fXtAqAWF3DHOL
OEr/rggYSu6XIJPDwTsG+5igHcCuKPNFNb6qx4DZDDhz1BGd91YbFUgdzGpbBzkOuJ0E+DPwCaO1
4SYyGTiJWXvIpSrQir7HOi3TkDaXHBwvM8gVNZC/6nd6W59Mo/qZiZjZqDwS+Vd0VmNlr2RvPMJF
UUUc6QT5Vhr1l769ayxSBOay3nQWEoRKo7eLaIE2RlLam2Wc/C37UqAp2H27Ov+WEz96mUADbXKz
0p6XwHthxYdpbI1AmmVT96VKiK4rp/6s9g2DWeo7g1k5vBiOnsxpDpnzCF5oeJnb+Icj+oq9UFZf
XC4tRiTeWX12mPSrzTAaDdIHwue7n0FcWKFlTeObOXSvzMK5q4qn1hcwlBL3hhb910wxLmyvv9SB
VVGWM7LQg7y9CLbxZWGt17kkJ6El4Q5Lmrb3lgxU9OrF9zZddt0iAq4HNpGyEwPmsXGq2dpVQlAm
1LFzWGoEMVQ6H3b3IfyguBGxlA/qcXYhUX0GFtGDdzQ1NOm9zapHZ641mQcnlZAQN6CPXRBZU3ze
lQIdCnHxt8Jd7hMU7Bv+AilXHPvbJLWDbduaKcGiLEPXSmg7h3y7tqdFxRBt9j7xMbKf04WFOcQ/
UaaHiRgOBFaS6x7TUplZNu2k1Jx5udSr1SbzsInd8tnFB1FKyxF/MjOJlTg210lvcuReGyWAnqVN
bsjG8dOZhGPjhDSQu6bUnkerfE86Snilt1DS6olMBgZv9c3U29+NOmV+yaZtpp9i4qhdbcJIt3nP
Pjkwr+R/jCMRUjhSqPJYilasTzej/SllkRIwpQUb9BHkBZc27kRrO05u96XlwhhQgoaORqaZ+ZqX
rfEph0sj/CbqUVftsarvGR4GB1FpN7moPoSBrc7lXyJAStT1tUHsjvlA2O64a7QW+CsomM0So+VB
b0T8fHurLiFtDextnU5nzqN9NiXm1TfHQ04E+l4JKbA789tYA1F363of6+fAxI7FbvTdqV0Xa+fQ
bohD6OdR/2gnzJmFeY/XKbsliuA+Hgb9bCRYqlLN2essA8NWMxjiQ/xfc6q+anad3SKs59asyVq0
43tL1FfRoehp+tzcY7u094Noj5PTzqGLiflEv3wcB1g2cWxVxzHCcYryRIl4U9NOwzZGkluY7r4Y
7PfMDoDToIQ5tFqNfmYYXpOGWQ/xbB+ldTu0y3oQY9funZwxbRMUWjgIJkaeWE6dHC6a+BJZoWpM
F+a9kyWPllezEYjmAzu39JJp8YtklAl7Otk1IkYxDR9RWpaXYa1u7CE91YTLnbLihtL+YLfgJ8vc
HnbETj2x9J5O8ttfOvvqWq11MnBBOOVBbRAAFHyx1iS5q9lPxY1sNLDns4BL1qfWoA62MFr5XWXv
CX/AMemh0iYf7YtA/chI4+oKWCNpHbHUjjDVeGhoNqOhHQosumQ5VJfCjOOH0bLac4l90QazUCYG
pmhjma61kbzqK9ZNA/jkqAHRahCC2KXBfH34ruop5UEbpbjJwsf9SBnGJkI65dTh3TfT93GwGKWw
SFcvcdu0P9e1+WqVlbEZqorwJhn3KEvuNnI+dK1zEeE7/uFYrUhK2UN8U0Vqy6SRaeT/uDuPJcuN
LNt+EWgQDjW9WodOERMYUxBaKwe+vpcjaG3MSHZmV4+evQFZtKJl1Y24gPsRe69tb6ZUlKcRx0uc
+yujnE/kmVRvHrogViqdPK03C/9KeopTYXjPYPGYNFWslSJScXOykjMHKLnBjrmWe71GTdsP/VGE
3TFSSr2cfLGVUw+XwBvkzZToPIbwhfgWCkmrd3B5VTBMk3mbVjOHu7ql/ltatVwB3ug+JCOby0Gw
i+t5G3zgP0uH8LcgxTg0GhLFVp1KCAesEbqYg6JwqZWWpqrv2GbpAaoAz2cykCDlXiZqS6HIrHk/
I6fZRkXL91l/13LZHsgF8va56jNIzoVCxgl4LKzyNajJajCc+tb7iXGi0djYHm9W4pgM0dSGvq/k
RYnq6yTtDlXyra+bTRDAuDVCMj6IxTkRB3ztumI4RKhXRqqjvWZ6zbolCyVQSJcQwucMO428imaT
dIh6l7HnIq6OIxb2aRiw+wanlgz952V8QSLL1cFzs1nM9qHsn1KT8i8KacVaZS9fUAmJGeV3g09d
rFtYtbIZjgaJk3yP6te17Co0RORoi1ngeATaqTLAhMF0clT+i2kC/Mv6+M5AFFeoAYjiMnLPqhoC
5Nmb597sqEZorKlbi8+5QDKeaUxRgN2xbVakq6QUa3LHuAm8+NvcC2fbzZUDWMkTh6ZIvkw68FgE
luc5lvNj6iUHjbecIx+4CNs+nx3d2LX5xsytM6Zzf082872uWfE5Sxof1QJ6RH2AEhRkxhon2mpO
ZAB0wc32i3pFZAHWDJEcuxG0bNWx1uvFUB9aRHYWNhlWLH8ppRmTj3nXt/a6EmFAHJ7Pchsx//LM
2FOFsGoOv3cOA1T3OSVTFT5N+S1Pw55fBourmukUcqaoZVLZv4DK0OXggnWOkN2jEFK1Tp5jkPLl
VJ8L62tTy/xePPhPs64Zl1pZP1lVPpOT6e+X73i5OLM6NVZWokHbJ5mvavUGSc58rpQktETfvsm9
/KNVmzk+qeqUe3c2s+qr7ck7ipLxZBgkfqGqy/fG1IS7wkxYs3WI/dA5rowqyU6VadwKZmObKmoP
quDYLMI5goc+tpVRbCUSRQRY3aEu4n5VMb8qdat+0Mfyq5YUR/WXGq3SNFveKbfaLyl/1TrRDDoB
LRnXWjOHJvpIzgYwBJ+1oCp2i7IqYXwBhuSQjyA25HhElU3UwITgJGFhumqCIiCPGnGKneh3Y+HN
/DK3scsZiWTje1FNl2VE1pXMkqPOolUXZXIcw+R5lGF/RAD6PLSUUmMFLmkS3/rcMPdMLvJ1bXhq
2LxF8CpvU4XoCWDV2TFBvb8t8LyY2FsMGosjfRnTIZBxmP67u0XK1RKCuMo9irLQjk/DND8vf67n
yTuhjrKOKvwkDjzzEBXBYSkro7CGW+6iZ5kz5v5ZBIuAcTQAJp3QcspTf4u4IiLWBeu262I6LUVC
/hMhQEPdbAWEyF1SRfHVp6ncB772Zzhlim0DJ5d8Um+X2gm3u4sicxF6OXgcGIAjnwk05+BtjTgR
93k+A1tXTodFLbu00SJ3ECoi5rFjUHO6BuJ5isqbFdbbXE7JrvJc7vIyoSzrov0i+5KKedfzzFre
hkOI1Y2SjoQSSTbcglL7mwKZDtV2ILrkTbvvV0BE50DlEU/scrjOjaGP3qytJrivV9mVh+Uuw9Sy
J+gPBRiCHhB2wyoRbHEWpsfkKR50q628FJtmfiyJ6+SADa2NPaBXXr6dAklmHKloX2Wd6HpOkSSJ
r8vbzJHGtrZkCTZzDbHqVdKvskkxHFFujvBFtkOGGMZtHcKUE0DpZI4sPvImKuy13hPiJ51XLIHh
moe322O6ui7/vu3oWuYKrfEscG2xZFOj6nCP/r/YDBPvDmy4U89p1lW2tV8Us7EoHiKYVPcoQTvb
72AOkDWX2uK1jczmhK2XSoA+MEvE2o0pN5daCnlSPeL4SYfoifHYquOjX0Mn3MqeFZmYLJs8XFea
6xE3bl96oEBaN71g8wpWjshycFl5SZ9Q7lC+Rx8Sn+XJAAq/iDLyx0VwXd6rZf446M2MvpU/s6Qm
QzQMD6YqslVZtlwXy6xLYtmgbWsPEP8UqqRBT6IdM9n7ZPWab1YwOfHYDbkvLy7xp3ZdiZszhlgL
arZmuaj/hJkRn7SILSo75IcUHKfsQxWybXwTc27fmzYSq9JtPxopwCTXR6MhfFD+KSKHQJyX2z8U
47Qp+voxHpz+Qgglq1ulJV9eiZrrYq9I+BC+aNWYCTqef0+i8mVhRRl5Fq6EH1yHOnxcpILeZH9s
MntaRUrNiaISDitIO8s6LYAuyejyBM7kacRTcYwredMQgaDmiP5MYuI89WnftFK/pS5LEgXAmAun
I6k4yQ6Jz8pePZ3LTEowMGnb9BaxSee7Tp7AuGXn1JCgqFUyRG89sPz92KroMk+gFw196OSBkdEi
xsXjYjVylO0ptgkUrnWbFoEAsJU1D6Q8pYBUdNAMhLoXyhvg1ScmEgVI1YJbcTdgjds1TGs6s5Y3
1B3P0onDc2/T0MuSnAet6ndaasvjQmtIRQCDK41eFhODFEa1DzrXXTui8VnLjP4atUW1CcbS2jF4
hvLd2AxCVA/KRKMkSs16mO22pBmIRj6BilauGDC3wbTtrAkJTVK60HHUvrCPSQng6hEVDAYfqsyb
eD8yQ0SjIwP1QkMEg7PpywAL89AMhAvSwl9qWpiUdRAMCrjFFjxkwyW0L+oVkjcavg0hdA6FtFjO
FT0U10In2i3NNLpRXvBW9NaG2cB5CoB9AHD4qJWRB9Z9ui5sk6XGLDy67pgcj+XeGtz5PlOgpj5m
xQT393kSQ0btH5wX0EfaYM2R5YdasVH6qX+K+0FuvSEuN7lWMc6LrW+0fC95w++oMzjKbSDBm9EU
6ZX+zgDoUD9WQUujOppvx4AjfbY8lJ63PMC3lCZcs6mXO3uj4kV/UHXfPgrNkW1xVp77mNWAw8uN
qoBjIEFMI93xLkN+um51gwwfLLoHJ1BTZOVsMVBY7eb4noS0mNk5jbrJ3iKucASBX2an0spnYgyt
PQnA5763mzcVfNdb2S5Sb3nR04KPp+XVWWbrRVKjnIq/lgHN41QmZxyH5Y326jfI1n8bIBN/Yzls
mkwdvsI7+mSWNb0vO53bsGi3mPwpS6KvhlrTpOAdT+QvKKzNcvkvWD3Wv+rix/OhqK1W7H/OFUUq
ByhcJB80VwsPWNcP6PPIZoWmhEvK/Bzn3I16ODjbCD4qI/+MHmtOzVVrBqxD7OZ+yVcW+m+dzAs+
7/3kE6QiYCTPMAUe8R8HjaLLHGO0TQl3y/2EExGDSkbqy+g9JwZdGzBTc2fojGO9GXazpadEi+ji
ukgmEp8lC7QBUiydhuVbKk6aR93jNhoe9yQ9StHuJGLGhxZlNf5gELRNlO005Bude3IG1JVTZ5OX
B+ewjsPjUkN4jnzIuaDU/wcUndwjIvwc2yaqFWZEG9XshDQGZp0/Mns0jl1enLk0CU3x1JSUjkdH
QbHpU0cDru3cZtEjksFXbitlgj7klHP3mRswbZiSYqtperJG4LnK8rbf14Ogsgr7+pwW1gHWEwah
ksO9BMcF1XLIz/BSLoVEbsEAjzvI6dMH2RI3kbqrxeg6wBQ81a3zrE3+wcSCcfDDuiRCtPdXS4/u
IYC1A7TKfv9qKaZhGvHrF81kEM3QBhcJDDS+w1ec++PjiJkWIWuzqXxsB2FaXsxoJJtNVTsWZU9l
mvlqgoyzGhoEfmxpCMMp4oG12XSNxthBElraNxyjaKvQXR16z/6CTxsHgKpXs6TCuQ5aykCutC5c
cr0mo4dIm0huPWKQLHJHBXXnbgCzuk84K90qd7f6QMEdioCtQdZuy9F6GwzGChfZTRAYyDOpSzIY
3Cj9zfLX/JeVjoshiJ2HsHj8vPdPbM4xFDM3fQP+MHrOGbHN0VZqPYW+CKKd0UgEoXyUVIHoIyXB
X35asu2OrRqdluh5V7rbAjjrjUsihz2BczjkGz1YdYn/LaNV2ADrqbe/Huxbhlpu/Pi6kQEHhU1h
4VHZOO+4Adz/Bd0+8LQFrRa5vbMNiC4/eP50azGUZa1XP+WC6qbX6AO5QOSabno3lyhA4bPx7ONE
4kHTzk3TheTChd+0OYMGZmM09ti0YWPEoZgBdgIf7+5Cs34MksQ9RO5x2Q94LUju3osdHAwgpiwh
V2yleZXmU1yhA6ljeGh6hfnuzbvgZK/aTHdL94C02NHvOsULQ/inyi583VlCvomlHUhdKy9CvJpa
de+F+SdzTCcG5OFLYnqvXov0cAFU9h0nQUYxtOFZ36cVIVdVC0KvAzX0l0OhinPQeMJAe1Vst9rH
TFvwRc35WzlekWoPgCi8D6nwcWqCNBKTkzEi/1A6LG+ndsT54XxnwcoEd/oTw23BvAw4dfoxqUfa
nuNifFuGIiFsyjJFN66m0Luu8iME4g+OLw/LkjdRPC+r+pjxJm/tpnBxwp9MnypIkfWYluItVbyq
maRsG5nrW4sg6/TElA+/lVq9Eb5+YYj7BnwLYwMBf9Lkq7GzqEYUvnUZQVZKBWaFRGL7HD9FMjI7
qIpqNXfaN2u03HNpRe4mjL6Xofs5CYPjkKERokCUt5m2wcA4/TZcT00AsxP6W2E3H6MUOuhSV9tK
IubWjKrSlBmqIiqM6HVXoooflw16YirMR6mvjdElaWZKEEaMzGdZgdKaKA/gVLwwnIpPmechL4jj
LduLCGWQNZ27mYU2w6mdFTkPPfj7w9LAttbONEscqeqPF1VQ7FCLN9EgSTRsIBlQaejsLpQMJs0T
lAVkcg2z+eolY7NH28F1W0an5U/Xbs3EqRmeo+pUdPwvwNhdTZ3uHP0CnRhOkxmXwZ4VFIOVKMgJ
MxC0MnFs0B9A/LeHC8QWqJLueEQdzM2rqBpVg12L9e2DxVIFdEj2GM6Mt5b0CqAU1tqxcpAGFd6a
9mK4qb/jBbouiRUJsx7KjxmcZzMoBajzFgCQKHGAa+DfeHsNESaEHWrFufKortAEpAm+Ar2Xm9oH
S7I4BJvOimABBp/Dma06umNUfbqL4y1ocAY2RnSr557AB/8ZWsjfIPtAwdhkZ2trEWIqXap/R0Tn
iStqpxUDSmyGAcgs3hrV5SFYRpw62NhNlfXhatl16Qy4S0EU2IJaAdZDUnJIsoGamAmdsKkx6G5B
x1EaOEW3SjX/XoYx1AZ3HA6tlT/WM+rouQhe9JDWsM2wnbROcA079GXscvDhD0Rylu0XTU4ILz0X
42EyMdD3sJ+vB6ZC93PEvM+qde3ZHdpvUSPTc4uXZKkFfB1XbQ+N5haF7efYn+K3qr2KnaMuDfOx
sIsXWJ8RoKLa3zhK69lYOG7tjqc3yhqkfgOzzlDHWNiiLZxzp9xHSdlt3Br+cT5017CIjqVs7Cf8
rrsqUcPHSqA7Znv4uzXzgoX58fj3Ld3yhW1bwiYM4B3uaq7MESYvz2sHTAW3K+PbdBLGzdBJGBtA
RNBX+O0uV1uOKplfI2wfzw6DNjhv42msaarCmMGVza0fYkd7NqB1ai1wxznPSY6eE/2cWuKrq8kt
/Xt5alFW85YiEy7EAXIUjImU5sEXcbCxMddsvBEngUaWxkFzehSMhf2iaa9hHNsbhgkuArOImD7G
LPvKDdHC57eBDIa7zqRcSWf31JV0LeR2Goc4BQiDCu6YRkJAJHGbdRX2YpvkbGHUZGT5l0Lpf8Mh
bU5Vnz+ORI6uIvXcW9ZLNWpEqKkhHa7RU6Yx/WwjcsvgWWb7MSk/ipk2bZkRuDleJi3j41rammji
1wWegqygIH0LnpT9yLZ53i46lSoj6KtBSeiW4bRfzpNRwTaWIX5vpuvC9O9aWuF1Eqs4G8mWoCXR
WmFma7CUmGHatTWlzWYZs4yTG9B4kieJgCuY45tpM8tcBgZW0eZnOyBOyyz7Fz+phrMbfO2Nlzrl
8ojtwdprTNMhQqBhgrR7V6iiTiiV8aIVKQEVViZjl45JXdPOH2U41GujqTBLaeGOPJOlgFzYilDW
+/Mkoodl/bhsULVqGLemlh6hrX2p8KquizpE5p3pbLoCAq0mpvo92/I3Ac7Up+3abBdTc4dumP1k
aGPmR5JTpHm/D0XDu6f0OsuILhzx63r9eDQ56m+BU82rMgqyfaOXuzmy79n/MnqMGfwy2EdcEo8k
iqhFMgo4RrGWdal1a1y5yoPcyuGbbGK0HKHxZkGdTemsrblR+uiIDxMzjgjS+hvVDpuIACHNaPUl
UKTdPErrEJhuiKyyAHpcOenl11Uaq4f3VZqLkw2cn+n6wiRG6l2JOQ4GiPGssnH6x4BZI7s5GMhD
4aDd/MknENMO7qUtt2NWXuMO2m1tVlRRaL/K+UNP7c+trq2g5dbIyZJd7zrlGmgS+Cp/5r0r23U0
Wg9t4K96dnohj3+m3/fpaOxAM1c7p25PUeA+csDvezhjq86087VW289zimw8u7nzSPfkvFQpFm5b
l+bKK2CvVCyqQx1BvU3jrZLsV7Xf/LlsZAZ7XYq5Y4d6K42svpuH6spSpfEAtllhecy++FjB1+Hc
v4I91iDb2teSrBlZVyO+WFYBHePf0BLEpGkWCFUUaatOGPU1x3oMvzZeh177pUOEQAEHUKXQtbMR
TN9ce5oYIM4EQmcFTGFvWJVOqPi0jcFuPzwg3YJyjWVgT4q3vTFN/I2NXn8fhuwDxJOazhUrhAMb
jBmJ78fb2pjNlY5Qdc0t8DDHabXicEOVEB0SI7ZXedyMK82Qf4kRubWm6l+TLsQr0wPD/69FKi6J
MCDRVlddAFggm1sywv4WRuT5eX3+IvVaySlSNuLUOr5+k37GsZl3/NTMTjGvfUbOSJsuAeaO9mit
ey/d90F3niy5hwQ576kDvuZpgf4qzh8xxg5EAOZssoevvVff5tj7q21Drrn41U8bhM8THzvUPkc8
dZiC2v08JRd4+F9HAwNHUcr7YnZv05QnK2mAdSFMbmzqL0bXf7Pw7VcJExvqELPsPnlmQSMR8QPw
pwQ6UMzV0B2ZjREskpyMof1KFMGfI9pXEkEJ/SYAi+2tLSC7cDjBd7hLyHz0MRfNw/co5TrUXAdN
Yi+3VS2A0Rh4JKY+PPUOjbOTY3ePbFZ0czfdwuyTEW674i6ycOi5Go1GK/alZrerPCnnu7IngTsw
mflhYjyYLvVX605kC3ZsMZihfi1m8kV6O4QGZZtf2OizRo6N9sFoYK/ofYw32A6uIuUfyoQpgf40
l3hMXV/7Oo0D4UMM6gIDSbbp43GWpexWWhC9daD/v8Y/GwLF/f+cpHeJv3+Nuu+sp7/HP8RGL3/u
LVDP/8OxTMakaK4RpFme0mO/Ber5fwiEjij3CXFDxW9aNLRqcUsEtHD/MFHVCXK/6HgJ4aOR/zsC
mn/F3Nizce6poZot3P8kUO/nbBCeShX9g4fABObzntzZ6yN00aaG62/mhL07wGN619oJM8bvXTwM
HnoMCtl+R8PVboUebnKbPDyOdZoEal2YDoh3E3PNWtBl3riefG/NUJOYjcr1j1a1cVP8+nHCZVWW
cCznksc6VWzHLvzCVXXw+2Hr5SFzSxFfOCWVv9G+85103KRcYGgGLgh/8LQK+8AdYOHtV1Pz/KO0
Wf0nQ2qvmlme0sqlrbDHq1YX+jnXYewitCiytt3FBqbbMDXTB8xXKwcCzEbrhLcrhsF7DPPyL9zO
O8PAVw21914URI7JPAuAZmrzuguQw/SD9qXO9Gfb7eJHfJJHNrY5hDMbjrkN/cCjdbFS1K4e6mwu
bhXShqDU4Bzx8YqXVO86b1ZqwKayLCJeea8xnPXIXoIZ9xInss6i82CT0BEXUsImgNyMKuz/8Pr9
n4Mufwhrvz7tnt/HZf4Q5/7/Rn67yg78n9/fXVxkfxbf/pmEqf7A24trGX+ol4wXgxfXMR2fo+Dt
xTX8PxhCmRYTbca/QDiZVP394rr6H+Rc6oqL5RKYyKDqv19c2/8D7rKrTgCllLWZb/0H2e3Ge+uP
bqK7JQGTw8Eg3MV5Z/1hNwebRQhE400ijrXt3QsbzasBhWvV2tNH5S5md4IyWK9fEg3RWzCVFSZa
1qtx3xbbQEg0/riLfzP2/yk4SUd6q1o120LUYLj6uwqwl1lKJ6pFW2wmJ2ofSZ093uUay9W22QhO
yrO0kh0Yjw+97ZevBrSyhN3VUeOH0CNfO1lavhtrSQMexgdQ53+5gx5cS8tltCdl94bd0vsWkWsL
AsS0movuhrT9akLyjwfi/q2//GcUlaV+j/9sO/lpOLbZ7PDdmZb7vp4FXtEP1Onx1qvQ4TMbuRBQ
s81t7UW3K7T9bgnhuI3u59ZgaNeQULbOsdI85XEA7I7pXKUM8IuTWbngFw6XVnXuHRPVkoFZ8xh0
QfPBF3iA0WSU96Lf5/gDwNG1KDsq52WcLoXAZuVpEu3gQPGR+JV5xOWCY6YPwZBEjHBjKFpsnKoI
pwFlwa9/C8b7wbH6Lfho5YVvY3TQ318TcRWKYnB8Wit8sYeomS5LA14YjY1uV0ErFLFQWrV9Ht1W
rkJHe3C9OL5NrBd2v/kw71uM5cNYLi8fCnjLNt8Ngr24xOcHO2u7DIqWB4r2q7j38wYFNmICUeTy
2ttrturimER0TZ3Wm78Zpi+xWT8+GR4vOttuYfK+80vhyfmH8D2wI2nJsk63wq3ifZCAUkBlJNdw
B7OdPpANrenTEa7R1pGVBShkOGhj8Ywt5D4bmvQRWEfyqFF27wYLut0c7ye23mdDG/qVm0m5z6pt
WrLTcjrYCoHN6+oM3WvkaH92rnQ2TdaTIe0zdJw8hSNMmq8ekYbndAY3nsC2KXN9fmFNfE/t/vTr
72DZbb3/4Tnk+Lk9W9U2744fq9Lx1DOv3Qqli8BaPp5cURxZEeVPDZ8OWaSdfmi8cafnksbHDe0D
q2i80fpw6n1KUtyb4ypA3nVjHeqsTbPq0D22FzP0iHel+/qN4cOzfnqTOZkNncgRD0E+rPcfvy/g
kgkwAFT6HOj6Lpx8FlhDFe0cvXIgnwzfnVQC7NDSD9RJEzFKMKqys+PO6cWiwCNAhxx0gncQQUnv
oznN3p0jzfOyXtRVeEhqasZzm2efzImsAbpd86QbRInxoWZ6yiE9WAkK2lUckH1de8V0Qww/nwuB
c4QYvJU1lmIfmOF8L09D4uX3iSUR1YJV0DISwlgTr9N8CI5Z3Sd7zfpOFJWNhrW3z9DMieBRfOyM
I5+eV592ACXof6jd9i7MR18M1b41SmeTVZDikzZtV4bdPnTq/2cWFvpzfhlngxyXTNPTNy//EMKX
JGZ1A/QJcfzQnMmvKU3H/mQ1aDRIjdlnsBAvcZltU35Pe5A59sVRftrIk2foLDHxQQk/8rKyQVQs
LwLWw29OJ+vnA8HngvZ0ymvf5j/fHQg1kDcWanq4ZaUQssgrCgyVBuhAhimSlfnGHimsKgqtaepO
y8dyYTnr09zdUZDHoHLmcj8LA4d6Ez/i9W5fmpJet5Wvvcls3UeSsWZ8bz6UYGjMKipY4yHx1Bv2
E6SR1H+N1JWmkk8a1bnp7ddfv27Wz7e97zDyJKWANDAbfsiPz26tl/2sh11EEA3oNXLp3W6D8Le4
N4cvpNUhzBpsvPAu6FifZCB2kzX7MJbnZXdwDSUb0rzuCEeNB7FCm5J0g/5FHfcU93SNc2I9LSGF
dKIh24LI2qR6plZHzB49pPd2rm9yrGnPMOTTO6hDoJtSbT7YU1rsGe4Q3B5qqD7y7vnXP7lQ392P
B42vCiafYoe/UBP8+JOTGFXFJmhMcmXcaCcDTsE48aM9xUS96fz4PjJa4Kgy6Lf6qaj88mHqmrsC
2AFvdwt+M8ovs54H23a27TOf1z8NAhht2DD8zzHIrjDxbxk5I5ActWrHegJtkQe4ajJLBml1zoQz
nJ5x/jx1Xvdl6l2N+JCMES7cwIPXKfeicnvo+Q7OnLPWHSc6VgGzVMCZJko6XoKMw21fxmKba78l
qv+01NVJXrfRl+Dp9YT46emPrFyWSazcKVjFT7h/mQnNNejrToDEyWebJQJSc7eOP4UN0xwzkpD3
SHG9MDrap20T3YHphhmRJPfztqbyfSnNYpvG/DZ0arhzqsXJuc2H7a+/2n/94C7YK49yEaPWe/Ok
brQB/l84kWGF6ABvIWqh0L/vnC65C0vopJY2fjP9OUEJzCS729SGiWIGR/8KmNUeN0j+0preY0aA
pZfOd1oeOfte3fR8uU/ZFQhBePfrzyz+5RLBd+eaBk+Ezyrh3eMIuKYGM6unW7s9mUk+4kX61Hkt
jJJkyrZeWGIxLhxwhKiznxApraL2GE6sG5jWuPAtsmcHH27CDuGxi9zv0iQqA6eMdsVGwtHpfx+8
Mbzr1N8EtFFpUCz7T4VX5s8zwBVWIN0F3l51YFvv3eoCBeYYJyT/lQHC0DbcTh6z7jxsycAup0uU
c+mYjXNxHac7Sa48j83d74a+P51OVPumxSQBgglDDv1dfEpd+XZuzR4qE5pXNLRsM3Rg1Bvu4oM9
esE57z6kZWCfo8H1djD+P+HQY30z1x7u7CsDNYAlLuPuBp26GBmG16ZOKGkV3XfkVSxNSt0PfK8G
Pqyo+N6od/k//WZtWjpeU6KwfcIVlsH2P8o5vy0h6QXjvDGl5V4aq6wImA07+Er942RNhzSavI1f
jbxOMpHU6pF5VSCisUkfhqm7Vn4Owzzo4YtrpXvgotL2Ed6HQ2zayfNspN9CncjfWWr5tu/aDv9H
5K7Y6Xj71nbip55VA4QjICqhaW2Shn2rqbGK9bQpura9WW9H0/5cTNSKiJHWIhvA8LrF4G2KaBIH
s6w/dIXzFzJK+8X9nctTqK/wh2PYIWgC9gW1Li2x8Z40EcOxmEgRpArC5oZgtyFRFWS6o3gGBmi1
gw7IZmNVJsFgiYDjrP7GTPHPBYJZTeV0ZH8dXoWEaluJVIBtKsxd5sb+mjDaj0EwpOd5MsxjDVjf
koa4G5kSvYXrASRD+zYQHOqIttoNHjIAfPY89Q40QgDYZ2hcN1NDFTHphs/dVTKimk7s09vrElQ/
iCT7wBDuCpUIRbiW3zsjHxVInbXlN/nMPe7fe6AwcNayoP/1o/VT8ii/OuE4pBmzLuf29tWh8o9H
yxyQD7bolTap4ch7c0b76pJ70XexOMZD8cFR/co8bUoqJY+WkVWCfvBr/VOknHIE6UyvCRC5Hs2I
gStwp8OXWxtd7v2mdf+52eWD4uDlriVs2zPeN7tGkeHgKBGY2MvTNXZ0nPMomgtv/2Hkctc97RD1
XfoJxWeGBEh+nLugIsu+kIeOnDSnn/Zel0Wf68g/uJrRPjdJYFzjobNXjvrv4Ytp6w4KizLg7sgR
rjco3exLLJ0/tcTxt/wNOHgNOsoFTR2zx0EUiwKNGR9thPTSpxBASMEBsZ702Lkr0tj5XYP50yHv
0Oz7yvauUBl8bz9+X5lu81xqkJ19Ld20k/8177x4647EUMc9YLmwD+j1AkpgvvLiKUmYtQ9MTj3N
uf0vJirGv3we5sDcN5yypmGLd6vvcZC2JTlMN74uyaCLI93amFHAoLVjEwSfyjgQF8uKSE1DdOlX
6PutDJGb0x2CGJdo2Fv6b9qpnxZ9Oj4MJpyCI993DXiJP/6SxiibDIsne9OlKMJKO+zuEpnNxPGx
4+oDv3kAWqbcY7x5VSIuqT/YB6DduFiCqUKe2RXHsE3RMWoWyRCERFytFE1kXFfnuvDGq9vDVkVh
/uuXUU3V351kZCJ7DHIYozOgfR/rM+UI3Z044XMnWYbyHIcYGYw12kG4THprGhvQG8kWq3N5T74G
d6ushvKGfpBdHVcAuCfWNoGGVKk1Tmhz7LOWoFrxNOs02wApy6g81uQTJCG/eRuBJtnYLH+WOwsv
EV0n9cMGvWJELkxn7CPfvQ96G11RV8DMdt3HX//EfC0//8jcZ+p6Y33NI/3uedZyMEZ56ugb9okd
sJtHzJ8DLRICLChFAglnOr8mhA1y4s6PITKbpRlwuHXW2hzFNxk0WxfSxVWzzXBt1CBUObSnu1Hs
Cy6xpbszsmHl+Fl5sAvdekkwI26Gojk5lQMMtZ+JaJBF9bGiBT92DvcakrbswzJF4iCOSYq+C1Lv
S1HICWOXG2HTpF5WvRW72Qh+JxTiY6g0HRILWB9ATgnxdN2MoTbWb0z61tD4LhG20YJ6Id4cguJN
BGGIZfwceVPmTPWOFqG5tFH7yjLcPfbUGTt4OPB85Bw/G2WdfUC92por4qKPxGwFRy+K24uXEEnr
UI12mvxcVbCbCfL09hEOXxT3ub4vIPfvp3H+WKfIJQiwHy+d59zPpXtEvxUa6Jr3Zp1eLSvLbhod
+U6y+TzW+SZLYffB0+lYsRDigTLxnM8kzBk1HXsVsUOO8khHhVdcu5Q9c1X32aH2bWZHbuDuev77
pZvDIZivc3fgPO31S5Bqd6xMbjU7jo0XdhhkYvMszOqj2RgfGvV+WWx93n5xTQsu4u0fa/JktpGY
GyibcUtVC5MmN9w9+MsejjZwmk7Lb1qT+ge/gHtaNPOXFiomolhb1KCCsvYuSTUJc46ceTsd0osp
fP9gx1aAfN2ljA1dG0eABGv+Ci2r2ftpaAL/gF9hSsLSZqfPT307xXvUPruiJSknnCzQxGx6ELrR
eVqGT8icHcdf+mb+wAQaXzHCTWeM6h3Q6vau17KDF+EibKgzN5Zi+AKL2QDd/LKA8Zj1YvRAp7PS
ajDo57GHPmgDY4j7+aVsIxyVsWmcI4RQa0+aitbTYfdv5AevIx3KrIfmxPD/ZE69uJlzZh9DDf5/
MubfnbGUjx1Lq3OsRnBZ8CgYk6BUb1GlEPKsTEZEd4D1GQNrTdynd3Z6OFeGNF/GjmlCbPVwM4X5
ccFStIH1UQ+xW5f+7F+Wf+qG7q9RqFiLXx8TP2WOc6Ar3Iuhdh1sHt8XwDY7L6+cYoPfr0ReogCc
BCP2x2lgLbV2IJ+HvMCmFmnn5V9OAzqNdPQ++2g8Jt3KPhv241vh0No1VMPc9k9T1WwGBVsNnemr
3k+Ij+yxPVQV5whs4e55eXbDFwGGGuigI84yJYI1cyexQXgeHwosPjvESMGRtrUA2OVK9JoTlHK1
gtglem49ovsD+5ZI8WXOpw/aFNrPzJCrgxfIp/6/ODuvJjmRrWv/IiKwCdxWQXnT3uiGUE9LeO8S
fv37UHMuRiakL76JEx2aPiOJpiBz595rPUtIZ+12k/qOYmgdWBNsf7AZwnbGY9gME3pSTXkhmgCU
A9K1LA/0U9Y3UDZRivzlFv86tBH00DW6aQxdjV+r6BLphamo0vDCxgAYTzpF3mz6niQirATOqUqB
2RHcbPASKG9ly3HBrQCEsimtFQSEBzKDlY0BCHf958/+lwBHPvtlxqHSw2SoRI3x42aOAUx3cpkZ
nhhNzILLBzYo0ffu9mZXotgnoAe/hCCizCGZ7nSO6oi5qnfRqZgvWnU/zyNPpBPS6ZwyRz3JoRtX
oJBoVv35Un9Xd5jUZK5GhfabtruJVs5uRttERTx5Fr0/+CLhx9yK4lhBwUYO2RQPeTGW+8DCEt2b
JJY1eokWukePLMZH6ODWUZWJcyU0DdpuFu/mtFFIPHZomkr1STG7r3++6Ftb4MfjE+cmk9dLo66m
ZGLK+N8TAOlHka3BhCBHIvNujf8Zo5TBmS2OOpZtx6K6n+EKoqXzLEV8NytVXlryNSqeEJBRnp7G
cvlx48tfLu2XAZfQeSBNbqdL7BKPwY+X1g0BzUWNJu9tuzeyt6I1x6MDJm89gRN9e5icyFlVjjDu
YVvpLKcuwZIJ454pTxW85zmUcCfVLnHQOocq08uLQ7n3l6v8TQljuqxPpJUsvCb7pxavWap21CF/
YahhlPuuVpmh59DxQNnSQY9TJG3LR449zH6si+AIL+Q8u0AU+M5H2ElgKBFTRRDxgGF6p/nLEU//
zfUx9tVNmw93kXL8VKIT7FFPvTR1D4ci9cfyaoOh/KqD3Nl1rvTzuvp3RVckWUBAWcneaXDUZlbW
PSLGuYbKwvHXR16YLIu+lEl4dmxjPiCHk3fvYd5NJ5oJAFdNN31y0+CLrtXVA565zZ/vtP7rYcNY
JhliOf2I5RT44/NQoDaqcXNgMlhmw44NlMYlGoFvvkUlKLuBTtO6bbUOswy1RWnTyVFd+1KTl5wB
nd4rjnzR4qpe6b2W7DqLNKawtk6kAqxIGF8ZTu9uAGDfR5Uz/GUd+83iYMBjcwyXUxK9Cv2nsVRC
I7MRtDy9mZWgHIN+N/XJKSks8l6cBMph0LarIEEnF8eYBIox3+ozPvFJhR7Rd6xeUNmcdasrDyB7
w7MSdts4MaN9QbCgG7Q5/bM5ev/LLV9u6Y+rA1fNDAn+G19+OW8OUu/Vrhq4apDY/oz2nHuOcvZf
o0bVzPtEQ2nWpOMF7dsWuk51YjF5GB2kz9NEOF4PxwyCLhBMcSCPXPg6UrN10Z9vJ6m4xd/+52u2
9F+vmfWMyxYmgGTx80Q4jZ1KppmDVylwnRPslPpBqM7jbRZaOxTFptgnE6TqqhJgO+1J79eQX4w9
58GvEbK+7e03Or3ubJpGUvhkPMu2g6lamdH0VXmLXdSxdRrDw4sRNs5pGUaedF7okzE5NSfIMd3E
caf7U9CS+Vbx4tFteBvt2t3UOPOOQLnvgiB5CMK63eWx5ZzCuSGRoiePQ1TKczfPJGOksxfTcQvn
4B/b6NqjbuvtEYbFN+i37W6eOM7iOqLXFS8h34va4s+38tfhuqCxBqsM94xpMs/+afOFRpnUVl8L
L3WYCEvd3g4qoRB4GpYMdLM5LNotf5rxu02q7e4qXX0Tc1gfXBbf/5+LwR2mLknOLGc/L7S4J/pE
aTTh1TnJT0NTwgfNExBdjdWviMywL4gK9bUx3NJDHXsH3NbFqx+le3I08r/s9r8AFlXujW0wrNUF
o371du/+0zprcY1Dce+FZ2r191bWxmFA6r5OQIxEvSZOY+LSolHUECOyNZAZEdd+27tveZ0/EglF
eU47VGN0coxdLNmJxGkhItgBSfqizFYA2crWjtjZGQg31KwK3uWeJ2vFgJQ4XCU5xYFZInjncbIS
/W9dZ+03r75JIcgggWrVYn7z42qLwnfixzYh5C9RcvrYx1BAaPolim4fF1cynRdjn2nJuI3t4kFV
ZbSxRXL/50fwd+smqz1yQktQDPBO/3gZNNeJJpmF5TUAYZkmvqgWVksRZMmjIh+jZja2blJrdEHC
CMu2U/myoH9Rlf2IttQ4aG6gkoOGyJb13sW2xRhxyEOXEzWchVyM/1hBHv+tBfWbNQjDBI0cNqpF
pvNTVSUdimNwlADeGjpKaAmwd5hmRQ4NpEE9j22PwAfSGhOOdTQH1Es0K2+aW+dnGdvfXLfn9U5S
+xQpQAl1qwlOreDQ3YnSACqh5HstCg/xGO5aPBuvf77lt7rqp0VfcFI1bd2yBZX3TyPdCW5a34xs
VbceyE0/o8xFyMVnYGiqZegDm7JU5BOnc4aMjE/cyHUvA9P826EpENljULjqCb995EEKGjc8ZfoT
CiHfYTL6ZqvhQY3E4JmKhWxpecCcBHFFpDXhxTTP5kBE0JBGmLOWdl3UhpSaLu7H3LLDYwOIKEpQ
JoPIDf6ye/zCaOS15nVm99ApPU2kPD8+b0VWOBVuyv899kwlB9b6GNV9GkgXHRcq8kAJo00ZueU2
NDLtIzTwzDVaqG5Vq3qmldN3q7xPNPi5uvrRNaOz0Rw4PNzq6JArWexbWvAe6WNyKKdkODk1DIp/
p+eWwyO+tLw2aR4j6Zi7D6a8+i7X5GNWGOPZ1IduZUVDS6xbjfl/nN5LgZMwwI+PiBUgVVW94/tr
r1rSqp5URLIxYthUbaZcbxli5RJ71mTBW6bViyU0tFDD5SQyjzYq29IBbryAN9RJfuSDeVVZIY5B
5wzBZopqqm8zddRVAUxRugQFMUFVT3rROQDfwlWkGSdLG/MDxJfAv0nDwqbDijMOhz8/o785FhoL
Z5R/uAJUi0ut+J/VF1tCNWnVbHtVMTl7JaKzXITZPqX3ss5Nc3qjGKPJEcX0+frpXZsscUehuGpQ
465cldCYVZmUyWZyo3yT933zJkcbTuDfj4W/9MhRSS/WMJfJLMpMVEk/XuoAfipGUqcuyHl93Yek
b83ukkmFdSRVqtAXUfE5oiUgL7J8dhT97aYJqxFOrGOHnII/37pbpfnf15vrWZZTNnYHkab7s12t
hMWkV2qn+jGG4tXIfwHszV7N7lUP43EjeWqxNeGMBxFdEYZnTyth9NEjxTkrp5Ycy0F+xEgtd01C
SJ++jN16Mybf2NUOckKUUldqua/i2IOb+cFQ1SRfzJIPPKnBVqhBu6aakH8psG+E2Z9/LMaLGD1N
C/Sq+dOqlQch3euugDM1tQdJc6VdqbBcaJvKiMlEqKdeOlWAPjH2exSPwz5MgTmkrr4JiWMLesX9
OhF0tLotaD3tJoyzej0fM2HcKW7B7leHkCLK9Fkrl1w59IiAfIryOQQw51cW6QG5mEh3VuCZrMuw
UB6IOVirbpnQKI2Bp6m9ey2VfnN7EVsbWsw0RyEDJMu4qNz2hQ/O653QdYGX1JyUWvt+W1CzmkCb
QsE3VowAYIJZHBL4LrZWuteaxvoVN9NBD9L8oA/Emjs6klM1JAXKkWBiLBpOYWWNx3Y23zWsWKsq
ToxnJCEUm/JTI02LH654Bx9ELF0QMD6bCH0HSsNl5ZDBlA7LRdBBu8KMKwjswgf6l4dyWVZ//PQc
NEQajRP0FhYH9R9fkqbg5WmzsfCjqeCDc0IM4QUb5r87NN2wXV0lh1sNr03xqU3qixlF3XNeoXDs
Gwqhsgjvq0kdr1aj4d2KqlM+YaV3RmfrGo3cKca9DMjvzTqQpq4ZcsxdHtMsU09alGjbpqrt/f+D
GlNfHrz//mjG0rFERGJy8mPSsTgm/rtUERajm0woXI//DDN0VhN2QfJQ4uckgWqzol/qLn+oQrfc
G7T+3MkySMRJ3ROO02NXgULA09P0nsiXgbybGlvEx/GJH3NXpbjCU5mc//JpLEvSz5eMuPx2XuXo
In7aBEMMXyF7AQeSgmB4N86ybVnLu7LpOXxbLqTdwV3TmFN8w2iXPLHONwJikW/DGYVGkhVqtLrm
ItkoExHeVUYMS1Lqryko0qNeSDiT811SBckua/XynOgtGVSNXf6lSP+lu7XcewcdOnu6ZiEH/ene
dwYzlqYGuXST1qWOC4Ilib8as/py69TgFfPGwWjIiS30c2nnSCGi+pnnARWAIK+3JhTWVpA4u4jx
/nyXfxGQcXFcFVdo2fwjfhbKC2XslGgga/DWzwgJ2enKRBwrQt13k1HCVwHuG40mOy8BHo6mPLlL
6zs3u8pzAW7vIX99pkX05Mg+Pt5GgJoEkWAvPZ5K1n7mttEZk5l5khFV+mxW6wE8+IYhkH3unEWi
SR+vXs6+ZEnVhzBUfBvQ0zqgzbnJQuqzvBaPLYU+xny4Yz3rWQ3U5X4UgbINw8g805JzKbI5i5ky
/ovyZSnzf30SDZ0TCMJ9eqss7z++PIAc2rRRl2PxZIqNCFDX9OMU72sjzPHp90yxlDovT7XtgGJe
vhSleFQbwkRit6A67ZIDD5a1vf1buHzr9isggB/GHCSHOSUBVo7D46C21dHElApS8KJSPt3HoryY
zGSPVt93d31bvWKymci35ls3gbcyiC+DofQeqnmV9VRijUOFdHcraEHuyK051XAApc4MHJ/9RFzJ
bT7S06daPtxGseYV3eJme/tXDbgSLJtAbDuVtTsU6gOjutTvdcKkO3juhwRkQtwa6ElzSAoALNfl
FKmn0ZThmkU1ucQu9tRmRudlUl/sYLTKYzl+YSBWBRyP+gueUvE0s6ZoNWEs/47tjcYOkI1W01HR
pulIRH35vwt1AucYmvkXxQUjPEpG0O48E5CAV31f9PZWp2Bf/ftZjGAhUNJM46EykVw0g3EOEtU6
gKfcKnFqXhQiIby2XTxaKYmSVq4Yd4MExEAHuHsyYNy6WZY+oSaddmBG42eGJ+OOSLHuAWSux5Nd
3c+hUp4tgiPCxSffWa7cjKRo7EatbBf0W0gNbn9io56+DNrs/O/SUlMrfYNQEfAdxOGlJoYEEyzO
VQ3rLWZ69YG27gfBmRZw2jVixRzUJ/qBlp4dx9zOgDmWxq8QuR9rJbce3dp6QVbtmwylXvS+Cjwd
VMYapAI8JNwYz0RnrsY2epign53JVlMfpBNwGBzaHrHGY2yq0aMyz+AJbc82uyNMsvzQwYY+10kY
n5AH2xuMYMarjYciF+2DTYzT4uOyNmGMdd91Q4qNOvAy0w3PAULUdZLn9YaqJvKo5IWvkuywIQRG
BUKhRPcTrLVITvhAOMk5dI1YBRrgVxspUxcRtRhQ2apeI7T8qg5hcQ0HYlthgJIF2prUQHHx2sE6
GmLS6JbjBRgKTGWL6mBR3vnIprTj7Us9Ktt/MRnToG81VYM9Dz6wacL8HNnPXWeqJ3tABNpEmORu
4oraHO8tjqH7Ih0CcI5Mi6UhjvFUE8lmjC9OUb2PbnZU3am7z4ricutIpBlBPJqKhqHWmmNUZyXM
gBQcYNA/M/GHUE7q5KntWbzNiIaRqY3ypGLtYT32E5A8L1UAa2dk7rW5lXy3P9W56VhCl7l7Zwzx
PtV1BAaiUFa2SU95EBVMuE6muPIYfihyjRs1RXleaDs0P+GalN3qYMjZvosa0nVg3JLZZJcmY0ib
M32A1y4k5/QTpcJOyPntRuF18WsDvLuPRCl2k1InbKRmujFm3SYHJpbHJiaSLszJJTYj5nPkhvgT
I30yfSL9QpbSjJOQX40AzzwYXfE6g4BHVDCIXlPpq+2wvPA3aGfYMvN1UuU0FpIWIxYUn5HgP5KM
tXM+n29SZPoR4nw7eFdM/W4FKNw6BiqBa/txGH/PhRZ7vXTifayrzGFJ1psvJDgGlzJspkNOh9N3
EdoTOrc46C3PdUkbNEUzcG4nfvO2HDA4fRMsvOgVcukrorAOZMAtvMN2eMpGErGqGUnpFF8BCJhX
YzK+2GNbHdqZtbowkLjHReCFuVu9T+MZWlx2iRiYnuvhpKd1eVEqoN+Zc+m6DGXM1NxL6Bz725m8
WVQFReIMvoROgFGaQ0IfjuGhza3gXqqWymdbsL1IR67qbrTWi5HdHebPwEG/J2NpPhA9tp3iKvZb
K2/p51Ymdgm0ZDJw6l3FwHojouEJzRCNgzk43r5kbUYEVJc2W9MBQTBU6eTnXc6M1Z3g7yLA3IJI
faTbHgkJZr8u1pwn0XamX7KoUL+hNv9m2kBMqTYHZBgOepGO1okRQbhaVg+ZBeWZ9JsUNuAiwlRZ
7rZzvx2N2bhDeV2tbu9fZQ/2ylkah/+OUWf2+2NNZrc3t+JxVJGVlIS53xaXFhTA6sZ3aES90FqL
kYWB8QlB8YanKKDvCh1rFTaFpSG2GeHn7BEfh9JGVF5k2V4aefvap/uIqL+kbeIPh4ab17TFHW60
4A5+JRcautOx1QUZE2WNtlJRSPwcp22PCFMsMhfFHaCszuGCQABzo5XBN6V6vsl7ylglTLOOkS3e
Dm2DWWxvis6ma8Rqkr3G0J58WgHPEioCky2Nv/umd5gzxdnNMRxUQTgXShesWsttCQZtczv+oLts
NrpiPN1uUWaY39O4ITJsobTNs72ZDAERYXl+YhEMDJjG5loJHVDv08KI4KmuH0BAWY8dfPlK827v
mTEuXhC3B+s1qbsE4MZprNMUUy5/TusEm9hQEIDqH01PsFQKM2e9zKyJoaWdaWvgNvRI3ZkuIFSh
wXUEsmeu9SZCYh3Mpyxr1wrmvwOxHYTDDZxUBc+HIIfNnKqD3sG0C2CmNE22ifFKu5QmHcZizlac
Og+F2BNxvFZMcpXWXX2umicOqmtyGj2LWWUlrpHQ/Dr6hBxKlNVTJP+JPpaZJ38iL0OzUWrPwzpF
Q2PR8DBU+ybujeKdNYruyMpBclWlDiYsqVIfNLoXg45emfLL4OQm/J7wk80xuqqTgkshE3ByhpJ2
RFxtFF07hdnERpSQgWFY4UdbJ++pM39NOQqNRbipamerBZQaoT5xytDgbXiy9ZNZ1zZ1ajg+XKP5
bpLtpZFkWA0BgdIUxd0a4GW1H93A3uYVe7iwYb/DelMOxIGMvX2ZsQyxz+/JGx42hZu8mW12qeMg
3TZTQ44YzEMLfiHIpgSGp4Ms2hwoo8mMlSsSSpE44SLIrPlKTX2XLZ09O5xei2AytpJptUL8aThT
HwSEVbbTi9SikxVR5FeIsbieRGBlyYvTRF8hrVSMEimWdzQb47aTifoi9fxZabWXLhs2trk4v2uG
TmKNkFQhMGSSCPnZBvnUcXWzQV1kRYB2NotjgqdziqM76rN2xYhpM6NJkCBkNG0ipQrdQWOJu4jI
laodtCccAmentb9bYjiNarXne9/VGndcQ9Ja0uyBjt9j8X3O2yXQOY7vCKq5d8k+XgmL0WvVDShz
p08w6exO0Ec3ekMT3CbFUHHzi8E0eq6mkzEXfjzU6lPawbbFdktULHnGV6BpI+GpruMFHZnKAoEC
5eiGdMCUDBFzg6TqMSmDpzKxn28PCj4RlH9tQvunUwOP9cs5uAjhSbQMIJvU2S4KaREld4pT7pKi
3DRlcJyt7641PrnSvm/CD6sPjnRKN+yl1yDWrzoZ32jBfNAnlWOSfD/CHzbJEGIGpdIYo0PGqGHW
W3nlYzcTYjjy1LLXI+Y5EL/cFkP/pL+PMjAaNC9v3I80nj+Q/J3LqX8YVf3Z1hNctw1KIY3sxqDf
I1XTzmOslkfQlaRIg6gFfW1aK86Vb1ZHaLIsp9C3akfcK12vbGtQ3oQja4Skwd/YDroWxmtSs1+V
VPVJhXPXvWv4iWrgzINncDXL74WNwLv4EKl1iHuFSW30RdZQIOldnN0l5KyvfCpHLAPDzqy/TVW6
Uqd7pkOWYp4ad7pLgKwp+vcOzZrLjDjbGkVxnHXcSEWWPgiCdsBqj1vZmiit2fL6nkS2oCPxRq/s
vUUk9DzX5540w92kO684vSy/Qe8dudm0z6wOM/ZyksrkEdMYwclz+enis3JodxnDSwgvDI/KJWTI
v+BLkUEGtrruMhxpA070PvYCUocq6nJeTxjOb12auy8hACCXcIdnotmVY1jDLVTzfHzXA/SoYzgx
l2FLV+qhuzOi9imp0u49BeRLkKZt46tr80PRoBHG9QrHkf2zry0YWPPUbzjMghDFQ527HRMf+4UQ
Qq7DJCrU3JJ6QLBDsB4WTAN09ADDafNWA7qyOJAbpDY3AcETEqC8ywrJeICQabhFj1PPj2sRpqR5
Y/JKQ40ox053ffqQySYJx2uPqax12Jj0qHii8Oz2gV2pXkDkBKZYCEXcRHaIYitjZZ/QtNqTGpqS
WGMnvD/OQS0DAFgtEb/2ElnU7WQz33dNxwYzoX5UuHmFcF9iohjdyDF8wPKf02hd0WVh50Hy1I0w
We1dUMJnm4odzYxNgarNXCBfLum9NQVR90kvaGPNGDWZW9jDiHm+Xwq/jWM8EVMJlP5LlDwT7ZU9
xDWzZnqhg4qV3LavTmx+DoL5b93vPpJC8ay4+BoEHUHyebIFAWbex9q0BVqnPrvq2HpSE77mfk1z
zPzOBJMrXC/6QA6iK4tCYGUxXj0MlXpUjHDe1mryrQZp28+7qrSeirQOzj1ELH5q+pKtPqyigYDh
5pEHRnjQQVY2Ld1JbCR9zX3RgQ/jXJccQqcofDMuCGynIZ7oZnPfBfNO7WcetpDDYiRUe9M5zxo9
T61iuYFpHQl8tDpy1m6InZNV8nRY1LSomKGSuL0xbkXTrO0sr0kD0VNktPl9luQfHbjhTVmGkKaN
Urk3ygYsVxkde99KTnY9LIdA/JQ3s85DAq75IIunpBerxD7T35vNaJ11rNFlhEbNgYhbLqxFr+MZ
VFjjKuCBIUkiasJQLnDXqXZwIByQousV7kLO7xRq6NFe1UCo1vjjoPs7c+OXRp+gnC2GTRzlfDRs
67miEtagY2YsqH95an0a2IlsyI5qH4Yyfnbt7B5KAKLavpk2mWa0OxcBG9pDnSRpJiYt4usvGv1W
iOEsLn3g6Kvl+ySxYOyPwnOMmJKcDsqleHop5AAcLwi/tUJH1yvTygPd2G8YyJ5Di+WaDeihiRbA
2qv6fRi/a849gPNVKD+yBB3oRHaypSGJpUYPENpCgWvPKn6PpwnEkxY5wMte8v6fUmnXDFMCXk8r
yg6coIkgqPEepNSAyEcLOzl2MPX00CV9oR3qDclCwI07IEx20CRoS3sfiXL6YpeWjpyVNeGcqcTQ
ZwNacwm9dZ7sr2MRMWOgJ5DU+E4ab1TPc3BOXHE0FgNU2V6JC16XS2KTKCEaJ8a9JSOMpFW4GdDj
aMp2uSxHGq/RRNvr1agYqtMVl15Ma+2eUmBb0AA9qhNV/4jjdENgB3IfjjKFoSrrQcpP0aQfqjNw
sOjkTuqUkE6b4pNoV7CfeB1rfvRLghGHnq4JyL9CO+yGFsmELJnAdiIXu+/9BNq+A/7eDM8dwrjk
JSk+k/zNiEzY7rYe+7kc+7tEiV6IFLfWE95KsnXG4XUYk3NRFdu+C+SlFon+mFZ4+Xnn1Y7qiz0/
PeAUPTuJ6DlukirTOqr+WkfdnamcWj07FjP5Q074pWnpa3Zu9BxDeeZ4v0rFCA42zo8iRZ8VFRCG
bJvZaDTPu7Zlg1i8K2qc76fM0/PO3tDXXxEnkEE7CD0D+RwxJ1I5QBgLcn8cvYqPUnpC5lSBwjiC
q/e4DoRb9UQaDHS1+3pxLVDcR+QveGqkbXQdki5Y0kOBJcDVi4owPrV5xhdScmTr7U9F/FPxVn53
SuOJUyEnY/11qMyVmR8hNAoyDC1/ZIo1AZODS8v4Kqd3wRUM3+yYXBWf0JWYQZ1xR1CNq+xt7bEz
AAxpj2r2PVQo/THuULrQjVhMGMdC2bC6jnbqj9VWk5ekeRuDu8GgrcLOpc+7UN8qAJmzzdQ/G+UT
gQ1x/cKkP1M2k/Tj0bNDD7Lpijj5BWG2MIeKwViH7T/GsGThsVU332zBzIudR7tOzhtBNKvC+orW
hWGZtLYObOxuP9rHPnwLj6AOlzQEtLOA7EHevgSwEByPN9BuXmlMQHeMy2NVMs96HFlyIbdzu10S
yWcReTaMWNdl8VcN8omkiQm93/R5mD6lZQihlx2S8PEe4WvhvFWWPBdxZfqanQu/zMKW1Mi12efb
1O74vEpOXAVA91BjcWzvk0bTtpNw6BYucW9Jrr+Y3fxZEF+0bSwUZ3OYV6u0RcuglN+ybrl/WU5O
B36LLsrcPbUOs9LJHK+Sk8q2ruHsKj6zTsJm4HdIx71raUUJcZK8UISZkPmW052c9Q+U/wm04w66
SGNuotGKTznm5oMcLGtryMi8zrLFyJfSmez7xyYwmS6jPDq7TCW3g8IlRCw4634MyofABINjmnEG
CN85Avyp18pUnY1e26s6ZXIWHgXGig5XYtEH/tRjMykH6ME6u9ObFBkiOZrS9H0MXxt6UgLQ75Ta
KqgmzgpPFd72IHtlWguijzwpVtmM006Te7axz4dzkGMUn4hcLHtfH1SYvNASk2aXmhWEuGBTR9mR
YiVjeWmTe1AAchXVaKQ6LPU4IgiiJ8IWXa08JRieHlTMNjNrQru1QeTyiLPvEaMV1Jy9563O+9JZ
zL/NZ9Z1J2HIjb0PWROj7/rUqPT4IPj4lhG3G7XPOLBXHN9l5mgHxNOgs6qe0wCJRcD4gqT2+exJ
Q0rPjdsSDzZDwMCIX9N6kI5fG0VJk4D9K9z1+oAyLN9iBfWqtjiMg3WOSe0e9ccyCLZRb5JXpXjp
cowlk6ln117uM8MHv0x1wmx4/mhPYbc59ctn4lYk7fDoU4MleYgVOAC1jPMOlWi81h1s3sVzPq4s
/UHTGwTUvAFu5g+G5hcs8+AEOfAXW5JmvcDglCDxtvc8n0kHoQHpPCA1OfMSO6eOaD4UTV5BqGeL
LlUW9/RsyaCrTnJllBGnwM6bwEzWlXlgp/LDMVkD/qBhfeZ/cf4lnh5LHbVr1K+1YvbGHnZz+JgD
UMhbykpGoIyaesbvw7hG8APBw1w7Y7VSDFyDfc+UQsNDnm/0KD5RNNA8xBFN9gQI0faLSNijORzB
NuEtbbdOoXrW+ELtzk5kbqskPeX9VfZZeEjjornPly9tYb92ATEAOQkZ+HqihkZtT0wM+0nnVU5I
l/QrrQ63GFh5YgUrx7gjb3w+K26icUqbIEwDeh3H4ACV/NgSLqoU0yqpkKIB7C74/5DSrjM0FFni
rkRT0eOGtl6EPIT23m3HXTF0nrAUT59VP3c/22IzMwmahxAbNS1cclMcjnXSdryZQgyU6Jqowk3P
MxKF70b8lMLzaSJzjVZjlRcY/Ioc1WFLFWqvOhiNKpCqdFJ9Vxh+HZh+312j6L0tHiz4m5zcSQqQ
Xi6eFrBPopb0kNH46xnYCGvV5h8sSrG44zmw9yIkQXSUk2/FiuOpinUqjAaESTSn/pQ354iLPC9b
PWGBwabX9H+Uke+QYhJioE5NH4Oj4te24hLLl3eXGoTkUa8Avi//lvWzxpRhcNoLKn9rW9NJW02o
zfnrxm4thMtYwF6pw3sKTdMj0aLwWqvX92HTwFCvm3OeIrAb5yzkFMb2IW3jLKYw/MZ06m6yScvT
sukY4GwELC5zlEBl3e2mgs+2H+zHuEwvvPXbqt4aMdympl8HTnEZDPVUNNHBoXfWt/GppEUp8Rgz
8aHjPKRPQbOIsKTbenmtc5KyAfNamH2ubd0+CyLM7vW2OcranMio6N8Qb2hPg/sEHSNYNepj82r1
xVVJu2Mzmxc77I6B8jm60cYw8i0+1y3T3KPSBys1+seIOe2BeplLxzcwu8NLXxvIlQtgs2EnLmgc
TkR0sd48Nonwi37wGuoyelRMcMAAfoZg/zX9QQkx+qHsU8d7tCaU7iypJBZxivElT0Aw3NOL4Wyw
zxU/H2HVr8Hn0n/ov6rpljMr5Sjhr24vt/0Mv7UPd9jW4msbBC91D8XE4DDju7J1VzUIOHhc2aE2
qzeA4e3eJBkcrBKqZx0y+JoK4T7uyw/yI1VEu2F5FYNWXHO7Lq+JmYe+Y2qpd/teVZLdyG+c15Ys
yBkJyPMl+/BSMSMLGZ8eZdc3KiVde+eS7ExxbzZ3bcl0toFdxdaWvaIPIaq2c6uHtu57QqlIMjI/
ndpx9kHVar4b8fuUtiV6NWm+RAwMrgPDhRe9vMukLZ75S/NjW2V3pcPbJoY2vrr2rK7jqj2SN2ae
eYYRJc8XQukqD/9HcdeXCL+yqfZCU8+encmlFEqfQ1oNx7kv2uXgHPpD3sWbVrdJDCR82MIq/CZL
5zmMdnEk9mGkvw+07M+B2Za0dfCvB2NGJrR+dKwIurreKg9ZXhYbLbwlW8KAiVzsjYxxxbFwsu+j
k07HSrfl8fYrZObatleVO3GnxYCCGvZ+k9zsVT8Q25kJwQEJ9FRv+5mVWnROLZP25bVXk+ps0v4m
NEIeC7uauQU6iO6zRbeshglOAuOGU12dll+LpKAEjy0OessXXLvbQOuHlZkY1GppVpwitS9OtGA5
kAtjM5Uj4aGdFiFsEek67NruXrWVuw6t5SsGqH7fK7uKudlDrzSKF6Qi9s2Z1JYiApae9m4MBSv5
GqGYZ7AJnVsU9MjDHAgEOL52a4pTVEEgVDooWMxZOPdKwt1s4LgAeyi8APyCDB3yysE02vqwkrvd
/7F1ZsuNMtGWfiIiSGZuNc+S5+GGsKts5jGBBJ6+P/SfE9Ud0RdFSLLkkiXI3HvtNehDdUs2Nphq
FMHor43pHfv6TGv5i5tnRZ96HlJ7b4bddK3qojxNqQ9NTAxn1J7dUsVvlcgfnC5G3xchvJEm7Wjt
RUztpY5Hdkx+ydhBAKoE1WPnfLWc9wsrTsCqEjM9sNWUuMgxELJiL30jtecGEXTsP1Tb/kTVRDJY
EhL0XIXjOesiHe8PLT3BYwXvcqxXwjyRYyj7HAr36JCgEQMPUTWW7QbvA8I8jfovPCMySDT8Ub2Y
dHF3TBl9JZumM0zQDzNoD/Ah8DyMNjLOnHXcjr8qCZx1P2bHUnM8qlOjRNkiQIniID/cb/07mLHb
sHQk3cahkokDt74CJfZ2swJU2dgiKS7IGWITpyTXf+A6SJb0BMGqc4dvQ09R9qZWvrF6cm2REdM+
TFZGKnmjvYUGnbvW7mwCY3YeGWMOCN01EvQ9UiADGpBE41e2U5HmvGbejgZRPotAfwUrMtZNP5h8
z7649J1BYgzukFNgJTd3MtpL5fL5MyW4jc13GHksfJ3b78IxeCwz7KVc22OgkunV4X7LEQlCo8kP
FnfCSO2YySofqmylWWq2QJ/2pL37OzkK70Xpg1zuMUrcwOTY2ng8oemxKsSABgGgnrXsxs8y26sE
38nXSsNJmiQEvPFhM60kkJHDZp8MiM7aejNxZWxklnQP5RAT4ma40Z6tMXyvmAVY3tB8sh6Om7Oo
Q7V3s2g/+W314KbvDDCWZmA+u6LwNyZeu2ewyQmLUHTeRnty+j5AheKU654YPfq3rt2kJB2cYBmF
i0r6E/JFr9o6fnGEitIfkD/9uCpUS7YX1KOEQT/ik7D2Ss1nQE8ghpemr6KR1nEs3ItbxflDjhae
v5nm2mEI/waCjIqmevWBFI4zox9J+cJTDgSLxzzz8+e86coF2Kq/zQShxkI639bsndtlOd1GifW1
u5l6Oz4OuWcS9wDxI5yuiEhniO9FCfEZ7oQRu4CpOl7zfKXAj86+J+PztS7DjcIoOIjFQ65H3SWM
WgOXFuZsUeE3r7GoHuHxPhjWkK2GVk5ErhE8XJvQcIaKJiSTZKbNdGuAGXd88pUwLnPdGYf5ge/w
lgRx9sHSiq04CSyjjx9WVEZ0FePOo5LY9Bn+QmBxelZdytotLxmox7r39WaJNh1G+f1B/nd77/fm
tZX2jkifPyMpoxnDPqMxwYvmF98PUochIYueUsiCNtKe+j9Fk78WLRct6BABgGtUBO9WKT8rV5Pr
PHnOWfoDM8cXHGoBOTjxpneRMk1etu7Mwl1XnRYQYYKrh97Xb2PovQwZ9ok2OVobdvEWyrtfrgxo
TUvcNDIjWJhRxOBuDUCp4w+ukbg3DJcorxVCmfBnzALCZNnHq+DJoBosDaIHujrc9s5VMVXjpbT1
rREdhiT80epmZ2LLYmAetwiTkpzUu7Cv2nbM/o0RoT8KhEkD/HMKfFCyYGrgPJmEEY2Ad5EgCApL
Q7WyKh+/ddJ5attlxOefq25SG+mT56Knf2CFXfNG6C8mBUclcRAJyuYhph5vbMgCjb6tCDtcOVXU
L9whRQU2/LGcuZ/SQaFr+PReBskI60YrIQuuLLQ1ff8yIFqxCslJbxu0+7ThZVo+YEtlL+meyoUG
zpv5sBEqNzkNc8hnojZ4pgaV9qqXkglX3ktKxTJfpj6DeKsCJEkQU6yEBcJR5uLVTPJqmUzRgQzz
zWycHmf5JcfDoypi45kth6FsRw4NI+w5jzreE6TIYiOLd+Zkgtk44z7YXZtqiqaVjTCZz9ndpXD/
r1XffQx04WZm/uZFTiixPq2H3uxWJOcQALOux1zbNFpovTY1htkNUxONr3Fi9k6LUxo6QYfdIhTv
waizJf2xmA845ju5KDuYl2tpWgtjrNCK3Nz0GTY/MS9n3XzTATdCDIZcBuEJ+R2Rw0Bcw22PQI2D
zfCiCeIf0kpgEGTaa2w4+bHVk/CSPgTE9yxiokioID67/JvkaLxouD6dIDomVyfGf8ETgXNjIbj6
mZe9hEV/SJSH3qaIaeuZ/BysxC23fq2dxsl3Nih4JhDHac5ZMugi8NrZ55DaF1CHwzcc+0j0QDaz
rxua59KGj9UQqLlXRC88MzC7AVm7PZ7t0wcQzxLEkRdGm5HxpgWoE3i0XSbXhX7L68fCwY+g+h6x
ndBycxMmfPcGPyhAyV6doF3p8R+XDyPCZDzRH0fbxxzm3glOhQXl4lOGgPgxqtgAD0B0IGghOtzA
OlZwrjd2gYVhwfd7jEhSWTUahXGlxfO4kZUKs+aiWCa1ti9tuTbSGx6pq47zsMuQTAGMcCE52Zug
qWyddd1cfEL9yvJLeuau95xlMcFWh6GTWXszKwg/6HX31iSDf863rsWm40dh+tVwTnkhkXRDlJ8h
fUEAKf12lTpm9EU85r4ne/UF78puP6WCMqh1SWeJtE/hzQbv8CUiO4UBDYshsggEAEPF3jPvdaL3
7HWYMui8Bembt1X9o1ZvvfAQ+Niu25zoDqGWi358bTL32UoCkjxzzA9rW/9NWXQTM7MWtVo1dvgB
wW9fh7/Yi0Fm6JZ1AmAsvjlhtfHvxKS6jBek9xLlq1Z9jPUmm2beBJsyqKyV4eOSzuis3UMLgJ0Y
tu62zQdtOREF8qgFz1khiwcD0PestRVT1STZxEfksSMXVLDJO/2p1eOX3iwyIDIccfqpl9/WZK00
YqwyCsi4uoWwEBYo5JJ95whU+lhtAxnFw0c/ej8R5ONb1dbB1UgZYd0fjyPMPxSz602dPZHGdu7n
QShOyRgy6uqjhTOzTeoOIsF8l4v/AGu0exa9Y2I9N9b/PW10YJF0kgVfVP5pTMPxlgc9ppQkD50D
H3tHLTUf0mh4mO0u+9iH14556wO5GtGi05L+kxGHXCbdCA7cXBo/ZchRMdJ/pU9eNOxvQPMWfFEi
lRYl0sjIhSDuZATaEJW8GRy5sE30fsgUdNxwMQddeuHzSHorELE/vnrji0uWCHnyi4h/jaAL5PTB
JSLkMnPgUSAsWvGVLAv9ZLtnwaC46oulIDXZSN4gHyx1L18TPEytT3NQETlVUhmWEAqhZ/kEBzPu
ZlwsaEH6FmjC7Wnz8Nr2V0MzEJoGfa9elWBw9t9Z2W11zM1IsmyrcRVWADAMyUJAIS2KweJuZfhr
kk/epp8zAt95ah1CRBWMoxUsPYAk3weGVNMy/hmdcSkw4S9nWKZjOJFlmzrWV5N9jQg+IVZs0Wod
6M+5db8haq3qMTwUJEi6POnYUGI0MXvqO6tkIi7M9hdSe7XBvTzKLYkZUcgH2jBt6JonLIF458EC
lSGw9W/JVZLU72351ZGXE4L+YiopJIEhdC3SuUJQ2oxzfjm7TNDxSTJ2qEyIsQbRQc5/W2BOqp3g
cpIkKAzTnCS6NenbYbtyxiWrjkV+njeyTaxsBnN0pCtpIqdRzzBYCub3qexA4CGkiwcNG9S2/QDZ
ZWRdArbtuRCWKTIvQkVnEH5h1fFqsB/x9lt01pvt4NO319w5hSgnwRNeSfjkOs9h2i9IzMI+6olP
clHzu0TV4E1G2BGGS6HHWc+qqQcoZ6xP+OZ8hR16hgr9zrr0VvPgdEwPPee26A7EPy8dCAiqxi1b
f7TMzezH1vNHpgkpFLzZklLOSX+D1sFYT2GMC5KCptf1/0b86doA5DJfTwzq1JdjfZrhn6xZDxgN
Di9dy5hVu3jZ3oThKe9lwq9Lb83vkQ626yaU1OYGY37hVF91cbDJNhcwjihGF5qOhyQFdeN9J3q9
HJASpdXfRmZIU3LyM4uVJn4qk8AYxrtD9NJrPm47zgL7LhRMGp8mds01/wlOzsSTzeHPy8In0eXd
80i05X+xGhNro/Vkyo2TccbHCibZTyN+04ERhp2v+qykEjfWOrgPRc42CaxliSc03XefMOQk+cvl
f+BN4qq4GBsGZjYnj1lQaEQr33scHQWayQCvhKFbo6EsLAYqOeyrTVok0a7wEPTZhX8p9Fa+GAI+
SYejzsaNA+8jqF6Z0pqQ4R9R/cLMrnuaIePHmPz9xNjlGZWBep7ibjXUag8PfngxJsNc56AMW4Fz
4FswiM+A0/AWd1bz7Jn2urOTb2xWw5tWB/2hGRgudk53bixr10+JtmcxvpC1lz7qaWoxrpVHvR7S
x6TO9QefLHCCutH1YpvIpB/iZkRvBl7guluFfeojZML4EcLi3ghDeH1ZUa9ra4oeq8nQLxoBeAIf
kcf7oacCc1pmGGEq9bMj4+poOBoWKGLwn0UzsVWxKf9QAFNjOsF3pvDs4tqjCtWHbicAfnb2YHi3
yDMqvrpWfcuQZ/QO5lVq15SlOBDN9ju15Da4XRMzLLNRCyirOuvomFYGs5MG76qXOh6w2hqDv62T
XFXHicqUPtuGSnfO/w6VHkAzjjZ4o9f/PXx/5N8TrNnVB2OPYfnvB+ztsF0AxkGETeus5sM0ZLtQ
VdPh/lAi51Dw+82hIGQdosT7/WkdciQw/T+BakoGmaF+Nl1bjaxE3vsw1sUuVsZ0vv+gnmr9XMbF
N7mT9RLlOXl9DX5TMHnfy3TQt47lNhthR9p71cXPsjL/xEOYHoUN1uV7AaCTUFCbGif5IKbRXpVu
6i5t5jezL2r1MS2SnMvMIB38GrWyPoxR/8tb+LBrzX0rrv3wk1fBT9hHFV4lsbXLrto4TTdRyF/L
le1H209byA64ZxdG/GGw+6umebQ667scq2A9jISiDp7GxzuCsxv1Q24Gj8qCWgueJg+JBkiBi1p1
TR1gT0cT28IBvkwDYX1JRx7QhROIFoE4T4mPhSqmmlsogerdIJbeLoggLGFXJH3F4KWSV1jl7rbW
JuY4nfGo+2n9lejWOtIjKsRBmudUQ6FkpOJWhMHIrNm3gVLbHS6oP4Ps+kfM582lRPu3m9MzTzAi
plMUgqgvSJULdxhmGepRy5Gp6h48gMKwF2HtlAdFNipzHz+uDiTPqi3e0Tuhmcumq1Lmw/U2Kxr6
K56ZTO4aCU+0GxR+YbNBy2GyNfPiuOsmx6rcWmW2eba6XtuJKrC2bSW98/2AZApEw0AtraDs3uGg
+0ELYtAZbzqBlSKlCmzJmtuk9i5oScIwZtgITVfrLaa0yBcp3p3w/0GW7i+2M1AQPFRPhA6yVt9/
V0ay5bJ3RcXgh+eV0QTts0i0bVOQxwXJ191ADfNYNeIBi2KmDenZrWV+g1XMyVZ2BmWvdrTKRjy4
woLKRnvrtv2NEF19JfNWrJntlCutgrMgPML6+OyMPphDl5P92Pa/hcNgvGld3BTjhzRxsw2qzXYd
D5g8e9q82U/Fbzjfuz8Uto9+uwUzNB8NFNXPTlL9lIyST1LlUB7zetghjIlXaMeKXRZH5nOTlZhB
twnKlfmuk8KxbVxGvPe7MefldfTFsapshEMVuRURiOqT12yixmOPVw1OwhjTGTbgvxdP+ccoakyL
Sj86CK892lI214QQE4Tt6qIVsBRH+s3WzWEexjg856P7FuYT0dj8l6RCHsdOwjMb3A38TI1+VXfP
Zm+0jBYtnHiLJF6PhrIeI9F7S0ww2YD9ErKEp/p3mZAIFXXd9OWUkIyLQrEhhT+J56zQPAI4lZl5
di3cKCmlUEM1Ttvvvd64kC5rnu8/RZIHMaLvOPN8VcBzxsRl9X+97n7z/mJO7JtVq2J/f+jf4f67
NNfUDhCZN//fl/bCz9ehrKrlv//4/sTGGK9VmEXbsg23nmt9linMXAxyInetNAkywzAKO1vCePjw
GNyr+jpTvK6TtC4Na9fhfq90u5nfYhASFTXimNjVQxj5DnFVp9id7IcyENnOroAFMKU0H53OYzRf
j8mua+3HAuPxz97HQbZmJVs0ZkQlW075Qy/U7Cz5M2U4S0QE60Lj4vIn2+AvnaQ8iAxEyZ5aido8
NTeV/yktbTx03dkZomgxhabDSB+GBgs9HNw6+9OQbo20w9i6xnTpZrG0aAHeKiG1jZ92DfkmoBaG
Ya3EDGoAciqc3C2IT2ELizQ1l6Ye/HGSdGYFtPVJ1jH51VPVrxukeodOA32xxzpc2UA9G68bnIUT
mu9wKbVNFLknOLp/EOwGWyQiHuq59sUIENYijSeNmcrQDLoVJCxj74m2PcZRU+2Mpj4HadNc4zlB
Q58a4jkbIgLGBoh/GOzrYJXVuTSaXQAtbBtWsMLiUEJWN2DtVOV7yxK9cX200G61nZicfngmPEYz
TaI9dsFB1fQnlAbWyZIFmalVAavEGthsYnkJm9ynlkhuScnV3PXQ86syxAHQDhuKHTs/B4Q1lWUQ
Q1qcGQmKoPlItlRwLtxWNjAN6k80sN6kSzf26OskgeDkiP4xB/ghtgP4zVj7AJHKzxh3COnCgY/9
YzZBGi0GDVZH+T06Wg0oqal1oGS5KzIiz3uaDMLQIKWGTzXMiAW71K9RmM8QfYtNMVDPQxNbFOg/
ohyLMBeXmAT3RYIGa3GQDb/QCPpT1OnZxUaVULd8WRhoUh6b8TYWk9xL/ML6rBWrzkxqVJaQExAG
jidZsDMmWoCl/HzXGQJggPlW67YU/P/uI9XVV+rJyJOJ0N3JXutW/6J86EhUWnIjJ7g6Wp981a0x
LVmlm4WFSJ/AusLHiTKGYVJp52pELtkoZV0NQnd9VwIfos4bRqd4GGixL0IyOKoeej8aribwFD5n
2lHHgmlB0Wb0MWozzOuT7LmQXQQtCKlVEqXqLNLpe2j1flv2jAsHp0EZSBG9IBsmg8o3bDLNTm+6
1nxVDPP3lviFEl2fiHZvzwYKws7DxbwO0u6UA1zsYaYhlS2eDcvmgxkYeckM2YHqUprakoRm39xa
Mtfx39Hf63m/dM3ogsh8gRPvZ1Cxfw0avAPVWyRL0xMTBQFCEV8zK3rSez/bqThkNlsku8GpFwK3
rCupNZrL39MwGODt0lhbNpoVRz1Z4dpwwvKxCgzMTTuka7AUd1lQp9dmYARnslhtUj24hRYy/EjD
r70lMHVZSzlB4XbHU+Kw4y8YieziXmoXf4p3vTQhGwfta0w1uhh9WAcOW9wipJvGWnDeCZqjN9BD
NJm9y+0eREnV+Rr6ska7qtpGHj9qPHWXtcZ1nFRFuk4DfDAaATjrDIieBuQoDSi627q/TpDrZ+jx
JdN3kXY/zNBzJkVTGGvrIsR/pZ+0FiGD9TdXSXZgerKJUsIoCMQ5lh1ELi8TMY6XMl4ZYVkvW7oh
L+hQwQU4OkK1gkQClhp3p2J0HoPa9BYpBeLcp5ZwyqKl3aPLGQqMZvEFFJsJ5nFXC/I3e6zyYFr5
60Kk8I3oSkLAGV2QOeLPlgt1bdM3T/EGzQahakW4h+Bzzlys0jN8ceAokzwUSwztCSR965Va40RD
VJj7lGMnMgQs6ygf9+3X0I/6WY7mIxVv8ZbBoVmUuawv97uFeHdLr5+dKDHcas11hqN+PvjtQxSP
9jl1IGlN5nNfKvtVNQ7IS1xqW78wDkzZQONQZq5i8qgMlJJL6YcfEIjQVnvju5n4YK9CuCuj5xvX
I7Ux3BevmuxF1GTnmizrVWQM+CI25D3PqtgWklylOJn1xCecdtJPeYgRSYujxTzDBaKPpbP0opR9
JM9vuU1WsD94r4WiwWbQaq0VUEEeRcsWOA2LGG9v0wuujHYARsTnGEEPysvIeU5DNwd0UN9jWLzY
XYUxW/HVJw3jdMDZBRzCZRY3pIdbRArpaci5EwV/zRzza2ueRmfeExlPpNlP+87uxlUErRv+ewCi
gkmTW1yG2OuOQ+8/hCSWd9pXzRJIQLhtLCdcJxYFRn9j4QiEsMPVkaZzK0x37SUIrBILFKRXAC9D
K4wVC8MgJCZm+kWgQipBS12sWpcEJe2R7l9VLMj/bqIn4UzfcSQgw/pes4K3lCTGuON63rWxHPbw
2B5F8xev/gxLGWAKTFTRPlv06Gq2eBkiA+cI9I9lLRZy7DySyRhdYKIxgfENYi1BLK6i8d4QyXsH
dpThILXpRfNDaLiIjjsk9ZPt92hZcZSqczSYegF3uiHkQE3p3tA+rXw0Vx1Yh15+OIXvHqNkfDYa
QIPRAi+Ka7JQyqr7tYxiupmEzGW4Boq0UQfyhauN1TAjwMcj2PVdSmHhTlw7vnk2xth90BIWVC04
EnU/248H7i1Nau9W1cMvtlPBPp7v3R+fEAPn0CWavj65fpJBzWZhzlrAyDb5n0M133JQt/VoSkCK
k5KAZ5Ra0IHmQxKF/3O4P3a/6+BjszdExiB6yA8y0YmHV2Jc5r581mLRrQcj+/KrzHswaU8wiM6u
rQajwpTjHsfmbuX1RKKngvABGj9gdSV2WI1D9nQwSebK1hPnkkZ6djRyyKMMVriZB7hgEmUfQZWf
VSExxhI4IPfoVoEiIsVE18Zq61x2Fhoogw+5YPk9OGH4WAw4ceR9Vx4bF6RMKiJPIqnJc9kKeb7f
8up5b205FT2zfUd4kLyx7u+wFvQxiwPPgTZQrlRtJ6+Cq8biejIZ/v7kvH+KgOC7R3fTDsfJc8dj
npCENmKpXZAbMmS9hG47P47gePrvGbqvmoNOpvJ9h4Fln14dsZgERCwQ2ez67+HSr2+Z7REE/v8+
jv2JDayHw8X91ePgZhh82tBjOuPNmkmbSfOG6nEec4KO3R92ECxvA+wnN1kgnKXQyOCi49MP94Ov
Rag0Al0HgeU7BSi4H+8Pp7JAElCnYIpTEF3+HfI5iXwy2ZNy3y/0RY8XiL6AuJTum0k93Z8Y2Dlf
nSzItWzEaeoaVt35g/eyLjzmtba6P3Q/JHaNV00KQwxxi7XwHE/uKjbaCOQ8GWAAD7ivV1q1LQvi
IGyoIDBPrZc8qbRT57AfF9h7vjsqDZajOYUEcevDe/uNSnc4mz7DynB8DgJNvlJ9yo3Qgm8j7dUR
Iky5LEIxvnmWOzAG8h0cc7g7OYwLUMa6lwDDkVeFXGgsRmjIyjyPHoTU/56FWA5uFTOeqrt5BrFU
OOhOkOkxeRIVQixTjaiAaqxXSWCDX1O2y17DoLAYg2ybTKF4QYFKYU5RbdEhhNRV1zShvvPhdH9I
eCTLwcnRG/UYQEZOuLk/PoHzbH0ft6UU/diHKNt1ysDm2S3fdNRWJy9u/u9D2+KUEEc2fI6EDMb7
T8Wo/+9TSFfLVrlpMIynWaJV5sX3X9OUxdVqkTi0sCO71nKBPFLvZgY2kmy3JNmY+vKUF8MWRTJU
8aCItqObjw9qPgTgfzDp003v2BMs9tZ+8BW6EdeRD47NPF8X/l7pxaPvzeqiqe8WZTuU66z2wcqB
21Z2Okq+Tav/E8q3uO6CryQfrr3Krh0O0g8T4UUPRiaDdf4mnaY8jmWg47IvoJF6evUAEAJebMPY
SAaEBthyuZf7gSam2XoaiiWvG/mC58O/n5awmvUpUcjI//cF/93qon4VBSxi/36AgVt/8bOVi1HW
I8tA9Di12aOtuerUzfdAO5pbm0lge+7dn5Xo7NottCggl/7NSqEtZX33ZAdDCWKDuMIRuHX5HYag
mqzSFRHNyGOnqt5Hfre5E4juB6AviS50GJZa5ep75tpL5W6w+22vWHS+eHWZnO2Y6slN+g6GBR4J
k2+f+Kvz9SCMdutk1K9eM9P8QSG0vsdPqzeynWNB4a4bzIITuEM4Otar3mXyM/kep7dKbIbqhdqo
ZsoXrYLZlMUJI2y/f510Y+YwYoDmriKVticj49KFTOqe++Q2aD80lvoWlka29FP1nbXmZwPesNHw
LsYt0cD7yS+cow/lxE44B9qRfpRIN79IvYMicLurIS95Q4sgGHeEc4jxeRZm3sFKucoqvXhIKMxg
YVKwM1A9wF1/aDUsJUpn4ApphnkY1iHBttjoUqPGHXJOHbRaTodcgWZ49M8LnAXiA6reDzPCtoWG
fusRR4mYDVy1an+Y8qc7K76maY9sgxZ9XXtuuYr4cpeeLklHApQ7hf5bqBx9F1FPOHNLAn7yRVJj
iIOFGa7IwjA4aey1YQbisY8YV3R1+jeWYf/sMTJKnKhBzI9gTh9b42ShDTsWSKKMyBt35fhdu8k+
0P3mkPRPtWmWR8dAAtYKl/I5S5ddIjeenkOWkt62l4RNlZUHtOYn+kEk+ZNLT7zmC1c7+jcl7NfZ
YIzOuM8VIeDl7xBJRvmTYIhSt286rW7s+TMTW7eXbT+QzFZhzJeYhXXA5mtJCp93xPEPcKPANkIN
VnYUIQyDjsRVNqB5+gCJ5eCy76uhPrjS9rZjx6oZqqjdFg0oWZ8/sjjU27Bkd9dEZ7+Ultx3Yf2N
CU25yCp8uQKqX+ZJxJlbRvqnNZ2Jxh4ZvKMgtqXJU4q/6sFQMQwwVkiIdYjQxhFFg5zCTZCwUOBe
my1619/gOMGzBsioOQt6yWxiqywCRcuMqaEX78YMGlZrBsfRcfodaXwNZdTwDncjZRZu6ptKKPSH
6bgD96oWuJdBjK7HckU5SO+9GuBBucmWzAH7XOoWxhVIQBIQjRG+44Y4Hcg6unSv5IrijuKKZK3j
+7l2KeCW8IPsi4zQx3S45KxRzjU3yyScqUDOvrExxkIly9tE6WJdRsU0Cm7eosXSbxOo4jBRmeu4
162reUdLXNC4oiDFue26NYzEesl7qXemyk60eNmy73VtQ+zTZohx9ZLUJqBEqYknViTZkWyjKOCl
Bg8E4dpYNtQvUzeipDImi48VxuzYAn2659wp9Jsc0+8mU+Wyk/BDCuiqXGvbdMhI/MzQnNEJ7SJS
u86O44RrwDGcU30WDTelN7NdRhsaajStsgl1TH21LTrqGhP+oJbgGwKQBX+wzbyl1rTjRTIRT9xJ
Y0EgmYX2azepAKJsJGE7goLfcNculo3Rltsu8ujfR/FUOUyWaS8C4Mdkzi+GhJ/imj1YJrZAuna2
nXQ4+T2tQKxQH8O8vGlkEcLwFfmiE6w8UH3wDmLiDHfjYSjlH6v2P8p2wtXxJReQ420UIAsHjwjL
f44q1H9p6nvnpGjfygJ3GDeK83Pohl8qNt4tmZZbA+HEeWJxFfRIj66atUoSxlrR4OfbZpl/BC3J
94menWpbYvOlh1t2xoWkBv4gPewTtdELLWx8tuZDSa2NO7m3FDZYmmlg6TIBWjTVaCOKQtCEX87G
yKN2T45hvrbTA94wDPaLEHmG4jcS67MjyYdAJD3MrxbOA3pLJKcfuhgnK3Nlje5fu9Z/Erwnme3F
S9tP3zS7Lm+ewtsjigixm94GD8ZRa+CDBIL/6Ic7JJjVgUqSzt7DVt+FfL2TNTCYLLUSdut0Yxr7
R+ARBCikn+IRu4dRR3tSTeEtGklK6xzJO+8keEQgtX2Ufw/uqY1EfQkdib4YTyFfffSihmJKhlKI
OaXfFAmRpdCxmzJB/vDmGmMLrTqcGWWQqcpQonQMoMv6prGJplzs8tb7tKfROVTjrhDlQLc4j/OB
dC2bJLBkdhIq6+fUS6HJwwiV0MKUfpx6SDPdzC8hIWNZ4+PC94lWQdfAHDAAv+h4yuz0tFzVDjO/
kLnXorEksaGqOhOsPtC6tOay9ZEFF1GjkCwDPc+eF3FGyR40DCqJijig6PcPlUkhrGvbATD1EjD8
trjiLxUaKlGchjow9qMNIaQIo2SlKcs4Ov2fKDerc61LsYR6mq4sNrMV8iVj4UXuOSIu69ASBrkj
QDmCHl+vSe+zVp5evAVOA/V5HD86JUFkInSvPUY8KKQqePvYvLldChMhi//CZ+o3FqU3G0RaMYkf
87VOdwpIlQyzPUFEkli7rfAuh/gY/baG0cL/bUoUJ6iCIw0/vdSTi3iMf/Mw8TZVOHzSGcj9jHkr
MSe7OB3jqUx7KJFGbbsWxVPf+/0yxNRpJUX80Nr6p4XAD/JY9ZwhDz8pVWzhqfyJ9eELv4ytVkL0
xSbRWDXo2WFY77PRVduo7yuabtAKIk7x1yj3MgMTFbDP10Uk7K2cShPMvyCjoIDXVw38TT6cVcaO
2pemReZOix37rdLdp8pO0LKUGsYZGF3vLd2Ztv08225hNm3y0AuuwnSRN0uystpRjDvZTq9Y/98E
1OA+tNr1oFLW+badPShJza5gdYBAM+4H1F21FamTfbKKIyzMETA91K18cpRS+x0dNoYNinSNTGAV
5vJ9syNsMY1K11AbdL3/U2fQ/0NQbJqn52UvQ+voZhLPPrHG98692Jr318sna1G1mCnWtdKWqe69
BjUcgLjSyAKD06wAWR77gpiJMvpIR9VfBtTQwHPTElWJOFLdeRv4aCuHaDZAnv/D2JktN45sWfZX
yvIdtxyOuazyPpDgJI4aQorQC0xTYJ5nfH0vQLerKrPNujsfZKEMBUmRgPvxc/Zeu3oSmIFgq4y4
FsebmkbV1upTvNvYJO3hxcmi0k1jlfET6BCL8c+qktNb7/vjyqtfpghZnBnHUC5y3rfOeB1xKG0J
YK3Wei/x+scSoE+vbaagfZgY0zFgM9v1WM8D2V7TVoZT/o4wGa1Us/gqcpYB0SAvrt40jck5cvd6
K8nyoK3HZRjpzUnJo26lmQUiuTCwDlq1rVWNpEYzuDBdfEeSOG0aKkEtboOTF9kHOZDYVaU2Vi6F
QnD5ovtWcnN88VVIQLxVRcO2KJ7hoX/B2lDWeh4NW7uWO0kcIusHHfFWKqhK83DvGSzLWhoyzIg6
7AzGc9jX/DIUYKiL8+3kf4Vm054HTaEIFbxCI+YzRdK6S9DqyrRTjgkTFahHRIpPLN7Jp957u7xQ
KaOC7E3v5BtVSLiJMKgzGsv6Y5czm2nDX0Y/ddeKEwYJC/5WV/T66LThiShFFXEcFVXn9+S555d+
BOUfV0b3RIuTSbE/bi1jBOgNEeNZJAa647r9LaM2dlP9nFVld1YU1PacFwg+VfD0TeEZ0/rkoqKK
sCiQW41UxFWT1EaNYnxEbA/0x2D42Lx3WknbRx3M/SQLaDRRBkOsOfgOKEakoKMrfKKElRL5p5Lj
O8wq3hGfIzkuW9erMfE4pfpQOYHcMJDf96XvEZkHc0GLlLNnsb0DQWOONUdXhe9E4U4M5CkSLYMG
MFDNlU048dpmiV9ZdvnIXgBHEUA3A/P8UfV0gtojQrrjnLk+t3zOWQqNKkdRwUTVBjKXgbWpcxWz
Z+2pzA67PQdGhgcp/ViyAZAhUNTW/SjXwnReCtk121yZEghf2iFoMVYg/AGIG7x7IRm/ZlPO6Z49
ZrVmbB566RCQPXY7JyVpA2Vqey6dFM040DCLhIi75QtjzVdTJsauj7hSZ/oEy7d4jHOk4cHEYhWD
icsVu8ScChaeKXmM64D+fjykcl0ZsPcwe+CbnQwDyobj7AqrsHeGhlevtR78zhePCxjtO1AvNpjc
6n62JXjY2Jm9iv5upOutB/GnSRDeznL6Q+4z8U1mVXPe6+od2ScPY6LBrJ9p/xKku9uVvbbVUZXH
mrnuSFIDNWqG5zTD+jN2KuQIlN6t00euGQ3K1UrYIeNCS5798mMgCe7RhwKPWwd4HXBFuEwatTu2
AXOVpZrphsKx7/2ERkg3P6XKOXfXWMj6ZF9fJbzspAt2+kw5NjOGNIMRpNcqAeYKdOTKDpbSVsyC
G6lAr9D6riQ1Gnc9Z/NZdLYQLq1G5K6GeeVqevlXUzkdm2/9WPpJxr1Q14/LTxnBNGzRF3nHDNNv
5SgcJ+MY8PFQUHcp0XXBvo22clkohaYm71TmEcg2leq8vOlLtKAjawR8cLouTpkrEJac4ZYFNKvn
8DC7JUXVCeG4eIV3zxrbM+vxN1mioWCylGMVxyHkAgY+ZcFM1yzKS1P75pnm85yziZNsDqxdsgpp
1ax1BUZEaXj5upRFuQathvqkRRA+V6Am7lSD327NysnxGLL1uQJS39elflSK8Or3xnRXc/JsC1JM
FS2KzpxWyTzDKhHp5CIQBmslm3JQxL4vLHkwVQ+vSVgbx4QN7aTpxkmvFMZRcKdXeeg9q3kxnSbU
SjsCoF8qkh/uQsOk/RfrZPUUzfDNqOwdYlKxF9KJY9c9LX/yAtwflVmk90NjbXxpdU/8+HIReaDa
cc1RxS1fWhaKLI9W5YxTl7X9EGfg7B26D6up4zBLknjEBRzUTCWtwvUUBLKNUq9UapZ7FbMRgxpT
PGIGwW6mBqlbpBw+Uzrxx6lR7yyB6nTCdXqYKgfoE7Ypm9UUy85D6WjiWZ/Gw4ArspnzLkKFl+Yz
IRixIqwWIjukwnErGlQgqUT33CDcRYAdjBB/54BSJWohOsYzYMsa1e2gY60vHT/FyMquEg5pfPUF
Umo/+vjmeUrtO2pzydsMY0dFCjs2B4GGiBR1bCS6Hrm+byts75Tddhf+wpF9VTQF2Rr34Hn+bmgj
H0E0s90xGgGMImcsh8p4rEf7yYE7fampE3FxGscC8xBD5sJtW1olmGMHDogj6icFc4eeQokRQPVv
qPhdrgTkG6li00vlnxtaFL4XIQn2hbFVPZQyqRJZ3594EAYOByF7Uwn2CSeKs4tfeOJ98BOWEIR6
66kPwEnozu8ixxdMSe4dFSIAwlFlQprUiDxLFd7jGPjddiLGgY5MnrqA1Oy9jVnkmYqHNulAHN4q
K7QMfWs07hSRTbuw6J/aWtyNccbr1lBuDj1ZPxGz2zOHgWofivLQ1O1LwcT1C5Ta2nNW8USuvBf4
hFj2sX1GRDVuJLHI6x6c//13IHHX0Hu1s5HYMr4IbSRVktRZ8jZgGyUivFCzUlyP/gM7CfRWb9LY
MJ3k8P36FT95FvpDyWiE2hKBluOHewP+qxs0mGTRCPAp1g11WRAl+4EcXXIL1Rt662QLW6HaZP3I
MlIpKOqqZm9mk3ffA2tK8SAbk6O+sW4wFJi0cTfZxlfbaMoPmvpAgOb3CypzQtOYa1jKRyfMrfu4
M/ZB4h8k6b4rzGQl8m787E6gb7QwQWjEzP7CXP827+CHxgeNRSrdVVMk5nNPMShfi6/S0XGXcxnf
lrfbyrt6v9zueIUZOs6tHIOdvGA+tPEkY2ekERb9/hQvHerRwrZ/TM6jN7aBq/Z2TYIaUCQtQnW4
ouNFvmatWLvvvc1DwJKvcWXfOF0HpPAgO6+lbm1iwu23sYGTpmCwxdnaLPcKf71Hdgy4BJbVui1Q
NceTsXMSfJErVYk+sTyTL+LQjuAoPiGnreyEXkJbT7sUVfFTCuT4MM5B5iBywXUJ4XaYm9Dkpzcx
80AztTKOyw7wHcG3LNLYsLS73i62pF7IC/kRJPBU+NgGSxprrTQIdii9vVY1iquEdedO2KKvTq1+
8ezQVnkfBE0egAve4JvuNObqE2AHusmV1t3HeX7n9+qLScP0XmkRheRq/zb0Aek1dBYa6+UbkqzP
tdUUZs65b8itxJDr4AFGniDp7GyBG1u3qkHEHikpmkqFwaRjKj8grBdub+p7Npn3GHH1yzTSx8a6
QZIzQiowrPPqXUkEnOQi/MiZlDQzK33CzcpIndIZ93O1CjQjp5Irw/wUR9P4YSvKqh1lhDz53QeD
ds1aNH7t4Fsnrx5QV7czJ8yrT7FFuKGu+Sgy4UHBuYV2hcaxtHmi6IfMbQZf7TCKbYh7ZJ8HDJvJ
QXO1th7ul7UTXxBThigCLagpGHkmxrEAF27ZvCXLMGrcLDQ2ceeMr0MIECrIjO33tSZbXNeprr8S
iWRhOtSg3aQNPpSGGehkjBjEFKffD5l8bcM+2sC8IHQhbe/w1FFk+Di5xKTpd4GG/qMgnmulKXSW
ojD85I3WXoSucjwrjaMKUaeg53NQpNHuhcgw08c6WHuSsAPMiZn05H2W+XgGZJXfd/tMEHKsMJbY
kAqC0qDVV9rU0GPQjAwjolD2XsdJOe8VpC3zLl0YQK3qmvti0EXn9hp4EKur1ogYhotpl8e62yWD
bK5kHETrMgxt0NVUSil+meXdWpZCGqLiPdFl5DrzyuCpKRYE02jvyLT40q0o3RQzl4K+Soe+dZIf
vgastXcXdjEfO1eddALUvENwaWwJeazDP7u8bTGuso2l7clfLq624PTd+tomi2p1by0rVUXSdcnE
eltKvDn2zJTtCgsOsuGTH2A7e1Fl5Ey172NDkg1Bc7+WZ1Wl4ex0NaEJT0fuGdFve5al3CQed22h
qtWBTHPynUf7w2/0J6212wez4zYIvYAZL2JnqvGhvuJNnaEZ1UV240EWmbnTByN+H2tEjmEW40/t
C3Xjt0lxGzMER6FojUvbeb8UmJrvA1xitAyi36lcDKu+GtItwHvgMvPNM3BkwhiAlzQq/XWQ98lD
XMxxeai0MqOu7uuOCaCamg+2OgLVnDvDJF25hZ35pxZ97wUa+bsinPZQACijyd2J97aAbEIuDFGQ
03CKdcegg0bprXVs2j3Foiut2ZoT2MNteWsYUaLAmvxzNU/iiR1q9zFG1qMfUwpFvq7sUxnl2Bko
uByOAkfFyM9BCT11qOtrBv4aCBgvljiR2dZwxszgtnAd10aklYdUBXlaRXDskzmnZsLdi+8CWmZi
8RBxisJFJ7Py4EtIGV2W4I6dl/tStd4ARVqPjcGiILNgnleSGGvWKgsLtJi7Mg9MDBKljgqvcBhn
w+4dnUwHsoJ0jGgEk1rXnFa2XYanJsWtJ9X02Rjr4W1ZARheFccBx++mLbkzRr3oXNEhgG4ky38d
DbabYMTB42cmlyINOkpq1q6kr5CPa+SqAlJiTZYo9giuHjq0FSYiBQzqCe7jLEtPYRNOMDZGlKx+
fytmE1+GO81V7YKHcBSoTX2ZbewYP1KQV8M5+t2wmJrxL6sa24sTZtY6i410D24fgzTb6srBOvyg
G+XZQRCgDbl60dF/rTN8PVteorqnb70ay34TWBxrl3e8CvQcaz/e9yXYHi2GuZ0yQVU69eaZ3iaG
PYHm0KY/symqqjjk1fhJ18Zf52pX7abhEzowWsaOtAEDxE9lK87Gs9BdMZ0vMUplWPn9mt3CI84b
dedPstTEbhjCDk8nWacCRhdCAy6o/mEis/NBYDrb5p0cbt/vVtYNAaJW7gitbLHKAAlAKNTpXAcx
4NijxeILS3xP63+gJoB2UujZHoaCf4xtnVJo3nsFC61bU7pvlv0Y/xQPgrNS7FvkrNx6nC0NZNnN
WyBo0gZzOS6MBpNrrSAcLUwslkO7GkYuzSYxHsPSQHc1Grx2FR31vOYB/K7EJWy87lyVaModWABL
JMGkc7SeigKwFVCRFZgfJi8cFnSZX+mQOW7lYCpV+ImNpvYBeOmZ0iW8k19YwTVv+r3eKPdgXiOm
Xx18khDxC64h2qoAbgsl1R8jInQxHVUE4wRpu14OnF0QXe2grU9+XSLTQ5B1WA6pea0hXvXDx368
Ltd6ZuPa7fsC7k80XOmSWsfliAqUGimYSTAt8XVX7jTVpUlckWABmL+3FDbE2Sm2hLUzDdU3SoM5
wcFLc837wG0G60njNnrQu9A4YwZ4qITaHjpNPdGrLdYtgru7CQIc+kWlPraG/1z62aYwRizeWauf
bGn8yq2BK2IuoTTCijBmq0doDdWxJn22xnHm63QjQYxw8hEBvNNuuMtq+2YAU1nrySjW2Pn4tDrl
BHoxPMP2o5GA+B+9nIHZReIhDStVvyCG71CJxsqB8BZ9bI1TkJSl+90hYAhmgUG7RI36HI4pUMQu
qS8Z891z5ZnN3fCLizFnS3OUazDpmCm06Vl2aNdRcIDYNVvEZqXfYCO9+RWGfRtXgp9It7NhLKDw
8o49ClXU5Mn8yUYKh2V+Y3Idbk3e2xtsMzpCrH4zgu0wqkS5JVLnY7FNZx0ORv2yLO1T0zwPBLYS
OaleB4R+61TFVVpM5FkbhvZQkAW1MT3KnokWzp3wlQ87Fy9TKIJ3w2bkm7WAelDXPKENKBvkNyYs
7Ksoyx8crIaTnnblziPcAaofbaIxAuKiiq4/yFpfjTUu7DGF2Pld4Cp5+EvhHn3JSntahXFtnumB
gg4di1+lSPrLVLUk9dUB8nnth0U86LkZ0+CGUdHayITeWDtZ/q08pqdl++htSDnfi39sTt5Om0dz
dlMn5+VPdYvLtMORufeCTr8pVf7SChn+rNGQWkN/jXXkmw7OxSoHmM+LVnhe2x3zwaDzB7++57S/
5Se2BgXjrLUNj/gL9/SG8n0LZ+c4BEpw5PRDwAMql049DFMVPnAWiJ4J+CW8VDxbqbkPwb5pttlM
K0l31ScJaj3G6nDqjRF5w+AP6Neap9pWIbX05SOGFOYIeE2hWfj9My0YLM5Vf4g8gDPLdSJ9bOzN
4JplnBGmkAAC7zx9Fcf+x3KU0sPqPcx+Lc+Edkl9zHSWxL59DKJJOixxQ3RGZ72juaS6pOExMVAY
OGQ+ZDA9S4czbbPhvDQQmOwC4eBiW6UF5bDalb9LlVGcL5voMobFcuzh4GGrEPisAdYj699jh3Rp
k8RKt1WHqXv4XpgDcy01nMXLxaXAJ01Q7PclDn70vZp/UBuqB0RN6RPWaZ0Ct+c0OjqTXFOS+Oes
/cFsbeX3HmfbRH0NGtDnxlB8mvNtGCNi2pFMoLHTkmgIA2M1FISrUmEB4erYsoPyMBi48tLSeEl8
T3kebQqLgE8T7UHsXC1KUfhx0v+YomdJDM/n1LCEiCbOHuwx5lg6BfF+WRxFb3svo5Y9m/mQ3BeB
qdwDHLuv877+GZWM2bGA+VsVq8XP0B4QkikiBCfVc25ERDbv4eiSzxEgrHE5oM1fcgAnI5qNw3IM
FJL8oiTT+rMSjKCcnPLZxguybDNTBO9a19tKIdCQGILvuA9bFy8lwLg08pqNk4Tox8Yk3xo1QyEO
kJsl9CJpKuMuH+pH6S/+B6Hi8cJw1xXl8b+/FCmJBYJB1xEl6BVViqRPEcQnksvUXWxmLM4jwFkg
oq7tMbhcNsZqJO6OarzapwRmrlNmeV/EdwEsGytw4/UE4D+AnWgzVj+JXA8ZLAfVLnL4yPDB9HdS
zOerGlVt7oRM9OlxcXzS87U1Ragi6EwTTjwXdFrT3HVBqECiJOMto4bYTCJjbFVgTghFEe8ynR5E
nlP8e3NbNeqNnPZUe0vI9N11Do9moqJbSbNobrS38quoWl7e4Iev2QSZTOnQIdJkZr3Rmoeoqs6E
5k5XYN2AeRN84yEqqTummfoT+47nOhqS49Yx6KtQMixHH3Nq9r4+gWMRY703oZnQEMEqkvvmsK97
LB9F0jXHdrIDd7ZzYqodIE9n5CWgi3uvCJNcdyZtUq61+Eeb3DlLfBFWTqA9kQVFqNAx20Ce9Ttl
OhR5X3zv8EqGFLYxa5yiUv1aLqbahAAXddx/huiq+6yLPhKOqK5GE44FQXuJvQCuEW8tO6sbaSL4
OQKbCrTxJ+vZPjCqaO3HwnjU/OkpAUNwR/uuekRD6t0tF19qgrUqi+Q5loaEro5WT1UcY1dFyKxQ
CrdSfJpxsocJgaFxOM+twu+JBJ5ZOI+5HxzqSlddr6MSDuOpuRCDfm9reXxQ/c5ij7f9s26DvwF0
6xhg0zpyfsmKjgbAG1q9SqM6Pesekh7IN+ewz/3D8jFUCoJvY1BPTNCYS9sa1UFFHCxH5TXRrd5O
9Km3XiLaipACjRbCE3woa4cDIlibjYHbi5OjRZzwXuALIZgyfagn5lRhLu59MzM/hVldWg1USkMD
zqXuXHNSkzfKUOuQ5xS5ZFiTmRMrTwVD+lU2IK6AnXqOC/tWah0txpAW2NJLhXEYZDe9HoLNmHWf
QKxmjGZDDFOAIwoZVY/cmmi2NOnu+5xTO/C/GJmZkD+8xIu2/JKkkcyPYYt1r3mb2uu0H5xBPuOU
LjIS+AncBgdzESp0dp3WPy3nue/OQvmak+j2UOlkBc02diWVx6XpqlEAz81Pqzdmr0/2m8Zmiwpd
c85jT37AcpEtVdGyOio6cb29RLu1/L/YKum4JOb9VFovw9zJ1xO/PNgxdkkQwFsOA88Mo23eRM26
0IYDj1FBCV++laFN9EwqxMxE/BXDI3xpOZTiphzvkO4dMeBmN5PomJvKZr8832SD5A0jvXS9TPQ3
Uxgh0iQCDQCbi1XeksJjRmP4EGbFzZQBpsLU4dOqZ1WuqF1hhs3GH7t8h/qCoPE0/YlUHjfTyD6/
3NFGaZxLjewwZSKnujU/PS+9x3zdsunTBC7MY2F12gtJoA9YgGHd9lbHjAQcWBQ36NijrDwYY/Qe
Nzlp3/BkLo2Hxond44DvFLStoPtBvKDrG81vQUfuwcZtSDi8ppJQQydq+QiX5zI6Igs8ThenwBLd
afmTbuKq++54mui5scvUV6Kr0WdJ2r9lpj7BVvHOpNhCx/QYOSw/YSDBixO4GbbPyT8k/w3RFU7R
sJl2SoceHWh5ePG5cXckAKCYmhc0M4nfJnRYS5zURPxCWcdk9yER/mmhW5ozPThDyqzeLy85ZQC0
7807oYfT9vv29GcOfgV/tUi7eL0s7yiaipM2+uXxOzkbCaZ+CvOvygrsXwIP8bZAKC+JlAEtFG/7
SEZ3XTo8pvXwrFNSLseYLBmnS6egLK+2fltyBhWDdgq6fOIYw59Tybw0fknAMp8RBb33GprT7zKl
cAp4m07Y3zLB/WI22c9YImU3Q86NSgSbcClfMfU6lARWt22SR00hnKKcMV7LHZdxHMYXT5t+rO47
BgLHUR8/QkzbN2xM1i1NpvBQ6yrc43h4K0RyBrXCXEElToNLVaXDyRcDJ/klbwfOvc5Kdqb8Mdni
9r3b67Y8abBkOg67lzrTq3uTK2UtbaI0lqa5nqAd79kow9Q+thQ5dG5gexDeal7/72GnS+L9XyJl
VVVgO5U2LWgpLcP6W5CnTExtHP1qI3vftX285FmAY2COMFva17SnLGS6n3pFQAmRh1RoXQ7RHk5J
jnXmrtaNX6yysOO1RtkAKXn+f7xAmxfw9xcID5Bhm+5ohi7/lnmrYD8m4jjg0xudcS3K3jsEgB04
BSnIq1p6pYNmPOH+Ku9Ah8fXkHa5Dx9ReSob+DDeWLxCi3od65boWN0/I5G1v+Ns//1j+A//C8hP
Mvp5Vv/zP/n+Iy+AmwAY/Nu3/9x95Ze39Kv+z/lf/ddP/fOv3/KP/vWg7lvz9pdvNlkDmvO+/arG
h6+6TZrl6Xj6+Sf/f//y376WR3kai68///jIWw46PJof5tkf//qrw+eff6g6Kc7//j8f/19/Of8C
f/7xmOTdWxy+/R//5Outbv78Q8p/GKZhchRlcGpw6XDF9F/z36jmP3BuWLpQLU3TgGESCpvlVRP8
+Yfu/MMUmkoyvIoAS5ImW+ft8hfWPyxJqW7pBje9NCz7j//9wv7yvv/35/BvWZveYHw09Z9/aESQ
/u1ykbqpCVN1EAjatsqF/dfrGQGjNXUVvRMZ44esvCo7+F65GyLcToUqngiXR8sWyx6OAZktaSIv
qQlCmToFH6BzoV+jUNx24XrKgRGZif4UxpF56tvuZ8UqusnNaeCMPtlIlXHFlX7dXGrNXhHj2RDK
AJ1WgPVzqVbzq5y7clOngkaZHUA2dmfRNOETLl+mh6VDe1pPgDfj7jto5YRZtejyw9YqJ/tQDj2Z
cbyCauyPBp4B2ivk0NCjmDbZqOEBGQA4JiYjgUaSV5fG/aMlLlNail2oe5VboAhbIeywW+8uHZ0v
GGdIOsqSWCT1AV2iuRpISVvBrT3iedgnwn9Go3ivc/6FG8KDJLq3lkhwq9JnJ0K2NA0qxxGJpKbj
p5GzNt4ashmFvsQNbXvJOSzKk+8bgDZ9tqt0xK8/KOqjYeHMJaPJj9rPRIy/fS3/aDU4XnEBlQw4
UB5t+zQ/SwajbZoek2A4lk5OFwEjb2Lbz1AlfxS1dQDN+aERMgbTXN0mCeCusSJit8D5IsabHJly
hl5FvTz89MLwoUoKxFZIlqCSfAyN/QAsu9DVS1VSm4czlFU0cNpUr9t4qgSuPRLU4eCujR9svb1K
ffzRkl/XF8+NAgKyTbxrZ+dPlYlVyLd+ReDW1kZZwdtC1WEZ2DraJJdQLpVXgiXNfZcWj0UIVlez
kPiCeKNpqH8ZuWqeS0W5IwLrMcYbuq1HOvHOgMtjZr5s7VQB9WwCI4zbZpcaoA9SLxkB6eEKSRlJ
VCXB7w6fa19ifJAZW6ofon9CtoRTrvXSLRAat1TaJ9S1zbNeNb8mobmWgYbBVx+pFGp4nJBISKWx
uqYDCToaq9GGRQVqf0NoFcFtU3okFhyemO9kLlYElZ75QG9O9dEWOviSIMz8SMrMWUcGdGxUah9e
6NR3foliKYH9F/hOCc6zAM1Dq56ul7TJruuxP/tqWrga6UO8VTO6KhCgEyqchuFxtB2GEjASyBzo
mnWpnkMFAzBC35KBf3rSCYZf9cJbzqITuQb2qx3B3veUEWOH0AAUNM6Woz3qQomBulI3auUhShka
Cdoz/oEVutiFKbDPwfavGT7hdeQbxUrzQwBVKULBVBxM9O3A2ZKvwDLvIy1UdkEdfOLX8Pd9VF2z
FHrJaNH9R/24iioEUFqs/6wJ90a3w+c6481AE84+Hz3p6GgN+HAJlzP5kQ3d95UROt3KMEmhjQRT
Br2hiUYtBGCshMii4sclDQmLCqCvRNB1DIuVBeUE4+tn5xQEFDjMdAybKRGf2o0f5DOJvTfsMQHB
ps6A98X8Ys+jjJBvWWCXLreCZKVJrkKSCYD9Kdjm0sLUU8kdSzkC//Sl4sgO3o3RSfoTWEAJV5np
Gb55llOl3qscc/cAb2N+j/fWEq3bRml/h+TlTe3rYWPhRCK8JNhN0tLcxuL3aSPSlhM0yCG6H/Sv
5bBTC4jDsUaGRCbhbNgJbIltgwp+09CmYIR6UyfIM53SXbVpsHGlNfbOZDi5CnHq2E5jHuuYObXj
gdkhUnnQSvJYqjMSVPhSLKL6ODKsQW+EjfAx8jeNFbWsApK3P8zRBbdcsmQTw0NnUN7XXEqhnpqr
GiO4S8vBtfOOEJvMaVZ8nhcnngqGug6tNkBog9pgdXZocSssIRFhNJdMZdnvx1OAOCvuX0WPHrWE
m1o0To+mM75P1VAewDDC/AwIcCs0REwkOl3L2gaUaTsdJ2PCyj2tBQcgxF2exYg8eLLSr0Kk2PBZ
4fHqAqlPCeQcDPc05SP/c9/XsbMvjPhDm/RTWnBP0tjU3QyQNrYirmksQxyCsu7m3TsIU6LI20+C
1Vxj1FBaHblx1UtNYFWkq6ehSRS3brPQ9ePcWPUw4qZkvBjofxI786jEoWxaE+yeLI+9rbbXVHTL
KJRs9lf644OL8aZnZrFKDKrDqoovkdfTHwrkdayjkxy8E0MQfVPpXQqbjxlrUZDBxq7K4Bimb6eU
dyX/nXo7P+RWjtEoja6BwNGh95/KPOylaeXFwZyfWMUrH/0Ii0xwtTmKTQwEMYqmDN88cgtFZu3o
HHzm4wjhowd2qCZcS3ODyBUontekacktnEYOiuE1jLx2w5QVsl8Xswvr2hrMJykoPvFfRhzPaL7h
PeD35+A0oRnpNRYN8tPSTKCUCT+ahKCVGlFuRZRRNhJGpILWHehmcyQgXCebsmSvF+ETAZyk3uEo
wcWIEiWJJ1CtBWrQUP/KAsroqIGVwV2HTqB6m6Zk2ip6uIt9842mn7m1UozDTYZJoVE4nRXdrtMU
8F4JwQ/4ghAgganrgD2tjcrHy2t5LCWjfzFrZv9V/6LT2r+f7B8stWjnSp4L3FJCGcK9qptGsMEU
QpPXzAhY5/I1EfsREtDHu2AOXWEkDOWZDK1gFhCHUJvWjoc4lv4zoztKMzcGtwpoYPotR6zS9YaN
VjLxBC5pNCxCdE3Xw9yq0avW3MRmjb6+UomeBZB/7MoZKklQ2Lpw9LURcwZlDo44Lg8wzTb2nS2Y
PQ9Cfaqi+jOU+OL8lNafp4frLvGqi9UNT54JxJHfXVvnnGZIJXGTEoFa5Hy2g527Wdp5XD3hOxGU
r3mHOq6Ki/oWTiWhtJoLxJISrS7oxDNHsqocQxe8PYAQEUlLZYRRC1e8GD5FaTj7FvTaNTUMLt1v
Tow1rieybb2kEPRJEEonQ8wNhB68QsusJDLdTzF4St2GTtm2RX+Ompw+OF1UPEFEY5MSU8i12sxT
DdJufOOKoGNEGD2BgSFOu4isF0Kpq8MkjIDfDNxnUBtPdLNdjHw3erlvscKb+kyMBZBWLsgJeXIX
ymhfqM2r5VSfXcekzbNAknc+S0QY5q4x1eouDaN3Gcph8c9uZUa+jkf0NVBVYcEQqltEPl67VjSo
UiWxg6vSVIAB9B84JaIVe8Bx8IzfUxttGP5dJpPYJh9yjIJAbRXWEzAfRBZUOmsH2cguDtmjNOdN
5lbGeV3LN6Z1D9QCbir7jQM8OYvjDZo29OJQBlTHutdNKj27fq+5/UBikYcJgp/pMjY/FD+vA+Gk
gDZ15I8zehludfBatk+Nfg7GjyI9G8Y1T27vkf4eJW928LOvblMq1uiHViECZBw87EgkNiJjMCBq
vnWUOfkMhJEfhf/M3BY9wKZPPkt56NWroFkIGirdqpLOR8zZHDKngZtnOg1tfxQJF04Eu7OiX+Gb
66GyblNg7xSt3CLAXmvxQ+VFq0ZMh7zQzhDmLjV2U3p0hyBmjO7M6G9KrQspMYLHiDH6iQBDO5jx
uoz55HP2MX/tMzaVdLcAd3b4FWW5BXbkWtFbQ7YvtYnbyWgTmsNaQB4y1Vetg3KFPOE9alm41FeF
eFmnvneMZC05OOf5uy0Qsnf7Ur2WD71WUNsPt7YBclxexUharZm7dGq3Dfl9Vvojg5ePTBRmG0GY
6XYSLx3wtYphn6kED3xS2waZeObH5zZhThU36+3k7CuI58BQovYQxezM8/bAwCfF4IaOWdVx0vzM
evirMKqydFsWv8XExHGQDyGyIM2sNg7CKYuNnvImyQCOgPBJlW6fG9EdDf5D1pA3AOhmJroH5uQi
hmZGr64jGIemcgsj6p/xsXwA8NTc9N/o1crOhfIVfRR4oWW8Qa+LBcxvT7OdG/9UgkQQLOraHBHT
bAtrDkpawRtGhwN7tutZmX54DoacuepjGi5MFAArvrJ1ob5fe690euGF5twE9Cx2dUxoBwCIDSnY
OeES0cm+z37KcUPGCTl3jnf11bMZ78eQQi4D0rKJ/xdz57EkN5Jm6xe6aINyd2AbASBkas0NLJlk
QmuNp78f2L3oqpk7bbO7mzKasUhGRiDcf3HOd/TjqH0aLciqW3xAjolthoFdkJ4mecnEuKvS08iZ
3fkOZg58Q6wad9XrmFNEonMIuDl3vXag/diF1G+MJStYL8uNxWYnUUQzn4vp2vA+2eV5bLzW8CK2
M8QnawTteSDbwW4k8jLOb8UnD0sbOOOLqJ85Wtm+kjEYFoAJUDYe69gbuRk8+RBm55w8Z0rFqKeT
DSwLdct16Oj0wMkEzko47XmNDmnnReah5ZpGw00EUrJX9u8tbtfkMvT5yGrTi7W7EJ/JwCbjlDxS
P/bFnrRhk1jTFRcSXo7HlUBU4c8O0WTIFK/Np0mEwE57yu/HO0IP2g8O1gQBJxcuYVXrHhQMh0QE
Bdm5yGgvxBFfBLRaVPdkgQKaRkmeVT4nL1nWHNex9MNDyvZIefYDBOIJ6C4rESKP4Ker5tjFe+Cw
MkWaeyGCoqTGFcGSnpASwyAWIf5xl3vamwxyds664qiCId2sx6L5mqpf6Ud9hxGpbDwd2NP9ArP3
BbqPVT7zHfG1Fs6VLxA74T1fOHSuaroU7pMOWIh/LNIjLzPPPFZN9zMjhG1iEf6r5sbm7CA5lRkn
W52s/J74vJbtVa3de26TR4aJe/HBB2BqRLZwzPInk0QrslCRvN9LAtGxrPyAk50Rtc1h14IxgOr0
znMG26hIT3OADxjHDo7jsLwvkMUvdqDxasrLtJ6UcxiInQSP3exThrwgFgFnMQp4WvGihvfAlR2B
ToSGEJutT353UR6s1kOb8pWAr5M75wxMVVDgkJIV0NOinKWEL5nfG4ROecj0ne2/HPAf+It0sXNg
BXL3f4bRjTA8WOGVfnL6R+0rI4ik+AA6QPHX8wQ3nkVm1G30Cl67/XLdM3bwlAdMeYi6yeCooG7D
8oCkl+xJpyE+dHHAeO3l8Mn3HL2jM/txd7bKOyPy1/aoBmLmTxJYOsiwLcH7JiFU0QGHFqD4w2Fe
frF9csS5TX0zvgPSsozAFe/byMP7QfvdUPe8MzpJvjk7qteCCr8NdApX4sgXP0pPsO95gZa5Z7Kv
AT7ieOHTR0rXXWV52wMd+ER7RlQIICnXIYSFw33uHtBFZgTEREHiog8vAooMFzxysq9u+dH4bGUX
oOeGDdXIYJqpS65yuE4V5rULiup9zWOvvVh4j0YsfruxPfeJr7v+Ih4IdQGo3uSH3rqH+IYxH9cs
mtkZ4+UnH1xWX4haVQHQbT97jGaP7xF+iXLEHXAMKY/WQBLrabLHfqp5xUt4u/SwirQbhayLHS8C
btYPHBblQZrnzDqv7mFpiaE58XWXUC+MG2c8ZocqwwLKfg/972XSHreYhDh55PlpUgnX/j5PqUrn
J9d6Nc1nR3lzgv4XnFf32vNemgigrrZ50LkP4gPwxDzxsgJm7pUbgi8pcwhct4x5sAPbmdd+6JCT
fjRWkC+vGdk/1H9EDJIYudNhOOqepj8RMhFihudaIZOefWnLQE/z+UDUW1XtseABHkNTTRYnFmdx
tDrUcrv8CXXYCLa9JPcRSSIzKpKKjABnBHH2IdgqiivbI5hSRyzF3Wcf+WosJtpYD8g/Z8Yg9yjc
ONemH+a3pHhCk9F71QgL6A64B54bhlqUvGCJ9nylqCQIIadPEHS2Cj38r35LzSWcbu+SLtSi8IVA
QiTrrn/LsGjZFmH0lIBHY/UA6C43I2iN7ErmSELMCngz7Y5NDFVRZ5y4uSEdGPKXEDhzDx0pneu+
mFFD7gJu3fgBLVSrB3p1KKzDBH/OJtIDG3p+6u8zYJvznnAJebsIz8Va3/gFKFeo5oeeMkV7a1a/
Jj5BPypwUNo5ji6p/Y3garDORX5cROAaWJQfytivjAcqdIpdsoC/EhtjEiR3VALlHR90WHhd+MTd
03Ev9z6DYHpwZjfQOIik7c+oCfXqwuWrcf2pixveTONnQ75CfiL7U0uvKLWya7Xy+8HYsqK+y95C
/cHrSdnp/GE9lSeiVqvqdmsr5Qrz4AiZlzpgnC/82Jp2oxsnDSE5uYecfOnLwuG90DLv5y++ivU4
7SrQcQVLz1tMdxYW5DfpXOxmbzzzXsztqQNSSST7ElR4arXtBzLYgI4/qwKleMAjUHSYDo+c1vBu
IuuZpXzIfIvFmnEwQ58bm9t7Gl8MLUjY0heUm8GoBfxIQwuq+kBBgyefXFa4LG3vx9j7kUxAAMNw
d4AUaq6HXpxE7ZGTM6sbvKcdgxz7BYHkT0Z+1krfv8+/uHNRZPQhdf2eoyfndGL+hbvvmj8zheF0
4nvDRcs3hArBML4slHDldBstN7X5SBVLvvaTFl0Fv2IWMbDHE0cjDebhTUanny0plt1+vIunGQcb
dxdT7ji7y6vTKO6kc63tY/NDj55gwOGrl82LXQdG9xTzj2d3q/ViituIcQOHF5NTRHlncvkYx1Cu
fRkN9o2jdG8pr6hNSI3ngpbTkS8O7kOQxs5vvBpO89vkRDVOww1guR+UJxpfshF+35WPNzy30aUV
13S9WChLrJuS5tE82dptQVfOULO+VNgHbPIqmOcw0oquuQOT8KbK/dR40mqkt0FTERF9EMvbSG3U
w+/wCxkwYEeE3DDHcvcIVHhHlXucaSNDjvqthGoX0m+I2CCyyPBA63RHzARxgQALaAjdz94iX3v2
uDmTT2KRtHKnIQI0XoV7Q1AGedA8xyMEoh0Exbg/D+WhyBDv75JXW7+hIKGONRH0d9BD9/xfvJji
kRu6RT6tezl8TXSz9c7VGGZtnze2PZM/Ae7j1ny1mcFeMWdOHo9b+0XRORvLd5PAT0wK+2fJd2Yy
zpSOLmOznJn42ul3utUCxTEDw74DmhAycJoCsXFUt4oED1HyuSy8P3x2j+FpeERklBCs8hq/85eR
sIPbf9zJT6yCVII6TmlQ1C/6K4Pns1PhyWbUSp9w19yqL8j8xWOY7Gemn8JbBi/3lpeCdQtH7S0l
I01GdahrsA+mN9dHWV00aNgzKhyiLQzOkNVoKHkh4Iz5SY34dYaJqJyGyMzqhFUZfVN3wiyv8EBs
IQ15C2ZTA5S4i2Oxx79HDFXulUaPMwhZZJnXHPf3JhmdURFiIhjJ297mwh0KIiF9TbNfNlviujdO
HS0weKsb4hvqd2t6CtdTtu758EALPc5zYPzK38uNXOqbN3rEh7kYZ+C+FE+lczCpaus9fRwnBgGj
FPi04Wa7G9/T5DH9CFFZUqNTCVPMltuTqeHnArFLs+UJaQciJgWDKIiB72JIZ2KerI6IOcC8nDX7
EtU2EHw4sajan1Zne0lO6KOdXer7KbL3KcQ3Awo/vCU1vlXMG8VqHpX5jc7vYNpEyInZa4YXY0yD
V8v6cueeZ41DD8vlepw047i08IWNy1L7AHqd5XFNDrEWPqzdR8t6Qr+B0cjxPod3GoMUNBhkS9nl
t4N+vGZ61fTaucIaX9KzpSrbDYJdRpQXJ28Tzgyk23XaeAXkchvGfGdxjIOY2SO+bBx/mD9S3aOY
Q/i2GD8H93aa1HOzjrBfezBElJF3LWwZCg3pLxSqiWU86GP8YBHlPemJ95TchvWw753sjPDheca5
rozwItaLmwzI+sfTsKTXqMGejC9hFAP6qPaRYOxmSE+Cw3ouMJqHxY7RxgacofEPqtso2pFsQqYT
ekh1ml3PVao/9ctp6gDHzeWa+g0VpSAgiuIAHaI1Lwba/uE7NDpAhvNj7xKiljfhY1IUr4vJJEwI
7d2NP/o8LClyXO2qY61gDwZPnf0C245+l4Y6X6ayBOOLyv089/JkSvawoPdu6nXKro1NRTOZSFhl
atYHgjW+MbGqwK21T/nL5aytU7NHD5PQNhFrrZL5V+0Ul7Ed7skmRt0ev/SLLPeLkZKTvPyIEDjh
CMQxBv505eCphogTp/mBEYxmaNkc9GZ9aphfMubfyh+SyeDOkE3wkia1eSRiTeO5H9eAtZPPgA+T
n2RUaS0Z4LWlZseT/B5FxqEp0pdM5sK3UnTGnYmq0yyepBndR9p3mzYEHW0qvEtZDzf98C6s4n4Y
QIRXqwUem3HO2JjIDtW9UXXYOkz9QJ0IQSEutWAgIHtvr6lFy8O2tS/B0OBo2a8hWC9dkpZuh7Sf
ieKYbyqKqAwXghgl9u34nmwD11djgjE8JAOocKmFSSlqnLk8mtnXhN7Pk7wTLMmG77j6FbeJeOgg
vXpWKVnoOoxHuuwlxxBcA+fdk+ZS7gyRHZGA/c7i2gL0FYG4yiP2pdM+h9e5Gw3EGFm/5nuCSKvd
mjsvKVkBCJYwVcaUSLaigjXc1j5siq7I9vTWfVQAtVgiYLuQxWm0wYS5cfzmxoQdzCyP6BOXhU4L
x39WjOfBTN8M3MO7RYObiTFm8lzJ2sAsrJQNjv4sOpvye8D0nlnt7ep+1Jb4QtI372zEuHu/zdKr
azH31ljMQX1kBAp3j5BR6wfQi995WTK6YuzO0qb+sSZAl7Fqj+x2t1BGczg2NdZXGxrwQDiOlrN0
1YTlx1u9Zpk/cR8ei9QmygTl7i4zoMwjn9gRdFMDGcJkWw5peB6ZVTtdEeQxiZtW9ZJIx58cG43u
ohADb5HaUTzQykHiaiqXaV/VvTpZ0e6rihuDYWndF/G5kZixDY3HeXJeJ4duAfoSo7RBfJCUd4LX
iUqQamLRaCsr7YQDnTZIYMxkwROUOebZ2ElJPZHGS3QvNaTZ0NmpNUZ2BiYT2zg1uR5TnQBjjRSB
ZK2DsJ+fBWJTgFbLr7zFyo2b5pwiLCL9Sy0eCORfWW6UgZobcja6OBiJ7wzairCqAi8IKVF4I1ja
v4R4qqgXQzoZ4105AhgWC5jAUP7Sz6TA96bX9cAapmnGP8zPrshKXYF9qDblLq46mg+uuWwsXtUg
nuYtiM/lsq8k2VbTRnnDR23GyrwNneV7aOjeXUBRs2KrLKfS5vibWSvwZoUoFTT2DwsHioxx1Iu1
+NFhJQA8yCH3LZMWUnNDY1c1Bc59TnYDFiEIJ4ttQ3roluiZXDHn0KZ3dmGOLMvlCZAwO/SOECwi
tnc6U+kgn8Z7J18wVTFkyhSDXi5ubNbO0XowkvxVQ9gFfYwI5oURTQhXkz579i03JdS9ggpqLD/B
1x0mUcT8ZPqtIP1kVy0Z0O2Z6Blujh66ejd0j1i2IPAqPIFG0gSlVrwjOHdA/uzCRb72JkgHVBLZ
TKlfZ5wkZENQf0+MmvgW7uRIYCvobaBhxHJYw32YQ/qN420OpJKLvW0xi2V5C23tXmuKdzS8ndeu
kOEJw2QNcIP+Gehe3rUefmkEeJsYlGSXK9lMzHcgu/VZgzi67aCZ1xQWcbsLvYZcgawOZLm5rET8
LtR2ahsgffW6fcEHfegRbelz9qRZC1m8CYNda8j4tguHU5UMsLThDjTldEcEEePYqXxde1Gfo6V8
7SrCJhzGNINdkc7O5WZDxJsWBkfK0G8dyULDMhIMGxWTd/CMerPSNrdLD/PJfMLr8IP8kB3MVoKR
KAcS65w1kLNEZr+ifrqbLOMj7odPoYpzqndHMVMPFbY/ks5lOXZ6RSJ4nKy3VjABbmPsQA3qWmd2
4NyWH5YCKF7P5Y8BFwwI+uE8pd19WzKhypreS+v6hSzJX5/QwX4Y6Gbj0PgAxE80ReZyzdbZ25zR
8hOp4pUjWBmbQi2PGE+RzYzHpGoO+oLVf34IF8v1SGVJKZaekw2lDc7nnStk9TWLfPfRfSFMRzsP
7U3chyBTK9SlIUz0HaYh4pZF5LB8j08GEIadWyg+7LG8VuRH+ziqB1NVviB2S4cXfBymoveEU9wN
xE/hO8hOs3R/ltjsjixvK/gKPoSAryWcek7ukR46fWIP+TARxaGySPPYn5A8YjLYnWzM7L2CHWOt
X1genW2pDSQhH05oRV9bIzNOBiknO2mXmpdm822dEi9bjHcZF4aH4pot4codABLn6or6C+zDqa0Q
PpkNc6wiwglWdAOug8i37bg9KchCbdI2hDr196tpeiZgvZ2wTJguFd3OMISK53cXdUsPzAKXIn1S
0TpbOrlAEaHm47hZisMidkAuoHbh+7XY940ZIi4vJDFl2sNoWYe+rd+iaP2NpAI7Dim8zAtHB4Dt
Aqab9OIWTAZrHmmg/Ml7th5N/oR6hhFJhqBpdNVnMduEThLMhf9rw1TpO6en3WDpfs119QvzLyoE
fpKG9CLWgXqyZp40cDj2CsNBH1speQih6UlnfnYj1lJ9bf6cYiOGGFh+NoiL/K5iUN0tk++siOG7
jlluV4Ss0Dnd5jCRfl0u5K6P5WuudOtoivbZbsYomLXqdk0q7snmSy+z0eeah1Lu2G92a8Npl6xK
DHChvdEPl6Jwrw1X2lGU2GJgyE2oHnCsbr0r7l7XIyRq2sPngMUdvgzOpYqc7zDKcZfOV9WCc0xU
jMOyrz0t7i6GwkKYbWGHRtuv+xHRvc2kOWfxQvr2j7z8Vch9kc/FKcIIB3PipDXNjEetRhmovaqM
mSW+1pWrlmu7FaLfo6ZxDlnB/ZV2h3Rg9Ifvq3Lzcj/FhNJWEwyXvmQ5t4AsOeQ/7UEW3pQQm5Uk
GgyVzjN169Oh7zU1I4HvzXfXyjadVAQoDo5nEE0YKN343TUajWTN6FdtGXz4kaWzQLQHmEH2UdNo
aq5w4SPIEVRLVu/eh85wr9zIYBfybi+5QXbFSGdph29OLW+bXmdekTZq5744JePWtu9/igfAh3Qy
SfcKlYc8seUOcDozUrPy19lkZ66nQboeYRvzRM79R2bDXtBDdbRS1n9dY4xHJRp/qZk3We3LOHdX
+NUfwPHuJhlfkSb9arTen8ikzssLIVPlvrGZlERifO2HKglQH+zmqHm3HKrJNTP7fS7fazGi52Fp
2jC+RX9WM4ZDpi5Grm4tjYIlgYQR2SpCCdVIsj9x8vLVS1sIw70NWbaEN2whT6cSxu+Io+lUxx/T
+m4QtoO0G7FXnb3G5aUyUfwvWL0jJbZYLZ3YTcc6NWK74it4KxqAxAI9JdGJEr8plWtWdqQnk72w
09b1eW0x2qMF94ya5jlN7B+zlL5IzIElbX0pq5rluoU/rcqWgz5YTwOgMGxZatcVzPqHpHla5u6l
LtQ5xtE39zbLosLsAtsnhAPyWVnpvq3Bj5qLvYm0igcCMTvAt4cw0uWpdgbyL1iutI1zaZo8ZNGy
+FrFMKie6aAn7NgryE9TztbB2pJZ0zS9HTuXuwohdaGxhhHWcv6jNXem3GBzpYXeastjYSCQ6bkZ
vK6dv/pGhQdkwCV7J5ctTVF3F4HVbNM2KV9T629ZdOU5VOJklARNaW3+uY64862p8TMtPOlyFKDl
yFkLi7ZFm8d73bShdrBj0V6WWeuCFZ/fMMbNHQkGtBX4/xhDxMOFgOSooj+b04s+N6dsMzFnfflo
EyYP7q/2MVlA/JzKo5zyrQ+/6YyVCWs0fiI8rMmvTSDgDphmLUha+05WdUBbG5RTpq5RzIAOhcE9
4KuStMLh6rjFbZbo3dktEwRZcmKmUolDjwpXAw91bgZWbY78QoAdnYECTMd0cS6GQRcSC3zcgPgo
Cdb1yS0mN5gjCu6YI31fW/Me5W13HC0IXtFs9+dqYNBm2ln+GLv0Wmmc6GckaQNR1/XgRUDyaO3E
Ch7cGTcLbHyMGGXgEbMfpb3AAiwBBhWj5ZWq1PBeLm7guIwl8oT+B/DFBJBaHHULXWdlIptK1yxH
TmwCJ1N3ocWGn0X4QWW4xevt+W44ltqKwBjO68bvRkpFPUxptkzr8OefKGe3xUbLOpLm0QrAjGjw
ihi/plBkMrDzXQeYPu+MH1NtZrd113xDoH3czIKca1xLqSgwk9ZkEyfgEkGss8cymhxz0HZYmdKA
T8GfZKODmkxv/VEHrLsU8zlbdPdUqvbEWdlc5IDLe4D2WjpoD0HhUerkKjvK0flsQoHNZ07DIKnR
Ak4RiVYpNM/VUFBh1mm8KnM84vmiP9HAmUzQGVBmmwxl+upkjdmnA0rzBBQz8klWm3Sotpo+LbjA
wls4CKwiszYNzCpFhZEjhYo59ciGOU3plJ+qrR8bNwnu0lsIWZsf2ozwYZnSEn3iQj1ihuBu8dDj
o9f9rINQl3TuHIi6LHE2OAh487D2ypk1Gl4V9SwYH5DJexbK7j+JzjxgfDjIQZOf0mIcAfTo00KO
ULRoxjaL4J1Tp8Wljtqet6g8jEZmX/C0o1izBvbXjJfyYmGLDB7EUox4R/6GY77FDk7wovZWYj0v
QNGeknI+otOnas2RvPA9/lYL2/NOfZso0uEWHHWCjfZW2v+UmvvmFswJoSrBk7et57GxviZktBkY
2NrW1UXM0Zkz0kZWnZx5E9EXNJWza5zpuSVc4oAA625AJKBHMCNUP723zVJu1MseHo/qSSvmbadW
QWsE4wNgxBhmy86YWefZ1votndL1437OmDdSOFVD9R0D8EQyShsadSc70d7szk6ppYuUJGvHX3te
b6PIKQtN9P+jOxyhV0SnpD5b1P57i0hKV1ITtxkDsWTeEjrsc12zzMuniNgpSvdYKrhbvOBwXae7
dIuaUar96mJ+j8g85hzpTIEfg5TO0mFrZEjwxeYTqIydts4IJOqgY2Koh5aquQctVBca5BZ4F17F
ZCHxpZiPhDuhBpwN+iMDup0Jxw8zLVteM8H9Ckgo7zPkG2ytpYupn8R2VigsVlubR8sNmW2UBL0t
In/rQsyboF30IfXyYqq8XGND4I75/Uq85y5pxZtkVkGpJY94pT0j5uaW7MXCvguPifwU+vamkaQD
wzm86sXwWyZ6fur8qSkyXv5CsxJ2d+4ULnc5/KwuCPXiYCvmpksOeEoyPES4Yqp9RZ3GsN9B/LJl
lAFkCJrBAoaGYlKbwubYaFtYNM5NW1M8fUjPMsKrSyjGQNtKH1f0acXqcxSNzqRWz1dfgijYrQTZ
Ivhz0Rl3a0AQHhqUyWaCMRHM2zcrUb4IYELgV+cy+g07q3jlMjsYzeyQ/Co37aFeHgV9qplX4pjH
7CNVSVeaSp5ZNT2Mxvxckvb34DrjA381KmHM5izwujfu/eh5YEoeKpqMwSvdKDzgFyj3cN7YW8zs
Rp14Xtll6OVF10kjqTsOCULkT+0ylk+kUWBDKO+B1PK0I/DU1PDutnnGcj3CEWazxWtCbdwZdvc2
xczLMf0Rca7XmD3TvvXTiXlB2Noo/GskcBgHqA3BmrJMIOY5YpyOhARsxkeiJIquVvuMBx5TfaxD
Ur/sF44DwCywug3d8gELGXunclESGAdRdGTfpNwSYULhIAh0kgkRT6OaHkkpsnclSdp1Q6PeJzOY
yQ4MDIK6Mp+7IOGl5NiFjh3JZn21rByexWOrQpvxI+JVscxvClzQgdWB/qKNhBDbMW9YkrRgdKxi
uRJ5A8iswO6hIQaGgtWdcoetAukcyGPcMAz++Jz+Vz6uo//o/zFp/ZuH6y+Orv+X0esv/9PNU/D8
97/lL8aw/0+cYEr+T06w2999/JuSrfzV/cUMtv2p35+b5Uv9A/8XBnl8uMowHVfnd/5pBrP+YeHz
Ardj6qahHFfg+fqXGUxY/xDb7/AHbUFXaGBH+5cdTOj/UAIfmGugFXcs4dr/GzvYH/Piv3sHdde2
paNcx5Q6f53+N++gQdM6LxlymmG0WHrpwA+MXH/UBtYOjctKzRjcY7nQ8aOwLeEKIDjD38Wlrqew
fIvfYzFUUKA7onMRMe+apMG3zikblZ17iHJq1QqTtb8ovmlNi0W4Q2yGYIaWoz39QRB1di+opfN7
A+GoYYQ32RaRhY8ec4VAs4kfjY2roR2AxPyWWpfc46+bbyLoD2GlGqKfk+UMnKq/thSQzNMgYuTc
RirCqbASp/IsBWHuchsGiVydIaWj/khEfKz4emIVGbHnuEzk19H/t2fhX+a7fzfb/RerHe+u4DMS
rnKkZZmm/lernW6T+mA5rKFw1NznhUEAYgVDaSbxDTTNfsbPuUuwc/fOFiPSp++mGAZv6VABwCdv
j11qfbpGfmNW0+usyvk/vD7JE/YX5+if14cmXBLOapm6jh2x/vrEGh5hHTT+z0KpUbTM+diNv+HS
YlknojsMQfZloCzpo6hkoJUQj4vmHsUAMxhWX/ZhldHT4NTAeKYta3cMzyrtqot415L2obYjk908
4I5o0K+Z27wvjFPxumyfdzKwXqqzH7LuMJRl8u7PE1CMUHIZKRLrNHM/m/WHHusnhtED4+6mOK/D
fRQlQVTnKyHYiJ001XAhtcaxB5xMy2iOt2YKVb2iiI5Y8jwJGcPtoMmsoTc9rPDUmJMm3/bYAysW
QNhxKoDYVuYdaQnUyHQFEZpeIzQzkgUVH5gChSemPjz/eUDKYh33//PDoTaf5d++elDdHJPwKNuy
yRf965tPgo4+AmUBkJcy3xThU505OcNs476isL/giUQp20n3aOioPsJYC6JmeYYA92qJwmYDWNCz
p/CfR8ncW2A/JlBoBryelm+uAnFC0rkRLJAAq3W+nRw3lTvLwZNRKmX5Fub/rNUgV47MnnTNIM1g
7X9FyoAUDuaWWmHasM2JgtiPc4IFCqHo5b0unBMEN5Q8SVnBhHAX6FEMyRfYgdQyVYe1ssio61F2
dW1T3bTMTA9uO/yO5yQl8ddObrI1+rCHRhJ+0H/hnesOf2h75YbckxFDcruZk3/iYdqINRGW1ZM7
mOax7Qwo+0VhkOCiXhAuu8hOZvMQinwLRIlYIDMN+w8fFB/If/mkpCNdQ7ogoTjFBUf4v39NQESO
udGzB2YSxhwqpszs8GOKPr0fYgvDn2vd2+P45kbVrb4YamdNGBVV6tw4JlMAGE8rmp0Wfde0LIHd
/zTd5lCzrboNZ/YfgNVbH7OPZIhTE8GhWT3ZfYyP0TSg6KAFOYHQWzcCNyAti8TKDFbWoXN17T3X
mws5gtbFRfW9U4KkFydJEWdn7nAJgXI47Hv5RXeWE1bGpmnhZrsgMxNEUOmAUddaqeJmfTLhQ4Bb
wbyZ6OYRWzGMdwgbm+1kFZNPhml7NAmiuOBfkIaLyqXKbiuVvWcuGUy0m+1xFf2xt51vrcZzQiQd
c+dkZl1WSOB2pfG16Gy1bIX0SuBIaEOU1TocPuRK5OegEqk35gtBSbguJ8j6aRcxOI8ewsp0rqm+
XApMslOOtmFwnY4WUbR+BKHIc8cBD6PYBgoTKNIkQqFcyBwQTdcDrNA6bd+ZneuPmPH22OTm+zUj
oBG6OTaYIwkLNklp1mNVWT+jWHvONu55JLU3ZUsV8C/EZLGjmYPclWIyYwLgpiVicp39ZjxnH0ln
xRdRy8DtbJJxNaS8LQZWyOP8m6WJooIR8kdmQllrkvk3RFTXUyBLSfHassVQOm4v022In8+Kj9Uk
vXvpnd+Qfgh7atVhqMPmbDZYydSYR2yS341t+9OaEENZdk2WoLgUk36zxK06s97dr9rg5/P0JDvg
bFZyHEanfIoI7MsPLmKDjzZJ6pNF4EGes+KE93+Z6iHiwACGVYDv0on0AGbcu/vY7qNLo2vPVQ8c
pZpkHuSjtNB5jfrtwvlFsI1+mpRBorpY4L4SJJPmceIpJDwohcJf+ZBfxx5sLyFwx6y3rrKHOlDH
2burs9VnwosndjeyHNun44mix3waBAuwzqW7FoTEpovFZhBwTkc6ar9opLFLc7iU4dG0Ca2qx2dj
iPugi8P3lWQZOzTxNWyajVFSa7NVJUabNDJJl4NHAwYX9kJmuxOOIGfNLqFbwakK+/uBuDemp4Y/
aIt+qmuCe5JvJh71aXTdV1vRcZHHBeM2/xps9y0jVyJy2WYL61wuKMNUBSjbeWZ0eEtaQPxPggI1
8X9v3P9zHfz7dWHoHEzSsh3bdjDvy7/VEhCiWQoJdAUxY6GLQEdFJ72ea8WgbuhchkC9+zysDavQ
jIESnni+Isq9AZiUnYZacq820U0TJsbZtvWHvGRSGaPfcuPxCih2z+l7oD4C2jnQ2sFtMYN5zJwL
KocfeGlnjDaoqqkhjRsrJVadWS+D8MgW5z/SlbphRNAW5iMpTjBA8qCydbik69CjkoUahbrk6HJq
72IH/0//exDTEPzPN6qxFat/e4sY7djCkFJJG9bmX8/p0hlxkVcjS7mYE9fl87ZqpGGGwVkHTg0A
b8utRCwSA5xiN8XgD03gvEHE1znokms6Dz97U3yylrk1NQROiS2A/hbmzX94ocZ/80Jtks0Ed7g0
5N/rrtnSKqoMtof6Q9iS6JNhJns2TG6YvCL5b0B0cbXBA3da2XkTAwm/Gv/D87R1F397s6hKaS4p
ljnMTXN7jf9W++mGjExtYHIft+De52y81MSjVTgvL4Uh4ltV4U/J8C+15eHyz+qh4YDxRB1ld4hW
Fr7diOJlCMJbw9hIsnaJyLq1GQ1uHziiIwagFjuFkP46KqYQd1MFg6t0GcLHsXYut//8+RVPfHcQ
uJX/JMAuGwli7Cf9XM+AgZuR3b3OcJgBzXyH0EI7mzFkZlt1dxYV5c50mt5fcFRsGD1ZK8wsZXoW
RMloMDpYisNkmqLxTjazJzZ63tpD4lzg9P+Hj5Uh8d/fVINqn3JfClN3sf39rVIAveWUiYa4rl/l
z6JHK7K2mL6mmdldVT5aQHCRpLE2sbSgH8bey2XReo2RvaFOw18C5mjfFJCozisO0x0MUpYIc3Y1
oGkdnDl+mJlUzen4qmxXZ8ETf4LLJ3TAeQ4xYxqJ+8LagIENOgLoRKj2evW4Im3Yb5lIxMlgIRde
nLO4cQjqPLUZmMjVRvk2iM9NiHDIR5bYfYKjTzFybhSNUTWm5wVm/c7CCR9wNe/DThiYct1zhcXb
l4d0Hi1yalidduj23ElqpKRngCTtzpOklYOOTgOUaMhZ5d1cJPCMrHerRv1l5r6pVUHzf5k7j+a6
kTSL/qFBB0zCbZ/3j54UNwiKkuBtwiTy18+BeiYmZiJ60btZVEXVghL5CGR+5t5zRfbV5JU4s1Xd
BYg+l0GUTwBt952M+E1F3hZokqy1oJtaebailQvZgPEbwBXJ9VGHnNuOtJ8FE/k5dk+QdSuWjlyT
gAP5zBtnPBGQ3fmmcSY254/0BmaHA4MaT8pLGaLQkm4CltbC+xUVEE7gh2LrEtgx7Za4lQFqnJpC
WoiKQAXlrtxgMFcI89gahwvoGb5k3TGCtZ1xq0NE56wZB0zyaMtctNllU97qhb/rMebOXU2AVv7R
6+BXYZHa57rtWjF0PUG+xSX65mUkbzUC80AcPdgCpaI9A7UownE/EANU1vUPvkl/DQ3IuIff0mXH
UyF99Sm3GIm5fAf8+iIAHluv5f73/fzkXUuZYluQ2A18F0+kJMPbc4tNkjqPRQh7YUkEOTmJcbRz
cuTSN2N2Pod4WasKdU0c9Tm52BaKvr9xizzxa/jJrVSsRQi9JRLZg9/pGflSRabr4r+O2fsi5wEq
ECHfCsu6eRRB8bM2kac3wJPRX8M6s6LwKyITjJtkH3sgIWQIFVbzC6lF2VzDub9CnUZdAniCW808
pwQhwQ2J73oAAilRX/dBXWCc957NoHmpC9G9D52G+tcg+HZZS8xB/NIiCmbXOuDDIHXSZA+HHVsz
Iy4Rxg8h6JBOuluKsiDUNQuopzIrvF0OhojAe7bhzqVNVHQtixsulSl0fyMviClX0nArxuATzDf0
lwbJYcZEjtHcsVDsYecC90zcoBW3ea2K7L3vlbMFzAPdmddjrTvD3/Dwnp0Q5Rko7muMiYEbnpn2
IPjDJgt95ISw3vYeGm0GTyJC5Gb79naqjOApDuybppVj5P3LaaPiXEnGubEdx3hDuo41mQ23dpXM
OMEI7t47cYDQeGzVzkynC2pW1A7GhLjHQjXtgYVBBcYEiFnvbgDrtm6WhfVUWxhpshdyRCZm5glZ
ZQxPct7CtSf+suM3MsMclWdEf4Fh2U4lhlSDaUGotc2j2DePHoEZRe4iLJVtsgvt8YWMCnBZ/gcK
yRdVm+EZDmfLc05f2ton3Rr46QwYmSJIT3rCiZBRCRfN2ZhQ2jkhlvMGt/ogOCY7/XPUAeNa6les
HMXjot6f1X7oUEF1ulxQBMTVqoIEjGohbiLNyGL51RZFvG/otct4+rBwr1+CrslPyVBvFDHwZk5O
ARmTuHq4gtZu0beobZiq53KJggHuBaGoUWe7ZBnMdpdxtu8qduN4luKuvs02pt1CGd56okFM7OHN
Me1taU47YMTRdejdazTHPbU3wl0mffE6L3OiWL1Ubirh+MvOBMl7Vh1I5UZplrRrFjUkhLLtR3qH
iBuUhzfwyssREIQM1zT0KdVXcDf8EV44DfsuDGY0H2McLr/VNXPKR44kLChKfwHCP3NR8GXEZGIR
RsLA7xxdk5VHOBE6PGyAK+si1qcxxKGd0lZVBix9s0Yqb3R0Dh7brlyG58Bsrm44YDGf+Gll+AwC
ilidOHyz5sWUHXcXItn6+cZN5UssXNxBK3uw3W1au0xAVPyo2anDu6WhId/sECrj6mmCc4CRXVym
QjGf39aqO8YaRDEWUKRPSrovePK/40JxzLuzs+tiA2t0SguyyBUCRFSERS2eRPbkhL8nJ/Q9f7zJ
18CFsDXAhCn302kK2/gpsMR8cFCXrYYyXdFS23tdImIq+9LaDxKv4dgRDDqW8FmHcyzNDy77jSsx
GRuWerZa73m0LAjwuqF/MuK96w6KCQhrfsIl6QiIOG1085zbo6Bv4F7NvBiQvVe/maiPoob63Hp3
dQRErqXT7savfsQevAo7Bj/IY3GI1ha1tHUz45wQPqPcERp/SCfmoIPREB/TjwizG/MbIFy4Kwfv
xXLwpdE8Bzdj2DkR7Iu6QICFfn1eTYT9gipuf1jlEsg42Y+OCl+nrcduu+Q8PCbJfPEb3hvo0TjN
YRZR12EEx2UOhH3vZz6GrMXvLrSPR6A4+ViQPcOXp6bV8jSCgDq0uOZmlDPnHseC5xvNI4ieXxZJ
KN5fSp0a1TqsBOLEZN4OMoHbnzSfpUlUuufIh8kosj1w5h8doxQCAxH+ixmLOfO5PJ6XgLhFko2z
aQyItOnrhPWSGX2E32oMfnMAkLo8zr/94I+tbWBkBHNmPQmNdoAETOP5x8heMdbS4dmOym+/4BIu
0p1C2buZ5qnbq7Hr0JsQmdp33s9oxOrJA4AwFx4sq02nOpAWunTA+VeZDt9kZfTXwAPMo7uH0MOZ
ZLYV13hZHRnpOhefkoHIuj3Dgd91NJpbw+vLg5H048J85ZlLYx6CWWw5cc9hCW2gsYLpNEZDvgLn
ck9qSK3LZpNyiSbbMh6Dbr60CiGlMf7txTSupuwtMN/UUDhXk0Xn2ukW1x6r+ky3Fh4qJBlk0vHZ
qcuc5ruOUE+8lQrPcS0FH4s5PWP9xAM8A7Fs6pSpPAc0iI91EsRyV/uogiqm6KblNpdSYH13JVLM
MXDISPfN6dWQFXCEeaECj3O08sEIwJhburGjpjjfDR7T1oDRwZoAZsCQJeyaUT8mTvs+GCQQVHId
DPJB6/InW92DrUn/TqWBeMAqz8wcH4DR4iHKmpo38bRwudehV+AYbc23ZN5RmRJwacOA8H3y37Ao
l/B+EhsKVeV6u9TqFKhzdguB31OwFtoDFUDsfEmYO7OON4fx0LLwBCcy138ATnUn4ew515EO+vpd
18aq8bDWOk1wb/2EHrtmu1oqmCWJZs5VEAkyOfo8tLw5VoIZG0ngOutIDZ6mBl6ld8gKLJt2i/fN
CMI3t0sOVqqjC8dNflYtsQnL/yFeAgZkAAAjsZr6StXjWQqVbgDo2eudGXXBFs0Tnylqj9hV0xNX
yU/L6yxW0DqkyG/IAGqcmRFe96kmP8NgM2r8LHI+QfLKKd6bSybZXqZGbJ7cEp9si+LcZvX0EjrS
OAxlpxkDb3IzhjRNpjOTKF+Q/bVtUEPtAzf8SBCsXnG+K7cMj9lc7HpDfY52Mr4QaPWYq8fYd54t
4pEZOKW7jOD1VdJK90H4YCooN/LBRSpqlGpv91irWFb98PIZhanT7NJUFmvLEi94N36Z2E44/Iov
BxH6IV5WKoxCiCyabzWew8F31NNQKSBrkJkeqzkEGUNFNk0YAlk20NioFpkhSsXjtOUL7GeLxosk
VYS3JAY2AS5ydiTHMAc/lvjxdqzQAeOUgLUrxyXfvq9X2ZK/CD6fNyb0fovsRvCHd42RWFHbKXkt
yRtFVP1uhpl9Ss3gsUFN8xD46CyRTp7+fgvu7L71VeIdBWMqdjJkqiDUWiIwgGP7K+Wk9bmfBeIG
5uDoseEkDW9IetiEwOefYAcoy/pjgP4LK5eFd+VQA/Sk2bk5cFpwBcXPvzDzXAIdSSPhIaCBVGt1
8sq9TM45sXSbrFfe3UgYIs/pstmRT6Lx7BuscfRTY3mwEz0e/vkHhhojgJL+wEqIGUHll7thaMMD
Y7aOIGfT3rdO+9gHdofEp3vJNWCyMm79c1xxbmJ0AAy37A3m4UqqYnHLGgzFSTIe42Ju9m1hOMc5
q9/BMwF0ModvkhnAZ/xu5fxZRXI4hGF+yLsoPkVVaF56g4M35m6frfguedAus5l7OD+Aw1alQQb2
8q/cRn5EMGS7mxcct9sbr0Xj+ZukKl7aZAbYscjCSrprhCgAx//m1SXFMoqUzFKVQhLngpJ9Qhz3
Hs1ldbYUu01+bGNPmuFPtybZXrqZ9WAmaDdmUG5R09Iohh52gH7Z9UcREAu4tbfBHMV+Iu4QJw1n
DfS5ZM+8ku2YY+YHWeTJRqj+SBnXvtg9vkzLuouQlntJvLK6ynlVDch4Y2b0LOqehCtaN8sorXNS
U10uePugZGMGya/Kk5ccJcq2Aoq76Vzm/aBB3CHcOhM2l0Ibcs9JCStmvvS2hRLb7tV98qlAYflK
m1teetSWOp3gr9SXPveGly4mhM2T6dlom+EsmVnFIHs2VpqQCZyJ7tzFBAk5fUNEVWzk+7YU1lsd
0X1qp0aelqHky1M53OyiewudqXggvFC+KX3Qo1O+Lz8EukiClzDDgojyX/QIPHhu1FO77AcKt0nX
jguqRvlobbl57UuX9Jd2ZHiS0eesNCNPOBvJsJUxh1Zslr9N521KfHWJ1/wKZkIb23D7d8ZuS4xf
aT1h+PUs4nkS/lcTuqd0f8OYVK/JVmaM3yPBdwyEnXqu6F+KYWHGQFK0EKb4o/Y32ooOTS4mhgtu
w7zY3/pBE2zSwTO3kiTvaXjiPZtYlyd4ctEmkk/Q0/xPlXWVTASJ2oOkzRXdOYE61ZoHpjE9JMLT
iWavwtR8aVLBsRqC2mn6Sr3MEh2CZ4bQHaUPMirgBXLyfNVUBNYOfnv1XSN8qATq0TBwod5QofTh
jJAxgAYZxsGw6/12uCahTT89EHc89FAgywlQgMBDk0UFyzmmpmQ0lHdHiOIecXgxrIrwzjniVKIo
X41inHayhloAqCBxCDofgGZn+g8Re3A/loDuKUr+JHYC2TOyb1YBDsSKIwDxfg+NsUK5bXaj2oyl
aC6TA1CZN+Oo08Z5JfYALPYid9L8+XURmh+o7DivoPuRplM/hT42RB/64RMrsHJnJP5BiDTaN10Z
P88Zh1+BFcMUYv7qK4seMOap9szy5iTMgvI+qd4YQkMRzIKPjlUV2ucWi0Tohfsia81NKwh3MHW2
a3qt3gt4ZKt+whlkzE15qJoifwgXwvoEK2iK6/lTNsE1hff44oz0Ii6RB22bBfCObHmRtt1wFZ1E
ZxsvZov9Dp0mdG/hbNMuP+EtQWjYmHTe8fSIZuKNDZa1nfh4Ocz9n0YKfNer0z2huC4iR4qPpuvT
fTj2P+IYR3fj8IY3Zsmf4rfchSF54SOH/LpLanbZc/Xqi4xQVJO/wo/Zxpk2aAL2UZeoBk6tzVcS
i1axOxFSXVvvZWw+5fwAYWI5DAXjAXWtfyQ9yFgrFYaInwugVhbcmrpqjqXqUCOUSOFzNocd+4eU
yRjOVrbq3MddqPaVIo2hT0ht7ofT3ye+D3HMJEThwLREGU8b9C6iarzk7YJfwJkJfCkoIbKwYe3w
zuw69GBlirIymgndCcbJhSnlg1IYMXmhB9lNJnrlvm6whdfteOuL9j4hmzy3ov0OrJVM8vBoa25B
0++6RSAcbhWq5RW/k4TkKb4tpXcoMDzsIj6wM34Oz6zMoz6ZuntCT1euOdrGBxyVP4cZ70/D0nNK
oMfwJ1wSC1wXYjKGn+2ElHgBA7CoomMkxSq4JNPG9E1iNwfsCWqov0efLgp0ZHK2yBnNp3RfL3Ob
IHMhAxmXJtdU+i7R0Zw0kLOG/tEmVRmsJh+b4VYBr0wfb2vWZ96o2ZeHwSUoAMC5YFBvcY8J/++6
UaHBpTyy90y/6jN5aBgVKzTdEVJhYKLsexrZHIRkKsuIepEiLp9YNJ1tBzlBNMI+iiIwhMx8xC4w
4oPFoIjBI5Td2ftT1Yk4uhUeNcD6HZZVfjtN9dEMpnWXYfI4LjHnsyePBly4Y4y6DlYOs5JWYYEp
3athNf7Vwg3GJC7iakfQQa6Gma/rIYmv04RfjUVku/baYp0tT5+Gc+Y53Z101hZJ7yuocwe4ZnTz
Zt6gvpbbiqHTeYK0WRLQTdANsBf2p9P0aSwPemdUNxCU3U47IN5aP3yIHRv6gMPCNXVD7N75omG0
ovlSxlduZPpbbbPkqGx1LE19zbQa2ZMX48FsR4FKGLUJLHwDHA7b/u4QOAiPB2UBwQxmvRcmS0vc
cgne3czkG0gdjR25tjDE5eQxd9DgRjvNTsGQXvsJog6kzV+MGPxj1EOs6OiDl2DSdU5aIGvfgEEQ
wwXHIKEFQbRZk/SSJsZnu+y0laje0gQBsNV2FE8qynckV7ubPgdAoiU67nrZifZmeBqmLuTxSpjd
h3RICf7UAUkskao4G4WtNzTww8qIODyiokcP1ITfoh+AcTTXPmjwiYzGN1BNVAT960zIy5NnRq9I
lKC/gucFZ4Qscc4EzVGHcMaGepbQZK3nImPo4mbVY4/ReZUFqHU6Dlwj8nZjomy0KMmrTOGQyxFp
xDBbHyLX+zBogbDkTnBuamUTK4cLKT145JfRpYJ6ctUPR871deTvkbnLzA9ITm0GD4Q4MX+aOocz
UEw7B5/K9e+/YtMsN8wWLXboGQ9O5p1RCHxIFnHX7sjI7ZxF+d0K9bDrbHRD0xx9WFM+rL0gwGie
ud+a8cWqnrBnDjZFBCu71YwY4RAa5FG046LcJ+APOoRNk2l/imE6zYPUBBw5z2nk2Yc55RyGniB9
sioWwtHadRy5ReXsMQem/8doiDm8Qnpj10Rmw4rhhnzOOSd4ZobgaAFpvQGO/RIyA1s5WAGzCutc
RmpaZzW4KJN21G3AAfRzAm1s9NXe7e2bH3v8Ddi1IfX12bbSJpQR2azdqNMfUW4/gmy9NlXZnc3e
6x/8qPstOpn86EwEFo7ThQeUQd9u7Mz0uSAwzfqYoZfYJhoafI5MogDuHnbtj9wo3uhJg1WUgycl
6yy0oF3B7z2nuQezbBLAzj2EIm0WLpC7JNgw6ZYfDq5I/EnGe+nql7mAFWm5aiaMi4FIxd+Gis56
eSasj/RyBRCkizNgaQb4Pb0UxLhROqanEJzoJ4fiUNZjsO5GD6lt9CfqsvJV2/pXUafIai3GFEHA
jjUOdlriSQsQ+Vv5yHO5rbAQclGi8J0J3z5VVTuexoEU6yogBtkKf81hgNCDSmhDFhMRY8JuDpPV
Qq/oqRCFx7PjTu9WXQKKEupYaAhIBFTAzzKi5xkp4tWxGKrXS9K4cI1pl6BK3LQtx1XuPWMR/uhj
UrtjfGgrghXDzZmPrNrQjww7m0o3Co75TEhXAEN23+GYIVlEnVQiX7sqGvdJHeizdp47j3rBC7ph
385NfCZJZ80Jx7tms7Rd1mUwZ+HeNIgnH9o+mOk11fvg2vdinN9iKNVWQOmb9G+Dnd567TIe9EFX
T/kTVj3sfrAC1ppx3Co4ZD66d0TlMx6wr6qhVGgt7hFvQpaJE6lhkrUZpxCyYopTX6iQMXxeffap
xZZN0rQJh3GMr4DJBe03g7+1Vbn3qKGawcw0R+7PiocDZGz/llHcIYLn9nWQplN8rUhYeC4d4FQ9
VF1GVo7K6lUwOEtwSvVeFj6JgELtkZeq9ZCEzcEeIP4QljEvSIjXmRi5Z9sZyKbdazxYuSOvQw23
EPBMh0AU20xk5HheOR2RViGcwtb4p2ghRpaJMnZdNBwHlVzo4fC/dP1Cb4g5fOL8ZPUa3t7Ek9Mz
YJRJfBtTxj2JaQGzk581ZMQrOTpm7n/1qftRJZDr8mCfEEuPzHKcIXWbt7wbWFzYxMHK+Tv22DZk
Zf0qRhqqthofwymOEXuPNyIu8E4CcE8rBxkR9AXdzJveXtqT8a3jMxlcSj5smJtO+c9lF3140g74
tkL26lP6bfTxs89wCNhZAFct1ZTZ+qE2BcvZwSmwEzvUWIyNFMC1tWtyLzNBTvA0EedO3RsQWse5
WEeVD06sWXeB82C03AVUkz4VBu+WDkD3xTXRR2BAVmw5NrPNJIYfMAqY3hjBC9Tg1iffrI7PCaq3
/+A/6okuBug+HnBEguRGkUEde6wwiWmbXHUceXVDeZNlepVP+8CZ0DrND1WlTiCv0e2fQGcZcYa7
xLrrcf6yc+sdA9cbgRIbDIJE4NpHU/8RidznRvbi6PyFHIdp/R+mYELalhg+gthnkcfMuGk82Hj1
aSqyl4xFoV24tyHCwfBXQvBv6ev/lXz+/6E63kf/8K9jUtb693fyv1NSli/4py7eCv7BKByRhB/a
gtw8DzHPf4Wk2P8w6YHDMORYtYJAkHfz37p46x/oS4MAh7nlBYir/0cXL4J/sOwOrdBy+TLXFf6/
o4t3UOf/HykHE2F0Vmhk0Gii3Xb/T0yKrhXfGvj6dUus0sq3J6DTFcxOydqzbwIGqRk8hpKgZMPM
Hmv5XkqgdGY6wt2jKGRcrpG94G9dgziAR4XKop+jN1rX/EjrvW2S8rk3lkotwb8999SLnIlg2T/y
Jzecvt2BqtFSxiNfcDYBiRJa76/cdi7XeUByWV/hBRJM3msGp2RisUI07ZcOoLXF/m6NmcchWgCe
pPnFDh/fFkZ4Ysq4L8nkHqwc91/LALET1GWDk97HLnGfFgZwTKb3KjFoAoyo6NazqnZaR+sAlPrd
1zVpQll6QmwgVirPn/TANJV0ynORd2wscfmRSD1MCJb7kDJS3vyGgTqKtZIyc+lrzhwpHqFSjBNA
7GCUj8Zs1YC0WRVhbqzYj3/EeUA4mH/yAhdPHXl8lLXvkVX/8kLOGS2TP1KWH31j2/tppuCD3T3l
Fc5HuyTKPWSBDJstVBWCQvyhZCPZGxjQGP7rbeHyMregj0IkLfvW0rCujXenBHVWBWD1MnUiYncb
2gunla1wR4UX0cZVv5OMBNDMYvs+x84mkYDFHZysJEKBk8pgqOGNjKbslJLTtC5J82Qce2hr9Snc
4xx6XzxqUICAgZLjUZxLFQKxBOwbzh00QLReQ1zNuzIKfgRiTPBF596BauARAARsufITYE+/qh+L
3HpOU+7egv07GPXq58DCk5AQ6ylDcg2DQ65UXTZoknF4V4iHd2EEJNpz7K3HbBtpNe6/qpb3ctkg
9pQnG5hRJ6nCR6ZsuLKL2dhgKzpE4S3N5tdO2thpyT4LieRhU5ydejJPl094hM84rsfSi5GoCSRW
SNljF01qm8bNFpMYwAnjd+1lwco+df30HtueAxIjs1e2/vRS+mw5SxqS8dr08U+EBRdtBNVxwFKa
RNG8NoiJX8Gh+dEUg7fOhEbqRQ24ykd1Eykhcy0uEJus4bju2dCARGiA5wXOeE08+QdW1C1yxWEK
diwwoiN2LyT36WFWwPd4dz9oFUCpFSqClVOtS0esZxNZsuhSFhGWyRhbg5IyivhUQ0OxHPHJIIKZ
fEQ4tmOgbpUoa1r+MfMRfk08HDFIhBd07VCG0KN7prEHEkZ0SWa/xXN0GWMXHzdTDRX4gFGzLTJS
c1vPnAy59hTQVxcj8IzUCXbBOxY3kAW9d9dNd46n5tpyh8Yk0K19uCXQ8F2DrQK3J4sOFyECi0HH
nSDnWn6xdRN0SUlgHJSd2FuD6W0cpTuKYBd+hyPpFlMeJxbB1zheHD1UxDAsvF2Tausaif4RQayz
Stji+tYuUVzqugkvVUVcS+qDxzUuxAoat5gZq9lY1yxjymODG6MWOnmOKonqhoFBJbwypPMcTcI5
pOlLz5m3NR0PFYiVwx2ItgKPyGpmo7Keh+AZne2wN/0KVuOAEMJwKohnxGafsm44pZNkJ+Emy3o1
zDZ2ta/iKDtbpGYzJuh44t3iZOInXtldQdqNT/BACaCwLQDqm+VuFIoKzYbwZU+HSOFeFM5XlZrR
fqhZiyh95y3WG58i21GQpnwDuJ8UwFiLmNIpJQNryaDI2REMbzpkMVO4LxivQZyUwfdoNhPC+v45
MjUSjPHQ4wWNl18KezzAJ6L4zpz5VUXTE9BhaNFxbV1sI9L84L06iVvXsdkQ1kPjkrDlqG8nzSAJ
25O5TQBkvZixC87wpZt9ebfGeHwgrAZPpJuf3dG+qaSr98IZfpVl6W7HMSSwCl8pfEEkzaXXwXCQ
KLJCXMGbcZxePYBSWWw1Wx/FyBaLErSwggAH4ZdI019qGTFG/pubDGraYIF1z2rvFmkP3Ls1HLpk
fGT+AzuXUAu7ExdMvAGasgQAvoGorRA4IBZn/rJGDe3i10DqPfkjsMhja9yFmViVPrIbylBuPQbD
NuyLIzCvdJUUAh3aBCyLnRgg+YL6jSmscQh18DsbCKvKslFDNFtYbz94LlDjeX55ZxV0iBMnOMA9
uHeKcK/SaZ8CTDRridslY621znKdbWgKkLbwS0SqT4Dya8qZOOQ0PNmUoYPlRFODdVKGW2yTNAJD
NX2m0kaKhIhvkiUvhQlEeU6xQSWLm0BBrGQONa+rlDFl3jEhysg+I1ZP7f1Q/zHl9GXgfUWzhUeh
jJ/g9dyZdAKBhNEc9UmwbVpANSHbjYBUTgglzdlyhktejzmaBaiG8RJRec6oOFsfQUSKej10kmMp
xs/M+KPQFhUCOq9KpwoajfXsef2xQtC3olA9DSky6FgEb7UBGK4GYzZiJz9YXvLkNxOWK6bL2Oug
sUPwFLUNsZKpOugmkHSpng/g+qZnv3Ff6o6RLoqImvCESBw6xTkuNXnmi2leYOB3ekvvNBpsnB29
OHMy761q6gG/SnKykPfcI5dXIXP1Jgty9yv1EW9mg/81eyyTrWxf9NXwZcOWLAiyb+08eMlmulHR
ZC0rKKYvYkEBVE4774KRQVisyZZB07gpybuEH8X3AFIAZDH/xk7xqRbQwLAgB6q/8IEFQ9BgKWZ7
Jy8DK0JrQRUMEBZ3E/PBv3PFyOT2GRe0ARoZFlUQw9RkHXVSfZWuVR+NgvWbINB7TGWFsg+9qgNF
w1/wCTh/EEgtSIVmgStAULwOC26BGf6iRAm+GmilDBuQpJOwSyhDQWs7DxHNK9EzmleARXt4TMUM
xNucj9KWW5AuXNnQme3ag51SmfRR4Aip4mqaJa6HjZvjoDFkP+5ExnoiSByXsZD5FBb9H6Hi4taE
zmegB7UfFVt31REYx6VKKFp/mQzAA5hXbaatudwxfTSuTezupW6zdxCA2SpZgBeGLjFn6MVmQn04
Rt58h1OC66q0rrEf3qnwSQEAoTFZebbB+jeuTLYzVpIplik+p11IY5uF6Ev+/hXlIDZ+Dc0iVWCC
RW+JJ3ZgWy3ahMjWicQ6v6Do8JEvinKE7Q55cmNgaD8VzHJX9jgVT6JDpoUuajhlMxlgCp/TIZzY
4udOinOfcIxowYx4Wj97C3gEmEZ+aBC8E8UTMVbU08EP2pi57C8QYKCBvSY+udV8YcTq7hHgH2tC
tk6mE8hTLuob87wLLLPqKmsvf0CYCGlw8DFg6x2T4WaXRRA7+qFnApC36mCxXALeriAahfoaTta1
TaoTWuvqUHc0ED68EuGYRxzmT2aEzSLA21V4XnYuXXYtMLfb4eymVrLjvmWPydL0boCfTvOyZzmW
yvMCgzl0WkieYIUuW7AGxWuMYm6M+Uy67TyCmYmQTPCNIuboyHxaUDTatH8XVhYQETIvr9QsAYMn
HkBZIDaNS5Aby9tvuQBuIssA3A7av5oIvjJzpLx6Et2FZeWJ7QR4PZOcga417lnXZzcodBsndjco
R09I/X+beq90+T6F7O2Cqr+UkpUaSyoCtzxnrWbqrDoz3hpZ9luplzYCTCCcm2CjigySgtOdXW8+
Kjs6VB4I22kikCjt7VU2uuPOgZYFC8RFYQ6+ro8Z9ODDW8cGx/DoUS3hA4mb9GIx+Nv2yCEJjUeQ
O3N6WIT/CoAt8HNWvrS5HUm36zqUMIA+tmUthvVs1PhaWBA53b6fIS3ZEkjBYMg7ieIavnqGqGKy
fg+4Eoyx/U09ijOKny8Z02QF/YD9XZFD0G0Po4ExDSNlB210unZ9RI/AnBQmAA796mdqQdptu4Em
ydb9gWD0CISWwxhqANEtOlIJ7T6bv4o7FjhYlQ36y6iyNgOn0wrudWzZxiZoTLWZY168rGLvXE2S
8jQKfqKFhozvQkXCFtHEBMgPxvSGwxd9RD+/hrIRANHnYGMoeHQoBTNY/WhTZuMhRLoG4YMBKctb
1FMzK6Ox6zkImu7ZR9BBX+YY6EJlgyOwmbBRp4TIz25AlqiH8c0BXwtklYStZHzWzAxxZ6PB6Lxs
4/Xq228Ze/WsSecOfsgwHMYgsM7mHGFxJY+ZJvI8sDjGkOJswuaPMOxD7VIld4hAV65RrZsyATE3
Whtrpqhurfqzsf0tTXuzcl2LPIcoOs+l89wjXLkZRV/TJ/4Rr4IacTM1NR7wyXD3Cb4904mvUc5M
XZlyS85ThkuDhMdXZBro5RNfrNqO2lPisF2+A6VdvOwVcJICWRLhYWDmCXmmgI4Zk7K6gktMk668
L4MTLEaquvZxrPH3id/RD8wbk0L9Kid+hoH159odxbrKhoWjOrdHvMp79DM/wtFADFIa/DKjN3Zk
PwuXukkvrX/yOy34b6ZuLARHlLPc7H7cNWcW3fdY1OHRV5IAla8Z5cTKiEnxtL3ycfY4iqFq1k4d
7bq+/XIN8blANNw22i/EQadvkWYj3UgS9FDzOH/L2flj4PlsEr5uViM3DZk9NiGNlLRjwS6DV6hE
xEo+Bd/UT8YsxVr2CPSSwX4LkHtpwkXXMtaPY5a76zye7vCa0FlVtKGpiQOymJpN47cI5WD5EMyI
gVX5eygzDy18rJUzYhQYI/JLrGYRgxIj4eGvyYAz7eKBqIYiQLmWU0ytcxfXYYEssEYDH0bZXUGS
ydNiXRhtdRgRe6zMtHyJdXNvWBqJMvzCdPmj83PFaURspItUu2zTaxIsXQRr/ChvXiIDBKlr3mTf
YMeEzbEap35rGd3eSoe9K+MvX7TdMRD5B9A6dLZC/WiBkLHsGs+Gbr5kUy1LP5iBsKYgj3LvlUX9
2ifWrziknHdiawlubGf8LoRrTW79kjQosP2I8UxrMB1B47u2bDpOJFPExDRIX1Q31FDFcTcYubkV
NhmsbsEMJf1P6s6rN3Ikzdq/iAtGMOhu0yqdTMpklW6IklSiJ4Pe/Pp9WL3A9Mx+3w72coGB0Orp
UikzyeBrznlOiYWiq7GfzIW8jbV6sBNwSl6lHye3p6GofxURyntQTh2/BgalGNn/Bq1+L7xf0Jrl
stLc0gaCIe4clu9dBg7U3mSAbdZu+zh6fkfZGpJTwAHbJsk2oq1eqwbmfjy4HL35WxnnBNrbSbBx
3OoblUrdMIACMGTuav1cFNLixoTlib1+nQhMvQDc8r3LoMkgEBUjTv81Ct0cG2pWsoqi9zQNiSGU
xYGdAUkDHYnA3U6hD9oagTWt4dodk1kTAFItpX1c/JQie3DtBqpDqLYGc7u1gTiawmWVWwU6h5hF
4Jw41rE0qfuCwD61fX9AdO8cJhPXDbYWbAIyZmavcNhz4BJi0h0940nHut84cnquG6yEFbhUfpk5
G5/H1PmoTYzIdoJK2pOoDbPmJzFwG2Vlp74Iv6xFa4cC4DzP7nvKlIYx3Lc0bVCJttnA0PGLrd/w
sNRefeqb8s2u4hQm70SaZ3gdPIY3RUJijs0HxgoQ1ZMP4i9HSLrXS8JTGNtLMC3ZpLjTsTwMK0A1
pCXhfzLYAHZ/pFRBAI+5hlQuSDeRIzeQDpxXr2PC0vPMp9pu9JGi/0LY8nSYVHOdm7l7zToj2KUl
DoicDUlXuu2LJbazTJAcNxXShbI7xX7N89ek2+zMBgin9B5QJqJJUeF7rWyi7GvQkelnOst73Lpr
3f/KMhgdXZa2UHag9fvFPRUFJ4jTk5XDDK0t2FZPdkqvot6hvKbYXpJ7T7UE0QYENsyl/VEZ8iOY
uf8zdyCyoISgLH421XtakW0RJtmmbsC8+h4pMhzQmyKzZ5YS4WPQTe49hoN9IaK9W2K0sZ3qJcyY
ETlV+NiqBL8R20NeJdEgybDr2VXyjAfDwY51T2fdOnn6Fg5w3Kc+vpaCYYwXIawGtZcwWI3cDSi8
rTOzrZs8hOJjtTxCVbTVDQuaNAzuHEGqHc8xSNNgfaQmKUAlNw5azDR2eJmF8QiTIEKg17DsLfqc
+NbxGyfGaYJqesjTEXAySmBJcpZJTisrfFxDFcseuAEY6LguHkcyKNH+k2c8kuScJvoZShyeC5qc
A3UH4xTzM62shj0J6g230gwiWA8avYc00WE+o6i0MKTTgzQePCW4DVWm8yOqXi92jQ32L5L/IqbX
SKbmXQaT19DgdVtIJ9bUDNhz4nEvvJqdFFs6bWS3TkR3PMHuCCGkshpvlldi+wgHk3wp5Km+QgOb
ZndRRVXn2BZB1rbDcpe19dAnj2UycrDyg/mbeUDUbQawDnlk107n3vZuGBKaTRcPM6Gg1EEdPCZS
GlZOhH2/NksyO6FEJWmdXwoc5YGd6L1bF2d/dNIT3S4EEwMi4Vy8F9UUnQWp30Pf/kZn2wo2WGkW
QQ5pi3tjybpJaMAy8m2w+m4r6TrwaY1f+A7NjegoxJIlTIo00Kxqbl3af6PgZsDekvvK1GeHGeHd
LlFOzFDEipzUvHTUzZLBy+QP3yjFOUHC7eADMw1IxiPJx0BvQ+AIcyWPgQIuCWtdt3xayTR+D0Y6
PsrUPHBuHXlI3MsCDQRuyg3CVVQURobkUTDeQrt1RDyF/yMhr5MtP1vqkYfzrB+Zbz+LbuQxpgsy
nWxDEpeC6jwwFzZ+Vh7dKe9f6UbuQsubCdNlFY+2/Lvl2g/T6do1A2WtmXxzieBTa1A5iGDYcf5M
64iGhRUIeWsmGTeGZbZ4FZGJ8XiDqlYx/GFEhkMrI6w0qPB2jRGqJl88FhB+mGXx3Ripd9Moz5Gn
n9LOHdde3AF3SI0v7LKPOdqOVSiYfHjkSYRDvhulJv6KTsWFWWYXxcuYyXpNlGu2nexTWTXBfWaz
eYDAvimejaJjwO4N+Cs7Co/4TSIGTRn+mXlrAHWcEOO7Ybv3IAKH0RDfqRleDBpIhfUMAno9ZRfg
mm5FlEcRj7tIJifuvnJrupaxrhMiIPOntCTj0ajGX7KjbMN6RBxvR+wFadPgh5HSjLi6Yu7LPHQy
9LOMzGNt3zkNqqvl8qBjyfVD67MPbov8Yso8vSQIZ1aiK+t9yNw8gHq/m5gPlnVPlYImjyFcjg61
SzXIFVa4cyp2ImYHbVk9QgL5EIvgxeaMWhd4ATYq/LQiyJVMAImFKgNUSgb5MR19DBnwI47q5AoA
m2NlQfLGI4LnnL/0znBqZF4ehLeqJawHjsi2a0JufQZKJDRQpEdlsDIi54tJuVxXBLQ2DglQeLqZ
Vc2koNDYO2J61w06U2RS+R6HMsP24Uw9ABBTMIPtSqzeiQiuvMP1Lrdg5hmJe+EJIEiyKq9DNeBu
6eP3UMaYiYkviEnvaQNDHF37jd4Co5rzwAOPGrF2TmEI/sgLfbHn5LZXo5fdMLdv5WDl21bGn5ka
kKOkuNfN2XogOSLadB64hL5nqC6YvWYrP2AW02RIDdASn5hL4BXLUlgV1jg/ycx6ziyCD8odEtgB
AoXOD6k/vEsnvPkaqnJU34RPXAYrMUJkGv601E9T6NxiSAWrjFTaDY6n+yamDnUwdDXU8uu+QW+k
2B6aQPHXum2eswbDQikpBKoWIZEkI2FrDv7VXiLMybNHNM4fBvayjoKQ09bjHkhHupXIo81KiIhH
eEKXVhhkr4m2ukYfpkJ1h3AI5/jCyNMdCC3TnliKyA/MRMlQuNs+5RoZkO16BXL6Cnr8HdtL0rGK
VzX1BNSO/U7L7Cbivjod+gyIY4pWiljiAuBQ7e68M4zgr6ZlujQ3LCmdjosLaiDFAHgUg4fIPKCs
6btw2/HZ85iL93HBymOU1lvePkA/AdwPHTQh96nMSHVi3bPOpHsd2t6hPSYcjT3AJsgT/xFpW2bm
L37LCsscsu4kQpXvgmqy1kZcvJuyJ+PRa4+xYPVUEji7YfuSbyyzfvXG9kVM0oGhA5As0sQVm4Ex
MZeSew4S7OmDdT8THbyhE4/G7QTHhtBxrJwhCycA3r+YUxETUt80zLBVkR88SrSjpkIfS3DaXj/t
hgXF5eTARNRn5VQFY3dut8h13j0tgAYaqCRQ5QOk5VKpNfup1iEtaMBZRo+UorUx/I4UuB64+qTJ
yhsrkrKGR+bzZzeUF9KYT/gWyFkKAuagBAnsazwhhY7fI0Nf0vJj7vYprPId1NRblLf35tzVRAql
73NkffPKxRpM7nNY0PsFVn+dWGreYS79zmp8sAEjq8L9YbG/DIL6KRs70kSY8KXdcMVueDZAGbo1
OvCsq0+pUxxygAeHwh5ohH18N2Fj3UxQiMqu9bpcHlfL3BbUM2mbboV0SI3Y/yokGnkk7yMxiXXc
CVbtyoFU2ZhkiQA0QqPkbGK4kDgXo61BZM7K8aHIFfLkgBCY9BJ6iean8ATkFLi2G8cYLxhgZvJm
0asPZnBrVEcHZVq3OAT7gtB6refkIbMC+i345ff8AEDSGk4T9Ug7zV8lTpO1JVmasSi8TSZxCDVG
tXVawWb0NPFueCIHbL84b7vvrDXA2QwUJb6bvpou4LsieIYcQSqm/Tu3/fKIPeiGEDgnu5H4m/Ug
BiSN7LUGHnyUaTWPIKMKHqwW7EKViGybx+oH+lsBnKlhdsuh0ftfbT8choLrFcvZZ93W/jqO5h/A
d9QmKTAO68hzaQwgg82W+RSaVYfpGJFWijR7lWAOXM1O9SspA4YH2cvygGMoTkZI7Ci151DYwOhz
25+FwmHhLgblhHCFPBqerTqe9immAKxiZ0ZyKBx0fOSA+cQeuBPoY/eSYBcnyb19g7BzJQtg1aA4
iT8c3urMQJWdOw86Kp5U192UQ+mtZTXsVZngy4IOm4UBlZAyLh57FAC1QIuSAEpzBJ7MpQ4PGNAF
TL+Q+j+Po8ixZBeEhqcUTRhQD7LJ34qO2ULqy1uaZd9GYp303L3Feflj6BB/g7sYeLXTpaHIKlO8
3xHSAmlSY4wFSafj9AW332SCj/Ot+wSzk2yqL3tYhJ01naZDiLOo8hPxNuVdPOcgNdozti4kym5o
7ibbtdc9HN5t7Cu2WGVTbrvW3HHsdYfeCGCseG8RZZXdGT/qwJ9xokp7bTftZ5HHP+D0k1oKEipQ
5Z1ZQF0hs7BS4xr4bI6sXLjrdtQby40fXOFgLMuSYy1D9CBYPXVqHEUzkVGdd1sfSgyuBn/lD9lm
7CEwIwNmIX7ozLzH+lUxqNlUEfFFoL5rPNj+oSNStZ0FCmSJob1wv92cZ7m1pLkZefaoR7UZcnD2
fuZy6bHGYMuMm4KozkRyByqK2bHJDmPkfbqdg3mC7dyAuBIEGYI7y2QX34VddRJDj46QsW2Zeyzd
bPPkBuFhCgUNicXr6EFg1CPVRSPTU+vQEjjGwrEwkq/BNeyNWHjKZKb/GLl2dlLxPis/12hhwIjj
ZP2VarPFc4yBdXZp9xz8y3hCG9aJ9VJxetUO6V9ReCWS1nLXV+C3cEbl6FWge0v7U9v4FzlZSW5h
IrV17FDtYWfeGssEdxNHsK1j/dgV5GNkHD5bSS+9UwUZgHGRbGKA1gfqHmT+2bD3DMVvpgFuI/0k
HfOjNlzENiHka5ttMNNjydLB1m9yRN8zgPJXnEy8fmvepE76XIwkgsIKQvYM/3iN7H/YSy/4KXeZ
q28TNADQABRhI+++mFp5HkPrOpv4rpyQpLvChNIYLsdzyAMcyGe90Yn3nFakAY3oCVgSUpN5VbIJ
nMpmLPrQ4gpExWluEQtzYUUNPIgUhgo5SSlIdcQtAi4kqxkuykngSxWo7sl479Z+yKRcucEzWUNb
dKgoeZP+lhsFo6CRCUN9HRRoyTSKKHeK9tvV1QMwbCx49dwxUpwxXmMbmVx8j6a7R9i6BKcys8xF
cRDsqY+OIe7FKN9iTKbIgoLdZPSffLJ75RtgW+rlfQs3dd/9CjImE/228w0yapXC5VtaJMu+V0Lc
k9xBlrAPQYOVPMZrHpf5cCzZoLVIfbZAdn+w2rmiGSigNIvnIXhh0pauJ/9LyIN7cWCpmJNFxHag
71JDvxV6+Jp7dyuJ8Owk3aSsWLtXLWIi5F+kRCY3sP9kyXi8j1wZFEf1sBtH6wxjjs0Xm1fCRj1E
sJGB8bLWO7NLHwvbuhg6of4sXS4/58tsWGyWfvGbtWBwqYhrx/tPV1fRo6hXQpocUlhQOHET0qfj
N48Z3uHS3EgUUyuhCcpC84kcTXwZnI3IMYpbOWfkYbJhmEdUOzn8oJVNExzNX31IlE2eI5Ajfodu
3zwnVcsK3XptAzJDG0NcUq/5XXEKw2PF2hOBMsA6ZjwFcfSNK3Kfpa53LIJ2l/TtC52U3dgM/lAH
OAkpLKxrjKa8d01GmxKV/AsZDRQ+EWsxecbFiRulan4JiAOYMMK10xO1TaIQQX9OAinChdCjd9EE
soJXtkZzE2I0hleiXPS6ymak6iPx5BUDYAbVSx/qN+SHjG63Zx8X9Zneueyu1l7rv6ci/CI5721A
VCX88mYj5QmdrznF1tpjCYikcUx05hzsUr9aYfCJUASW55z4W1i/n4alnpELHrGLsv2ciyupfy4Q
djLSwwhQBhcdxwlnjC3fbBWn+AKTiHG8xBXOZk0JK3+Gt/jFPBUeLpEemU0oNE/Sr6lUxnZmFI1S
B3ff1I/HJMzhb4fdx2gwFWfUfKmXD4jDD3B/32R7SNGkAllZtpclojDwjxRPHEK1R1Cj6bXlnYER
YdD9tTPQdLBvD/kNk02JVwASAgAoBMsnOTPFR/xI+YTUkPXWvllkGSaYiJwhFlI57u8ymwkGAzjv
lQYmkWFGbjvsw3o4xNw93MmEakxJv5yEjBSFar+Gn8CG/PUUAZQhgAz4C1cVMmwcTASpJvfTOJuo
+Jl5F1JjHLNx5lMyPrkpZz78zU9hCkrGZJr2dUPfaPftqz9gvJ2dFGV0StBtyKwwyAlFyuIkAruR
busank2pm6tMFNgcYKyIejq5QnoJvYMrjoXWQ6DCU6bZpfmSvyofQsKfacICF/vAfEEg/mOUrEsK
1GArRBzAc7psoGZPiU3KORU1VsWo8D9thZAwLeaHPJsVDfvQwl4mldIpf5o9AhBzbvaWSxiMBl1n
wjQDiE4Anxz9TV6p4uyYvCGSn7uhs3Yy1MrMstbZzoQg4ESk5OpPx10CWdpgoY2gnGpdjlcolfes
LncRYEvCpVGO5IE130c5Cib82pc0mV9dWCcEg/PuNM99n9wnVALOOMRnVCib3O+cQxxSvlg2DZOq
oy+EObecNLkhriPWWA6pmhJsMWvoNaJ+DVQp2MMn5CnjiyXotV3RhIP8p3PjfjyO8U1EOROBgmkA
fsVV0Pc7r+zzTWkPAEWUe4r7mlQ8nLLgElKXYRzIhbuI59VunCK9sjCt8VH1gJ77eOuSCwhowP/I
pgFeAVPCSmJ4iPWr3RO+6LnY5eRc/oisZS0Z2oeyouUvGBgrlzzHbBhvEzqAA1scR7CfIj9NPbWT
uaqsF0202xD9QACBdoA5qxhRutlttTfyZstOMyI1jARYVx/0xDQCSVli+FcC8kLckSvVcd0lFHuH
sGR0aqIxU9Pk7mJw+Nu+K8i8C+It8sF8G0lYlfZ4icPoEXdwD55BpuhZKBxG1eFXYntSafppl1xC
VLThSdLDQsSoXnpRRXura1BXRe5Wq0Vr0iHTx+qMSpcKK0C9m8L9BMEFNy9EEcwSeHlStkcQOB4T
spDQ+sKljRxKLtbgt5M6V1oGavqmAetKpEVhX7MZ8R0CJIq8gEQiQCftUD7l/iuDPNb5RJMwhobc
FmAuYVJIMQf6eo1i7zcezM96QDmLLGLlDEyY07aDiG0xWG+Sr9Bg4wzNFs1WDsWBf828c+hYDcn3
SQy0DOqmzPQ7y8a33CWrwug6uKASCUPqi/CIHvZ5tgyacN5tu0bKPCq0zuHEIErQkJVAn6Nc5XfE
hdInQJmKBjxMZY7jHEfh1nXAlbOq3juxxeWWSdC9gpBhB6BNMkDdbB13LWJkH/WcIf0lQBlxEtw0
vz+bU0aiyctgkrhrud18pfidr37DVKpe4GCSL/kSGdItn0nE3ANHLwYfe7iMnRUQ9JrxAwyfwMmS
Dpdp7bgBqsLKq+sPsac/cHBwlyDlG4i0Rmct18wzkHPXaCZDo9zmXlfuRwOvRvzD75qzKzDLBFZ0
GzTa1CbPfoIJObFjfMsU2pIinT7c3j21ZbYP5xZPOoRpVLHTOO55HC54Z4ql7p0cGXMbBHg+wYou
+Yj0JrHjvwKfeOqLia1mw/Sly5yvjpJ/La2IPbb3Xg09ysNcs9JjgDmgWNdkvx7rwgTeZVzTOIGZ
0Z5V6u4U4wXSugAzkS0Fcnq4cFSONFAHJNzosdnRcKA20R1qxo2fxATeG3SDcWIzIJjLD4P47KlB
0FwpMFN2eJ1VvFjGcFLxlP8xGm50BmC1qzBDY3O2lgfRsvKokdzaX+1gTNtAJ4i7U+KhIkPe/IqX
RfiIgJ5Esxw3jzCrnL0VTaBLNF1zJpFOdc2n7IaLg94IUR7Cg1S6RwnzYNdAMlqllKv0BcXGEozE
w+wyQN1dOZ2rtrVHO0QSzw2zKismVjdASX+ODTet4Zo8oBycTRBrju1cfgeJFdwFBZOfRBvWdmbX
SRiLyE6JPZXbnvRtTU5PiE5sz9gIp0r3JCuWxlXOuVOxXYu0wZTRszGTJwSNBEt+rLLsPaNUuluV
ub89LNlMBoml0A1fqnFJs6ijWzuoI2fGQ2da1orl12+Vxe/QBd1d3atjIIERkDCAvVshmaXLYXzP
1Eo1R/8w5PF8CpHtbqwecdf46EdcjXCX0BOAJcCcTf55xj1F3g7mSMFwcJ04SHRxtD2FVaqxG+RY
N7vY208E3imbvDqNc8zJ0Qw0ClG0CMyLHSAM6xhnsGrJQpbwdbT30zG6ZRMaVZUsr+jPMhWbqx3T
0o6ZSu8MgR9q4AmtdXqdXIqvYmp5a8KI+GsckryNsd0h5kKt7ynXYzu6zFK30yhYcqhr29SHyULp
61kS60JgJtvAyKu7yYjemZ6QPWScw9I/Ei5WrUUiqC0wBFgBTazdD+Wa5Maov4xN+4sUvKuRNeYh
RxU9L7uTMiLekNO6WbsRFSvzamYZU3qgNnvWZb5AcJ5HPyZHxWi2kVoE0Gzop5ReNVwizqRDxzK6
1ZqstXvHCKJN4kef0hOsvvaZRfoe46Zt1qrfcg4Ie/AihozZL9NUDIl6Wql4WgPgcyDbYTewZCPv
5ejsAri/R3RkJFOzgS6tnNg299p06X6Ufr8KyvnNJRQQyGD6HYNWXhWCU8pfJD5S4pQE5Q50Dy5f
a7wFAuVDIAO5GsrMPAYxW5eMhxLxjmLFtrrel9mCQySUhXLyIRcU4RmFBQPyjgrDZJKixGEM3Iqr
tEKL2B8R7YXb2crjjdYEsOOSuOBFvQGzesPhDhiV0YWHXFA48EIouyFRuWc3tvP7rFQ/qM44oygC
j1RLw1OUIpLXwXjH2pEoea/P9vTMW0TSX43OxN5gYRjOFOFR/Ipikpgq16bxLVgHISGlUSJVh5Px
GLn2vpc4OHXORJnr5dsMORjIhrgmqFHojr+igUePVSCRMUta3KzUn41h8kizgmxDYusZ1hkGbY+J
9cSTIVjIpbOx6NcEwB30221rfRkF9AaIseS32SvZFvuyHVnRORXUEuNnm1Ard/PBN1jRNcuYBK/S
XUOMI6ZQ0msJqo225CZsQiNuzu1obKVEg2SC0FmX5p4gacWCJR45gpGqtPYPQmsd6I7fY9nYF4nG
1SS6ZpVGAPO0c26jt27JYea5S6xUvumM+cNxi+fIib70Ml7PcdWvSaDsg+A4g4TB38GUtNzBxnvX
npcf//fWun8bXfP/SqX5vxhb45Hk8f835u0Q+Xz+/ntgzfLf/+XL87HR+ShxwWjDpjZ9C/fdX748
w/4PYbnoVV0PGReAHAv33d+MeZ5p2r5pC1tYjotb7r8Ca5T4D4suGCSeYzH7dh3nf2PME/9MWMbW
p5Tn4hGRAL75zuPX+zu2mnl6ULMDN2GHDtNdb40OBi9yQGscAEteb3RmxWTtys7tn0tvOw7FO9oN
fD1EZhX4WufpfqTVOpezDv8NUvu//24EeUgI0JJFP8ek/y/8cTM3WMSVTc9yRwNE7lhx2YDlQU6Z
TyWOoDKeCBJMBithZDW7Z7/qjbuiro21P7E07U3mY21np+cwscTmb5/w418U9L9n0Syf299437xV
Nlk0ApKw8pf/uXx4f3/jMPvFJE+neAc0Bl/VoD03576+D9ilbaefQ2tG9wmOti0uMaLKtaGeU0ao
hf3a67687+pfOhshwHi5ONf2MbAd67UMYuwAoqoOVkXdFCDwPYy6FutmgMc0ZwOUjcls9pmiczYG
52jhVNkbnnHo54Lpf5+XJuMm/2wtALQ/X3w/9HcxI2CEbZX9b96EfwnkWd4EXwjfRAatlOUSJvDP
b4JVdg7aNYiuf/3VZmgeLGCvw1zeIrd07+sBplamXqQfWq8M0U8ir7wDm0LsK8uryRsTbkfg109p
Qs67HYnr//wx/bGV/oNhz2/oSKY4sHQkNxMgcW7Mv39MIKTcJKrJ8iOTGvXbn8ScMCwvoSa/s5S1
2mkXbALTGd7aqLyHW5htAceM2JGQRI4ZSoAqwxWXUCBCAbHQCo7ddKLKt5+jOP9g6f3ArvoRn1vN
02JyL7aRPVrk0l9xlexRTUykDxMfSEpL88Cci1kvkOikyUwarCI8N6Rl3us4sV6JLT3O2tWruWvl
IVRzfRYjaAUrEx9VNL9i2O4f2rjaeqZFpK0FZ0T7dnIlmDu6UyGQYw1qs7G6/IUIxvnh37yV/+2K
d3gPeScdxaHFafUvDl41Kvo5p6R/jeqv3szaa2OjcGuWfcI8ieOk7UeU1MVjTeb4SqVliC60+TbB
4Tx0TnOHLK1E2UDYxz6A56LNsr7kjv/On3X23TTVl9SNPth0NxcxNlTkfVWTV5g6q9JjL1XCifjH
xzFYvEV+khUUqGP0PMoW93DdnZUyHrJgOFtRbD+G4EZnu0SVxmLHC16K3qp+zi7b6a5BOjUviBcC
RNud51UxptSDaRnNlbnTU9+PxUOd58/xTNPtsHW4j5riy8/G18wbxTG0u/D8b95fSvh/OlNciU5f
mhLMvSs82zL/NZMi9+j/RpvIdzFQ8k0j/s4aJsg4yqcKaBgrg7lhsrBsyOFOwwzy8ZLcA3bJKSDO
ePFNZrKOdWYn++7lMBuDPr9oNpWEPF6CZSKkSpZT0zBvk9h3L1mDXrEThtz0WnyQLERCyDihGYjk
d7TcyISn/ByHbOu6c3eaBebLyE73abEogMyJXbz267NTsWKJZoQyiUZ0IAQZ7bU80Y6/0PQxYjQB
D5X21Uu81z5hW5AC3DFn507D0kV5m7zWLRptXZG1sk1zJwLoLdnoU0R2emsPE5tCZDtxVF9dM73E
iJU2ghGWYkuF7GmFKOAa5ejM/BlC31yd0VNnGxUQypQi2U8SPrLsOY1oC5cpM/No5ppQNsRS4gt8
xejvGW9oZleO7wbIHSH6zExPbJk85U7/q5yueCr23cyx26RifMijb8Sd6k2AzyBQcGXynDghmHn0
DCM5+ASII8akeBziGc5qaTMEKNCnRWQtL2SZ4qkoLtL0kqudPoye0c6PQe+5m1zYvmZF7eitKPgl
OAUErBPWr7XjBbi9J7kV4VA+ShPONsK4ITf9XVNPD/Aj5EOii//6YkvmMYXtPpRalndun88/pK+P
AOsiZl1SHdXMcsoPVXglg2fYdjSRD+6EKNgidubMgpyQuqp4RPfv7YfOJg6L0JxHz0N2hR22Ybo4
f0eZ530NiGREtrNzcJcsJqKHP1/8luiLEecdoxjSkClJz30eMNd1CuVs+QH5OtcBw2Ck0+U9IVAs
/1P1W6U3Ta8YrWDTH9JxIpI8yH4mfle+xzbLSMbu6i3IY2Rqyh6evR66ahE7504Vzb1pZusRlNZL
UxsCpaYvz25wFJlyXyKzJx9Lj/eid+RrjrgjW4JP/bF/bI22e4nR1VDVq1tagUllE7sD6FLtKyNs
Xg3XfyONnkD3mowBXUURKN1x5fut/VTbLS7X1mecPZb3QFLUurUtf+PUKZwf6R18MOqsdpD4ZHE5
rmcPUVo3aflcQxRaR1xDryoIf42uLN+DSj4xn0oeAbQ02G564iAK5M+qrb//fAenW4OmXf4PrElB
wQxhhpdJLENjGce/vkjjvrJCmN94gKH0Lvd4BSn2mLnFEzHoqBlzHA2yq2g3TdTwReTffDR7Y+pv
Td0uCTzzsbT9lmUkEucyQN2p2M7v4Iz0XNhjiD4N/d/aVaZ3/uuL7TDas9YVMoK+ZEtede3lH18a
GaR3PctMpHl8OH0T7FnvDj/Yc0Lu5VdZx1glj3h+gjNCDGsHk6Y/uVKc2VaaT4nJC5T4Ag8y60gd
99VbLJ6MuP3t5qRnjHH6VAxT/eDmlXOyUyApMhJnUQn5y+l3TOT7j7jyArq3GYqj4gbYA/lJz1oT
tIPBb/XnO2xvwUaraXzscPsZSd88eVYszhijLlDjamhb6tTEbXuIUxP0czqFOzInqk3dlfJO+Ml3
k0u5FDjl2qvsWxlHz3oyx3Wh1IQxHpefDOAKZ4FDgWaaXbPPa/hkZCa3R4FS6c5kJoMciRGAPQ/X
JhkhNrTK3BMFZmQ+AX7t8FvUzUcshwYsC9WKsMn3NaSZHcGtqnWgc/kU4kfTY90yBaRJdeo9YW7N
NcVr1rT+FdHatbAWAq9fto99aLaP9cS4mIFBcEf+h3+MmT2yHcF7rBJgGXEJmGjKP0sewmecl/Ig
h2BrInadRF6u/a5fZX0c/7ABkhEIiX8MwzNGiyGMfmS9P73vaqstXtgUmcwQSmPbLt8C5ad0nz33
6k/x777j08vneU/WXnjwIvWMhW86/flCzIbci7LK3iwW7Zsi78rzCH97XePIYLfuV6yfJyzYo0Vh
MZBGuE7iyN8rL/hlelZ5mY2WSo90a05RbApsx02stZRUU636q3Sn8lirFtcerOirwX7vHPrZrbed
7opvrLsyKp42MYNx1NsGlg4VAd0OTPs0pZjqq4TZiknxeRpgcO6naMExsFY6sfRDJ20s//jn+z//
5KG/X3ki3Y5lFz5mQwz0dXlpQZNm51rdCNvsf4mkabFcAQXlIx1CuIi2VvlGI7nckb9ebQLyvO4s
dCmP3B3+PkpFsa6hmuw0+z+YrrnY5UmwUOem4cx4CwWrA+XtT+05o7bwMol61Ry3PQz3C5VOvZ+7
/K1aWEMG6UBPfubZy5Pu68/rNEN96BIvf3R5kKzdhj2/H7v109ynzPhZigjGIttqgDcalZomkkAQ
JixLMvNRCrvaxRmYxooUn3M/tRz6WECNKi/P0iw4YCfwIwMbi5egIuiG+UmCmDsKdqEb+uAqQrZS
jlU9I2KapCWuf7iN0zbnbEffWsfc2tHLXJdnHmn9NZnndp97bJ6TBFT0GERoAIbiEFU4GKvZ6vaD
P9/X2tRPrReeGqfrzlAItnMS6p+wwo92v7Vk/zoRhHFUo1fvmO3mu7KseBJ7VnbvzoyBtKGLXdRO
zz7twoW7sbyGxe9WC+eWqpmN/zhmj7XUejPnZvNs2MidizH8MhEy7f785zmz92MILxcbz/BB/Ex8
ripZPcepeC+nuD/7LSCtLmfqSsjthvaGQAKvfDIpSTfdkPz2ZrPEpPqQJPP4ULUO6jFaZJ4qesqb
zzmRX9ZQRi/QK3oGmQrIRWcfm//k6MyWG1WyKPpFRDAm8CqBZsm2PNcLYbvKJPMMCV9/F/ehozu6
b3XZEmSeYe+15/GGfBmvMtuLq4ue9tJmXF00IPAYml08uZ/gv5nPmQyQ+3J8LJlm4KLWcfZUJRPO
9m5zkZ4oUaYbjhi56cfsovsgQtadOeGgJgAbnHHJMxkOKcJyW6XxcULisiFCgnUhUeK70SNjavC3
lUurpWDMMIxOrrpPaZq310mm2evcj9durJ463LLMGyDJVIu1UxG8xqrJ3lID7EdHdw0DjcUvqoZn
kVpvFk/9mc9uXPKdUFBe07wHXTonpxoqXbpzxxqH9TwTttZXIfaCYqOW8dvn/yeOx9CHsjfEktlg
oRG3M2g7uGG4zDZTHWlXHPUh6Xpq6w7FeBGtm4ZJr0BL1vOD8CiY7QVTvJ6Kgz3YOxR85aHDY56B
cNkpoAGWD2/fH3x1G+I7EstoZ/pYTQ20wSut+VyDLd5X1YMOW9hDCfuUu8g/nMbBPkkPYw3PimwN
nq1fLdUtjDMn2IQXwJ9sqSjugjnTA38hrj3KsGXp8/xHz/T0zjBZY01mw/rFGXcydZgtZsWPMsjp
iVCJnaqtGmcI2Fcz8k4iWWs2fe/LwSX5sYTsILgNW8A47blJ9DFMnKClnYf+M5bo1NEbsf45aItB
lmzVYwoa/jilT4xSkf8b5vhmw9y9KQoz9l0lerG4QYUcJDV4zaTXCZ/N/y4+cSqx1C+ltbzI2Klg
/HgjujnOsF6pQzLnlwHbRsdeYePOPO2eVPjo0unFGJD4Of6ny92yaRMw/uxIPFaQ1TuRiSgEfI2l
KZSFakUpTe2flpgbfocIAUv3SWfNKUleG+QBIsXy+Z8/Y1zEFM2K3XhzChcKZJqw2EPJOwCfhx2i
BaaF8ihPC+Iz/Cu+31e3h8c6Ebqyb7r0AZkgESym+GXz7LFxZrI7tVRrs/FZomaFK5B+JDPQdbty
BiQKy8nyMILZEamb5HacGtwpa28K/CCfHrvsZxLtLfHz4mHOvhG6eHvqOvVclPof/XXgucejr9Cm
AU4r/c7a6RLWC3khl2uE6w63NMBYl9QcuxQPA7roC+k1aPbS5duDU9iJJgqNpvMCgS73pIwynOt8
ZmJDC4WrIq+dbIeBHE19b92NmQYtk5iziPDgKC8djkugcxL2YFm36PbyUr+lmXftjPoFnlGzE411
c+qhOeUMDIeRx9lq2azW4xzC5WTSWM4YBnqFmBrStMBAZ2M2mOb5X5pke5MYhqPd21gFEKQAm23P
ndVYuB66TWpp1ZEp32tS2I+zqhcE7ZYelJX/L2WZOMyQTHWovPvyxcUysJW9+SeudHZwjRQgqzlO
EckuQ8fofja8U42cKRtHF2A1NHO8BCjdaTHzpX6J8UmRwhQDiSaV2y+wFixGiseHQFVK/VNRjMO+
qNPXUov8Zx+Htkj17g7qEFWlgEzmFd/TusQgOocsb8nYDnfsRvczjJ/0RKmG9WTSXb78lJckW2MV
DG03eRK378IjTB4sbCwSJHGLIIONo3uKw+MsGgBRTq0OoDlZRg4gW11f+ypj1JelCyjGQSybE63E
yGVa2HaXvwmzhaDWwReyjoB75F1QhS/cBtY5iu3oqazFE0WVTobcFxy5J0UHZ1Y5KR3uU4qsGCQk
AiQHdxcGPKoRj8zPJbWBOOQMYtlXI0aYaKYWLIEQ2RkG9sZFjs1P5U9cjTRUPJMzzhoyzsuIFZur
cFYm7pBdMRROIWWQVfkgTlZTZB6ROCtxtje6LTgQmiNmoQ4DQWEHnXdz0gIJ1Vj+1Q3nHiMvYWVN
iS2s2CZ0t2AuxE++xe6IAdwIFJQTxOng3Hufj1VG5taoqkvVLRwR5UrZSIvjuM4jIkEoY4YhLAHO
HHhi1YyWzdVII/0AoPucoWo8zhPfGcJC42DpCA6YV8C5isuT1TufDAWqlcjVEXJAvEEOKT7Wjhgo
Chw6/jHuomI7sZwBHFscyKnO7mUlwnp4z8j42CI47Xbe4jx5EWVyTB23VSZBkJ4JuFo5Ca1yg3Uh
MvCXTSh7Ztkhb1wHESaenm2p8xkUXcHg20iAVxVISVjxb0qJJBgrZlhqQD3wvh6gweZ7RErM1dml
tx7SokGHndbOyQdRVHIc6+8+QtQ4aOZOoIDZWrLydzUVOpaq4qhZiM/86XPUELw4/+akaJBWbyuU
X4Lc7aolLCcSz+4iaWHIf2IxZRxtC6x0LbxdIyfzODjvuZmhyK4Kfhuv26c69etAbNHUYJLxZj/a
idTemwwWcKzOT7C1KGEzIwsKwZFglqnDMo+zbEpCOawE2UZtZRahbpkYsTsNV5GnV2EMjmrbV+jO
4467W2j9MevoWaAWcI/ZmIUtNWSBUYsQv6y3hXAiD2bkHA2mgEJA81jXDYnXRKd0ZO3oyPx1MtjW
dwvCPay2e10iG5uAyAQLqjMdvFjb7QFlrlhePnUFB4qmoDszGhJXxsIt9nkMqma1czKmwbZen3pP
orQykEr5XPB1yWc3tHJjebRoKGIQ/LsJudALV4opLoudgkS3iINtDSqjbDDBOFPWTgZvBeEJOyNv
WVraFZqgZBwDSK8Em5SFAqw7/jGL8Wyb+Z8y6bC1lRo/gbO6Ghr7Km2yvUZ2Dp547meo5dAmB144
hP+R3CK4DqWzHmgMzW2TNFXLG7dtsXIs3oWDxwnOWpAk/Usxu6AimjdZDtEG0FlNMjp5oTPfsLO4
xiGutppmxlwN0dXmfth5LIa9fiKF4H9frlNWhBXo34gxo6BpDchBZKNuU50xd2xnzyhxdxSnqDeE
r12znt5hoQ4iTMlDU+GhPZx6nAOJh+Y+AX/F6cDhH9NrKUB/prf8D1sIeoXQoSiJqkvNV01GLg4x
XIPZ5JbXQrdwI5RmYMBs4AJytRNBaw3TJ4N3aCa+Q0kMpXGOXGZ0tS3e+UNXYFH2UrByPKc6qDz+
jDa+Wn7ag1HlvXIWggmMjsi4glaXFDDqWXJM+POHLqGWX4M2J3TDpypC1L1QVl+6orp1ek8J6Vgj
yxz+9qVC3+aohfi7+EalzzjQ5mifWBgPBNtsgSsh2uQm7J1DbTHAqbHXMNft+Bt6QSuLF7mePxtv
etRrpisxM10mMc5TN6sH6WXoNHQsOeTihdSbc0RQiyldjA72VWBLYkngcKRl3d5LsFAirVUbwWZq
Z4jFvjHGD2lnX3zDW5incZfwKDWNRoabTTqry5SEfq87aRZJiEub1hw/sTiVucDkl6G16FqPjJh6
Kc8O3C8Kcw7AdvIP8UKkBP5wEgTTgaRLl1bMjFSYVt4aq9T6YAOxU7ZpfrL75rPh+7kqazhmjjxG
WlntE02aVwV4cZwL/BvdintpPnvVzjCGMd7VouCl14t4g72RNnJ+s1DIBG5tWLg8+z06ATwsY6w9
0l4mh8yp5M7uiHhEg+5qsYFFODuCWEEbJ1bZgZE/KvGYLQqmetf/xoIMNZTWNwfnyOBMKKzaG80B
guqQsvcGwbUPwKN+dToEfLi/NwqNjZpZ4vdXiToes9CXm8l5o3Ziwtm1dGEq3R81818h9Th4Yj56
AwkmMye1qF6GxvmhGrtn9J5c7GMu/kXdQbIZ+Kx5wPEHhl48vnVOpG+c2L00cA+pFPglycF9YcVj
YI91V0EhPDQdh0oeuZ8p+Q4bpM+73kn/DUV6R0h5MVJiScsbbC6kUzljZZiCaCk2Y81sUvwgDPvu
RoO1ZQxA2Ygq5rXlff5xAQNvi1y9kzeAFdDTX/qOtsWZj+acGyuEfw7wZwYpddlGFPya6BH/Slsx
TzReGIHx3HGOjwUpnWRTbScNJKIU/JDpLIOp4xLqGxHMM/qM0a3xd0IpzfTXvkJvDByWFyN5sB9H
cjhO0YrrH3OYalaav/Ru/6AVTymkn607te2m91OHHJjROUaN/pxn5VvuaoySVX1rMwB/rYftliw4
tEVaa210uyO2Mup/sqZ/c5OC8W8xrpefzbkyPkdl1l4dUztIYxA7y3UsLhJkQpFhYWXQcnMLku00
4QShxTN+/YSUGwYu2CzdwCWdJGOh1rVKZ/2FBasjOoLpd8zRMcZh74NaTpT9Ta0D4Ed+s04KIQja
Dy7RtuukRfT2UTKWD+YkC8FwofxuqUs1mLiwE25E+yXHdGIHV3K7bBD8ctrnlOa5ryICIKp//RId
hequmq526eS89czP+XkAfefWJLCkRh5HdYTgBhalAvF+i6SJcZsD7KluIkKTH2e9Gq5gPp19w5/t
Z3PHb1tcysoIiJr6M0VaME9e96B3KH2Unf+bdMYJevYV0Z5SnKuPmv5043XYGEr29CEMwuIwMSAP
fPwXaZ+oa8ssnNQRmvLKWljLm/O56CLtPbKynWt11GCRlpwcMb3b03j2oYhtSDBIdjJjBNxY/X1G
eb7TDDBkqUPCS88K9tKNr9zl8aGrPOjeqDf7775LXoWys7te0l/FcfbWdNNE+uBbCYriQZcY/eKx
5ZLs+ExyCKB0OaSrubrH0IxEMtnQvkYjILhpToDFf9kt89QBoiiKfVDsbCHcsqEniqYESRSDj8Hs
moslrKBwihA4pEj66VvHBm4xAoGx6YugbOVzZPLidHWK3FmvvGeSZ/52HlqCJl8+0jw6i2zxmNie
veqEupHDs3cvykw/1GwxDm6f+9zRA9PIdlXSaI82Ue5onSjD7Tm6d+YwnltyuCuTBYDfgX3NoFjy
lgI7wtgjUbzaBt6ptoM5EVcVKUM1luNymegEs4FQbmK4GocHy/pfdFzJkw9+bFMY02109ZMYXt0K
AxaoXFysAlBjH/tMFjyKJRyZfRu7G06sdEfQ3s4bUF2wMg4ajl87qr/WPWNkf1hQyw4m3m4AxAQt
2SQ0AcjfEGq2lolmgG7nt5d+dShm7dUs3RtxTvGZpfsazkuLUObWQ6tdrWE4NYO+gz+F+lPpQdci
BQcTXxYl/jV4I8Kl9Sjc+CUaoo/cxb1pyeg3ZiwzmdzzI3b/FhXxi0OlqhtPxeh8VPbCXZRhM+yg
zmsgZSgA0HXnjM9IFtnNRovS5imqfDNMDQ4hvtz7XDF8po79hD+1Gj1dH74DavHmXmXg5VH0fNgk
PlXiaiRIYEWDjpmA9Ou8lAfsVNC65gkM/Go/6733TO9/SEh9y7waOUHXEVWmp5jMzG4/4bUrc+Tx
CUL3JErpLEaqEzVlZ0wMLyLq7tSk20hpCGJ1kq169nW7sQ7LtX+yMI7skLytEXls+qbJDMu0LClH
kNf5LfIH03JHLFKI9At7qMLKRzXn9CDq4xox0ZBBoI/rkulYuvB1zRULNGYy5DQzugOnaXXpDTRV
gt7PBesDKFOpuglY9qI5ZF0YqbraVht7igjWIoh3l+tNMPvvUrpPbuQbBxj93MvjkDKYrSgyU2wt
/hSdW8N8RgARk3DOptLO4xefZiwg+xrNACRA32bJZ/TSBK+fHpPcWiV5suX9tbej3rl4gcscyIU+
Xg0Ge5pkjJt1TBonr1KPddntYxXdF7fmQ2qKXVojqc0ZV/vkVr4DxuhQmjDzM9Atb2lH7p3m/hFm
/8vR4G45JFdIOS+aXxgfxPwxKOzLLExh97rslZHSWonJKEl/QYGL7JpRgJjtbOflw2e+jBcnx+dM
FFKRzv6FQSjWInuJgorrChpvEkXLKfk2Vz1m7VS/YkTWPGh6FDYqfho4Eruc/SoR7QSi9WvrIvQj
rmeIsj2OpHVhLLKEc7M4GdpyyJ3kN7a4hfWEEVyE0XRKOZ0SWjEle3FYavwbpsJx0BREJVtLPdB1
sEuJHicz+gaPCrJ6FUiWAkkA0cnzPu6mP6lehsPEts9zsMbBNz13c16EgscBD9UaAWebp9QmzYwY
mk1F1ruLq/RiED6ySPNr0AZeNJ3lC+nxGNRZtVSBGLsj5kwk7/0PCjhcuq7vMPYdXiVvhmNQ5bnm
bF5NK7/Agc+cPzBhqzdZkPrR4V+fDPBoKYPLsEmxFA3WiHpFF/tMJawIXQ6aDEcPnOK1Nv50LK08
jqQbZul+Zsa1UX37QsVvc1GLkW9DrGng6Kkw61gsmPCSxSWEaN1/yByFkWlBZuuLMCYo1Krkb8Vm
qTOx6cTI8Lu2t58xkZ9d/ML//zvSWaqYTgZt275rTU4nZtcE27A+0saiPzkz5gy/zJ8dmT5lWeFS
MrEdZcsSTl4NadeH2EIaCiN5bxXd8uCjtUhZpUN7Dlo/A7ODVH5LcFZ26op3KqjyPEzjqbAhKQqW
qLy8OBMmDW/Q8uVUI+4YnaKdgKjVy4N35CPDha5lBLBH383ok6rXvBki/gENwR2oqTASyA8S7r1g
aI1kxxYbCCWO7l1Ug/z2CwoV+x8td4BknuqOpBvtqREfgJmBCkWoPAhgch5AuO6FzYeuJ9HObx2G
ZuJZFgyEhFtX4arj8/uyO+gDN/mMHKTztBfyJ/PQ86sxxNYjt3SoZVDn7b86bxil4fJP0IiDeB46
/vEPfLlVaGTaskfjrGHIRQSRJqDt2fce25c6k/XVrP1jlrdtkA8EmPE0cZh8jTnxpsqetiVO7A3C
P9wOgreNEWboO7wpWSdRa5RK7B3ZXNGFaZfJ+2i6Jr6YGfp2UCT5NmuGh3xCx+GLvyjL3ZPbdl+x
/0yUXQpmUHinvBVI/PXibWl5LhPHm9BnyPFm+/GTJFNr0+mD/pGaxRs0jgPqeeyOPRvf+tGm7tpO
FfYCquW/WRnIRrx3GpIUbDOW7Tkns14IYnHSy0CfLofv2Ikp5CIEcInkP3VR8reYt6nfghYSoqYx
H8/cP5ccQ3KgZ5zVCcZn4qZ+W+nJo8wRoLP12DZ+vdWchHwWxzmohjToeJgeWz2CPC6KZecqqMt+
C4t2mNqjXSpWmSgALOeh7Gfta84YkXkx9VRWOPGT8uE+c9yzIMZ31gJ4ksj9Q0spoAHu2YSdWAwG
0myyqajk30XJ7HipIA0RbYkIblcXlbUrh8QisADxNUtMMCJrAAEJHNheyRxgoqWXTwYSnY0hoJtZ
YuqZOBF0Q7LdLiPBPLSlf+1hhm8sLQb+hPO261wQEKWWHEvvs2HFeIaWerQc2qvalCqo0goAmvab
p8mjgX964sEGmNsd0oU9G0E4vBsYixmfYaJUMBIX02nwTK+kWVgejY+hY6niXd+e60z94bjytmNu
PpU+4FUdXMCOoAFclI1nXrsuu2U5/hv+BdPiMDlJTl9LGWDpjHtFxNWeUtN2Pci+WWWXtDDVjkkC
UI7XORUvs59/EyxLVPngXC0meQEyJ9RSzIi3UNLQNmWAFflglev1R+nMr3oFvpTVXBYnzMU9fxN5
YVciOcSf+01agITWLNjE0tJhR6QqmD3MGqwuMvC6Br58XnT1JLX+kb2xuTeb9AsG7QMw8IIRTcy0
1mT3PFR3mLRXTBYJKJoG8UnO5FTo30qlj3Ol6cFEx4ewmHZQtwiiTueV2DVcF5s6NPbbm67pZx1I
vysBrmnQoC4kj9xQSt0tGe9BvlJ2ieVj4IuupE5g6Ie79rJtOGAH3Nia5V5LMWKqKAjHM9ZWte+y
t75fbk3eBFW1Upmn9nVNVRzkG8cEEd+tGfasEE8lxhvKJOIllc5hlWAvnNqrbfunHKLdY5e2XGPz
tTfqTxwplyQnQIqFH0GwaXmym/Y8zKl/FJn7F8sJejiDQrdgVr4ZC5fUXwvEjh8P7zAZ6VQJdoK/
7mFChYsA2RF9TWxBdsRmRKWqTXh6/T3SSuTFmn13nEsOUQKoXsTwtx4OpMsR51BzJiHbOtD/biO0
ZoSlE9Q2CaQ9+lysNkCY6nZSPTo65LLW/6I4WzaTqIHw+biyXIou4P/cA8aC9bywoaRLDbQf7NS2
nJfNYMNgFol2SFr0ha3/OYFLYwzK5BTldxnadE8DorwSHQyXUclGuhi4p1ztsRXGXihkkHJZTXjc
Y0gICPQmEUJEGhHh7XsMzYofBORT4XpHAlIYn6CDSeDHIAWKsO5OQInYss0x9Vnh9wDtpHOw5MHL
kSriq/qpiM8FV1rvVeqcGe4AVtG40RpU9RsyvR4Mxp5wNn1IkM7Kvi6zc+Ilb3z5JdMvXWIBs+8T
dFKjVDpIEsPeOkgfaD+CaDUsphUWOEPlkswrEQUsw7epgiGDxZiXFP9+MV2dATmAWP4ViXHlPJ6D
BnEm78CfrHPfe2xgkRdbRznQW/ZGGsZdg+lsKqgA5bNnx3Xg1eWPVziPsPrtYOxYOjUzQqTMugFd
eBr7pd75U8LaERLFJteWbM+Ip9C134iwhEcmskZDfBXrUmg0jFOYCBvjinLagutzbp5eELsBWqyF
V7HpZQ9lM43a/VxCUlToocwILDEl1CV14NH3It7Rwb0Yhfe1DPk/VjAkG0CcQ0GSB6i4Qb1RjleT
5W71uPzbtOLFVUR3uxYPIEtP+GRfvo0UIRkIqFlyr+cYiodDKqzQMxjLLQXJB0yNZqchsLNA22Ph
rLIy1Yf/BsvcuWVn73thsK3wsO0OHghrkykiux+GEb7ectVAIE3X19VuGr42RmoiqoG3oAWcxmjb
u/zMdtK9ihgQDEmtDVMWtEpT9ATXBbXVWpza3ndrwcBc21UfBXWIBfZQ6QCflvw3aSx31xFps/Rn
EKA3WSOZRuLyt8Syyj7zk8IMidI0BaMNtDUuO6ZpzZNK0+94nRVwHWEPQ9EE2Lxh8+LfTMi5fGBE
Ng7ZUoSwClMm//V7xphRj+xy57SMx+N4CAfLJ6Wht9EomFVxsMf3qE0izFKi2mTVxB3kl4fcqs6K
rDpa+obfl3QnEBY9XiXzkonpXunuENZ9O2+qofmcsbWS0KqpjeX3Fw3vRKcx99QsCp9RvDUsyVmR
fWTy1+xVfJgwvzLI/p6BlBKZhLnCcqMfXkQsmAk+fT9vcaSidIExlf02NWxNWYk9OQ8PlacFyG7P
GvSynXKGO1cGB122fl22EYja+pldiaoFnBPSIEFlqVB7HLVx3T0Py2vRywFHPH51R8qP2YbyULc9
VZkRsqV/6k35b5DaecHDghLF/cX67bQ8CEMPjjwnFwLtP+284nIIWPviWl+HyHr5Y5dP7Vth/0PM
9NpO+kVMzDhU6azBJ/EXK73Jl+ho0+HP3PuUqipHat9kCeJ3vwvGKWOjAbdJ+hbMGEugqc3OjKDC
OPJ4aVrnyyfwfIsd6ZDOQm49LbkW60C8L1MigHtc372rfrMRBoAdZR8eEL3DjpgqE2U4uKsJi2nl
N9+erX92baztS0tRXpAFnCoka5UQ3xnLo90olvelQSdAhufKVZ6RgJAHPpbG16B6srDru9G67dGp
UV0xBqqZgsm3aGh3BsqnQOP97CLWL8Os3oaRNRrWki68I3H+IHvRJ5qa7IVGod1zFWPXWbdPzOIT
Ipa0uwlf0+GF3oCPjt7/34d32vxs9OpPTjwHGfUk+uhD+4/t/xufWh706G9g7bSK/w03uaNXEbaG
wthu1VttEciQGjfp4qgufcZ3ZQ3gwIIrVK3xiVal5/tF0NCy4q0Djt0TaQYgVpfYpJipWAfoHGzL
KLGzp29lxhNBeOIYJJ6NxY/KZN/x81Acym0+iw8/1yDbcvpVo/5SttXfkQs8iGPvqcVYGgz+9LYe
tZv56lmAN7rR4Vb8n0zVv5ugSELD6x/1dNN51d3sma8NRfmpVYToRuPwd2lpuhbAo/uGo+ZaNSQZ
ksS6mTRbBbU1cLEuJq5TfP7jcEu9+FfE7TfTwvs06AvvPdri1lqgThaWdmiuupWuo+EI2ggodxa+
aegqZElZj8e2r+xvx3iZKsHN7XZPbLSGbTFMd7zHji3ii+dhgKUnR4pNe5eVcO6m8tV1wa52sPQ8
iAxtm0DrRXFdZniehZ4HubuEGdmmZfnsVYbL1Hmh75l5+6PmnC4zGhkrtF1+g6bgWG2aSxnHq9gy
l/RP/aGNszPpqke9tsyDWTcTsjJ6ys5vQHaZ5RYpwaM+I61h/XzS+eyXQpx0oWJQYglTdoOZr9U0
r11rfaMC42gl+HEDdZ/9a8HWSLCLiHzONXibxJGNjE41U8EGIuexSJrLiFqOnLDhqPkQGHKDFUxr
PMF4ktj6ZbonXCs0UljoMeU/3C5xlytabonoISrhPpZo722QqwGkD7oKsnwZwDMzXXitR/Hd9A39
hGqR5TXGC04BqowUUG+W3rFk3ROeIur3lini8hKZVjjWTswFy/QEl9J1YocM+pD6YqkYNTRZ/NEs
UuwmtdySOn2rspD9aH7EzwMdyfPOWO5PusHITeBToFbhchVecy6Ak83knGxSRcYXBqpk2w0LcGI3
b89ViTx20MaHGln/DtE4x592Iv6Ldb0+v5h8L7pLQAXvEoEFcRnfVj105aJ8bRv/YfE0ihjuwZEO
apYI+rm2O9siuDljHWTSUPrl8G1YkJAmLyshyyGLH6lCudpzHd31HJOUant/Gliz21QrGXtnsGs0
FzlAagxHjznTSTj6FSIfA2t2941fBFMqvwV8w7BeG6vW7B97g6bLYz25iRYTe3rH1qqvL66lPk1X
TQc4JyCz+xkmY/PRRMVN5OAhl6Gkbt5R7Lmzca3tcdh5WoqRMDXClLheoo0IJJNaC7cVZT8a3y1x
3vYGWEa9q4hFAfkV5P4cmktBtE35ZlslNO2UDxqrwaNoxbjP3LELrPJvh7sH+1Lx6njLczc1CACx
aw8LVuiaJg5Bo3sc5+lAB/3S2+bzsmAlh47M4db37/0axZC0D0mDn4MrIYwm40064/vYwAyitAOn
ppE+JtgvjWMcuNJ9c83iF2D3JzNyuU2yHiP49OBFBCaiI95hISL6kAdyo5GZs21QvjtgAiKKtq0+
Ucg27Slqh3dgfuMVVQRBMj1zD88dgRhVh6pYrND07QllVAeoskvusBH4Dtw59HKdOhWPqEcJgZN9
CAQnPZwC+L/mot6ppDCMcZGRyEPdoCPeTjHO7YlzRyZp/LJ445hKYAB29juxKkDerRSR1HQ3Eoad
jIvKS2H5h8m/wSYVNLW47/RvmZdPIoM8YE9MGaEHbdq5JWyPlWEYVUCUgC++C9xNO9utvn1JeW15
KZkIDQldln3xGaYcHMXqf7El6BSF1tHzIdM1ZD479nWKkNn37crnL8RW+NB/asEDBK0dHBzZLB2t
6uDwgo0V5L5SCIiMLtbAHikR5epSH0qEBDEudXZiaydnWT/ktYPM5pEmso8p45nRooRkwh+YkJ4C
/KBQrroYkth6a+MqhHI7uMwgvInqfUICYcGVUAuJAIkYH9nekEvC7A4wkb8Djm0Sf1Awex1+FB7W
XanV31Yxcsn/ChKOt3pnyG0bSRvzbKKFqSsH5vqUTmv5XGj0SppikzEQjOnVPnuwHOpUbP9gY9Gu
Raeu0Lmo1OOC1AefxZIb9n2GODF/lFN3k71DFagTaKJumFPyp2xJnuYyhblRp8+jdlO+ursD6ToN
SX4SDHUwl9GengEoVZV8TIhbjiprw6LNrnMGFqtppb5Db+Ge9SqN9lD8tU21Sno06z0zZbmn3NwD
+A4xGF7IXa/zjpa3dm45wsaQxIXXUWQ+5yozGefNwRW2z3POaz+Jt14MaxNWwAPIcHTTfFJANO0+
5nUUS9BGCCsdkR6S2BgDG5siORsAer2kuBfSYRcMisOT7p80tw422WEMgpB7zd5yVRPha4NS3269
jwThGTHRixPD9PXZv9tJnDwxCeL9846luiRgTqBLEuIDTJBP/k0tSRfCMEpN2wMu510shbgq9wgB
GJHZsLQMpQSr5RXdXkuLdO/iZENoCiu0S/gPRh4/x+jJZzETsCMDj1E/w3dZnObqNVkGjVWfCLxS
NpcZEaAxSCvQ2v8N2w91ZJR72+F37fUz+p4yJMkJWJnIwoQYHgThjGMV4GdJ/hP/DE1kOkKccy3m
NKu6uFGNTSQDl33qedeGan2VxdiQr1gL1OPwlEkUsyxT121pAzxSwZjWMEpY3TaZ8eIgrjCpXQHk
DEP0p0T/s7U18YnpxUc0rvxf1ymst571mpW6QTPNzj4fkA8Q8XbVhuSx0G2mO20CI6yYHtQAXtkq
0u3orURSN34ucmKBrJr6prK+ssRj3AAdfGfYAOdmmBoFXtEwbUJT9VWwb7EZkNRArBZhInC56DEy
fVfE6Unrk8d8IXi6ctN1X8kXBm6mWz1hxq2qv/TJ+ZtbmJZTRqSEGeRnfia0lQ7BjYIJPk0+hhSP
QYDSYVfU4xnlyb70yx/SYpyjaq0wtmFHMcH8wTkBphwGYMfVShqHt3G04at2g2Vcd+ugVZA1KyMc
fQ3tsKJANpiRwJ19YY+GT3/dZTZz+90WFWJQH22JBSaMJiEP+wQwoTF/k81APAveKBLFSYLso/nT
qVtornnbMMDLTtEAZp+bGfg8A5UeZ0fFEDzsHJ84qIU9Y1pRnjl5Ep0LKk0s+UiAJWE4Rk8H5jOB
RUxo7Ut4bQAHABd2NdJBw9Z3WkXaXsfNUPcNdqUuh9A2A16rXP4yi5LKRG9q6tUXf5sNpb+Kl4xm
Vh10H0RSvQZlSv62jWElV7wtJDo4WzMz/2oxoJkuOpUcOjxry163HiumfcyXhiRAQzHt6kG+Dq34
lVnziAADHDwieW1sb8DHOUWIB50QmPrq3MDZzZIWI5Idyo61hpAAc92pv+qd+VmPPDw6/9gCntqI
hsusme1DrsEmMwSlGEF5HyQuWGHrJ1dGyi66qQFEE5M8T70Y1HrAyqnfiCq+m6wb9v8Rdh7NcTPR
Ff0vXhtVaKDRABbecHIOTCI3KFGikHPGr/fBqOzPocreoDgUJQ1nBt2v37v3XE/CTsSY+YI77zsy
ZbCT+KY4Cxub0aC5TjMV92HfO5coNg/wGJ0tjocPDekYciLHiM4xbZCFM4pypcdBfPYFI9shDq5C
8y1JJB3Wlmp2jU7SUU+uoqsS11UAm5StJgbIa3U576sbZ7e+wyvSdPpXx0GT5lGwR21SLGQLei6W
5a33HIfqKb7lsjl5w1geCq+pCzaY8aWVpcZ0n/4Io9o9W2y51TwNTwk6oVE0hyQJ8r2baUyQfIMQ
REQQkCyrgexPoIPfaWyHO8udhvlEGW9NC3lB1nR3Tj0VsgBo27jmw88yBjg49XK4KMzp57gxPyVj
8Sw58llOdk5c/UIXCG7XGo6W52pXZhhfhRqw1MyPOqtbjJbhHnIguqc6dP11R2fbY7CyhY56LGEM
bn0LqGBZ0cYJENwCGpUoFEnaWnWTlu2bPK/BcFp+Qipv4a6ZYswBfmV+NufL46uO/I19BcX0n+9X
moQ6pNxkG504ZdXPpcLiM6HgX8z5ewIRzl0OKIlifdjUnUTL3xj+hn5yDQrA9XZJAx2qdKkeUKFj
UQUJsUyF0V4RFDpYX/k5nEdMXOLoZ+1axoqSXxA1FCBgSzUHlyLJoHpDzQ3bdgchYcn9nH6h+met
QwAXa5l6GdMJvbw5n79r23oxMvezCsO5/jGmNzNhYKCLODzLrJjeMlY3GKzNnQQl9Wo4m4eUj/Fm
eDPBcjz+Su4I59iPLinQRjXeYRpsjMLK9raFClFUmfn6Xx6y7Z210n6rWqO7pUT++iK7W/MFQQdo
R4xcOkIJc2zl2dOd/ECa3qbzB2Rqwj20mvLPbdrY5840gWIM3jpDhXnwMlfuYkN/SePJVE9B6uz7
IEOLP9nJyW3kIiyFdRATcUrc8bywoIkJIrehN/7nZegIO+wiB1GXHU4rPBP0KB1J/GtfSEBkrToL
W23dMiWvOa36baiy5LXA3R57g3kfej15BahylnFvXlwnCc7K6N7KkTdekb60rRptuFuQWG6Z9x6T
lnOvRytZyHSo16NBUIRm5Fh6MXPUnXMvrNQDuhx5vwV3ryOTdC/By+xIs7Se7NJJ1pOymxV5ud7W
mqVMNrqRVUN1so2SuPwAukvjokrfMZjt8861NlDl0CMHofgIMYs/gUpllcJmCu0MCLrv1cyuwvqW
mM6vB0MDgd5s830N4xyjKpACGyMxrf/RRXIZG1a2LQMRbdtG6sfHpeFD9Perx0OAaeziYbEVNMO2
Wu+6SKFQIrvEtLig6k+Oy7TLQvqwbGVtId/T4zXWCB0xjerfjLIK0US35U7JZhW0RXtISVQ4/XOx
PT7UZM3z+8JWdkyBRuQ/Lv4sT+1d/VShG95lD4s8ytiaoxE0AyXh9GKkGjkKYLFMejB/aJbIBOEz
HYft/OsWBxirrGN6jpHIclGMI41KgqNK6y2WdH8rzdLaa3UggK/NX3YhaHL8tIvaBRgh+pycVt9g
g7DAsdRFfRsT5HdZMab7fua0aMr7giJEPoAkXtDpJ3IrtB9GATmBmObee2VjB902jc2NAxs6lmiG
BSGpKo7WeBjBWi51jeasPhj6Irey+GKb9M4mZg6C3eYxSSjDZp/iVl7rSXFEWN9+G6Z1slOpbrk+
/ciNEe6fH+p3h/UNebqzSodJ2xjW2cY/9MYvB5TOGvqjRS83jeS7iFsdzyqsulFr0R2XdE6dzP05
9EF4sLCNM1wYGRV6xhpqHoG1WAgoGwKOMWmRzy6WHagf5HaDkJeiyJytkVKJp9j6iC2FLfp4HR4X
X0eC05bDupbkKuizWbgz1AlFvbGTswccOGWMQB57nhAT/DX8Kuu4+fi7WCS4B6aBkBgZJW9MYOgT
zBSYEkXBUp8K4LDzOw/IlpipCFqYNE0E/liJygOzq6reGpV4i3EmMfwy0yuDRrnKuCWpiFS5jAcT
j3icncA8BitnCIaDju9m0c8d15rxLFIT94DW1zsIA9frBKB0GRk6FuG4vSMgh85bgoFEMbcbYOJt
QXmnp3xG2buaHR40VBV9a5MjW20KdVaVqG5/L31eXEIbEizYgjmL9QoBu78C+9TpZ4fupp6mD1Uo
c9sAHtwYlH50yuxrCuoYeU5LTo43Fcepj3JWsmEXFWbyxhsV7H0DoB2egHSblGLfm6b+tpRpYx38
sCQ1Lvei45DDK5Wj/IiLngahMnvmTuqlUn73WtgV6ZkTdWUjzXcRVngF2VJlZnUbkAL5s7AYGzFZ
CButJWyNdm/fkceGHeSHOZhqWQOu21lN9BaaEwiI0XiuRB+eEz5EPryXL7K7rxHt2h2MffxScR+/
S2qslTbW2RqZ3MKfpuRggiDnIEpeUAthB6U5D+ESltupb7ZyIC4B2MqunzgDIXdn1c7xyLQZjGlv
NJaxbVvXvCSnc+xr8vrystq0KMHPoBunMyYSnkur/wZhNa2wISB04YiwZGSeHqugQJdk1wZcWXBM
ceL4V9p6OEppdG0ma7ReKkKFF46DbSsd0/hYaqm7qUKbUonEcQmAa8XtyFCLWKRz7LxhXuxPmW5p
i4TQ5mUaa+LIXVi7wVuj59qJQrR7MTXCXMri1o2OsaJhRG2iAkDIauzj7dDWYvH42At4uAzXmp+W
1ljPkhCCluLXojFdILqA7oNXzkAIyTpBlpWbEjzm5dGpnAEP+FCNw9/FJwa/0M64IhqHLzRdaSV6
fY0aJ8gvUqA6z039CQXY+KmQfBimm6yq+SgxtHCiJkq7PR9NUKzYrQTzmH4XpLF+zbTmt0iQZRW+
KY5VmM8I/Mp6Nsr4FOC8RpgFtkFiXbVLC7eHO8R7sAHZdSLicKWhsEHpj9HAEjOPHyBvw295GnUy
qFqIEdsqNe+dge2ImFT8QnnnEUdq7kKVPGzINPI6YCbK0aHD5BZlfOZiolXhqg+x/udoTJ6wkBnL
xxvrOd3d1Ht88GU6HTw1mhvMkylVmm2SYqCRmd26HIGDVjsG5pjNiwNtUL0ej4OkAouUh2SiBqJo
sMn7HAIeK1TLWrimAv4D5d1dBpEDrmQCIY2u1NuJINMWOI4miuIeAwTRdf5TEH74EC6ec58GNsWf
vbM5nyz0zhQwH7hoKckWqAFnrlWHKOni1C4HLpY+zTUTnOKCGIoEuuWQ0CEvoKoNAeAKQUvwsfiP
AWHnVs194CRILXy3FYfHZTBGzt9uSiYCoSHcNSJkTl9pRNbK/gcaDsxhVcAa4lrQkYIGLTM02X3A
KHE1qmE69vNlaJx639DqtDzoDJyj7XEfzS292IzOit6dmsOzfCZDFzb6+mnQVbUvovRHAqMMpC0F
JpFgeI9MpXOTEotCpGfHJouCwsLtt0nqejqP+VxG9/4V2I+7yX1BvMx89qm5SV8z4BezqfENuIF1
6oSqb9m0rRTV32PJGYJ6b7UkS2YiuXij1+wss6cxCP/0rPcRemKWok3TOM5GQ/dKFgPdY9phjGK8
lPTIWIzb1i+OJXqAOxJwbVHwUxt/DkyoskxtshJQb0DxUXdRM8f89ZzFkueUhWeJoal/o6Ap10k1
kYoVKVg63XjE7KJtCq+21hhA7HvnsEBM8Xymt0IOmypYKmWEGyNRy8brtrLqgnvmUT/UuItz8LpT
GVbHugIvbM70i7/PfAj7z2FeAZHvXicL1rw9csABHREA2plLPA15cBlhcsuqYljq8y0jMHJsk/mh
mXTBZtTCcoHUxDvwRYlmPV5WZRaBvUDVLKy6peLLYZcRbefnDU1BYtiQafjTRhWIvnE+E1dIe2rn
l4Q6AB/fEMNi7iPCEo78ixx/y0KedZuoIjtpBsxA6ZuDU26LWzDh6A8GxxlRzhfe5J+g5C9clRy7
/qOfWvti5fQvdDqVPka9y+Oes41CLCO7IaKtl9k+0I3XKjL2vTbo7yQW1uumlc+YaKuLpFNtKAXm
i6r0iac2XBU42CWxU7OKF69IigJZpP5nOo0wnNxk2jp6yZ3KDUtDMBqOj6/q4Dior9kLNCk/vOD6
UldBWXpVMaq+MjsMiSeQ+fzHt5HHAWYCu5YM5DzFg7WawyH34ElJNjOtfDnq2kYPlXlWDYMxTgrm
Nupc8yrqcj1yODvRRdvUZVQco5mZhwXBO9hVu5U2kRQStsUy66oYvJ4fnzQ0gixny8kc1Yued84B
048iOjfhbN+RPuOoVepm6ubQld60DWaBSoEnxvniHUeLUBxjqrqrE+UEiFHLP4nO766PSynMk6+n
33oy3WRqM/OmuHTFcE28yTt0Yw2HilBeYJPFIVTNIY+s7FBFrXuzVL9+bAb9VMJKf9xl7czDVcHF
0Pg4CGKmXkrCnZelbzhLtMByA/8z3pmuZS0HAFDomkfoRFW7cIreOhhtAlln4K6e8D4d8kIwMifc
FlEiHgFIZdmdmFztg+4nMwtL+RuVTRF5A5ipyiqanVSVf35clCn8c+PLcV/F1Y6hq77MC4KdaCDC
/QzNAbGGEWk37jxqidi7uwKJnmjR+ub2VDIwxDMdlWJaki6srcgHiO+mfEkAxqHwVuyH0IIapqSk
YDg0U4oypoSOpTi0gpFPJNirK5pOY0R6ITkimlrbLNpPwfyZxgMLuAEExkpRdlR+Ve9JO02Ow3wh
qPiDRWFgywnjQ2HnxGsXE+ZudBgvI1VDCzQ3V4NDtlXfultsNzdVC+/QGpwAJdLrfY339Cmc/ydz
FuGVdvmZAZo7WGYbPIe4zRelkQbbrusA2SCe2iAZQpmr2/jYaTWtbRBASF/N5Noree78xFpZgTuS
H1YnV1eo8wMEFXckfoadPh7CFtFWHkp708TMBEjMgbFWZW9lC6Z8Z1mFg66iyxdpk+QHRGIE2roT
oQucncgHbMj6o3Oa5UZ6TlOru2F7KjYzGgbpkHHyQutGi6d+JinKOYZR8k3p23/EeJN6LUkA4rns
rNCUCIrj7GUk5R549J9oNCtwwqWN44K5FfNdUiI8lGZpJYKlGJ3yKmtigHT8mftKBcAuRt+k866R
DJmll8yzCLiPDIBdleM8PZ56S0ObNmUSLB8PMdiwohEEtaQUwPrdc+axMg6GrcLWxHM64Tmm3W64
y7y35CEWdo5/2kQKqyDuC4+0yNj2zDPLLuiHEthil2KzjQatvnYNRDHTx+lRNO6bKSkrGk57pFMR
/bucFfUL06jUkXJNHS2TZL4hSJ9VmW+JQw+vUyb8F7MP2IBqUl9EgmQQzHV10APy2oPAYh7vEOij
G+EPVKSAKRBoEo+i/YxUra1Sy8quvR1sHguqBnYyFqqnAXErfF8/KHuKj0RynpC6z/3U+bcMMZ1Y
7ClLTSAMmVqzfnnQlcpk17uDPENKkke0YHAmbOmfpBEy23eZFqNKbcrxKlVsXmLnw7PmRKeqJ0lb
U9skbM9CpHSsGv4PDIQMXTi90FIxzf1YH4o0UqAj9RaTxU1vO6agc1eLU8sTHRPtLNrm2S28mAXT
+lGrcdpZwQz8TjlXKHPHudZb/j1oGVm1IHQZUerkwhp3klmz6ab9VjC3PAyGw6bGOk0zGVyjOX2O
E1iNBwaqNdxrYer+IfWsYK8SSnW/VjvDT77Ltlv6VoROGoRsvSL1lxxwwtAuhhdGJzfUAXBw9K2M
DjAD6WC1iyoHYXy+7Dm67B/cNmXaH+VUMSnEjb2qS6c5Qhx9I5lenaP5omp1GWSV7Ut4Iqbfb0w7
sS7cAD2IobmRiY8v3Ze1ouVYqt+1kYNbiPvgefxqsXOsk4yf1PR2OggA53bHHlPA4Rwbob2VJj0y
mE8+c1Dx5jVEYANJCt8XJv3mQ1kZydpAdLAmow2/82xFzgg1PLWsa0n204bu0Qi0lYtahM7ln4dE
0XR7CZrpL/ks1jt3UzDGxcmTeJtALciNLV6FgfbW0khYaIG08IbKeiH1xtkYLptvHSNLzueCootL
HxRBhOuVtBbdn/ZaEKEKS55nxeoZg39I3iKXeKQgUHFhHvAka6+Ig55S/ao1dvAFsJURrF9/GzHe
xE6Lra3IiSElsjDoffpHMK6gCGD7W3oZ3kylueUq1zqP96Wg4T6Nbbf3vsse/H9VNs0PJtTcq84P
u8Z4WiRe+uw6BfE7AefwKpvWHoh5lN9ltbX0jtxLIkBtMZ9TRv0j103eLze8OylDfrvuXuK422aT
BsyuRBLgBFa9bx3yIovSImvQRbfjS/Bwnmq9PaJwzDg2VENTq35UPgkgHvqqS8jheEHyK/S0QU6H
OPT+0KlCM+66kNZYNFmM0Z+JLnDQDrXZWRv2Vq+XYFkALWtawmyIapjEJGkcpQbTIxXqZ2aX090K
zTOYVXkRKPsFVNy/jxIMsqZI8rUOneDHlN1podofmaXTTB2Sfm0Otf3R0huCPWm90k/DpirfweB1
q3y0zec0gmqoMT4/2BRQK42ZZxsmH6Y2lrsKE88yY30n8nB81vBBLR9fhRGDwsdXPS0//Ln9SjbI
lCMrNG6PiwwrFIM2Kqb5WwT2Jed5LlsphyFl2RwoFtN7k076NWTHbqMaoCk7ONVyNQIc6HR0YvNl
cgEM0ItuFtQUt16l+lrGzP/h2OVIdLDkO2gGjkiM7KdIgmhQfeDu0mASOGk4ETS9yfxX60+5MxzF
hKBTGpRDQ7vjcBod5FxNlGQBYfiIXxTEow8YJO/4jDWKARAVoUiaUzxSfffM57cJ2Om1VaJgN6Gk
YIWwv0ssNteOUrrwf9N6DG+PC2NbuQ3mJ2RnpnvV/xBapq9Dze9uloknMaBjf0O1zOlyrsriAb5K
LsjE8aP0V4wWlh57HV9KzARLzrW/+lwVL53WrlDLAZ9OPBd6mFJrvI1XC+WZnXQtouZ8Oenu91Cn
2dG0/eKd7HWKKQSrzl01vIjFANIhn28ScjNvHK/8r66jHiP05RN9Qr2xrSJ9LSMm9ygOBDLqEFEh
uAp9albDoGFaqG1H0GeUEGAmi8+pD76gGZF/JB24wQ7l4JyYZh2HAv15bJc/YtxtCzP4rlAzHyoq
BKuubpmO//dRB3d5fYaGzAFAa12JeKsgU0Jw4NKdn9iWke3aqE7pvXmrbtCjQzm4EWp6G6Fxzyrd
FemBmuPASGgNI9bdBXO3TExBvn1sHHWIxMWj8l4lWr7vkn78IXUS1OvUZdxBcRFrkJrrSR/Z+9Hp
TdJFeI6xfI8Fy+D//9ZLQCH94FYvFmpJyCbpwRCpBot7pUqfXCIdPcBIBs6LjTlpFTW1WD8edkYG
Q60Sz2C44CE6TNOtYHC+yqK7hGaXv/V1UW1qzUGGXTXRS+CMP81aWOc6tshNE8SBpSPupgxNzTaf
kOwt23wgHHrUT8yCcYbMfdEyr+vbDJLh3Mj3NMuvb4Ohkj1sIsBkoc2P+I227VLezlRrj4Y7jIAF
6YWmSWP91KPxi/q0vDeomt2pvrDcFVsAnilS4qK+1MTAYVYKi01q0BunEYVjeYaMy5oDGTBkXIgj
ned+ct4izTy1k0p/1VCzfGmsQQLpd+p2cUdMgcxfR3ktXSYKNoyBW5XPMsjSjX+KvN10JUWjbjJ9
cKp4OnbSxnQ0v6ypPRw6B8iQiYQOOWxrrAuz/MIWgjMw93csPc4+YMy79Ce7e9bp21SYeN8Z4iJg
EVjk/ToyDrRY0tWEG/c6FN8OI7AFnJD+nSIANrVtl3LjDLzBYZ63cwRkeAJwFJ4cL2dS+s9js42e
K5oW28e3/vn+46s8aJipaGCV3NTr18BsLNxN+nT+52LXgLZt5f2ONL8hd4c/DFQ3MCQQ37rRxNp2
pAl9GFAvH0ZVGzuvleIOg7R7bX9WBgpBHAQ4NatmvPJKM61zSFRkVasuXgYyyW3c8EcHHmnpBzLe
iZmXXzX1FtPXVh8oLSCiWHfP805sDuOPjkEodYYAPpa7z3mElMcwf+cmvgpfb+WrEbHBh329JW5t
ouvOeRVJvty1RAzlzG253VDN1S4tw0dToiT6bjHiibmXptbcYm8j3uBTt7+KUXQLI6KbIFSeHJBS
8HFQcCE7enWPS68PcDYQ2PKCv9IW2Ll5657s+aJ1eqEvh9r4w+dSbnzfyPXl3z/BIb2pex0j+H/+
NLivCVzARBnS1cV1sEnClJGxezx6XEqQ0Vu2w4KdJhcFdii0XJUaDkpU+VKauC47nL/IBypzT9v8
VseevDy+9bgkeUCccwlu53/8AaFfr0KVl6oAve00QXDSJtOHuJK8O1PZ7ju9I6vFJNE6C40/fTSW
H7iX6P5PvtqVVpp+jMtknl/mUpHHVxVXilU6w7Yh77XZcfqehHxDMcMnTNOL19DO7lPlrPO2GD97
5dYrrNoMtuH17WDTrQnjDZ6nPmeP9kZz/aiuo+yASnqRh765b5ISvWOTaE/JWHnELVUs6fSqfpNz
ygnMyEgzGpFJwJH7A8dqNt6R1PxUmNW7rus7zQeeVYv8GSJLvTALHoEcZegNqIkR+oRljLBqeY0j
8il188+g3mn9czQ17GiTNLgAqS+RJsuIeO6oi/amgXRa06u9PbuPGWm56AiTeU1Fo2rTRqiCD44V
OpZ8i3awbG1UASZKEG+ZwkPDCDpVay36MpkEb83QAXTHZBzRyjKwIamqCPe5S7npoJljuI2howCm
CJolP+hmffX6BklTHRDyNKKtbrhB8p6MQpvYX2FpJgFI7kCMdmguUEvGcBZmexpdOmTvzU15JcPw
+S9mID9pUcQrV3N+ZXP3U7aI8ufkt1ZUcDs4GK7KmpotCDgj9/7vgf63RZ25wB/MlAZIcdVl5RnH
FUxj2nueexlNEmmt1HF2uop3oQRZwgC02CeWuXFgqiycqgRRMhzpYXaXFPNaHsnyqSymBmOqbaAj
TIPVZHG0bpGjuaIGiInhRUUUUOxkP32Pto1PPxYpxGz9lOOHh/ztKdNFcRoLpMq+bLptgx056bGF
0oDcD7VMb1PDchEyzy0krbDZAu/KaNd56bFuyaPy637RUKc/TaYJBSNkj6T/thzb78ojcYSaGsBu
7l9bzXSPOgEjhdMCVOk45YcFTm2qGTqWpK6FLTbewEZ23ua7SOibfCD4RDq1ts4tHaxPOJQs+Ji6
LGj0iyYtP3UdgETSlYBejMJbebLgJ2htkkIc2nGxCHw0rAqV9KBM+anpBB+5dbSopwh4sKh3KUqO
bR7i0OzMa8Ds9tUJFL4LQt1MDem6aSNatBrvilaY5vdMFJ08bZZesaNxCFrrce/uys640INJNgwj
nzSQ/DsvD8NdR1BaxZlm6ZAzgNEL/NqUAAEZPecjqNJFI00ygCdpb0nLC4JvD9/43YNw2bdFuJta
WAHS4VdusAfuswaPgh8RajrLvvHKWA32KSC0y44E9GMPkbHyG9qlmI7KsQX34tsD4FbGz2QD50OF
eiK+QzdgcpV2v8HYfQLhGEEoms26KIfLUGCSwyCazBxLgTJrOdrDhyMDyIix7cwq571jxa8I9uQK
4hlrUUfh2lvfHKJWhmH9Vmgilq6aKGmGtZxi0vu6upmHpPFScQh+MtpCYiVL17rZeXuvRDSZAIxj
0gduEQQho76JIs5MX2ON0XFm+h84VGk15t/ksci13RvtxURHaktoiVPRfOM4t94KFsrcNTfT5L1H
hFkjrGZQaWHEJODU+NBsbHS5sq5+SBq91mPA1gL5Hdo2r3Sgfbo0StfZ0G7toLsVUIUpi5N1TKrj
Yi9sN764nJCKyT0Kjv2fZtBsoiayV4K1F1QUnzdZftdO9+3FTCHJDGkXnU8mRjGWG9ACPwM7+xqs
ZAaBzGAkqOuLADXXKZ9vBUc3xcqCJ4vopat2wIDfJ7bljpCJVWu/FPQPLmYEgd83QC1AsV8bQS6P
YeghnK4GACok1rABsFQZBWQbE95XiU5bjTgi9I4M0DonM6KXJBl0i1oVX0TDnENTFVfI6vSMIwBH
dDUARVbx73oG+yjmiHRxRbkUlY0E29o1utbu215dxkweC4EMnhnR1THglEt3CneNocJZ3j37lSk5
gIKiNOhOLdlUT3GE9Fvv0jsJOnjeveKzK9FhjCUmUG/qymVAkv1UEVMH/RDRc3TIQI/Pap7zYGdX
t23CVaH8Q1yKPxqtn1XWk+jdJ9q+Gh1vr7j1aOpM0xIDf09np6LsyHuE3y1qZMDrfzTgj6C/3EPZ
OCGadP2dT9J7GcItRDu3dhQcFFmTWCydPgPPyitWi2qZG6j4ZI4iTbPgibTpb5hrsArDRVb6mKmF
AW73rS4AyiZp+xyXmrtvvEtZ4bTGJ1IsUJWiQrKYYLgxyMGhty9JCZFm9Hs0cKw7a/Oq1ewd9Jj8
e+WilTQYyFPvGTuz1pIdJkNc/EF11JPMPRP4FK48h7AGeW99EiAgq58mg3tNVGN00gbtz5A0lwL3
2abQiY8Ye/GnyLJ3Oi/oorz4T9F2r1k1/agm42wGeNmx6BQS+TMV4Uw6NeHeEFcsY0jGVfkxNKBp
Wr3/UY7K3osab1rP9zHWwrVNqBgnwb0T5OP+5k7khwZkJG9Tm/vDbrZM2Fd2H4oDt9YzQB9OGUnN
IWvEUAAhDvH8Jhq1fh8hCXOiTO3ATx+V3Z8V6v89OgW44F64T92BhAr/EVpYZvs2DNt1mvFZinGj
DiPnDK9Mz3Gv1hgZfk++fm264iL83Dg5dbwvK3+rwky8O7M8BJlOglw6/HTdkCcVasuIPyM63s9o
WrGso5kzaOE+5RrRqAOxm2djfB3FiLg0OFq2jjgxZw02TCxKhkQvAj9d0+/48PCu44beDmH25cLx
ibTWXllNSlKiQbfZyJuNY1B5lFqvL7zRR1/WWGQNa+okC87vGTgoVRnIRZCMdHn6TYuwO3cN2lZJ
hgINrIU72/ERWS7hs94mRfzFZEe3DhOYNxyn5isrCJFIlVzXqb4pEv/T04vfmTWgZgKLQOsdLoSI
zplO+CYDhaeYFHMC65+YMScr0u3bDZOWW6cZb1DqIif/MqLiMxy6X8VgoazBkrOmWdsjZh5PfQUi
1k6KPzjy/kRmdsMNhROBmcDWGagIu8ZlvO+GxV4MVbGnZmKEfCrxvzwVLoQfsyJfACGitXaYVbwU
g/EuoAtj5c6qJd3lxAO8ncW5h+V5uiOuxUEdZ9s4BEwadM4tShBFu7kLkgkYxcpwekRgFgoyS7aL
phh2aUd31hbkw3gUgvdKMjsQOjzLYRlH2MoZXd1CAQ6hpX26sCz/0FS13PVat1G1vVCVMx2rNEZd
VbnqYhHVG0+XAJHs767XbhjAVz1xNK8NK1c1AygN9cLHuj6XyOynBMqv6px1/6fxRbMyJFCHBhVJ
jlK46dxiVxiYVeQQHKM651L6Gxt77IRf6+RSXD01cUe+RaHWlZUCaNT0n45fiEuRevoFfHfjaP7W
hSG5Jx90jZqK0mec3oIJwmgl408sP9qzFHWz8xG7PA2eem8Y2y1jT9xpICjEaFayRWlibcfaAadA
JI7NXbJlUAvduIBM4plDf0lxtaZpY+45Lv9r0DMYkvGMUGmyNVjLflfiRY18Un1GnS4YjLkQUzsR
83CmEKoTE5P6xRmrn/mi8uLQ2dCwBnOJuod8YkwO4jJkQbTNQnvHWXqdJy7DFUaZW58I0jaf7ir2
OMhLeo7j+v/OzxLqf6ZnOaahICm5wjYsyHfzn//6eQ/pZP/bv4h/RXhlg9/DoF1NJM04LeCcIJb2
yiFRh+kXuhKbHRHRoJ+tal5q1M0oBLLWeTZG68uvF44RmgzNUJ7E4XD+v5+d8b+yvRzT0vkPhIkd
UjGC/e/PDlQMZ5+x4dn57BtxNEDr9xPv1lprzIW8lLUdrq1UX6WxHO/CbFA2hO+WYGwwFNq6LqDq
0X07Yh0QoFlYSTKDznKqbYn/0N8nfDx4kYv/J5RMijkgL09GP892v//tX+i6uY6uHMO2lanrNm20
//68q1qB/kla0HuPgQkc2viM3xv9mTsSoyqn9M7i9BMrabadqLD+amLg5cAH0yTJQbjnGFxbPX24
alxrY6X2vePW+2roVqiR4hdpxC++O6ZrH90wQ6t2zSreondM9TsWR/3eYuzSahh0E2ZtUiwgI+il
A6Qxeet0qzu2WdTjJa4N2A9WsLQakKCYlYBBSuIM8hy8gOeERwTf6cHPp2FJ8HtIoWSuWq/Mr00r
6mdeAAm4iwQIjTxlu44KZuGCDmWiZ+EhhHu4QD9nYZ3sQ5bsASZNQ2L2UwetbVuD5YIhh/epLByH
d9eCylZiQ+es1Ry6DDJRHIp5wAt3M3fbFQg21gYjdvc+hkCIsyBt+TcMfE6Gtolysz5NKg82Mhj9
RZAQgo2evtxbhQaDf748HoJRf4vQMa7/+VYSZMGa3tkbrAbmYg2RzTPNgzyq+W89/v7jr9qBIseA
3BjpTcFFzZcywwJsGO1xqgosGDlHU2LvoVaNGeNNxkysAcavsq+dK4L/p3JuJlZ+7zzTHSLcQwA7
Nzj9xF0zAknnktRwJ1oLZT4GtvOj9VUIc9yJDimJTyODVPYsoQRviSIJiSGO/52xM9uRW8my7K80
6p3ZpHEyAlX54PM8xKx4IXSlEOd5NH59LcbN7pKUVTcLAohwKaRw0UnasXP2XrvAm/t5cAznGT2y
tcUrFa9x8xSQVip35zXatybuM3zIkD4IvSwOny+tJLoqxjGy0cfDlGUPXWtXO3q19FG1y9SSizWZ
4tx7SEEhiL0Z1IJ7FZoQ242S2G7408uxUc5d1CXSDUnSA9gJ//R5yKsUSIXbgDW1Qu2U6QU1sd6S
HEOdda+H0nyOACp6Wjw9TnkuEBROYhVQSxlh4L4HnhjwbYFAMQMyesTIqKmthqUTkVyT0vFmxonC
X/FZeJN1E+U5kZ68tqKwbo26uImlbeyu9Q5yRFAw1C3gWtMZ2VLb5oE0GijvZa1Ot5Gr8oRHuUbl
bAfwA5q63TAC8bvF5EbWqWVfps3DUqxe6eFTh8liSwdmOo5akF8IFKsYH9YfQEfJMnWJxNapbkQ1
GIfR9PCSCqU90C1hLEo3dEmLMqZRTZxCXhlEa8/3STvfHfnaC5x0R5Jf8dqXOfHzjLfMOisfLLCC
cDImohRmkAATJe9kY4BYDzzOSdSqIOOTMQZYV3+TBuALqxfYs+BY39IAt0CRF+4qdOY9TJRC62tc
hGxTRqS3O9YHgd12QfJCkzXQZWuJkTpGX8E4NjooGXxvWCFQp6jTNFkoeWHVC1ERlOEU+1bG9V54
JaU53a+dpqLmEvkNXtICJZlfeUxM5t+Led6QX4b1pG4kWxVKaBSgsqr4XDXz6GrehaC5hHdbhic0
FN98OxkZZp8pGqyTb9nIV9P8C3N4++j6QwDtqMYQmDTZurawRCr2nv6cCGuWFtsTPW/WESlc2zHL
EWBoxgdqCvUWzrh0r8gs2IIDAxwYwY09YjVGDZ4hpULnKb3wB65dsWNuWe4zKJKrgcfNslEaTM9B
L2+xOQU7LLNHN/WaqxnVNsVqmTx3IbeI1h4KK0tPiAvjTd9I/aK5tDlk7aUH00XFaxXD2cQFjiXV
JNSliCHbqEMi4/hLNwOcVdK5xBgYdDXQO2BHR8sh/O6PTx8Qga/TItZeiRsYYVQdpEIUBD/W7l5Q
+x5puHk7LxvdbaS3P/qwz+5ROlaX3NDdRWua3QUFo7VWrRmd7CFRu170X4qezkc/YBYe3XGVYcxU
vtO8NvlbZCHZDUz2GPWQFtQnEDDT/tLa3Txd0Yotdo3+Kh3v4IfGOSJC5er7lrZXuawJFAkXum9S
O0DNulBLMZGb2HUYQ67hf6v7TVZ08wmdR5UmxjSNMAX6/873ErbQKR6gRrVBMBzq+WDRQVt2vbDX
0ExYQd3K2DFsy54m6Nw7lw0H2UCUiqYPmikVMIZAY+4j8jFWGu2CP7R+B2InP9KrqbaZ7U/LQKFW
oseP0jrLzhZn4TUbfICmvj8eGNSKPxN//y+h3MFH8Y/c4+bv//5zSPdvL/++Wz+s/33+G9+KUtUR
rcVfv//v24/i8jX7aP7ym/67aPBf/lF+7D/e1upr+/WXF9juolbd6TSqh4+mS/98A/wH5u/83/7h
//n4/FeeVPnxH//2rehyMEMPHwG3089J3h4puP9z8ve2/vj4Nfl7/v4/k7+F9zeHQG3PcwQdEdu2
iK/+M/nb8P5mUlgBm7Ol4UrXIDb5H8HflvE313YtXRqW0HnMW5RjCP/a8D/+zbT+5qL+c3XTNW3T
NqggP8/775/bf73+Ob9azNHMP9d1FKHSdqGmWh4VKYXpr3WdxVgiswIHllNF4k9Er33C5vpgIY+n
l4rlpx2TdTg/Ug1Y+VvZW2DGVf5U25jaPNTmi5HOxBpZ8LUyHLBdGrSSlFp1N3sK9PIVapv7L4po
4/cien7TnEzH8uiTzyfi1zedpzoPccXOLTNN5j9Yq01SVOa7YGEFHyR/mmvoDubKlMMtIJ1kUYxO
sbPCbvfTp/yPu+Dnszd/Qv909qSUnk5rxjOF/VtVDDUw8HIbHF4MXIAAFDUuS1uv4XDp5JkgInAr
54c3tIAgvAAuANg2QNPTj79+G7/veObT4enCsdGPWPRCfvsM/RAfQ+ADEUjpSi7qqlxDTT/X9oTa
MSNH4a9/muH+vhcQ7AZMfhk22wEBrP3X08/UMcBSULHcGDyFSwxuvW99xakMILuF7yYSa5kzE3uK
4akAg1F/CD32TxO1+1EZnHdHP2TD8BoyEg+L+AgT/jxYoDbcdCjXjoEpTaRKpxFYEtYRN98LfwTg
YRh7YwaRMjf111xWi3qE+8GAf8+gvz1idX3Ru1E75OR77JI4kcuW5K5HsJjULJlzjEpG+1pzYbu1
GfqKOXEIMMtopHvKkzPWiuxYULmWjxlC6KehZcuYm3LdyNBnrfBe2m6wVmhIbnaUL8wsBSQYDQyz
oiyiGnGaVU2Gx7rx+x9dVYwH0TzEXHu3ami3QyiCsx/Hxlbkw1aNY84mjqFb44aPbazlvC82FUbo
JwctS5gTDmjAhX2uFcqkdI7XsscdLZ10ORAJt0tTs4L22GxZbadLZiECTqrE26a6eWmHcdjYRnQe
CH9bk+usjeGxqX1yAeieEhcabKQgPWB0gqekL55SCzqOFW5tq3qfaFOxSNuvPmFvHvSK97KnsHEG
JwAGiWdPBUxHwELC8Aawv5kwJy2Srkr2QGSss+WqY2t6SBEDOKZsnvKrPZY3su2jLdiF5uDBghwl
ItRKy6e96bbPo6P5SKn8i08g3cZQrX6obUwcZk/ss+PNIzkdtFDzapSqeyk7QMOhYDdZeuqxdSFF
hcQigDljIifb+gkVqX4Z+1IcgS0hFlcxhgVj2CaN58OWQLlr6jRYbBeslAU4ZCkiDdkLKW1bDaRc
RlIbP9/+4ePzPEiaAwtXFj1ZI+Q3k7m56mfv42dQvTVobxbEfmXI6qCbAm4BlihiGeCea6rwFn99
0wnvtyfNfM9JTximQV64bX0+En/qahS5KzLIS8HSimi/pUitREt4D6loqsekZjvW0cQNtand9wic
30LPCv8yI10H0ja6KRuemLHs0ddHN/+JNBma9CC1Aw5FrYPvZ9i7rp70pmE0JpmV4unTCVopzzJX
7HTl5q//P8b8jPh53RHC0HXHNR3HsTDQSP3XZ4iuKwtIC6yBHh/7ykJRddYeXDUHTVVzo69BtC8i
e68NhFrK/jQAn9tqnu+vizI5/PWbYQX+5b0QZW9KQdOINFhbt5z53P90bv0sRajcNsUymgjs0e2m
hyNI5nbQkA2G7C+AIYPE/q9/qPXPZ0AYlKqGTUuGX878lP3pp6ZNkUbGWM09NdK96DsU9Edktle4
bq4qM2FTJewWxHxAi0bkiaMb61azO6KdClz4GHKI5DKy8iCJeDiD55nzdniYDPIUxp3xDdVlCrMl
8m70VZbaSLTEQCOs6PlvTTEJklFNaK3WqXOP1/+xHirt1GZIh+p5U98kI6wQQ//hmszbOnPwX0WQ
WWstDwEClT5MvbL5wny7vlmSz+2vT49h/vMVzzUyd/EsSwjP/P0K4SYaJaAY1lYMspg7EdMwZjhp
rYbpcFZRki4ebIB168+1tL9Fo0w+yGZZFbIYWIxaGpyt7V7hQqn9RLGSZn20Las8vVoOmmYjluIp
Uu4rqvj8Us/+9lLm2cb0p8cA2E+eOGQmtRAbdeROD5XPT5Q20trUMNSj9G8wM1r1UZq2c9WGwb3X
aT4wevE2n6+wDn+1vUyd69YxiGdzeOjNZ9WJEGoYgXmlPwqEv8OjLMxWX+sBSY2DZNe3IprwMR1G
TE8QHYhaZuCK4uCrGWK+t8zpY56YxEO2mIQb3cchuzJecpAHMeAqhatOUTEQ26KTO1jV0tpVTldy
fytrMeldtdIHhC/0CstzNisDMuZka9YDfYO45Qdt6oUuCTtf8JnkmyihmeYNhD0wdyYKj1Tgu58Q
MuENXvmHQWrN2LW3MsV2FZRwoSZP7b28qc9OGdVnjUVZ8zNj79VWdSZxVKzot2CrZeu0qzR901a0
J0oX3zZ7ws2nb5+elbeeEFww6hDiGRPTHVOM8+hNcQWkucMZzpJQ0S0dZGU8oWoFZJRmmk3oRe08
0L8uFp40+pmMTNxdEz+AxqkfffRtu14imy/mHG9HmthigQdFIdQ7ncbJWVhS3oXFwgHU4Rk/uO6K
5uiabQMFnK9QUbn7v77E7X967pimyz3r8gSwOf5expJDjRc9YWLs+jCKVJn1N0/Qwu/GlroGpyoK
lW6rRZJmv3gfsmLnNmm/j3K4wEbf3VPU7yc2ZsYpNSoO//8lzIN+X0pmROVhBoh9xfLsrWxHOUer
TrxrJsmHpYyC7JMTvNR6ZXJOoiA5f36ld0SO9BF68owwaoYe8ZcQddrJA4v4EGvet7p31DZCsbVq
E+neeqN78kHSHqM2lzffHdwb1zbebe0ZI0eZlcNRy5sB4Jt1bNvIfO6zggoPzSbwAHHOcReskJDK
P/eov2xRfy7O5Vx8/7rEYNtlZ8UwAEwS/9ZvD1hnaFSl4ZeKbfsprMJdQ2/zFCZeuSsCcvqQ2N3G
BGuSUdpA5fWAG8FrvPPkiY9BRwnLZrHftLF9wqEOUSGkL6QyyMa6Y5cmYMykPtRW8DhBJH41JWHh
ndLvNpupexY1NxGPuMN1J9/pMNfI6SJQI2rTDSg5Jus9uUa1jXdfES7+8HlgJrUBetFcXT6TsSnb
oy17eUoJkaVDIUGwNPSztem7qfDRktuYP4CGaVZ51gabRn1pOkHuUouZEdF4uPm0MjcEWLhJVL6o
GG7nUJJjEgu5r0ZtOBq1GI5eLF/cmIIBJmGzz6WRnRPHyjbWkHGvS+hFhUrtFTni+PfGAZ1q4NMh
V1333uPa1nX4V76ZmzSvJZTN+fftrtlFYImeg8wpD2Hbd/9qB/L7hkdwN5rzlhWYkGv80zAi6eG3
zjMgBlMmU4ICTHnngPtBMZpOyKT8cMgfUMjki4a8j1utdNyjg2+hyWOSSdgDI01aUirCHuAJ8fgv
7mv789L65dIzLV14usut7fw3axfcTY8MQdaugcYlExN5yjWRHnJwXWD/J+rwiSbkYGYkkwjSVkBJ
vbZxHrG6oe9xm12QF+bh81BDST8Q5AqmTlfXZNZwgjXyjzGNTeStD3ZTwO5CRP3sCha4iIbgiYj3
7Oyk6QYfJ3EHkr2Oh473WSTOuM1g32J5Vx3TpkigGMwCUb0oF24v2UxM7rGF+USGbUsvsjcEJsYo
qXEMVXhb/bY++qLAAoxeyTqKrF7FIcPVz1efh5qeM31qinKfxYqJsqS3Vab6kx+y7UKxT8SMB0K3
mvDbRkxn4Hg72anz3XbVCVr2OX27QIzdAe8bUAJiF5vOyV+1pHpvFaaZYCiZOhtufwp1oFmj3Zt3
wYZoCQfVe81H+S1yo/F7BNXYSTXzNTTtkZADQlFTMZqvzkRSvWwb6mbR3GsUHGtvIBR2mAk4uUtv
zd6B9F63bjk9VDHXeuLBNsI14hwdTcSHqCq+20aZbLUCuyvZMvkqDfGklT5/oWsyY2sA7do4WVmt
w4rZv45WJ1aStMm4ta+qtLZ4XvVjH4YGflG+0otXPexIYiidaFNIpMyWMDXORid39ITKRW4ijiTl
ag6Dw6GJb4JAL6c7F2yIgxzNCpjVPQrKfu/Jpl/pqSnQQEXRGUMkkxi3NViosx+k2y2N2ftJ30Yc
tAIC7EjsxFFX5rQZ0kns3CSuzk05kHUwuBiGMyM8Gnl7tJB+A++cE5VG2E2FRpaD8PrXpLS+aX53
L7TyJfSyYt1ldb33ocOR7wMXpq1Tcfz8qrSQADDEa1+1i+ePwZWPYFhrgeRjaJvXMB7tk6IeRNVe
iQfLdTc4RFBNFtG1UW1+jFFYKZBYx4ZQvRHb2diezawYtlpef0zSbc9Dg7GnyVFWBZZEPTwQGZOj
cqzM71FQvQdHJGr9VnUjdoDZbYduUWwjLcNuBsl2SbGjy/FGEcmOHZMowDu6cI/s6fIrRRoQVXU3
G1X84fqFYLww1bcyJn09dJtp9fkHwrmB9tyMoWPejRoqEaEi2GLA5K+DDLV4vZf54K1GUh2uWhEQ
Uum3cuH1cF19I4oOaR6NpIlNalPZqbsLaiRdleYbj4wfUflVzCkNhHXrSk76lmKAFDUQ8ZyAVCYz
d9jYphjpNn1N8IZlD/bSqlWAKYlGsuqnj4lImAqA0JPf6/oR9jNkJxIK18zvO24BOVxb80KL0Lh8
vkjxgoAEiBBZUrtccPfaZHzHp2lmVwzsQS7JWM9eQs8ldhBArhSZvtNnm6muQUPo0CI0jMh2WYkd
JfThm/U1seQTNrO9JoBrDQCydszpQToQxnMZhReQYsCVSXscs7Zo73lgJrsQPB+P7G6nl+T41jSP
6L3k1QaVUbwYHCP9Qdpq08n1aCMWLjPmImPintnpLgY92NoRgsIyQfK04b+bnJJcPPdtZh5ha//j
kDIuWLRp16x0Pb2Cqye+I87bq2XmL4Hss68Oz5cFCc4+A2EMTXVsVsdGcst5UjtzlRQoMsgYYw/E
g7YqoXBUvmCklTLXSgr3XY9gEqwKiKAtZRKNfPuKfDJfVuRWn1Mni5ZotKazIwJ+AiEAy0k29rEM
WeUFejPd7Q6jWx3Dyox2MnF/fH4GpU3HyeMzhi+ZBffOz3YJu0IyVN70UlNQLNBtjoP4IWE5HRtk
SVojXhg6yMM4H9o08hZJ2sULfQi8XZTDrqzGEFH14FqXNMm+q9RxL1ImMUpxkB4ln8LeKruBzok7
PkiFy8nMx5fBA7rtYq3ao79u3ub8+UjJh7hmwzRS273KvHhMG6htKGJJhOJjNvVW2yfhKgh6cu/E
oL9gU7vQ5FTXxnYjNjTjrW00+ykwg0tQKn/VN0b1jMHl4MmQiLhGF0ikaoAx84HhGqrQ8lX3e/Hq
T/WZXeVa04zpmKVWuS10Z9okqFktSJFf9aK7uqzI10+OFdp11JVEeRit1xOSEldrIJ/OGg7+cJoj
IoQskztrwezxwzAAd4ekqIy5MJbDwhl0yIxGu3cjh/5g06+NwqgfrcCArZT4d8ckuVnRCd24Rlke
WTZKKAnQLybEFLgmQyiAtndTTnhODBmu4EJOp2zSdJSngdrWZfqRg10gKACoR0hD209x33XQg4RW
gf9wxjQ+BUoh0hzxU0bTN5PEn7cIfodBKNnGrnWUcZUd3iHto58OST6NOXcAP2N/19WypDMaBLvM
Loxzq+YE0s6ZTTTxUWYVw2svAi+cg6GLEnmg6hr2bu7ygCqxY3sy+urbqj0I6eQPedxeSdx1LwI5
6LofFfTytG83rV2xLJUvML6RnGnVHYVsu8s9pWFY1kgdKsY1gsgOV8MA3Ry37rYw0N+kDmHpjaKR
X5NEofktk4iqelTzMu3Y2jEeX5mq40c022cRVSXbb/KiHO4XnELNUXV1c57h/HSg1aaJWknIV02O
QkYOZti4+sXyJR1Lwhd6haNqsjJ/bVco8NKcWPIqBaOYEa7eFqG3YPjb3dqCMCjNJAQtYOHoaqt+
McuvERJb/BNkB2qF59zJ9SYRCeh712p0BKHpnaJ6kpfQ9sg/5b78o+7LpRM0PCqHiZR1M6cRh/Pn
mQS6W+v2wdJMh3iTqijmjJTjInWwbSmE/Cfpt08RHvJTwh6kXxA6rFZGk0yrMYsOEK/o91ioo13U
vqPTDAc9HOKj0yhchkSEBtgCb31tadfGunMNCtIqwhKKPvXEzJ30TKVdrfLBRQxRwhDaOmJauH2X
r0sA0WLS5bLIw+ydvfceqAOBjQxWcYhN5QFvLXDZKTyaDWKbumPHpZPoeS1iRHxgg9xzaATjoyuH
cyUd9gxFmULLRwys1zbo2wiHBA0o8gklPGoL2AhbchnvkJCN5yz/PiiS0dpMQ83WkUmpG5ODmIUg
ur52o0M/FeOV0GZzGVuIke0mVewEaAPYYZZe6OKMrw7ucLdEJ5qMlylx1tLvDoNBiAf8JfhWCCHm
qBHnwykNaCXkNt+m+uG/kEGfX7kNcMqWB1QsQ57vJBDtSr17DkInPxUWdJwiI5kaYPH3xBh9SieA
n4ms3rMeuluEX+pitv0Xh5yuQ2VpKRdWmm0H1zRvnwepyYMVpdiK40Rcq/G9htp6CfPYu8Zd+G0U
BtFmA4YsAoB3bWgDsea6WpZld8GR0IDqCIJ7ohNMFDFe1zIYcHZD5I6VqBs4n++GlWurTIvqAzqo
ekeaebf0ajQ5UEuyJ72u5xA9vT/h30RMPnbko1QyO8kosM6aEcKhH72JYblGRAszwHOrZR26CrX0
QPeTzOWc3CmP75kuVnH9IY0QFgFdnYzFLghuTG2Krd472pbl1zwin8DE0+fvocE2XKOzOLeP4KLV
8CADNBo76OBkaAzJTWk170ck3dmdWroiRrD4PJnDEDoH29VuIPGCK+tZvDAHTCOenX0Lq46wqqlY
j5ni5kVbcevq0Ub37JyVSSllWsabJMBhPbYGeuS+NTcxLmVi4MwuI+WEzlHESOk2FrFgqKGjrf1O
OElE7kcDWrezZohuhna3nMIv3bEOYmyAFW7UaSx62nycBveHwG10RcpDJg1aMxTGWJhNQLmGo4od
fgnnAU27sxP999aa7IvRkAAa4M2IIScu2P2ylqDO+jon9nrN0mfw9yUqDH1llgMcNWJSFkXg1LfP
wzxQ842sPVlN4R0d2zw14NOuBDQV136vwb/bsEt77DBgvNjTHpZjtR4qSpnKDsTB0MyZiMJXUOwS
PK8uITfkkXRxWt0IWiv/PIRVfIwJZLpiZQBDWMZEkxsOcZB91q7T/laODgmzTYk5e3S+Ro2bvBFS
MgW5SRaEXWwChxZChyRmPVqmfwiwYOwqjx/YOYxLMCDl300LBUoVPNcVEdkir7p7FOdkEDRVD+tn
8tauQacBfL2zqkYjZW+Sp5ummsN7GuMxmXswk259gahE/o1FJKQ7m/i8HMypYHUgkNM8VVXcrjtr
6l8oxN81YjfaVT3lzmumyFVoRz3Zfr4cbA09rE0kVdtX8lgUwVPgwhRHwgOfrxKEPTo1hLU0/eoV
JeaLrH4uZy9AwBZvocq2JvDjE26S5M0hyoKHWAzN1XOd9Kqun7zWT3yrCrMPN+4kVuLqW5ZGPwhw
Yp9CDsix94jzngt/lIoSDDliG5w+nrOodepDC+Myd7WgkNFhtlo4OeOS/Sr7N2+VRKH5MNALWU1l
bj/BifiKvBOCGYgpIHjp1nczbD1EUK4+Syjcjt+Bbuc7N0MiHKg54WnKvEd0fsthKuuXCjb9jQ/2
6hqCZCJmiecKLsDi8w8Z2HlubK6C0dZfLVU9ppUTvYJw22lJLA8xLNxDkxDkNCiolo5j9xdbzdaO
JvzWN4l+GdKATXKc0bHwxKmeNOPKVDQ80EaEWd6BRjDhBS2maLAPLZH1DAVgQyEzPfAj61MJ7f6p
zkkAt2ucQn9yUcOp2aEizZY+nf9jZKpgHWV68taSluxZ4UOL0vzEbCFEbz2SgmeTqkT8h9pEXfxk
Dao8IyyMNk0uyW7KbPqcZi9vdpHHB6fk+zVFE7XP6+pqMRzqZe8ukWD5e5fr6qxVP+IYVJ8To94h
Evfu91G5KPSYDVqYmIfPQzMzzlzIVUMh/fsEQiuf/w5CjQOf8FvIhHg3zeFGdo/Pe9GNZIzRVVzE
qq+QV1RUTzZSpoF24edgkjYLwVk1mciiQ9CnafQtsC+sppi+XVKCxfAwQT0Sx9k/1iTRp0m3z5kl
voi6M4nYCcylYQtnlXZokSqMrZ5dN68l/oETrh4dYty6H2r7Ax2pTLrog2Y9fpwgdR61KVSbPEjY
0WOw8vT2WBWZsVNJdh9L/wMTunbtLTt7UMTKRNm4MRLktV6HNMSx2juPfKCiFtfrvc0HuF4d/7Dq
cVApnx6lPh+kSXhs0HvO3gnGeCGE37zlgUFRIN+Z2YTXMU5jcGFTSWZT3iz7zq0PgzaNGwnt466n
xgPcyOk1a7EcTHU1nQKS0JeFQ25TbaNwdPzauTYkgDGGQ00Va+rZmGoCTxj1ArI2I1aQDkiRh2EE
2VqgqHI8D9aJjBDyUmOHffuoCf8Mm2Km3HIYk5KA4ja1no3KVW+SG48Gx5TfxpwNRVEJ9R7F8Xe7
zCn7IK55yNOAcWr1OY3yk6FP/oFsPQ568UPH3LwlcDoe6mJjdW11biEU0uDrlyWo263rA2gAJBOv
y0h9z2hHQcHUhzvJ9uxK0nIv4rq7IPfpLo6rdRcaE8QZI40+g2Rg8xq0I0mdxYPWW0+1Gqyb49HX
bxJnJTJteq3mbIOiLgliQW/Hqh6f4lZnD5J3XNHjJWp6/ZiFrMjUY++YLdyTrWHZj6T+hTNgPBL+
FnbecE5bbmRr5qWEpRteuwAyX65nZ9TvuPLz4cUa6mNNI/kH6Z9rEUoJil48j+N3Op1/uBqhtyRK
43O0Z2AoU3FIKt6Zc+Wx3aIxNuQUY0wL623sVskmNgyx1W1tDihUwaECa/lWRtZsY/GfAF4D3C0u
cZ3258D82gxV9s1XFm4VfYpuunEnwdx+RNuVosvG4y2Nren3ASwD1Ag1WqeF6BhmDVnuXpvAc5Hr
4oOWbI/nC7rm9n9rbSIXGr9hm2SjWodScpBV8hUrUgPaAZU7zo+E++G9JfTxeQySTViB+9Yw54Wc
WIhINDFR/TyVKYOVmHHSUnM4J+4Mt0fKQnJkjGcFCSi8E5gI6zRO7X0JDhFPiqQjWbG8FWj+5leo
ub81edMQYs4gWNmTfA35Vlg9Y019ieE4RHi90BrNOMPyHV/5p5IIVqQ+QZSt/GYTRnSfrJq2QSII
LqCvYGw5u/bjCG39WMNXJCqjm9ViMAxDTZv2PrFAp8bPuXQMAqyMdmGrOvvm9Jq2NHLLPqMwfQtR
3e48gMbsPqs5fLumoVLlbnfGztqfUSAWh6hTu6jvCMkIp3ZZNESwDwzM8XMWBDqZdrCfz14J5Y9W
CaewVfIr8ZrJE6bQ9tV3rXtbxHRxP2+U+YC4kKUgGJwDNcwSJk3xISRGVrMusmeB22kTWuE3j4Hv
LhdTsRsH+S1DDI9VrpNvsiqchdS05OA2JsGsTnRB1GugT51JqVZuL/wk4ek/WiidqgajEMvDudPS
8RWB7oIVd13j5IJZdWnQWC0QOVlHnR8o42G42Iw41r7AUuNjPkdwSgy9F6VnqCub1FXUixF74/7V
NZiyMkxqAQDxFakI8bHL1gZPcy4gUyxGgguBnWnafYDyda5UeNFMlwp3rDUqRMdYscGvzrjb6hPt
DRx4hvnSZvWT1CP9wSGR6MyM30fGRdKAQ6sVkggVrND59A0jxBzF2IXJ9XTTbWU/ufBYkxwrLLrk
4JEP8MXA/f3S+9SGBB8GXmF/z2vSlaI6NC9T6kHD9XyERbJ4MUcGMm2QdvMC2yy1KvGPxN8tO19+
p6TTnmyUZZtANvmhiHOeXm5Ox0KYGWr6POSKcBHvjN01ERB+scQp0oxqcLdvONHkpnZMLrHBbl6B
h7ceG2Q83WdzbP17pQftLaoBPbmJdveC4A/of4DKQuVf8856yaBNHvSYftiiVCgxAGmd9ZkfZ+Ew
Xpqe629bFYZPXszgPOC/E8JAJyK247eG/lUT3UsfxTpM3ah/ipJkHYw9XAiewG+1O9s//Uh/SlMH
RWVXjcfPl0aUEWuLUW0LJuIeioiobmzAmzoI1ZbH5zKa+7Kfh9TycUKaDgjmAuS3ajIwVEEUrkkC
jndyshQFa/2e0jHbWkUaPJMCyW1qFizjVbW1C7thpzL3nL2G8DZJwCop7v1tyJr8xACOAlmXcmfE
Q7HxpbdrcG09DCBJUEJZa5T3yZep75nBKYNoZys5JFE/bMM4jZYAd+Qt0LEZw0IsNrHlBWfeB6mO
GdEnU5E9DK5XgvHRvV3a0oRisLMO+pI8dWoUn1B5kcbFqbEoP4aExgsDWHVr6IkuhKGekiARj1Q3
a5tSdBos8sNrVW7d2cumLC1+qPDznRoe/OYw7R031i5Z1CWn0RZvUMXbUzKAyFPD++cLrxpep7Hf
Tf3/o5poFj7PEizKgdEU0u4o/WKF1gsZhbcuJWOcQMW7MdIEHdW6jKV89jOMZ2rAwVk7ULUXjiX6
XezBc2fJYIKrYSROVRPtfGqYIneyl2CAey9KPKoDNcJ5cLS3HC9gVJjR9yCcrmps3m0zNHEL2z8w
DcGeZrK29KbAfzHlDwk4ExfzSFjQ6KCHM9Ko3tqG5TwgYTMYHYnx4IzI09qumvbVnMlbzXxq9kKA
S3qwB17x7MkifdBJg3ucaqCOeTdVJLDI6lFPiMRJ9MJl7AaofBj60yeXKRJsZYL5EPH7pFJGW6jB
xr6BRLEdRiJw7VkBIguaqo77kDhxc1UBgMsRXNemKEwPahjkMtWWwa5t4TWNqp6OOHE8GimYBYlU
yihkEMy4dctQsmgO4UQjGvQIpnNZvE4TJsTI5ELBN2yc2tnDV+uuvcvLCvkJHG3qCcpgcuQcdlxN
lqYXs3rv4ykDIOq+V5bznySd13KkSBBFv4gIvHmlvVO3vHmpkDQS3kMV8PV70EZsaEdjuxuoysq8
99z48Q/3CdWMknUwM1BuWbAuanqIDRL/498Xp88IBm1Eu/77E1JwM5L/rkZwwyNbf1ZU0Rl6YLBm
43lrDLAA/ZhzxMsDIFTRUm1nr/QUSSsHbMOHjYEKYn11NxBkeNG8/9vYIOf2mptbF2H12r2p42FS
TeoeCmZt6aqALML5H9d56dX3SWYdGAvNXxp4gBD8h3vFR5KcQcibZHBOzDLingD2wdYfkEj+2TUs
yM4/dO2hVKsa2GBW43suy8MwtGuUeOnF0Lz0FGvTzeqMeTMsOGKt8If3Qb+ITiVUOIuzFt/HXi8p
j1IUUjem/vO5KfSLFSfRrhDIwDthDLfYL/Z/E2hJajCMBTrmjfdoFVLftcDjzzPn4rMWYb02TES/
dlWxAvZYeLOJMqhN7HWQmU+FZnifgeudROdzX9fDmuqseS9Ak/clTyWxsf2xNzEl7ilqezAT3nx0
vSnYAMRuVp2vIvr8LXWuNp5dGpAQj5LiCHKsY7bQEK5q1P1uKOd51dFLvyJlAWwKynTdDcYNZS8Q
Dr0Xe5k5z97fIDloaCdPjX/kM/rpyUyzRsO+Rnq9HxznzU47tTcrZMk8CSybOukUQpSSTbyqQEjJ
i07OUlhM3uPf1uFz9gZgAsacs9TRKk3afQQH0Ooug306EpVW0IK9m2zjyYj64fD3nWjN15Sl/hwp
m05cE2Vv//8IIiV2bPMW+OhPp77PdnPkiQcfxLeMg5TFvo7/DWBBiYUdyT6zyjUTm/LGmo2BbmLu
bXXlblhmVHF5VoZXoATkWg2JkAfPH2DN9OWLYVjxOcjg5Gseo8emsJjme0hG7Z5JX5DyTJCbsgEH
aGwUHXxaUfVXO0yKbCO7uhHN8NfetDwHXWVvM/GG7yEC6yUzLGffmUisGj7XuTx7KnDv5FjpV/ij
+rXOPBcEWHL0yAJfD32pk9aUOCsCUvKX3Gl0QioS8W6qBPVrMlENz90OdYS+G3mbW6gl87UkFDJM
pfGAw8285TjintP6gZrI2dR1jBDDSpM7Svp+16mRUMjlW/je/r7XfXtnTLPxyPL0O5ZoIAMjnteD
b2sbQizlu+BqTSKfv5rZncEVZ+WdBW2DmI6OWHPT0A4ABDhSDk55E+wOWN7M+K6L+ms7SHmn0oYJ
mtvfPG8ad2YPLyarTNBsoynWKhLW+e8LdGfYIHrU7sqp+czGQezH2uLgyolpJwlYfYUeh+CbxKPz
37fNmO0DUu5TTT72SVZ8+7rxSq6MWmWRN638pRxPmrn/UHVJodVmBxKEipsnxneG7+JYNFUJitk4
uXM33fcYku9tGrG1S+EeBN3dmCPFyEmK3OVIltYskoTzLeDbYPmSFLiYIev3aD1mcenri5sy5iU+
4UBKDN/9falbKt825YHtveYW0J7J9QzKYSzVnci9jW14aueDXdnizm42fWOYD1M+WyvhcVasykCG
RHUZH3pUPTckPV8NU3wTNzBeUvQexP3qoYlr9QnIzVnofXP9+26o8WdKkJgrZfuEp6K683pzYCRu
EzgJGLqEcDO5x78vedTDCFXxUaoEPaE5zbvII6qyJ18ADU4xLAFZ47irQNc/2MWQPggyxZVVnzxF
NGUp6dfSQ7/KBRmv5aXYWkwxj0rniAAmRrWcdsKmq6fHMpj9x5nhaGhz5j4gY/AfmexZe+AGA/dV
vU/BVUHCNCWwZ9QFdun+zL009jLRNKbLOStXZkCnafv8hVTzFqVmM3wxZTpUkKGmEnx2vtRg2cKg
/fvR35c/SCwnlWeJz2VL7MlWJ9Ocvy9iu9UfgBLQ8yijatencfQzZNkjdkr3wTeWwE+xTO9SMgOB
t9B4dwuecr77+/lceHDFM+mvYL+VRA8r4mJagE7SKS+RSQCs0kr9YZy8hcfl1E+5B/kbVBnpg+WC
E/M89SD4VJLCNM5RrNQDDDae54x0vVI7MAljh5HMsWT945FZqqcaILqp88/05xDp6ZF9n7mz2M8+
jQBgWqM5qLs46tVOWg0xO3URXasEaR+JCxIfA2lgXMKL6brJsetJ8pvmSTsThQhN3M0HgnvqukEZ
qcSWodg/0Uwy1IS/0EXz5kRLn5lKD+WT9J1xO3g9YKvF2mwvX7oIk6s1ok4Vrb0FZJEc3Mrv+Qzo
bRktHA8oW1XLygCph84cDA1Scu5yQzyhQ6ivlmKls1u6KCoe39rel8e/O4v5PNRUXvAU85iVrpUj
kVl+yHENBabuBeUWSCu3dw3Mmpt1D8hNXApPM3dlxTX++1tolg8757E5ESBLB8SgmbSyqtHa/30/
B0zElc2kXeka655dTy9Zbz/52ISOkZwYaU19dnFM2qudRGveUB0U5ETEte+ERodXGlMP4A5wPf5R
OcG+YfifDdFGoq0Ja0c+BOyIaK1XGqCrloD2KVu49A/gVa8RJho/YjJLbo0MRFigVGsmYwcucpPN
3l2GQwUg7ka2r91II+HMWP426tpXgboiLSAMEjEB4uktYyAzTSXzrP6AhIO8gSM8j2HRqpD3Rcht
NW0KT76hzTm2/Ubm8dWQiLGmD5sG75L5ntvaihhVcgaV+5Z0HPbRyPuGscmyYz0Ed/087JWRc937
H97iOrHtO1+covkQ92+V8WH15o0RIAtOvDHoX05ldAqqd7sE2AMYHy9LKDDfenBPEnUc0ozOxJe4
zO0+A0dkAGIEq8UxHX0WTeFWECR7WiaRE58EYMMmeqx2HjXazPGjmSpg6VScGTh9+v9y9h675qvD
oorphraAH5bBsOvkt9NOR+8AQmvnGyy/sOXTGQ3fSIZYEJNdENz8f4oYv2ymS/Y8J8+68Y4jZd/l
RyMgFkus9ELbIZMjc+GeM7s3zHBQvsvPYoKZWF+GoiSfA7T5dPT7j8wiMcSF48rlZ5vetGn3rcNC
QgvgPkzmsPbsHod+vw7qx9mccOFzVl2czYyre6e+RFoBVH3e9UqjYiUnhqphdIejZ5AfCfh9RCM2
6xPYIibbOS3gAdWbXleQqTzQRs2WjWOVsPwTwHByEuh6RujV7RZuAmmjr8IwmQSh3uw4xIOKZd3j
rVsVmdhxcsiDeYfqcdUWBYM62poiSzepQ2u2fkoMojCLEgRPKsj0u/oGCAf6zGRmwAhOSbhNYzqf
Llq7MT+gYNIC94NJ9Zk0gLUlyVijL/apSwCDs80xRKwDPMBuSuQz55RQS5xzmVg/kSAyCLOlMW5L
nlLN2rsDBaEj/WdzrA4T3vNCMzd+im1e8IQptvzsh/i9DVKoOzpvWzMxOZYRS+2AJbAOw/Q1JUgX
gwgKTXQxmu5T6ekOUfjzpDNpiS7R3O8IfDdJb8XNvi9y0iQazpWR7A64vPdNAmGbTxT24rvLnjbO
P6jEnnQfdsZgPbTDuEbf8wlvmcnl+EQCunnH1djM5ldMZC1qpXD0SFpTwx1anXUy2jfQlgXa2Gzj
wD3jmR0yjSjlpNp2bOylVh3qVttUEyJVZAHKStcNzBykLOSEOfm9D4Qu9nDcCdpxOM3JB947ZIXV
lbEORLJJfQ5ofbeaRPU4uvUhIbiyQK+TiizMaNBlEVSjeAVvbe1C34Faf+xGsoMkLtOgCo6oC4uR
FQuR+BHzyY681pyO5/wSMUtnvHIqypjsMdX8JlXk8BKsj7LWuB7jJUmic6rNxy4O9p5Oa9ohWgQ1
uecq7nqWyBLAPpPMPczHQ8UGY6s9U70jNp4tmZQIsKYXhsYYPntn79b+OtWO/Ke5n3X+JANFNo95
M9ZUB2EiitUYiVUXkWTuxL9VJ5BdObex8JDQETwCQKOxnAsaQ/LDjeGRfkWkEX2VUNsbI/2mvttG
jnfMreKpnpF8kDkGgWKFXjjMNZy/0FJA9BJrU6rXJHLDYUZM3lFsmBrx7Nxcuc0IhgZnhyd21vNH
kRtvMop2CaMsXSO3bpYna/L+5eA2/PF9dD6rtvxScw47iMfSnFlbpPsbiWkrC1AimnbiEbwy4lwl
9Q/NIlRpxi5oaqyYr9OsEScey+3QVt+Z9ZFJyEXSZhxE9FziaxRawQkF6tY2ow+6G6vIclmZnB7P
V9xtZdpU634QDLvo14GLj7ltk3JrBLS+yZ71zHZTl+1XQJN2LwkmUEglvKFc5ZVJl5fhS4cGpyF5
3jc7krHLi1WhztH8jSfafemUG0XolGUWX4oVCO33rovgDJLoyLayjenisBZnRvM2CU5unBTsmvwg
r90HjKm1er5FVXM20vK5LeWtQGrH439ODOdmkd/SmtVWG431XI70tLy7wtN/cjJHsvQxktTOIqZd
Q8abIBpLBNBZpv1gmS8kBu5cD0H0eEWFSODcr9KDnTcyPu383eg6O0MWYGnZC4aKqVI21ugSjZvN
Q9QY9WGuyt+WV4zcPywd4r4L9VuPkBnqDD/2kH7hQK/W+KBoK5bmESzsw2wgXI2TgnktPCpiAiYv
nG1xaGkBmrYL7s9C5NczjdbeBw+gmMt4YHAohEEw+K08Tj9RUdCB+WruU5G/uElCOcX6ZSQ7mElH
Acs2TWgAFOStQ3xd0WkLCSgkGouY1jr5tmPrPDfdKo7viohgu1ihvM6fAstbO+TvlFmzS3XtXJmC
sTQU7yiDYtWyPlmZe2TxvfcCot054kVmtqGz9cNZ8DgZ+rbWfGhE7ecCF66YW4itLrTfzOjOdd1u
HC/aOpN73y+U03nc5xAddZvU7Li+63zysmdfPwZ9syqnf47Zr23xOwHW8IGPJkWAR6ffJb2zVV5z
dePgsQYSXKGX7El7HQX0S//BqM29QN0LNrVAudBiBDVJTvGe9QljfnVXuDQ9CO7wYAtC2DibGEiA
5MHq9h7gvyDtGzdDwEMTDIVkIDA9ku35rmyb2B9lX5vEivn1mEpCbNKiPOTEFa382hz3JjOendGd
oqF2NzKhoC2YtK1JGYrpUIKK4eWScxYQD1GrXZUx3khBu2QJMhykt/VXjx6STtrGwWuAg8105m3t
9CbsSqj9Sj84jlgOddkK6/8lIgzMzL9cTu8D/OC6Do61+ZxY4OIxErewvZrCe42XnDKeoJYdpR5e
SpPSJtIPLeCUqIm3gaNvu67Fx5AzlpZXt4wIVQxOg0dIjObdIxhGJA1ehIILTv+qpS9sEjOvZeUH
vHnkz1r629qCjTbYqxorWnbRgbtUGR0twqR70qH95KHzhlOUof2J2PDgJSCxivG4yj656EP0SIq3
R6ICaojexobj/+QpZYhBlwyaW0YXE82GnS4hBPVzNDvJZmjr6dAhV1nPrfpUkqs8M/9ivuahKxtw
WTwkfnmcBpNmVrmKYiok0df5rgdDMhFjqTNcQEAIpNmLGUnjvQgZLsYXmKmnYm7uCtH8IyaT1sJY
XTMtuSd5gGyZ3HqJUCMMZZOFjYncihwQURoizDoyUOCHHW3FD1D2/Kvs6rFAtb3AbsNo1A5+PNYb
q6k5jkBajANeyBI1ohLG3rbXLS79X7f17wha+EV7Bcc7NgBSjDmrF1xl3TwZPSKGSn8bguhZtOWb
PvqPMANLQyLc4n4ZiT4D3kxW6Tgh06qca5p7QI+qdMRnX8L96rn6EHNRx9Onh68bAUVFSx6tXjra
X4vm65/hZt5qTI4BldA6MXDqTEQQJ5D8100LGlJ3CKNuBg6esRmveGqdKe9J0gSK6ndYd3JvV2I0
Yspv0M4klReJNLnrS3QIZpmNi97UrCyFZ4sskqblZ9v2yyvQuGtxtjatdF7rBQfKPHI3S75q5Pa/
RMJRMrUUQPYYpUdGcaMJhM8QDppkSaGr2jc3f/akhkpqQtVdsB+puMZXqHRrpUlicCf/NYjIyWQR
wnbXngFCp5ASLci8VF9IODKWHsEcTmeelU7jBotsGm4a3dwFZUE5PwXuKmbUAWlwSczLXpZRsjXr
xpqJ8DuRG4AOO/mW84/Vy2swo/nmkMgROir9SWLI99ksh11yZqCuhV2ZfpS0X8jXOEB4t1fTTJbB
RKK23l7/BnEJIrt6dggCYWpErHpnQdRByswJQhkvUztdCpBnaLASKg03jdckP7Uy4ZEsHXKEtf6r
Qpsv7H9w4f0+ec5EBFWbP8HEGBCddrJJ/Knc4nOI1EMzTWdw25wMadUlkc/apS1SBwPNTtL6b5po
tx3Ts5BuwpWoamir2TvL3H7IxwPCDUos4ZxwvHj0ZOWutdTbaEYTPVvjycPiwy9PPgMr+xnyPhIy
M7fC2LAp3QhwquAXkyRGt5Cm3UrPjO/SjJ6Wfl3oGoa9TRjWDn37r1FOHY4IwA85iqnEsU6+Md2b
5ZM+9nOoJ82mq/xvooaLMA9uJjBAbO14ubFdENiFRKgvjt6AdQcCAgEVjEVdNAZKlz2gbu86SfAF
cnhoCCtaKSiSK7x8zFgv6YAVMml5sGv6JQ193j4tDjZs19GdXrVSQXEfCfBr9fjiiGqpRPK1MASt
EpR/hV7+yEl0HMLH38r9qk0Dbr/jDOvW6v959tal91Yz/uiy9DlPmO8y1PnIEDujFEDUq1saIrKY
XcCzvqacnBirv0vhbwNaK6JjfvVchppDnvKkgaXNomNSIQBBIBKEuT3jsUCcpcvsrrLKe4ZPDbxp
+yNKuQfqzl3JkcGio5GqjmZeZhTKggWgoI9PjBm1nqWGz7Qi+48YCXZg/MOYrsMG7x3jE4gJ07Eq
nOY0MbDwLW1JbCMOUIPJOxkGPu/hxWN+sFY8YpJ1AKQ4QVDkuWykw7ZeWlaYms1rHVC8WaIHyCCq
ncinT9LFnpmb4x6S39Qh42r+apkFc+qBIQwr4UvXf/RYcjfrs7UVGokjoBD3KocO6ZRYbxr4yFlT
ffql+9JjDYfHIvfWRGWB7DMlN9S6DjZqreLJa7tNfp842O8amyXGiAsWxifYxO8yGV4C+1527Jhu
8ZZlEfoQSYIYbEzKKSJqFdTnVPWU2Il+IyCZnkgHkmpOX5veOGoJfXb6yljyGc+3ng58zvToI1pX
0nKvtSQ2yIQAG5aABwbidEO9/HSIk1ylVtwRUsyavMCz6WwhuYyr2yBIRazKq0FDl1QC9hI7I9Ms
jGN1p3xv3fT5aR4RuCIC0JzxY8RbqYLh0sf+UejNwfFRFXj2zemjjRHl+0QrXwOdbDfXUweDpHCa
qrtUfZo9XhhZLZZ40h8Wc4nr8Nha/ZqEvWDpLIRNgdnWaYaPpEgupckwpJUfrJJqUxCfUQoXnaON
SClYkLniPQ5A+CNIgRLrOdy7ZhrWsb93G/uWlUQaDZr91rL29dO38rV3Z5gOClx5oV1GYPF96j7G
hfaVoSnTnGdp0oCwjG8S0k7KlVtPMI4XqK/HkY5n0zKZbfE3UENY43Ni6E/geM+mmB/wU51jjInk
0XKP+CmXmnwBMtWsda2jKNZSDqolWFblAYzUeNw7NvWRY7eCHaPwEJHtBuRYp6vuJvYDrpavLHce
MpD/xMwXKlRtfihz21yTbD6tmuTbTZjMR/Og1vXYv7hVd9WDCkGRW70Z1fwq40tfuA8FVSK+C83i
XvHg+S/vqCmJQemS6J8NCpeBALkssXJ3QJ6wLBnao5EzQAb6Q8u0e+PYg6oMwisFR7TWRX7ol3ga
wESMldo7vTCek254W/5PhfuiNcQuo95qHffRDartMBgv2LU2xNN9jZYkDDJFVgc83dPQkCilrU0i
jgBEn4Mi/9XY99uCBCugiuux5Ijx9x6iAqtm1d9HiCnhYZv2eFGSHUcsnzOHpMeoJS+hBzKn9Etv
pYcpIjo0Lr5aCgZ9tG7CRPva95s2plLJ4I7Q5vTJhcIDazXsnTTJqkQ9aUX1bXFlQRc4Avhbn2Eo
Z9N6tJP+alkZcKLlnvYdmXPgGo4Lupud0SYelAOOpe/95j7pNZJjCv2HAcQxaMu9hvTGj9IHN2m+
qTdoI82/y0PeUXjl+pvVUiBNEtd0mXC6yr+UjC7KN77Jn8/WVQ+yMRs4JyIUaDo4hYtjEYMnZCEa
1kV/rbnfkqb8MgZKLpHfw/7ZDj3NLGM+VwJ4MrmXVfuWzMawwgCFziaNnxqbm7Czv5fXqJfmvyAR
n6VID1Civj3Twv7EYWQ0WxLgCtK38jmhLz+sjRj2cxGNoaxjxK/UrizE2T/f2yRQYh0uly3GN+Jh
j1zQO1y3B0tCCU8GQWmlxq20dIK4ph2K7uM8w0uJlrac3RGwUkLmps9l6xkXPs45EEf2R2f3K6vG
LiPNAfaxF1yc5ZYmW4BK3UQhnl1G32fMDOe/6MtdqWFCsJQJJtBxOLs51zFrfw3cZLhqzTdzZHYG
F27Xeta2A0O7SmxrXAHkeEO9QCOwHN7IL/wdHUwPpDci7WgJofCbaYucalxR65FKSwvWCM6mO57h
f+PntZx7K6Z3LHVFtnLD9clNkYTS7a85PXaJu4agUcrQEoBMI/jka18/65kLlWZcWDS1fxYSBFJG
VIcB0qGh8GKyjcTH04MwaLgKpQJ/1g7oEAF80hybtPUkOXKMSny19lhs6AUkhltuqtIeV6NTOJs5
YPJhN/NAwxSdm80Zm+yVtsOK7kWH7MABJ9gEdUASXnUiewwCinmJuuzmxO2nGUlBgkw/raMPXOSE
BdpO2GpQ9AOF7kFZ+DULHZoNJYrv5V9Rod1XA0tRSZcZSVtR92SOF1cvqeW67+xyBZOUvtySzJjc
FX56UwM0rtQhRiW3n7LcJ6w7Uf620+eFXMLxahrl8+DZZqgqo9l4jJhP1uKCcDT3UFWFOA6F7u+i
Qt7Fc03GeMNm4i04zMYW25p+H3n1B6wNHJBynaY/40Dkh4TmOgiJdX2oTl3zQRIWzgRJfRDU/Eta
oR3GLjlF45BS2RFiNtsfc6V/yYBE9oFQHEYne2g05qbpKers2Lv3DaGv9NkkMS01TrU9Am2YcD2N
EnU5zc6RkIdV4UY/JPqaoV/huI7o6+nBeOcEDLMtphwBvzdzu08xcnBrENpSYhXC+zH8N0b8vLgX
8DvaStdlstKgkhZW2eGtLJLQs4sPtxMv6HCx8JKZnXBA3025WloJPiq3ukW9F1+tAP3B0HOyqn00
E0zv6gc6V+Zm6KafvgQCFzN71un28rHmBAT7BLgZzdlptJGXlv6idTs2ZblPMii3OZ6NsHTZd7tx
M40KBT2gkNCsk1+dNBKCup+tyTlSbXMWt5tqI+a7VJjartemY1fpCLey6SUCahOO2VEu0allzKFL
6+oHdKXI2nCZNdyIEJzUc4sTih1CUrYsgAXqaryN7i4zs0NkcvDSnICPm6NoiSeHVLxVzCgVcTgl
VVnqm6HCdSRLsScqAhV+/qoQ7IdmZry6zI9t+AZBRKiBBag9rGAHMB5E5WKPnFJswuBMwaGoU2sH
L4A3uoeyFme6QhcDnXY9e9Hq5sqkY5/KPnsxHU09PrnESBQ683yru6/wtAnLPzeL9Yd/HLoMXQT6
bs6wyF3dPmY7oamkwxJ22RGtjKWyGY857QR5jWVHOF5W3CoUaIxJjsRhkHay2HrijJRyw33DVv/l
J/0v5eF7kKRf+AlWDibFJGFskTAekxNA/lL/5/HeFiL6cRgQ+5VzjbmeVhvhapu8QLXoDUCDHEyf
CvkHZIBbg+p01c+rRXC2/vvVxDC+aao1IcbLqGcC1kYM2IuWN9FF7tqFlzbr6kiIOW4sBJnzsjmV
XsSyZDyjHf3SKzMlat06uG0Knl9PacC953m7N5ryLLR5o2vtE4KynU2dKMfu0lgkj2fza5oNr/bC
lub0iJeVsznHbXTMI6Fz2HvLMQXylx4Lmog8BurDi+KdwDVg2jSVBoXttort0GdKv5JFjMMIn1HI
sSGIMOu6j0WZuKHjrfGE6mHX4E6ueFSMrn00Z4WPaob95DtkzI3q1nU74KEzvz0/VDJ7zMri2TYR
J2rLB6gsFO3svzAKiHnJks98JhqjQ9OJ0zK9n8v8vu/NF0Hgru80t9moyWw2SdUlhwKZDsaoCh8E
03tX8Vcaev8yud+mHIKw7b2nro4R5OTMW+xAg1JhnQTPnAAYKeipDt1wlmVyrauRbTWaLgQ36F3+
CI0x5q3lD50ajk0vTjSLUC68BKQUQjfWQifxXhz1Qe741XKrk2Y3T0SgnM1oieMZtpqa+TAUcCzP
k5+2NXzA9uHsl9KKabVgM/l0izQ/mZk29rdOHxmUU9TC9fCWaZrW+DeqCJ7xPsbHm69j2Vxn2+xX
Uaq/tOhoA8dYY3Ej8ojgEgYrFLHjZab2DbUPO6fQq/CW0CIP83hE2s+T7dYOddgo3lMfCKVxb6mc
LXcOSurWYgr999KmF09QCSkPkqctmeiDc3MvIzYSFxz0scz26M51glz3JUtkPDewMo5N4N1j1fk1
mvrS+9M3OBp83t5T2jGeY5yDOnawSDxCZ21PaYJJxfsEYPacSslyuFxNAgrgKjTZCxA+ZiosAKHP
CkeTW+Hi8eon3NkfwxD1hzpBiSMgLwILnDdksEG79TcYPEUII2jf1enFoQTfGr6/q6b4RAIEO1LP
GalApdrApnLf0hZrAWDDkbB42lcwoSNxN2raUXkZvWfPeGsrPNAmo8n4I+u6K2UwKSApNVKe+EdT
McJj52ZrdHemUzyTenYSKr0BlVkjjLi9krJJ0I9R442rCXkrPc5hEQ7FoJdvmW63G7MnBidtG+IF
pvkDxfMTUTNkPUjzu/AZIYK55aobfDAEsBHx5u5kDaxJ2fGmEu0LIBh0bbj2TiWWENS72oHnbjeX
Dc9AlBK6xtaFCYz+8Lwk27rf2FQ3Nm0vIyihWDvbytKRBkyfjU+T1iW1SC4W2t6qb1Yyr5vMRZMQ
m8+pnVC2ZNEbzapPHtidNtrNBq+vpGl1qCyvOdiGfB3cNN2PcYszwCUBXXinSPlE0/WI9HvJkMVI
ib/KaCdiWQ+nzMLHXZrvs/BfG/vsxkykjSGn69Foj/6QY7RLKR/qYzdNN7/OSaIMwC3K+B7D3tJB
Fk9E8wWz8evUCseFw1Ur5nrXau3JG/xXs7xGHbeQqug+tTrPBkqXYyX9S062WCFLC0wlOpOiYYnQ
yBIFGMjQ18ovWp5sp6rczJCSOLt2995knCKHbchbTwjeQ93ydsp/JrcMLipJeWFf658mgqYkq6ks
IvXbDN7aXzBKka6efXO4KAUKXvKvOEGUh4anZ6HpnllVaXu1FinDPh6X1mjecJ5Q95vyXhbuCmBm
talF9DoO+UNgJifEWKc5peqKhyw0yMNCkNehUOGeQTJKkzEiV8/kEJnSQinM/FtKCxs0HgBG226E
FhMYgNlPj97semT83BGocK8In2Ae8tLg9VphmuK+JpJxRgyBz7f/gF3zQZp3g/w5xEvlKjD+Olll
697T8f156L1fUiMnh43AslqdozTbz31crdocP0sOWMrU6JTjLxJHMMjs2IK64u+vMfLXKTOecCVQ
s7vVZY7M34GZBXF4xQe9DUBM6m5qLcISazw2iWpehA/Mvrm5JS5dEpP5FArjgYw5RK80PFR2Ar8H
ko9mNhVnf45pCIaJHS2pDkfPmU74yJOVzDAV5AZh4jPBS1X0GledT2DGUeUKv1PzykDwOrXaF5o3
TiWokoJXiTM9DoIHZFafqvPIKTKBC9r/ovfE5DCtTfTdGpJTlWUCJBx3rszeiKfLoF1yH3gmaOix
+0rY4BGMJyc3V/4GnbhYwWsy99DeUyopZCvROk1fyUZPw8QMniK3pqTqdw6BwmFtMnoy7OGfLP2X
xrUoeBJTp5Z0t7lED5phzxi67itgTK8N9rojBGKQ4w8DkYsOIAaQz14zakYcVs1wutk75viQZqSv
acshwJ68k95QQA4gpPGyjQ8M1DROYbjE0Ow0CFxyhxgVt3ovqf7HoGFvnXCDa0s8G8ITt+NzSBs2
Ga3e5SMn5pg+kt37l460E8y2aQgXMt9UxpAcW4bZihPVXo/qR7fJLeryvEASBJ9KJezW/pSuTWl2
YaPTHkRguOa1P5RlhVKwrR+svLoTkWCMDGgnlUTriZyErSoh9C0r25X4CjyUWWkN5BrYbEwRXF2I
CQJOETmLsMW9qzJWFe7imiKsxGM6tfF2rs5OUH+MtcJSqFOtz0Z1oD/KvJY8gVXAZLjoWnMzZSyq
WR/9cwf02QI2HxG9t6FxOW9GaAvx3jOWdghsGTvK+Dx70DUf4EZjLVZ5LRwfuMdYLExOMDx3JHzl
/YeUbLFVxsZkkn1E3WNVjIe8r8azL4nr3LUNbzPSXNIwpP6NcXpZZWRGNQmBBIBySbBLL+koAjaj
QDTso54kLw5UTabKJm+TvJKVhh47FJa74gy7L3T1w8oPUSO6N4wA1FDBzILjYjTn2THSmGlHdLxw
0aQzhy818/ADIEIDPBgXpjJ7FgnCRTGoRUyv0dnUlMKiIcuADE038opwYQ5u9c7tLj086HBASrU1
0mFXJX60HnsCBIoRglnU3KkieOsTMpvRhHeJE2wMp+phBvpklwKPy7EMHjprVbQpMhAjfkoC+z/C
zmtJbmPLol+ECACZCfPa5VC+veELoklR8N7j62ehdO+MSE6QERCiuiiJ1SggzTl7r51s4lxf54qr
7ms6KpyE+NnEMVxK5aOP+mBuNgVFNDeHvcBiS4PgYVNPpOqF6qd+TtnxH5lctqFKnzSo1jtDX2w7
c6c9NMqHXWdEVJuwasnyWVDQOkaVjuk7N0nNrhpccLE1eJ3NvRDZRc2uT35N+qEn2UmWbAaTcCND
WtO6H59o/BXO8MAC3t2IQP1V53O+yfsAf0hoPJqhnLy24THAmAKpuuuQw8sShV06s79xAohy9TU3
SrrDA9UFn8UdrblD6WQaIXY4MSZ3gpm27O386Spz2ssxTZ0D64Fyo1qQ0SYiNDuLnntJAQMZvFoD
sgEp3BJnkhk9rVUDVJmp7Vla3Y1QeO7sps3fkCp2lFahRPWhRPjXhmhfpnkzhB8jUvNDYgBxZr29
iu0y2BCgMR/RX1PFSFJ2HK74DAVpfUpOH+SpZXfUncZNqE9YW6biaGnr1qjDXZ523MKB8jcg+mK4
WGH6gkOODodIgh2K+O40OiAqkCb68aYtYSgB9GAf0WLsoUFb31sZAb6lYYpdhcWZfD+AuhXNwhen
mre9bV5ISsv+ZmTawtWRn/FYAyLOq+Hs58m3qO4oHYX826ZJUpVmjvR6iJH550fkPhm+IAiDwKnO
maElj2l1L4N6eg8q590VH834dwXj9fQPMDap3vHra/h8n6WhoxVnNj71VZjtwepSUk5gjZZ2Gx0l
5VYkBxGEc7+oXk07ewhCQplr/l8ro6y06+2Ejj7dhwn0Mey3d8jDrRdaR+UGPlZ9pv1Nka5S3ArF
fMjBIZ/6Wap7Ex8ysKnkXY/nL1ozWyc7TpETpiTi4PgVp9tpju0YqWyxzX35NDXpyoa+gs6smt8a
stJXQ27nzxrlBqtyuk/3HqF2/a1ZFozKb7H9OvMEGCoB0zX43wfbuPr4Jh46ImohF0+X2gd7lTfv
LMgQ6PeW+aLVtu/dfkyEWe0gIzMedrPc6waTjCmA7rNSb+1trJrKm6zUoDyqzvqUVPvCKsdz76fx
Km+78pQTXrf2pbtHNYRuFXvLR5scXZiO9rItoFcd3ympO6fCAf9pMx1QMmQVPhgEgsUwde5UJfoj
2mPF6JZ/NBXoGoAk3cWY5YMrlXYOckxwhAInZ6MZFhhjYNBzcPSzW/jgEYT/HvpQUJIk1ddl3Jfr
LGKP3IRO8Fz641M1N/nnpCOU7x1MSWZdzBcdwviBqmlP/yt0jrglELwSgnkHoB6ismbfyzirHtJy
fjYsC2pBx2yNh8Fg4qrHeKMgc24LE9nNqIVI7UbYIYVJGaITKeu92N4iqiqusRv3O4KfIJ85lMjd
KnOv3cIvpGWCfbVA2eS2trsDIfZYSMLfAuxJmLDGap3UMHyRDfQbnAMFDfGReB4ZyG+dVmQXYfrp
ZfjfV0HWuHsWHf+8L0Q673OLIZII3PSYZli6hZ42bwM1zcRo478A9j4D4kVW4BwTkDAbhvUFLlN3
3mwhLwGDmz4WiB82Q9XCW/fnCPhGSN6W1e0mq6ZYCJZmisNxz9aHp5HCADM/IraFNzoA03khFjLT
R9rkWWi+OT6C0ojuNbvPaFU3WXuPaaXc89TriGGeK78t7mVTUnBaMMxB/DwGts3fFMGOLvhlSrd4
0Gtgo1KNaE2Lkn+nQRcBknajsYs6Zy1VWnek1iqFTz978A/pYpMao0ucNPx5ERIA0EXpyh/HaWs3
7CkHEDKBFh9iJpqjcj+rcIR/3qroeckolkhQ6FYN+drvZgTG45syCsZ0a/S3LrQl6kVGfgWwvglr
vduOemqf8QBHK2HM+NySDLYrDIiKAhAvE8v6HgbpEQfi5NkiG16dESpVOckJovQ8vCqlQVNeGHdT
H+2hlNVrh/3Ay1RMC2GufXMHQ9tUiJp3TuJnbwgorUQiZ9RJChSqVndVDJslkS4OE9P1Slc8qMXu
YqZFvgt6dh+N20+rmmYEloQJRsYQbGLeIloQxGE8wW+Me2062T5dHMOf1vSEgoNZ0V4f0nbfiire
3r6eZPyWiTG8N6Psvin85mKmGpEVgaU/CQaNtVYnxX04nAMbSRoItArfBzyniUWpR+c+mE+TLPPd
oJlIxcdX4i/Dp7yjjRLgTfZGSSXF1pJxTQEf0+DgX5sx6bd+rrno7xzQDUPabLqADL2607IHsx6O
I4pntiM5PUHfPkumozF6CeDHPU5olcAqm5+si7QXI+Lz2YS7xbqu7UaZOnw9bGf86UtVrsFkGnTI
/2sA1S1uM+U4xyZcvJml+aTbyFnmpvEAPOEd7SxrN1Kk3wsX5SHaMWMiThX3FDVvINLeFMwvLp7z
nW6N9pG6Qb+tE9bfJbaM1BHuSpElMssmOlsyf/f7RDypiegxWNrEh7hmdqqcMj+N43Yuw43qAfC2
V/OFbWGTnmZLjLtA691D7kgXF3reQmIYxnvll3gqLAtWH1tkRJHr2m8YW5ZtbI0g62HAvIH8Y8rp
UOVrM6gQkCIFCkfmNUXIoNIpNfh0qZHUTMUlqcwn9PXJ7mZ6KnPUOtKlZuWnzbVv7eYaguIiK41i
GmamUEz1rifsBKOtsbhKaWW2M8mHheQWKFKCOkjo3in8zHRVrfuF7Lm1jJ6L21IDcF1qUJoIY6ae
8mBaszrBVbHZXFf0on221laXkD4Y2944URGfCXMl9qLeQ+GrgZDWFDBQIuuebS3VtAy1UF/1ip52
UmyGhbFgshlbWbbhHm4/omLa1/AmH5Qqx5OdVf2Z+O7wRAFyhcjTD/T2berVdA5IS+eq+foJe066
rcwC9YND6pzZIoHRcpo3cgoHHMV8wzh9+10adv0Rl8QGqE/4WhQQZLIAZk4XieDVJLqZG5EPusgk
giAdTmC59O1Ebe/BR/II3mgyXgl/2leTvvNHFNx1aidPY3Qd9ALkd2ojz6SKWZ0yqycDzq7YNTRg
4EgwgOAJFvHR8NPgTO/6qQm4rcxknE7UVAaydlGZgcajjtEndAWraOsowUg0gHmdpQi2bpcmqxYl
L7jmLnvVO4UMemi3olaUlYx6PGAN17Z0rK/+YuqiVCe2tEv/vjGWuqrxagpRugqTN4ekDm2cp7Nd
rDtjSbClTLplcDtF5YKdrkY+H7ukovNfoPjbj/CKVRm4T4POFJaZpfkIV/5aAqNjiqKa3ZHqqBx3
q5Mks+51bJdVwz0RF4Dz6vbTrO3iqonWm0MuVz9/DXSQgpaDL7+fhLWPumBXLw95OBENXlGF8CTE
4PvM2QN8PU70qS4V3Fy2opo8gBN7TEvWQ9rA1lL1lMPTpB2ec1eAToo+50Zv3hBUovPsALBlNk6f
wkIpFo3HAtsxgpe03fUtJQU5bvm9xPnGpsFH7DPtosTPbYnvzohIcl1eRZIvjzKHFZfRSyuj/KhT
DFkjKcm+sP5/o6B0muj0tZOEw6cqBG89lVqG2iCBbHDnaHNyGKF4PHV5Y3OnpxRl0Vu3OfRWCjeX
Kq1rpofJhXUD+TkYZXvpSse8jBKkt+8uRjViIJ5CBvW5q+lAKHBULUXaO4uYmEermXCs5B0IoSYj
DjQ1MELEfvZJRMgp8z8HKt2F20IvsYOcZKZFHROFKHGHY6wp/gJ2uc5yQvqbQonoLQwg/AhWhIic
eZY71C9QQNPi85/xdBlU26AY9zkjMsGi8N4U7shNZzvWE+4NKBEies2UpmhOCE/SxFtbkwwOkxvH
wA+dSyeS4lQULWIThChUaSvAOouUxS2++4mrdmLunbXTN0BUDaKBoqx6zqnWQ/oXLH2hGiAPHpLT
7WRIH/P25NBItvL+VPoTpTKanh/kfVL06wxxMUi8fsBV8zF1Sv+YkNGtiHa9S+sSrm98mxBjtRsQ
9t2noU1elDM07+AFX6Mpjj+lE+6sOtktiqdHB54BaUjIwqG+Pt1+mhd35BgVz7efYFADjW9eyroe
7sidrNhK5xl9ypJuY5hXz12cMxjb+MVCajIPdmvRJFwQU5q7rJmC1DhnMoy2rKAS1HQZ+a1LdDPZ
mi811WVJ5fTkhtZ8HuJEP1ep5axQU7RrykokQYxp8qxC/b6LHPmd0KY1G1nMnw+upU2fcUd5lbLO
FtENftxq9OnL1jUXYTnlSCKOI8J9LFU18nCzPt5egbtkkRCNwGt5n7SVQnyQKCn/RrmnSfNvzDvf
aID690xbPqmMjn/OjfYNgJ6+kKL88ziELY3dQm3AosVXYAb2fh6aZ0Ke46uDEODOlU2/0xfUkp7M
f1EGLF6VOS1OidDyYjtK3tISlBGgk+oi2/AFyCWbTw1i+6hJ+92ZkheW1di5kKVEUtceJkOnaRAv
KR2u5GPQD/AhrGVa4x+dMO0ew6H/qhZRcyRrhZYx0Y+3U7K80uQiEUI6vRFuC3N5plVhm43yVK6L
l5o8TxLSdeXdePtaXMbrDIG7l8ZEbU1jtfchbtI5dHmAskx5+ESM020DYbT0l5KyKuD/z7XFNG2T
+jvp8Un0anycwIfoLY7GJgNLpUftQ5K2iReT00nEvIHkcCw+c4VIdILY8eBE6m2gGXhnjEp+jFO6
TtoI6olfGIfKFP2anCr1MRo5grShezAmQ1167gNaGk6/FNy6LWaO4Oo2U3COrX6l0wu83k6Zw/7f
il1Knr32PbFdgkByo3uAWletW8e4cgeeWKhOF71KqO4R0PNVp9Gtp9TpkgT6421pmrc28AcSbTQi
L5Wmmwd0JNlC/6fSn00fdlf/Iazl58gJKaQwbEOyHJJgKfQlCfBfaU1DPfthrHDbg8NzPCW7g+sa
f7Nj1fAlYLn7fYSE+XM4FH+dLXTyDVnAWY6j/xQO1eFtZYVL9lqO4eEbgPU75STtt6LCYxOBZn+c
BjfchbL9UrYoZJUAyjj1m7oqgzfK5oFzP9N3PJSVIfaRTL+VSUoTPUjdfaxI2CFnVD2U85gsU+Ef
0rSsn0MRpbBtR9kWmBJT2Lr1U7TXEGeDTe26X7mtcRq4OAe2diH5b/es2iDDpK5g+4kMXZBorEi3
aMrybSqK7jzRZJpjRuFslPUqw1qP5L0mEdlSxoZto48K435KdfXhW4TOlgQabao0xKYl+2QvYcYF
4Rjt7LD6W28o1itUrKuh1cxV5muU+BoGx8KSMztdYtDiqjlqc+mSqde4SIbESZq2/2qJepMW1jbK
KE4KKggbljlbd/AHKoIYAbtqWciVYIZLPJksYnW1zRrdp64fn6WhtmYY6ufInMrtEAMirQsMhbqb
QvOvepzjBt7u398txpJkU/wrnJ27UgjLNFydRi9+6yVo6F83Z4LuQpdkzK6kHvWnsbejfZ1g32oT
95hXEWp+GWaU0iGdwQU8FsE0nLrW/kyLGLQs4dgPRlpHK79IKH+i3gQkOlgeYqY/pXrZv0Qe2cvn
xB1mCGEut8iPn3S0TD/R65l8m4q10wR6/gJAZNojxucY3T0Qodndk2zBEbf/OQIqckBRbkdheByo
Vv10OY/I0P2ddNbdJRN0LKGq73gy0FFH9pacEQ5i0612W+fLESdkYW+l2Ibjlg0+R8/R7NrbAdnB
xs4Hgjzy8DZ3owcyDD85R6q8mKPcB+E+pKIR7HvQeONyMINBT5swD3eMpHZ4up0KooOpsFZdg7MM
tna3mAF//73bvwxKtmADQylWOaZwTbH8+b+/d2xvLds2ok3y0jrAqSNtGh3VaXLu+27ANVWW03tU
z+det/tdgFCCqqozH2+nrk71I7BQYsJYO3m1Ew2EpRmC5ogpP1vTWJVsyNdyLrodxebkahpGfFW5
/VcIwt5jifuft27v1zURkwVFzc3tDxAR/z2aE43+GIQqEJJjje6EfcRsHHO+Nvqt02TU7y7F0lUW
Ux0I4m9Fo+LNHE/+UzeYdLcjYjykGhxYwYQYEv5y35uLHT7W8xcz1+Sx6xevTJ3nL7odmWfnm9XQ
MikqN/mCn+jT76bs29j6J5KK3Jfaz5+mJTmnzKkwk29oe25kIrJozRejMasHt8nrv5UOYiGR43hO
FH2Edi6aTdlm5fPvvzomjp+fWb477IQMkHyDDlyIH787HaKhhtG0XA2GWe5VKyFY22ZxNfB3FRuY
v7CoKms9pRtbQyEHB385shGfw6Zxl6OG43+OKkbMLYHypH5mYjl6kF7u1kl2VrKz3S1qO5ns/Gkn
6p0zLUdq7eLbMYRedzs0tXMLj4OQLKxvw+CpwhO3A6iRwfuDB/+wGLyx8Hq8cXhfCy8avLbwgsGT
gVcWXg4UMPDSgkdlNwUeqeYcodqZ447wTvaXTGT0MDZR1aRXxcerd4JiQ71zp51Z7zJrp6ZdYkE4
X44+9NrbUYeeUyxHGXr9QPvGawcPhY6/NguvXnzRHjhCjpxcVNpDxXJgzg35JeAP43oIPLf3DFIO
IDgCFwq8HlhA4AVEuKudL5djHnf4FmC4KBo666La5fEOmiytKI7EwWy1HBMiI9IVu+0Qkh27je3N
72+K28z4wzhug/Ei0ViHfWOY7s+LDFA6ad5XJkXUFiqDniU0+OKsfTKa/JJTMfLo3DlPC8burmrn
6MnUbbq8Q5R5inDDQ1zlVN5MZCVUfdovrN6PjeVHl7BFkTjZs3ENgw8XvQ9btulSTn17AgQVnMM5
Undl4Ybv+jDwBYUIxvFvtOTSsATtdSJa2JFaV2AH2aFqwKUnxNa8BE76bfmnd8cG9b+0r7RgkWLl
Bo5/HSAaLMCDqUpsLR3t6Uxvjrr1aSzF6HThdjogBdi8L8CyKRAfgdL+Gie9/VqH8n7ItG+st2Zi
/fhvZQfQgKKIdv39Bf8l/Vraahk4FSs6oZtKLMuwfw2gNtKF1Ol0Lmdi9RiMwQO0lUUpvoyeFJUh
HawxLr35rQii8lgRcrHC5tRvEjNK0Ba53boSFlvRpppei7ChPqZYHPTKpwIS9meVwDhlgeY//P5z
39Jef7xRLFcQaCWFbtCBMn763CFfZil1PyJSz2bZOxHyPEIWQ+xTVQeW8LCdx3gPi6d/hLju7ozi
ZR4d+YBCW/tTGPcviw8W6dxotmObjGUkUP94DenekdvQ0c0KK1lewtr0YMPoa92F9BEVVCy6o2CJ
seK/RXHmLqJL28FMMa94AKZzFcdfEJNBIejdp6Ixv+iKG/T318v8OQoQSZpybWWbujRYevyccm7A
AyOLA1we4Lt4lYZlcQaF800beLZVKgh/AvG2jXBee3GKE4IGQraLpnpgZt3dgvRisXgBuyXP2p7v
qPiYLFkbax9bGHLNeHY/wDw/OLVbHn//2aX760zBBoCZQge1KUzj56DYNsjTJh+h9wwzJiZIjDHD
ZqZNa+DP0Fv1js170ZtHdyC+UltOnRiGTWhh17r9QaFCcYwy+xEDtr3FpLEAb0WFEqUAWpJnOZUf
yLkqNJurWE5NBRAPWDYpakptq8Zuj2JIuuPtVWcM78XQtDurRTNWWPFb6xvTviswLJJH4Wns/cB/
9/6xBZkDzCYetha+tX2bpi6lIRfm3+0l1OfmoNvbGhm58wQFcCx2Qamhhe5MhYaqVKQ1IaBxVNLS
yaFEfHtvmuJyzd4DtP1SxhwLy1pVpOdsnLA2LrHjU9iZLNRSoQjvK0r2q6Du6eQHUXR/e4++kntN
T0Jr/vtGPGPB7wsc6WAW8KEgqfMdZgOD33PdCWFTWeJklfietUUVMo+bmA78g57h6EKmPyDjAsaQ
dc2ljhExhMKo7ul7IJ0dMUKmLnCu1ug86RftMyleH2lfOChN1Pcoz6ZVSjgXEa3J6EFns5FtNAIn
by8AsBsLup4enBBLCa8lzrot6B3Tf7JTHBIMtAciUw8qmOVT5oMvkDEp16kV3RuJhlR4aS+ilkVp
25lE6aUu6yerid+tYSAD3GzoQU21SdmBqTyx9efGqYP7XGjmq3Q/pbKyl4x6dhD5wktkEwJumurD
7VXfAVi/vSqzCppO24PVaYLqaGdEnlRt6exLgszpSKOMbE3SqsfFCN/R5DlmNDXQlsxElncpON0k
/pKKkBgY6on7OWEFaAbaGxWscxbGyJr8XpjntPFtkhumBID2rFOtpXqKmav+qrv9pm8m5zJFMSrO
LG8vDoum20/VlM1rp8LgCQq/hfluyBa9fmug2MMtEdbXSmnZk9kG07Oto2g34vC+defx2QJ2fGdb
TXHXOBY5Iln33otiOHRBMBzG/31lduNwyF1uYqC8LAr4bR/6tpwfHBKYNdkQ0gD35uGf99PmPPiF
e7r9dHt/cuUKYTwyCDkfbB+lfuum0z3qu+xgmKw1JsseX5l9H0Ch0TIxLHAsovIPSQBCDSsijHie
K5yb0fJudHsXwSLF+0geq9bJLzZd1d1U6DhPkDqc/zk1/bzNNSyUN/pvaU3tnrWxWnVC8718XtJN
GNruRDRiJSt7e9y14PGrPmvOrr5YpwcdI/DA72O+zb7kwllmu7QZ7ENV7W8/4ORHvaH2+tRJwwvk
skUZDKyL6fQBhjp70ciiZ7HhvNdj+giVY9iTWSBPo/4QB5V7rIYMvdvtrbkwJdxQTl30pRocKryV
JL/k1oUYluZUo0YvX5SAtLKOLrrGf07O8qPjopCpEjnsiFCALEyCIxkY7SN3Zk5ZIdE3lujCp6F2
kLNk1fXWNdCC2Nz1EYiPdsKrB3EqplmEorO1oM1EjJh3TiiCfeswH5i5Vd7rWM6itO4vrPa/25VW
PVYCeyI1iOaUoCk8+FX1BB+7YSduxy+kAVKDbDQKegIhL/y2fAd4o/JmE92mRA1KcklMNlyLtbEq
dTHd5SYJeg39aHq2gQ7lvJuPCULFw4x6WAk1nfw6nk+3V7cTiF5W3uQ7boLIfnO0KPcwIqizo9Vw
18niOeRF/+IY8Ao1ZU+rko3miqz0GdnnImB3ZphIcA1fyyx7qyy3gqhlJutQ+GwTSxneN2N4FEVT
H/QWuq/MqK0gy8HE0PqRuWkdlBd0l1lfFQuLMNLznUOD+SrtqsL7kuLC7GrtrlSBfubCUCEGnRs0
3XDEgmuvC4C1IkPs6SPjufRlX1w0mQQXG32vscIkCWuo3ICKHLY+xcbnaAAGFONoXonKsL2QFKC7
XuKD87X6P6cOnSA8lJ4GmQJk5AT1MlOErVdkGQFxqrnGGFnv2qLMPRxFUI5Vhi+NlcVh1sInSwbx
V3uU3xu9kh+9tMAdBFP4WkV7v+TbmBx7IsUjnf85kT6MGV1lDjw0aZCdW8bYUsrFPZagIiY7/TjT
g8Vyc6lNmghrMge5KVbgopLxk/S1EIl7E94HIN3dSFOHUg3+I8p/UHbomsiwIssinMcL+GTCiacZ
WlGHZ8uZddLSK/o0Dt5vLSHOxRz7aj3ZhIbFgy/OSZztjayb1oXWf3c1NoyQhqhuBii1KA09GiIA
GRBL/1AExV8CCdxmjAtjm3QIKVnJRU/0jKgtTuO0ysPGf2rC6quexPZXFeTf6j7A+tRDSEEn65zk
kmNsItggtge55hjqlC3d4q+mlrg/7fCdGINu41vmEToENOw6G/iCaZxnmWYd/+9UomE9xqXS10Me
A8gIxLfZkuWTHCUBxAIVX4EoYadxbcBCazY3tfk4GpncF5E9Xdm6UHS3sM0nDWrK36/TWEf+vKMX
CA3xTTiKZblu/LzIpEZhDoYAByIs40K9ji5hFLgIarpoO/Zgzwhii9dMH8bVHAfH0xlYPAnAJsud
Br9ovkafVD3aRNrv/LJCkZ4y3PQVyoWmojxejlN/3xKAh2cIW26Qzm+1Hc93OWGT6y5Hhku4knVw
yBU9o8dyngMjRoeI59gilgrEXnHt2jbfq7qOdvhP3ZemKZ+AmnffUly2JhKq5NLMsfHOMjMCy1Wl
X02sliYA3l4tWhO/0c7ThBjFCc1j02c4GoaO7tpgVxsjKox7QFFXplJxx3eN+KLx9cfYUMZ1xJlT
1uvQaUikKPQjDyZ5P8zxB2cutUMvKBiYBaKzYWBroGmOe7C0Tt9nQzTAnMgWGbVBJmvUiHkNF7R+
hNBUr3l2GIp0g8C7rL2krYlXKjLwvoA+S4t7U29OoROVL0bnG4/MX9xZhbPvBa4y0BxXlN3Ri2Cg
3psmi4+C6FGLVR/JynTJQkHNwwWSMASIWF1NL+kOgYoKKNw/RWLEcKOHkoRKXkWUnq/0a5w7Ws2e
5jj5Eeh++6edwC+7GEsI9i8W3QfdVdJ0f9xplUIYXdXTy50z/ZkEK+MmC9g00N9pQ8N164baE8Ql
gY9iEZgQfHTX0sjfxF3lM7MH9qXQ1DkKD1Y0Ze+sYgUj/CfA1VtdLLIzj3VNcJpaKk4JaJeA+OC8
1f3rSH5tpsvupEVvwvDdeziMoqtcLpi+ABXhrYcyMr80MVhT+wA7+Z1Hr9j1jotEhzxBTAZB+Idy
yf9b9ib8m32dIACFvsyP1wP9G1I+MEg44MMRsGvI6iBcZW5sPPt2+Tmg+zt1FWUa+vZiA2lqXxOx
enVn/cnKrW5TDH3KRj3+AlQJpWKXoYKufPGHHHq11LR/2KxbQpq6YytLJ0XQ0dWPH1MnfJooLay3
bkWiTSDZGGtDD3BH2tpqCIZ318Bz5YfdAH+NrAaBMfaC7/toEUR2srkjvMroBkSg/VuYBhOGUV1e
8KPHa500djI1zO/tspKbapaf41qF3I2qmcrn3jrownqFTqLBf6RLFenGS7xGl2dsYdpr5Bbd+zOM
8DgtH2KdMUkzQC9VoZ1+QtwCkZ5QY6wS+zGIPqA+WXvfdSP4ckZ8SWR4GHWZ/x0bnbPW0G//YdP+
azWM60aXgCFVd20u209FDlQXseH7SQFPBYMJwyj7gDAovlTNEue+9LPVkPn71NCPJj2hM6qBQ/E5
kFaYYAWLnZUFghdRnZO/MK58L+KPmI6sGapXvEHmaui3eZeDBG0N5w4BIIA323dXpe2Ya4fo64M1
sGto9GnmgikfJxSMPrf7UHUDVKAghHzqS683+IB0hb9E1pKrGuzsNKIvXreMxvC7N5PRs7Puoaz7
yGCQmots50auufMNZ1FUW1+LWHQnw0zX3OSDR20wf6V/fq8lRnnvC4OggPwEBad57ProUqJDWf1h
4loKND/enwiOlOnQ1eQfmjM/3p9l3sp6AhtKUni18+cipD2PBgQgbCfJEK4MJbdmn5ZrJEzL3mAy
93JUH0C9Sb1pNBMJB+yqP3yoXx8aCdrbdRWfSOq2/KlR1MdFzYqI1kZstfvOrrpzQiVrH6CR2Uyk
q3qh0Y37MqUiN7VyP0zdyx8+wXJ7/XRZLJ5XQ1EidBxD/+kTtK1OVAgyrVXKihK/CYpWzfABm/JX
SZxlu0IqFGBJv0dHwrwQjm+03b3eIvV2rMlS+/3nUcvX8NPncXVH6I5l267h3Fpr/6pVOh3GIDON
iJUNu3No9RSpky4GV5PaH2nNqgpH0F7Po+yMGuyZCAfjjTQcQtxiqc6JNtsH8mzerKxP99QUDRQZ
Sbi1CNe1QtgKICpDZM0uQUiqMboNmw7/fuxfDRUOCZIDIfasaHYVxvlc+Y+tyrW/nercNjJ8JcX+
fWZ9ebwF+WbMqERLxelpHLr3clF63U6uDf02s5TpWa5lP9YOLYx4Du9TBBQXQZr4Xa6P0fsscH5q
yxbgpjy8nbSo/S6dzPcG0QSn319X45eWpGUZzNmM0DTd6bX/dPurREQDGlWAAPmQH5XTb8QomlcH
b9SeXLt5DYiuvzOr0j0VLSi6aaRcsKjrnTBHK/JOpzqUPqEjy+ba6ZKvv/984tfH0zIsx3RAjwvH
ZkD88fHUKIFZpOsmqwrIwtmxi4dZb7pNOFbE6Iwdusw2D9Z15PyFeKfbOrlYKEx0Rrolf3ksVb+x
OiZfJ+v9axEs7EHWp7cToVwYnye98G4/tsUr/cSdMKEYtCTcPQbOR50JRrIRCD8Iencflayv2eVF
F1u3j0xrzgUR1R9udeOXiqdlUeh0LEcYiAlozv34K1s05XUKbhGa3uxway9afuWeBwKt4vsJPI3n
B8UpTxr/AhR8T5p0cxRLd3I05k84Zu+QPVBOjOkf6u63a/3jM8icpNvcMbYuARoutfB/PYOQKIE3
AuFbdYgqz5rWuGTHYccWVLx4Os2NFsrxxCM571243usK5Vebf+gZyGQyXMtTOE/zqRt0cWFHlZMN
EslVbTnyDNFZnRf3AoIg29/mLGWzvIftPI9f4q6fNxYkrH2UR+qRMhoEL7KZ1lBRQejaRKC3CI9/
f9/9WjOnhk0ZlfnRVkhfnJ/GvyzEEMXXDQzOBlSBGICVXD21r7OPDjYjrzOYCvMBAafxkMYZXcgi
Wds87Xd14j8xX8UntyhICXQStbJ9GLpymvcdSTf3t5NiKY9ITOIOcYl3/f2H/3+WhlSmBQsHQZ3D
ZZH44xdV1VI2KGWpkprWSuQRYsPWxFto2toVq/527Gr3MaStaeJVPY6hFgIFfk8yse6isjlpjSku
w9jCt8gwK1HGCraNETl/6j/9OscQkeDi9eNC45r/eYkzakUV1UbNvaGlO1ep4onyY3SVM/SYJkSH
/D+EnWlv21bXtX8RAc6H/CqJEjVQljzF7hciTVvO88xf/15kive5YxcxukHYTpDKEodz9l7rWrFW
uzpTsXOYVe+loTHJV6M3qRsv/ty9dd10qc1Rf0gqW98ZfUWiuaqjB2QpEsb9hAKhQZA1/A1wz/rj
i7f4826EmxFbEXa9sooC5cN9U4okNWKVCb8A4SFpQbj6u258bm2hX2DU/AUzBkIvzdu0Vo0dmhjF
y6NqAvQDmOv3r2UVOvx6XbIMRqLPk1qXWY98PFcTPbFp7DKDqr0Mt/umSO3pdQiwsPCuDuS0QamS
ivTUWEr60AeWOIeB8Sr7NjI5GvaXpLKMu90pcGBF8BfMY+lo5vTFByucHVVJyQOousvg2/Vdnrn+
C9V8J4bokvXstkLRR2904v1dryFSSSpjvGSZ+U4OkPC6siY2CKvnXg5tEOkpLfIvzvb//PVZFXDK
WwuFQv5wvwQdlKRVnaXbWrX+nmdD0GUm8oLdrAKgV5eItLDLfQ3D827TRN1KeAC+KSbCWL8zokNR
hpgy6hL5x2KJ7UPrSTImPBXGO4ncqZfQt9g2UgQVfPl2iApxihKtezQV5BaznAn6TEbt1imG1qBR
S+EQn+ew7w515bsgtnSY5AujKKbDcax/oZUTnwaQJjvAZY+1SqBYsv16rU+8nJBYv3zrd2R/zCVX
gwjeIOEw48lIQaR7bx18A9g5H924VcviDZJ268lzgU2oSQkpD4nEbMc4erP7BkuXkXrhIihLJxsM
BGlrhgRpKkkKAc0DaZBljGe99WdiLaLuZSjw+zUlKfXqlgeEQ5AsGYy+pmJwDkhHzxT7ngOT2Bmi
FNdGCsoT+acB5O9OftIzwGrk74z7YDB4YCwN+0BvaUBAe5QJUJWaQHudy/Y9SprnXvMJ/QU1REO1
abC3KvU9EmXpWhgmh65ZAEbNsyYn4pgAp9+rXWKcJqCXogi191LzTVQhHfG7U5axAwmZziLuduIw
aY4G3fZ3LKFlMzu8gSGkVrsHRDKYr3Zk9QA8lflJkUp9B47RPPz+Cv6vp40pWHgsk3hbNT9Okbsp
ERFyMeKSagNbgG/e877+S85hMuV4pg6JcctmtTw0MZqkAcNLpo/qHRi+9mKhse7y+gR1zH8ciT8k
ZMu+pWRNnwsLx+UARGf9DknevPn96/6P1ZkQdGIsIGcI2j6tyklKyUpcg9lWE8eqBiWhjdWWAV7g
JHJJsgYfhZuTPXJUCuMYhoA6mwZBbkOe0FaWTPu8fCuWzzHp/b99a8CN006Estdq6Rbwmrbx1OFJ
U4nU7OVWHHwmsQAdctarnO0tPLKzEljJDRn/sCEsfHyeZvUPLUpnyCuNcap14CO//6WNT53OZQsi
6zIPV1VVWQ39esWh/p0yPSKpxeZp5DD2Gs6RD82nn4LOaUIlOKKAjj3Lp2FgDeF97HUoa7V4RJwr
79aU4LIGog5sOSL+rzRANXGLsYa8QR6kGOfcxmZStJDptnGPIsqUi8SbDShcLagp4ahJHR+HUflT
X8bVCZcZKdhbQI5Fh0CoGbPhLJFocOJcro5V31eYhUVzmCafyMxaVllNAUG2Q1bDphyStm71d9tA
qhH1b1rv4nSSv0l0UGiFgeDBl9t9cb6vT8cPTyxLJY7E0g2Vtb227Er+ZyVp9A3QYSvPt2YcaTxB
CMeUFdrea7s/yunoDXS8yN0bQChLSfeEbyveiqTPH+duVjdTUE6uLfXRfVCZryoYvNlXJdCP6ljQ
+ujLas+YuN3rxVCcVTXB7dH3TJ3qOt7Llj2f+x6urF0pNPVRTYT7IsA/sG7BYHHZzoBgi7gn29op
Poy+tfdbV3rhYnj9vn43xKp9qEu/2mZIc+52LSsuGZ0geJZ2SQBY/auL7T+WHDYaExmNhEaukLps
lf7nTYttrKoMhYFQkp2MrfqlK1rgGir+kvXbvChdIwq6W2UP3NUly3AkEpCOZpmZjkmf3M17iPsp
UYl/QJrTa/ncVAX81vSYisG8BkhPHoL5TDsXuCQmChqtxW2IpmBTAgMuYlj3MBrGYzCX/bdYFri0
tC9+yVW78+uZwcZCtRDHGkK39I/70d43zbxMNCw6pT4fwiQdjmZkvk1G8c7J8fP6EPr0GBX9uEME
JJ8D0x9PjFGAMyh8sF9c7J/3nxaaE1XjxRgm254P6zxTZy4sKmQzUkd0GQY1a08+3uNUDeQDhWl4
XVW8uTBBuC4HI0A2M84lGl/o2AAatnUUQpYUD6qm1d9Y0fanCm8caGe+jTQD5tJsk5dxbgOdDMKW
AYMZ5+J5JiWnJCPgSU4J+x19qbqakvJe+63x2JKru6nsOn2w7waO7G9sOIq9qaoKII+53TUtlwze
7m2BSR+hhf1MFONwjYoc/aP0rUJ/cQwIu9smWmOyPim7bZlbLckqknlP4vFbELXyucd18MWFb37e
2zIlQvbJdF/BUGB92EKOhlmXI3Nr7NFo/CCRLgkv0on+h3TToXk6cij0bZzrZNPVgGK4NTTnaols
baJ4RMgJmqwTOkAsGbXmFJN4tzQjpLmNbtp8SyWEVZLSR1zPZn1bD1FqZpfM6M9Egzc/f4R7muWK
lDH1WCQb/3eYtHzYx+q9o4m8Qe83vLcxo6gKfe25HSLrpY3Zi0IyeRcRIusmyr8zS6D/oPXM8AfS
toghhe+HdyommeBMtFq1TXFjHSTNhgveBzb6c8sbwRfEiWgdue409HQW5LkyzPfsxFB6KD5XFiug
JmJsNlVPc8XcFRNIPnxxta3NzV+vNppNOln2Bu0flWf5h1uKPy5W1LLZZgjr95aE0byslxEbH8Ou
i7GXKHxOe2PO+se4HyfuKk0IOiG3sTSYuJVt+dKNGeR9Hwo7EfApUA2sndHylRQM0iZtlNRVSzX1
qnwkL6cXOBWYmjZy9vj7SxUlG6/2w2+DqHjxXvB8/tyzxNllKOzIWYGE0eRZ2qQc/RBlP/7VcDva
Vn6sc72+sxqUIc7BugbAcuyZd12zSTl1diLuWl/F15Gm7JYouplGXhJanAjyOVt4lLX9vUvaxzDs
5yu+w/nZTLn/W+Zg7/iXH2QEVmfy/bRzAmd00zaDj02cb02//Bt0Xn42M/SVoRR1hzks/hFgfm61
fK1lqN5VmWPAH4OLP6nZLZ5rf2cyUsVuhfHUUtQ/eaLvZ0ky343xdejy0TWqxtprkhmjGegPuRw3
bqQmpEUPjYOgGjVLGmQPRI5rgBUExHqID7BOB/aAEEIrF5Bi56hWg9sQSfyxCVU4F4wE0Mogw8ij
/pbPlkZ+UiBxWSrZTqts5UnskNxNT8ryddXnLYOZ4lJmc3r3A6YzhMAnJ+L18qexQuxIpCqWEClb
QtJ0hwi8/lu+mObp7pwTvIqOXUe4miSdh23xVxgqw5Ug1+mSwoXaZlG+hODYtTMT/bxj74O2bMlz
h3N0YAg5YrZVSN7U5vG7FQ+bfjBwfEyhRM7aQLtIChGfLWITFKr1F5vu1VXyy8mG9wDRrBCyyjPZ
sj5eOlFVpJUKgVRX6/445CiqRu1bFUfBLk3yoDqAwBgOk12lriKSid5Yn74pC061VQF0FCNb1AQM
F6JZQkiGfMi+J9iXZGafP4LaOKd4h/6RLOiQcQleFUd+X07nBr3FOQM1tsm4Fe3QD3VuU0QvBpCk
d0bD44a+p3Htokm9G0l5E9kVht18kunLM6BZvgwRT5/01DdhB8qsoY2YdNiGroHNBvEAbrQ85Jkp
bXqzGq9qnsoIIpuZIEjf/gMrBm3y2SBGyexOMyf9yUJPcSpABeQbmURQ5/cXtf1psc3bzKqHliiz
n6VL/esdKgSxG3diINGkK17Y0GZ7SfSNY7AsZxWYDxelJWW7KPq3Tq57xgDjfFkPYRFi+w/vvXob
1VtTL8euvvXBTVYeKLvC0vEwXCv91AQPQrnayjUA7HFrTLhk3MRCqFcGrN5qQVSd7IMZfpdCCUao
riyUo7r+B4jF2c9srOJhYrL/l/Qbf/t7X3XY8/Jy2MUVXbalTOVRC5/0dil1LWE8Jdkz1SPcyZ4D
6d+a6xfff270l7F+qfSXPH2lCv0lm16pOH2tJfyz0G6/5dIrBbUND0jWD8Rwoiq0oYnd7bA4EJdq
/5FlaCOAJ7yZehrusX+3z92X61JV/vRQR/9j4HnD8KaqDK0+rOYR5NDJS/BPKibyihPCSHgNUMuH
7DzaJ7g3vn7m2BJ/EqHRusxkmTaXRrqQAGucibSuS6+Zlxptz8yvNAEo3br6+bXPESo8WBZm9Qdq
BkZiP5T2Q1Xcavuhn2/jWvN8s/ylyuru+3wMMJ/vLV8r94DGiZPynjybsAIhB2fPTYsoRk2Ci4R/
n3QPszoGpQgfgiLBZ2koh0I9SuwYTvICVD5JPdrEIzWDRF8LzSnlp2fKSs+Jfm4JItPPZnWpw0vg
X0p5KY0AtNxTcg/c6gQtFWhHeqUIbFDTa2dem8Ogne3koTKvU/8gkofSfBj6h5xQc/MhSW9UlN7i
4VaIpcLhlolbIm5tdqfM8V5nd31cigzlVnXU8Z7ad3m8m8VjbN9bZRFGEwmXdBqbwEXAwt2GAGaL
aKdEinuiNw1uSEIODiqOpruKJhyKYD0ccPE+yvOjkT9qayn5I+UL6LiPlrhzljGAB1iii7ue3NNh
KTn5t3Lj9rNS42ZHN6u9ifUYtg9adJOaB10jdfYB4WIWPSTtNYkeovZKBe1Vi66d7rWdx7HsvCZZ
CtM3QgZzuOhrpXBv7TP7Fyqpz1F9DqMzTex8OA05MsuTTfxk/IWz8/MIUtCdWfyv9DmYjYpl+fE/
+68sgE9bhzqiEDUsnsIisZy+lQdnxCiMt6qrr35j8+ukxhPjCaJul1F8PXQd4WZ6d9VYsCqMs87r
j9YDIZOap6NOnwzb3MHk6jaQ1UhJ7ud7aFvNVeq6faXgswwRaG9S6IRA6orpj7Cpt6aSWN/img4L
V2a0X83uy89FRtzR1FqmC/c2+vn35QRQn9mcAgQR+4RwjI0uyh4hIoccFMRD1OvBoVUbczMVb7Ne
6tdaq9IbkAF81skPU6/Sb93Y1Mcm+2KqpCw7qF8epAy6GLLwn2Vwi//Y+0paSfIzoFvgcOz0blrN
n3FmifdqMTeHiS1O2FEWFGlyZPFP7Fotd6fa6pqT0DZj0wEAWuSrc919ZUha/S8fX5lgRAJhQWMO
/lG6Ykm5X6kIs7eWBXl10mIwlp3ac4qOSK4Fj1gABeDKnc4ErUleRInt8CyVJMFLbGbIc1Fm159A
0s0JCaotquYfQnFUfSSvryPXwl/Wz/x/s11YlzglJ55XAkWoUc/xQ6Oy2QZ/FDyRBk/UHOikphCA
5WeiE8lS/GISbH5uL9CNsfko6C7gCfpoyUNmRKRILpi0DvEh7IEuNq00PhryPJ2lnrgrQrge1x8F
oiTgLzJL5B4NHaIo8KTSVFgAptqDHKgPI2RyDU/WTbH0f0ooB8SQppx4qKQ2CgLCTU0T4lSVglDI
2PeqpFU22ixxP5eVwhthZm/DOZu/M9g/NfSoX9VBkl3ciOPGt7LvCub4u7YcRGL+QfBeSNr98JrI
4Q9RZfmDQTD3ZUwQtqQsoksU5KQdgTXJrZeaQPUTUeQ1BhGcffnQ19gyrcArotZnsyIf0rJY5iBd
9wdys+hK4M+xjE1oEsGDhA/z98sbxkWfzn5boYOv806YqCY/nmNsBAd6LWRoNFPdu8AI6avX4SR5
SOrnYLF1JnZ+yWByWWMhO/osTUcxFiQc69FgbGSGEqp+6/qBbNWq0txx3sFrJCAq78290naoVyvl
O00DPH4ynLa5DMClWLV6gHJfPg3Jzp5J/BjlTnvJTayhYWfLf2lDA5aRVZfdyQx+THgDCiqUrbkw
vTLccQiZ9cxJVUBdZV8p+AczKNDjWD42vH3MpAENBiD9xZy4yoxVK0/mZpPn+tBtWoKeL2gbJ7yq
w72BOAOKTOAvkv1mp3X2j8qmKxeXtX4ffIR3lXaRAxK1Nl2/XP8R4R5JSD7BHMkTU4WxffT7wveK
lt5Wqf9pZgmqWdrmjza0UOR5M7G7k1sYncz03yp8RGhER3Q46b00YcdLhpfYDMu3MCbtQ4HKDP6K
YcOvU7eRFesQbWWidYh5AfhZR05D5NotK0o8p2YVnBLiLDPAFYQHcjBDmRROGdGfguDWUaBNv1pd
/jbhE/Jg50ZIr5rusCzftyabExwYEbiUQuUfq9WTQaw1t4g2xkUYpwsxECO/YAQ3qnOyi1IlP3Uz
d/MWCfaeHYFxGKGR4YhSIhbrlcvJZmN54RBFk30ZdU4FLc2nU1Qb/XMuuaZcqk8jaXXPqHT+FDiW
Mr1zu47p6vD/D42svP3+TP/MdDBtlf+MpfMjA9j6sJCXk1qNG/YUhFdonuEnNQvhVFzHYcSn1czZ
xYi78VWukufeQLkZT3idpar6p2Cme9fzCcRcQ+CNYeQvUaCdUL6Wf9pESM8RNFvDf21VopSX7jkP
ry+6Vp9f+6IFQCNmash1NWYdvz75w8bCERcFxdaYjWfsOjaCoXmvL1T4aOC2IWM+tOa6AgOTX8Mc
Rz0dgo05EUY+ZuOTahovlmEkd6g/kcHNRUs6Ry87g8gn8OYjOU0PSDhT0hK+2D59lvfwylE7K6hI
GBp8ur1YdFOLLhuBHXf489u5ZiNXqy+pr7SOrpf4rLPSvBFVS4aUHbwayK2hkdLbFH3W8ijr830+
MocQKjibNqlP1RKo+MWp8XmPxxiFBQCcS1gW1seBSizmiU8T5nM7kaRUmKR4GIEVuJ0MPhg8r7hO
0I6XNo4zyHiTUTdP22SJ2ALRKu1z482osvowKJ0OdLcndnLILrGN/Fqd/He4AA9tMX81w/gs0+Gt
ZWmAbpBuPELfD1N35jPB3NRato3l2nc7lRQFyyAestHS0suJHdkyvBzwtp/zBqi9WU0HA4/oucjE
dMktya1RqW8zEin2ycDW7fdv6mcNCC+PvbOO+Bbt7adG+gwVzrZC8PUhNvsXMtBIGB/qmNu1Pzh6
oyFk5bLzfBxV0Brlq9oznYsblRGdNf0hRx2ZFz6rlkI3GZFCDHVtw6LbOapfXF2fl1m8UntRLrCz
XEWYH66ujPDvsSbmJJyWXUCFdtXGT8G4x6gB9Oh1usFllO1rpVWRo5Gj3aQ9KMOeSJZZXbYYjPqX
AY6ya8se/E+oS05tT8JTdHUZZViQVLueKX+YKbKToWy5BpmmcQoZExBiaUMf0Hrl8cmYV/EVbC6x
tusnRkWqFNkkghr5XoR00b74iP7jvNfQtCM3ZOir07j89ReXMygIWDfzLX3s/twVsbWxRcvSUt5k
kfYjxomyh84GRaZ3DJ/f1kqhiP/+RZjL/+SXRS5ZYdzU2KQjdvqsFUqRcVmpki1c0XAvq2T3EtTn
tka9hMeWwYmIE1rSdEFZs0kH6OnmHjVK/FK3wY9QGeu/AG6eGlJYL41M/MZAE5Y1L+Evaqv/WRA9
e0fUVz0sD60NF5J8HheTzYTJ5Yl0MbTB7Y77Z+mUOkuOsJkuQN3Kqx10yanMQPxNy6OqLTuiNQmL
SlKk/Ti/CA2OyqNltfJNSzX7WapKCBJIpoHFxf6zEAxeGs0ujuuf6nIbO52/idsc3ZPw+20HH8/l
3hi7AbGqO3/UxMMcSjgky+pV4AdRslBegnZZH0XKI/oSb5DxqU1yVrmIMexHszIn5LlV8MUHgqPh
8ydiMKsBjUlzXnyylBPK03U87EsI8Ag65sD2LB393/pVqXd3U6OzslTaIw88xv5SY7tUlx7n9tjb
7mi7nDvtXlVcqV1q0A62f5i0pdjeEx1DbCWdNfwi5QCGGCXEVtAzmVjs47F8H8vzz5KDs6adjLWS
/hT1J1SJVOQfNWUpQ8HbfMRBOdjuoq5VXMpv3aBzLZ+F+cEHUqMdZo0s6oPZHPTmIM2HQhzs+TAj
J6HXHLlgv7AwRj/yntwLdyiPVBsefeM4j8c6OlkGSSwnszrp1amfT3QwM2uphOrOYXqOCJnuzkNw
SbUzhVD2Z1XzRSuXKuZLNl8EkNp5qSnzKCitMaEAX3yE63rgwzVlodDkycuNbZkf/nph501clhNh
PCg2m/EBQIR9rZRTiHIL7xOWoZjN4p1dCoikwvqn6UFKdNj2Qj9KLoYiilNspsSVB230FPt/6WGV
eaxlM2/9SkrT6RyoMC1qPzmZRfQuYU55MolD34WilR/nydB2FdG0bsWK4l5eYGTlGxSA3wY4mrei
ENVtauzKDSNW4yIdqlsQ6Hd5ItFMt2eE0FZnkl/f/Ijjcn5oI0m+ISIIMdCW+jtOrRTKRYriJqPl
N0egFXa05zE98stCHCeoIdFdkbcvKuk9Hjg64cWiFZBydXOf1TZQDXSSxA4Y32Nz8LfYR2nuw+LY
rOoHBbrZhq5ye+9J/PDT2b7FWY2wctkoFHjKdumYG4jMycxqejV39Xsqd1EG4CuXDo1Prr3ZJoJo
BruBVAlssolUbQ9qC3x7X7cMPfvipmTSazub2Y/IKn+g9gWirvq8JV90N7iFfrqaWTBi49BZ3wi0
PR8mnpVi9rpE8jX5k4wlthOQRHXbk0cQQLdZSqt2AUokZRcNbN125J0FvPgAcL+D73Eg0aZxpgyL
91KK7oyNo+lLGWsJboW6k0hOtlYhORQadIq43U5yGskRRPlIDkUkN1UbTmvw4HN6Y6mRb1uCz+hm
OQMzLyR/JNKwPsydEPEJvGtrF0cOFD2KJyM1Nv9WH+0o8NEYuVV7W8kM9kif2SrYO9cKiJIKlmJI
KJU7K9m18lL1WqVEHPnOT5xc4o/wHy01Vw4Ah5GFMdF3g0OQJp1NarKcWnVKfkicieU0aykMxSJG
ts7SU7EcirYcFa0VWA7sNEpbS1HY+21aULcOwQlEslNq7PSMnWNnih3b3gl7VyAmnXaZvgP/qE0M
03dpsYsIDI93sc9FumVLloH4XOIk8SdvUzyg0xbnnu/iHyaFfuRzDXZzutOrHTAFdGYxIVPKDnIq
6RYqQGpABYFDJCQ1r8XIbmqc/DVBLdmwMnfUBmyZo00OS5SUT3DiLXICgxDPpbBNLs5JPjI+bmOp
aq18dhqDvCSnM5ymXaqdHeTTxD8oa02MYHFhRU5r7aLIgQcaaEspxJqPO3gPGGnbfNfnKIF3NJqI
t7B09DSAX5bjoqyFC6Nuc0HXZ0ckrs0DMtn55S7ul2rkXUWas7FUIfFHnJY7kTjUxAc6LMeBUp16
cLr1OPI5qrwS0PK8qqXqtehpYqKe6GxaDnRXKuZvwvBVHEi+puLoimMLR+kdAV+6d2SFexaOI2co
l+rWmmPHsnew7BHu5fou1Xf6tFOnXdvu6naXcMfkc+XT9fF1bJUj+w2MX528hZvx+3UWo6r/uBGg
c2bNaViawWr314cCgQKSnmUKvmJxSORDELtR7CqsJioX9RIoipZEdYAU0dGalvKnYymOQD2t+AR6
cmxOc3PK/VOjnAiorPJzP5ybnAkL6L1dGl/mAdf1hSrjSx1fevViNUtVgTerF6qsvC5Yqsa5slZf
sapZalpLW0I3PeF76nq0fSLkvay8WrInAXgAB11eY8mjmvIaKYh7r0N5LSWPqtdqJY/qGTOYBK07
DX9nrUHxqEnx1NBDCa2HHnALrV6OqX7x1yONJgo+Cu3B0ryDCijfJxHL28puinuWxIin5Sl+KibG
j80wqbfZKL+VGrkG55y5e3npgotdXgRfQAHAbWBfePpL1sVeS808ea1xWB79/bBUOzBbWKoxvTG5
8qBdwtJNLzO9NrnGAzE+18T08uQamV5ggple6o4O2DI8cy0pvjY+7rCt0nuq4c29N641GZ4mWLt7
XfpvjeJCValHLm0rLnglVOwSxVJhcZn8MzX45xSClHL267NFvFh0NkhwMk4aAw7mGmuBp5gJQZWO
CRZ07Wh0RwLgo2+Ivqh1L+rOLL7ws3ZuSWISy3btoGsHNIC/P6n/Q3IBmEdhvSuwP7F5/+hVGeW5
N2K1Y+pgwhyBEnpkCC9f4vYITJ8CXBilrNqPUAurtaBeBdlSgAtnn5jUQ6Et2MKf5EIJrGd0AFvY
ykv9JBfCLAQGI+1MbWEX/gQXcmxSEOwHeSav4fCTXVhFgPmWAl+YE3ZjLOzCKEThvBTgwp+FHpXC
UNIaRzM8YeXM9djeD7NEqJZawerNlSNVwixoj0l7jNpjYLtheoz4dZC4g8Fu3VJxJ5bWqTv4B2ry
DylLXO0QDODklvLDAxEZVCPvDRg+7Z5UkMhJkj1l8Ivwa2l7nJc/q2sO1MyimN9oVtDPWIP9TCZf
aH3ZvFhldL+uUAFoQSoFt6bZywLl15tROZVpRooQKjVfxf+py+ET5ufwya81px+GzCXqMURwZskO
/hjuSo2ivUniHtAC931WX6k239GvFAdLTo8D0jmABwHLVIDqyLvDh/87pHgKtkK82eIt6d7gyEji
bQ7equ5NCd60tYhCJwVmDYL5JqXfTP21m79p9aulL+Xrr4Kv/RcqnF7sUxre4+mlSV/S6aVLX4T+
TDUNs+3nMHiOg2drfsIEaORPYi1LPIbDUvHwqOn3Jnk09HuhERJM3lNZZNI+jEzrKZkkEkML/+/Y
jPKXrpvdGv3ejfEAw5+uhZyFA/bx91fQfwwVGS3RwrSBmOr0vj50keS+IV/EXzpeuXjQS6xc62FK
id0tUsYsxYBIeJzUV7mEwwMYRDlXVfwOSmzYkXWr7QZujHB90IYQXk3AbhK/TbaNi5eg9mMK204m
1K1WNWUPtQWmeYEWJiwy+d6lM3dgOzlnBtCZ9UcN324E0RvbKQpt5t0W8a4SMythRdbTNI7GpmUX
nPrxa6EMxpns9P89RMou51mszpWy6dWBx4+OsnBug1PdStaz1WXVJu1rVjTA43ek67hGU2YvNQrp
Lx636xbr1xPcBnqmYh7UNBihH3uKMw4NX9Cj20KyYE0mpVfTyAGL+AgsYAm+jHocngcMi64J4aRH
I0xkIJ0G2xibB5zCzsTls9V62JIzKkUn5ITfJSkpaxFJM/ikCVcvlcdgPBCvIcMtB0KXZQVROdGo
Q0WJ/8IoiohbGzZ4tSNHbvW/LNsH1tAvS68qZuWpqgg2BgwGqXkJEwVhnY2RqRIha6ty2qLgmN0Z
JRPQy6g4YKCJD5bJEGJq1AOCoclRyoMacXMQYf4W2inPVQPaiNK6mAsds6leFH/8kZaT7K4qHd2H
fz1MOSyLATU1k5Sn35/N6ufWBa/QxHSmmXQelY9uzUKZW6tFb8xyEausL9I/YFtEjK6CXc6qztBq
1Dha9a3r8xIIzNxc4avYh1DLWdinafCWjbay2Tu1GaNzgF5xDM1QHGRIvbfMnl4UnVmpESjkmjMA
Ca9dWoXXMq3EFzt4U/u4WLMAk6JQRfJrmiqO4F/vj0qewgJPRL4tR0V/Hl7GWfsnso3sKdaIOBJ5
lHhlJN264geIseSyHvB0ZhuipxXXHKz+VrX/JGOOmrAxvHFUyNphaOlzP6snIz3ag7oTS7YOfiJm
M+iORBHJu1RridWZoSdDTFiVgIGqvBO5JT9zMYKOY+L859TdQgtkjJKSnzNDIn+KM9I/sIqyakzb
f1B0DfumLxWnnEL1mjVEtRBiv+o/tMrCFjiAVslEFD0DEjgUxfTUZMmllfriFKrR+EpItIN6Tbxk
Q/IuGdItaoL+eR0a9f4/5CI2X80pPqsAcAHQsBa6gcYaO8nHB5IV6IFEbN5WqR0Q1EJbyl4rAovN
M7NeKqv3k77vpb2s70dpP2WHWdprhFa25OctJYDEJW4G1Z3VnjNbhyRxMWdlicuwmVLpY9cu9FvC
ncMGaZ6rCdea0VC4ZnwUwg0gewnXj4+ScKnQIk79GMOrIXxkl1oQpNzcckuif2Wowcwo3EF2ucIo
0QAwcO3GRfMnNa6wD13q2vZBWktVD6F/6Pul0C92a/UhrFce93vV3DNSopp2j1tuCvYte2/csU5f
TWRLjrINprp9CYMku8xNuSv6Q7VWXhwoqDkV/5a5b9ajCcp63pe4nTZhZBBDaunNX5MriBf74pI3
Pu1raF9j38SkjSNmMXT+eqkUWjBJwWTjzK88XfY0vODyUqLy2DjYlefLy5YBb2KgeOwakrXKftM0
+wxXZE1GtlfWXsUGIT3R+Qu9tvb62pvYK4TeWC+bBgk8eeiFENC6S0xHnKF0d5n4Ol0qxW0PeIq4
oOmMuXEq/y25xB10pl9Kxf3SL6Wm7PSzZQqSyoS3vXZNBxYx6ZFuqUKi9tI1bbKlusylayr5S8u0
HbAKHkpBQOohF9x4XTly08q1Rtcc3dlYagiPY8ku8qiOR3ktuzoJ4yg4ViejOpUW41va5aeEluVa
cXemWIymtIQuUnvug0sbXMxyqTq4YJsu50u+lmVdMDaZC1JqqTHzVOvSs2fJvDbz6syr2LBkXjF4
eeYlgxORGjJ40eClGUkEXkjDkxDC3rN6T0o9GxIaLA4uhki/NKCnLkU6PFvaRQlRXl3q7hLoy7El
sZyv06UUwcu+aOI8TGeDd3o6/z/mzmw5bmTLsr9Slu+4hXloq7wPiAggJs4UJfIFlpKYmOEYHOPX
90Io7y2Rypa6+qnN3MJEkRIjMDjcz9l7bVSWVNaHf5WLqRUzKBpTMaZWTNAtReM4OlAu/lYxHkHt
kbP1r4rx8q9y8fcV43+Xi7sxNAiav1SMKReXGN8u5eIc0m/z73Lxt4ox5WKN2LT6r4qx/XcV43Y5
0lSnXMxQSK8w1qIx5WJ2jtmlaMy2sYnfVIwXdpTu2bqMdMFLeqW5Z0bPYZ9D9XPHUeeQY+UqL+oG
Uubd4Of32MUO9WYxwy3mQLr14N7SFXjvcAV2VErMp/WmKZOc2BlHf6hKL/GTqXZOxH1k17Soml2X
JzVzz0Qan05XvV8DwXHZmTf0ywzCBGtCbwy4rWRtTZjKpuKm8qj9YAeJA4i9FlecKILOsr2bOSE7
SYq4RbbGjBx7ZCHTljdPjjJRAyMP8cpDkVfnEUWCJR4CVcF9pA5CbO1SSZ4Wx8P6jKb7F1gcw/mh
aUY93VqNkgRII8Rz1+9/p8Kjits2mewIxRi238YMJ9zeVvFuAUf3KYYV1+6iaae0uw6tx0zjZx1O
HniXAdR4BBU0B64ZRGYAut5RAhCljAjRCjFyFVzOMK3Cqg8xMTJmLWwhUmuhfhmIRKY+LJAEa2Hl
hS4Pm8tovdDqwxhwohfimcv1sNRDuwrXJuPOrRAFhChwGLEIkyRkTZclITaKIgkbO1iY+5HsLEEq
10HDU7uMJg6gvcXqrsA6AJ9a3Qk0+pcRsYh2sV2voyTKrlsHfDgG+cyWAvEUSt76SgoCgwhQhvB2
sJ4wuQ1ZIBkAakkqrYM6Cx7RtJBUZgDE0wPNC+Ycd2A45mGfh1MbDpchW2iYYUvDfV5HP4fd5ZUG
t2aFGbnwVljO4WSF+bz+If3XiNcOOCFfodGsQ2vCOQuXJkRvxoDmMrgBQ7oEcwWzFoxsWfpAiMDo
AyNZB0a9xsGfu8u0XcKod1G/U8Q6so+kiUqPIsE6WnJr5ZbwZSRFXbPVhi17E8Zir4M4CEbU7jIc
xkTEzjvitRhDtJsuQ7ZY1QO0YRO572ZAMIdiBom1DgQHcUyaQJhUYRqHGRfLZTR9WFUhyp7+Mtoq
REc8sjbXwrkPPS2cqlDRwoXLQA/NPiRj0r2MWUfA7TtVyPAuQyHPmV/BFXIZlU1pIqhtUtMCenPX
WRyMrBDKIJMBDNEaW729S+1dzlXSryO9DNQSjrvlVSEegqo96MOZmNp1TMPWVNdREEVtb1us7ZdB
FlTa7lJjp4w7eHOFt+uzgNFlgVWvoxkDRScfMfD0QPcCRw9UL5i4SLxg4DrhkmjDnmuDq4U8LqaH
EAYVSTXMlKINTSts579GPYcM/GijFRZcPlw48zqSy1DYVjWhN4U6+dNNqEKnz8K5CQeukQyrSNi7
YPgCZloXgawb2D1qnKASWL4JIFmHmgQY8RlKv2NPGtc7D8Yil0m2DhJP6JExlG4dYCF/MWP/0PVh
lkItZDpMUgZbiHfb+mwuJ6WdUeOC9zg6qODOdRKTya1OsMjsrS2b/Hz565S4hm9/osw2dT6igPtF
F/3G7VjRW2P81HRNdDXoZA0WJJB+MlczibRTsNGWYm4SxWEH7lbtYeJUz4YDyqCY77PWPC1TnFxf
EpCspI8hWW4rDGvHLk6cXd9J17ds5dnN9f6297LqwShW5NXy+PMj8TcKR1dzVsIQoHmKhawS307Y
XhvFRaY4ZD7rSQplS+MRa0RjaFv2h3T96vJXOqZ6rHiM3DwmCf7co8BcUq6DqNNUPwxrjOzBkQe7
WIfj7at+H2OS7Pc5ZmBrHQ4ptcnBIVGiPtT2ITBYiaUkk6/DXY72clzcI6jhsTgx+uI09CfVWIcX
n5vm7MRn0ayj985lc+68dRTVVTpdZdVVB26mDuLpKhqvFHsdeXGdXkYMwnS4jvJrN28TgrAdBYPm
pMOeQPuxxVSr1KcoPsXJOgrz2A/HEVdBefRKtlyHHm8BIIR0axQHVx7YH9oeNLp1CMR5zTpgdrrW
Omw+XnJQpnUI+6Clx9I+lNCoL2MqTgQ0D3xA9zj2J43FTQ9mdR01HoAGjO/ZXM5qc8xQk57LCqXp
mZFMV4y0ulLWTNNf7BL+JvDDxeyJtJcnNrSXH9hB2lyNUV2QVA7PlMbRoOQsUkrzJolGZTuI2niY
OkUgUsclxRLoyaamvLjpchvh/b8XEPqMmBDsQq+7EEqsxOsOAGAER7abkN/d9LF+rCyne8SrIh87
hanL6OS1vVTMWCnFVvR2e+Es4qPbFEHWm6+yTZ+E7cWPmMBb0H5rrSiSlE3SV1EOw+eKFtNs48Cb
0JGsJis4vnGjfc6L7mCZTGpy1JvbGgbAZhlaBbFDU/qpMlXb3DLbR25Tm3X3+CQc+QEgIyh1HR4w
mFvEYElj42A15PViVfUmrRbrDzcS14nxhAWO5Pql749NEd/p7uiEjs6esK8M63YulXHbaunHvGqd
K4RmlKVblPq1gpLZEacZFxaNn1F9ahP9CB/JJkuuRDU8C9RPdWK/6AqSing2bmZ10E59ok63l5es
IdSuptK1c80IQGQOh6dvq1Myz+pD12gfOT7jcR5K4PapRZ+h086keTxM9qzi/urgU9iu6WtMXdQc
27X72ZdHY8SQFvdp+9D+OcxQRlx0qreXF2WOo6OxycZm2fSRuZwokJkfa/vECtj8JGRUH2drcunF
xenLLNSPal0W1zKZbvD+10ypo7rTKYmQGI4bTB3aOzd1CFWOqKBFeYOxMIn6ZMNTUof8qo+iui4j
W9DdQu9Vm8L+RP3qVVOM6ssk5iPozhgejHXluXScfj4F/s0OmdLLCotQcRHoaKzezoDSGRS7tDrY
cjGegVRCJ4sWDCIupIBPlap9WRaE57WSWagxFPUhY/FYwFvZQQBU6B15YeomMYr6O4ZWUromMHug
kHL67xe5fomSlIQGHCyhEaUPhdCcFy1HOSkUEo+B1Xp3rtK+jrV7FVsfvOIpmp+c4imLPyaX0ciP
hg0ZZx3dSMxyWIpPuSDW/XnOng3t0zA9y8top2eeZgWT5NiJa2cQ7UNnebc/P27a+mR4s+3BY0O3
lOYSARvOD+JVHl19PXptvzHtiYD2SHkyh/HPZMH+Tap1f5Wmt4IIszD37HFT9yQr/OoN/LjZYJ9B
YR5lKrZ1+EJvz9zYkO1qzYjjBlW5ae1kCIh7J57H0sZnF0oFAc6QZPJBg6YwFTi9HIqw2nDss9u2
djH2tuRda6bYwYxBty81jMczRLAkTT4bbhff1hka81htMFn2DpGDFTSbVsXpblnO2daN6dkaDRv7
ru7XDSckcdAXkHQo72NHefHwoLLkYeuc6aUkCdR6jdAybhYbioMCHDXXumvTljwnjZqFrWiNvRWV
2n1bRg+LzIyPvT7vS6VSv2juZ1d1ALK4y0wgMy9SNPO5LGyHIHC9PGQa2OA5Tz/Q9Uk+ePGdTMuC
LR6h03qewaprqxuvp4FekQa6Gewev5tlj1dqOpVnIh02pl6+kkM5PXZl2oSAB+sDcHKxN10lvtWY
CHy88AQlmQhpAWmcjL5evghTvAwSLkCKeZFlZkKpr++6sF0VoNtkqDe9QldhkxUVlGnIV309v9jp
KBC8UMmbUALQ7rgsgi4vtqZnfj5C1vz5pfKjRJwYGNZ6XK1cKzzr3m1L4zyNOw271sZII+QksXWU
GCZ8R3YRhjpUIpVFMT+rWZY2zFyuM27Tnj0yzuZmO+rxdiB4eaAtsnP751IiBitIFjFZZo/xF+AB
JfCAub7vSV3/+Tv/oXzHm2ZKQppkkQDkvE9dSkgIGzTk0RsWqUQn2ZiB0zLye5C0bLGNryRTzFdK
j/r08nv/88v0v+JXcfvtPu7++V98/UXUc5vGiXz35T+vHoLH/1r/xb9/4u3P/3O/u9/99AfCV3H9
R/navf+hN/8pv/avt7X9Q/7x5otdJVM53/WveJdeu76QlzfAB1h/8v/2m//xevlfHuf69fffvgDZ
kev/FoPT+O2vbx2+/v6btl4z//n9///XN9cP8Ptvx9e2e51/+Aevf3Ty998U/R+qBnCO7oqJLpRV
FC668fWvb+mW6aEVZ4bUgYi4PF4q0crk999M7x90wFh/Q2fCtuip9Gs60f/1LQ2R6VqwdTWeqZb3
27/e2ptz99/n8j+IwL4VWO673397exGxqkNLjgeeqZLriLe39oW+K8r0fSItb8SCL6rXFS9gsXbr
/U7QLC4QFQ6/SlL8u98HHNPjnTtQkt8LLPMJ/DM5uySYoHvRv5LPvQxPs/51Knkk/oqS8c5E8e3T
gYCEKkHdyVHfOxQdu20UaGSDP5M+XyxPBKvVNxlUZvTB2ORfm076vX7ozIcuglspjkWlBbZ6b2Cr
dZRffXbrnaSQ90NGGm4UNP06JE50hW+Pth631axk5LfE9vLQqudYZrw1KOMtswsL1qj6YpGh02Dz
nLuzxtxBCOc+UsfbVlZPJQKffPkMwJByme0etIqIsplqbWYdqzzFSWxfG0pPWJV9U7T2Z1z254WS
WiN0SCzeXYLuLW+fcjxV2vDY9X9q5Kc3iPYaQwc406MNqwPDQVX/anS4OvUWqN5nYIo4EVIfV6Sm
+UWa7OLuqUe0Hcmb2QBaZlgEK0gUdsS8DMOWHt/GHTjc7kFnVk3iCP8k/LOUDn28aZYFST/wf0Eb
UTqb9TMk/MtZ7enR+Bnkw4zckEKQn435JbIxKeb8LqLjTOOrDRmnthY/bQseaf127vttppH1LFIy
3Gff1ZQdGam+B5ynnr4SbNKCnddxdNIfMke2K8K3khvgszYBBASo+ymLO48+J6Hg0Mw2XYPNRnuy
kLRyqvw0yfzYIhkBAxpiOavxZ75q1ZVlTnCx9zVd5KaJtE2v+VbzxJ7AX49fLG6kfEnd2Scdm5hI
8CBLsZc2utBxpeDM6IiNrYviDbQekYdPKYkArhog694o7kvtYrjjzoNry2eO8luesCmAY+lUvh6/
muR2zk9FTEgFH10ZyWKfJMaLzrdwAddD59ez9FP0ki1Hb9H5KO15tRwWhJ2VoMJ1wkfiUBu/6iw6
m/pltr7WbrEVroHGTqVg2W/Xt2BCnRthXrqR4dfj4qs8C+FGbqt+INIbzW8hfEpsRMZvwRuz/VD2
upvdrR934XpZIlhyZo/4EvlsCmh/mP1R+UobRHQvY3r2hvu8uVM9vyUWJcoXPAQGysZmFzU3dY/s
GTJiVX0dFjimMy1XVv8LUk1vvDGUa128QHr0K87THOUYzJ6U5UUryLCruBJXNWr8qnHabbmR2UM3
cplwXjpyAWyD04k2R0FfQcj8pmjkJsMhsn5vbPEE8XPreUilRYYFZff+vqtuFO5IO7rnkojIyO69
yJ8g3WaIUxUQxcBhdsaiBetl4mjcKBMXnEVZ24l3FXW5yM1PYqJgSguzjvYWUS7TSKhIqfguB1r1
7tdPqGWvCWe5w1JaolWNUIiqXRzWarE3JTZ/ayMJezOFizCjQVDL50GjaxXepstLaOIxGc/cCtlr
y0Vc0nkZFT/iU6bDqyao337FKrpVk3iTcvFFXDYcygb4R1nEm6HiYKqWH4Ec6JZoJ5z6Wub5To3a
bWYW58Zyn5jRdna9fKiV6csK0MSeRr9v+mAguy1znP+xGeK63kb0S6203LIdA8SyhQe4QIj0eL/r
d1UYHDU3fus8j7XlJ1ye8GE3g/6aL+MmL15S1tWgprYGCt6hedI04rT7NijEV0EqkccRlUcXPfD6
bJowEpuwZ/uNiNQgiXlT46suJX1ylAwl+Y8F1xRnKenIOCQvICMEbW7BP9n+hLzE4rr04nV7t+3t
/C4ByqwSor7OiyBWmNrWpwSOXI5QhU6+IS9Cc1IW9MK3m9e85TSb95H+kuV/JBXHXzQB0qTPVWse
rcG+XrBi1Ux4Ue2CfnspwFqTGSMk4ZjMgPzn643KfYDSa6Oq0m95S+vTSRPMdjpsRo1Sp8YEZuf7
lmtYyZ5mle4rtnSS5izuxaL56kzol6enZnpquYlS5lKW6zM3oOOQKZT6GHeRdhOPxDyuon1BxrJp
wdA00wH9EhLleCeIS3DjClMMMyAwI4essX6Uvj4vVLglbs6bpo8Dr9GDcVITv0yAKuOrW6HdQZfG
QVtMX9pOGYFA64S4FcfRFDmmp+6TZytrdMzG6ThbDieFYg3grb2OpEflvaZsLWhOjBFXMCfF4MAQ
+CcU1rH6fZtxeMYbdmB+PlvbGlfzGO/WOSjnHI9y2cvYPlBm2ld6zPRGfdyC78wDqEr6y5nLmcPs
Yy+YEy0ueGIQBUAemVJ0Nae9qhi7SYnxY3hAirstlQy6g1Htm/l6acffRJf/o4Xz//O6+M1a+++W
3/8/LpxXb+P/eeF8kH8Ub9fN689/Wzdr7j8sao2YcFyKjqbrsgT/tmy2/2Gz8sVhhVYJzQK59v+9
anb+AWQJ2yS6n1WcZ7O++mvVbFj/WNffKn7PtRWLY/V/smp+79HE729gzaQyY64LOmxzbxdywiqb
RbI/YxdoeIBnnmddsGmPRwrN8WLzGCrPrWM8mmrgVITO1GXHltsmpLs3P7rqyJpkfGjhJC5j/EpK
UvKLXe37N4iIHesKC00dQY4N5fqdkSnDAe+pKdlrrs3OPjP1DGOPW+8zVSuO/IEFn65Q91PwZgxR
d0xE9qWriv4hbcqZ2Km8CRxSS7ZlNJtHwPnshflPDhQM//zulP+1Ifl+A3JhhX9fK1KJhvRWGzGd
cs7de5tNoa5nEPuyv4BAehax80y27oQOnWJB0vb9IYvbu7lWlq0AjUJoH1b9bqZyYI5uEbix0Pca
zn16yCYs4Ka6g8rFWg+25qWk0BL0rNfPUTfpd45tdffSqB/j2rBO5L8MGfNtl4bSmz83RuonBfX8
rkl0Gw1wWm0NAh1u3O6TSvzx40T3OnDU/AqKpXuKelsJGiMuk23ZthsA7fg7Kh3q11CIIxD3PxXp
9rdWMZQkRLi28BVzGR+UrIfaVizQmr32TvZZ/ytB1npm3x1POlf4hrlzdFYc7878oui1Jsd2JtRU
uRl7rKl5XtNiFspEJDQI/jTyDlkTHeRcaWfgAo9zUmX7TNOgSmf2jDi4//Tzc/wD3w8GoWHAxXRt
4LvrrfP2dmnyFrJjxdPEaMzpdmyVCV3M8lRPi7wepapcVdOWXDD7fsjrPxeCezaXMlFJ9Vj0lN5+
/nb0t5tQ+gjMGppLsC7tDFDw79GgbZV2RLBn2FalWu8cmSTYBrKRtjWNAFUKaqXmcougTx38dISo
VpslMrWpMg9T1NTPuksJ3oAUCC/POghLfXbH0ftkEqbqDygLIaDahNGoGk/Vkp3KklEg1PPk0A9U
FDUSj0FndwUqFhK7fv7Z/uZQIzkh05ibikRM/f2GnsBaPW9Y6fldUz+Z4EIQu4LEHJL4s1iIRjKm
YV8RoIcm+w9zREoz6jSDK4MlWSmsdvvzt/Peo6wSHkLwxAq4xxfLhPT2xHszlXvRafx+r6wi9gAQ
MrhHb+dcLW8xI996E3ElP/+dP8x961aftAnqJtwBEBTe7bLnYckyJht2dKL6oFg5k4nRsIKD5owO
c+4XzqKJwyFNkT/BV33ol9YLSt3At1QAYI9LENSec9eY2iddS6JDoi2Zv7ZJfjFLX0wW39+rvFO0
d1SDeTbRafXWw/dd9aWatbRCGSvYVhofqURqrMo040rThueu0tKErqXShRdGMAsqZGZedG+TZnTM
+v5ZUQGRVEAjT4CVP7pRzs9bRb5gouOO6krj2K/Jk2rZ3qM5nZjiO9TcMMumenryJrW7tsDM++RI
iY+zSRHz56fBNt+ffLzpKv6B1UJpAgh4L8VNRxSpuSFrkhRy76DoTjhKo70tZKeAlItGv5mdx6jU
qwcaiPHZVaJ4q1b1qzqX+t36valOxUNc6cpJgP7E7ZbihUxqVACtbG7VaN72DXS+XNivPW7VszMs
DpyBaEFtOhyVdHDvegv1sqeIT5Enqj3IzZcxGrvHwXXCJZ+gwKnTB/K8qwDr1eR2OxAP3p7QEDbV
+kIRzFOtY+PgRiCk+DqaC2ffRTq6Fn3kuWkhUU3U5vny5MrteGIfdEV2pjgLwnb9xswxptH/eyyt
Kw3B1odi7GhIGMkVqbwqvnxK4W3kTD7BtYvfEae2rzu6y3BJeTLVAqiYjhXgG0V3RoavVF5QqHbs
e41nQJxsdgTXXvYj8p5Zc7nJovowUT7c1yLztswE4rruVRo9+nw26X8iYh/UYJk7hBXZ1O4za1ot
WUl8FVc9kVRYdX2VX37QIe36klYiT+6DsnKWav3e06Rx1atMiGmd14Foi2wLnN88IONPdj30BahL
7HfdVBXBJfZ0Wq9Ai42d5xIDIHVKcUtkq+c5LsFXaKZSH2Wr6HtTIUBukdF4qmf9k2Ib0UkvE+Xk
VbYaNGCHUVRADby8wIr3dkrEgmZqqmSbedOWqD71lUUZjeSvcR6/CF1iPPNUl8TmqPWbvGE3E+nO
Zmjc6klve5o2sXpwdWYAGgPGVRJFKjcbxkJpvorBaJ57F3JvhQPiLFQWUKpQTnFdID1e/yTmbpNX
vbiT2XO3ups7fUStcplgLAAElJRoaVazA3dMIAcZLR10X6N9il3SUUjoWO7k2ojuNKJe8rrSjzL1
jINDBxi30dxslLn42q7IWxeYAJ7tcFwv9ELAo/eUdh9FxgGvxvBsmqxaDE9Sc1K7Bj3qgEYjnT/X
wrC/ligLi1y5utwIruXG9128T4TIT51aLOHEJSy12gULuy6ETCd1bpTYWamvo7UXA5F7MaJ9fWJn
SHuj3FnZuseObklQs3Of6Wo85iKyTvnIqsKVYlXnoORqwCjZlaufKciicwLue9BRwO89N1rYyprM
ausa7vJPG8dw7hQqTHstTuxDkzn2SbHrp9QbsnNfW3YgGsIfhLp8ihM0oK0ih3ACDYuaLo2PS2P1
O8OLLX7Mea7VGYoTi9R4zM/l+jInRo4SLLMhOyLxkqb1cPndqrTtc6mvyd+tTEOlIIOARl/r9wZS
rSifXqF+1c+5S3DmYjgwvtDpfOCZIjcqRbbd5V9VGrDXzBD2cfTka0rHfxvF6NlS2ABbIRTVd+mG
45ZjxUCLuaKwQrFiIES31MYFTZVNNoADUbnVF2R88AA2Wpkyo2gdPnPEKNLoAY0ORglU+gaVvecb
+WCdLp8g7vsHr+uDtnLHqxKevk+Qn3Pb5ytYyYqSpwokAZYhbdoZev8lW5wEz33bhTmPlau6WU59
ZQH01Ktq05NCs4ljCraRiZe5Bk/oK8md4dRkrFTl51hY5kevnp/JgTyYXTvf9kSfn8kwHrZD0vpJ
5yUUmZfxSOrMNfSe4noRlRpkkcSjm6rZfQzhK+9XMYYyLnujnKKTJ71+H32Ji8kGEFED8bDRC9Fi
g/atvGTDgHxDI1t2GLPpJp9XHqJKbWma3MAhhAJmCWXJcaLimsf0dC9/6spkfLLm4ZOWHgrVWa4u
sSTmTDXt2+PRrTqbmkFHQQgnCEL7cnh0YhTwhpF/qNV0uOfue3YsIPuNLq3QSDU0nI7eBLQOBayL
hAKrGKJTu744GvKzNlXrTWTZZTDQXPJ1hweTMX1OLXMK41oxH9YiizmYeLIW7pULKOGCTJCXB3we
g8QoFaTmOnLTitBTpYDWX2eTd2WkCSHzUwWVjLgAPa/Hg5rmfzblUh/jjNKRlsIOUwVKyTyW97ky
PGFj1gHEj/oRtwHzC/6de7Ox6Mv2uPIiJ/8cdUzlsl02wqqrYDAqvJX9SAmpbpMHTXF26jQdu1wM
j/aEqpUgjsVCp1ZGWpCYxvySKjdTP15Hor9tu5KbXMe34JgqPVBoziehJ/iq1j1Pomjd+bLj8mwK
c2kM/C11xtuuMHdaRntbVzHCxUPu7gfp4u3o8+e8VK5HBFQmZh1Qv0OKtsK4vohEEp6oW4cg6KAn
3uZsWqdZ1aJdvXj11osQn3o1trZopGlgazjiPVxHQXbkhuhvU6uabxcWToFLZlzmIv2l+ZZuG6tK
jnXaFYF0o2PsSOOezHllW8R40+dMELxOTx64/T5xpo2VD0A+1pfRsCYCZiNqigQJhIteTnvDq5Oz
ZtT0TTJxWtwpuyrUIvetPEW1a2FUPlZronq9vlgqtEbXmUi0GclQtuCv4zjDVh6USptsu2gwPpQZ
VpXSiG6yTLKy82D15WY5wQPz4g8UfBdqYdcZFWkuQ4h3WTfc8N7wrMp6edBQAbXKsB9ETDVR9z6P
LJ427nqIOqyHO3sVNiargrElYSM2kuXUxCX2Svg8F0+pNUIeWeD5HURm95tyVGRQu+XVaNU99Y5l
fHQbCmVlW6DJ0qBBpLPRntUEK06u6oeJUFeUam6LEcL6klRteS0pui9GT6ttRNBYj3N7tyjxh6ai
/F97SBuoCo+7vNQwAdnQeyIqrl0w05Xxi2ZilWdRNzVyQkHW/xYyI7XSXspwRH527Cz+RV1GDR8v
1Tcdsyxx3RH2jMwVH7mhA5ty9X2Uqo9eI8ubNqo1XxjdOttk8R3QJq6DzPjg5qO2K+r7aaIcvBCU
QQJhub3sBoaitzZ6TNtlHuvxdoR8R6iGvWz7uodRNDXLU4l+J0vZKd5o0bB8HbAB+2ROsbZhwRvD
hy2hyG7F+tGNKr6f14LHYBY8BtyI5Q8sYTfzqptoGR61ZADckSXx3vK87lY3QBwXgUKZ6dq2O553
iFt2dSRhPRDxpFExOZMBPAbsdimd0jq/X7pI4f4b0zAzl09u1nx1HYU8dfynCXoFpLiDjda0wh05
NEW3a3Nu3Usmw1JAKpFl+mGa+k/G5N0TcFM9duvTqEsSyjDEp3rzfUsv4ZSmeGx1Fe6fZUbIIWNO
18/3EReZ6ZtNks0OSTVphbuOhR9Uf7tJ8mzqF4ZWsYVOkYMuLuL8HnQku7xkWyjTi9FNzSlR3GPT
wIQYXFDmLBhBFa8vceHspGXGd13ffr4c8ASmDARTXCY6mmci739R7Fh3l2/frkPqCLgIm1wG6wds
jI70qCA9SGcrB18E43F8pS9phCnJ6YCVRtcmUavXuVtTdydQ4VfSqx9+vQdxmOqf5RkQI38IdnLx
txI9HUk/r6W7Ges0CVIvphOiocusVZVcvqQp2Bq7MXHmXnftrDrsMBEYFz3hnQcH9G3v2phABppS
CX6Sa3WNaoyy1P1WEH8jJPm+9me814lpcLLWWgwAOkdTdefd/pfwSHPAatL6qVayOM/tyc9Yv0zk
vhuOPZyID71vdKKtUxkPH6bco4mvGx/XVc4ZVD9+yKGc/csikikz2S6jSdhDiSfLkyb+DgUMnglx
4jjWw9eRXi985479zLCyyDqVnDjH4yEJuDfpsCO6iWf+qhz340f02PyaxE5RmcZI+q5SPCpTNpW5
S+bauqJcJp6Um1mhsOR6o9gRkkw7cr1QFadrAPco3sZSo+wXYThrTfztRYn+xOLCcC1+DUozqunf
FxpQkbOZMJ3FT+gx+T0AcbqUbUJvMHPvWrfgeX15OGSLh6mByvY2Mlp8bxNyJpzLXwlPhn6JxuQX
V8AP5SoyAqidUqZCE0K56vL97yogpCroCqEFoHOplJ1lqZ2F3hMlN+ITiuP0ASbtl17T2fDh3N0W
bWYeepkPNInAQ6kOCcA/n20o4r87VPqaCqkhGTShK6joYt4eqjgRld1FGrNa1rm+wOx5qTHQNp9l
vbXIuD4Sa96FsdmpzxIGFSngw0PXlz3wXMRswK1KQQ+d7WR2lHpRHJWkQ/HgWf1+mZTtSNDGXZVB
VSE/FDKB1bd+V+g+1TnvKakKsGiCRBalW27tSLymnZ0fm8lFy9t2N5IchZtLCdx+GeJJXGeCXIr8
skLAVLBvXNrWMtXsa7Lxsv3lzrhstNxBQaZucXsscfL5W3Hp25o4dbU0TFOlvXOk98yxvS8kZVlB
fBZ7zZNbST5KmpqPOe6yi4CxXWRxp7uf1N236vZSJdInjEZ7jEcVRIAcWaiuW7xJsz63EynEhiWN
D2mV3xI30R2iFZ4duUMBNixQtc681tcXobOr/msvOiTGgUUbslp2Grt6khSw2wnve9s56LFTO0IB
40xfyHHv2JW9jmSEQe32SjbDZUpSTy5vBpfpxPbUQ7H04jBnVvmRg26y/0pzVd5fPoqqgL5zIyTX
gB4wQbGnSBPLomds1SdXevW9gW+6iNBxJ8SlHCrCOP3RU5t7tVAp8w+WzcPGSYLC1KKgnLLnhm3R
q1x7rblDUCWBcxsz08VucjEgtl57DyR1/sOcMzYu6Ag/RqS1buK2nB4RzJLaM1XybiaxZWJPbFC+
hyaGej6eM7KcybUPULEmGzK1K4LdY5Zu65qcqPjHuaT0YSyA0HKVzCXub52FPyuGvt0V6yKILA5n
I5zxTHSJvDI792QUSXNy4vu+VKZbRxZQbRJV0uPx2rOUPdylNJ9oQgvariwA8twpH2kEfbtsHEUN
LjGGax383NhF7av2tHWzxHvJRcqKTPvi1VrN7Wqq50mMpb+UxnhsL5QFTt7B1OmsRwu3sT2PB7PN
SEzsyIWk2NN6AwiH2VqZCoJLJTHwLUmNm4SC9sZs2i8NfpUPQ7XE1//+SpZm7C9ZV28URHe33Yyq
dBwm58ntem6MlZYyaxlsGX6Jquiqn41CcqHOd3lHGMBYiFdbAR2RRykm2Mm4v+zcRza9x8Rc/jdh
Z7IbN9Jm0SciwCmC5DaZc2rIlGRL9oaQZZsMzkNwfPo+TP/dDfSmN4LlQlXZSjLiG+49l5KTMTFK
+97Yt2bu7l23+iTCrcSclhrEGw7TDrj1eEqaxUcAI5bntrAImLofrkvlY+oynffMccvL7K+0HSN+
KKh8gIaPOS+gVazvpxXmYgW6ldHwLmoydTK3vUYpsYljav8u2Pu9Jjmdc63hkNE3HPJ7asGAuQ18
8+8mFW80/u5TnPLFrNS7jEl1FQVPojWbL5ExdKfB6tlaWW28U0atHpYsx4fMI9COGc6woKUAAH6N
n1h3F2iAuPMsujyiEtGjI9Q5T25vPiyu9+M/T0Lj9dghAI5VCZWEQlNR2pl/qdfPNko2rVOLhyoY
+5NpmI+a9LIrt07BDmB0QrQbvDwx+TWpTRh1b+akNMXdEBrSxIvgjrepjyHLr1+6tqkeY9plVoW5
fTJloV5liS9FDq/TDK4ncdMJZAjFilEwwXW6WmAFjf8WvUeMR23YJ8vfC5pPCB105v7C+uV+LUvN
MTFO/kEOxuqITUHrrn96uOBvaVMV5LnxXek/Zcin0vXOjIZTirH3AGBp+u6DIKkX1wZLRou/jFG3
Y+MVnxbmdOfBG/P9Ipm9+vIpd7C7J4Zp7VvRdud7e4ysb6N7vwv/ndYJtkK3dJprogu56SGG3P/n
ne8bh4BPe9M4DmhME4BClRJAQX3WJP7NFKl7Jg9v5OXR6bEG1wYEqL+ambtwbEUCwUmLr1+1odYF
tjyWa9tglvj78hnZs5s9ud3A6x6LT7Fo+1uqIyKIFu9z8byEvA6HUGk79R7vbEgUVHJvmym/R8ze
JSe29wJ41tqlE47FPKqrU+K25VELiOcOM5Kt3cWAvTJUFrrs52OeT2LbmkaCMVIBdjP99KWsPNqQ
+/tyr9TXaQ4CHuOaamc5sF6qf9QeZxqJEXITTFN5wVxBwurEm9DouVv59Ot+wHk1LeccUeceGk+U
pNY6l7knfKN0mdXMsLUMqAxYTwFmGkP2aTLfBs4IbSuvs+9ijOwd7H4HIk6aHZpY5tuSreqFkfvz
vUhKxtQ6Kruxjx20fddeFtJN3Ozgcsfu47r2byjgEQ4245dDt36rYksDRqHRdvPcCSM/Mm82I8D9
kGNVC0i3C+8dJmllK5PPg0vo51/GDG1XVFOMZmykbXeSfhusN2dQ9x+2RJDnibrd4gUY3gfzIybz
aeqSjjTT4pefJfOffHqbh+GtLCb9aaRr7tlv4NZmaDZluzPuh4TTsAB3Vdn90PNMMWJ15RU53kGU
MgtFbbIIWyaCyG2HJKLeeZmPq3j3xa6LOqzJOFiOcyOf73+qnr/3xUqzTRLn2b6NjfaB4ra6pHbN
X3k0vzxwO+cOY9EFcNK26mymMT0uvkHBHPDwA9Cue7tOtvHrrAVKoWBYfpQwobD3WE1JXM7sDJhR
8yEEx+NvPR83ZDAce6HUL2LDjibvym3mIuaaqDuUWOs9ZueDBj0ALnVNCc6Eejed7rR6qGCNW9bF
cGPvSEwHwykBx6dAnHu2KjfmpzR+LhyFDFat5IBcycSdwZi8m4ndaazudl/ouGVyyn11brphOJpj
lc0w+6UMdQscx8IgUGSj+zcfskdN2mcYs27cF3UUA++dlnDMxwqvSFE9dShbT8o24/7E64D/am0J
iKxhfkAlvGeeJrcqNmR4b8ViswrnpGe5SbG6SawpeZ5zv30utXvhEz6MI245VZGFvOZpIxMk+8qR
c/bSR8H7lGfDj7nIktBlKPxmrxFdTjV9EybzMXDFyWtFNuqtkQfD+BtbJqLKkoKUZSnsy9ohPMys
xqOlVb29j0xItvIk8kGYr/WPvO5shNRkHejOhwMDWIkp25xcyyhjCdRWZORw3p2Gok+OpYWXE5LS
sq7GimqaNl6fi322Hib9+kfrA82gLn83Jjc/92LE6EhiSesZ1ZstOtKdxuZHwQD6vn+zHNCdclmd
Ylbjh3EwjKcySTlcMi92Dhlc3b1rZj8WioY9VRr62tbD5rxWNXXPk2X2zf+TzEJn9X/bP7oJOgmX
LRnNF8yD/zO8sN0ia11Lm5sBH0wKStaFDD26FFhZ556M+4xraPsFhzlIDmkJIj5m58RJNl+wrYr+
l8FQ/DvZudNm9MYSVWPhPo3JZD6MHv4u1wjnrog/tQnz1Q2tySJFbWiHZlvW/saLpdzHM4EAfmGq
E6NxaOC+1Nv7t7k9/Ocf0COTpmvp732zEIvRWwV4vch+cPvG2OsAt6dXUIoqbWdsHWCBVV3+Vk+e
fxxRkL6NTZAezSQ0yAveONRQj9jzvEfGuvNu8iCIBpINFT1P8wScabjaRV1tRqBWryC8fiqv/xOJ
bJV6UKG6udPcnDkxV30PsYm6evzfL6pIUVnNuMqHdcTlBOCSdB8Y+hSg4yhPbj97X8FopSH20r2T
6Qx7qAva1vPdb00PIS3Dsh4PQFDvXZ0w/OBozkQnZIuypo01XRzVZqf71Kbkb6Rizu8lWIYjuH2E
t15vvUF+9yHLzFcrqRwuEB7CYERg2Q5M0UpZfBZZFz3dvxhO0j0qdJHjSlg3c2ZX//vjYYv16Tdj
e7yfAKJJHhrK81Mx43Magvmn8FPcwasQQcZz6CQV2XV19xYk2XR1ibX9ErjUNp4dVbdqINndLlOI
on0dc/y5BRJ/aX9jK8Wkf3osilZdau38met+uc5J+pWNXFG9a+fPHvz4f2sh5uEgNHl3YlBSVVEl
YYzk/T4jWCZTPiVpf6sKH29WUBPzvs5hI69dc+PItHQehtw1fnbDyjXOswgtOdnfUaPfvNQLvpdC
fWALrU9mxXKYlSZz1GAo6LKjiTBpyGLt5D0mo8dzU8CyMxltnYxCLUfik9lR3fefv2MClf5N94qs
n2EFzOZ2dZSECTPZx27dpVc9CKakMt3XIK2B8rYB3u7ePNw3ZXTUW+kaSRj1M1v8xLS/leTwhksa
9SdWCb+mSWf4usfueTE5OoMS4LlrdLt06LMb0/dlZr5rDPb8XgMWCWDy7axmmOjDm7C0CvE1cERu
RPCf2ngOzP5fQ5WMLmJe4ZrcTrmnntP1/6HywThzID6SkPknkPn4bkp1Kqvs9G+XnI3L+Fr78mNR
E2KuxPqbt46JEbxFT2EWR8MkghHhtmce9BSMlyw2SadYf8WSyzguHXhc5roxRsXCvwwzNkjO7Owp
WPlXhDGBN1m6iwnLfy8MLV6pZutwymYOzaoVt1kRjElg4rdcq5nrDUiIMKLXzIiMd3OKPrzMeA2S
YvnZCucyKSyG0ZhZZ6XooNvMPBIIUb5VLq3uQpXxHHVmeTUQ8gZd+21BOvXHZL09lDMZTRYbDUMr
/48ljdCuIdlWUl2nqQvejHYbeMXWXNpu2Y067nEIpuxtGNmxtE2Tlz41/aNIoQTPS3BCBMqcGsXe
zhBgl+2WpM4AQxKu6rw6Zr47hqMfoSqXBBjgx6XXjgIF2XOQTP4L2BRpU+7QCzKyW/l0eT84CIiO
dxVGMTjUjKURH123k2ccLPIgXDXwGnKL58jUy185dGc+h/kjK4hsLOX4Pc1WdWiLdnpDSXntfZgf
93F674FWXQoWSQD+eNmy+RosYroyltCHIIguhko/66nVL9Isu4elFC9tBuKmy+Cw96bh02kukDP+
XbbdamfSa5PU8Y4hYOZXyrYfGwzT/yoKZ2rsp8o5xdwfRJvFwU7PRXLtMSpc82lhrWAXLLzWb5WD
WbeuyuFkZdUquJ4ZEhND6a7PiYlZfhMXLim5sz/Q4wbJkaK1uc440UnnmE9J6+m3yhG/5qYfN9Lv
opsJ1LoRRgNR0VlZ1XVLqi9S2apDemEyiojYN4tgAtgWpE+q71FtttlHJTUhX/FIMrTonbDuCuu7
HsGoq/rdTpq9nYEUb9PIf0oK5aEAd6e3iH14Xaff7pf7/YuP1SNuvEf+EMnj4HUDwFFC+wxVsDKy
g3caGsBW9wJOOjgwohblgxsrEDDI+zJQjn3DVn2ykmaniZBmBqUs4FIDkGx3XPF/ltNgn+A0tAdC
soOgDJWwECsYU7cCO6uQi7zc39U4cfVqd0aN4dgOR1ya+Eri9JxA4NfB5J9zKrfN7CYTg4w4frHm
9zayXbQPY7y1fUQ5MoU0piLI4niGd/6UjcySJiDm2ZI/W4mxtbrBOdNxwEOXFa+6D8RALoLlYJdH
Yd1W2YtnWN6uiptsW7H4w+U0G09DnJeI/5GVpTX4QeZm+sGNyLrJDNa7vl4+qd837RB0P1opuZ2l
/3eqRAbeHGBbitSFpI5K/rYILuHa8/odpITqDZGbuclAwtUKeGxWbi16s/Odd+oKe0/c+WtBEg/Z
y5RiU3yXAs8RjggfW4abFNdmHHpMOjker9674QlrftiMPXZx89KQ07RNzNTnndDiPBCbc9/79MXs
7FQq+atEcDcNy/+W1cCWy8wgvavofnXWgt7DlgYsX0ZFm3HV47qZ+dfOVXPWE7xmkY1P3Er62Ud0
0gRApHHefU9LfjRadVW4jJb9XAhJfu7E2RKaEyinMRdqBVuwfEe4vP/Xn+es7Wiqu607wnfF6Bic
SQx8He5v8Eg9s0EQpqCyq/ZQFdnyeP8VChtewVaLS5Loi6Rje5+Kbt+Qcb73uijdsz8JHpNFRmDZ
hGj2E0bUKzqeQ23HwyMGefkULAsTpdh+moPsw14LbYqy5eSVybtTRjcSD2XHFdHuLOWmN7V+Ap6h
iRINxLdh1Ma2CUT6cv/SRfHGcU3rev9ONxJsgeo+mjVxvLLaZDfOqaYxZ1EUzqOAAnX/vkyrhUjE
/mc1tsQUBN07l0FEjISpA1bECOTpm5/RKxnP9181TWRsSa4CvI8k4RAtNA6Y/MXr6FMWjEWwXNo1
Vn7Ol25bjsZHNWC9KQi7iDaLm80wumteBxWa69/WjsvqJQ5WBhV3Pe8RS4ZJx6By5bauR5/n+79X
hfcbmeiv0Kq4oVhw3v+VJkLWNE3zC8zO4mrPOaKi6jo6kfOQ9XZ086LIu1rNa09k5zGeAkR06+nS
EmLB8Doh64Vr62jGKU40HpKzHfXF5v4TLEdZHCC9zQg2od+DL8bfpTYpb/M0G/OLVy3Zk2XEICVX
sZwWcrPkYNQ72SN5WAY4UN3ik0xqRaHT4caJWyVuXqDFbbIZx3pT4NIBWcEpG0BNIdbYFBVo60kR
Ib4gUHlyixoWdxrsRrMh86A3skdHw2gPlvSDFVF305MnQiGpSE2vFK9OX53NyOcUW4aa3nz+ma5b
//uXBCRfqnsmXwthb2Ycy0Nn4+sKvOY2uiY2nFi4j8O7ZVX1d8uPto0uR/LP84NcU0DHtSEUsyLe
b1kICca2/NwEBAzDaQrtjhzCu5ZHrNdsxuiVMk+rfRz01uX+xa6r9ujY81nmCzSk6anqViJRvNTI
7SONy/A+V+ptRibqG1pWfRa+mW5k3XAMZLp0dy3/bEOj/+R6xnz8N7ZeJ52D9vRD8nfqvP7ST9lA
VrBBmHYhfvUoTy+tJdxL0fubmnTw22Dlx9h4sYnwA2oasCpidnP/0qX2pxj9mtPSLuZz1eSMPKkB
7w+gUyCrsPEGg831OUlWKiHy7mRndcI9pj13aG2I5qXwlX30BjIjnEyGKtXz02Kp+en+K782CV6o
JNMwIIL3w+D+xZIM5tibVFvLGz5TP2kIDBzGp6HrfwR6yV8bLivKG/3iZRwvjZet9uG9ByPwPMcK
h9mqswSJi59wrU7Qu5CnOBXLttMV+9POm/eZXTPUaCXu45JgjmkIxl3axcMbu/vk0tsaY0yJSS51
P9bSKuwxAYQOmyoo2Mx/MI6CCWsjTvBy+nC06YM3I8LGMwoA82RXIlnkH6o5EuGQ0JhFrUfDu9TD
e4TDO6z8xT7fv0XydIk7/NR5zSQSR8v0wkd5Sde98RJnBlMW4hidBql7PLj9pck1wfb5/DYk0QQG
1CEbVRTOd4waD9rMxz2ACuqPsLGQtm7ajFM3i5M/cky/1fAcfwYDq3KtnPQSAJK436MXktkngijR
k6zXKt+ikbh/m/UJ2NqGqaJDveuq3vsRtJnFNlNZT1NeDrdlHH5FWqpdQa9HOkpWXuu2SODquTB3
1m/JL3pVrqgfmzV1c+5phi3q4bchjXmqBmvZ6KxET+gkya5YhTN2qi6Md5cnsQ536sYtDxlbrCHt
8d2q2X2ZwEO+sID/MOapfLj/VrfEgiwRF5dvX4h/f/hWjM0lJ3Tr37eVLxp02eTSBCXR6krQBrsa
fdJioMReUDAlJtTCImBq2xb0ZujEKoYlG4eF+FuktbxxuZLRxneqWLI3BuABHu4e9+EhCRbeDKZJ
z3GpviAXYFReH9CujvrzuNhPy7xcvM6Wv9NC7qRWfwyrHF6kz8K6aLqIrL72PK9c/MZMjx047mKa
/8xZmzJ9Wad0ivTWMKDs4FwkFNU2ORfuB3e8cP2UHDbkl3Gz369M1QjxQFGDu3tdZObLIB6mFI3O
elz3av5o8qbeVWPiHhnpzR+TOx5mUbdPYwzMfiriR0kDjm8cqEyBWRsoPaHhpPK2NPIZGr+UlrVi
IXRUDXjDfObG0OCpPuJ4esalThLrOOLalFkA4tXmDx5k3acUwwOhuZD0O+zSIvHZ7NhteC9kGPS1
Nyrv8rkY+Ll2ZbWp/VmD0+WsxchA1ypyvSMnp/AKhhX/88VhqRHW1qfotcEFzkiP9/ewWCaw97wf
H6bAa8NJKOMmPf6jVooBfNUax5Rj3Gx7NZbWj4X51DaR3ng2dSff3BECHij6lkdrzaIqN9hr6r9O
0r6Zqexe7ay7kp+LjHKok5tq3OFYFyTiphjYro2aXlo2zLsuXbJ/b0C+vgZd3EMtZoHTOxg6G2d4
XOD6XWVSuFdUmwn6bG8TzUlxcrljP6qJp2tpTv/uUoX/LSPf+bEfaYU23Rw1oe10X3ryY1RliUmY
pcVwwrCS6RTF73fW3x39NyU+eTdVAwlA5tZDMbPmAYr3MdEmb1pV5ldxZ9gAR9Drfl6qnPjNNQal
JlAIx9otKWoNXKJpLwJA/+Y+aspncqVmDuU0bJhn6lRGl9JC0EIJ5ZzuywEP0cbWsTGiLGUNkQjy
NB6wctOIKfjzqLvZ3fpD2+zhr3sPpvnsjXb6YrRDWPTW8Ebtbb4kbXWMY99+vB/MM0CtcCzz4ugg
8MO/ZD7ci9W6K6Foj/6N4SPxCbYivWzttfh5sXmt0g32suDKo9hvJVihy79Jhdn52W1cT5+J++hU
zWsZKXjUYHa3I/PnOS0uceHBHpubR1r36GbHFmHT47iBuVcytTDUPz6S4+FTjGp9Kyqo9/w42888
VaeqZ+et+rQOS3cgCaDub86CYhvCDdCiwgmZBrrXPJuORd9kj+kQOFfH7vZiWKYnxLwfZe+PF2Na
MPaQln1bLcORiDrCBPEnBevvD5LBAwsk+Hx8d/+tdMZUncXs3Lm2eiTJE93vZLkvOngGWcam3WVi
HecNMDeufJTJcXgX7t/rJyXxX1hpicYf0KXdls43kuODXTU7RvivaV/H7/dljDv37tN6LG4oPjmm
vKXeLsVsvnu2+LGkFQsZK2ufRAwcrVza6rFAv7hbEJtDimXa2qd4DSKm37xmGO97uY+wEnWryW9q
GnbAJU/cQPYqi8BGhPwrw3Ycsm2RU5XeJfPJoJNjOqY/o85pT/MsVahJ6z01zLvAwTB4ETqnTpTq
a3aN9CUqiejB13fViDTPU9uM5PEgl2QKvOcn+1nmaI3SLl/Io0LpqOv6+a59NMxWbkbgWmgbKYZx
kM1PJtJnbqMiPlP2YISQ/Y3u6G+SsUeJEHEebLv+WjLLeo6T/FdrMJjxaiv5Rb4w+zXuRnbv34mq
dsIyAs5YZjgKy5z3wxIt14lixMvkLlg2zRrRzVQ7kgxePqt+GJ5KBHOQLeJzIWZm5uLXIGexTzPr
xR0Vk72E/Y6W7P7m5IEJ0T6aowE6fML4x6rwdprToR/QiJfxkm79KvlADJkFLmEULuGc6CsXx0xx
GkDBZ4J/DRw+SmbwklO77tqdXY3esaC7DwdRi91iLGoXBHhsXG6KaAzm12EeE+o/rALCrsvDUtRq
pyKYH04BrDfLMTsoJlJJPhJzaS/70shp0tRnUrMAR3V+a2W74Aby5GYe2HnYJvv/KrF/UJIinFk4
0JP2smKqQsd/8U+60NlOa+ODfQY6B98+KryQpzgi2Jk+FSl6oLcmrbsk24cFcxw6BgksDTXlNJJ1
1zr6HNlltRtVeu7ylplimf+2auqrJfvWmgyHCWOodghvoNxbX8nYIH+17aOYxPpQNtEuqyHQSL/f
9WTYNWY9XRk3hfaiv7Fq/Win8qeaiOBNjV3ulB0+S4vx4fDVRX/KYLpFqv+KnRWxoUugAKXa8uQU
5xjuixlV+ygHWBn1QXnSy+oziIyA9kr8SaDnSj7DZk6OLfI35iTABxVp9PkH+Q0RZH8GJLFKPWT5
mWDIisuYXPe/mUE8cBB59pahPSNtsGp9a04XabwsqYcp1MLTUzZlxjnrg0szyNjognykcMzijRv3
L77t9Y9eQieIbqgKp5YlyzQXiqsecmMnSCViVwFgoVHf1jn7A2Hp9bZnSwAnu/QdeSmNhOWLj9Kj
DpjzDgGUmkW1DPnHpTjYPGe5inayCZgRDpwy5mgHB8zIlpPZJ3RJk18EQDeS26Dc9jCZX5Xrf5Ww
cLfIdiRVd0UCEnXYsgzeVrH+98y22EQeTmKHoJPCkKx/16TYl7ZLgfO2xmdKkAO6OLrzyPusJMF8
zNtATTQ0iD0F19jNv4NOEomnXWsTo2fAn8a8KukAmaQuGnAvzg6xMlcdqu+d77T+4NLqAFXJ4mWn
2Ju+5Xmpj5Okiq24GtBS1AEmktKOAqRu6hAX44OxWNaB8M0/URZt5px5Ix6KMLYFw01jwUMQubjB
uYylcCHwn2JjyjeBUSZ7Hptq44qhv0aiP/nJqhov8PMN2NW8hPxR9ojB1kxZHccG6hmmX684WvIH
uLwHTUI0pRObGRuTUb+AxFBBCRWFUmar0cBLkYcyqx8ze9zOukRoPnfZqSkFRyfSCqsxXue6fhgD
dVJNd+5ijqe6EUTdLfmL5i+MoJeTwW7aeMM88mi4/bNJoufZKU7oURiiY1tN8dF3WuJfAAPt/64s
wp6AnXIGkYhLZCM/sVG6895iMrWY4rfwE+IdEGBC1jEIv5QOI0Y5OKEps3RnGAD8I++VCrDZJGb9
VUmJLnNEzGLL9mr13yPTSsIkQ3Ciye5BNPjTN0FFOzAf+8JK0fVHfJwGmxQrvy7oDAPYSh4kG6uZ
NzhyfgeNT0S7/1LWIPPdJSHMYRRb0lehiDw6Xd9c+lqE4A0JEU+aUzE5WNMKOvLBNdH0w+JkYvwK
RBGFXQoxpVtJPrGbn1pJ/GDLimPXt947ynjvWfCZLwhYxl5kD3zi5UHW6d96GvKdJxXi4WbaU5UF
p8DHKps2Q7NDVYKFND24qcn5TfYWvEOIj5nzmkQVoyqrfFqVE1s2+n0YiC4NdQ9wB/mGg4X8F0Of
xyUHje4lEo1p3McX2IobLob6aPio50VEDVomRFXMvK4LsccJAzsThqsy20cMvs2G4eczZ5Z5cPmA
bHuxNuYCzQnTBT1bl23dyf6Ts5TephnKzMooibdD2MdQuoayZOl9XKkCntEkd7r5FXl1tfY+TPF6
bKgVe9eN68/NxpqJ9h4TFja0pgV7kbJApjsezJwpV8U2CFY9LtGajKaNPbD4j+Jh2AQWqWGN2wLt
BjJ0iHyClm2TaWxcLs7Wq/VTrnkJIrfkKK32IM4XtgfSIGaUo6/czWNn7Ylt3hDFRE5L6W2HSLCP
JodSVcM2KhAvoaAhgF2R7IfJrYn/Gh3agGimbI85kLbNaLd7p2YfnkT+vsiXndsEchOnH6biNm5t
68AN2INeY5+tWr3a8549R34IEX9HRl0/B34BZIIHh3p5ayWQL+SEaDD5YbL43bAL/OUYhLN0MeWr
K7JTEktxS4fPgcNq21btZ2Hl8aZI4k2CR3FXq+GrHGFXzs7EHduvaw9reVMx44w0UDvhly/wzAxa
vJEoc/BDI7wcN0LmOqnWPsq2++552GccCB5T9LzkhGHKnJ2yKxd7K0v0xYzg1TbVutyl7m9noMCg
Ro62yaIvlgOOycm4ZLlI8o1DZMShj40/ogU6lkTWE+rEch8bYE9rEndEm2/K+Dt/7Ytrm9O+Tmld
FoaiTO36hRZuLNuSj0jZW8Z2RI1aPySvKHowixsaCYDdsDKh5sDoOQnAIQB7zIw1AqZhEFMOpK2m
4X6bOyYh8aRPBUAMOF3pLyRZqH0N9TBFwSdyHlR7cuQnFLTnJuseIP80hw4Yk7t8CkUR50uvpVn/
8r32nSf/le0+uQloShCWrnDu0XSvba63tqJOK7DnoRDETTrrnyMV1sGnk2QuyTWKLMoZSDSuInWV
/jCEUQ1tSMdFuWMV72zK2eGjBMD6hEIeSVDzVi8xQyGj3E3gna1svDhI5N/KsqvIPOLnMPufSJwA
T/lbx9S/E53wVNPFGDDGeMRescV6IRI74zzV0t1kpXqwZG5TiWekI6PfQs/UyzDpcg1Rvkg3Rkq5
L/yaeX61bNNiyh6MkiWlTtfBtseysiZXffZ+D231wxynYRfVbIhbgnhtE83k6Pc2iUeVt9GlfsDi
Hc0M+aJAvuuei9ydi3HrB/3jAAzSyRvjXQzfbbcimcIxb4jWrY3La4+mGjw/RUFSUUPgdvwOUIEg
AlWDymrwe8ImoU9NhpF0geTD4sJVaXWeZ2otF4s01fvOztKXeshBBAqTVT3GtDoiPrI3WqaqZl4/
GfNJdRbSugqouow4F6n9EtXgl7ArrkztIz8l616xMl1fBJfbvFAuz3gX3FxSQDqd2we2xD/XmVAe
jV+1528i/KPTQEhQTKNI6wenrhupxU0Dq1sTZWy4xoYsnjig2cmz3ZSnX7mJBrOyoLmzMt+Poym3
7LtsOIXJzXWI/entJ1YSRBmXa15C5DDIL7ozHRMs8HHA9V17n1HZCYYZHKZibqiMCCFWZXtr7fh7
XsrmZBtf5GEYw7YZcgvmW8nNOuktnomjHoZ3OLjpgTE4pRfZgjN8uD2SgxqWSvs6B3a+VxhhVMv1
7QZJuTGc9WHx5VmOa0WdB92FGthwLZYnJbd6GtPW80nNYWE2mOhJAHZT/TaXg3mwPOuILcLYIzH2
NhOPAwqIY7tMK9YYdXXSOnuWbdlJ6oNY1G8tZu/YWB6ZD6RfJ/aAiWjhXbIyUx4brU84TqE0phwF
1SJBvVi7SgVUSOllKAlz8mBD4nFjN9k8dcjZmV6IfaAJ/Z7KudqCKL6wSWDwmaltIRhEtWYf9mWW
H6eVMh/p32TrvZgAwuDD2dhg2/HkRM0HIAEGYQ5WAc/2rDCYD86CAdxLu7NP7MKWiBoYbN5Dhs4K
iX6rX7XgMHVAtYeFo3/mQWm8TOzQFNwM6f0qiy74YXqImGAnq00vNL2L7sOoaMXBzWMvtEUL90CC
0PGYqSnWL3EUSZYEZJWMyrK3ZCYam6mcxk1XmtkhMy5Sp9E5c1QQluQAl4KpuNZwJ+SycyIJwXGy
YqiQUbLL0eDZc8mEGYmSWwwHAtwptINgRzZfspd9RBCi38E5U/nGb6suBFpzrTxkJs0ozypwF0q0
aqWJHtH4vseJm22CIhmIk2nPCbiRXVFPn0FnN5smDdqDCv5QaCWHYvKujPw3muxH0pbnEXBlASvD
t64dh/LBZ5PONNjY1WI48+N+TDLidEUf3fwJBWJOVjikFbFNSClHfbLxozGBPrUgEGq2+E7ABvQO
8ElmF7OP9p2VVzghYWK4ljJPTCjUoTRtRNx2+8HG7ru0QlJ1+AOfyinLzO9tro5YCspNWmZOqCX8
gaFG5wgNDhEKIsBsq6wsVC5a8xH371Zn7U8nweDEQvTZxbB1QFzanF0L9Qbje9vnfURBGzfdO1lJ
9Z5GBYVNysAPI/6uQ2VszFod3agPB02j2vsFG0N+ge9v+kzEVltMcEgwkjkAP12d3Ai61zRaT3yC
y3GYG3QKwTdB5XdqnWI7etEvr+tPNSyeHRtjEY5ooVfNJiufvEK4mRug8ny+9ZknXDRbQXQZvwdo
+1sm4GSe9QcbqvqhlfYWmHAcVstEs495Bh///F+UnUdz3FB6Rf+Ka9bGFICHh7CYTXejc5NsJonc
oEiKQs7AQ/j1PmjNeBzKZXvDkkSRojq8cL97z0X6vbRteKpzGsR1zSoegIPXGjmz1oq4bXZpyJIG
gCDUC3Hu2qLwRVN9l11xLQkDsT4wPHGKN7x9ya6K57eStYXHzF7Zib2YmXnazJY9Iwx5yTaPmjTn
Tcx1jq2QNdDSJ6RPivIcyX3fEfSj5ymQWWvfYw++dGqMtguCax3nBi0IA0v6Cf+hu7d7bSKuQs9r
Y0TZuh0bdOyP1DSoI+mQZlkgOlQT+w4E67DuqmI4hbPaJvrwRDEurRjx9CpmOtgb7Wpo0fvkiKtT
qBkRMkq3QZs0a3vmMYpFTrmQZWK1ZlEzXTxftfWVmnK4Vpr9gr1PnLRZPenNz9gicO1guGLgicWj
UYzQtWDrcg7b1HHEFtt7K0xaamXpUBwxZ0qWBIuB/XQ39lp+JwsdRXSqj72ROBTE6pEPmBmNLPnR
YPb1OflGu2zk1lZjC9k2FgdBS4/2QNjusjEaCOVy+3VCE/DBDS8Qy51h8lT21E6HA4ixXG8f8MRh
+MoX1K2ZHoNIOb6XtzMz7fG9Kconj58csCtOJ4UVupESCufPLM4nP9yX67alu73vumcdusAdueI9
08oYe1/0EldYMKTViW1h6IBX8IzWlvD7SmxrGD1TVY9rfFePJWq0Xw+fM5ZY6ppIaOZFcWrrfj/Q
zXtvJryjPclZ2GoeGf+QfgOCKjEdr1RDxyXh2Ze4qWzf0cbOHw0ydeBmNrqRs7E4YjnX4nogFrpB
NccrnotT1n0kVeqcKRIwioDWyWA8tDj611jTax8t4G6OdGNTyfBo9yZOqwLYo12Fx9iCNcyZdjUk
9VvVt69Wk22nzOTdkSf91m2beyeExlnT6c6aWkEO7X8GKqLdRUs/GeSGRzRmsRIhNks1WNjmaAyb
ZR8/9Y5NBY4OY8wDmTk7oB/eegjkx95SXzJLvnsqQxEEei4MY78KMnLrcfvsFaX0MwzPvpfp39lg
PiLzFhtucyN3KQePd/Jpq7zf5jVFDrvMQk+aMf9vOuBjTRjN63pAyZitRB1ln76UCYpQmZVUaaXo
/ElDXQjNs7wFsFXpcbajW647OfW0n4w+ZKU35b4rvIckGqAaI1vZjhq3Zigl2Y5OrgmDICUkOBcs
Gk4iKdKNyZnQsvr5ouf9XrhSAMhFCw8UUhMXUMY9ep9smsqhWXucGiaPCD111e8aNZcHszN/Yqvr
0X/g6xviK1axthfx0+SkTIuS8RV736/KAsVcSzxLFjpJ3BE4t81HQEmXysHwX8+5sZ66Gfvn5E13
U0Ns5060PLE9ThaQ/DxHMjZRqSmsXYnhc6TBtmOyRqUAaYRO4/hHlTgRHDZPRax+ZWfTvmO4u2qM
7hpgj+D47G5kklVrROGKPMBJd4oPs8norc8sTLzGpVfydxtRpK3YW+y+9hA1V0WEGlcEWbACT4Nc
xyQOOsM73Qp1iwuRO6VquN9GLcKXw6UjSusCNSjYIr1RiToz0ZRxcZYUVAzquSpiIqSDVu1VwHxN
5mBN2RLe7CaJLjLH8GH0GQcK3p+wBMgq+pWbCBYODGR9o31PwnxVEVVg3L9JeZFQdCsGvAZxhJXg
X8dec+EOGWAk5jXCy/o9Cpp9mPHOh9DalofERNyra60/JtUizK6YC6ENuV121o3po9cr/di7xQdi
jA64AbW4MKbmGhV3WOpepKeLfdkk76YoYcP046eSBeDlGh9v0/avfaHZZzfZCd6GCfwYvxh7F/V4
PnltZ+I7iX6gNJqAGkGjBDGsgwZ5fgfw7nc01Q8zY9jaGNNToONG6FOn4nnUTo5eK+rJm71eWcF6
0FTh21bM24X8HYvkIz4rba314cegDxZo2pAeaPbXdQFCg+mejqANP77O9GsqFfX1KUVA3gSqGMqG
CRVCTdxclCDyszQJJQ6vxbowHpK+yPy2LnofTvpF6wCPa+WXhSmfexynSFfiEcynX0OgEyzM2UIn
Rlo/IqdL7utVwTAmNBtzF0hirdWYQEcmErvppdo2FFqJRqlDLvCOEbB8ypx82mqD+AG5cwJZMoxs
O+s+5ZbLRQeRpB9+NFr7pmWge8UsQOJPSIBDlj+FGm9TZYyXwjhWLZydmc57i94ybjniVzuDQSNv
eqUlaT83It6MjQcyQpjw0MnnQ/bjdIrZwiZRmPd+UxRQV/T4hxLxib5utZc0XftOohmscYvanar4
wY2tVeTgSOqYjp+CRt51Tq/zqMEWB2GYovnUS5y/Cbn8Gv16LoOPKAnUGhgV8bhAi4/jbD8OZaJt
afUGvlMRokmM+dEs44cmp0bRtJJr6g5PnYMO10+vk+qrJ3Kn23Lq30gylGc8pa82CarRCC5jEVzy
ZnwK6S2B7Rw8Md7g4md+UIKCM1Fy3lYfdRuhTwVGce5/KkPnMk+KNItibgMdNY+tO40rJ27Tc6lq
vJwqTTYgYNheue2yXk/foOI3upmIc487W47Nu+FNaOctfzFfWM3KCH4VTdyehoRHypuhsaQNU4NY
pyLXyIL0zwce4lXHyMcPp2De9Xn4VbrJcuaLfgky6DsrjtpVT82fZrkOVgfOyEXNDBJoN0C1aD1I
ipSrlmc+zXep4M6PFRAo7Gcj8O41oKVRMVdOoD/Ypg6FvYRw3X+PiAB0kerGpe0nNlMnkissxp+j
UL/jnAuPmDCdFr+msMUYMCB8Zpb9M/G4cKdGvRoE1weVifciEtQwl8HBqBkzySJEVUSHrSZOgWmy
K7XW2JFTNHk3wc3DsuHHgxXtTcwWJJYSH1srUPrZfm6UiQuaHrxVWOgbFSIBhzRjin5s0YEpd64y
jlIzIVy419ZqHpAQeZMOFvscfhptQyTedLkXY8p29yl2IRrvLb9txHfHtAGm6ee4sKdnvfU5wGf0
BjgbxhWKM/4cUhasI3VhBuLKJSissgdUesDaTUMjgjtKTOjFqxDhq6WxqCX1D/igxJ9MRZ5e5S+B
NrPha4LbHl0+0PcNLvdVf3T05LuLguyYl8UHN7tXd3biA5ZZoAeqfWw9t941CNmxblhrMbrokxbC
kPqYLEVsghVdZuPLMOFRMr8j2f3iMTc2ToIcnsRh/V7hZTbHIOCyRQk5STnaGhN5zaxio0V0mPbA
QqhmYqQEtbN1Q58f9F06DC+E9H54LFdNvFy3sWiZ2u9kxIPTVUeSOz3rwDJSsFtK2RguuhUiszS5
F/f15KuRF57OJUxHDYxkb20dmzMSS2UG5SutrYuQHAss6OEgbUClc8d9D6YOThxVCgXtp7gDkUAk
0LFg5H7N8Q6wXpi4W+a/7DRAgCB9+PBNy00rS7YOFTBM1Kxzmgw8tLUZb+I22lguIomiV23lRdbT
7KkMnPz4o3ej2A/T8oieloHmp4ioVqjnDsXcAYVwDcOtE1LPRmHW8g3DwCnX7nR9qC6QuJiO9Zs5
wk3tZDjI6nZu1spgrZFR9hIrlBNwSUfMFitbz5i9jQWIIEkgK4j2M5f4tc551xx7bqsJjAZPuXgG
ZthsxDIOWsOrvi3ZkLQYkcATNkIYg1wo9+WdIZAKOBON686MLik5H1+oT5MqmsVBl5N4MtJNWCLC
29XETciIHmvbpPrWDLb0G6hVx5Ex1nODW327s8pcrlMzZfIvf1TRAEwPn7cQGJuJTB6Ye5CbmJck
qv0E5b5cSzc7wLUiErmG7EedUyi/ezzx3vAWcLvwdCc/GLn9ZEalhxXDQFTl8NEGxLMZFlSfNVf8
Kf7Z6c3g1+7UMMXlhRiynOiKw6mio5vqvIn2SSxxkcUGACVhFVARUgVE6gOJPu+4nEv7EmV9mA2g
EkM5cfni8AkkhH+O1YBJmlqlzOXWYI2QBbqI7+hyY2sncUUZwWlnA6kv+x859slSBuljU2b7QXaU
1DYLm75yDyMCABd5j6MaMCyWNMp1s/dq5lWZBOZbKAWlkIs2uMgodjOR7BgoCmgTVzAhJX5VmTqC
XnkBikMkAh7sxnVSyp7deuPAAdvwuB/cQouJWap4Hc35WbXSXDMJX/UN5NCOq9SahkODOSEKYZqt
Xbgu/lTynRyHx4AAiWS9k48aWV+vYY91x7vCDrEG6QjlHc6WOKFFN+7GrzzIxr2X99XaKpnmt9YP
jBd4Np0+vSDeQNoQJW+yvC7XHYO5nPaSzWA3xcaTxVdCAl2vXR2KAd2vFp7WPubJd5epEQ6B4oKP
fFOLqeZvpwWqHVl+LtIhn5TX3ot/DIs/2XKvs6mVhOB2uKOuXmgFV5tOb+wL88VO3XM7autSl+XJ
ltoCBKt/Z94wr0kn84Zy5vyUQ7TJwwJJ2NM+QkCnuxq40sojFkwqEulZxfNJhsGjboLmMwCWjVOt
cf53YtSgYEElGhwgqgDyqcchQneOzDWpNQnFavbS/jBAc5ERGloTupiZ54KCj/xzhBfgB9DeuQjp
LXTdeJVrAbomkZMcq/uOasVeck6GN9GQtYRX0ykK3/ugYnZBC8Iom2cMOCfDDqk1nsGEATx09iWI
MF437nHqaXOZw2nlJeW1qiN7Q9Mbu1tnvtsmEfLk0e01bcsRR25Z5VYNXUZ9L/TNOFbzdrHAuZP7
wn5cHohJQWCoqXCB7HCaWRFExyHYCOV4iON0p6bpm6tctpptXrXcTjStHc9eMZ2I8dp+rSbfariD
KCVbP2cP7khF0Sdp3HltVW9TVTyL2r4I4c53zQDFKfSGdI0GeciTCCS6NuVrDibghtA9wk489lEN
KaOS6RZnQLeWzqm2ommFw9C3C2EdyS7yVhjTwHeHcW+p4VPvc4yYVVniYbLvkRw5b6IZbPLR2PjM
s+fzzKBtTnOx5RiMdwKiSmcnYj+/ZIX+PpAIegqWiMiYfkZelt8DPrtr0q8xGx6QKtS5spGQgNwT
khozIjaIOphvjiXg7G0tHYpewuhnAvaGieEbhZQ5FtuWGDgRWx875m8GahLBI7q35Bjs7E5Qd9IY
L1riXdIkvxgiqHBw6toGX/M1JPgTJ3FzsnK00kw3XtWgr90J1ErRqe8+bvMt1hBamEb+U+0b3Bkc
KQI/tWrei5RJT8saPdu8hOOMS7oHvjnkvbSvF1ejPQsMC4jVfVv6Zj09t65uc5fgXJIW3AOocl1H
hBjMXOLGWbqCSgJcYShLWIPzcxBGwHlBKsKfjTod3G2FIukS2bFC5Bkce9uBIDw7UMz1OSRBkH1b
heescXK9a2XZbQJ6cCQYKy7E4TPJWZzlWWax45MW15VPyqsBkj9IW25D7KluxKDBcGjRlDGBgcA9
MnjbZot5f2LQ0UXDlTYU8oE6HVVu6DlHUT42IGKcbpc6mNDwXrx7qaJJZ64tsov6plA403VhLE7g
5JxwonJtsRXj7yxF/zX7Jz1sGAjzch7rhkuVLsJrauvoD/eZRpE1UtxZx/iyMjyt2sQYYrd5+1i5
xYT6F8crI7CPRJmDLaGJVdAbxb405JZMir235tBnQGNtRK4jAIjJl8vebfe5Ors6t/3R1vwyAc9N
B1SFn3CAJkM3bO6bmpNuotFZlVx6mZxh8VCfMA6XgGxX+t5EroUD544U3BDCo5/iY5x1YGqYILtq
zrbOESJPe6ql/kqn1hNkyxCLD6dBRXbsTJLt1bM5GbGEbD2PPH9joDc3qryOnboMjYmdneNDhQiF
BTi65EFE+zG3dvgNyBjjfVcATNWWEAmCfr2yRkfba8p4V/PaiJ8GxPeQL0b5RtMvcwPYLJeVllNW
NmrqLkRzPI569SjCfKdIkrLgNd5pLLsHw+i4ngqqdTTlvHGcrnGfnOuUzIadpfARQBRfaqytq2ZS
d1rVy2NoWSSz7e5SkX3bOsmDqT0YVGWfUh2dTbTuXnB2Ws2VFnJhdHUibsCA5VhNfA/X2944F6U+
YNVqqGcl5Es5Vlni8vMgUCzBPkhBPB244rAmZfJp5AUnxhlUbwSKrJRhd3/DcRWpYu/KmH2i4Hk1
mX0oyPbJ0YSGEKNxAYL+J2rH3ruCckxqjtWOyxMuSwcrZ86wH9Hl+eYLNQqWLkhC1g78Ob6UyDtF
OOnXIQ5xBvhIere/xukwPeECdle3fPeiXS285S4ZeBnObfKTu9+auGLwgj0JAC1415bwFKJgJV54
FDmZxYlPqCphfaZCuWzc5eSiPkcQQ5bm7nTOuVf2rfaKB9tEZIvYL3OjWd8eCCEHJNcZKyDWVziR
GNZTbM02naFp7PozBqlDg+P1hRoh1qLKWo0SakUZELMMI+gGEVbeFwAq3Adm/VGp4tHrQZqZmlrf
/mVDlqQsmladgzJx2TlSYpkqKp6V94GbmYPnWLa7G3WAc3O8AXgi/YgvoQoakhetbFrtiR9NGTZ4
HembkgktJ7dnzI7L8QiR/0GOw0QxHpZUWCXW+oaSG7BAUOIhwi1ZxxxYUofwjc/3HpiEdU+cvdkE
UFmICk0xTkcDP6UyaTYza/n1B7+WW531bHNkXqRcTjqc5kkWEy5DLO1Bq3gOWbEaSxmo2iVFc/tQ
zIg8USd2Rt88zMxSnkZv144MnYek0PZQtw86JSSP5VKGSlEFM0yNWLBdOJfb1/cZFgGqFl/lSGYx
xIcktGzncMZRSOz+jRzjTDCNhnKE1Q6w6Pa/VXIOYJqU/DPmSPhwUskLYU5IYVGKyfTG79UVQUxQ
HORx2ag5k2ZykyB/7TlPfRclZwiYHmxlpZp2oUavRejK5Dyo7Hloq4EQq9eSsCOIkzqE/HjzCDaw
ltBcUz+zRr5Zra4f5IiJChuI99wWh2aJ2fXAs2/dKDnVLn7ahwEHJFDsiDTVqsqdCfN0ejH0dtxY
hB9OVumAp53GgMY21scBP5ymSvlrzARJN/TdHpTVlLMrZQSFN4ZRfC8EkFO15BoJ4MCNmKcEjygd
6oDFd1FbxXe4FHGfRvD47TlLHwfL3U6JAedodp6MW4iyzev7gt+1Da7cMigg+pjz2tFl89kHaMS4
FaJrYYwCmxVPXWIzbhnjbv45Jpz48uGhiFT1MkGn4kEaw0ta/EQWHi7DAszPzCLABts/jIPzpguL
G0w/Vvm6/8MQaY38XAXT9JDUHLObOSR0k08n4u7ttbE4LN7oSUZk91j1Spy1WR5urQKzFUuPfcrn
Xxp/7k+kJQno8urCwvHkQALYRJFXvppluQkCVT6YJn1ZoZ6zIXXKgSyTLBF3cqp47BhjW5W717QQ
y+wy6TaXZIwahukBFj/jDHL1NzxMrLBT2VFyMbJEGTTbLUQWdt/4hF2tOZtMFtaUG2qbptM/UJvy
4xSJkfKV6uUGWHemGORjJqy7Jqhn9i7nQZMF64AwstPUNnRmIt5MU4T9kS5wgmGDgWSqdNTwt6Yf
uT8mPVwaWEADzsRVDHZsm2WAmMnBHVOHWofS87KtZQCEDq2oWVuhlxxlwZG4YwF+EMyLlwz07UHF
muBXVTLzH3SwfJJruMUSmwjGgUBvXpe8AffuNKg9Ttyca/LiFLTy6dyiVUULrCuElGUI535Ywrqg
yaNtIEg7D45m+noWcdFenpIgagmsp6jy/D2yIQxu7zQt8rbUZ/OrBFCgXV0KkuLbvgmYJE/DsbSk
sbqxejnYeatiGIpHLWmcbdHiy/vnV4e6/gnuwLlvesYeXJ6zPV3BH1jNDymx93gsm52FCknttAEO
Hhj4HX+wTb36dMNV10uLdREj2OTFIdblaxl12xueq7Fw2N+IdGOe44zo5mXdiJ7Ggi5RDwrObUEk
UAn6osi2dpthHai4/lBLwSW5dNGsCHgOY/gHpVbmfp0r/XzbbMvY+pJ9pCB5JMO5Wz70OhkoaNzG
PmnvGY2c2aSX9f0fH3L3zTFL/b4ayscBLYHzEp+y7OCrGkAK3X43i6Tg8D70237PjWD6KQK3IW3d
YUeoeBHIyRKPWtH6ddeo96LjjIuZUFzCMo/PeBj4hELQkJjWOPe8dgYWBHecfkrzZKvIOxROH6zn
ME9+Zr3DqNbWuFk0toEosVS0ZOpLBa54i536rPSfYx3E3xBt8HEYSNR/qEFtKeGpBd+hHhG2sEkA
0G7zqmkwxLGivKHxKqcmVVOP4dZIcQFYWA1vDJkOg8DKQFkXdt0veEfzRU7Ga5rn4tLEr7eFNgi8
DJJa+9NpEn3NmuLdj1XAD1GED9AU5aMJxmJILR/CLpv+UBcXTGVXmPTaxhLUu84LvVMzgveBCMiR
xGOwpzFx9m/oBBUOD+MSckuSqTpMmhO9FJP3OAFhv5tqI37pYxozHScB6L58Uix5OMmO3o01R/WZ
hbuTWnJycZtfyjGt0N5I9c8t8GZNgRutAgNHrUNtSpc1425IhvTaVizGrYWiO7HTHZJJPv5hoyUD
BIAwXPAq2Q6LCDTuAIkgrtV93BCV1wz8Bkvvxlzopz8bfu0qD2c7wyqCflrHjzIKGrbJt/95cshL
lVyKea7X6dInWjiktkFDtkX/kiA64nIbtdMYkVjB+9ueQwuWZJxebuuJFhYjNDrHIrECglDjFLLK
eaPsb4D2efLmAzoFF4eeEaOT1vEnOIOrw4p1rgkNrvSucQ+6ntb+MDjQUYid+2HZjJc6+3074eTs
a1xf4T6ZQ+ds08xIT3/29zJ1pofSrV6VJT30W1ajyCIYiOGDNtPEeKxo37lzzcR6TJi9znZFFYlu
TRxLQxOxpj/YXsO0phMBWYbJQXucggMvymZNPyotjwRMNgyPjzqOqvsuKJmLL2cuZknu9c+PgKlQ
w++jqr1wwurHhDlwMduBdWmr6qglS6cKLtejHVmvgRZkOyNm7og3ACYeXKEKp/3ea5tkzxaL8ATM
iMdy+SKqVh5ojim4opdXWyOIlqcBxhKWf3LEeKma/MuCRtC1ffkcNvoFC6CNBmTzOw7wa41k/HMx
cLeirZmYW9WeE7uo70m9cWfg7cBaMv0k4w2Hbfk/OaSqeqVxWSPuvkUtMM5VadMOrzfnGzeml9Xf
kT5/kGTCTHSaOcN8nQ24mJnwM76RNcpeRTVNZH21jAR4W/k3yG/KREh0wrqqsAJbkMsDNp+7JIuq
9Q0jY6jEeghVhOsVpx9e998ARXh38ItBRjtS02AqGnl/+1EMRPZqp8itsawGmh/1BHORk3Cftfr0
1kfMbvO2vSeFI5+84QXSwW7OkugjzEq1Ti0DfTK2vW2qM0+BX7O7YVJ7FefbPhUPZV9N785SO2CQ
j6wJYANDTZa4/N+vLMRnFAHQkrm5M1JRugCMb6u+jDgr16FzMHAikaWMQfHUMI/BBQJ4bDlO3u5t
lTLNNWYJjOPLTQ0zVei3WVzuluIIwg/xbx2kX4n/fzvmHGnx+Ik9KWSc7Qt4XwWDdUgGRR7KsbEf
1t3oK5thtLpxB4wkOwwpFEU8Z7HfWl7CvYQjsr1kjSENMNCox89Wx9RS0JpKaRJVOEUA5eTPLzWS
IegvzcYoa/kqXEphvCSWexwO8lW5EXNXs3gvWic9FyCsWI1onu4LW2yMBYEpCSydgrj+Gi2yTzfa
5NTgY9GnDv5v6TpPU9t5m6b5TS9jCjsw40NlMiYEUbtGehwY4ii8tAT9tm5uJQctCJ4lxKH7hrWn
XtpisKPyVxW6Szno3p8WKh4fjuiYQWJC64kjre3ECRG7FiedIcBJdLsSVK6jH6gc0WZ6y7VhNB6L
wEJJTevPqp40xvBwOSQ4zVXDlnNbK2+rJqtnVfQmI+ETGLVyzUWQ9reBg6BbIhzcfqrMiE6YesNN
VwHKlg6spEETHqwrc68b4W+FbLzNppzh6q3ZZzhjRMn3Hnae3eTZ57jq4ue8O3Oir352Vs75p7Hj
Z4Agzp91x+IFsHxlt0Q94jlst27pWWvets62cdviWGkFbydbPFngUOqOXiwnar5IZZ4NnVl5TJD7
fgjc34TOTIQ4+3cBqfChtdWPObb6LRRGpIHACp5Laj5VZO9mjCxrnNH9fdlp+xGMHgBwJqHMjkh6
ZjHc65ALGWXPWLV7UHLLAV7rqCO5LSqh7rJbyG7DW3e+C82ZQSIr2eDw6lbRtCtqDlWTTehZRii+
RWEfFAaZs+WN7yGFdydHzu6JNTKFAMPMK2ONfapYz4J8Hp5bk0uqm1mvLFvJrzjrr1aeu3hDwiOT
tWlToervp8po7lxetqu0YXQ2lr2zue32y5AbmW06337mqXsq3LF6MJoabdrgXHBrORGw7w9zpx9u
m5nsatpGLJ23Ma1ltBv/80+nOnyjLUaBd/QGHhDH9eOweSyNweRZdr2jzIarlZn7eoma15V5bQeN
EICtjrG5IBHmM8iS3sd9mj9PwTQDiuAElXH9k0vgHcKRYLKooNxDXHw0oLMeecPgi5p7zuiC3hWp
q+b6z0+kWSD3NKohS9bRQ7BIClMW/MYuJrcErr+QV8W2GUqZ0WsCk1KS1F07ueseuVJ+KOw2jMZZ
uzSRUlVVBbj9llNFVLhHOwa7MBjOVRTJE3m4Dt5M6C5hMZaT1o42RQ8rgPP+hICsmnWhZxQ1t3TK
9Vlw6T3sRbWbVg9dyEjWZNPo1mPVig3pz594K0FME9leS1H/njEgHDK8gexboctNDojHQgLPPY3p
L11VhzkhGsn+GO4k9QCXqlAcc5hmEEmAlF4FEXa5cauX47TXaireFlbbfdTk93+QxNLytn2UUrIG
CHa5QKcN0iCcH5xMS9UqtJ1oSStwsQZ1xVQloUOprl/sdEoQ4VBENCM58sBAo+jJst7+aAr6Fwmd
Zi1zg34uhxty68XvtSp2WZ796Blx3mmtfE9tdMEqYd0vjCe8gcOLVADiyn4hit4WEiTru7xDFdZL
aT+niX6JI7j+XSGhgOdDfvjXim8fo10aq8ira877uYC3DpH6X3UzKhz0H8l2b92Xkui5lh0Nmh4Q
X8PXMZSIEfOm5hg0Ei6MaWPAUV3/Bv0Tz/EBt8seBfpd9xYXawOYv13q6mt3FQm0h4Hmo1q0rxRA
MpyMSPThGH9oO+sJMyV18TXbQWI+DaP3WZm2X5TAfuay0tZpKB/aqjub0D0Q1vkprGSfEeAMSwWv
zpH5inHiF7ahl3ainthbSorcQh6Ek5CVNy1MtOnwGPUUa+vsw0nQPHHTA0jEKJfIcueVTAyIpFd4
cJq4QwmZfI38NB7kIUiJmkeUB4EvNVzGjbVgrES/eWjlhh8aOM2xU2pCp/rL5TGl2nNfNP9Lwam5
VFX8x34VU5fC0A0mlpZhG8Z/7ZItmrryujGpkZrLzYAGdTctH1L3IW05g9fWVDFR4oNjVHywnb//
9vZnYUcdpe7hTWkwp1+QVI8irCEPaEVGzYLQyQNJKa5/PlQcOcuBu8hflpbr/1cP+O67vPvIv9vb
V32V1dTE6Hx/vsm//7b992+6+eg+/tNv/ALA6XTtv5vp8bvtM770T+3K8jf/r5/8l+/bd3mequ+/
/eWr7Asayh6/w7gsqOG+ferw629/MSw6S/7nFu9z3EX9RxF//Lev+dPkbdp/dYWUBFRAqUuHwcs/
mrxN/a8eBiTbtQ3pmDRAUwtcUJ0X/e0v0v6rZQGH8CzqY22Tjo627G+fEH+luNeiFNygW9YWdPv+
43/+8OdVwoP2PxfQCPFfXk70I+OQkLq0JI3JNuHE/1z34TJ+MLuoVbinbGudvlLP9WGDo1kFuEMo
mkWHHkF5Oyu9TD+mYBkiosqbo9mvBJN/2h0b+rH3KgufFyxVLIjAaPNZw+4wYlvxHfvbdbggimTb
VBV7wfhQYhTgMvbqkl0KOuh01lJS6HzNhXsoS+eOU2YeDQTPuWL2QE5GiOAJdApKJVpcN8Zg+Vlt
Pcr5oS9OvTc+zmZzLkTxHA3uHl50yjS/OqpqOodcv2pCsKuOlG8t3qZi2Jk2CoWRiZ/12L2YyVVj
5EAt0Uc9tHcI7zQiQX0K2nUCM7Bk0QqduCZscq8Wx8voreloW3feLwfnIwAuru0l/309wDD8qErv
scPCBLXikNr5eiHEcKK/84gOdUDaXFW+zrBfFRK5w3iARB/LTI03N2ySQz8ViJ6xT7UecSV3D3DD
t+2BQBR4wgwKIHn1IjwizV+LLr1XcwBD0N4m8fAplP4c0bMpPeLTr0bOWp70jKGDHPdC0G/LSpxd
srvuVF0nD7BlXOUPTQK2iqD1ysy6uyjb5WGy6XNsDhSlbjIqJ8qUsR82GV6+byYSV7l4lFULMSM+
VMqARRlzMAJvUcDpZqF9drI3jhVP9IGtiTmtsoDJWSf7TQm1OHEJKVF0z0MvQRSaW5KY11TxCiB3
gpOnJtoL8LjEtYA94VcpHR/67YvgfzHryQbCIrVBT33yI7Dms+0mh1q5qM8MgXFoxE3/3C1me8i2
Tt9+lpEFWMEp7tIIM5Sn6b43e5vAzU4jYTwV1Q9NlB0E1rqJ0bMz/4hlcCdbmtbKVWp4905T+abL
ZSm0fMlAEhXoqBNjmYZhkzN/SMQHnuVdDXAi7T9QCN+TkTsbwZkjc8W9Rp3iig7Ydc1c1gzJE5Xy
GHG7wchDunON7Hdi6noHTpt2VSyhlgw2ytrCVfLzlhV6Ro3G+9BhRZZPyRCvSjN4hmq9YfUHFjxu
0N7gl9Y7a4w3sp6epvoc0X6GH4bhKNJMYc5+N2Pzq8KTXX724E659TCcdoD6aMl9JF681n2xsumI
3tWumBk/Rmb/0hrawxDThbdvYGeR9f83os5juXFlW6JfhAj4AqYkQU+J8maCkGsUvCmYAr7+Lp43
eJMT18SJbpFQYVfuzJX+IUyrCJngLs2L09AG8MA6Yj7tgbKCq5D1Vs0/WLp+vVQwh93KZYz4DgLV
O60UFTfBMHjOBCiltjvI1IPtY/M+mWl7pGmhe8GrQJtL7BxCWJnB/FL32LfEeHZUD7edb9b0AK7M
6mj14l55kC3yKoJnHtldSHCi897rst0HU3IwRLK3LdbYffppN68q4BXnZwDY+1cmN0nFnt5ljd4Z
5qu/wCQL73OoJ8Zyxfv8JxGoeZlfatvcDJkVGfiip2wfFJLOXxvvBtYKw0m+zWH56K1kLf3kT5Jf
o1+lxnBBPqdLx4sX+y+93xJUao8Wwf3VWIUWIGAMXfPwyxT8AKhg34bxT8V0SHi6i2rXrCMXp0Do
dF8stBkfaMFz6+anzQ4NZbCEM3MuTFxws34/3zat4wAOh/6ltFenwiFCw82azPQ8EFSRz4Tcyqwu
TiFko6gIkqc+ro5t++vEtNDm6mK6PR2uR6+z3lSeP4StehQTq+5KjI8u07aX11tX19FSMBzVVCXn
zVOesakZikfyWwhjmNKmcFN38jF3NL+45d62MWv04b5zIsJ5X65RbzNBHJLLkLDTB4dLkzPOa9Oc
X0Usz05dbHyWWQRlqWOHppUy3aHFOpirfB97v9U5v1XAr0FOImIDjBmdDy/ilqv8KtFflXVDSdbH
of2ukt9wNNcJ6rDiF2FGs3ruc0L3lNFgOl3TJLW1HaorAPKbzIY+p5Jty4epDbtVCRCLYuNTjp5H
bAbbb0Gbiu3NICvfTea7KvuktxQB3FpLm0we016H9a9sh92gM8ImaAOLwojt7XyvgatpftjZTGy3
8d6FMM5tH0dCdUfd209EPYYd4cFVujDT+iBTPOdOUbSAu7YK1uNk70ScsRniUYaMQExc+utGsy2l
HnJWw8Uu8U9KLi+oetZMkpmTLbTJLMEJdZt1O1s7WZPEmwjKCffR4cKblOldUnBEL1gYgQuvhO4+
nKD+ZzTFXyLKd5bmfzFUtynH2dzn7ZMJeW1lyOLT6ppjV/A5OnRGFi2ULkoFu5n9Tk5ZqOy/IOd+
h5iHNyIZ925KAXLKZ9wE6eEGPyPw9MEqYm3X1cns2dHTEDRRhQA06GUSSGak9GzPeSR/f4kb9W/g
EheY5YOKn/MUP7SUZDLo19SR2eh/9NFc0pnZoJU/g6KOp+h2pZy/y+mj6dn2EQhwE0A9SgN/o4lX
s/FWbXYr7EJOrV6nbGNzCxr9YMMxdKyz+0XMaz/tYDIq48sVXBPUXhbLrbCG61T+lFgYExf1U3mg
uRPIsnVgnMeaLSLrPtud1iIltVs33dETJJ+Sbi8I1KzdUX4R4I4Qgx7buYkKarNS3/4SvXW2XXQS
O78jfME3YrC+ILOG5HWi5emM9LBRCIt9XW05TL0tajRIJuvb8a14hZJ2MmK8xB511H1Le6jqhVhX
ib/3sWklTiJhqbg2QPkCa4D3lKZyH1Q1beD1M/7e+8509qNd3seimzY5ud+EqxsxeQgxRn9y4+At
oO4qCh7Qq5e/hCpJSIzcnTWV9f5sX6BRnPySskiYy6smLdi3GooaVLN4vh3kYnqyBxcWDi3fTUaY
JpN/QaJgrxYbSrcO7vRYx/Frqu2NGY93VluA3eAxznDbrpbapi2Bm1oZnjO7/CD9+tLGzrOTD58y
zDG6VPCgbscktMEXn/D4zCPNU888yxwxrlubpaeVrqvwZXLFOqVwRxc3+u0hLP/8oNmlOBvc/s9q
7ch1L9X8RQnCal4gH1Jnf4vv7EoTQi8ygduwkJXxnksrP02VvWqPfH7gXYtmORhJVIQv7Zy/gPFn
OW5DPm2Bo8Q85TQT8TCV2J97PgxYjliM74Yye3Gxwi9swgy7f2h4kSisdXERXtA+jylw0Sej3w0t
cVo/fGxd+0wT92ZI5uRYT6yF6yt3pg8XE18UxsnWZ5QSiA+mIz8Utnuc3JjUFC7jrImC23LNDYyo
n7YhOUgOmprLM/otpeJUro/oTcbWg59MPdOucIBfe80nvxqiy18EoPJSaYxt6LXGEiK/LM9Ws7RR
7Lc2XcLDf38t3qKFCbrIOAapfgkblAzAOjSR9keZOyzDWCLEo5tFNE9tcE9O0eLMQ4T5ivwN6uKY
bqsS2Y2Y19402zWMNw45EhqFf1fyhR9sTX9wuezEwiakMhM28g5hOOXEby7l6a5FmB6zGXXkyXMB
Q6oLYP3F9SMaDw9B7eziQl4qcEwgKqOhwsWdbLTBiIt63XBvh85qqzQaCqZunf2A4vlGUTjmdI+w
GTGOU0FAVs/uOgvG34z1ohz0DfH0RC8LKrtjpjd0wVqheFQeLb+WtXYaAEiDAZwHglVk2TOpFF6+
sD7iq7WXInipsapuSpZPQT78tcJc34iUer4YDdPJxpVrOzxNcfIwe8MKKxslv/9aXjcIpEhJYaTY
PK2aVhw8zpyVP9k/HqREZI6OWnqbfVWrd5YkEKXVO90Yp/5dDNXj3GdHQPyPKTOv3clnEWRnj7I1
uWTbRfyMOBtE/GIANMZqGa/pED7kt452Xmi0jBMOwzgWH10z0O/9wmQaELom3lLahITzyd/NMYnA
3t8CnnyPqchbcc0yYICQgOllhO8YO8bIprhhKLU8XgLtvi8rZ92N/dFo+hJiT//l3sTYYD5WKXWS
wApK2syFnsBhBFt8V7vYRa3SIcWs7xY4zjH80Ys85xpqEzgcN+hf4VwDRYfOLmHCmtGCcg3foFjJ
3NhQC/MisXAu8CRmLNAzy/52WIoH219qUuPpuYzH90HWTwR8tlZA/fZDIqk0p+TtoRkJLWRW9sxG
HyberbuGj/BZdOIkE9eHM8yzDBukH45tVzGgxOB5PeubioK97CFCaO2xd321SXhSYD1Edug/0h3F
mC/XPpdcG4HSNY1VAe6L88jrxVHtU7GkxLtfisQ+9KE8uPlTH0DnYMR7Hm5gOY336+budfL7QBO7
KJtdkWFbgnXG46pMahqxnOL88865nzwU5XJQln3xKZk36Z/md1CIiHdZ7/NHMg0vwrpzu1eSR1b4
N3v8Aqzy+t80ZkenJUV4sxXbcoNpcd2553a81DQs2JyENmFlocCYeW/djZnPODuUJYe43HiOYFXG
8IsFg0zQ1purNcHNlriG/10I8yjAOsgBGx1URYN4lUsdWnNjjhfjVozAEvCQEpZrJMK1xxYE792Y
z3eJ0z/iTHiK+QmGiSVcnm8C+yR4qBZGC69/5RJNEI+NV/rreORvRcPy0XuQWp59j7bNpLDIziTe
icGAiEvLAGalHMcUOHD9rIxhx/+b/6ZC93vyZxuZf0/5k1PRo9iPxgP6MbVVy6HxzJxZHxZQBYVk
qn4FOAyM+aeSLjDtOJ9lQx+5Lo+ir55LejS7Bfe9V7cflhJnNhG4IazTqPFlzM7C04AUu1rYAfAV
4oGGx7SVy3jGWr8Zx3hHnvhq58iYZI3vyZnem0Mdb8Ty2xTz2W/FMzqRh5qZfqYqO6h0QiMni2fD
fSZFfSrH/jsJUJi9soDQIhNeBhSR8bNsTIKYQBi3GLbJiWJfMiwm2979oYpwA4+WGqDuuaPh2/UW
PKRdGZVz+4YL98NPsWT37obSCK6p+SkwnH1KdHIZ8S6Hyw6Hwr4u3Cff0of+OhOqjUyIsNngnKyC
oVaT1hl7Ys+gnzTP69Twhzrexu6cD+VUe3sZAUib6aZsqDgoe0aJ7lJIDqFU9w91RaxY1/2J3pKT
N2HF6t11GM/XvocdNE7GVdwCMgbDIGvM/H2S9nMyN4w8BsR5/KRIzsbFAzC7IvR0RB8gIKLil3B0
d42eMCQCRmfyWsv+SP0bh26AaN2VxGrIfFxHqEv7tPGB3xDVkvOwaob83hm3pS52QMIabgnwTLLi
CPLGYkQ7qTr7tid2l8waODpZ14Z7kMIJLz7gsoNnkJpkxUsnpLnDUMIsvTh3Yhn2Ywoorgr/yDBt
3aVotnmZ77AqvCT1r18Ud04Y0kXe7CUrNNBIn5ZicZWyd83Uzp94Y8lgYHyE3Db/4nraYHan5+vc
UYinQJuBZwy7nvCY/5otAc8xapgkXDi4NIBUjvWd3Xjh0DPWCfASc4RzJNHutPejdN9tNPezlV0O
z3gQuIrCm3I4IUzXuuSm8QWouWEY6Ts08Adb2qyiItm7hCdTiGKvDQylLOMwct97FP1VyT2HjrUz
eO20hJQ9nTNaCxj/I1/yQxbvTfzZmG91PsL1SKsnndu3BdSmDjGH3FpbpGsyepoWeyiGJ2IhxwDC
MtbnDFWSZvqVO7x0Y0XiclSPiccFsPWGCC83zjz77Kn2YdSq21MIccRmATGT64Rp1Qdk/3e4Svdd
/GYw4XAZN15yOYVAGdS5iON/+tCiWBgDSy4BtDqq8+XRseVPYA5/hMuZfTK6Sv2MBE/KuYVfZm2I
DOUHJtPczLQ2yOVfThupqQjGNlfO5X0/X/F/bozW2NB7icrKdRp1dQmcTT71q060V0qAOYvnL/Rb
LEH8QvBEMs2KF3wx3wUxfoegf5ke8xtO74YcMe77QW6GUV5yL3h2s4KOLrEKMvOXNAaJTaaac0GC
l3pPsuPmiEGRDXWcwTNI2n7fcLEhbH6ExMgbjjz84s33XffGV3yhZXdfjCzPMJfPeX1ipgtqAm0Z
yD9J1r7Gyewz9RPlHeh78DwKPm6Upuq6LJcgHxkj2s0smS3Tn5zzP5MdBrmeY20inZrQ5lYMmbsy
rSfUGrFiscxQaUbj1NyVIUnv5lGThOrjBJ2PV2GeOsSSESlSn0xxU51LVj1meU/J69Eu3D+70sdQ
M/v6eQ6jKM8vmCIie9ZHRyH2NgnnOr67dQmIsdbO321tNU8bHbwHebyjK4smFvsg+CNzcOWTaNfc
PJ7APU2qBwAmGFxUpJJ+n0Nn4XmIpI+Dv7jvWVsKcuxGw+2yzA61cvYms2JrrJvA2xjNeRxeyIlR
lgc4lDazdohGjKoqgtx+CKEKE0ld9sxg4AclI3+Df2Kfptjvl5gcN14LRV5uhGgJWmgY1NpCRjPo
uVI3BxM1YQN+aw22prJVNLnGVifDjqgmaSgiKfNG3SYRhCunebLqYTe6t1QPDCYiC1XUTa8tigRv
NGCWPpesii5RoMWmEZnypah3PJB7LzZOiemvLUj2ylTbjv6C2bxq82Hgjy3jd+woxL9o4aSJzPBM
vjtwGuF3jJc8qzoudsF9M57i4IpHdTvjLjS9b6BThwJc43oBxt3CeNLKfoFpAUqqvTCdL00VNdiw
TfjhWYglbowx9gJAzvNd4WNS9/k1CnVkDfG95fxTmBmN9Jlg4j6pRMQVY1MFap3IF9MSTzfYgEGG
aOgeJ0dtfQKwKPLHUoYsGt9b9p2i4crXb2d07PSc1d/ucmf0LzT7XJC69mlxTWn1aBeTENby3Jvw
ZnlHTf7KAdrouZzM+d4m4OiYxUcV0IiiP8tuhimU5PSAontXJNxG1tF1haazVM+4Sh6FcK4Qku7i
3DnHU7yJO0NHjpWHa9907GOSiTvLdkgatOrD8lNaoYHG6oHjqJlzmAu88pMGkAubHQww5B6Qrluk
Lmp6Vw5BJjw/cZQMSXOEmI2FnAVQcwNSyfiVhfTXKKcb7TxcxZ1PMrvD1z3eLntx+TP5KXcfn+H7
ho2Jk3k/lhnjFd26EAY2vQv5w/WJMgV617H2uOVFYZ9ussYkELI8VnVM4UvsRmQyQbWEgPuW7LPO
ll0Zl1t6mLYsLVfVorZ6/DD6SzB12ybId7ino5xViUOjRP9WS3+7NMcQ4l+I0sMaOEUpCNa8P8up
4SC/+P1j8Jl674wRB8lNaFR6W6cNOcwuQ1NgwWUkuwXMo42ylBUPJkmd0Go3fvhmdcRlG1a8DWYU
tmS3ZLM5AenzcUdxrlTJiBe6OAdVRIyVle0qyQOIixnJtcW+KYmChF/ppG3UGe0lTVV/zkZDHj3D
eQ189ThOE5eMznpesOgptMPj4uWAUS2AzGPC/srKC+ZIHnHLUoh53QIwKBRcHX3D21E3HJwghrwK
7cOvQyNZQQ6gYnkk4cN8RTFlC/0nhiW2Dvup2fS+jRyQNJixQEbsg+zq3aLWi66/62HYBGlXn1Xm
If0B5RYxtM6wy+fn+mXwAJSOOoVpldvPk119j5pBeVZa7IMBy88489Wn7XSdsRU8OTkHVpmUQOdY
hZt6gv7v7LVdu2eDX+uZvsLnOKvVNXaegtg4eKXw/honvUBu6T7EVLxK1/sJSM+NCvJk4yR8YmDk
6C58doYlu3YN37Zl85GEXvulZa5gJfbAh4fyLqYTfK0zzrfC7lFueyYLI34IwQnxr2DqT6X5WSrs
zCPW6HWAlH/EZwL8oruEBfUopBWI7fswbZ2agXh5nPEH7weL67iTjt84Zg5M0hPhQTzGxIO785Cw
XCb+7jnhRwz3BzVigXNrvw0YM5j11aYbiSf2Df1qJVl4mmJYmHZccgPMiy1NnutWTc8uZWDr/BAq
AfmJ5Psg6bwZin1YZeaxhSnfUbdzKAHZzVZ6BMUwrTAOWWdFdeklb8cBjwOVjcv449qhXHeKRP3S
/1JcdFJmRiUkmN+kL9lC9szrOWAr3/Q2okIj1SYTveXzrrYn5x6Gt6QEw+O3uHuSYdNdHB/F2jOt
SNMdDsAw2Y0i/DUdCLp1U+abPCeTZPrjY+lWHjIllTmkoD6lmOkQbnnZagwipArEdp5vb2x/0itX
hP+RrrHipS2PYfaMB4xilNbB+JGtRt+1qN+uL3w+M8cJpPN6IG5W97UV2SlRgMmimD6kEO6Y8XX3
5UEtKXBTF62wtUkQ6puvdojVr7XwUoAIGEZZl221jwldUHBjl5B8nfgvHvkLktlTZ+rbSq6zqqE2
Qw1xt6Mv7CVl78kp9rDwrG2ofj/F0Nw3Yq7mLVspetELDOl0yfD+QLjcVtD7gm42keVZdsTJ35iV
/aUeQMoHFBAvUv+TyznFuGnPNVFuX4+rBjJZks1p1FulWpVTN239Inm05TweAN83pgJxjlrG1M0t
ZsZm2SKXLEH1m96Gpc4YNornOFoYm2kZoLe9z06V1weR26sWGh2jCkcvN8GvBMfQerJ7xh23aY/w
ac/an5u9zwe5ToUA6Of+GAsX5HIJtwrE0SxIV3g1WD6JQ8h0XB/RJ0BFYbjF3nFAF/8O2/Kz8+Nz
EvanUjnqHgf4YweGy9OjPtfSgDuZQa6HNQd78UbxYUnMHG+v65mQcx4WxW6eytfO6fQhN029C21C
cx52exw1F1tvQUhRgnHtxgBsQ76QiKk2aUXbQ+uDAhqC+HnBl4Bt0tjBAONmRatShPfzSThNyauT
F8JMEe12aPqtU+lgByb5SWephbZ1TlEY127JAz9qeUd0x7nOwPMiZEkc5vxHkKwi3Kf4KKMJXYmc
kCxPbTNjY57cm1Vq23V4B6ZMkPF2uIvUUFhJICJkgX9mYdlzj8p5ew4L/gBnqe8Y4/21rd2Jt9iT
4Odw7NH4h2GErfAbOQT5SoUYB1arDkAqzLWwwDneDgHK1OqDGf8UPt/zMgxbP6yItFPc4w/t3ahN
YPNWcyD5DNgkI3gv8ByOZpghsmAMBIfIJbdLrajtighC980I2MC5N94q89Dw0d5TopGxGqE40PnN
AxBRdmd+tdnEAiZOaY91/8ArcVUg2da4w4df4EA0F/PsPs+wnY5BY7LkqaxDELsH6aoAmNcC5I/M
1GpQPvWs9At6HN7rbGy8rVMY4iGZF/HQx+O/OSwBNoSA3e3W5sJhNTCBKhuL3j53xK0GM+wjeKbu
Tk10a0HXnO9jyhD5cvNH+vVwNIZl1OfvpmUvl2Fo7TtdNgMQlcnjZx+63eTUZ3zHz21C3Js8/r5f
KNhhE5REQQY+inDqxP58JvAH86obBn1ubv+A967PI8yfxlcvsXZ8sAlGisPatraz9jYmz8Uj/OI7
AtMZpI4Ss52pjZUn0nrdUTdGVhPTvwXHuCEAT+83IGAzVyczZSHjV25B0mhmMZEQTrfwPIT0qK0o
xXYiBTeF8b71dgbcJi52AP9l8DIwq6Ig4GVupOADYcyAyknN7ICaLNOB5Yot7maL/WXs4ZZ0PdwN
o/4LtLiXQXPOdM0ii1QRrA8vprK4rM+BhlItAsolVRrUgF/uB5hRhzwjzp1olj9OZnsshqy/2k5n
zBGfIzaSU22UXzo9UJWJ+19DTXHHB6jox4Zg22Exk2YHKZxszxSOuL7P7a0Ykhvcrurnw1z0JmN2
yjw9B9tEC8A5s0hWo0n7X9EYX0vtkMe2vvy6o3ww97Y8LKewtYPId+c7v6BPMSusG92pOgB4x5Pi
cy1y++GmdcY58L27AWHofvaSe1DTSFgCnwaFMs3akoMJ46MVEaV7LmWQzL8VPI1LKJ9zCfc7rthU
y4AO4xxfCUbQYqLpD/w812Fr50jnETgtm6zqVhdDK1YY8q6Cjc8hSM/9XKJ8BwAs84n9WOkVDv1Z
SFxBxuGSuj3RDBAqWxNkFqTPN5MGCwgu5wnPWDQ2xOibNlsJhDIzWzjn57XVBHZE02ZG6jPpDxgI
b1VFmcC0Gm4nuN372X4atZbXnPpjfhS/O+KsJwnL1QJadHtTOGijJiMcDE+F459zAD17r+lfLf0p
b0WK5vQWShMiiwIS4HfDXVmQuwjltCvSGbw/QVZ+veXGSAzvliu7sQPPHszDHT83J+3gIv0DQrzt
GLNNAVNm10NIO8mQ1HdIsGntjRpPlAGwZOgLegVIiAOyZ6HbArKnIcnfEFOUGLxW2FLcnQi4lrOE
fQGVe8kWfoug8ipSuPazUSGAlFOxHK2k/+jKmDT+yOwCMIYnuW8OLtH/simIBdObsJkB/+OcCR8s
rKa3CQyPcj31ZApT97PF99XZQfAytcMdB33O242eJXj/Z6fDXzI2LRp9Nr2KYf6w4vrLscRbnabu
fdXN9wOKQx6Q8e7T6d3D2r7VA2top+Gzznz0KE3ajaU5uduqyQn+hctbo71r1aFviGDYtJ7k9a6q
bGtI+7EwPQ7ZftwGk7PBuMbWyAc9Lh+tVOBmvpn2eLgDWa9sD7pPMtCKOCT8AwoTZHS8nzO9QqpM
+3XLpWlTu2l3HDPrfUSyP3ixxb8T/+jKb/issf8NbwUl25jLQX8AtagLSBh++bjMAKjrFFFJzyQ7
M175bNTJOPkHexDmqSjIx/NypzyKq494R+TGKDTSqxs7dX2ZLIYZD5SW31GMloBvbyE2DNxnkNss
Is85NoCUv3WDS2ydI6qcpAFkb2YrjQep8k8M+xK6wZNPpc+d76qZsN9pppt0EyRQ5g1d2w9y5h8c
C9z58q+wUu2pBRv84jvZXWjFnMJkCzE62fH9ZCHldsZUfuU+mnIljWJD4Nfdhm0e7/k7il1dxbT6
eDdT9kyLAHACKqDoO91QA5Wew0LIc8II/H//6f//Ny5ImlbYXcwHdhastPki1R4QELS8oOc6Rhh8
PmmLd4XpAW0awcHLxJ62owO7ywd5fbBw4hgKf5VJhtdXVCiZaWft2diXWrvR4FrdOfTmr6pbYmji
XnbAIWOyRbj0ZgYPhEU0EON3mL05gzDpbKcFdaMos8oTwtC4w5oNZgWHUfYl1A5fBfM12Rh3HKaD
LSEGLDYm75z+hnhU1JLU1suSzS3Ktfi83fHB62GB9BNyUYlK+IsthMCS8ULYiFl7GOdLG8NCrp3l
CBHXOvaiuriy10fTas+hDB46R4d3dPO1tzqnGmp72hxBcUahnQ0PjT+eVVqx9zTZamM+Jhpgax6k
eNFnxzapTF0PRmBdxtwxLmNP5YnHaMFGbPdfcLEb28NYsh1f6oochgWsOblfbDSNgBw9Q1WQbJty
PCwdDVTQ9KMG6XXV4FxZJcBt2c252a4NSpYdjkd2fB7GY+aSwSuAmAceP2wiIA45C6q6kcZBZMC1
Buyd91sjN7gaesLdp0u1b4PiMzeYqCW5ur0974NuOi8pOGkNeYI9izg3BB11HWe7wjg4BBlaJLMv
e/i1w8JAtzUndBiICaaMH/Kl9raM9rQbTYAtqAf2WIs3rwZoKYySWHJrcpK7nCFiNY5tS0s0FUtd
/xprMR062b1qR/CvjPSs+4pAV+UNn4FiGkjkXWWqvdkq8VoWZnUZbp06IdjxuUrSx0o/tFXibYMs
Mc6wlnF30uV+S5S6ocehMHyVs8uTjOxVoqghZhf5NgEfQvPOcvFsY+sDQloDanjwLNJUqsCGYIzU
cC9x8w7w+s8H4lFb3IvtkOVp5nCv7JwfR3DWtlP6ZjnuynWMb0P5rxOaX9vFhEdz4yc0nOsSktKR
XtIwmHtPLvOOCcQLbJlmu8U2DVVmHbYT9e+t8a/te5LHJU0IuaJepYeIQKVz3FOCMbaYW+05g3vr
O5HBkbum2YtUEH3Ft2CEW25psODtSvKy1ikEC6yvMkm+ErfdumTxN25XOhv6o0F3mv5zWDRnbPa0
DWBHXg01B6YymIQbEPoJRpSUntP1/N6QdFmwXI3KOTB1Z4nTbVxNF6+LeK+q/6KGpB7qSn15lCnE
gwo3YKkQ9HFlEl6Y2qjubusdbisVaKONx9fQuSRh+RhPRuvq7WiYB6eyJtwZ4iGT+hGX9kQiRMPf
oR+yuydpx9PMF0OqWCgXIoZgzcW7t63idWbzBBXmfYfOrbLhSis7mu5S03Bkl+/ckX+Uo3kN6ekt
IZMEQLL+ldkk2Fxy9ZBQ/tIBEtCT1sEmuyV/Mgd7tl8B4ugcOtlhHxm0eUu3wyxmkfrwU+gEtMDv
bKKC0rdMgjfNMY8DGutc7tGjPVqrehyCrfT914Cis41LhimgIyiax8VduxOnIsrSubNbjKZLdz+V
U/AU9vMxVwDSDLLJVWbdiyJEuCphcEys/UDb8bfK3TONo1cACOy1SOYIPz9AnPrgayI10WJ1aqQf
zSlRzsqb9m1RPVXOrbwoDVWEDRxvTQfUqOsmA+ESR4W+bdkqIMpGelPJEKsCenvXspXBug5h6kqK
1qpebEIp2lXW2zt7sknW2GSNC49jWBr10Rsw6LYdew0jAdnnabJDVKADt4XY4KTXKvUmFFHrVfEE
guNNV8oFYxTXFRhAfMRDXvx1UHFXsfIWkq75Bv1dH7vs2wQgHiUy/xz5+7OcgErjynodGuk9ZLK+
Np6DEEafQt8eaSIJCsCktg1utM2/w7lr9k1co/sFzaXmFxOPur02K+hW8ihTNv9FO2GBvhGaY+oD
6f9xVxXLfjqmuQRh7pnIbPVi10zJY+jezVhTHwUoMbATxZkfbiK4T6u6gAhyyefkNZ9QbBmG11aQ
5VtkFx4EikvvsEZhqMuodDHFdVpY6yioNFENGB0nrsWs3OgDRGhuiaL1Nnk/RlQgw28kC6UDI1zJ
kQJnWeHNo1PqjLCS5ka4Mzi1xdIFO2L0mD35Ye4Vzbjd/JbrrNkZleedUp9q4qFH/u0n+KSp2R4c
156vwPUJdRH3YyOc87L69ZCaVKD8NeTxPQvFvhIE7h2O9valB+iVLSS9PxqDcZr1WjzTDT3CtH6y
yKEPnKXEDNdowa1o0KOJuM9fXfxl8bde7O1ExU7A/d8I/8UFxiodiXC8ZsHCeHvMS3/TE8Kf+D4c
8S/uHgMHTmT9B0h4lZfDLoz/arZ6t2AYFSsHHVLUpxRda9mNo3fylSC2kB9LizguRrpWqsPDUPP+
L8SWfmvwWmxQAJuPW+wFPs5sqqT7msyZfymFE4U4/OlhuXfxfaQfNtF6j9slLqMoTuxPAYsemsaa
BjBWaM2LSvB0ZMZd4JlXX9uvic/aoXdgAlTejzWjJvb5t+F0xyQY331cBAtqfDbK3wrMWRBfx76+
TwY2Udo8LJh5y7x+8kP0Va/7G2l26l7z4seszymbkNB97cbT2AhWFc5rI8D/TWzXabu+WrmzDSV7
cCp5K9wncM6KDNszjmSHJVnwVg8JvNx4iwfiQJ3jmXwsVP5kpdsA9jgRsI0cDBBgwypN3gVGGEVr
GXr2pnOMbRj8TWl7TYqBSxccT5OoXKqO6ACUFbiXXrLyNHYAWC+3EIXLLiPVNGAkvCfskGgDriMo
avgS7hTjqM4eKvVeie/F7CN7wJPcIfgvKfhqiWRo+fFT3iEA9yZ2tiA5oEZeVdEcXXfcSppoGPqB
0bCk9FAMbwBdyj2Guae3z0Pzy/zPPuhPnD32cSqNu0qSD4kDhojBKG/mL2K9uK3UQh1ZYD3EkA7x
bRhYJ/zg1ylsPjh3w4WPcq2zySK6Z5W5xNvFce572/r2W46MOXR2jCwb3xlPTWeumqz8ijF+G/27
xwhFB25gy4vv1hfdUHAAMvg1KIlCs1rgd5oOJ2/gv/ruJ5h0fGNqbHFTrSHi4OU3q/fEKL6mar46
UAan21jCVdlWxbcxZMcAEmCmwn1p8Ys14nlN/YeRCTXp5r2tpF6HKQak1N1TKRCwKOXEYRf4P+7O
ZMltZcuyv1JW40Ia4OgHOWFPgm00ipAmMOlKQg84Gkf39bVAXcvXWFnmvCZujKd3QyIJwI+fs/fa
AfIhRbE+E92r4VsWSAI2ISZGPfIfXS2dVT6jwu7MAZb0cGxDdmkvOo2I9ruputGl3eWowOxiurdh
jEdyevdctaHhgaEA4OnYNJfYqrnQKPcEfbAEGUnDdFqM0VEu5kRL+9D89jccJC3H3G9mdD8RSy7q
lqY++LW1dVBgCbAJqQK/Z2voVplxZNahbXnGqJ7sVASsVQOmrS/hTXG+xZqgVe+Fc6J/G3Qe6W0K
TghUwhopPptNd0+ogIve/ULqh1z5IQZJYsG7xvrMpr9SiE2ADo+2YLxobvzQeINEFOjY48tJ+5oR
cs6J8qLxrOcM+mnaMSyKMCaILk7PyB3XRV5tkqnfjpoWgPXZOV6+MyYwUEDis9Q5WSZVZN/1V53d
ESLjIZXVd5BfdHkkrvkJkLLXJp//5OT72y/3v0pV3CvUBO1i9ftXsyXuOAv1lOE7tmea2EeWP//r
+wvGteX//X+qPBWTLIkPYio1HvL0PYpx3NQhYq1Ke8my5Gtn8eXT+vVDD9eaupjSBf/pc8XrU7J5
/nP+fzVOCqH/08e9GDP/dlUuzs///N+v/ff8x/fm5z/7Jp//yR/fpKn/B1JBz/Q9z7eFYzo4E4df
bcfnrmOOpFz1QXfaGG1t7JF/+ya95Y/wZji+icSPE81/GSdd6z/40XQcgXFy+YN/s0n+d7ZJD8sm
LbQpqsrFEMovt/hL+ZeZnuVD3rR4n/98WeihbRA1Dfdo6GaUHLZ+ei4GbTCUrUtq3oR0+JQYB6Mt
1qhcJ9+3rwXP9BsKLgNyTI04srIshNiqvaoo/8C6fpB2ZVxU6H3GsVx4pKF+oa/NwzdXjo0/UH9w
bkd8X440reBpGzoewKjHqofLtNqMzvCWWe6wSXs/uduD5qODXtrdnodvCL+DRm+SPRfClFFObqAt
BYhh+49Q5Vseh/HWKCJ3xxSsfCsz+9RV99L1ukNldZdIlSjpi944xRHIioYOBXS/NLubugvYCxnZ
uohH/xha3KbobzbZbAg2m7rEH+k260bYMxm6mXly3PbvpYoMuL4qBu7up4EAURsoQSFJNQS6mBtp
pbldtKvdrglSoBSoI3Am6qkZ4nzxopd/uvj+H/c6vYJ/+1Zx3HLpWAJRvmkYoP3/9VulfWHjwOv0
beKNuM9GxF8AP7au8ox3PLCddapCx/ucKTz2tk/7YvQ5UIRjFYRzv6rHPn5v5TxcWk+0q5e0KvRH
BeDvYWdasgVgUm692AjC2opeE5/TllOO8QlXK+SdOLxavT2+eClC7Lkc+boW4AuVJWxyb7zrhD2b
UCrDTu6YhU6rKrMYsMQDmAATyfgyEI5SDzVDowZ31+nml2wk05Sa3wkxknGmLZea0k/PhtvQc0do
ss20kC2xVOYjZFCnlHXPaEIh6KOQglhGatKkbYcWQSNZFuXdNtS75zTWzR+LfUz8wW32M9R9U84c
ohJ0TlsiAhYs2YiHDry5KV5VhjYtlHt0Lhj8yFjci9bGGdqY+tmYLN6mE9kcm9xc0a0rlqnLexe7
6hR2yEAl5+rRVZDcrc594BuBwOTY5WsdJT/InEn3xEwZa2eq0KSDEz+p2YspI4YQyTtWiw5Gr1HJ
XcJEYO0XSMmmYdRPJqm5EJuIRzOkadEN4YOOF7JYW7tYxCxSfjvD4xs14fpdnk30pjoBqVBn5Q0U
pKb8NAuOJyDIsVMN0SYJyfcZ9CleAwaMr5cVOb/sEsUEQ79xcIn57YDUms99TPFQRakPttCtv2oS
fazfRrh66GGd4jjJiJQQQPbH1lUBYaETichXVzHHdKJYbEf3LV+IfTV+kvMk8NT5WR10+K92OQkI
jSLNfbRM+kga6N5mJMAvd90AM1PRe3ogRf97LoCcKp2hE5DUfkcHmBGIn4S7bPl29M77NWe5eTVg
thoyfnnCjWafjtewsKTwqsGcN9It0RJw6tAPbHLAidvMY/4WZ81KhFX/ljchwbSx2poof89SIx4k
LTaZJqKXqFaARQdY/k8yjluBC0pSnJGZ726ev1TokIt75PL7zOjUUU8mKqKwf0QSPfcwJCFqEeNz
qdkZQYyHJ44SyB1lKRRzp/YCS4cTMhpE+dbowJ466+fiqKFYVwbSGdRy1baGUP4tQbTpdxliW9m+
yTgn3F6LwUaWHiFZDefdXvrJFTSSRk6s26AXbrYlV8HXttPWifQDiYP1xS7GdO94SXKNHYgpkRme
xTD8csLFRuo2aj+mFglGJeRitIxIMkENrUrPsT/IG39NU2aRc/xoNM3gAR/q0HMsU62TNF2C5WPg
dJKzTFapd1vGW3QWZ1S6MMqXJavQ/Rsh+g2ivvSz07tRwA2MhO0I10w99AWm2PR8moLKspiXhleb
V5fnqRp4cgvbmJHek8wII7+6ar46kUmzGSzTuTW1Vbz42vCCHfQwZLCjeUvGQSS2RsZdkiP6yA28
hVBeS8nI23cZNHSIshkkXggYsC/u8qo+9FE/BCOkklU/DqQh+FzoZpJVF2KZu0b7TXY7G1XV0q6w
Rj52Pmtk5w79drHofPpqFiev6K5d5s1BsywhDZGd1ebf4xp/iacYkOUqA1/bgoVRdVsjDOADQY+x
UgS4B1Tj/f+A4rAQdv/7lmE7tmmR4kCVaPsI7P51yzCL0mNkLcOthYjNAGl/6eNQbiMtkWsbr9Zx
GLV3BCbpAwlx+kid8IOtkhMdITEbosb0i4964BIfW0RRd7z09haYBxIqM/tdlwgUpSC8zbZTFAmz
9zemNUR57zomipOqJFK59LRLE0/axYH6B4UTKd7gdGqHLb09Kdv+HFKUnmRM9iehLSI8EpW3dmyQ
p2bJs0v2Mx7MnKsSZtNakl+2Zjz+6bXoF7PKfhzjguSoPOKOaMwElmVFfKeWzoSd0BaHpOqdsgpm
/5i7RxFq4pZ2MNQ1PeEkumTIUSQ4+7Qum435F8LX8gKuxA+4+NcOtiuCzqMOg8mcbroCU3vUudGb
E6GJS3BF5PZfSrb4yTX6XGw77w2sy+OQml/9zk8+R500XxQN9rqJTJ0OHalxbCrZTrh9/iamGznC
6S1MAea3U2zRLXHSe4TdKbSH39CE44uBkH0Dt0M/4oIvGUkLeeo8mANcuykE1eGL1tVpgCGR6SwR
zKQo5+rQYvQWNM9RWVpM0XJ+I/kZP/g3kNCZpXReI3XNRIz2hojic2U1ct2EAL6rBCim492fKGtI
Q5htqwF65ZTFu3wp2nrH5CwraMY4yTRtoMp/Eak8KhpX5zBJ8J+gUmZLtdrDGFY5GWmc4NSQnpKC
23uGKnex0ZjROyYXR3fJN9BPut6Zb5EHFhZtP/yCDH1O3w8/CU6Ir7nW3wpwEqQCSeuOD9WD85xq
Adwb/UT07GX2u2JDolGJ9zJ71B5pYguGMTTNI7B5yHWjfSn9yHsx3CTcZpOacPK6WzcrtWPEcGMf
p9mbqaGx9rsU9D6JNqmP6kygn6yLNjrzn4njhJ9LtzwjcIkwCbQCrQh42sPc6T4uSTGujA5eqmYz
vY/Q+G8sg/vHK2Z9X/spkQ4WslZ7Web6mHazv49SXd93dmy+dWpv1Q6iwdkdoVPRTujtod3mlO63
SUoSIl3cMV7+2lTh+NpKcshCSxs3pOIaW7uFBoUwJVrLQrOvE0MUUsic8S6QoTLr4FAezQQuapPx
EVe5f3RRh28BM2fwthD7P6Hh+ixf4iZtT2nuX32CIt5ISC/XqO6jPapmfA+xH92KxO+odX3c27I6
5nQe3zBvFqoZ4USkAdzq6uoQT9XP/Qem3OGbIh9rRZwZ4xEqr3vdYzausQ436X0kW+tnjikb6K/b
uRcn1fzLxGFgJZ2hOzo6QcXoIwl3MTiwlGVWBG4FMBrOk4dQZGaqZUHLckbmWaWXXhNRsr0zlTuE
4Uh+loUp1DaYY+ADaDcMWhgnpKr+CvRW20vwiZeshdNF2ia4RqBCZ+q97FzwBNHrMDDp02xbByhi
uQxTn3PUmRBalGgM5udBkD9gY2VZFaFkKGp4RTCT4B2M0Jw2gzOhcFrOMALzr2Ygmm89531kOIuC
K8LzxgAQ/Yy2zKsbhL+Q3Ht99O+LqLZDYCwZ9/9g7vuhkRsT2JlhEbu5YCUrvAhVjm5rLNqHSJNL
TbrYqo2U9obPDskauHiH0Id1jWMXcgS4Ro2OYofUY20PHi0nZq87YH4Jwk76ffSwEAgl85Wh228B
qevQ+D7Z10RA7kYNK0ToM9wFQfxbMXdbR0ORBwD+HlWo4ofswj2T2pZQ12PTdNHaqVOganae+Pts
aWEx7LbOPtcB2Y+0XzokOaX85lgOwV1wOanIUpP2P0TWBoDhxnNmG5j3fPVq3+eD4L4aSlDXECRF
zC0sJibvRjcwftcSnlt5+yNOdHcHoME4P0GTPR4KbKN07luJTMGLnJMexcMuS9tvkZCPcVLagXc/
XFKcCCsGqmrLTLELnkvLqYCN5A5YGyopB/S9QWdnOxtxdza04ouB8J8+pzAvWPCIe6lC/QfPEOIp
rRgq1w9AZUv5owMmNPZ/aIyMtZEOLhdWx7TFsk8G38JpGpBH/vmwZF4cQjPSgWGYczAVziVlhnQq
lOqDureh/Cr3XPn9a1caftC2owbWZtX7+XQiKVWcmmXpQ1JKa9sE0zGVEl1h0h1Mr0Tf4lsn3CYW
avia6Y+yvJ5TBWNEY46BLxR5CDCQsBuGpTH3HP0N/1xqaUtkDIf/uunFTYEN653mlxkXOA7HKZtW
f+C1k8OEyUjMbRMn2EVqvCy9riT0SI/+P8PvuUVRqCbH3rClbTMSj+lps2BJXykzklfEvNauSF3M
2+nwjUio/CI5WFz6wv/0N8bsg4qHlhNg90MUWIwcFGCiCWTmOyKCQoTCxr3RMCzkQ2xcAG++aIiZ
t3nRtfdK06Fhj6iY0bItPjhXTKCgx7LEqWvlYqUN7XSMc9MLngu5AZzz4uFWkgLVD3V2SeEAMvZx
AMTMqt7Ty+bkmmF6zRGBwcfJioOekriBgqulTvDUuEhDxPm5DKXv7SynvmuNIEDEQbNtYLlc15XD
1GycBC2YBLBZ6O7zZvL7zZjkV+n2eLb9STt1iftlou90IGsaT1veX/TeQMM/TQwxANS0MwMrPwbi
aDZEfEP8ay9CfXG6oQW3l71NLdEIscz3mudZR5OR0aqWRCD2ZYWhIba0LXwplBMMvxGLXjRP+5Bt
XB2UaZmMoGq9Q7zYTush67Z1NYyXzprajWH08eYfVXiIXrqsiMvT58o5mGTav5bYzXAP7FLiSa8V
0sdDJ1vxEpG4E8c1wUvVgB2LXHVCXVB4LCeOCawQdD/ziDzSCyBSXGflgYbo/9IZ/VzB3uKQ+lrH
X/NwClF8EzKH2yB6dyaimvOrK93yMcR4bBDxfM01nclsbr+ayi9eO8gjBoPoJe1qPS+RADEDETA0
ExnVHrpEz9mV6RRzyWZcBkD8KsPyvsAzuJMAbWJ0fCYOIC4ZLwQxkBfQ2CdHzuqsWzUmO0qHQ2MY
yYOOSVb0w3EwUc/IoS9fK81gykV/bQ0+ZadH0XR0TWA4nmdaB8vNDhZjt4ue4q3Up+5HBo1jn43L
VEAgP401qWOWYMZeLwghyEzakp5H0G+Xxgz2RfPhZaTPPh9wDVqvY8/j09dt72xXmnMAzX0mcSDf
tFSBK8uuXAQubUy2IP2FhmMh+AvEcnlak1dQ9jnGP9c6jwkENTViLn/+3udSkdsFd559TgoqQa+L
Cb4bqNIJX9H1dd4wu5yBAcLmwkQRRzdNOGdaQ1aB/1vH5BZllw79w4Wy/KfZqmEHya2n9uzQmgke
8ES/KIYBP1pSKi+jiqpLSUVHl3359a2DJjEpHOOu60LQnmICLjumCXnm09zWSzaUtKjmc6i7gIaw
MSLe6o9ayp0bztGlrN0BjzLiWMrC5wIvk7OvB+2ygkKEsbjZUenVuG6z7lzIwYYs7hCxJ5OX3hm0
wOrSdpOMmf3nkQYgjxzzDgd/6PAW0QmguZj0+NoSV6nA5L3mGpEi3dTE+wIVKAEqLU9Vu79yRiMY
h0g9OivtTi5uADN0J8JbMqEzuk4qoE5WhjHH/9YZGIt4I9GlIc0X9mdorJvK5NGyLM9Xvd8TuVm5
iL3t0GLWTockNRLAEiSPb1XLH9iek900PXPJq0MsUxiEAZBw8+rhjbnhT2fwz81aYcqqs2mJoEtu
+mee5jUwBV0Pot4faHG8RTUff9dH+oNzk77SuskHd+R8kFsWv4ZSJDfcrocZ6fRa6nV/VMUsLzDP
sJL51TWlKrvpbVPeKEuDtmGkb5nDpbTb5mGCeSbvjtnY5Op330uNfTsVP1Rc9r8gnMiT59R/JTXs
Ji9n1N3Gb0RkGffICO9aYcmNJgicq0PdR/JCvcgJ9pSX/PIm7zxcXOK9iKi3mPSJU1mP4Ddx8/Qh
J6jK5vltIoyoCiK3G7c3P/JstFY2uxK2RtQR9lJuGDJ3LrOG+0Lm5cSxAG3UlLr7oZqbRw/F/V4M
9QnAufFQWoJMkEbfJvcKDYP9SjVZd2FgQIer8tmh/EGHZczvr/mnIEHInGrtuDaaOIWUmWC0LA5q
LBQEqkqxQQvO9ix1yBHm4lcXOqzwyOp/W4Ppns3BgUNBDtHagnx8FcviuJW3y9iZQIH4JLpF1YmC
hwOZkFMgK0L10tShtceShykjUTf+XVcag/SadlExwHUiNmcF9WE4x0S/nJ+125wr6KIFKYmi1LVT
zkgRnjIZK9iFJpN9akpocA7VF+xdVfBcNDxf6z7BAMnWt58HOKTPJQwzUGwNgQCA2hyMhUyW87I9
1nOFUnYIzQv3xEEX81UbOn2XGG15iWdraWGKecdsc6bEq+p9akAHqCtm1G7MIdLTe23aOFU4odks
M7mxdRxVSfdJpHuxD31RnJeCH5kGUls/TNJ7NevFLmOKsXJ7DYVSvGDcJuSPW6MZ0ps+eL+H0CAc
sBVAK0z8VcqdvJe2cY+NnGVQzul4CmcRKOm+dOMUPWia9XR+yN7RCLr+6pnfl287y0A1+7r65nBP
oaYlnchryXBekXp8KGV4nmvDBARj/xK9I4iZacyLmO9e3Y722gAaKCNO744ed9e8xkhCM9/byQpJ
MRs3JWg6MXRN837//KZwC34uxd/BIBhyF0tmPkKK/BIipGXwR+siJONgbRNoexy16W3SRcVZW49f
bYTqbhfORzXUVyvxxVLlxce8mL66hJ1+U90psuG867my9pyAsqCSH4g4cLlalypsNeCXvr+HQvMh
kUedymVJVWPsiLh402YrDLTJ87ZlCh6dI3J54kAE5ZfEMaxCiuS9l7HhhMRhqj6j46/PBJFkgY5U
4RnUhQwG54DZ92TYIGchoWYVN2wrprSSawg+UbOzewj7elOATmBgwI8d8Klr4n9wGCOkKsKon3fQ
d8A0h6izMSl12H1I5osemHXm9BJ3zfCT4Nalrhu7vUZFC5Urq9+6xBteRNOhaDIDN7dADZAocE5D
Rdc2DnGd651zTZZFoxCA1hafjKbeTRUf4fO0NJIzH+iMyznrSdJ9bEZYokr7c9L4Dz/1hmDAHAed
ojqivotvIvXXA5f2qRydnK2UJYoyguhH7OzNAMzw+aaGQXN2Ya1QXvvf0YJke2HE09kOiSBqR+L5
GlWZD+xOiPfmcaVh+TpNftzcvQKFMU/B+d2Ohpsb5a8dDd47UeHtLhQzVsE49Q+9qP9C8p/eEMy7
IKj196GIorvdRPMeXxTkbILsmH/xWKLtorAB803aBMFfZgIFwtIO4ljbPqMBshgMWdIM6JWVJXY0
3bwdob3mF01BxbAj4KfOiA4jQehcOC/gzFEbW8jlUDl+MdGbFkI/UrOML3YiafIZXMvsWDc9qdMX
l9J/ZSKTZ8pAfZcaJU4m0/w+F6iqdSKz10ZmcWlPKNYcjmhuUtSXFmt7OdBlQART+weAcnji5M0z
Wn+P2sIn5cH6BbKoRB4ZE5TIMdeVpEsyu3zNoHdmiNxBnqBxSutmWpm4NY8peezNoruYK+z06GoZ
ztmpca+XJXfh9RXqo+pIieYirl7RM4db7uAe3SQAAgTw95rDJhBAFpwQtA8SgYr+mUMiLZzMdBbx
fSAAmh3GVG1q1sFzsPJnGfY9TuQ/m91z2ysdwblQx1AhVVBCij6PJZb1WemHIVyEqpVJenOPK7rA
hcXcKDmPVob5Ay3uqnKc4jb2eXkb6jRaYPV7UiXf2czd7/hJI3n2aLbsI2KsrEppn4g5qflNf955
WKZqWdlfjGy8MtfLHpPThAHhTb97nRwgSxH4jWDb5BJH3kGoDV1dUcGUIiCvatzXyvMUaUFSnW0r
RrQgOLFqg9ZekwT/pJPwNaqM7IGSUQ8pj9FnEQ3xCb92/GKFHdOV2Wl2dpdGNxtR4MYWubbp6aas
vULOlwkGjGfV/uW55OBMEzwKARkMzaVHEP5i6ZNcmxhINo3kOaFFNoxfyKSbGAIDs7iMJFSNkGRa
l4809BiLd/2eu8Z7+AVgzLhT5r50rejSLuWbG+a/06pCjGiXIflJfKAQ4IGjdaYKGNic6pRis6kA
ludubrirkWH+GiOJ3AjENRh+uXxWbavP26jkaP10WD+9ThCFtvly3RWy79AbRTyZRNovo0dpYePp
Pmx0ozs/4tHiLktYdYSDGuMWLJenN1YQuzqPxuX5+HzlLw/JLEGTPEhwfvrSfOmHxj95CmPJTL7u
ttdUc56ckXHaVDP+Wn4UTvM9AuO3f556dcd3Sd/oadOENdPFpkv9c2RwLLEW49PzFarL+ggaKwDP
MzGcWer0fIlg5KP71pl2GBC1nR+Vlk+4wOQegixwNa5gCDwWbVRAVe1ZpOWw9pLWJ43A/AUgcVyC
RvxXhLO3SOuzb2Y1BmHLVjGOjn5TY5MfYAwnJ1n6ORSlLmgm8yXW3HOsNWPQ0QOmEOPYAOPAPSWZ
Xq8NG75EE+bHvPTf0tx2OFFRebCBO1uIxNGLM6GakzYtvizAidC9NkSu0HZUiPmZF7+ijB+9ON7k
qOJ/DBhq24k+P0AwDDFQMEgnZaS1jHRLh1SxKkeTJ6KKvnzlu0dCY6FuxfZlLn1I0h4tV3qyyQWg
GzWfHvCG9OD5KnZMXhnV71aY5c6YQzuYlyVZRk5Nn96MuCpg34/miVg7E/nePJ3Gl8rrNBP4A8SX
OaLXI7SJqS/yooXX6+ocZhoLXDTtffJht1ybVUZDm9JijAkVVcDkD/4AApSjpv+gRp4OMGPbFV0A
91L19q887uz98yeXnitoDwCWEvpIkmflwRfTfHdKEiFcELKZZxUM4lh8V8aAOuNPduv2Ui7LYgl2
fEkvc8KOpNuTDTxViV1qkZ3L7pxeZGPrZ9rdr3Zs89To+aTGLvsq5oOTcZipMmAZhBJ8iWwnu+Ym
lX+sN+fQ4qfn/0RB/oaOwoZLIUJSPio9PBduqZ3Rr+9cBzZqnITh2bJketAjqKW0rhheS4JEn4ut
Grx0yvB3PCjadl+myd2BEHmQhygd5RmWU31+vuogxsh4Tg7M/+Kzt/hznq9y/Aj7yRE/RiyTR8wz
b8yix+vz4UMfukWBPYa7SsBk1BoC4ObUOj9/gn6oSJzE4gBBRJw6XSDEjBt2jyoC6Nswmw4w01vY
rJaXFi5BmDE8zaalfZY/K/llcSS8aNSzF8sKvwyTiaHe0PqYqKqBndt4Fy1hjEZT+K9i7Ju9zrlh
U7hgEFXSw+hTXXHOax8BZ2gDYxawYHKn84JyWezZHukDpD/SAkgcvEMrMEPLDHBXrumzmcdYg4QO
WALIct6pfpN2EZ3LpXDXct/ehJLBxnNM+lwIDtHP2fRjaujcPZ8bz0X6gzri9oMAoKj1yukxomv/
ApOYMxVR2GnX7Hw3Q6qLyunKVQ7rPKugUvDuQdjLrblQzmYHK85KluiIpxgvsYZTb6U7jrtPxdDe
bCndM8lko7FLdNA+Xh8RAPtfLUSemG7bi4ANXtJbGNHfwRrKtiGpni4C7z9hB1R7kgsnD7dxn/2u
lhDlfyxtDzQgBE1Q60zBqoIYiOdietqb8kycCO5gPGxt20+YVvMW6nbHGHntD778URIDmtSJsUE6
a+5s7sk3F3cQCVT5i4fG0dOKFcmTQ7lRbtpvQ60DJIGw/2Q2mXtysapAB5OfOn/j1bPG9M/SjMVe
Gdo3vYm/WVrYfO8axqBuNL6XwNC3QqTM/gEWrUeBISPD0rVF7Gg9apcDjxPDpOvZziIHMcesbP0r
ilKBhyOKz7lmbhHv4vWPSqDDSELsE0dTUH2NW2ylkvZxenYIlwVlWHXWGJG1pn3kCYklgiHvrSMh
goLG6FEuT8U2gd26A4YgSZix2pOVWI8EqCVDb+OUz1Kcnq+ey1DLtaVxOAn9E5a29hIZbXptBLNB
9ODdrtWYec9TfI3jYXjRPT0kMIMprnRxQFTYV/HsuMkDqGeyx5tsoj2Z/m7+YstDXFx4uNVLvTxO
Mj/+Y3OpUdgd8oE8u/dnoRTlpXOvs+pOmJUMlLIJw1xGRFbxi4g0By+IKfbRBErJMbroxCbVBFas
jvRCwmvvwg7ocdwPXqNfkzKFGN5g5odUhKFWAhx2C6IInwMm8gmLA2QnptF9rd0MKgtwlPFrkViM
Q+OSoVjZhIdaa9rdDCEFVV/zM1E/iJ4MT37OwJ/km2JdoJkKzIo7GGbbB6F86Aj7Kbk/R8NShseo
/A4frnwlcIb+uv3qerne8HfS3RXK+2nXs3cl25DIMY5SD+GjbFK6/1DtMJ9SG8W/01I1jeald1wv
aMaI+qOZSlIPKcs3f6Z8TvpKmF97elrqddLKaQbOMa4XVZ/GxkxPHQns3gQL0QuXEwQ36sp16dkm
S7rnU+UEVYsJekfcw7Neey4mnDZJtUQHfMavEIup4yEa0q2dwtek0DGYAmcgFSkGA1ZNkXvsRfcD
FhlJWTgTwe5ryUlj4mlrNT4+ZdTHom3zB2bfH07b0eIYmEVVymf35zyJ85CmE5Ps72lf0+UqnZvq
+K/F0ocgVde5eMbHP64cPnhM7BXaupU9pMUnXQcq0jGAZ0Bll0/9hyp8GvQOF0bOPI+E1fYFOJKE
ahcWbISO2JY/n5NDK0zgb4UpH3bUFkEJLwtMWNUex5FJeidAeTTQg9cW5N6LW9M1xhEX7hO6PFtO
2sObLnHNYGzgXuejGI3Rfm2n6sekQ8L1GLntY/DRf6oBgUL6YDB02RR69bUZYCfZmmS0HLtATHIY
IjKqxtsYj1f0fdnDsNRfhAKrE70l4O+qpj1VGgYxwyCSEs17Gc2uBOyLWEkg7MkmHUYLCrcbAAHt
WmCIC0b0bESwbTMKUrlGJ9itrEL/TYwIccc4BS2G8QLhuN//GpT4MBMvCtTSyLdzIrkKhwk4DamT
Tgf+9HyFdAePXoQ3yhfHcNHsPJeIOiggOW5jRARFtLr0Vhbzrg9aHVtADUNgUdZvGg3Of2R3Q0A0
F24Ol/Ob1acDLgEhL7MXQfdbFpC4u9gry2OdRWNghAJp+hx+8fsB+kbPs34bLjvtc3EaQPSWRlW2
RQEc7iuvae6YcSEGWbLGUmi9dFY4gSooFeTFRbNXI/89PbkJKem6PfSDq7MEb7UK36luEdTQNbp8
SA19pQGbj2gtsPVo5hdxUpInm8HhBBHaGceZbMHW0HR+b/K4D2Yefat5oLWCiOH4LKGfV63MIaaD
2MI3lHFdzAox7zpaHN60GE6RkR1tEKXHfIAb1dXEVDzVoNTxLZA35i2It0DiyDl4YhOaUPhnv+Ye
oQOzn3BOMQHG7j+XCBUXkQZGPKYTeA0H4BmVu+egxvNFQ/pFTnwO8eAQdUue0xeybVdlYkyP1hiZ
asks+SMPm8M225OASveWpFyoBTBp8rCf7kiejB1JSpjem+pgyklRTQLejFwwzk3PKCl2DW8dFczC
9QY1/pKLgSUyA00la908d6IH6QICa+1BHzoJyUFp64XVfOqKwfpzoaUzk+M2BDySCh6xYimS8JYK
Bj/xi3LhamPcVq9oIeWLmu9aNTmnaRHypBGN2zbyvIvJY/pmIorKCw3yDqGX6QKFr435BCBIvpYC
h/aYhyRakoT4Ehru0RcYrzoSqS9OZun7ZpLUl0hVyH0FmmWkf/nK8u+WJeBmUSIc9Zniu5vZXqBy
1cdOpbC9lKdeGhugYYcfTdeqjudY0r0MXrFCYpMfEKlaK6I+u1fZt6iITJFvW5wqSJto90JsuZWV
DUygGtSiquzRpfTkwJHukdyA9b2qyPZueRXzmBPsns8RpNslMIahVPzRBfrqbZgG4zO0aF8Ino5e
Z/brUPM/mNV19yKFe5ShtH0dcqIS03HhMkQ/Q/bEdePo+n0urIGYWoG7XBfvEUYTy9UNQhh69cI8
cm8nRKZ2+vAWz97eEZjdMah4dLNC596AFd7YI3XYYsPYzsshJWNsYHEY/vNOOILXV3u521BFPuy4
7y6+BiHGrMk1Vp2ouYRV+csWHcRcBFzLeKRNXO8Oh5OSIDtLIA/nYiJZ8fkKh0y6Gpnt7Ifc/Gkq
PAEwA4zbc8kcfnNRLogtPf45AyN/S6TpvEgyfPmmC7yLrf3qCKvjc5AeZC0qNb0xoGLX4oDAvP0w
yFVRqFDx/fEQcmf7qpkSr27VInNT7kve0Zmux3GT1eS1c6ASkKf+L2Hntey2km3ZL0IEgIR9pfdm
Ox3pBSFzBO89vr5H5j5V6lu3o/olg6TcFgkmcq0155hTsu769tvs6PmB4VD1rhv+yxhky4/R1x6l
7v0CtsLOI3/QRvT8JUYJGd1EGL1wzYZ8MC80Rg+CDLo7SlATWyVII9K5C4z0zd2SEs5ex2lZhxAk
NWYyhLSTpNwU4h3pkmS3zw3iCvN9KMxol+pWf3Pt7jDB29knbBt/BUb/ikzU2ogJRXtJj4EKtiDg
mn/VsEqgt8P8DfLX3o2sGF009/+qydHraGjXfSRVzoTYZ867L6KyC0kaGTa1SBxa6gSyUw8TlT2Z
/qbLUmdbZ7a70cj8fZo6zMohqXe6h1qv9oprNprjS8cMDezclK5Fv1v42jwK+Y+Vw5YCC5Bm5XXk
ciRoU8OIyAgc8fD5q18DzenGcqJXcKlYd4Oa6YYp8jNeXQ4tSNKONZ3YY+/kXw2UvXi4APojkfKe
dBvyc9Zp36vYck5BTvkABr540/L8t9mKkX3Kik4FJ561o+GWiOGanZyx9T/oEXyQrxHckwa9vZ2y
JO3wxQ2YG89GUb4GlCDrhMBCDKYO9o85it4mo46fGmCauXfLOzkzZHfzxq/soAFiPHqSNAEZwDV7
bq5xzPS79EzkUKom4KpE0N5ndCXwff4VFTgdEFz3Dxv83Cqql+ow992rLjptr/ZKmxTSo6dJIDlq
AN0wOaFEmPMEUa24ZROCBUKXGzRi6Zc5wniKt/+1xef2Z/Tsc4pekTbV0MNCTa6+hqVpO3tMyKAX
lgAUkmd/gaAEB80sI+9SzCldQjP+VUjeTBE4SJbSLNnxTT3G/dhuPv+OSrsnk+0eIyl0i6L+i/zy
HOw5iDnsz7+LTg/udaMFd8ZS2XroM7FTr1UMCBFumFez8px7Zel49QfiSqbMf3OZPXGoLfN3BkBY
UzG7fk3qD69+zr1Cj32PRF8ACKiqSzWlL2Cavvm976C1ys0PtMgb4IHZKRv09Bwm2t3z4LSayThf
dLkMUQugJxav/GOzvppTuC/EOpJylSw5COmBHV1uaE7quvuee+96mlz7YfvlapQWGrXY0kcDwtPC
80f8GV0VBtQsTDo1WNnph89tnuTKap/Id2bKK01Kj0hfIAj1DMEkpMkNBxfd00nQZ9+FJgBlukT6
rYxE+paHZb4TjATIyOKCGBcZcIJd6DHALWVwpJ/wANkPtSQzwRqZ3h+c5mJ0w9DhJaZh2mXxl16A
9ZnTPj47fWXu+9iMzj7QvE2yROBY2AY4HktzT59P+zaNm6Nq6iQQV7DHw1OFLeNgmJrqYwTa0ZJK
0o4RfB3M7dGVR0kYfwzF0ro4WPwVWeabZ4SWJlAaFm3UO4p2umlJvrcbvYFc5evzRS3cNUOIfchl
VNnKwOSfKlZM9MdDr6MSbz0augOHlus0FMuVdp6+hOioAuspaLHsVZ9qGZgE0wZ+nf3OPLY4KS79
HB871yQu1MhWoubYxYn6KqXgq9ETPzO/m85qSRPxz6NcPipql76oGLauhsIPwu7W6lFMkXEJsi73
iT3l1tUZeGWpo179lC9Lx/RoQMnxdIdk3jcLPWbEIzjJQ/vCLyZ3NW2i2WVxvtK/Ws7MIKfUToMz
LZdUajzUop7q5c92nNtzhe0ILlnZkMVlzU99ojynbf7LaeYRdr07no0+mg4u2eXEcC5cCxRQc2u2
+Uo9r4xXJAYtiUB6xIA8JFEgwPQQgbJoV4hN4oszgQRj4MEtBBJkGE8lzMTQx/4PFOA8yAWVk0vW
GiUoib1QX4F4nIS53EHOm/cAxec9pHlMaBSCRJj65j7za6oTGTyri1TchHPohDczZm9NBBp3p5rn
G/FjU11YH0tCkDTvMcxie/jAaGgfHNO1n5pFlwc6uO3EZDFDkMtdnZTitvyeNUaytmRSe+Ez+e0q
z7oU4MWO8Rgibbbncm+1DIfVHELNeVqreVJ/ir3T14wconHiTUzHU4vmpkN+EJCNF8M9jGvGmnKc
r8tFdf/joHD38xRjzisSFCP/WpohQEQ3Ew5iTTpFjRw1jCQSoEbgpMwT8xVNiHaelTDOKcq/0iIK
9oS5o0LozLDaAjHJ1j0I7Bp7zh7Hin5SS4ko8NSbxR6lNFPFrthm4cgQxtIvapmsXr90iNAv5kQz
RzQQOb3iZhmG5NAmHtJMnmaVZUFDQBjqi45MIiu08XxxufpD7R0hN6CR+FdbVD3CMoI8oiM15j++
uj2qzTUzWlTUcoahVEdqSeb0d1iFFmLrLH3xmZAdTGAi7TL61Ope/33MUArQVH5Ff/URajSK4wIq
Z9o4L1qrDYdqkJ9v3ZHVFRHcwb1PbNQB8M95MEqWA1W7cVS3okxgdwziatk2jfUjiOz4poQFpub8
8HTrOox+euoLd9k0fmFuRmmRALSREobBNj5Qha1EQ6CCPTbVJjaAC3U5wfQTmYKncPTFAW67QB5F
tIdwOmsXkt521eEmrrH+6xurIXaClsiTnlJ303on2SFCCAFSze7NIYJqpXk48Qi6N/pfGb3jClPF
i5aUwM29BvMXb+CjnXr/Mge/S0uSMDQ3ejdDe+I7QoefO7C64cQVZiT0HmRfuOJ90Xvzh3qQxvom
KwLCqTwZcMasFRo64YhrUzNLqrww2EzjCKUgmy60nJ2JGR3JaepUaTGS1IUPw4JEkm1dzCHeHbc5
TM58YlqcbrvZxrvqsU9n3px+KkK8sIk2UFyy/eLl3kuXu1vasOVhdjFVO2kV7j9Ld5Jyu5Vq9BfB
UpxKVF8ojHrCA6RsQC14IelmT/NOSOBb4QzHPBj5kDqOt/hWpS7Hp/jNuENpFd8h+CBnbFTUlPKf
yaZaZ1qUaKD9tPFNRM1uTtbK9aWsVVaHUbKiFQzOgChJW2MY2ebCPT+TZEmP6oujvjNFw+zaaeKW
MBlCGW25qEdjHYbnMKuzXQs5kkNjE6713I0PS+3r+LeS6mokLm48Ec2nsvypBIwTm3Ni8I4N/vwt
pVGwntGVr3wLtk8cOT4aEJYpFKR5gpnblFPR7kryRylfZ+82Ar5786b0/XqsfTt5UQsJvWiN3ZS6
nKRJs2TmTE97qU9isQ6NVHKrBYhYd05d/1YFVBrrFELZedT1AYDLv5bMyM5j2ENwiH6ir8gpG/l5
7kHbLjAoJo0tqLHvpH9pJ3+ge5HSSb2ktJGOmHMIF0gzMO4MnCfZpVKLGVXBujdQJ2eZRKjqCS3A
SJ8efW3417pMf9G/dg6tXQdPfHjaE2/14VnXFepM/DDXsbfFNQ2t/JijQTuqfnR8CQw/uJq1z2Xp
pYjeMdGsQACSgbyAlIaXj/EtsMy9GEGNIKOn/62aF3JgkdbefAj1utjZGEWYbUWFfyLJNePIhBaA
5ndssP31NcimUveNrYsB+LP9gNGAKob/tyUF62rR6VFOvzio6a/NUpObAbPjNldDdigD6GKj5154
Xb82Hf0xrXgnumI8Bn19YZgQgbBg5qWWQD6NqYSwF8YDEmIbfkWpjYcR5s6Wc53cBuyfIrQfFdy1
ld9m9VullbdajNWL6yb+akS+gHxXeAzzHGPb0JXTnNklkYzMn0R1/TQr4rYciUOli+9jrdlPD+H5
NfVBVspnYL9RUBjh78JonE2fDQL3YSfea0mj6V14H67ALsPoIZfzfCWu7OAoka4IF7oteRPn6cdU
3Wb+iaqRtaD3yrjHOLo9e0VYRjtrLulAxyO3M73ZTwyH3gqdhMTEcu/qWV0TajQsDeY5x92qz7JD
mfboFsIy6Zvugf8yRYZp6K6bJIxP+ImRUMmzK3Sa+cgWeoiQj++DpvyxpC0JYRN+151XoRoWYzQb
pBuRTdqgHwrka/Nsejt1wlBnjjJuGBWiNycieDp73GcOmQsN05nZhpdGc3eaBRhqmTzSjV2ftvoI
qTH3YpcMC9qxFp2MVZ9ZwZMqAGPr3N0nYxRroxQe9q4h/uWF1ymQ3wNidA525qT8jZVYa6StFdQM
BODwaAYevmLWZr9qdvni9kHwFVg3Y6CoWxm4Mh9qoS3rY0UK33svPjSqua8RSKcB2nQrq7klsulR
/9ZKLT8odVmnfcvNTntBUQKwvgnyV+Gbf4G5Z4g9YAywGizXeORJgPMWJoOVBkOpHMAN6l4dEr5R
RVcAfQCDy7+XpHfOZSfCl7EkdMtKh+Z7W5L3nKUfdpRZh3ReppeCclZmF3KblFIgUj2b3Vhxys24
Zm3q/ie1tH0wYFd10OwPURL4G7sS81+6k29K8Rv/hPN1wPsIUnsw4MzlJ6s1lie25p9W2BVHKpnl
rPV6+tClCy/PHfDNiJcf6jXXS88Th45DWfiMPSJbZKepRfuvhXBm0rncED0VvGZl0FzK2P2bfDPm
obQJe4beTJWygY4aFbnZ1M7VZN5y7Sawhl4H09qt2+pC7V1dlgWYYOQP005ETAvAxoA26ZsWuOJr
WuO96KVaOBb0smQcGxdpQUAxUQd/zHO1SQh9WXJr3XL91selnq+Blc6PqADHIwYuSySvKbm/poea
etEOZgrY+s/Q3Ysg7nfGMK59o8X3Hs8XtdWCEkohNxkXROf9Jm47+LxyC077NbYa/dqnQhpRYUMG
M+cDjsfBOo9BWYFyCc7IsjNs7WaN3JrPz8jxH9o20zQ5lCxScMheP/+Nnvf6KYjIWjlFAKdb0X3t
NppDIyMtafmXDBVSBzk3Xihj29LcXqkBU/op0WY/0S2ABL6boWWTpaEqEqGdvzDDNnba6D8YP5Z7
h7RugsDHuYFQIxEGHkSznRoNxHKgANQICoWWS2s97NqIKxiPWNvtJ9qLB+AdKF0phHZLXGSHXMYE
1NJ+rwudUL+5ATQvn/ZDU+/HvmlWUdLNeOviGWdoxggXRkaR0HbtmLZFSOz4OcyayVJUZznxpg22
Pm/wLpQ/zqUnXNCk/y0X5XUoO6Y8i5k8w5zfSB+YZhuEmhGxQiAw93ZvhkZc2xwvxs7tkmQDDYQE
tlhLs31RdR95T+fF19D8NAsOg2HUbQ6sbE/FSAIwb0gJiSwxrSPOmmNe0iNbtf47gMyc1j2oRsd1
svcUyTzDnxLVKl2uLUKHZDN46Xy24n4+u1FHcoKAVzJLbUwkVTJww61T02Zf/TTQd6rGC4IMkVVp
LZTF+xGdwzQZxWtMas8rmnGY43nGWa0zzdc5FQN0MD3etn39t9YP1sugJxA0Y7qjM4aXl1lnxmWK
b4CK4mNEaEspungf+oQvl4sT72H7r2oga+eaPMJLMvt/GwaXhC1VJGrJnWcGT+XkkeNE6p6RG5vR
1aC7yTNa1hN8aebF3VYddLBCIWHxBdH1s/7RJP4DZUt2LLmgnq7l/92gY97pktDi8SU7FoSRpSGZ
xHTfER/KWalLFAD/C8yjcXsz1S0FoQCCLNiQSQUPqV/wgq817dIMoJcE5oJdrWXZR94GCFU6UjjY
8x7hNBynrP3oPaa2YvQQnMrFyqzhVOOaq0xO1YFhYoRCUfuIfZqhjll/Z+NKTgW5Z5qFi3j+R0GH
jM41j92QzYRSzu9oloe9n8hInkDrzxy3i3WR4OpQXp1BignzIPnpRP1rSfVxHgr3YnO8XpuiulXy
bImwiY270kDjj9HPfAbOn3QEyhq4pnG7WX8x8EbXOEwbUeA3G1sjOEc19zy3bcu9sSB/LCMH4TmW
p6MJT+Pa4NHp6h6Qs4cF1DQHfwtSAzl/DpQHgEdfnPuxFNupm38HIALtrRXnwZobPuX3EieAISxj
71iueYqlDixLSUbCUk10toPUp9FxNVRyKSTLK6cJDeGjFejjpOkBGzFBWCiPCdOzrZNdl4x6DX1A
cOzbO2w/9olWt32izhLbvAKIBq+QoslNbGR/3t/Iec1ThqDhpB4ZFMigzyX1ZnJehlY0O4adOokb
6bBh5qvTbUFxv/jOk17830aDhbXWgvlYOiSiRoC6XipUAXYrHiaIkFUAk2anJD5qYTYKZjchJpxW
GxEV8wJdtxpMBH+aR7aLTbAYoOlrR8yD2xF88UPZqDmxptcBb97J1KwHlQ46VpR+XM9teAMtS70j
SCSh0jskVuc+A1JCjnSRG04ZOwjZYtdWzrvf4xATdVw7KKd0ghK88tyQ3traP0wDFvwY5jXBXO78
ruc9c22pw8RQVp0/HwW7TtRCcuPq6ywX308kknRhnNlPlbMV2bSvQoOfg5+UYzIKnpXPYGYXo89A
NVKynWiD90Gf4GB0jJzAohhPmnswvR37N1PWGn4hwzvfGtN77dlHrwoftTYCO5c3cz3CgWc1Ot/Q
3N8yhWP7671278ok7M9WuqgIqqBBmoM5mvZuVlrvvruqylVe2cmFfFWSwN3xxZcLkTqneIHrEjrn
2nTj+zACLI1m5pA55dXlzxI54HfjhjDMwAXC+GfJUEyt6hA5Dnzs/KqWAdP+JYrr6Q4X6y0ctRBn
YCKelscloeHDaydkaY3sRQ40w09ooB5ThEDcN3UCACukSlHArA4XyrVT3R7Z42nlQkrgLw1R+xH9
UfHSOCSLDS6k5hAX1llwNGfibs3HHo24+uGh7PcX+Lz9JVnmZUdgxd/R4mNOYlB7LqeIWHNpiTOw
b1xqxAw0LXDkv4C9R5jf5pDopFXNx1S1Heu2YVTtts++g/bf2elqchz/8Hn01ifOIl2tr7lnLWdF
BYkixlFzFp0Ye3H3lrdwu8D5U5oOX5a4045lLpxNyayUcpSnOI7JdzR6IlXy1j6QY7DcFRXAsIYX
DDjamLTXRFgf8N+N05+laz3CQhI5SnSLq4b8H82DMb6DKyO5bhg+cNfPKHj0v5DijgjevewSgwW4
NUY7MBut/mYU5J1RUTXM8rwARG9dfp0pFnW/d0/4LTNY9Q392RQlCUjC+t34FkgLs1qcnih0LN3r
KQIzjfwSiQKy/JWeWXTfhqH+qOviEqG822VxyZTd6uOtg6j9lTxMsub6ZP6LHiRJpnCHsg4lvN36
qbciIyS+jZAd6YTuo9h1zim0HRqpGYIZ+YjZ4YpxJrxPKza0PSEVuJa0SjsZ+eQhPwz7fG0kzGWU
atAofWZpKWFiV8vZ5LHXohTkHNBH0YtAYbirQgxLuuE9bOGPHDhLDIhc3i2Hp2Xe+Ex/MePY0c2T
i3pklG9kUWIm8P0r+ydFw2x3j5Kf48BhEbZOAa+iNwdEa/RY1bMiNc0rMyRcTZF2cpRPWS648VEx
cbBfQ3z/NeIIe5O2sDeIR06IckiLInESGgGuQzeTI9bbH1ncPGrg16u8KG8zoWdYv+xlE+tGdTf3
qukcxn1zK4tHLU+4dKKOTEDSgyMI4OuLEetjyUxTSS1dBetJaU9YjGUaZkGrmKnyE3M3TN+kgtzm
IPBMh6Q6UAfdPOk+VsuU1q/pANXGLPWR8GerR1s5opHjQ4D1ni2EfABH+uK3KGm9eNGu/wzKCB+I
2KnIwKb7zQg8GkHkiHzC+um/l5pVvuhWXt3q2MVeht3T13V6WWEQHoaW67AJ0fjbbVGfOgmRCUyL
lkhhz4c8Kb47SZB/t5rjPFbkk5pkXFDwxdyQXP/QOBZeZlr2iK/4pA8NWR3ZrNmHvhe3Mm3dVU8z
Y4fHgi3byetMBoSRvQR6zl8xqfwxzLilOTsgKZOdnQQK/xPBDa5nG8VXiBgMuQES9llzu2NmcNaV
TdfaAM83O93Dq6ufnyUtkxi474b5UILowYoL8ER9fu2ayVzNNKpWiWYvuEbD4u7JpdR1cW3zX0uH
/rQoc7R6FdZ3kEv5s3GN8gyKQI4U8ojg6rTAv0MdOt+YBE63qSFIhiwnKHEtlBhEXgQ21C5Odq+d
6D7M6ZdiCs15k8awnDmCWZsqXwSqj/i8yIqPFE7oOt50HNP6n+63HRrWefZ/GbIOEHLxpPF58mvJ
AKnCbaeNFbgxdgKCBz7VDSNUYfrtf0QOSt/w2ShtHXTXXUl8G0agoL5qUF9woS5vUL/4DnS2ddbk
/UctDKs6Wh7Ut1sv7mgT05q/AAPML7G2vOf90O8F8fDr0mZgczc7e5ACpfa1X8z4zDZdcL8xNJJC
qjfARv/IOZW1YRkwIAIWRMplGWH8BiTfe0uG71AKphVhvyFvXh7ccqnKJJMt3Q6JBIfnBFUaXWT8
6Lvi2+/FWS65BCqpJSGr8OL65zDgLvlnaVqC3BxqoxTpmpKGRCOFlBfhzSCAq7s0VgHuwfONVxoD
qG64onMHotHkoJHBLmJMzSkeipdeTuHUwnWaXdomuXFMcR62HJBqkZM+JmsnsggkcmD5uwxW5K0g
icqgWe1yl8vqoxoOT5b2ITgnwhQz7j2n9duAkN1TKmc3IVlMkPT76R/AYG4cQ6p3SyLBGs1Kz45W
LCWsguzDCTl9RNKUWmqadXESBzkryZV0pzntoq3e6IyfMXyX45eRGLnPOpfPp99z0T1ik6ANfy4n
jO7Tew2CZWeNQ3ZOJJMEnUqMd4lwToHJk3iBzCMCyPHIb0JcpnwzIx2FIyAqyI+4By0J4gmbeMSA
yrEfkxht4qwJX6mmj4S3oKsTE0bzgaiIvNZ+hWlSnAwHqkXFycsJCzQIkahOgAEHa8BrDErKj/Jb
qQ3MDlGjczYyxvBBoIxrQIPL6D0jQUM4OWFXHXxQ5B30t54J6qttTx20w/BqyfDF0U2uqZaPd36A
8b5g0N51Gv4P9dqEDuZTzkcjCK3/v8XnSouOgqYmmw2fJVd/s1I1W0pH+0Zp0N6a5ZrR3z1pAmw+
EerDV6O1e1g8TEtrvO+EV2FdHox7asAeirBH3oImrfZ6HtdXssDupeWnb9z16WkuMSONhGM+4Qb5
rReEAXISCXdaArVhFfdEF3IG6NZNbdavhPn8snQSjugmIbWTw0lvim84F/VnT3W2LXIj2y4urnfT
HstV6k/axagwiCpZo6gSDrZEJniV4DOLh/RshNnOjNFk2q7LfAH9NueSHPLP6H8ZzWnZ9pSlqz/l
H9girDsJBrXBxzhXcYNfk5WRU3UAHfKlIwxCyq4ua2ez6AB8cayLDXuUB6V6grioaqF6wLSWEzKx
TSXg0MqzXRPhbhP0BWW+c70NpV9PLVnlNxeH6DPYU2Jfd3FyszNpWK1jpKEhYEsbSJGP8f+pliyx
j8nQT+dNTsrpja1quLoAjlE4I4Jm6nimlvTOJUezbWLivUzIgzvXY4v+Tz5SiycpVIsYl40hxfRC
Lj7XySFNU/IWliLbYy/nnmsjQj9+vjgQN6gOQ+oYFIfZdB5ku0pO1WcjwiMGienzEQOfaKvx8Tsu
Vp9EDjzVn1TL4pPL4CVutnx4BaNs9d/Q2349D3ZwUYg4HFghEc7WfFB3rszLiDAYA4yh6ZTwoYhz
VwTjTS1WNehHFAQvsQ/dfDZCi/HbGF7Uok80v4eUC0dO6tCLhGdHzqosuTRe059S8xDKobEftvrJ
c0EWrVykIzDoffxvQ7icp474uhiJ1+Yz1cQcSCJY0Go6lUf+pNOwsbHz4T4CzISBhkbcMalJQZin
6OzKBTQZzv1Wa124i/Gb6KBXmn2LGNuWD1HyGHKgbK4d9G1r8nfMExJsE2IZg+ey8V5jh/xbkFlo
GP79i+qR2zn57vMYG03mgT/VIdHByDlh2jj7bXpPu6bb0/GgzTVOVnamo0kY3xjkGyFtbLZcxjKF
zVXTkrYq1BJdNV25IJfjALfklgqcLnkTgcMJazCvgiRIsP4Iv+ifvTN2cNcOkqJXrQnNzdIw+19c
n6RnafqjUaGdDapLKQSIhPUdOVKzI9UBQK5cjD7G3jeE6c4pop/JaEwEqUg5NFmzLQaCmvxaKZ5y
oCRfuihHTLVM6ZdxiKmSpYe44EBsJ8ABOuUtTsLo/HlTn+LoMUuzuFoyXDWXSDrGa3hn+3KOnwtJ
qgOWMa3ql3OZZAu0qvDpalW8V25GV5Kl1CPlcNRGco4xLR0YFDknD4Tx52JhWcYyFaAF4L8qhP7P
gjYBmO5ivEmT4ef9Td3k1O1OI6Qaaz3R7G4MTSVp4OXzbVXPYolUWELSzgMOgKnsrCglT7FgSnFQ
FtlVPR6UOlu3Hfnt0pzfE8CNw6CZ9s4w6UnPnM8foAAGuuTdfA/9O0Kxem1Cr9laRhJdBrunR2PD
yzpB9Fj9hyCingWXCIOtzZ85aV0CDfUj59sA9PBIYtOXSHUlGvqOO9zG1t6Eh7ytHfDQoyvEQ8SJ
9YAEHDFCKeloutCjmQAeO6QJ9NyNZVfxkVvS7UQoefm5DNLyhBagOnPBsoNylt3AN54vammaZTlM
XXNj30roaXXcAkv3nMtgAZvuzEY9JehM2+pU3ivPwgcpjqnBTaLsc5JpOY+XJw0lmAR/krKTVN0Z
dSjfFEBLJzMBqRUCXEJezgrX9gfneU3YKGHGMaWpyWJI01NpRLJb2YYvbdxKSNp4Db14goM1V7tl
RuBY+3W6SxgFvw1W43BOivLTYNPwR0QvVrP8dmaUKRWNdL6t7NUEFS8cW/70+NUjvUFQRoCgHnzN
M8LYCGiZztzcpvMoVUuODKTEHI39Qs+477f3BNgBMgsg+lS9wbPFILJHIzwxSaslOwq8UANHELcM
9jPer4N6FrriOYWVYGybWNdezpijSrRnCIUbZUMrrfkfV1pSEIMjQO6nnfgWhi9hXAFm9ukHHtI6
QrkHt2zTpJ65H9rh7ILGQnvvvNSyH5hl5U9u2fWmrpJvKYku3aYktXAjPDZXDnL9S10iyphfYQYM
1ywW02tJDgqheC4IrZ7eqWYgb8PKXz8MwyVHm/0SelWQX3P6p2rQoUYei2ya+AlGCVwvZhyU4CbR
zczuR0FaAT1B8qO7NRJWksxzYyz34AqtI/CnYyl7+oss7WURc8K6o6/9nh00D2TSJmTrTN51Azec
cXDE9U5peDorIpqv2YYuFddi1u0ubM3u1nbwoGAParuinw3yw4voMH/pu4mwT4reuy8Xg04dpm2b
aGQ3eHC/TL4UTT0dSg+qThVHu8i3l/sYtA34RIZvkIOjOx0algoUWWXmOmTN9l5K4XcDD5ubG4gI
l1vUzWewu1ny9r2yNYO/uycQc8kIrIUCmjkVJnoIxtuqsojutTr7bJhfxpRZsCEvA6UyUHqDqe1/
R3FcHzXdMVDsLoABO3jOMCGdazoizHGN3YDtlklI99bObvHiRzGgz0jHm9F2pzYx4MdzFgTYR+yK
72r252xFDViGUkM76eAbZgoA91DudIpWp45VOVU/1TC+vEgB2+XSCdEfJo9e+uLAA6kYXgWFxQGd
Z7XRugTk+FhhjIBCiwLbuNsaE009eS+HxvqKlt4lQqaCBNkt3aEb0JrEWTYwZxTOrz7+Chz9bTGk
Dx0d9MM1ILGlJXIfwj7AVVQkcQ+EkRF8hHE6mc2faD/1fVWHJXy6Rb/7jVVCQmzbteo0IfuLP3tO
mYz2il1b5oE2+ySystOy+DGKGIfNycLPCvZZIuKUmMvV7QKl3vKmy/+8ekMqqeksAAqd5pk4PA9e
kJVCaytNA9O74s6BK63PfVrtUre7fx7cAFgQkysGutNuiESJmRzSWIkmVQshRhTc4VQw0Krrg42M
ecfo4Ql+YzriQgDGF2bVETnht4i5+Z1Gbr3l5KYfDIu2VpMunBMhnJADy+R9reZ8YVmjtKm9vdFp
v+MY9foQ+M3TniPCtAg62dhQdUPH6L8EHEcUyS6THTj1KJdtuNoFcVkxE6VaHQ4KUmFGvrYagxFI
kjwd8eXY1fGYnVXhokoYRp/2sTHTZza6dCIj8nwX4WliFWk0iFOdkpNuU7ECHmCsq44xyhx3CIOm
wRqRPLqo4g0a0m34zGErPFyHgz99VpcTZWSfomWxTzRyXSlNAzq2kLJI5DMNV3t+Y287eyBQ1tTL
3uscWclTk5lQMc9C2gd4H10yKKV/WoGR1BK7X+OQpO8yHb7AAfYOUK5JXmbHHG5OfixL2chPra+1
h6tADe5DKnziGNpsFTqERA1ESvXaEm9jwHQfleN8tTPS2RNylWmMyURiB5oYkyvvIqdJokEq1noL
Yja6x4eJ87pjDdpdLVZFtI/f1MkO96a7GYXFJW5B84O7iLR+NKFiMHO7qkdlWsP8G+21rhncTRZ3
OWJ9gv7W68VIM73FEw2Pb9/b0Ghbxlx6l1d3XfcfXVJi8mSw/HnfbKoCgyxZyjvHIgVWd7Fg+XTW
Hh/jGKDRKcfqNCnwZCWar3LkcVtGw7gRnuJvqnFlQydbu7IBiQ+7ZV9FvKrwTGrxpn48UD9FK62P
flV66Ow+7/eRk5/+e+KC4/0/6NmkmGH/sMlW0fX/SFdJBHpfUrX97VxQEBO6kt1x6b/lAamL2JqR
9ikkuRqWkqqB/gR9CUWLd+I4bZMXWf/KYeGcfD3ruNtFLyZikNtkwMwcLYdr2EEx77OFX9vWvM0y
lLpriurU9xjwMpDq/mislRNxbrAjMh1haORChEaIWZ7VogFh37hlE61V+MXS5gasZTZU4zYWwXBV
IR1Mh1rOcCRcKBZBy7GFYdRMWlgJukCU+l+tHCcuYINOLuzJ/bSg+s8a96Fbx87R9BNUZ5yWE7H1
aos0x5ocSDOno+Y4lxr/7YmPqlvD89rwoWfbQh/yo/pCGMbrf/9U7P/FNEfb5Qqqe8uwLZfP538y
zRdvsDRyZYOtqBCrZ+6wRfHfMWtnKerR3oUBE1GADP+8ZkAG5aszBif1W/w26u/yT2UZoLo8DeN1
12r2W9a18EyHKdsN8mnHNnNIBqKi1K8Kd/QuYU7oqC4tXtas6VfY9i+xYP66UcriMEhQ2qBXgo4u
X1RBJupFJPP/fhFr2sq0QTOKoOELR62NKLtqn2ou/+c1tbl2codVr4lmaHCeM7pXv/nP71Ovqd+s
Xot0p1r99/fbIpPmf4TJkFNjOpYQzNB0lMbGfzDkw6BD4d3U2b6iTTJyoD+4wBnWPS7Ufq7aR2bp
v4qweeucZoCAKampCxKSTeRlsDzr+owXaj61Ja6+fnDY4QekYCSK70yXc2aUWutxQlHQ0VnY2ezj
q84qgMhEHOSHYeUQQUE0VrCD9gmzgN2dNj0mrXgiNt7DncKMmM59OGSnNDmU8iCd+nq/0iMH5ink
wdPkTtjeqEAY8LVbXwcY4EMd/f9sFib71v96o2zfEAZNXN8gudeU28n/FcZkmXHPMVqEew2u8T6V
/2u1eDW1R2Rr4Vadd5L/w9h5LTmObFn2V9rqHbehxVhXP1CBmgyRIuoFlhJaa3z9LPfIrshM66k7
ZmluBFUGQQJwP2fvtacJXRFcscjFOm3gaJIuNjX4ELfj+CjuiIwQDIWrE4kS6A2UsBhdYkwyJaKq
5a6hrAK9DOuzV9GyO1l9sWd810UefVnEiaJBzHEY3elHAYsd921ZmFu9YdZGyjmrxqaO2rL6nho4
VLa15AfS3b9Qsp8fdZUwTBdT5pnDIgL6MDx6/BJgeZrKY4SJBuimLC2Qrr0qa708yqlUIfq/RpzD
uIlUAE9Niu4c5JaOyoFEz0qqeoyPZW6yWm17GKm9pdO7Fyg5UCDeRp2pu41BN13z8kilCqbPTB8Q
PZFL9MX8IQ6j7Nb0DmBVqKRbJlMLReOyhkxGPziFQS6RiGpY4NLHUrZSxUmNmX9xiG19LWesMICc
rTvGJKjEOpHcYgiBBQCRsziRkrJS7N2x7P3GA5th54t9TGyQMmFq9xvcu8RJQoBbVAeXMiZFTbHN
m+Zq6XVgzsdvbLhRmyET0M30Pf/pcFtwZR5cVfu+YGT1ORwUlN3xfNOZgkibSAxoB7iXOvl5TRmP
quvoV/jW6EfHFdRAJHmVxTnEy8EB14K35hSxsgP7la4MG3Bzv2RABXvVO0CJ9lEshqeuizaJqP0a
QpQfp2RjQrrxCZmedksxNBfNa7a6ps3X2qlzEns/FwpRrVZptTcoLckqoOJya6MLYURrI2n7b8Ae
vxhFFa849iALW3F/g+BEZxxZbGtqAHsNrb4HdoCty/gwV2riu6K8CmuMSm2l1d56SPVPZVl2wG8Q
FFQ1AOAqJc2jb+jQGmapHsuqsx6J4Jbt9AD4pHKJ+L6QztflDYLbzQKefbCNVjn3CN/OiTdm1EFY
FURkBeL+HUlGIYJ4XY9o5+eupViND4F2UcBKblSLxR+1BoZbSquiDWO6gFZ/IKR+fOojIdwInPfI
JHa1U4Rn6lULHHwOAI/zkkyyUDxz3jCV1DaqQLc3bdD7fVV+XXJKre7/0IzS768zHMiPULejmXyN
YmrQ+8V07ugauTbZLEgFpv08tccG9OFJDlJdgln/xVtMe2dPWXKuDY8jWrcJKcUpaNw0vps7IbK4
Kcv3TR18p6t8txt7oS1TUbSx2Q2EwD3bHqZkpXD1tdWFhu/y0VdcHnNA4tlLKmRAObopf9G8+gsV
sHEtmVOdTc5JjBV1i3azJKoFaDYq8ISk0sq82tQ3dkRtKUga6ai3Rn2WEww5OPYwHUraPhDDguPb
UENhicqSxEJRIMycdPA1tNNkyDYnklxw1iXU5RX7RQD/eqobXabXN7gURLHHzexr1JXXAc6ENcaF
aDeIWnhAMvnGiYQP2GrJ49HzGFy/iSHoGI1fx7TUH83huSQr8Qn+mn7RIu3JJNuIDNu65tdDAxZi
Zkb0IyExaEquThkMj4MG5AfF4oWLPUOJjW/MjY48i8QkJ0T53jXEIL0NdaS9K1Vj3tmDhn/w7wF1
vAEl0S1wfQWVsV1c9yVR8b/vPVMhsVaHi4INjSSbtBmNvUozeqEXjFZ/cjME3mBu3ydR2+90RHdH
OSwWF4MxYbk0VdixYyFFil0nYiGu0vtu8WQ3nFZY6oOAE5vDQkaYiSt1A7ygKHFjTRh1yxndYeze
5trYYympz2Vbkv5JKWLf24H7uJALMCe5BxYkOXFWoiwvpDH05o2TwB8WQH8PLZgU1mrGcOzFrdpF
X4XNf6+iKeEUDDocW/81SqIPuen1/iC4T6ZAGvQ0a1m26i9j7703c4hUVUQVG8Fmfk6ozvrQTNTn
Pq4ejGTeWrPyOZrVehvMz6EX9n5I0hc6g/hkWbNx0Dl/N0LIpgjSvR0RTdnhG9VIY0iiyqRoswQb
DVMfVKWpi7nQZeWKQI2YsvES7xqRw6M5GjEZSG5sXIwZVOqqmc8O5whQqu3ljaWWqSbSHa3wl8iv
gvG5iU3MPC2X9UFVmoPb6NqZKBX0lim2p2LUPmZa8GWm4YeDgFgmpTASVPwUzJTMvbhpPq+DbgRK
0ZjdqSzBFqqcwLeF0rqrDrzosoxw+TnxkpfWQHQljbdrku5u9z2CAXufxcQgR6CadzFNrTvgaCwE
CNM2EB9HupeZi7syth56E6utbWons4bg32m4ocPiBe3cnK5JX3kvG+qNOSY72V+3+vpDFSEXWtKi
OXfsrA012R+dKr2LOQnTX63Kmzn22ktYan/VBaEB9C3OXU4d0ksXH1P0hmCD6CAX2FPVgQsPOWDJ
Hr0HC+VSQFvA7xpMN52W41YaOYmQyrWW5xs5DCmh3oZXBZuyfJa2Q8WxnV1Zal8QrDkHO299nNHz
rS5y4xxnJtN4LQWhN+LAcGNABnMwAUYciQipYdSt8RdPG4euxJq+oX1kThVvLMXO/LHVZ8glVnYy
Ad17RB/eSFOFak+DcRcKKNSoicq5ih+ja6GxJbqRvEIeK5G0FSYkigo954L0YT2KS7TEUFMWnOgW
ux/iAoW7tJlljs6klHM5c6yOrFZOJ+shrBug02V2COhxWWGb3+cZj56qw3Ibl+xz3WFblIguj4J6
PSFUNObIuruj87Xt6NTV+vyXpxrXBP82dJ/hSGwJB8KQ3sGPB/tiCCHOZsuOSla1L2kUrBMA4w9l
Hi3HtCtu+bRMh0XXw9Mkhojlua4uxVlastXafbQ9W/M1ciMP2AI3b3hRUmy/AM7GxezgsmhS6OOT
CCXsyRhhiRSsHEXnGBXBiSVgh105un/ZdjqdiRCeCFQtECVoGwfXrddpRLJi4lgwF2zKDFuB1Hzn
8Pr2tD0E3943PXgpVZ8mMCCRcvcF80ojGRW8suBF5MrZzQCDpUm5kq0fQ42/NhSLd2GHuKCvMVU2
VkIYomU9DD1TIwsW9w4RcLRWFNyL7lKGZ1ed/ZzUgg+K4SA1j8v0XRsVX0F5kp1EFkpTOAGeorbY
YtOjNSI0RJWNsRRV2YecMvLK7cOjYs3jQUcJgc8CMADTdmdjT4b6MAeasqHa7sdtJGBmxH6tXPwb
udPlD0oGSykPJwRXZbqXOC+0GiAkyTPHsxmjwB/Vq6m+4M+gX6KXFkLCawJ5QmicWyQ/OEImgLgL
XShlMKDW01NeV4FGq5NuwT6l3LOzwKOSRRgPVO9oE7UWCUygMAQ7gpZ7VoVfFNRN64aZOTMkJEap
DWjdrFWcRKSjZIlrvY+14DHKg0MrOtNxsSwNDWnj4hVhuvfC4iPSY2OXkJvpV8byBDiFeIAkstYT
Xa6spnzfCsZRYRu72WOxImmGaumqgma0AIjIUwA4/G5MqNJgBaxdJdob9DZh3RfKJwMMEJrQea/a
qXXO7eZu5Za+V0XZdUSCfnTwJpq6NkyrSflocMTuvMb6LIMf1Q7BZQwaVBGxK6mIWkD4G7LqaJMV
C8MM8FfzsFCEO3dJniCLJPBtqifLH2bV96zJvSSlASmX8swWWbsM92vBvYx6CjGODKhNRgpPPxTf
ocSlIHQfImeIP7Z1f6SvGG+V1Bz2fatM6yJfQLJMtsolrYh31qxvSqfXqCwgu7TafhtUmubnfX7i
DOZczLL+Rh+GJQu6jHXeYJDJB/N7UhjmuR5Sqhn68ISdm3odRfltPVbGOxfZ2szq8GzmnrpNjP5L
PCnhWoNOx9UKnKheUlzFTrdrS7W8hBYXTF2BShOH3r4UiKdSDfEDTDBcPZhV6ATjdU4B4FTMpNgb
WV+cDfD6aEbhSMgBn+KmjzSTg4A+cJaSsSSoqiCMcEMNfbvCr7hACCpvho0WK7DIbKT16He0dR5B
5u8Go+l3NdqereK29bav+I+8RZvXOTgjWvj5cK4EJjgxELSrQXggZSqG+PEOYzNEMwrr/Gcg2xeQ
ZVoyLPtGLdQjtePlSKxYNnwyUFzuRxtiW11OyROKt+EbLU6yO4hv2uNyIdZJ0Assb3o3oAZ+ykeK
E9j7iHj/GJnP2CfvkEo2UgZCGiLOJiNBnkKzciiqTxZCEUTb8XJRqBhvzMGFyB4My0l3euTwofEc
Q6S5ENE0wxRKh32X2z298iDbUudFi4OPI7eHJ2umZFfCmoOF3X9uIN+s3QamxRhH2VNSYyBT52JY
r2k+JpdeDGlLpmCStC2mATVccfFS9pk3QGuaautzspj8XfQyzkOr976svjsDZHJbgZpqCodJJ4JN
osSId4G7IHhVy2WbLqZ1HURygDNRuvGIBNuxftg0ld2eW4szrviZyPYdgXTJCQHFzXBe6kGP+D2B
WbWE3wqfCr6SENNlJ4YQa55vqNZnOv+0MUSU6zKk7Tqc49RZzeQ0IrTR6aukYcpVih5HiiJg42I5
AG6a05tKrOKotoR6WXldP5lO/EUnInCfD4NxtvrhXaoQssTf2PEiz6NZb38eS09/iMNi12SInlXI
vA8BBg2ife+W5SW70aCnrVpkbnCGLp+NJXQ3caU/KoLulXQExbWdecGro526KHFEvJ3fR5SRctHh
Yu7+nh3s7VrRv6b/kmyWbpnWr85hR9iHIwSHU1Z3m54XnKlzNGcyuUyMkJtSqzk96nvFZiKsuHl7
HtBdCtOsHEhomXd1FKK4EsJLOYQGKWShseYnrAwdjbZFH+9hhw9bzj24WoV0SBHDLXUObpqhokPC
1ZMID9c7AsNHxx6X1aV20bkMTuxtKSsRLxSnenDIRZCCWGeADGBabJvNp8nuBBhS0UgahhNxVMXS
RN7KvDsfsLorRY4fHMdFqKTjumBiQF8bj2LOhH6FfcfY9TpSBvL0qNq6MVLAIntQCRPYs7gD0dAQ
fQed4WstatFypqEITHG9LCfTjOpjn6snCxjDLes98gs8/Xlx8K6Jrrnsn2sm4WhJZYCrEOL6IcaK
rxjus+qiua1RHG0Gm2gkJ03UAxxxBLlYuBdb+M6d9CV1qr+ickrPpdHEH0w3Pn5Dp95dK7dmsdBA
BXdNJlqGEu+WPABOYbUf5DWlUIAwM7NyH036p4vbnoB+pkewE9Ujyi8HGzC5l8VpaNLu4jrvceFY
h6hZmpzDcboTxE2cRYYZjAtccNT0oViPGl64NzKsXqYdMkj7HpkWi0NrGV81H2mC9E4REWpy0gl0
k+6jXM6bSbDqRc8/SMzpAPzyJhdoXVm9pEsEU7OZep9sqUvHxCIXcjVVrD5dQpJn6JySuWf1IDfn
FktFqg0DE9bwnURWNymayQE8NilmhOGMLSsEylLFtiHQeKf1qXsvS4IubeJONyg5sg0CMEplHvyD
mAtCIBI5Lc3u4V6zxPCBdLbbRdQTgbx5fLx2OnjuOxJCaVtldEHkZACKJaKbprr06KAwWbglBeNG
3eheiHgZtwP+vraw4m2FYprwRH7+sWELhQw0wMEwm0ugUE7rqpGd3U13F7LlNuIP49v6Kx6nz7XW
zSwKoQhQUP7UtQQR8RNOCB/kta2tq9fJxQcZuqmyjboWCyLA6EqZPtpxfqiiyTnE3ynaBCcLrCkQ
UXCiwMa+JB5ZQ65LYasfVT4QTBeUKMvF8YYvtdEfIiEOKjR7BQGhghJkZLvQ/A4cojlPZVEo2zpX
oodOTT83IyfRkSvSanG08Grhf6phbKWuHZ/MJeHcZgwkJMy3wqBdjiVKg2tUzBxrDYQS1Yoe2kJY
FemX79IsPdiBQrwKZN26Itq4y4dy09nstpr4yqZYGp+V/7BZlOTYzxY5nfH0mT9F37E23XrmRFTM
GLUXtSldcq1zn6DVEqpZhxdc7YjviDtzFR1scbyaqtf6xH0wxZLFWKqDxxQmGgqtlojMU1JTpYjT
GTy3ClckaW8u1DhmR312npjznNWGskQc5DFLYV47RgAWR5PmK6vt4VSUJku6vXS7mCyHD0yel3Vt
AfrDgTJs3VfJJt28Cwjqd1YbzhdDHz8GXkSVpl70rStCgMu+f1L0LtvrSx8f6jA4yUUQ4dVfvXJU
DlqjqhtaQ4S7k2+ezanyEqGUg7zPnjIRkKq83RKhu4tb6mVth4mtcKsFBW/r+gSY3etgCPw6RVYL
wu1dq1MbwfT6fXaV9oNV9h+oqFIMsaxlt4jSYmAstxJtzUFPmQsYgnGMH205eqWGrTtC4kDn2PNj
JBZXORR8gwsQFMI18nWU1MZtalUdqhDkrkyl8T5q8zdQQMlRyWrjyrp8jYGqvED70bblxKGWo7FY
hdU4UPpmSqHW6m4e5vg+KliHPJrn6yYSEnwbXCWtmvmc6uHFVdRpD8e8PGeRaWzH2UTGK4hZDWIJ
31W996nRjRdlKfaxzsyKnJxuj8Q0B0OhpY95brJQDCOSfVSs4BlGox2VVpuV9KPTwnRTjJmojKmx
nvYEIT6GAZ5Sdj+pVTkV7hnKNNYgUkJtTRAFEiRV3Cr00+T041XGMyMIOIBI0NAUDqrPQoHeg84X
nQ75M85IBA+4SZOErpMTVcK4jVCk1qoDCdDPwPDCbbOjnBahcBTixuIaeDkyvSKv7pldXlxie4Ty
ipRW3QGDpWrGJkh1VnhlMj6Ebv7OhRuwKxa+2EkoYJuu/yQFesjF/EClMSOyiWDLE7ikgHWm5NEd
dQSmay8BHiH8D1tX957VITL9GJgHXhq8DaiTMW4FeAxLqPDkraNvPUrWMq00Ki6kiPnqzArEQvY0
Q6NFqVeuHc80zXWoOIhqbTgciLa5Yo2IjOSAcKjZp5Bh3sox8pZqNyRVBVgBGod0yZEm1j5rFgIh
k8fMU62PM7+chOXlZhh/yPbgjpMGntPvRHlrHhPXpfFAJpJKpsjRM61DjxllPZZMY70OdJkc6oTU
1mpAoy3lH7qXEcsTOrSW1YQ5eqOk2KWacZdNR1nJsBZt2uPn71bYyCeoRwOLXLvAjEGXRuJX0YyT
lNEm/lzQguLEepnivL1RlbR809TuGCbBKLvutTIm7+q4scI3+qK6UKAtSki4FkzzYin6ZyXFz1Pk
eQCVSzGfSGFbF3CwN6hTsGTUguMpFrapWOIOU/BsDOpsrc3MrXazOoZXjzSGXVEA4u7DJzTZTKws
5SG1UCDl4fJeABd9I0z5IEJPmSTvcGYA9fCU9Nwy/995c1Cc3WCEWWEOD2kCzXPIOTQWL4VmkjL7
z/Lyr0rYgEwxn5C3puGkShWHaJEASZs4t+OuAtF5aJmR3MiYzaCJLvWJoJ/hiaI8e7mgTYdiaiQO
l2DvKYiR5PdYINsMZILR6eN55Ng7VomztdAJD6an+r2jBw3xoIFDZ0792MxRfur+HhassBzDWYVZ
LcVC9uqsNQqUIsqseBTsjPeEcRl3MmrtxybJVi0S0MUom6vbBvVV3uo0a9WXmMg9MJU1WjUzWqEZ
sXaBbVYATqbU2TYeBXAT+hcr+aD1SeQJOKhooPzt/Fxw2ZN0m989aMl7nZy3STeB2ACZ7w+lQUSn
q9norWZqc3E0pv4Uj88jLsmjHNqRYJTUnN4X8Fx2oTBhyCGyqdvWWYaMR9zniXyAhKlplCTUtcWJ
Q549NNED8az86hbUlJGeWMjEzDDZmQHBBJj5WQgwwVtLBbnUks9grFjR4l3GVm8hjBlcRFLmkwJ8
kT2s9pQQ+zzdpCzHSQEKkngv7ay1KNyj3CMO2UjLDWjjH77lrstcnynqlQmnyf8e1fklyrpPTTa2
eLNqCxJx4V1nD9lgb43HTjUsftA4rhD1RGt+CONa0jhDs9R29ghORW72/AKbdhmOReWSUyuXPsMa
GIF1TLWzOaT5Ma4Cw0RGRK+1ixHA6GLa9zZoU9qdCLKDskOPahL7fJAmUg1T5mjpjq+YztzzpVN5
Nz1mkVa2H70uejRxztDEW1yWd90nkygKf2oJRoXL6GxorwAqFPwASlT5telf+Kq3GgnZt6To6kea
59+LNjX9huvIkYbBtgw73FoTnzYj6GeTeFkBBadzyZRhkbPB0DIfvRaiYF+PBB/ECk0EmWXUaDEG
/Ax7WxpNm4mK5par13DUojbzpdsmwvjPZDs9TMyIqDLQMS5jlSSMwTtOsnGWJQqHoNaSdOXG51IM
dl9tbYCXB0vom0NBuOo10oCZ3mNrotasJibyNwNwUyScpkGIfLEkJbJCAtQSinChSr1Wk348vRrp
ckOjAp5yXRVpJyzy+b/b/jCpCKv7wvVwXpoNwXnTcnfG2DjFunpr3djdQHklbU+FNd0IKdsCOmSD
pthdS6SUJKkQR04nJUO6Fem55ZJL5FQnOJ3KYdLHId+LNo5ckfbi9MDilut2xNtQ7xuPckhyezza
y/hYQ8P6qQnGxNFb45xD7CTmF4oQRiYGlTmtjD6OedMRAaJba8QyC45nxbwOXj7tAlTx28qC9wYS
km4Kv7xdWOHZagVVHKkFTWQxZLozbEzcMxz2le+IOeFSAOK3DWp1q8oY3+NNDnaARo+2loV3Vwzg
/GCUhIu6LxZKeBk24Q1hQ+4tSe12TW8bE+tkOLce6LHhUC6AMh9t4w7lg3SFu5B46XpKl3jojH5q
z4+2XpjnJF8sFDJDtHImPK65oj+GrMhOXjoyOJNDT/iDTESRhl0LbjeBqLW3tdD77lk7rCInTM5k
dBl+FhlPMxj+YTWLL3gUQzChQQJZkW8JsKBiTMdMmpc0UWVpRn2kXQQVH5HAMV0S5RBk0KAFOnig
8XBr68Cjo+4Uu8LgWKT7UTyiiYz2RT4WaHfsD4PePAD9b4hyOOv0y07SgE/QPZiRnvBPtww+xoqr
7ZYavagTYt7H0Rm4cFAhClqilyoHzeRvLUqX9sqCzFYXrlLJmYkNJCSvl5RGJ2qlqjFHcgZ1u+0c
1mQsDzGWwHEJND/QxrvE0r2lbZvu/DUT3RUKZj1cPOjjVshhIAcEM5y/phEDc8+VYktrAYNRRmJ8
6iDNx3pCYLRiGPg7DO800s08GYRx0cPeynDqN01o6CaU2IIlXgfSn8Acy94EJXXciAOEC7i9QIMw
s4+wlujIWEiGWAMJOWoHZDxAfZYGzV8B14ZdJWx68JZGijLlfmoNkvE4a1AdczGGkqei9Jm91XXU
pk5ddZcQdxIhJgQJ24NJgofLqQaAD1VAxyXBkqryO4I1nV1eASdZmz1+hQ6sU0EAZRZ9yZCxQCiJ
7etYxvqr6i+qUUenLd7uejTCvSb8IIrix0b8mDnLcBtNi4LUqL/TWVKeB5sfRhno4Y2f7bsuqD82
oak92pZeABZSbQjNIAU6tBFrN4wN31qKr/PMr3UgkBjBeo3keq6F5a0JfU3h3CD95VmvElaocpTK
iUgchdM5jFz85aNubhavxwFPa3q7VJi2FqhuKJmdCh/9MAGMUgvKQ2bZLPvAiXeViQdCDrY4R1lN
8V7rUTjkbSQ+ZM7Tlrjd0oXzzi2cn0MQRwe5xZf0kJhQ2YwAMHmsC+AelZJuwRnSZRz0mdJXd03p
g5tLMhZiTpTnlMsrEirXTKAmyro4d/SEuoAo3kKNzfcEjj5IIE+nz4jo1HLrQPi41j164rBKYLAD
Y28GcgCATkYwa+hcLGI+YaKaODm1cQqp/+8lKcgQFd1Jm07/Rgzo/aZxsyEeUJq1PABmrub9Lr5M
OhVUtcWaQyWBaAULdDMI/Zkccmv4cUtuMn+ayeU7cr4gi1CU4eVgl3rHsTY8JJ0oxLZRdbMG09xT
seC0pcZ4nSh2c+arRBuryOBxmxX7GTUFDWnyGRLUInUO5bwF8xMWKKJyZWwgS3EVokPXX2YV9ZVH
IsdWLn1aYQA5J5qSvHRMBgbl2LbJiSaM9QznGfct9Vu+F4/KFFfeTtZ0FSdY//Oe09Xf5YG2amiq
JXaebnOa+l1NbLJw0q0kH3wTPSrauflqi6FiFXRdbI4FbAXqTj5QOs6L1zIPshWnPcqh09Lu9Zbc
NP9+IHMXFu4UXzcaVu/XXHFUpVgqSGeRd5l/542/bcpbqKiszVTm7VpuymERb9Ime5We79EiL8Ve
x+EUn+SQmTQGgLxyrRCe+EkAmt+Gt/u0W6tjH5UPaUmGMUBDU2Go7SPaT+UGycLZaIL6IjdjGJQO
YujsmBsgGuV9cvC63D1MWvUX9J2VnVAIzloFbSftJ+3ct8g8KMjgfCCtoN4qXhxSLz8HLVAEq8E8
ZOB8lBHD8i6ZMyyHpoEE7qTah9/uj6B1v8YR6xohh5A8ESr8fZ98qXzFkjRMkCiNbiWSOEI5fjS9
DHVZj7Z+EhJseZ989G0TOxa2bbn9evO3x+WmHPIF0rG89fo+9VgeMjVbs8BJLi4ZoGLZ3iwbFT/A
ms4ZHSAxzDqVlY28GepC9pLRFB7Ea96eows++dsmrszDYFEvDBuRViP4CD29mzNgL5qVgQogVGw6
iHpb5nQZsroAK21WLtOZIsN01pDBr+HZkbIi7nt74G0zEQ9Elj7AjNSzY6K40VXPmqteFlxNmuhW
oHbhopUxa9M6FlyWOYjyt1q/ZpOGYh6jxMue+Mz4sAg292tmqbglN5kVF4ALXVL37K9Imev7TCUI
gR7LosKDGoAqtkVGOSfgT8Qwdxlz7KCLdoAqTyDlzX0IAOMkuzeWx2xUEArNaBPs7WuNTG4bhImx
ycg/vOcip4GUSAgzQsYt76PIM9z++Xxh/y67tjWPTHbLsTSHuanl6L+qiTX4TZqVsyrRsuaeA276
rtwWwIJPzNzC1+Y31uaApSwHvWiFywE2J+DIHLs52Ud6sCFU7scj1VBjiCIjMdnR5KVYk9rFnpUa
LfdZ1e5jW2l3kPzLTdWf5IaOP/8yltFWE1VbObSiNROKGuz/c3PEObyKDQ7wOn2eXDv7Fhmo3XDm
C2UZ7cOo8+wrAV0/hipCwtrBApR3wTz/cb+BXotyJs2KvLJvtiD2SWsZdQ8d8wfVpJDJsnXKoLLk
pYWYYRELPq/OuMlFefo3+m7jf/k+TBPljeuYhosQ/rfvYza7hLaDZfkxs6hr7rr6QzhiHEzhqGSI
SR7kXRFwoFNhNR/e7krKQNvHE5LAVLyoVR3AE0xp0bDTfxtE61224wJ+cYdpaY96kacTWdU8UOfm
1G8SuNer1mQe9NNDXKHbHVEMk2/lY7KtwTXRlAZOuYpEFpzXeNt//kWawlhR4pEmQebrn38IpQ//
HF3XDM82PFf7bQ94KRcu1W1MvwDW2WRf1QGOlBxqM0tFZOL8Y1ve6aQRYRGIjlYu0+Ydxe0ItZea
vUO95/gIruHHyc24VA7g0IkFY6KoBnSRRTJhGcb06HI5uvIOexoxa4c7sdRBLdyQXCgf+Ok58s6f
Hg9yLwB+V7jbzihiv0aK5Zt5N75keYrxJTLeZaZunZz7v9lVYlf8tqvglWmmhjBN1U3pLPrJChBY
c6p5g235XCGTA0ua7AmUBAnRavY1jBqtBKHNjuktLKxJ0dD7L+i7wVdhMgsAgEucozCTc+C84qf5
hNsB60JB79HLDIy/dkWM8hRupolwBI4N6+qKwZgTi0lFctUnFlLthEK9s0qh7hGPag9R7C4/PVO8
g0eitsVc9FZkybsoSuxDlI8ZAcrcJQeNfvzqn/eOKxwjP+8dR9dUFtK646mkyhKv+uupreoQ4A5h
gMC5K5Lt24VZXmxntteRQiWZ7y1cyCvnei6fE0VRThl9eFETCz21g+E3nP8iPA4ZR7IMz4TSQpaN
k/YsNy0UTxszqnJfblZa4wLDQJ4qN7VqXq7ijTApDs/yri78JN8MI8T//mZZMv78ZiDkfrwZsWDL
lXbhg3yfiYxg0YcMuoNOczJ24/Y5Bpbvjx6emake2mdV7VG91dqHtLZHVADztbTs5kk+tW/ddJU2
Nanc4qlhgpF41kO0nuKNcixbqNWEEFg8ag4QbutR91/fqNC9va17xV0+162QnUbZpB3k5jLN5Mar
fbCRm5oygHDA//T6Tobi6E+0duVjKs1U/5+/de/30wdnDsfRDFN1DKx0qvHbty7+O2eawpo4pgIu
souSQg6JUAW3SvzSsTSg+IKYFhViimqVdPjHCn3ntWzxA/Bjgq9kd+W7IQpYMzbJR5dwsSPmV3td
KMvegwts64DdUeWSNy678/LWYLe0K0mo0BNkZmmQPSEEGG5ygPkz3ujTmetCyyDgiweYdg63Rgxd
W32JnXoT40o91CL+quFndR1r8+hR1wJBzV2VXsZMvs3Ed8R9xCQVl1jxIJo44zlVaZWaQvn4tlmj
h9v0SVWta2H/ffXrKViC5aYmbqntS7fUPnsswWlVV+/nwUL3q7XVpquWJwJbyvNQ1uYVQQ2riS5o
PmB7alAFUezKJiK/anP4gFrWFyj2F6oY7q6n7+G3DWlmQ4EezxFpx54Y3CKi+uLWQI7jkZzEGHHK
KtZJnV+8omMlDFbnSLrPj6GIUW7LH8d/fpn+T/itvL8e/O1//xfbX8pqBtVPj/zXzf/ebx+3/yVe
8fczfnvChziNq29f40//+KzL0+759yf88q78vz/+rs2n7tMvG9uCvvT80H9r5sdvbZ918i/gE4hn
/v8++B/f5Ls8z9W3P//4UvZFJ94tjMvijx8PicupODz+8+e3//HY9VPOy/xvTf6pmH9/wbdPbffn
H5r1L4TCruM5nuvC+uJAGr+JB6x/ubbF4W3LI0yzxBKTpV4X8RCvsYkwdrls65blWizs2xKh659/
mM6/yI1xhKfSoGJu69Yf//N3/fLFvX2R/wE7+F7GRdf++Yf+68mdYDwxR9JMk78L3zt1x19P7osT
5JXRUfHqzW7nBRlpbFg28N9UBDy/OtxxE20yvIMXyjULjGJXKs6Le6ipB1SxuzrRW3Gpsy9GTUyW
BJzguKlXqlfpr9oXVESp3zfjVyQA7W2pTY6LEcefAqLupx3/4wP+/IGMX6/l8gM5qqe7LNwt2yYd
9NcP5IwtdYEwijE/OJ8UIfF41XngVnO9/qOrl0gyZieFqKi0G3Ih4CaF5XgOllRFWUXcspvFe1zp
56QNh2cVK8wtqFvoNxQ35ozrQqUR492BmVtLNo4htMMSkFN/yckviuxyp9nheMnjsl4H2G4jop7+
zZRFrifeLsriYxq6bhiqrpsacwpH/fVjlvxYzKEpaTpXo3WqK8KAt9QGvjbtkPhx3IEGNZFzUlY8
xblh+lY9V2spgMUy1dwgMiMGzSew8dFeqzw0CRQKnoBunhNoF26lE5uYK9Od0z0l0crOglVEN+Ug
Q3bIAoWwUpOA7gYKuWVq9LmyfFxmth6EtyG3COEoaZSizyTNtFS/VUOovXQJhjyjGor9yFSGtm9x
ba9kkRiki3swLDIl2fcOOZ1E9Q6nNitO1dikexAQFt0G04apBJYZ1X74sR1seKRQLXZyc4I7wAIx
s4hjKtyTKxaoGZg4BOPKITXsD338fwk7rx3JjW3bfhEBevNKk658lq8XolzTuwj6rz+DpQtcqbeg
fthCb0FSZTGDESvWmnNM/IfMr2KDbEDnmmH1GijcKmHLm8WlVYz/7y+ZJv9wjv7YSH//omxaqSQW
ODaH3m9fVG9iF4b/AGDV6KudMMhWKlssUko2lgdXOUBbI3GnyvUrYTvAbAl6uVAVEh9JYjcI0Jzf
q0XFAK439BaXIdm5iJvPatwRuyztKyVX0LFvayBTCL1NyiY71swu8aNuBJ5MApko8Cs5m6Luv181
/Z8tsp81yLo2dc+0LdMA+fDPNdhO7bSOisyDUjUE09EEDgUqhespc+K/etDODKzhL2+dGy9umCB6
9zX8ayf8521ACDVEZFh6XtR4pPbovCy2q7/8cF7UyTIuZ12Wl56yXP73R9f+5aNT1roIwfhqbCzq
//zoo9qUXbcoZO94Feab2T6OZl4+TRBI/HpyL9p+gcXAqMx3ly1fZ06CtoIZ+t8fg73676X1zxOk
zqJhoGNKoXvw2+4r52nuBzUvgkl0Hk66ER7jUvYX2mQ+QiOpL3+o2+n2p0Wtu72s22fALlirXefe
s+6YKHinxmW4+vOnn4nkz58S2xlCbbRd/4cDpomso3vH97OFd+8rDsE//Sr/9kRNm4Yz1CvPM34u
5H+7Q8naJi2p1YpgIA8BaEgxXvTGWZKqcPr5P8P2Uv/8aW0acRANve9sG1H8/7/8OLiWHOJil2Xu
7uesAPQY0S++qE0imxn7/mEf/beFwBvPuac5Jp/b+m0htENvEBNlVIEzIiFUEtSJFgSMMZ+LKBk1
gqqS/KsSVPGg1Eww779UpfjDmaVte8BvewTVAdAK02UNmL9v5vAbBrs0ugoVb2wxYks+LbfQQr0m
aJB9Xr30EkptSdghNN7s1km78Q9fn/ZPeMa2Ek2VdrdOjcIuRc/ktxdiyUAwFIJUDJKaL1KtN8If
tVmGuEMrwR65jfywc7BWi6ckF5lEhmxMd4jQDWJv2vt5m2vbVkzqBCI/vMcFynxvKK7++435l0e1
3UhA7zg2pY/94+r/2zJDLam7ejuX3DkHVjjWnyuh4QjX5bZGBgBzDlwSYvTMy7S6F4DC/tRZ+t8n
xTrhR1uWCW2J8co/n5SjaKSW6thukF6B28/u55RUaVN9QqbZvdo5aQWyY0rcDPJxIZo9shdFJz97
IFat0i4dArN3BQYm4OVAU3oXE6GJPDxS47mJPHZZf7UsvGu9fVZh3USA4MyjbskeO9AOIzIM+JHU
9Hhp5+jnQK8gP4VK0TxzC1t91V7Na11ghs1mubGGeMVQg8s/jJb0/12ztEoos+gIqIara79tXQWu
haaPF4wOOXc6Z91441ieUumo14ZDavKSjkcwd6dhlDIiavhBE6T/4mC/WEtRnpxRa3y9Ssa/CF5q
j8oUgOcRvYuK8T/1/nAQUzH/9o45THQ4hVWKXUaSv33eFVZ1OnM8/lUwoZbN9gAVkkthdEyUc+9l
6m28k0VzXYrx13+v2n8yULaXi5/NjwQzwXlpbNX831ETdoUJPDeHJpiywdv/5YRbDcw90hiqBz4y
L5PKcOC/f6r2L7+yRuFhe5rGQlWt337lPiYsAwzO9mOR5sv3GtbkpqUAp+QhqMDIql6KuupCc4EQ
PhhIRUwbI3Gp+q5IuwCQfcWUOyOJXBqH7T5yL4nSFOIPp/G/FBKOxittwsviNDat7Zj820vd1zLp
55bnkzKI+5hon9J14x472I8Eg1W7xkrP+CXlXa70AwIpVQZCGffD2JFCiabZCvTK6ndltn60iHWu
5kFUN0MhEXXGcX+vruBw5rT8w/P9l2/VQU1IX4zZyf9uRZ0GohnHdsVzUtGBZ2Pu2xnTuL6zQqFX
6WEtJzf87+/0fysGm+wlzgpv264B+28f6m+PagC9mzN+tPyiI3+40F7BPPdAVOc7DxImHnMnqJwG
8GtMgn2Z4AbMqlPsqq0PpgeXpFve9mp+v8jkwyugLWzmShwSL0aRIOFmTDLEGd7nQsBh2ECjdND/
+zewWfS/v4o2HUXPoGi08FWozm+vQ87X03uCrkRuUjeCcL4TMzJrtJy7YYXZy8gJWn8KewPixxWZ
WeFiKvl53JlzIsNk7dDFm5FqVHVkWuRA2YosULsSvDe2qRt2S3yZppZNGnW1Et5R3rY9nTXLdrtw
csd6pyW4BleusYxXaCtr3hV19XHUakITTeXbYk5ZawzU4CfASCog1IAqQt52lqbLY9RdX7jWGAIr
zBXEchmuvDhF57boPfZd+pzr+CSUKurqFeUXUzScbjLdc3D4hpJfV3EmIa++jESkRWNj6lE2em44
tasRkA7joydeGVS1vvSmx1owasb3+i1bY9fICa00NXeoJk4Hn334ZU9UJbC9b5BAmNJbIs9TLqZW
uay7RxeeyP0dV7k2guJVR7z1PcEYpR26CUCMGYKModcLgl9B1JP3nqhzBs5HtcNRtTfDanFIzckI
m1opfDnZL3pGADvGKuKPnYiOeH0s+bE/Olpz1W5neBP3dVBeTYaR3zlx7gSJQZSqostnQ8XPPSy2
jAqh7NK52g1NdgsyG8qL1jQ+ElHLV0wl20utPY1NNQf5cCdtlD6tBqazFJA74lojakZXwQnDekL6
DpFa8ypujf3IRHl+BtT+QVN4BARB31Sp84mvll3WeRcLWui51KO5sJAmjOvJTevML2cLP+XpR5Sr
68r1TDJykGBGtQ13Q4g0OjQx5bOYsEL3zXxDPMxy5TZaILrlQ2L0DRUNcl1ZIorCMTHYQFO53fl9
VWT0DJU26Ov3PqZwW+Dmw+QfIuZ8KdyX7GZwVZthC5U5NSHNFsoaX27IinY4roJkAEKoWdcpHljg
MoEjXorUmOm9el+D3VU3uPUr2HdkJLD+GTu5dRtALhaJdhriwvVTz/j2SveMBK/0y4IYowu3L8AQ
F8sdgn4Nexz/gb6e73TmDmgEuo8UqKQ1x9NpVb9ti1jtTCcyqizSAmIiS5xJ5XMHK9MXQ5wGZu2h
/GAVTJYVFBXzjbJnyg1onZ48k0DD2i6r8kDSTZCYI7E96JXCqm4/k5xnjz6VzjGovaB2Nzk6oIOd
xtM+ZQiT+iERkQk01s8wkBHIpUwBiMTPaumwLee932qVvreG4QSAc92h7yBXZyX1UWEwjUuJKJyu
JrOxE4UZ9X01HbLhbhIZPBX2E8Sy2NIjS6b6oSOErVu1dd86xf2AwyVicMH0+FjptKlg+9v7Ya6O
ooDktujuyHDQbkK1nSBapkYWJZNHuNemgpFYKVZt+qoc8pwHtPZpE9ECtv1ldaKxYKXNevpUDkx7
HLsRIXVeBfLaW/B7IHavclR9+YTATYxKJOzNEeSp90atWhQoiMtWjXjcKi21PV3wh9T8jHuvgwv1
Ra9QCzxXfSA9SglKy0W1VxX2wS1iX8EAHoyoIxCyCVL/ICKAxVUZSryq2mzvjLz+IKsg1FsziSys
QmHV6wFetSVwTRlHFJsPab2kF0Xeh1CbVNaoRgLYcmQghxZTQTJJK8efDcgqkyrB+4D1jTKz6/xK
jRnKa/2XRweirSAHyRpykF3fii3hOCsf9OaIJuwVIg14hNFpWGaKj9iahCFFgbbXAnA0yzDnyhvB
DqK1LxYZ9Gb5FCPjR1JivAiDPygs3MrDe+QROQmx6LPfdgoa/cqa9MdiFuRXzlMRUoVYUba070uL
rzxrp+HS7O031LTVLp3WtzT9laLFCooiY1gEh5EHOWa3i9yUBJPrY3oh9MZDeeTMyqvrETvUtOat
3Q4dcVgcIPoWBy9S/YiLkBTOQcXEYOUD50J2lpqKONL1IltYLz18mxu+X/bBFe1xSlvSsYoXdaq1
Xc7Es5f2HaltTA7R/u2UxvTFTK7L4G56/FF9XnX4ODoB1b45AtyxlNEvy7Nik86d4/cnk7m4V6HH
Bq5avlWQLXYu7cwuvUkfqEa/K8eVd7O0LplFHAALEOwHAD3SByTxCO5YTlsyblKR5NTU5A1q9IC4
URDaUzaOHtobIZtomyogcnINpVk+j0z5PJBY1pZYWJrHKXXkUTSMd4ZWov9GYZ0VLpWbVdzPDUMg
p4MJk+O9iaohAWoEjksZq2HfOG8EHxOjIUe6hJfVAH8W758ASmfFhKDcwGW9YUbDuHAov0yvNe7o
79FUVOxwWbJ3YqN6hrO6z4ne+FDXrFec3H5nAMPxtOFyyHOxMywsHp5yFAAp2t5MAmtKXlJt815t
yIDaTG8sswZrPFmXnsNMd9SscBgKqFBoG0shbQzV6jXbVHWWU0yxyueCpRlourhsK+U5deMHLtvH
lp44/5izM+B594VHAOmsHYpMrAEoF2TFkxISa2j7oIbRsYzmoYZ6c6RjeKWVFgNlp67DQsGSPOBh
1gQ91JU5EUSEz3rDshCiQWuR/NUqc2BUNvlzT3xFIFz+PnvFu9aoN7rmzVE6yn1qkVMg6vfaXEbs
VcoQlB2pT5pPkniPlbqN8KVPxPsNAj6F5kYQvPMQuN5Oc2Z5k6QNSJJy0fdmp4yRaeufxImipJo9
HaW34xx0WsW8yPqjhbv78GNUz0qYRc62RtVFPzRD864rv4i3cIMKbzrWPJSr0wa1mEUp6f26ZwrU
q1WLOVd7hq3o+olh27KpBgvwxpBGhnHZ4k175cSDXTnmlBGwtfEU8C7YXGIoBQmAqhR/qPl36fRF
yMFPSalUO24fzsXDlFf1hxibe+LDYKG6g8uAw6HL3HWk7AA1K19qQ7svCnVCWbRPkh3lSLIaBzHa
R0vPvzNTJyNXeU/k46xaqGSMw9KScy4XVwsrz4xAT7qBxa7t69ZtlsVhnwqLM6CySO2xvShN2ObB
MMBwVIMRLogAMmElTnwGbAvZOicA2O4P3cwKXmovvdXR59Q567/T6jGqrQnCDYlGAzWJl5KxOWg6
yC5hCqre5LNHvkzwE+r9BDZXqaLtdONL/E5vzMQN8rvaKyOZXkcxaPSWSvRk3RCCib+uwBwH88h3
ig50p2Y2dSekvW59HrDCATJWYVP3vwZz/fByTICSatOaDHBO71h+cd8UUxHNZo/ReLCjwZhua4UE
GaVNo7l1brxOJcljSu/FoB7ctgzsXI3DymoVIg0845lb4oO+KGjOZ+OiNWzialV7P21A3fK18vCZ
VZskmCy1K2PW95W6sfVk/Gptr0Spa9dspvUehwcOgG1WW+j9LXabJIKAe669xD0XbvNoogk6okQl
7FG9nXKsY4PlhgKo3YXa4v1G2oF9F79mdmCTVaKmMJazptOqWDJ1CpfmtnKld8x1SHOYMeKTY1J9
wgrM8RJWi9HfK3MdyEyR6NQsndEasShGrrwWxazeNNrBxhxPlbmWl5DgcGyzmVR0IYNcrX4N3Nfn
suLtSA9Nd53LcgyBESwgvp3mXmPQD11xJ25p+qLHzsBULlq/m/jfrIoqdJT1YTLNj1lTbgwga7Ym
Lrp+OMbAoAM5EUlusc1rsv+VdIGt5t/kVJqqvK4Li2sN9SDZPftSoAXXoYNp04Fbya3ptn7bPVjE
O0AXmPxSZnv8VIg8lwv47W/0xLYK7R031+AXT8bo3C0Ftc9YH3V9Eyn2LRW8oZyXLL2CgOi7qijD
hdQXnFPrdYsJe+/ViOPNojjGtX1HpZPdddRV0Iy1k4z7Zy4lxdgQSs1VagvhoODYELGkyl+MKDhr
L+e+RoomBX2zx+r8JnDUso4WZ1cYTUAr/GGyTqVVGuQ8EuFsANx4IBv1At43qyqGPbnEpJ1tn7Rp
1gSqv3FATBlOQ6HiOIj5vHHznIl4Zy/6Od0QYvlerTOAqjrMAKZrTa9+4Re6a6RGRKnrFoGpgV+t
NS2EpEqssfXKsNUEWtgQfGilj9MY6ja0BQSZMdAjpyG461strA9VnUn4VWPD13ISbxsFjZxXX3Hz
IZaSZINt9n1XWdkl8bVo501E67J+LgvCVyf6tbWtvmaO+2EOVgg/5cXkyVZUYsA9QKLH+aOdxNcT
/v9IzW4lpT/97+aQ1ua0BwCRJM/cLRfRvQ3r8pq17V3fIxIcoI+4QEdOhZuANCbf8FhUlb9m61Pp
mc9VoV91rYOJGvsIG6mVRCZ4YtFpV0uMi2E1taOmcgEGCxVUKndiPFMomfWbjHBAvy2VlOZmJvZr
V2g+WGUwRCC4KBTUk6LHW+q4RrdCeZJMYqxdtorkOIzqAyyqU6MR+EBmVeqrevqrzuIFz+f6tGwW
GrcCa6l759ao9ouWVL6btmCIDPfEmbszdalf63WxGUQSO6wp+mxCOtXR8+gTlu+dVF414F9R1Zvf
Oa4NqN1VyD4XNyYKjvTTUXiunNfXiwO9gHqEKSkOQOR9ja/gwSznpuVT465avGxfGfebI+bAFfze
KPLjUGHxtVP4L4PBV+Mk2RyoJUKTeqXQqSRGsyw7L7J/z8Yrjm57nOD5x3B02mZ+03MclkVO2mza
ECgnlMsCwdKqpG8KKZuHVLfzaDTgBkxFPzD4EeAe7XNXkQ9aUuq34A0dN+LWycMrpgOmmTiVDOWS
dIdlzQkAF2iwKrKzW9BQSnTnfmGmfLAzpg+AitglZVaQy9Qi1S0yPy7m9Nk0Rbon5SPZba2YyN5y
vqxyvXIxagQdLvyQXVPlpgTdeiUqE+/VHoJhFaZdwYsX45RFE4TXm8ReQEvYovSVs8hFUATWwPXL
OmYrireeuTLeQmdKLaA7MxkFF/Exc0wii0fMpoi9HYPjMfUAair6iHsWyBHtZebF2Vun99+xoFoi
Z/xmmEyWafosZhgZVPytz4Sk9T1MpljLnW9A65FyXunqwhLUc5/sAlJbLdX3DBIpbUyGBJjjKJ6c
xp/L4Y60rlPa2ANJUs1xgjxeWEtDqaSVFyoelYDsYsw/ONWIyISDMKzNr1ITMxp02I8u14VFpk40
p+ariU2c+yTPuYyfOlrwgTNw0oDLzPEjXW3RLax6sw6p4Q69apuovzEh/Igs40XunGryjsYwXRWD
/JyJa8tbhMRi1mBDDbq97zJ5a8YAYoDm7GK+HPLJdVQ9uKgVEl/DYVKWyP5ygUljITLTnSwMhdtG
3mNuVXYEJKZEMHUvyiwgAZtZG7pWcnY7033o2jokrCdAPPCxWOyt0NnyALNrFUlZhx7xXIdmnrnO
CNI0C+XY/UDG4A6kVUU/wx02tC0mMuFyQR0vyyzfwRE/y1oNO3b2E25i+hLbtdMTXx7somBw4jfD
SPdjqUvuu/ZXLdEsTDW/1pAnSP2Sp3Im+0I1t81s5qCqnEKN5Dy8KfHARqQdF3vZrzOc9Sx+Stf+
amjKvTs6F8yyPqhp4BG2xVNbw0WqSr6dga/QSJ9djclkanWX0xsDZa6/ULL2qdJELZw9fBLwTuGo
6cHMJuV4TR1Kxz3mbvtBz+CY9DV9FKeagScuHKKKR24AtvlIdJt52+KBxNOwyywmBCVJdUPDprjo
mOvjZvN+xyUXvZao1GRFTlNCwFuryCi4CVttfVwgT4WFoEWqZ4TRkzyFYmw9zbYlSfnU6PGuUt91
3Dk81dnXGhtWOrcQU0zA/k28ur4mwsqg+1daCgkwiyHwuoIpitXMB7mE7c4SHa4mIIKGEjm1dl96
WnLKdLtmejqIQFUp+OZxfZqc9Fdvm8/0R/a9pb95+jRwKbR73xh5fUZNCRiOYiLPqi9C0/euTePO
mRbY+/hP6D7SDtVT9FvmN3tqRyuRLw21jn6jcmMtF9UjVGLD43RPpHXf1TXzWpYHwXW5XxHsQ+Fo
nfWM3ySVkvj0cd+l5jmr429lIchOYBn2LT3ZCWVwg1TvT/XiUugkVDkqfYvSqEpfVDO6EuFABgd7
yMtOP8AcmJM6OAnn4QwIKN17WvcAdqg+cdUj8Wwh3bu1tm46+KLFHAAd1dCmOr3AuAdsIctIf5iv
Mh1C71gCS8zjLJoGTLd5r6yRtVDATAuhgorBwoSneiS3cPYnWfW+oM2jeOe5XsNuac6K67THOXsV
dQpsqpaoI7s9ssCYDWKCRqUtp6pQnr3i2e4eBljsY7mad86W6EOnf22s5lhN83MMlASA79Icm04J
YREe8W7ydxKBgDPLA3tM4Z504rFDI59NsBGLtL9aY+XDkEmNGTWHD6ROgTrloAYlqRdZ4ohdPTeH
0oEfK9MDPfGO+3j/2HEba61JnpxmrNgWxp1Tk+za6Sr9E/LYvPHZA1dwEjndwqQJW4fOXz6oxwpQ
mO948b5UCYfRTfQMbpxfMY4pgiblnQLged23/bMh0i99c7PYBmZ9QP/2MSut0Jqn7NLAnL5q6bVS
yfsmtgPFQ9+Ur4+GBW1LL/n6gbpcrw1k5qSZ0900aTtC8a6lo82RQa4E3Tqb6CsHxUJjt5/1soDQ
94sdTCKUJTZep8XXRqATltoRHdcRpAoQKaSoLSh/IFKUFsMCTC0A9le518bh0tZfZ5Mk6kVbiVfi
C4KiuN70oFPp0CufPbUCelTJzKZx/Woop6Adt4Kpqz2/9IBUVN34ol7FJXgHK2GMUhV0BVSPpdLO
A5EpGBMBSfQr5qB0YiPiUs6A31N9IzdVn2vpWcGowS0BUXSM9c2raoUhErPRgmBXXCtbnGY5+6U5
PtLLmvxYQARUVZwM41p9Kik/ChLXnWIyfmt0UC9NhfXXLkw1UG54FamTFtrrrF93Aq1q23kVmVLz
guxjIX6y4RsIOrwJPqyzIsxMyBKmNR/JaSdSYX1wiCT107GH06pD8BpZFTqxwhDVcq5w3Av6PiZO
Vn3X43qlJ6jFvE74LUebGqnmAG7hiykLKAsMMyZ85vGctMtOnbTmMBazGy3kB9KB1QQjqIlXFhRA
QQLlFthT7nO7h3XCxB0BjryibYEvRJ0+FE8m+wxKqwHPHiaeSU5vYyqRZrtfXKzYrU3jSoAK2Ofe
/MWYurpfEitMUs4q2cJ5RQSFj7uwdLJXoa/pwdSX6OWLeI7o5rrHBTzZ0PX8M2V5Ep59b/XOJ4cI
nYQxXS4cPfnyJvE4uqTOZ7pyQhkIbmSomCp945GhLdlASaMuTuMnKfIvqShvxjLJQInjZmfDlJkd
kM38GjxIVE9mD/4mdZHDcM51bM1cveEaQ720DIAFGo2uZKGEa/G0MGQckrrYNaBDcX9WFxokhlmf
7QgByHvdcUuAOwQDJwmmAWt11pgPxoIj3VkIJNWQAblgPCbzbHMXCcDKFWP/sEKhTdPCO7Gr7ZUs
/QUl/lx22wy95hroxrrGxEN+C0W7knFC1IViPGZdf+qAJrY1XxBY8ilwkUHF6fpVLteOqDpW+sDR
VxEqkagAmuz2mReJeqD8TrYL26x31AWAKXhl0jrU3E2TQ2AZ0IzRYWQhvMUONYFBeh6oMkE4tRzV
/Rhf1V79vcq8D+LB/lroRsRtvjVDDQCAxW1riHZnpMq+XnFXaTlNR2HQ7usb67Kd550qEg/mRu2F
WsdHr+fnse8YIPaQ8fUBfVjFqxIYg9ypI9SUpf8iKv2pittD4eXJgz0nJwMn2HH2vnCT83vED7R2
7hn4N7t40s7xYL5g48+jlmdAt/G0sG4tvq98MVQ/r1U9gOx8rc5vjtMYgQ2NwZ88/Ghj5JUWn3x+
rxkUA9UKDLLU6a72+0xbPk2gfMRfTn7rmk+9bl3rMfELDDI27zUs/gahIzkfs5MDeIOI4i9bqSpg
H1Q2Oa8jZJ8inX65BptUowDRiKf+bBlRqRAWXuXjcy94v22EMVOaPqTwev2FvyL+791wXTSaNORm
qIARgmxlV6zmogjZW7yQUakICDHBMyNB9dq0Ot30xrNBN/Kt5kwlph0IQgX6sTTDLnfvW1vQaPHg
zDliALxclmFG9rk/po4KAcc4q0uvX06cZy2gTypiMiusSj7He12mb1JTpr2Z9dR/xTjt8owYbhlX
991srKFJuyuYuOuBTIkD22qfDHgroDYqjoBGaX2gCqTbf+jCoyhq2WzAkXZBOcx7roowYruqO3Y5
w3yUT6xPGKQAT7UopndFQSNuax3KcW9saWB29UzHlWQBJ6E5ajkFpMjYCeLmq6RnfJA0jf2JC5qv
t0Ql9gxZFAJZMlriecPS65XxxsGzHC4OzcsK0TPXBpiBY62/O5R0gIUFB65HucLm1tEMGV+siT1/
BIYTqkr+Za9MD6x2mnzZVhf0gigVhcuBzOV4TZiWMpY72r1+0VbMqco+46PAbP0BjuJDMRk3Fgmz
ahcrYwfuy3DhYaXuJ5CZI3Luxq9zrkJDHqZJnvgWwH+rhFHZrDSL+wnpRVnfMo3uArcCyBxL89dk
6jr5QR3/ln3QG+8IukREgnSyIIeZyHV24E7r6yfgsTXomYl/bQKhzP3BwrkNQh3Ary6hehbKiYwI
ehdLGi5lfoI9xODXKG7YDsICW2gAhrXi2bEqJdIABzojrYBDbtIHTry9sJRnU/afFt1mmgTeyohT
eUm4lmBHfBoU+AN1TL5Fr+4qWP8RMkgqKt3Tom5O7KBsB+ZFpMr6jdNfphy3mdI2B+6VcM7IexCs
FY8KHw84+SRtjjVk+JyZJtf0sKblS+vZRYTOxYFQGwZuXG0FBjVm2Vc6YQzkbZRV0K3dS7MOT3Fu
XLgi+5V7+rOzELg+6M2T7XXYIZtCI86yDqcZyjiYg/spFrDK0phbW+YEXZMe1VHxYHuzhAbniHD7
ajYt4JAwcXnpyHAac16XpiSoMZfPtKDvDGLeZ3rjvjo9xaThhTGbMXFa6Ai7mTqhioGljIu3d+XE
lLD5tC1w5LXGq+44lznqHhpPy35w+/uRwrMuOcXh1HoRjY/Xd9VVIBXM5t4tSAJWCUIFrpI/ZE18
R5LDeyZq6sqN1mjj40B9NKDWM/U7RnewHlOXexPAdP5UmGGari/WUnFVatzPseYyDh7hOI/eVzf2
0HXks5CxFpWZ+dKyi0R6z54Ud/FNF+thzjU60e7KUrjhyEU81xquh+OBujjJSizuVXtym1+Cu3+w
dg9qtSIdzOtHdewQ9LmYgzX7QfOUF2Ryp3bUPV9YbMy1pME+zjblZzXfLY280oVqH4qBVt1YzlcV
S2bsHsaS6oQZL9r5ArMCjzNoaKcX5h1NLvsUJ1XmL6TvkbsswlhfSNdZVr9wh+9+mZAy5N5Zz+ma
GWV11IaxQGbR79eEN3xSqvtcF98QT1RYAX0kHHOf1jQdJM7wXVWw3BravejdDp60xT6ZLZuGZM4R
Taa8t653zjKyausCKsr0bhV6FalKc0E0M+mmmKV8rOCvoFXvAMw3IcyrcafE5mFq3DKQy8/VJgmN
Jl7YdkBwGcLcRnGIBhZxr6lnEOBvVi0OvawfZUU0E1MLtuP4YkEvHXjQbCM3o/YQDV2dbSblD5rj
HdtqfHKYCdAqqmYOStJrcq4DM0k6mJrHY1HX2UOjqnu1WpBB1nexZOSkad273dJIbGoEapYlAisz
CCBoNCiQ+vqpp18jo45DwZgzqQiAGdr73B6jNkfmgesLMQzFsnYWsXOAeZVRaYBbECBRiKu+HLnm
kbax9RWzr6LWCciCzUs2WkZzcClvV3nXklhe2s6VVVe36OBQ9ehcVYFlcwfYp4Oz91KSOobePqwq
s5KFgquOs5e8ldwY6Vt5Zkn/zXHqqDSOdee8EZQGME9b3y0QNLH4dD06Va3W56Es4EpO8xxy64RW
jvkZI8fymIhF3RUMDrvRu8Rb2XJSo3k1leq6mJ0LI2nuc8k836Pp4PdxcWXRLjmYdnaqzIzrQgta
tWFqS54uYijCOg0+WjOSeysLlD38PHILL8wRW7lJf82S3dOY2SJKFY4zFdQoB4QFEHZMRuck26+M
HKCGCovZhfVEVZhGtaMuQbpYx3kgkVK2qoucjs9caClY+7ryCRWZwmwcUXJIsS+Q8RPLKe5sc1Z9
OtI7mB4+D/lGNoLW7EDXTjbvS59rG50AO0uePg42/BLOYLCDmGM0GmkjnW8hK+NqUXjPLDojLXw3
ZBEPevYpC+1MGi6xj03PktNpfwLR2jM9/k7TOMdJPL30Nd/1yNkuuU/u7Dp/h8npUqo5xrldlMCO
DUFnTL6M6vC4TjkyiCf0pU3lcYkY8dsoW3pJFjWyrgG2cx0eYhI96JkZTI+Eax4IAt2gPArxGxJ7
Ot7/KPNUbpzDW2W0gJiZzvhd338kE3IkZGEs1y9npCUkese8XrnuZDK/tNPpRCFO3o3eW1FaZk+g
nN8TrwBApWjfU6EynAc0EKxu8qtX2hXvC4I40yPOq+I4zZeFGLm5eVm0/FsdUMU4QGqTrkajWIpf
9HrssTx3an4ik15yReEc91SiU11ECjghabAw/fTh+LwOTn1nauPOHvMsGjrGB0XJ62iZBINpj6vr
hnZnDODQy701oqjQAIfj3EKCR3QFIuWpvNSE/q3GS/9SEMG+wNzDKpzAlcwW9p+sScLRGp6GvHzp
CsoH5gYPbbEqaJBQSM/Y4OjH0LGlvEhtJ9lb+SuZFeUO3/abMyMpyejo0WN4Ul2YOexboJIdts1K
KIHM6yaoLY1045q2QsMknmILulX7f1ydV3PjOhdlfxGrmMDwqpwlZ7tfWHYHZhIMAMOvnyXdmfqq
5kVlufv2tUUSODhn77WBorZO+ltUt78g8GhzQtjpBVI45WQf2immm1ojZh6PUQ8HPEz8bKXD5oO8
joL1jPQDwyvREyIksEuwDJl0VpJj1P0R+SdT+WnlmKZIJ7vFmi69T1xM3uiXsQEZOjpar9ARwVU1
Oq5j92SOgDPL+wJm3PFVtfobkb228BD07LvAgUjcsUIiJVvZ00Rglnk0C5/M5lncCZ/2Ks78L+XY
cqvkdDADsbXGP0HtCgC00U8zu2oLG6RZmbNziUsnWA/aDxZGR12v2/LZnlqqv+k3oFKHnjoXTtOU
HAOH2lr3G58afjkmDeGFMmpXtRf2y1EZRKOa4491D0mvp+l7MMksnpFXLmmrbdg3pyVg+3qH3WVt
ZJ2+TfqpNtt+TTQ8kSlJ89vqm3ez+Ek9MlAdTytWvAkJAx7xiVSFuiSmIcSkTysb6ZSacekywaMR
lx4tYkq2OHKQYTfOdhJc1EzU1X2A7hEJJPdxCMPU6vNDB9z0VnmVeSOS/am2rPfADJLTBDX7Bfjk
qwJXwAjMhO1kDoeyaw2CLvAmJEN2tULR0QlGoRNnjHnKsjs0LR3bMXKuKhleckLfnGo2vgide6qL
ZAv1Vq6cOWfShdspEgkwz7w9pTb7txbhVxB5CYY/iSyPQ82mtaj02gbCH+rUEu/y3qb/RF8XZbHw
6ZEGQjGZ0s02NquKFnjpXUfXIePEerIMeqMueYEM2pvuvebCYjvsTnM2XdAr509dHW8YWB/Jb3SP
SUj+dmpm1K/zh9HQMjMTiMj9hEQrIkSN1Kj5r09ZPmbGS1LnJw0uBiQjXd0gdQ6myBD1+P4Zeo2x
rFMkGLkQz8UITK1G7Dwpuvl6itv97HcS0dxcLmnceGzemkaVO15Hf/pVgAEYbQyLKps/uiFsTgGj
/CWQ5n2f2j+tP69kG9k7LzCOdUOH1ckKZ4mF6VuY2ORA8UI2G+JnRVO4NYY1Nz5ywOoE9ggAjJkm
Rzf/rTULPBmkV3gMRMk3JIZRivWrloavfUP5Ga1pEO5nJ0+W7XWkJD5YQdofhNR6ydj5itXg3nNN
nVUm6HGCyqoBIfpDdAWqhQ68CXr6IMmqhp1JDlB/RumN3sUFyuyH2zqZagT3FVY+d9fl+mwGVX4l
+30nBv+pv8dDDrmTH0yirqx+vrZGax5JzlFEeyInypvoUEownlHKXF025CEV9Iwtj0VClOFLFv0a
J9hY5a5s272Zxq9NHz47bEmLug/przL2aNW8a+YYtcAkbpVDGILd7y30V1M2XQNXbwjpnrZ48pp9
aNA363PxQagMgySvRnNnFPmuCe9jB/a+MlDrUqbOm2XjvB/8KvlHNrfrqU/aliXJBmFwHOBy4EEt
/w1AqVZmhnHSRneycCGoL0CO3tqRlCoLnkfloyZNhwZdCqXVqnQ58SX0aKUhSEUcECaTPPgbkOhB
TWVyq5Mx57FIvJ2atj6f7N+gtZ5hsoBHn7tni6Hvs3J6kCuu7Rwebx32+OVYIhUXUW0cAUkg9q5j
LjW0GNo3kXlzfa87SzMhD0taN3V/+e/7jn+TvpqOrQNvn89JMHQmbSirs108g5gsmzF5EU2YvIS9
gefUs2Gs+L7YUUGRe+DbZX2RgNVxaE7hRtzf+qMZb4w74JkFyLB51GAcB2F+Zt12Lo+X3qdZFLgx
bW8GQSep3gjvpeyNk+46pumIVtCRz2jQpQvo3BmD+GgQWfKOFe27tqvo8nhXIN7TEaymoTeX/d0W
k0fDlQ3cJQzTL1+DAWgVY1Vv+/jD1I2rfSbOsDdDitpWvPTeXL8ol4EFb2LJ1lw2+SXP0lWFr/TZ
cSLr2ZREh8WivphWQopXV8OcLzsIOegzEKuK8da+lC3T0CGdFknvU1lPSfVFG/xVDw3BVDIKN8pg
bsm0lQwMln94XIr29sP0jlwt28xigmneyP8bnPRIT8qHiQilRop91tnLhyPTHEgUeaSlPd4+Xkrl
nk0fnDA3Er3BrFp6pQgPYY+XefEwjzWNwRjaj37Le7iw/eV5In9Sj2T3gEC+bMD2ZX9N4F/nnlYq
ev7PUboG6xWRRkOSp5+pSeUY9BqdRpfcJirHNb93t/EEQe4CxDN6U/kzVG5+aXB2vHVW+6Pu7/xp
DmGQh3DB5oFTs5+8l8wVjroOIuTkgfeEXvv+J4+XpuvcY1GoD9S5f0xUbK+TokljBZ7z3hRptYIc
1d8KOXRbrzPfonguljpAboe7qN5AWO7uTYv3OojRmGGiW46jbqYFARbzHF4rGgpXugfu1b36Vh1e
Mcv1aw5BhH41cJRxd/3fFMTRU3+CxKGFLGhc+Hbzmk5AGi2/rS+dAgkeQgMt2/0jQQIAdrLxGY4+
P166vD5Uo6RHfc+qHrsIV0+QrsuoF3i4DPerqLaPSDdMgsamwmj337dz6jsfxZgwzKfWKuxbOtGM
CkfAfxpFNNRLnin0Wf3SaVxuGIwYhNb7LeB5v1rCLe/fZZ4gXsiRy8z5EvU4OQ9Qpj7D6BDgJNub
dVO8Q1Fr9xrjzDP580dMggONbYOBij/KfeENmyYUGYE4IL4T5YyMCCXVI0NS9gSkNGhCyU9Nug9L
VOE/+rTtgIFpMEu2AMvXx3tZsMA8NNMm8oYrwJq/NCvcVeh2cKetykBJwJNGvSVeaJ4UrqVe/IyM
+VqOm0fwjoEciATDEHLM48W5Q2KoejE9ZHm4HaMPIwnsF075yZs9Bti8SUwlNrDagHwiIivAvTwM
rbN3q2tCTqjbkHkXgEhb+11fAkzvf5vwp7Z5R3UIZsCxgeq/Eoqg7h4VSnm/bzZEZkwHdxDZyR77
bem7t44d9ZaPnrPl3+t2rhrUC8pAqMb2pnDD+Px4yQE1//dVVQ9/asj8O6+DAeXnTfqDNwtdKWvr
c+lk1kH3Y0dx7sAXpoPIdPx7QD/zxwwrllLaOi8essStZ5l6iyM22z3WYdsPykOMa2zRmoW7IR4e
C0saX+JWi2fcnvENBf/fEfHKhQSNcB2HycZAwHf0O1ZoE1wV5wl/S6VKmsfE+S0dNYpXADHbx+Iw
3FeFeeAiMnrfAD/eCJMGO+6M9ol8rxzgXNgdwAWgL83ad5s0FiDiFPR1naafkZmkhBg1w9bwdPrp
p8GXKOpyIzowsUJOHbFQsjtCUgLHT+ROhCfgFnPcZ1Ytv3w/6bfI7d1N6KM97KaQs3XAHFH1g4le
0SmfHy+O734YqGOPj3f4iHicY1IiWPr++wu4GOZtYPzuIodJKrv2xZDbofe76yOl0QNJvIty969s
qoNR1r9LmUCFxz3+1hOqCwNBP7dGPC4e0HIDC/4qINeT6oDG0CBN58d0mSiAYfsjYgT0VZojYm/c
8ebmcr6QR74xzbD+JZKpXYXFqMkOdP8VxBysEs1AcSlG1B0RCNnV6LfeEi9Ycm5lRIedod2mY3+n
l+tcpKnNc3V/sXN6VYvHe5fopw0WPee/tyHhvRvmmh6iDBgpeibrMOCQdtDibrry5TOmNCJpKLC2
hsPptmoBTz2oHSNOjBcbIfQicELGb3dTsp7s9Pj4K1r5BE94qFS4HWrvg97pRx3Y3U8d1K+1dcwY
AkDNJmPXcRtr5/hGsQx9WIlw6BnlC7o6j1UOzQR6inYTSnTMMnm2yc/bOchpdmkbRhcTbv3C725D
QjoHjfKB7KNu6E7/fTmMepNb5BrORYL+TOXWe+lP1m5OunFlEdiytIhbXJOJTru9ENZ7YQSstKyb
uUOJVZn5Nuz8ZwYTpEJWzA6rknZpF/rMigpGxynULeo972WiTXNB/XcOI2KjWa9Jz7BzdRNjdhjM
1jnqnlxDLep1XhvJ2jG/zKxVl1vPg3Hx2HNWgWx/st42tsbcjcvmHl+XDHjmhDDhtXPE8cPx3Qmb
apcXGKwtu3hDEGIMxi0zCK6uqmmmFatQ+3HgXDsVNu2Qx++mlPVudIL+bs8Ee/IVEpmOoKySkf5w
x8XWg/3Xxby8TjwyqlDDm0dyvxad5ZYXbYzlIpupTIiR2tsjejvPIOvzgdZ8vNgGoVVJOsLrInfT
RiO3mXT2CY6SXQ4tHN1b+v7Uj9axkjTWTWaVRuKuC6xPS5amvy3Omu08pNdM5GwgQlxnp2H6bBMM
pk0AdQWZt62JOt2GSPI0BdXWMQmK8YZx63jDOkObfM59l0vHOuegziV2Nntr8343IIv/KmIxLIHA
o8NjzOuPaBGHtI/WWMDlGY+Aua9HKXbBLLtLowfJWGfKXwntoZVWWOJSKXS2hjF+VLRGfirX/u+L
+3eMmiZoGmPVwNgHoxwN4A51V/haJOOzwn6GWB2tZD8PBXAUnHm+DuJFV9r2W+jxOzR59IJIfjN9
tkLKT5lW1rHjNL30pJw+R9fca+yiCSqkGVNnMJzbzP9QMa0BTgFExzpy3M5peye654AirPtD3Bfi
BaIzO6R1cEVnPJOh/u5iG+ME6b845FDRsGEWUVqNvGHT++oyep+k3r72nt2TmYkPjrvw5fGCW+Vp
IMnrCK8pQF8YI8j+/4rHRwX5+B6SSR/Bwd+GgOwn3Jy4EdO8/J3rYOflab7p26HfOCPnVk+k78ld
WRxafMpsItGJwBrf2SQ20AmI4PVFs1xccrP/sa2ay3pHFjxeHiz7idgsRzvDdZxab5O5HILCqRE3
AwLPOqzto2X5ybGdfL2LvawlRRMtQTOX/W66L1mWUakz65/AwHBIzP40kBNuLZijXYjPs87EfZ8i
uDG/srnbJS2XZc3MpdsVXTWtUgTovxrL2ntFHr6VXTbvK5X+VKI+2xm7sKm1dbUDg+F1QgPjHrv0
CGCaQDySC2Gb68JTBDsHKTug38T7R2UpjWS8ZkAPeNgG/seKHqCHPv4G5KG/BBBEFwQNY1lAdrTv
TVqttpp6DkKYfKZWUoLdYUjAxXfaStxdaaCc7e5o0L5t6rNomo3pNhOh5LyzcnUIyWY4T80LLRr/
lik7ejJ8A/hk8GOTI8oMgFTCTmTWrS0TMp1y5a2a+9vH90LNljHouyl5uvO2CtlYR5X1fMlx5Vva
U7V1GWgBtOOl9rz6MPATJEnQnLr+aiQNxR1qjOOkegvVk7DQsgbjMZQMYBvYWasgUs4ezRD3vozG
biHVVH3w8TAPr6dfKTmxPKVFtY/0wDDUY5g8eHd3mEfeLT1s/zXzhlNNR+8XBx8bPYWmt3KHngL+
is+pmWdk6vZJcvYhkJXdkH5VLe4K06oQa5rltreGYNfaXvciTaIxsbnaKyERCBk1qaipdA8jnjtm
ksGpn73cX9AehNDfjZhpqqG8zkQ94Zx8dxqs3YWefnUO5q5YegSri9F98mT4lmJbvcdzh5iZlXf5
KMMQ0YQlGDzOwhvO9IwhEKfY1ZU3FLs88v+iSKw2yontI4a2T4RISDYKnW0QsXFc1SnNr2427zz1
Zt8prOJtUOBktRzb25TiEqp4/usWgun3GKcXPpWe8Xhj7rDA3irfjc8WxNkNWQjVukaXsQG27R8b
HCa0asKZ7j8fvtMzrQ8nR11zJlJXX2fP7qDUdy2jizXl8pcgIBdTaOA+j24BcqSYplMV0ZqIAmFv
4wkBS9JLcxvDLSHwOVTXx1fQefQ1CedXbGjDoW5od/peBhPgvu51sz2cyvYzSnP3QqwN2bee/hdn
vHv0Ah7f14MptklCxjtT44aZHHIms2YuzT00x2dUPlWHUe///ZEx6HBtgkzB2e7bBxch3oOMYkwo
eR5fOamjt5AY3jsZT8f/vcx3ou3/3na54BCpoPf8970UdZQMm27xvx/t8ZPCcTeWSYLY5vEHKqUY
tKwpOw5NdGzqWf+yHNapHIMVw5483cbEPhDQ1U8n5bWM+HHzoICangiBH5/KGfB1o5Jr1GuZLufv
uumbp9jmz0dH8FEa5fLxF0UyCO5gG46Lb+eHAAjd0kluDYP6U31/SSsfUdz/3pcoAEOvuBqY4b+t
wMe70LTdUx/S3Rw1aMnSQYE1J/OaAPg/puW+Jin2W802uknt4Q7p/UIng1nfRZsSmPBlMxdrvJNt
uJ1ZpUORLxo7Jc44CPeG57xk45OI4ycFDf6V1ONfKSOKvo1QCZKvzoZ29kX4ybjd2Cbjupe+ew69
LN4CNQqWrr1SjKuX0s2NXQnF9HWyNb43BshgkVHGjYW3GWR94nxzL8UyjmV5Ne+tgU8+cOtfQzXC
jeLcsYt7cheJMLMWY9z/1GSZPFeZEku8LXvTLoI1AH0E1Sh3Unw8hjqaNdViGCCGNtM5OjlwxU7h
CDgTMfmRHT2C3hfvMNy+Rz5SE/ghYjWkFK7DIA95G99kh1VcWomxsun7JY2ajxJjXWmmG9UgqjRH
KAytD9XXJTK38WZoN7WxCP35IxCMA4XDfDBrD7TZ/jkmA22X1MqF6ON3WRYWa/64mnqFhtLv85UT
A9fO0PxzpPA2vTuGGHB8ZwVCadnTj1tifLWXBVqcdkN1gxQ9wVtuMNDOikORpDUtMMxcSVXflEXg
NKl7eGXKbi3tZkdm0o+vuhspAb2RhdfYaT5SHMJPZlee+1CfA0FaqfboWbGF4Ycw6n1D8wGQAFol
FS3aCcc+snSNassc3tR9hOKSRYmuPU1XXTHIUzaLA9PTeREjELwf1pdEAQ6vHBxvhALP9+4ZHXVz
eHFr5iiELGHmMUKz341UH/F4IusRCY07Bcd0ZscSxj1OtujXc0uIyKAK55ynH21dvjdzQF/CRJ3W
mORcpeap8uL4uWnuSZ9Mb2gnHelDX1WEX6C2AkJHSrZzXDLQHSd3zdJ9vzudRZT0ehV5fbnjFGOu
m9r620B7FkjJRnLMTnVZ7eemYqQN72rtm/LWlUiijbg/R137u+7SbwN741LFQ7UTiXA5gJM4HBJg
vuxa72fMUswKum3Xehpa/GeZTc7UBgVww8Gm/B3P4VHJFEU/ukjUkBG2BtIuliWZTs5sB7sg+Ofp
6S8bPC0DW/yV300ZfI50yfBC0Xsnl/tcmAPRoBEyKsyv7EbujFmryTgSe/yU5lccQ8/AKXBTDEzQ
zpe/QH9OKDyH9WjNFPlxOy4RFEV7BCtro1F/GmXKJ4an/IOwwFF+EJ08BZgBGuZEDWzz+x1UkSlq
NK2/VwXqzUqLY8vjj9o2FuAWyLnUizpI8G4rxiVWA0kztyY044hC7k7lt2Cwn8bcrLZT2nxpIk6X
jgV0BAiuWqHRrQlg2lQ2iX6wE5k9Kg9Plx1ubGn+DntaGoyGOV8NBVTNXO+w3pebOc6J+rEuCRdy
bZQJmTRARXBbwFNQovvOG3CEyNjRvMwfrV1vu/LufXzXFQlk6AxDREbSXYeqehGD6PZlFl9y3UBU
0XJcdS4jcj9nFEg/dSULl3VRv1h2BMp78FZ1NH66vSIzrtwObb3XXcn235cWGhDdLsYMY2qEhiAL
UX+ZwTDBIzCMp3jv9hDWUyNj0dXjDCwt+QcFPjkgmapWqsMwHAzVWiems89N5B0c2tY06JxNPPTw
JHpsvYXzmoyzwXzU29h1i4ImsdXaGzXmV5NDfio20g3PWhugzAmdMfshpTFEmKkkhxLXj0D2xsSE
0+plCl6NiKr4BdIGjvWQRO84fJ8GErLiCq9XMHhLL1S/QpPjWRceXc/td3GHAbhmBs6TzSaeGj06
UW8pi3g+WHGyLwakBZYFd2L0KT/GtjIBBiQolCYU3iIURyIRvxHN5Kh33SdJgF88xCGzph4Xgs3M
DldJtIj64Fq0BmzksuPkii1AIb+aRhuZlNNku8J2CpxnLIiovBAA4lvOkA2wjLFiUF16KcjakhvC
50zCQ0KubjjF/bHvxXkC4nq2ld5kk7WObfVOCC39QIPf1pVgIpr6EpHatbJ8QZpZZVfwnQjqeLT0
dc1sqOgcnN4Dk1ySlzkhM7hbslzg8aCeQFuJV06hUPKIQ0+0bE4M7z77SR+nKjI2Ri+/A2YxTcVa
d98TVzktbgO3KXPsNkbiN3B4/irz7ClP8KGpOTCoCX56l4yhUgb1ypfqJxpQXpdTdWRqvp2G7sUh
Ads14nKlBeG2U3/AaYqidKLzDCMkPIates1L/7OeElCi+lV2TYLURaAkKnzGRL18CmaydWeDaZQu
5b+CiPssM6J1bmmbhW7VGBNuwxajBS2hXVlBHGBYTE033YcjHHPq1L/2g69xTxJEG+R3HUXmAXWw
LesmkMcuXIwqczowNM3GjS9sXAxQuAnIxQfLsszh3mBXwukZxxwGqmZtN1FxtNI/k4MSB+D5RVdG
8EzoARN4bB/1bPLOu5WsvKt0sJxjCMUYiQimfnyZm0lMCOEomKuQM06LqLXsGam6KOqR57fOWnrx
R5GgoY2Dt9SgKh3pnfGYROO+irkolGPdyLS0ToxfbUE5mYU4g93c+ZsK+k4XgqSjc3ak1PWWZpIg
/oZ6y/b33DUtJ9oUz0Qp1sDDEIHBajVpyDAIQG+eEkCKIDhR69Rq9nk9xDyLxEoHBQgfY/ioRdN+
dHb1Wij3JVFkivJIo1gxHDyj8TUprZmdbDqqCgWzyJihB1N/rtxSnqlHBT7GsNsTkoRrSGzR6t6H
pT/OkFFyQNgB3KEiSv76R5qzfGosDHp9pmF+EMiLZY5GJgEHa30/HztRD1/BI5HBQh8v7PEnTK3n
vO8vWhDRGzvjrxbWscpDZ0d4+i/vxQaLdvPHENWDB8uIMyk7j/U0Izdf+Y14MnJ7MRKXx1gWREV6
suWcH4jZ2yFdSNcOrTNiHMXdUY+9MlHmDTbLTn4TBWtc2YxxXwpYAAmZgZHFsUC23hbVOcq3G0hX
e4VsmZUiepf9cJwa3z3AiW6WpdX95lH6o/PPPOjbdWEAOI4HAAowry8FIk6scsss0oqHocMBbNPs
LWtSdEUOVp20HQtt88oNlMlTOApca6TXDeE/uzI+yg7vf+t203J0ozv2iXGQFrRo8TqGK2Ur7DRd
d0pVqlatpzRmOf1PsxocC7RM0tEABEym70OMnt3oUFgp51D39nauzJdBsEx5URTcYUD+OsUUj5+f
es0JWrw31tLJkZWhzHa2BsK80BtRJEMYQ5FWbeq8co/Szb4tg+0TbM9MbPfsmp+9DeYic69Rlrzj
iM424g7nMd1ulXT5jqUfIZnHUMjFrGYIjF7Txi2J7aP/cqCJSeAbhya3iNtNOhHjEBvJYQrZV3uM
EUsOv7/lHCC9aJkwp4H9jVzQWuhKXc0pIXq9gHXoQQAvhnWQMYs0TLTBo34eCp5MryTJlOoogF1A
6l0oluxUkuIYUWDyrQuBlDnT70NUEF9Yj/ui1r+Crl+20HxjRjpLjlcNPwia86h090h/ShKYgeMh
E/+S6guk5d04ye/szxEdEW0fqw4+UWvfE34Rd4JNm1mHa2db6jna63R+Qf+C6C4NP7PA+Ef6cb3J
SNd0FdTrKEPwIbPga/JyjlzlsxcldxVtivkrL/atU1x12P2jufuWsHpiRoyiTXNsZW2cGg/0RCG/
gGXvtCASQYfwO4SylqWk8jDHZy3nftOV9aFIywnTY7qFJW1tsACQRghvaJGjB/IT7ztFZbgqooTG
h35TM3hSGTstmgR6GypOxGlGxBrLFgtMW8A4nupvgm85DWL3H2CgyASC9tuMLL+aECZOBmEte6MJ
rK3r1zY+kfpj8q2nBs+IRlt57Of8E/YeMU02g0wCMduF3QgupVXjkcM7R5d+Xtm/Zsh97IWIkoOc
a5QE505X18bwsLJ48o0aZhMZPZM3P+Cx5cqtq/ENctZw5/V9oxOwn91U/8QGDl7TR0aZOizgrJD7
QnstwISoW5n3mtgW0nnyq+Ar6EqUid01LXva92UfbWvDZ4ZRmL+88Y9JXzmzvI/Mwv7qhMFPW8sV
2N0H2+p1aNRdKxu/BtbQ73EbMjwYsITN3v1R6Nad5ohqlM4+MKcXAAoLYLe3iL12md1Vh0PvLFMv
fhE4iO/x2nJl5YioOanIHoniFJXZanAGsakpmgsf6okbo3NtdbtVBQ/gPOF3QHqKpzDDSdJjXNIx
iUu69/+RIniYVPGipI2VpRMXRXq1RR8RCzQx1Ei22Oe0d/KOfF4bxbRpkbHJgcDgdGgIavwQpa9d
K6zztbvRFocYldfNOhZyjZf8xQhw2GEvY/qOoq+lN0vlZsInsJAw2Q7UkposCnauk5dpEkFLJP8Y
fssQ6ogRYWUdxiPWlRVX/ysN4c+MKvs2VLONYuiCPoY0BgtvDAXXfsmBTqcoqOX8wwm3X0TRzH/f
FgePRq9axVyQZYBO38B9K9Lvocd3kqeHpGt/9Q3nFd/oEKUW+W8IP8FCQpyTTXIJ+xMP99ZX9Zet
cG4xRSVZpfgOC4uzYo9aVs2buUXkzqzipxybQ5yrU+eqnpw3fYaCQY1sNy+z4a5do0Y7bumPGDcK
UVjRv3Qed3nC2hTY3Cz4jKGLL3xffgyhe45sCvbEclkox5PSbrxxh+6+Nv/2k3St5Wk2XsiAa1a2
XVHUIyof82c5hKfCiQ6zBtYpVP3aCf+97BD7EF9Pwho/dVP0bx5AhJJ2Uvqb9riHNMmG+mTU75Jw
umXjvhmqx3NIhuDCNoctQUYdkw69BR3CyCjuawQwi35k/hHY1XMyTQOxwClpjeG6cfchdVLM1V2Z
iBh2Uz+/W2VbbUz2Sbx7Tvk0Ma/jyV/LRpeL6b6AQIbJKBXchdOaFew+NAwSZz1MOxhsJqll6FTf
DJJ8GIKg3e9teN6s2CcF1tIhR3vjm1RpU0NnknQ2NNRYO8+u0RMKL7GM97Gk8ezLG1nqULsa9S0T
44OuQLOJ6tFk5ur88fxXFPsABxRXCeOFtb6vFhXsMdDhcbtUeOfuNqoKlW7idjvaqVf0RH/uopsY
ogQ5uAI0noHE0dcEgkVQeuYSI2M7eu+zUq/oOwCm+dWrb5WnIomuccN+5Js/TvLPj7tspVqa50mZ
XHLGwEBIPpleD8syuwy2OsGxeHNMYzEPo7e0fR4nDEf3/kz422gxcWYtfrcWdzHcWpsBZQB9jpmc
b3nc9sT4OniA6C0M22Ayf1yvfx1xO8ycTTJ6xoZbPycx7JQ8SVDtVhA2zLb8CYwu3A2VsFkJrR8j
ZTSTM3FeiYnfNBzcP7Rh5CJycBFFWbtQJQdHnzkNt1LIx1AP7DdUoJXxnFRsgmh06rXDcWBhWTMo
7xQzol6WvZGiEY4+bROHQtximJG+WEfIra/UjYei0mfduDujJPWiIPnIp3cuh6+yNa9E/WQr5JIX
cBY3R00rOkuvbogzLoUjwnG5WkuhsTp6BrWhBQfQDkrWPtAhy85jSEmooUvry978sWExrgMHKkxT
oFxWk2i2lJmkskr0QO0l9UCK+bHaTQXVOzXkhJdZhktr+nVHzDgevWlvRMlI8fg6x9UfjCo0RzON
+aywKHCY7/cAulxYXxRjxV8xi2+r6F851MFiGLIV3NJTRHw6SytOHo/DH17dFkIId71Bm3ZRljxm
JriliRj4S8GhqGZ+AWBNWg6fvm/QM/O3uPNCvB23wjT+zdVzDsFyO7iIi4MhpZ/ac8qTRvaUISGY
AsIiO08vGjG5q65ybr6sfjMskCuhk5cY+WIMmJxFKF0TxBcvwiB29h2clazzP1qV/5Lo98hknVal
b5+tiWGzQmUznFMsu8MASAi+Urhua9A3ATIlc0QPnGLHBjEHEXKSERVP8tqFwl2aFQ9irX2qGe/Z
tkWybhWUhiRI39Ooyo99LeQmTOGDmoNPN7G5pmGkF05cTut85oYsiPMYIhwdEwCSqjF+MwGV/PM7
IxG7ioz4cyNKLgnh3GglhxU0PSY2U7F0h2g9zjxzFAz7OYyZJxFLvchz9WGWdXxCTQXCiuoF0qB1
5/2I0XYXDaPy1jduHsqDAzLrO5qyYxVXabh0wveUjtQanElFQjW8nib8SlpktxwcaGWP4i8q/nnh
s7uueNo3KIyW5mzKjSFlt/Rmmp1ziLFcM00COGHxV9vw2zVRR6T1DfZ6g1kcxTRwW4iW2PfWrPHw
chCdFlGZwkFjr8eHtbMtvWtwIS1zctsXkXmaA/uZnDJnEXvhNkFTwY/tD2iKHH2PI1hU0BkgSFA0
I/Zh6fMC9yy64aN0KORVieYdMwim7JxewJTS2mqC8A+iJ7AwTXvkNFodynp6pfEn6YnaJ9C7X7Ka
GG+3e2lN+la3xmGwzg3PTtEFYtnPJmy7++PaqXA8mMpZC0ux36jkPTYPkdu/DSN3f1s097v3QqT8
u0jApPWd3yJHNmFX5mlwxuOjFxbOpDXF13vdDyYc2mkjvPkzdm06C1600Uo8+1aMto/0C12CAg1M
fZgN82gE7aUytCBjjPlx9n8YO6/lyJE0S79KW92jB4BD+dhUX0QAoRnUSSZvYFQJrZUDT78fsnt3
p7vNZveiyiwFI4NBwPGLc74z03LpTKmTCUvGTIk9Y21ewyjvCkf/CEd6ao6rE7cAWlBruDGG6sHU
zepSjNGB3rzYMAK4NZr03RYNmzGtX7E499gT6vXd9gw6TxlShaCXkc7F6voVC7kr/OMYc7P20ZbU
NtILECNJHrgEtLUGYCxYpvb8PJFwfsSPEKJS26bQYPzOpMgb8oiD2kkt3x7sGwd3AXDNijmy89Q+
a2m5+nk8Bby6uOgDSiBtGLnUIhW00ma7q0CeRy7gkyLLD2ne79b/2i67po1n3mSY9P0ly9AeI1PB
3G7eIw7zELqrN2ISbPaPOxBgQRlbilKSe9u0WVQqhpaMTDhPMzsPpr5l5KJB7mo6mpMw29G77dHT
3tmL9qtMq6AyQXrysEnx37nrEiE+F97PntzDY9uB/ALlszG1CDqoi8JexPIGNXzMYpmfNCPRnblm
6elOieWz0PnkPL28X6wx3uqet1DB4ueuY4YRbtTQdA/o2TFUiN1IvlK49NcZn5Rd6jVose6lgi0f
hMkqLdJOfe+eTaWCqOWb1HUsCKmhLaemE+hLzb3n9tG959EuNgklVsqz/h0Z462KBprc8R4cdXsk
BvWsrVUvYPRlN2IxJ+9+upMqyYOlsw54kYZrwqWVNkzWxx6Sd6THRzImf80L8hrDHrdK03ueqjVh
4j1DIgeasGTSYPbbrIq+nM4JYeCBTLG43/2qbz+QgzCcS1lgLWfL8uzTgJXai8o7wmdfVqA0AU+W
wVNHWK7a9teYiKmtzf/2S28cxi770XmR/koFGOHBCO9axxyutPHTpZRU5nmb/WCpq99knvJOcgUI
WdOjsOv3YsL+qdovSDU20oDuFoYw2w4d7CXZcNHFGl7N3NAuVtzcAIx29mkXs1Woaw5vMwv0jCNY
zrgw3AXLWJYgnUnhrs+v1cjyJu6IZ0pR9vpGzZa9FNVN+aD3fXYss9Hv2enQ2YIdQjW77NVsVoFO
UBfnypa4eEISFFAGKJ7nKm+/RTkSyuhN8cpSwjEJ0S/wdPmUwDrpyBmn3NPag+7hnEBVEsiJyo68
8sc6sfaJ5cpdo5K9ZOxYz5V9m0PqeOTeAhzbvbYaSuacgakRmCglZfWtOPZNndGFbRhsAif6g0Eb
EEaWivM1ZI3cRDabUFADIHc/sqH5UY/yRowfbq1fO8zO0dwUrw7oNtqxif7Vqkb23M3yLiImC1ay
A6k0b81+VIxDxpMJQ/ic2T/i3klPdlQ52wbsyrbHX6ZSJiLgXXMcooA8ZhhRM9aYnlGTVxtB0rWB
mjlG9DkirTuO7+00fQRD7uxbB6GnwhCR9ww03QhvddO2L87UxT4fJ3VnVpNWv2pb6zMx3dbjFMFF
WJ01lp4GhJz90qjlHJq6wFwuHduhfWW6t1Urr1PEQNgYZ3FORms5AjRhPgzaBupCBKqsb59Ub1F/
9lm6n27lIsrjWFU/p5ywc2Myr1iYTV//jbq0qe1G8CwYlXyOK1CweJr2dYezJCqau0wO1Q8olW+R
bwjAmbRBCGAZMpPTzZNheI5dic2QK4o++8OJ4E71a3Mdc1TGBmk6jhnfGADOt707bc0TeVg0FzOI
MAcTR8+OHxVecpvYFA52a0RbHt7fmeO+hU16lxlVuZtZRsBRbZ4MJm+IHPIt3INjpLNjowag7REm
eBcZaFTszGXUiQWJ0z654QoVmLEpQACALtMhyZ99u58tXOuALTQz2ymrfSJ72Wsm65a52oDMMlly
noMIAG8m3btDOHuxRdLsuvKr1qW964ZVSsNRUlDmYeTjNLOrim1KXjMHDu/SqX9TkfFc2g4jSFrf
PHMvGn60CKBp07EvVRGjauohEJHsKDgbfbt7Q7KCQxw1vj9N49cAzCcwi/wHQlsF9ofbyxyz54UU
KCh52zDH5anq/NBU05pVTcUczfmhH/Lb1CG6s61XqRWyEhDPQ8aBIjo+oQTdCtVxvdPL9DiBlyrs
LsQd4zzV0+Cz33+jEfmMBkpYMqL7nW7O+7ZrQN8oeBOCvYXb21fVJeAk1Iu16hu7Rn6GTvVtrWIL
14Je2zID0Vt9ZLQDm4L651e1tI/jUmJMZ7xS5/Cn4eEkEAJ/odPHKjh45JnzdHR1bVexcXQs647I
tEpvEiLOKdE9gu3RVm0hOdXcNHNRv6OT/0SyumtnUKQ636zeGt7GLCc0kpr3pCzjZzFqX0ZjnRJp
9zej2pd19OC66sDfvtXoOvwyTGGgmYkK0One1PDfuWpsDW4Ei4vI0J5Azsjtoqmd12JSmUay3Gp9
h0XnggYFozMLLjTuBaMwiMwjSgTRl7+KaR379EgFPPErHMXXqD+38OZGlh87pwXtHXfS8ssJs3er
GV8yQ0Cre2jzG7EoP1/06ZgiBpDfafGAL+EtE3nHeOdcTSxpvXxODw1GQaZIoMAUzQHp673SnRvA
tyNi16ZdTpAsdNY85HCU2WuYO4yaOLI3AHJ+KQ0JryimbIuk/clN9FeL1QuCB+vWyQl+XbfkaQzK
FFtKTH7ErPYgYTZVtEU/cxuLbNvUvyr3ABc72Rlt9kleIyvlZkBKsbhtIHu7YQFIg+1B0Wc4Hm/n
TgBFz+iBB0AhmmOhryjnZz3TzyMa5oXB/D6WWNJMoCwR8m5EdckXS68z9lAs8pqubSfN+2zIpwKg
ic8s6vkdSk2wL48GnI5aQR9qh3Wka7m7tJioT+OX1vEeiIfYLbMXH82+vi1RmIz8va0bsiWNABY4
VcMdmMZvPPcVF+GCPIQeHRrgxGGQAkbz5A8gwt0ljDnBjdYId6G07oyGIsNsx7MpCWHwkuZ2wSqy
SyaEcBJrvaPVvk76Lr+wfZG777p9j6r1VLjqZU6Q81VYLzYJqxX25k0LIhvtxz4mQDeKUqCDDlQK
5NTAKDNIf+sibHBXbxxpiaaXnrEcEwj9i+N0ZB0c2D3XQDpMYh9bWE3LBLhWl9PYC9zPQ7z49gS5
OqQRgsa/6uDGjw5wLTm+Jo/x8C0r8Vi4aIRNopBOY+TT/sug73mLzogVJhS/cj0iC6CZf2gDH2KD
dBzA0LM0FP7Wqi3ZAVW8oDcf+im7c3PKxhHFiZpmJIkRS1sU3X6ELeUyq/zgDofakBm7AbHp6gy8
UjboAZ1ehBzC+ImGFAth0vd+lpOYFBPFc65C685BKZRMuIJ6Ib7CmgkXft4bYYTaYVrwnwm30H13
Lqd7xlh9W509NIROan5l7HGHKDowtVEblwnkcRaQC9nvnGRk2FvhkvI75BXfk/EYpvl1qFHM1rz3
0pgREw3iTVjN/TxMZlDiKb1biP2DmXGMS7Gc8sXWA2uGOof7ujf0pzqMBsr1eNrNqnlvoq44JMgL
nYbrnLL6Q4TkFOirVr8rb1nZNqclqd4lIGPc6eXei+U3tvnXBdxpmorPWRfzwZ1hKRlcB9OYeawA
Ft9w5vvWHEGHMSKoGjs7d3ZxDK+dnnv35rScp9aObmysXQFG19xv63w417X9AB+6e7BWyM/stjwO
l5Ex+eSsLTPiAorOS0WEMVeHZe08ozQDnXzxc1uRtaZhHCxLThK8B8W+si17ryhT6kLbLhEalgUc
3K6OV688xdNeNTi+pTct/tSNtl+bmqSf7s62Wbr7ERdzoHG5b4S2VkzWaUXaketgngH5ApvA7Ljt
EzT5vV7vgerLDcLj8jp1+AC7E5+b3GqayZ8zC9tS1CGxF+OhKOxHTn028Ow4bKvVjyXq5Y3nGNDz
wHllIXuqqkxOjaAF0xF8bSwYoENsvrW8yWDUGeJqRmKcDQ2dlblk9rVGyxwm9egv1I38TK5x1oVn
J8l+pJ06pUXGwKkACQvYgWiN5Cn3WByqtPiAZLZT47jP5uIhQbLuxdpB5swiBltVt14DXUnG28nh
1oYxhZNaTvMOyBpYYMUMu7TguzjqV5dbN2kLZ3tENtiGZbIPw/x+qkDY6dwHvpF430ZUXyYrFjCp
86MtqvcKPPjWY1KNO4/lt4v6weyNTzc0J5BZpIQP/S4xahdp+GgGanDBN9bRLy8rH/OFLVm7LtUF
pY6t5A8ZJx+hTRSOMFDXScVdUeop+T5DgtKF84b4BoBlKT9NiOvsxDkaM83AQEmvoqGvwUh4ILAA
2NSY2hwU+k0nONootkG6tDpDaYdQJxyYlymaHycrwSUUv8sIze6SFTA14yAmMGnvUsCTkub4Iarb
3jEQ48+ec5oyXOOdoW70qjlDSkSdgz51YGX8P0doWf8W7EZEo+t6jliDCAkB+5dsdqYyo/Z7UV5S
TT1JruPZksv7jNJ6gy3+XJF0dNVTR57ZVbWBsTjvlAnjYebmv6cNeexro3rtNZRKmemxlF5lViTf
nC34MjxNMKNoPeN7rda5y5NHu9X0B7C0DmdyW90I3QJIRZQIZv8SGWnB2HjOrLsyYl5bVhCDoLf8
sFNRsclBml0jYNzEpbrVrKHcVrrRHNhodbe1G/w9GzbpMUVFJuHYG2vO7qcQRVwjZ/cmxBsZ/M8f
nvi32DZXp+Z1QXwL03LEvwZECy5s1Dga2jmrcdZgHTcIq0GeOo9lPagfcP86xJyl9ee6Q/JQC7kr
kdJSYM6nNgNRIljooYWLdpkW04kR6rc1m+TQthmBGRFEIz2xjmlNOEeqGJqKDqHadqjq2m8AJt3b
Q4Nh2lB7WVjWWVQ5IcCTy161iOSTN2s+ml7vvhlUs/MAZP8/8tcM+W+R3y4DFF0XprkGWTrWv1w9
aBZBtAikuqR54aipHOOuCuNz2mvxi83am3lhxF6vYCdfY5l5bfP4e+oU4qCEdl3Pk4bRVUmbpAFG
DlBTz5xN5XzNQLfgAopwVQ022lRmh78jpBf4YihVTzGRMweM8t197PA/swP/ZlUgRjLSbS5UFu+i
LT+6dnoFyryCATvTV+3U4N1lkzOY6fMkDTR9PTluRe/4Uu+G/TJXxlOvGc5ulScGERr2jSV4uIra
rB7zNHqka6f5Y8hzEbEOUIqjb5O4dXSCbZXTwwDj1yAqXp1p4zaEdBjrFw4TLLM6zfUjov81wQYT
T511MO/A0xQ9kKM57PVb5snLUY02xUhVTtuGPnmNZh7ZPkAOXIaIGXVN8Vd45gfcX3lrI3OVZCLc
hPF8Kgh/ODQG2c22UBIlcPRWWfEvcxy9nfKgZXU5IrtoJbyXJvnlvwNZ88zKIC6PoF40zcB2ZxjX
VqcWayE0wVdZ/UqH3zmTjQCQOrtEEITDkAD89+5UCMwH5EF1jW0WOMBcP2YiweadszLoYxg4+A2M
y+//qdIxLoXUH+bcjX/y5kCUD5yqYnoOu9rxpxwW0O+A9aYaw3PVvxPJczVRQB0I/Ur2rHHkO7BV
SvIZuWrdIkdYup1Zc3MGkWvqHwPokq3VuDeCmNYrWyD08GZ3y4bc86fYPiGns89GvaDIdrryLh5N
ND6D9eFWk0thzy5mXhd6jNW/xKyMfT/qyh+hk90v7SfE1AvXZ0FoQbncmGZUB7JBLABOENRb1cT3
xai/JFWSwXYBbxSvooV2LZ3Z70G3hJR54zno3nTFArMT7VO2NCt0su6YQ0IfBxvS/NQ5QrJUXZvV
C73MSKEzjRBFRi4bM9bNZ6eDOT+jufaXGOaiLZbuCNGsvOtGoNE1jmK/dVOdJne0Ue5jGAytidVK
NGX4AZps9/vw+49P9Z/Rd3X390zh7m//xa8/q3puqZP6f/nl3/bf1fW9+O7+a/2q//O3/vbPv+SL
/vGi/nv//k+/WMMl+vl++G7nh+9uyPvf/xz//Po3/3//8C/fv1/laa6///zjsxrKfn21KKnKP/7x
R8evP/8wDaIj/+O/v/4//nD9Bv784xFpz3eZvP/bl3y/d/2ffxjOX0nzcRzPE56t69LlSTB9//4T
8VdOf53jT5q6Y1vij7/wbOnjP/+wnL96risN3THWRG7MSn/8pauG339k/9UyDeYWlk2G6woS+uN/
v7N/+uD/7w/iL+VQ3JGw2ne8Gft3zOXff0Lr9+bqpmDLYFggeXVbup7kXfz3KE+pGJ132K5Z9+BZ
Cel/U53ODjVfu8OxQ6rgzCxr5LLU0hFJUWfBeU779hY+PIEgPSMlmqhNkiGJScrukcy28JBL8ir7
q4sEnWQzeCotJRzyJQAi7rBnxfWOzgnphJEfJRfPttQkM9dEq8goQY1IVMUhRyK8yZFHrIBb2M+p
XyLI2HRgQKhQ7fmMevfi9Pi0QjDl7sACYBQDY80Y1UKS6tZ5WhL0zyG/xwG5tTpuGWW7ZO6U8SEr
vWHjrY+PgUAeJB7qlr36dk6E7ScGlV41cw8aIRqlMLFOrk0iJsa4IGw8Bh8ZWpV17wEkh4VwLhAu
lu/SFmQj6MYLZuIOxGIOe74/YHH5nhgfBsp20k0nh92sA+0gYiylGZaYOWn8mkkcisRku71UbCvw
fgfCYSUJirnZlTG0kz49cijBm4pQ7UIxiTPkF2ApgImWzWs3htelHiifWJduB3a9eOSaGynbB61i
1qhKJjMmlJz1uVoIjKGO4GexGOkBj7W3QRuz7XsS+qasRQkRIyBmCTyup2S1BXeyBH08esgHQGDo
a7ygBR+adh16SwmLoiJIcR1g8vXCKYFjdaTbVA6KcPu1SeO9NJiSNViHjbH92WOOoaZpnhBrTCx5
ENhMk/bNiuZF68vvcoobPnPAuuw9yR5H/zNV5FnaWffEUng3pZgxGF3lWwOI4gbWfeDBnvE9taYt
VeN1xNi1F+tuUAM45Va5YI7A7jYvYaiWeXHgW8x9tPmk7DAjRBM1Vrta/DBstDNjWm8ZXfOWZ0bT
KqhBnG10RzQojuYtk1kAwYK1JBo6+ihCLxiSkihC1AJGOi1gmP2TDaE0KBUqOJhBmji0qr134xp8
fnNPRRcOJjdK+NrXk3eCh+USRA3vgGUninwLczeO8hLfjCKRk2ckVGhbYz4U3uTGKBk8LTeE8lEL
xgrBW+1dQxMbEHTgPSWv/VAO87QrBmIuKsf1024eVwTrjhGRqGYaVOehMKOE+8DKaO+IHuRaXDv1
xfUbIdHulfPbQGDzKaYD5/L/geHkdtARaDgFouRFOd1mpGMa4HHR0ps/mD9hkIIGGEQaEb+CxWOq
mF0lYMdt8aZK8Ne9VwDFBla+8LNlKU8YnwOjClEQy2aF3Sjt4KI1+R78AwvZvpT7zh6oY7jgTa/8
6UHl3TCU0ne0qDTLgku3LsQ2nFgM9RBHUoS8zOcUZFOH6TMW2J1rGp/tbODpwTmw7XQswot3IVV+
j8SoQ1Y/E+qGphzZ//2a8Qc1gWefKrKnzDSbk8qQhowpg7AOdmKSLG3QJMC5DDZYgSKPNbLpt0Lv
Go2I7LqGvRYPaJZoLessFHtYjRn2hUCe7KaCAh6Ra2F8ThzyeyTEhxzdC1Ym7sFhHvq1bg8QdyHQ
Hcl11Foi+maL+3vCuzE73n2tkfgHLIvTzYBYFzuvVpwh0C1Bp3Yeg6ApIzG5ajAtz3owcHl3QOUr
NiEd+lfs5/iAXHKKyYE4xiGD3LpdWHj09AbKNY80KJyuKUpZ3ArUm4oWecZxkOEpJQAFeaVXfGGE
7XzLnds9OgR+o0bC09YCfwh75UiwRJ1ZwIKqA7ZK04jfmGOmDbV78oReelzH6L72GFU/+0V7rZL0
x+j2nDwF8mPb1B+i0vC2WrkclkL/ROD+VEWgItejEjMUXfJqyLa6y4g2e7KBxXrjI4HREcp1Jou1
7M/AXHRkYB+s0XL8xoSROTMmvvDFoaze5XF8qOOxDYA77XrB27PfmDVT9LBAQEvCwy35EGP3FXnM
xUSooybQJCAflJCnRmMMaOT3wyJIMHIxfUQuQ/tQR8JqKZJ/kiW5aw0dKPCZsL6eVZR8QtUkEPuy
OjuzdX/sSaqtkYxCGs6+JOc06jj2aW1r9xvs9kyRiL0qP8sF55htjhdNCznFZMbEuXtBHrFpITFv
MtMi57auf7K5xxpHTpabMSPuc5550+Cs60ZuwJZJyKHu95aYrG1Y61/ra5jzQ9ShtDMqAZIJreuE
pelaaMz98eLsGwHrHKvHvV0MKcou4ID2oBgnS+MOMdPeFSxrFoNUKbPNSK2do6digJ2ZKotvxeg8
YLiMMVmb4vAQQQ+sY7uAU9PqMttnhbZvIvY2PNT6bUOItZ+xm97WmXXT9N6HjpH3jrEtWoxTDjyG
OzO/9RIvQuNQNJcm/EGRsO9dibl5okdIdQZcE6ruJUHWki7aPXcpq68WkH9H2Y3dSJu498P+UhvF
ynle3hzGpX6j0p8Y1c5VAafNjNtdVFZgQkbnAEMFI/TCaA6n3qPFaQBmSnvwSPtD4OJdC2esAmKU
kPGSSWtaCJdTRYwiGRucsA4aFwT52zKJiKdk/8mC5Qob8YBslUlzNj/GefqK72NjxQgGpSqurA/F
lvlASo4Tiy5grVc6Zm6/Ie646Rz8bCgoAipWk+sRjTVGfXKNUTXNRJvOkww6I3L2CdHXzhzy78OS
GKxs3DXzfENwGZ0ZkPe8Hs8hk/FyNMlmNmnQ9Nk9d8tAJHhKLhmt2AUvx8pFD6A9Z/s056xvPHY6
rMEn3+lWnwjBwNzsDbscZ/rZw+HHFwtKb8phkxXRHOAK6jYENpMIU0OUT52iuEvYuSBWQJ1bEZxY
e+nBGYYDOwLsx4n4jEdC1BXRuGZkePvR7O8XrEWV2z0Z4HPANlJmstcHkMw11HuT32L0gLsVbXId
q6pUNdNVthODqD3MSDn5oA5Lc08yZXToqNHAzys7RnvokbdEpCBu0ymXP8PKN8wFRnOzCZNNljcs
3RfFLE724jTDlt8uHYAQoPzHWbXAjlTX+GphX2AvJTOayxgm7LldbBbhkr5MA8yCcg1QmT35ZmfE
OSoT8okh1LSzrPZuJNFmt9BT0XpG1k51LMpA+21bFXcch5BjCAvAY9TjVpRO9l0LhtEZxibIr8Dc
Gb75noa4cu2GNrUQ0WopPEmzlOS7WPdi1ZZK0xj82jJpY9HDmuClcYgwzSHsDD29B0JuW/buA2EX
D7YbPc3xoq6tjfZJG0yNHLm6Z8WuM7iMj4IYtI2xaFxG4FE0aL86wA63w02dosrZdxPLLTtBzmDX
IHRNbznwlcQFFCVvwVHPbs4sogVizsl4IulvCboWZ+RIaBUlJks6LTZQBVH9pkmKgi0qP6s+BUMe
EzLSJJrBEc+sA1q57ZsKF+CChnTj9Novmpqas/qzWWzDn6P5MumFQd863WvoxWEusHy2UmrK2vNg
0JXRZTAjGMzYo/2U0GVzSBia8DfFCvtvyA86VrxKC0nDJ1WFHElidJD4MWpXQ9kGdQThe0EtXHc1
abezaHxMaN5WJ7zXdEbJzjT8yKPG16as3Pf6uoeoHhOyfTFP4IAc2ALrLsc5aXGY/EEMIzVsgjR6
tVPqQHuJX00rCfdyzH5wbF8Lfb7p6+UhARgGoyMIY6qlRjoUHcCB2O7eRqiac201dvlN9BwZA5k6
zJUJdebG6eMDqxhqEpa3bJaZf8qM/r8avKMXQc4wW6lfW24DW14FYiXC6Kbeb0b5KyuwTYRe+4Kj
fJfq7HukwHivIXNF3L4dsB+JtLJ5BbUSZSCr7LOeEk9CSwbanb0JRLecxzUpQtH0nifDJULaAzGO
LFrOlHtbRPfDGtWuaSQkJP0OUgGKX+i7iJExyOso14YlfbIG/QczIsYuk/UQpd4tqenHOEcpb9iU
ieVQDVtJvr2Ve+WJYeF2oS+D/N69DaQalxPCYY7XZp8M9qGIuamN6qwpfOldOM9HA7Goa7/kELkm
S2LLInBpU5Fi1RVxsaOW4NzL0ByPenUYaotSJsLDRiDa6M+tjC9CoT7gkFt3+3KPffMcCopEkoIR
COzDJEmDijkvS//iJqcEv3PcGMyzy/0k6H6bmteOWwoFJZ+HATRUA4hr5Hgr8jXMDGa9H8HvuCHF
wD7ofXP1Oqfgo+KZMJdQqZQwWEvA0t7GDQVMJdRXGKfxTcxtRJDNZzyk3sHkJ3zJ7exQ87Ujx8gh
63roTXZknkwt3Tkyas5Nw6JUawcA0iNTHgk6gPYOm56q5gsWvDWrboLYpnCztvHCNatqC4UqtCoW
HxcUoEfSmbYlUTLE+9r3ZDoOuKWfhPGzbRKEgULmh0GOd6TNJyxXwJYqJG5eNqL8hx92ItiFS1b7
mstSngobIhuDs0NSqcEHM0AqDfuuc9KMP8OGBUC/JjBJVKhwksspyPvo1DlZS75btSNTrNmGvw3Y
un7BiCv3RT43XLnJwWggolc6oWOqhl1QqfRBJtir2mhGw4S5fJTJEfXYJc4l0MBoDWMw3+OJ9FfV
w1VNzfX5V94YuoGHGCBCTKQnAnGikpcKKKLZJ3vdUGfbLZt97OUMMFR+EYn1GKVY670Cl6voJGeb
S5OLA5ScA01/gsmEj7rtj7+JYNkI5tzGtrnSCvMNOxR7mG7s2aVubwxsc3IOqkGNR6prNmEV0Pf1
BO7G73AxjD3bygsuL3x/3Os5w76zi+vZ8OhjjeHBZjt4mObxWZsWZG7TCkOx5dlWBz4CEFjMBn3p
RhmatMzHT9D7EyDNgzajD2RyRWNXQDwYu/lrYQ1Mhl8SLILCzqpJqylUSNoy9GNNL4Ow1d6bDq2k
Oz2sk8p2qtwzDzfpNuERYTpFSu4BszZcXoW7Pa5wVQu83SjXZ/Sw3uekfw6gXPamiO+NsZO+LR50
kZnHBGHzRDSvXXP8NIJWMCS6NjBXxdtCnGpCLNtA3j1jEXdYTfnEJ2SA49p5cM7kdwdFRvHHaCnt
Bo243OgZTue00U0c+WqW8ow7PdkazLfpKnCsMTCGoS8Uot6wfbBLFECs9mi9PGLnrBLha1qwPG3b
AflNSutuU2O0uoKSG3Eo8m7UtMrJvLE+i3z6pYAqBq3K7LMW02OhGFqDBFUIC+e1gJpEjkl5bdrm
VJPbZi9Ev8cYBWbvO3eLcBenqBjDOa+O5sAP1dYJytLaNaClOPGe/WamPtHMqfDNvv0spLpvw28g
MJ8e4c6qxe81GDIMcOSR4s1Jbb0Obfs8tYKZXjjdhbAFeOAEhKtyuBRZGJDUPmIzNw5YUtlOGZ/Z
QBfMWqYMRKRJ32qTZ1uOmDzyr5YOkEd7utYjVdCI/oRei5BZfbiaGvOYJVsj7SW7JNuEmyB7P0RB
u1+tHokgP6/SM/y6hrnreu2VLMEscI9cQHLkST/ZcXseaMGZG76XsfnTQKDnq9HN9kbmciU4LXOk
0L6PWOTva5m8F1p+p8CeALUgkC6PkugwUZFdPEJ345AKDQJzYJk12dWaWm2MnAxyktTmFuYvT4LD
g2EaDHaNrRowNo8PbAMVkkabQDdaSl9FACvn/A4hfLMDXZHulD375DWUW1nN1u1L5oUvS0TowxCO
DUzVXu0rTI4bGCwn8Jis5OsCdOEcX9reuc2qODnZU3Il7eGBdtXmNT/YhHr4OcJjqqKjMiHDGOql
rXwb/TU2yg2F/Dt1FNoWpI1DblXnRE43FDh3lmooagc0oSbq9ET/UTviADWXfNaqt7Y9ana048Bp
yjfXAB1KHbTJSghwsfdaw/Rl/ITMQ7bhQUVcgoiPuFEnF3YQMhe7ZAJrM2Za6sih/E6B0hIUoNIb
t/KuUxvrW6P+YbnLXaPxAEFORuQt0pi8o/DReRIRH6WQubhTxq2nHpYYEL3n3UfWdDu7xWH2nmMT
n9ACcRdGLp8GELP20Bn5pUgxb2pt9JohJPKyE846/KPe+motibwWCmwEqcj9B3PaJByBKNrIu45Y
61L5i+nBacWrN6dXsxC/PJPYRVJC4aTyVEyuVhPhFeeezeL7No8M0A0ZoFENXxEAAlQwyZ0+JtB2
zovMEcep5c7BMbAlm8PYqrl6KzmwLnZh/aLpt3d5j95KmmLlUbSnph7edQvQX9Zz1XLDrZItijdr
/jBc5+w4JuWp/TW40TtADZ6AzvAguYX2MWIxFrgpDmfR7Q07gxdgqvDootzQIwc3Y46FWnP7G90q
mNGU7v0gliGoY/wYyNOfprJ/jusBy0o2BJ6q9aCYYaaOLfmxVTWYm3oi30e5r55WQ/kc6hsJyrqd
iZHJks8pEaBSx/p7MeHd0+FpB8AkRE4DQzOWAlUHKVuti7tmbLx7jB3ETSqmraVBDlbJ9Q1XhZsy
Nk0UMChO2j59d5DU+eHyPKOaIrg5eRybztoSxiAFKb1jq/GsZDq4xl2FmKZOqlmFyh6Dt0WkhxQL
tgHYz4Wdgl8FfJxCh6hBVdpq0bwPtfrnPBSQKhtt24fThDVqYAKWkJfJXAjHShVRvcz9vK+b9AE3
07CFtAfBocAwOfGrPuTVFYkOYLyZwRmasa+r9GnV1KOEvWgN8e3LCvlMw1th05XhUOnRlNyh3/hZ
5cPH0DMRY90bb7u1GdYN+Jt990QHhDpWETv5e8wlk/gwUqdvI5uRpJSg6atoCZLKuB+79ivPicuS
a6KwdPg0lJi+svzkximyaVCsREAOu8hNl6DVirvfZERPokZkv+R3idNjsspeasN57vixgm5n1zeR
5MBG4ZnBYL5dJF07IaeHFJSa3ZViD3d4C4fZNwbtKYtzkKHyIga3f0Jho7QDVDSOhd5lXsOYkx4P
k6wmx3sG7aeo5FHnFS7jGCfbIaqoAStYdAXTtFsmcqg5zgtj+BlH0aeNyLtxxsfQtTX8vMZLoRgn
uUvJHEeRPmF3DC6ws3B5mdzXsSYe8to+oKtH5eW14B0pDRNX8T1zTyQ6Qg3KgadQZy6iOXgZ/xd7
Z9LcNrJ26T/UqMCYCWw5ghRJUaSoaYOQLBnzPOPX9wO5oq99O766cXe96I1sVdmyRAKJzPec85wi
t97GyWS4O/fq2vSqaCVoywJLp56QwUC+5iiU7ruyrY5JYDDz5f6sUK64jivkDp4AqR5P61bTie5w
PkD7jbg28hryAPGv1IZhEZOUj5m84/0ejXVUmS9qSxFAohjmOuZpkg7+OyNs1J+8dsU4YkoPmSHQ
DvO9uDItVFjFBeT3Vr/vIQCsa51GBjax2EMHfjLM9lSUQSG0QgD0XLYtA3zfqsROCe+SaFSxkKXd
ytd01p360yErd2CeS1cYgC2b3csvj89/pdS668v6T1n2T2X3f5Ry/xB2j9fN479/lT+k3/9HtF6p
/pPWe8yz5iv78qv8D7V3/ku/1F5dRdPVVEASwtRs0/qX2Gv/RU5ToAAjATpIt/8Se42/LFOFfekY
/CVV6Na/xF7tL9skh+xIjTbWWUX+r8Reqc9i7m9irw4D3jDBqFKuZqkS582fYi/7QshI2nyoj6Mr
lTmHYojv1KxbFepzB09El+KoKdIVnngipOYC5XhwEouuWVh+mIsJFx5LY8Z6APcv6HBjlkU4n1or
Yr70wxXl1hJ0uflR7vo4/Mj93+yYJG1Iyo/ZRfhsBxQDEbOmZyi6NS2KQd9ANzXG7DQpJdu6ybxS
88UCWDJIQbyBRKb0DGyLW0kLWCpKODhSJ9YVvTSQiJYt6WK2eWeRDSyh6ZfjmGQoPEaAveoc4glj
zRxNCgUTWx8jcJJhewJ6Lgfs2JZT4LO189esfgULd4kS7PN6jTMKdsLe9nFP097y6nntu1kx3O+q
F9Fl15q4W5i+skt6zPW5xKfvSp49kQ+PIOpY8SzWkHJc+fAFDkhSiJFWEtxBz3iGaefRhOUxJ8za
4V4LBmsDHqI+Np4sXK/IrlhGPDwZYBTjN6XKbiWtc01cvfqOL5atogIh6Hkxhalsp/LRhH6FRAih
zZmQEepIe2AXdxuHgtMbHcSLrq6je2oVV6pj7LzWIUqneTgIWYE5ueCGbHOYDXoHOqRxig0kmgtm
l2ExGU+G+AC6OaykiYhaWgW4IkaFTmnGS4jZNl7Li8KfmqXNcIB+AMihXYQTzvQEtZH45UYbaDxM
R+9iTfI9hDoILfEY2KgVvhlvKG7GFZ7SPBta7AFGAY3FS34E0zNcYjZg5TmMC6wzvQZeK6axuPfu
apAfpLisbS2sdgM20uQn1IiS5vdRJdRVYn5NipauEYeegeodWa0hl7Scv4N4bRrTiyOyvW+SdR2T
5zRC66FLlUFgjIPZ/GlxSNlzFsrcSScx0KDz0bqwaaXzLkV6HEWCC8F7GuqYqZVoPolR3ztNDa6I
pzlZt89OQFiNCp+oddzcOHIthhCPMOlPH4EVI3ON8BAM7LJihv8OLXTlc1UDDVNTNxgZCnGoRhg4
0VB7Eya7skgr90zfcB+YkFnNFtgSvIB61HdjY9wVZkUltX9vQJVdekL7wWRiMWjZqyKIPibFvCXk
cezX/rFqrLuiTF5sHSZMmqfvpjiWDnQ0qkcIl9YSmiBHtvmb6ZLpWgTR3uQNIqvN3D/LSPqN4k0N
9HMV82qGZmG4TWF/cDInktrqzxFqHso6rNP+Tos3/eh9DpqzCc2BU0ZIFDDLhy+bfZAMbliYDsxC
QT0F8i7IW2AhS62aHhjRbhzunSHVn424aemrf6105ac/fxF64BZDQF1V3d8ibBx0DKwsAkarMC61
VSbEmXof8I1MjQGcis94/FGbGcp9U1/pyj7ZY3eNR34MfXrXOl6qcbiaDaURGG/2bDs5kz7z4oHQ
g39ZMRdLOmaG8sMhfcaO7D3NGI8qlf5eB/j/nQJSVV9BXu7lI9vupdZzVXPExW+bantqCvjpAOgP
8lnkJOTyY9oeHI1MJr3Y7P02iNqbRmZYS7y1nA80fY6gR7Go458oOskZYhUGkPjEXJc+IA+coDbY
+dHw1/N2Y95l8PYR88cWNjEk8zG8OitfH92+OOtiXNVMOsIevFjYHWrixabiLXVl2HUe6TeJMP4E
1XqTDs2B29oNDHU/oKLPf1PrzbVtMedEDbMqslcjsTnaPYT2EFEfYnYoasq9Ft+E8WqaI2Ya9EHO
nfz7ZiZWUfEyqBl+bvXMQH+bWVu9xVM7H3Rbn+ZS+GtZ6DDAtd1O1XH970x7cCnr2VOqfRd1YqMm
mWsWrG+ZuWliHB68Ji3bRD8QK0l1IRmXU0ttuNdS04Q4OX85ST2a32IFwj+wn2YDCGCplihVq1iH
ZKK/lSJ2UKxHp/tJ/XyJ5O3H5wKfqDn6F25zguG92+r5bsxJbBpyl5gj40OceKDOLTooM9Wt6O9i
KL2wUZ+w0n2/Wp497NJS286/dkrwDgzkpPjrpn6BQHfnDxMnNh8Hh0lIrl8rONYH4V2Hot76rdja
aEhZdIhL5CJeV5SB7dDQ+MbrPNICPbTWSoMTa5s1oyUPk3611oP7fJCu10m3yIt70bD/izX9rsQ6
bo/FjyBn3y/j/BxJ/xQAkcdHtq2icq0pn9Ow7YUH1qDPmXYkRz9+UZMJrHl1LFmJdB6QtsVYnzPi
LTeSF6Pvb0bSvM2fV3H+kojxrKjGvSeMZ9hRV94VcorGqmrgug4pM4j4HKv+panTc0VYFp4jT8hD
bosT6ZvHCSdPjXdVLcabzJxTQeGUw0l8LJJz1an7VKQzE/lMz85ttP3HmEU0MQjYNM0W3+SrHvLn
JuaZUj/T737wad+rRX6c/IhVJkp3rcX8XXvGwXYEElcJLrEGXT6s35ox+QAhgU1jYP/sPwybTo9e
skx5ALcoZXdphXanqLg2jOFi8DWUzrsa8HvQvk7Wj3D011PLWZzJkaap+6gmF57ZC0NjCmM+ZE61
jswM7xUn9Rgpr1Ddcuo3Bo3qArrFmO5NO9rqdXvpCFBirfQ3oP9UCmJwSZPHCx+iwtnTN3+ZmOsU
jv/EgXwtyAw4fgQInFhNnNMR1K8Z9y47qgJ569Up+1Jf7SK+JJF9ygq5E+X4bpr9JWlOYdG8K3Hw
jLvjlVA+1aehek7VF/TnJm7uCMAfZdlwEF2RxyzGPY/qSzpnsuzoYb5nBLqYyM0vj8su9fO7QNXO
pTGQUZvu4qUIjWvTsOEQ2tGW+kdSDj97DmmUgR+KYnqSVfAcOwk9qu0brTxn3F+Orxx6IzuGjBgW
nKFJytcHJydKxsUd9AQa6tGtCD2apbKquvoUTepL3jPfIq2xbSbwRqywRGsEYcp0bljp1yUvSjMq
l7GAF6FOe7O0t4kP5MRSBkptEfdldiTSyGETaX4w2ycZ01iXdMPPmLRXmXzYRreBX2drd0Mwokdi
cTTbaw3vxFenlwL0Wq/PFI5J7hSZuH3gVsxF28r4MAdqXyP9sQkUfibuOQ/E2kKQnUSoRYxrLyF+
uai0DQJ2yoTTH2hYxW7ASINmocj4oyxufULgM8/2gnYjlvFJUINuse2ALhl68YsfOC5cjHvHNtYY
GA+1dzHTdwOqE5zS9qZV4SVs4zPFB26E0kRKfm0Gzk6ttTtYXHexU50UzT6NU3zGRrdTmiuPsUMa
DregtE+2ydsNwKOmHyLxbkmt3DAe3MyBmyJrWF1+1oFyxdtNzbiCFCQPTiRvLCDXxGe3LYedKPyl
0L0rFfDXwBmfGaWdWx16VzDtPJ0tW5Seh561YzKX8eifkp7gTEb9+7oofnBYUXf4+N/BvtjMSBmg
TCWeyJFhWf2oe9AOUnQ5CrzRy8liJaSjx9h+qIA2Y8WXTAbjY02WpHUZpX4GYzmT6iVjGIEpgBAR
Tbk8hmuqVpsB3GM0jHeN4e20Wh6rfuCVmgCPgi1WK4jV1oNK2Tcrn8C044HosovLYFU0zQU6c1UN
y06gMfGHrcOeW+USQKR3wsmt8LrAHWSvowzhXkhoZ76EnF0SrgxkvPDnZJBS2QoBdCbpSgk3nTZC
BoTk24NKIu16i87C52LGMBJ6BAyvIExoFDMQi0upAuLYFdnB86yDlofdiqAzxdzWfeGXr63lX+oU
XgawNg+N9jaMiP4cQcmI+cZa+o6HapC4eI9utciOacEtgrx1yuAl85wR9sYKIjcHCFykFeCdelxB
PKsODcWFgRGeBnhGG9tM0o2pVXeZRjsYB691ByYLjxRnmyCELDBp3bsnyk1osEdXsWKgYPp8G4yB
AvjWBYXaOW0Xalb/qC1ra3TmlkaH7ITv30d9bF+rSZiLSa+mrcPbjC9rdG1atReTWr47PYTayEmO
5KPtBWYU+vIwTvBQT0okTlXmm4EylWXY0r47cbclH7oREhUZVQ2CS8HNuOz08ikival1wZfqqdFK
CgX/gsOkkcdykFryPMmYgm9lSjaKo6eHeEa+RFWF7cRmlYomFH6o9t2yaX6GZpnAESyn+94BwctP
gvelkwwNKb3eSOnnvL89LuG+ZpAvBrca6PDlUBK6fYmso2uoAkkR8Lj1OOemJW3os+fRQHcC/1Xo
93Rou0VlpWuJ0jMZsl/TCwScKIeYhkMvvCNY8Qh9kDw7P+uqgqGnll1/gIsqijK+5XXE/hkoM5pS
ba7zSKvAa47xZlSMlkkdjNXRa4FpZSPmIeqXlqnzoRRcioYhvry6vUuYpe1nEXpBfsvmUmceJkyu
RQUlcW2xHYAeCH0m8seHXCYes/YgwupI2SImuJ7R4443wduofd2vSTIsNIkaA3+8XxN/+vR7/KbW
gJdQm5pdDNLAxQ28K5nCQbp4cFJiFLSmIkw6DucljOld7N+mjmmCwVQy7XGA6o7D4VFHurFngx10
960q5sAkqJJzFATLwFBCt7GwO3jVLoa5dhMsQKlzHw8+xRzp3FaFeQm85DZLZzd4Gumoc9l72+V7
OcX9QvI45b2nXKvsiiP7yp+Al6iJwixshx1IK/kkCuOLLF/wTvQ4IZyJx7ICjDLHhyLc44sSlPBG
Qss5APIZt4kTfrGmjve8GxlHH2gg7U6g3u/hq8t9VdV//w4jS7vTtIwdIC5rMan0INA4fx3x/DRt
ry/h32BIAtSzAEg+3oFiPhtGYHCR0KtjzHMVjwz5k5XRlxUUOheJr+GhjbtrlJwFcaAd1zG8WAMG
b0JYVDonBEYsizgjhIh/0G+SP/n1QCquIu9uDPtuMFnQRtUiw1lBlEp99T4GR4xRBUdV4dD1x0Rr
cqnrXoRQRQ41sJDV2KrA51Oxovl11eQ6tas5nqY0iJy7cQog0ZCvnfLAOAotRv+jTXusUm+n6OW0
cTC4D46ZuvgxbkrYFg+2/jVJTH98aULTrBluM/QlQx9ONrNXm5f1EgTPPfb1LamhH5mD8cuytCej
GYavUifSROM51rvdyKhVCLrFOifBdEZbFGkXl9DaXRg4GLbNFB9r/SZ4OOShwi59C3r0LSjSL/Y6
CzVO32q4FIUZ0gBDfUk9gSRpYOI52kNv4p+pAAPVyRGP5nEE5gWr0HJlpqxlgW5MyldgoXdqB7fN
6CxLrKmpLNgfWJjNlR4BQM8tN6/4AjQkWw1FfViQhUehjlUoPzyJM1kUFyeqv7QJlATWfP5t7L9F
Suhh8BHq6AuJFnQB1tieppDNLFvOdt2l48FyuGvAsYJ6piSunxxXvNFgs6GL7yeAoDd7MJ7r6YhZ
v0y6T+Jqn1VRvfDgWKOB73wT1lKVXJOBmJX3NoInwd0fLbWUuYMy+nxV+KXeRNrSyw7BlBz8CIHA
yvtHhfHCcmhAuCZ0E3fE1tMh/aA5d6tbsxKCj4FzrtgY4ZFh1BqCK73J6jO4l0SJfla2cTIlikAP
IS9rPwESHFW4A1LRqLbx/AuriatEyRvWenXh1fBcqcNYOFXws0+MesFD9SGU3uP864zuA2gPGOHB
zMMPYbB9Y99zrLw5jltqYLa4x5dxKE4e7XW1VbNb2k5gl4cRk/38XGXWWXwUBX9KZtVLGq5sDXVd
zQ5NKx8ZxFwdRW56zdxWjUPpxX3ac9fggazRLv2fns2pOYp+5L25TQQ8OHOanqwR6RRuwbbJk7ck
b1ydNIAWIJzE0diAkwo+9MnahTUHYd+L3wi3rmjSO4FmDUlzy2SJTwXAfrpLVdQLR70ltCgtpsxe
1xOvSZbCiyIn/qio6J6qjodbhrDxu1pHhBjjtTFVwTIsS1h1cklTG7tiM7lOrbODMX8NQnkbyeDA
jmBTw5tBhcmCTpQPg2K2+SeVTnaOw+papdVLn1Su4juf2iheU978ZZwRx5R03YYMOnXgJMQzO16q
tpzFpFxsZM5oL+8+aEG561LTjbTuoaOFSOeac+i0LueUBROpOk0PjAh+OMA4OT4GH32Paq+PPyV/
out5bWDO0MEU7HLiCvPvbUqsUhtr+/04+Bvqr7JKPKg2PQ457OigAe0cWrQQ45OPTPt9Zdf9Eaxr
E2I4xpe3s/BF90G6tgBQ14LO6tZ48CxxarJqH8PbwN6JMoX9aeB7zXT/RKYXNG/8ENuGqzX0qaeP
BvczWDGMulQj843CyNl3Bv9yn2XnxuK79ph3LIqic5XEf4wsVkuK4WypLPKU3t6QBFSpBW5AmzkJ
QapcUrGrCQUw1i45rEsMws9Nk149M2HcPdxPVfniq1xlmZJe89x4iHOTzWwzz/pt59r6vDhUHkL5
VeVjFXE4GRI5D9+FS25fsRHohhl6jfdmFwvOYHmxV+zhA19jxO4Pjy5SIDESHFKd+cMXckNQch7n
LsrRRhTMDgaSdeNVM9CK10pgVgnjho7vxB0DpDZrsE5V0byMdfxTKFBQDSN7GtTknnnaFvaLrYP+
i3/qsl31SnckOn6sg+QndBmiB/g1qV7dNRXf8kiDeaBYbqlWtCY4X2SWkQBIhks7+ICzm6soG0CH
GPAGSvjhD/YpNKh+b2DNYgrDVtRVOjWMkv6s6alxlD1ul33ZZm+hrz8YtkLkw1uXFtcpjO2PumZ1
NYLuSOSURQDFfJ9gRy4w6kUEzBa9NV4YN8DDSaDmixMGuWulmw88D6+Utuzatt3AGV9lE2uamr/b
SIAV1/QwIbNETUn3KU4ZtY0/fuYKz/KJQ4Gp7MdYf0i5mEF1Zsj+vPZ+rT/YpoDYUmCNnNpXaT+V
z1rm7NKcI0ef9jiePex3TRx+Ju2w7SxlOdjWLvH8u2osXqiYezIreRqA+Nce5/TBlhxTjPwMLA/e
Vv8kGSiUobOYXwyCbulA8pwmOPSAqCrYy1Hn0UzXqc6uZmtg45M8RLjFM28NYO8HIXucNbMzjigQ
TrZlKcNjE6X7sMNQOdciMuVNDc4r0uifuuCHaCtavOkOYDZPDUva33kkqSn4WzA4ozhCweZizX3l
ltYdlMdxNE+0CFy7QGzKWlknodi++/CYgsQEDzQ92fH0lOfJ3Nawmy/ZXPc/xkmD9crjcrC6pT32
dMTLU2GIXeHbj2FlbufHd+g1RzO0sDrpD6zx7AdsVkwF6qXTrpBqz1rK4FblS4XQ8cbA2IJHPQoa
FcgBsc4P/vjMdph7ktRU34LcKo3PTMUxl5ZcvWWz6jJ5CfXpDAhgTt7b+AwzixZe/Eb+ypvrO7PS
cmlHwnBizwu1GYa4w21aLJjvMMnigKWtufTvFV+NVx1MnAp4I3VYROsmOpedLOjYgWRLf4odLNnw
V+oo3lq5V5+7zg39Ol/G0PiWCpT/VRsbq9phqtNxb66JAgSrnu6RNbuyr2/Z9P8Ly/9jiFjX/klY
vvZfn19/po7nv/C3qGz+pQk0ZVXTEPJQiv+lKmt/qbYkJExozdB0evT+j6wsnL/+0JIt6y/DsBCl
0Z81yS/Wf6MlmySQf1eSabsisUwURlgEm4kw/xu+QRvK3BS2Hqwbn93ON2HBGZL2kJX2MVPPLVPc
H2lBTmDQjebEf9GcEARcaQAJTvzsMo13k8UcT7NzGiYSWz3YJIcXI8fz5XerMq5TDgB5coHg7x8D
EMIbv4P7LHyFzozGMd1wrrJSIB6sMh3PV2/sdNkVZL+40kdM8FFEwdzCl3JrjBN4Nv7nEwtmEPNY
7aCpwEAqu+tv79r5l5T+e6Da+DeFXVUFKBTd1PT5tVYdkzfk9zj14OuRpIWkWlU2XUdaJ/Rbo4/d
roH6slSrzLgJJ8ldfKy4GQMzXTGcXPE/w3ptVxTVYfCt+8K4tY40BwgRmJEQucz7mHTxtk91mG5d
GyJKUIpJbtOe+IEchlSVTCiLmzjsEQ1zvTlOppqQxjvtqKJ/utOYmDs6T4ejHQ7K6p9/anwI/3Y1
WNTHqAD3qHbmMhVYGH7/qQVVWcOAKxEiNOXTzNCUAnQKA6Deb8eTGdjK04RnJx0SfIgmQUDNUOoL
hyBslMjkaYUbNqrFA6e+igqO0tr6gznPuAk1QVYc3qJY8QF5qfo60GydvVMaHL1eYMiVEIs0M6+2
0eQ1W8ujMa0Zs/FgSnzvWa0ZB8NqjNsUDH9/GlmUnHjyWcUebDa6POrzB0yc5TpoY3zTGh0E7LXz
S+6U5SOxef1uyDnWwJ+eHis4Tg8YENbfn3ldpz4qqVzrJIkeHC9UH7sarSttKkrm50+D0TMwtQ/I
N/M+Kp50g4Mpu7dgMqbj96f1c2KWjfvPb8k3P+U3q4eqWrwjhgQUICxDSmO+gX+8X8LMnzkA/ysY
Ipvws9WuREWOmwoHXUMR70S15VkLkzePlGerofaEplHzGFQiem6j+cQdPCXBTdGoYjMNvygXajf3
W8aUAfI64uA9DI6qn9q21E/fv+vmT428UValD2q79GlDz8nM4PPC9u7rnncMiqZ59qcT1pLiKWbZ
uvcM400ddUGwbxU4vnFUJ+P+u46X6fFrMNQfU8pdXQi2Io7fNLdYQvBqy/+Aofl+Ff54lYTQhDSk
sLhZpVD/7cKt63joTE2hvaMS4xaFJOICy6rDVNcGbbnw6yrARjiK8Y83Ea0xzAiY7Ua29eTLgnEn
TmIQdXZ6nmzP2+UB8adFwaDKtQqJrxd/L20mN72qkgc/VnbeiKGyGxvvZOnkfQdmTxCewHpiPCD3
HurD3ozmMxJU91WXYvP958tC/7/uVIEraF6xKRxySOnhXPr9sogKVRZGBnXcGshERVZiHAi0QiWw
IyjlEVWxvV/cwmC032rm+3Fn27dSM1TXicML03uit5PeHCjeag51FzWHKqxAZX9//v0hVAUzzkzY
z6WjfWVUVVxCzqp7xSyLGY8W/4ef6Ps7/vMtJAtIT4guDKnb2veK/NuFTjhzGEzoZis1hHUuG2fu
ydV3UV4QpmA2SrMfAbQ0S7ylSSjQ5V6+x9oMhs/07v71oejst6hQlLvSZvNaQHFEQyJHWIdYkPwA
BEw0BkeuzO5il8QWqaxBioTQqlGADMfSHI95E05HqwpPlZwqN5nai4mnY5t4E/+Ql2Vb0RUvMQvk
8bte18n2vxZwyOOg9XHNIkrbb45UvJUdNuw783xvjL53TC2QR86oZbtMqfIngDxU/eHawgitHcfQ
Cg8228s1ZhLluQj146QY9afhDM+aN/yHdeWXR+zP19umCEo3DKk5GNPmLcfvV5BSzCfEQGMeqtDM
lZNSWKtD3xTLqSNoWod2v1PxelzCwUZ964znhMfBrsRduWpbw3ls4eWumW3kUL+ahJaKyqD/clCH
nZ+2z+PUqQfN9MNr4RBXbuZyn9BUg6ut6I+zhlHYsYQ3h42mGioLSLC1Nit/Hc39edIhIt9Xone1
MPbpJMNfH2s18caqGF19fvo6sZ6tgkLD1mzbRJXmbnQtiPodiADqecKFmum62JY2Bwg84eHa4Rn8
kOMhFZDMdqGVyJ3q1KGbMrA+z85hgUMI2AlF6xl8qnWdf1IUHjOtMPU9eG9jN1gJZpNkwlDg+EfN
QuNGdHR1YFBLoeXO/feHbpqcey5i2AWjmbVvuebBfaVEc9n1/odipc617B0IXvApVnZc8OBXkZo6
VeFgkibmi0G1KlN944ahCdIkcvJWUcuWwlJ8K1SxEIpiAL/+3oOkhl5ufYcqrmbGfhSOWeJdHqqf
Sl1fg7RXmQN4ZfEaWl6wjSrr1kay2fXOYJ5Y+z5rJM+dqVTpySm7TSqCF6+oieRw7CDfmY17o0n5
EsUcZwupozwUXk0e6lq3RYEe7eQn3U8hW7TdeK+OqY8nzRKvsWfTFzWwxSFtWDAd7uutYUKO81EG
zzxyhQ19XKejyFu0DjTpJJ4ekhYYYt7ZZEFCp7rkonjJBzulrL3IVn7R1Xd+LMzHqujvyvm/Z0Ki
XQkoGYMvPWCrFU6sUNXkkgdAu7eNnhSD6fO4V62KCjvfow3NHkbw2c+D4KBkMvtxFaOsL3Ggrwwg
u+EY5Ke0BKvw9+2s0VBqFfWdV3rq2xRKDJIEdy9QONVmwjg/94FasLExYiKkFwLL+1CEq4jQuLGI
ekPfs/swq00fd2e97ExED9ivFb1Nj2FQyzWUvY0VG8UudGz/VDoWRhSLQkt2Awtm5806jdpwRkt3
2zmBs9bnXej3pxw1PT9mwzTfCtik//4DbWa095Y6Pk4SLrNfJ822mO/cNtN3VTKtbXqy30yLMRls
QSbmIDiox6sCID9ZkOzJ74L9icud0A0afwz13rbi/tSzN/OYUoXJS2JCFC1CI7pvsC3mMfUZeeix
bKn1XCwWrMBdxHeFHCW0F1A7iKAmnAm7P+K0vlZtMWkrI8vqvUOK4Rwqs9+9o8kCnz3TU9H4x+8q
d+YictcEUrrft9pA2JEURanjQmMFGZhY5OY4nO2A1JXp2PftfM9NGuD0ihWTPixaVL7/RFAkxFbs
uK2+lBHEOlvPhPao1Duxg/ZO378jqJqvRNjoK73Sdv/8mLY0a34Q/77MwniacwS6JTRdkziE/1xm
W48JshLoIIW+X+2AKPhB7ytni3k0WZXR1D0mkyiP1HYS8GPON55tVQXi4LOIeYPlVdzbLypzefbg
iFZGusJTttYntAiaurNzkRRXtLqcSoW+Maj05Sk1jJSPNzhF7yIoP6FlnpjWmSfN8jruYY5NNHw8
aASvjwat9yOHEjc3Q7q1GwV3oZndqqZuQqqcGChaVXM/9c+/vpW49GcbJmxUpkvXpCwg0pAOxb1F
kmoaWH89C6OlTrvJy9TT+zDp3UcQdufSaT7BAZmHkZjJRW+UN7vg3pVRfNIIeT+aHs5+CrToprTM
jTI1oDrYT950I8ezqunw73HL+VU/vtQTYozniG3npLxOXoOZs+fPC6MNrim+lWHwyw3s9AZvYZa4
v9bBBimay46CatiewWKiV4Enn+NQRZU3l7RMxQZvFaWMZM6I/oaX2MacGdppu1aT9l6EXXv4fr09
lUxnNpE37urkc+RZdfy1TILpXRYp4kykxtObBRkKuaII1lNBQ5pKtxoB0C54+CbNpBomCebjwyK3
/ObelLrEHho96f6Q3tuK98OQfvHMkEJxhwxwzFjY5s6284eyLgf3+3EcpdlzPObpqi94DyMW7lXX
6PqpMgBQZ6KqdkJiQHPU0C11M6KCd/gRcMY412L6NErN3qVtzTyL1aPB0k3y+tdVRB/My/d91iVs
/p3aOnUc9mnW6Zffl00zXzuNDv/614+dxSyTqt6P4AGZWgd6U7opTUJHH/V2qUQQOleTiLu7X/dy
j2JW+vRraE3HP1xV4xvQdZNUK/ps6ecjgO/IuS9Cy4H7DvYC4M4pyzrmCXRPROs4xk5C88d7biVM
v82oYp4X9qEb+8dh3gVUkz+5YdUJAIyFebLmD1UJa2v4XsfwwYabRGdDMd8o3x8Ex0ig+fMql5dd
vssiAl0VWxPoaXW99uasSha2geur3bMSIUVleZO9ZGk0MkVU7WXUVSU2MVZstpn+kaZXdavH4702
Yvfx9SZ4FUZFBHRKf9DRvaqgmHbsNi6/PuhAveB5bij0nNclhM8J88FJ1zHZqnAbBQ17P33LODUR
D7WpVBeGrFC0Rb6Vsj1J0ds4grmIB7a8h4am1jzMccPql8DS5S0OLI1pPEajJmhwFMnmXDek9S3z
S8Vj+V6Wn/VEXqDQZLfxmw/KOuo3PwiDjZeSeJUD1gy2ydXck6fjbBRd/WEEPbgEM3TDMU3XFI4Y
J4KT7Bz8nMt/rmAGbIZEzV0CGdo8wmAYT7aXODgAay6UAcicR+vdq+3Qy0xf8/za936908HWrKt0
HMi7TxhCc23csNN7cqIeA8RYPNL30R9TKXLcs1jHwIBh0WsXjlYBv7dsygvobF8NZJ3ccp6/EIW7
RWP12aUhcxyTbrEVkBG4QbOqj3+rh26ZWWtnMFZSGYwL27JhPcIeg0HkgDcudWUdJ3H5mnTyYZLZ
pU07N5D5+NShQHTz2FtR2h88zmZuC5Wmwu4/lI4KYRgoH1jZSuyFb0Na67sYPR6jUFjdZ5al7NKm
MdsluCReABPIGb/v6eXLtapbj0XzQCyleP11iwGaGM/WvMvJkuQdadtaRDVINp4dUy0dt6rhPv96
lPS87PhFgRbzDdlkJ9rr9zqaxpwzUmkEG1iky++lUuue6LcadgMp94c65NyY94FxKluuwCGuIRBz
l6+nOWMwbyRbVfp0PujBVhE+b5JCcRdws9fRCo5KoajXyTFCNyrMx6jrtDUrmvnke/+bq/Nachvp
mu0TIQLe3NL79k43CJkWvK9CAXj6fwGc78zEuWGQrZbUTcJsk7mypFL39jnxeTc1Xzhk/1qRFmqb
hfdnZOVnQ2jZFWMwnTuWoBjKWTV3VqOeoTA+enYVfKIsdHYxTeG+CV3/c4xMRvPpukVjil3MT47W
0Hg7iInNQ19Z/BTcNUJseecx9hiIBBPhnVVZUP7a6evgAcAuk9y8NJjq3zVdP5R93O4nFwcZdiHm
6277FQSVwm84ursstLatjWs9AQNLdcYEqmh6sBFTggyjdZ55W+VFmN8krkePo23tQSP9RnGEQljY
1gfZTvjCuFys41rz1qTous/3t1N5WTLL2dRzAcbfsKdXiq6XbijrDy3rgHYFtCNePGlXaUgqK1Fo
zZ44cgAIhVUd644tVsEFwA9/+zmBtVlhWhzQiIBLks7BX9n84L32Q68urs/mi5qd4stL3fdwQpkL
GM8hJzl5DTp2oyyeVn001tY6a6HRViwYqHWx6w5WUp6D1i3eLSJiJunoX8NUmYj4ezc8F0aENJxW
xYqY+lTyEyh/FW+SDnJgEGMkAL3QPeCnQPyYiu+29cB0N8naR/f0GE2cd/8+U+x2t4HrfVP6D1fT
RuHSGnl/juPkL4vi8lVzOT3Bta10O9VeTWGRvRVrXOXng8T0RbLJrN49mXDOP7M3sKvOS9VljxNj
WFZ+HZKQPGFcMyLY8vq4AYsl6H2X+a2WAiE2SHFAHAPlyB+BsdWag8uf61u5naLiN5WWfyYBDtKB
TntTSrIllxqy+n+FpFGA1u1iGe/ud8PovbLnTby3QqGXfSzPpknuhnbeHiMEDDHZAOUkE+qcDfw/
9zvafNFs6jFLnmoMiUfVEFYYTTagIAJ5Ava6PtDdLG7ffCf+M1SgzJYrRR16T0KkdbxpwwHjkYKv
bTvdVgsc/EQYTLZdA4Aa4JqNIJeTNy2aZu2G0LSC5N0CHvCqV1O1j0UQHMa5Q9RDDaOHJg5C8y+2
b42fNjQrp3E/2LwBdsfnedKT8SwnNpEyMTZAJH3yLeRJj0hrE7HTvZDt2WpYHmod8T7eONQ9KRLd
5aFKnlqnd85ZFBsXx4ut7f1q15XQQWKiii4uyq1LNgJ1tobh2c+KnUvA5qrwNEgLUMtuDHrdE9l1
zwU7BSJXmWYkdSB/IsvGj5aFz6Q/w+ElBm/Vm4n27qckULthT/BCamT7NqPYK6zUu/UNwHuSdFqU
x237THTmYxBtO8y2CPDc+BYy2LWzQlAO+ziMGqt4FZqIDnVf/Aoxs68bO41Pamq8z6xZYwY1LiMO
9DUZJO3Zxc2Kbdgt3+vuYemGMi2jj3WdHWKy4mnKUb0vRWNvgiBIUNWDfuq/EM2lV8Ewb9PlHq1c
TqPCnQK7gAOIoy3YI2d99tBRWmIBmrAtqPE8yNl7Oj8AlbR6xFwCbw0meJeTZ04Xo0FqYXIelhoP
dD6sals78y4XXP1kwScBc4h1TH1sA1R7YunPRgfisTvDuVPH/dUOip/Q8sdbRVbhbdI7phAMzK5V
hSkkDwfsahLsNP7e39MMVZ6QJGzBZ1u4Ouaqr8DWsEH/0W8FNnkenIAKmV62qcNLayiCX/w3N6QO
bHAEv8/6ag7jNx8e2rMMnKOMx11LRuotcqPuKVQ2ipvo0mjcau7s5D6OzrLXWn4RzX6xzbjB7ziv
auoMngrxMeVri5oV3Oyr3XnGq0rqR11oJx8a/uxWq3YUKubZ1lyUpBFSvMhv1YHGLLlUhoY8vnW8
h0SHhEFlRXeV+ySLNTETJx/3J6scYV/H1kbLxj3Pd503kU09GZW8sodguGRRdSJBVTJxJZV1385Q
tpR//Vq7xucyEItqfnBn/q2qIX6IEg+ZgprFVsvwqQogmbC6Pt0HUkEDsiFPX7JutnfjOX/uFJAY
0aEmc+NGAwdFSxJ3B+nXl9HswptuxZjDIsqucpjUUQvY/CuRUxZPgAjAbEzwksHmyknEO4NZQEkq
YHFA+u+6X1HdaTsVa2DeZ7rWanmKNY6ngwtcGHkN7CV3IPKbqLkkzstjjFV0GBApLh+zTW21D2Z3
d2W68wQnBoqWx5jdNXTtSI/wNRG5Qc0/ZqQfBrX3U3geUSCooVQ1BsbOy3x7Phkom1qJq4f2MTqZ
CPwoOHHJLVOvvrPfXUcgZ7OE86EAR51RIO8CZWWrRFQeoal0KFk1DRdDI5ewS4c5mYbPMAaxhmq5
wCWfVbcQsjI7LxZUMZ6B53hewU8coQcCkoZn3Ruipwyf0kD3UqxxOgIpBnOYNXFzQ70LEjQo5Zvw
LKz8ykrIwSKJpVMpeulSXprGLh6bhtT5IMvPkLq4RFqx80KBtO4UaMn7+wAJbI5cM6AeUw6R02F/
VEP4pncqP5L8/KJrVk34FiSwpHOuORfO/TAHJTa5Wd2Ek33bfTo+3osAq7GHx6wIrkHn/uywHP4w
K3JSjI4phWGDELJq6b8Een1NVGl8iZDkHJmZw4FbJMbborCu/kzGb0ngvFZZQ38Va7+iIH7oyMN5
Zb5dnENES6PLUHgLQ8tbScPlwwwS2jvG0S8UmjV+P694dXvG51hjqWhVG+18P0u3TMLSZ7tCRdX6
JMksL5uAHDp3ItBZ06kBnATuEcTomaXCSMAbuDS2k1URO9OU684Ms40dkQHiWBxfM2AfTYr9d2RZ
yb+I1DWdE3rjgtoqZBwT2dO2BqG48adQ3SzGKxAQsBWH3G02MK1sWrZqWyxN6PIt88ssF0D68BcT
WMwGwvUhiSFN8Y8xBA4B3/qIPjHaqVZDFcQF0RfTT20sXlmz/Zz9Tj4xRfNa28d0Kkv8LGV2REmc
biePOGYMYxbWp9S+kjBiXZMSTbpR1j8bYwb8h45zXp7JEZpJhLZ+XauxfVreYJFrcL8JNtg6ysBc
Vwb6ZXmoPP8QJs10Cpr4ZKg8J45dVQOd4L5045L5F1dg/A1QXGySYYjDZMttGtU/DUVpDyzPQM22
GRFFPiqylYEkyLIsMsk72BTmyEG2zjuU84Z4RFPZERHQDWuT7O2jDfB5VYdyuOG1qJ6LrnsbvCb9
WoqXcfKGz6ZLNoljxe8ZU95L0Y0VHjNd+6QH27oIzmKTKGOA35g8ypyymtCYy2Q2xXXQkCr5ZRtf
PRH/85AZzpk0huiBlIkfJF2H39xyV10XTo/3zUA44L9SSm0VUZu/hxyak+dbLZ5gerfWmU+yYORO
her0PPPPGGTPT01Fn31ILZLbrThMf3meOEiKTbbaA+mTQUacgh7m5wHZ/q6E4X9ASDf+M1GOCJRg
I/5UYe9j2jU8pSYjJ0q6p1RV8Ul3AmvNZxP4a48J3plMmuY83svADBGxVyI5mqL80TTT/Nw5mMhE
Kv0Tyml0elqWnsLOAVkzXz6cds9UOtsq+hwSPjXLu0bv5Uc4OcOjnLRt7SMKjp1sfASs9ufekkSG
9R4sR4tfUJGZsoelyHxejIzgekWHAqLwVBnGu1eqabdcOTzzZ1BF2qebTSWSaL5McrWLJaFX4c6a
KWUW09ZkSOW3bRTn2PDUF8lMxaZ1q+Fo5/DYGs1Z69zpbpYt7XM30un7DCOPRQQYjajc5jlvufs5
ehP9MbTnxPd3hoyb/wxwhphEKLybGfYzz0PrLDlaOrwhy0ssGpeUzIBV4GjU3D1c9I2rjd3GNDj/
krw9KzKkyRuJUEW6L/epIj5ZzVzpaX6oGnwqcx8zG/YIoFHX0iSHpej9ducxqL22xsqbC1V2pOkm
K0ANJ3Px6kcegQXGhFhe01fLgIaVT35NpXhh+yzXhhdXLHQYXS+LIzwMoLuWLZpFqhegtUa7FhlM
42X+0M2e65ZmV3VPUdtjpiWD5/5MZD6BX6zuLkV2oO633wqCzJ/9JN6bQzm8i7bUbyJ0fw8hQ2Bm
gMZhWVwuD+4UOKyvnAJBZ2DtSxMn0DIesJqyR3NhfAYmxjxi7aG/XXuT5hLZcP1BosUb/hX5nfJ5
JMoVh+WeWwvA2stdc2wutWizFxckARUUJerQyucYt3hUm8ZrZWPp+s+zYcACqrdEF3S6BauvnI3Q
hRWdAXzulq8h40yGuakspXq00CweGXI+gFPOH8z+hjFLPklLk8f7GBP03pmVfXVLoDhVY4qnrAzL
bpuPCHUmC7Kyh5UBixfNRzI/lJr+2wsgPDJhLF6bEu3e1CqSu2Ytqe1JbWvbtji2ETuttrTbp0KH
qn9fY/lK2xH9DFyRYu3YRPhU0BtoTyqCqIHbud5bkwqfWKyn1/t0pjaJ5JibPoPSetM1bfewPOje
SOzC6FK5tvNsDxG2Ma997ELd3NgIUZ5P3VuamMiRQ/1hme3Mr0aZTZf7oevbL64rz6S1MWuI64Ni
TL5dLuZoe4oN65+n5UueZQQnh6xz+G7sEYLcfg7HNj9Bo0oLB/7BgKyBKzsSrGEMkyOAx7PuWHsx
xPHjMmrNgpCsPDsLdhHw7ZdgZDnRivic2GEFCi/83yZtqT3GNm6ZJ7TGxezAAFhS6LvIoqHMuhMV
r/ttZ69DF8+EAY3NU25BLJwMpk3z5qIz3XiXYs5Yg7X+NrSov+G01I7lEPmbuo+Mr6quvggOsohG
Tj+7qAxJKZYurP+g/SlscLRZObxFudUcc9bJ8KcBQRL4BpysPmJWzCCahBvTzAr8G6l+IPws1/ch
tqQWX8oyqNWzGIdy2D+Y9JNo0wUpie7kbEOLLEWn6Nzd/f1POlCIk8/sGFJ+kP9z97xfEctAG2fm
KPpO1DuXSPjDmt6T0cr8EXixXW7liGG3mXTfX9na5X6zSjWbA3eWrk6t/1C4WvdCBF2755wvDn3I
UGH0kcalmUPSXaI5oLeU8+5giTk40phTV63sBWMBDVAS3PKICb+faOdCDuIZTiDltBiAqluVQ1IS
ZqSnet6vuWCQEjH4e2ferDCmjh8Y6KxcLLlwXmBdM3NBhcz0NaUMH017eAi10WY8ze6i8+udWVTo
iSOH1eLSRd4PfdMfSaefx3RU7nCflDiVNhxanTL7qRhzCyNjhB0s1o/sP8dPPeo61PYlKLuBOyva
IwhVskuOzN7QlmEde4RDKgiZk/mVfk/fa6nrXKYC35zToA+elRpOaPRHLxmnde5nmG80QYmtkQRq
1il1zCi+Nad0/2hDsM3t4RVtuji77PRVDLvW5Re5FTZE0yyrmv2ikmxU+q1HWLVb2bo7rBbBUSHY
WffMhi+AIeoNBI1pxyXniy2qt0Z1b67+VQgUQ7sraz+4pLX5M8Tn8GCWHJKt0ShS5oiORlwGLKK4
aKUdfc9PoKAYH1FUvWACqq7LAyajf54NX/BFEnBgJ4yf3dPoZ89zylG2YzPLcVGFJs40BM+t6xwL
oz8sR1/RpN/Ka6fd8iogE+reI7P+H3amZhkU96fl0I/DStELKePINM3ZOZ0sN55qQef29W9kT5/O
GCFUEeolRMjB8hrnR4w/CknA5f6hj3Fs3oUTodXlwN5Is0CRAz9II9OoaELotPPnJPtE7hhGhAC6
MP/bQBX2/z6z044RZWYpkHzvS/e+PCQFSiYW7g+FYbvbDNrRNu4wADqWm79gsqYFCPs3p5rcbd60
9jMuyb8lpeBrQVADhyuVstCH+zUtEHs8wPnalol2AvxSf+SquTJMMh5AKV8jEZP1O0DPW9ua/+HU
rFxI+YmOoFm5dCwrB90335ICAkTkGtHGafX3qoS4uAxcxtxMH1RiH0qmsMwRAXvep15TX3AFNPRd
1ZjjDy5mXuvGX5FJAETu2H9TeJLc9ICaeIXfvsg0whSNoLZn97w2DQdBbaWdlFm1p9QqGmsDprDY
R8hFGOwO1a2dHGuXhgpGL7nEG71hE1nHiBMSYkiuRHF6VA6A1WLbcs+k0eFelSZmfaqTRdESZyMk
+gbhSYAeEidCol/r4Mmt0IU1unLXVee9lL4mD/58UC7hYn4Oyc02lLEbiF04uVmD+V2F0UvdN2/O
fAYy326AYBgnpQcYI0d1DWdhQDFnWplhTc57aIaH0WlBvHLBW9llMVxrLGLbxu8cgjUmAwpuxlix
CbrvoDTmpSo0lbboh+eyi81diIzlnKQR/eAyLKiU+K4SMwfokdTH5dlkNPMzkRyG2Pq0C8y8Wg8Z
nvwRuHE5YZMyNI6R0lu8y6Z+Eq26RAW6EFH1TbGTyMqQmX0BDv0WPeeG6f5xwZPnmuafetPiFr/M
vO5jsU4x8gmL4TI1LQkkaWM95SbFbdDUD+YejSI7zR6w6Bkkrw6oMfIONKAlQ3QfMLvfpPtgCBg9
G2l7LaxW7JV0vutJtNeuqXB4NlNMozivjvKQhJ9FgVX6dbP2FJjAZYHLnAkg/3yBV/EsS5o3kfZU
aztNkUGfSedzGXlKEJcXDCmAcakYllm0npnjVUt1lqwquLnORJW6yF6WiYJwi3bT0PSvnbKzdn7I
TjtI/eY4GkN+0zy8DEuiXI+znRqybzHr+OcWsCagHIaF8+Uff1x4iliirpY9TqX+KF8Wr8Z8t+BF
0CfFqzlvYXhhs5w/KEGTtkwBBy4Tu2pCG8IhcCoVW4rlJqOsaTgvL+uSYbDsJ4W9nk4349fGjxmV
yvmD7fiS0d9eHH+GTUSAp5SY3qYJ3XEyACHLAfZ8kcGFcAhAJ6yxxNq18WCevU4riVenGhU5QUIt
gQhXvWEQeT+tmx4XsK0ndbhmOa+OFfETySIQYrXSne6ikKU+ytvpMw3/Lt5bkg+yZ1gLwxE72xxy
XTt0KoLUh7DWrqLog3UcYeSPguzNURxSnm172zQW8PP7yDkIg83+4FnWo52k9qPdqvIhEl10MWsz
p0vGy7o80+eX92dBS2pdHve7rIsGFjkxrJpU/yklUUahN3hb2OMEsmRtv0kZJq97JkOFZ0SncG4W
CzfZlt7YnO794zjpFw+lEp/iUH8pYBitGdpwE/0Uog725bsIp8KJrcg6BKYQ/Y0zmvRqeCracUB6
1wzEAY7GCzKOYZcNqFQsgAbLMYLYA+U4RNF49NKHZVpqOuBcqnn81ngDoUdMRyPbGn+UHUQiN5Yf
MCdgB/ThARzbeDLIA10HykBxkpICE1vmSyUfotFJL8uh4ejl33/q9N6PnxiG/6Jxhl5G+Gm7svT2
qQ4Ka8/fw8UzFU9dOdkvKDNWy4Hap9QBFUnQbKTexzAvP6WlAxbCfAd/syku9YgacrS19HmQ1H4G
yp7t8rL2XVLK9aC90pnLzUjo+dG2h2Gf4QpjP+RhtGi9jonH5G+Xs3zmq8+bEtFQUoK3eoYvnCNK
L90ThchwLTUaNpmNTDw1t95oMnhuSCY+J5kmHhN2q4hfS3IUU3g495dMrREXp2+SLDmzE+1bbsJQ
Lucya0jwzRrzEaXmYytORmMT1mOxHQXTJo/MhI3lWA4KreFYm6M6aUV2FbnJ7Qhf7xpyCSJIz/9E
WE2pUw7jY5JI9OZj1u7dfCwfSwBje63m3flnzM0nvdzhqI5JYZA5/xV7HDIg9WSLG3E6O4ZH/iNv
2arQiA/z4phYzZwc+nE+VPxYNJhqG5+c2CZB/ts3PyKlgNaPY31/tnzt/qeKOrOqbay80gyfpGB9
EGWGcfSThGQapwmfXN/fkA5dmqtmqOSHciR7XrAmN/K6GPVNjfHAki7aldIwHlBnexvXA2l73+Ca
dQbei3txUcNNQXMybLRIak/DHCTWRT1+NQc3Lx7rMfynKMjNPzAB84213EFUmrYrxCnuzXHES6yP
zSsXb7nKUTyK1eQRo1G5dnDI7LdF/Xaf9rZkd6PTxXbHh5kf3NaYzoab/s2G5DEZZPCAOKE8dQS5
rqIiiI2Vm/g1QKmXpW5wO3PcYrz2ByfZ5w7r6NJGp6jl7gEApbELUP9sK1Q4r3bSW/uI9MstjkHx
XEs0A6PWe+i2GYI06hcBicMmkQHXqMo61vyiq8bsxc5wgw9Bqvq6c92ZEs4HaqMq1TlwuFD3KEGI
XBUoQVgnD+xX0Lbo8IJzQo5qVlcbTbiIs6vDmBYoUEKbfXZRvdgTWIosKYm99ZuXYJrjoYMOyk1Z
kjpq4Ni0uoncKgOul5v8irHMCUVMtjfDkJD0Xh22WIz0w62WpIcuwEgXNsaz1gXmid8nLhvoWi2t
BDd/oP8tn7URdRqDZlJ846Dw10Mijk7dlKyDoXsZg3vwLbgmgSCJhEiqrKu0FYL432ZegNSPnU0t
fNBudQs6WAeKPrkT43UNGgPC9CgKrF3VNj3v/9VKJb9bJ/8aOcgWOl/n3XcW+c24i2cQfz4fSSRa
84PRuYg+UijqYfO5nrENZXJxNLs7G4i0dqzqGQJP/YMrky/umZu2LtXZihvBez8mW5U4P/2pBonB
ICrytH2c5X/CfrpNZaJvCSRj6KudZ24lbINobzu8I63ukUavhdvUFfKqR9+dU+1i0L8wS5RaR+UH
PW6x84pKbSG9DNio+1mIzRwkQTOPwhzzlGntiUEZdoCnNO65+jd29vc+RKo2h2MPjvnNlql4ZPrv
bJYHjRws9sRafjCn4DgN4LwHPXuwBn3ahtH0i31hAjzQeWjHXdfTuEENIVjQLHoYRP2FobQ6SZv4
qTYij51wunqVtD8NMdxIfhMrZ+y++5DZD+aZv6r0LGqAXq0Hm0kepNhh22fqeZgACI8BHTOwKfLw
qNQmh+tB0js/BjymQKvcrZ6yTtK6D8AO6Mcq86fVclOJ9OCAqBFfelc1m077kERp9GWXbGO7phU0
9MdY6CNQCzD0/Auvo4vsUq8QwRNS4YgB8FUGkbtKCkYFqr/V8ZcqEacNmIafqwEuXq15bORARea6
/942Sls3AsN7UEw2DbH/Jyom7MPGFj1Jt1ddZJ93Wa29xuQ1gFQPNobe/w7ULhwL5OdeuQ88pmVh
buBcVdlrgKJhD/ZfqWMLqhEBg/eU0okpKPp1aYLYR6PJ9Ypcv5rNn0wTZw0PjtTdTN8xKBNbqIar
ps0eBV5ujpDxkCBuWpsWIu4y8sMHGWh8pzShgumc8llviGNYaRZu7lRu4YwT2IG8O4oSmJaD9jNk
jsqFOh3AFU3dpi1IhEIEYa1a4RM14MHg61IC4Ih5qCDVc91R0Kn7vuZY9NS+tFz6XRNAoCSQMPOq
bR9m+7HQfzII/K3sas+MMWdu2L5GOkvcocELZWRPahDpZgpjtTYbneizqSEHsYyfx1LXN+T8Wpta
C9aJ03TwSocfplf7OxgcfwulwYNRwFkKQhwWw/eAXH/N+fDXSCJueJ7cDwHwNF/wOxk19QaLiGJb
EmTK8WnpG4/pM6d88seXHAu54xmb3EALG/nw+CZCO0iDhl4SU7oR177togb7nG4Tz9ZsLRJZV6T7
mLiJ8+wUxN41Jw1mpWy2ig5nz6YFR7ZOCqu+ev1vjH3mmdU4v6pjwNNqGDGY5QW15YzFDG+mR9qp
32a3qAn3eY9W0Xf9U1mUJ61FaZzm9GpWa64K15xuVcwuQwZSgncSBA8ijN3Gqr52dof8LGD5Qbi1
tTdQDRjIBg9dpd/QBxrr2OYUcy0isyy3wuWT8gNrEcTwDCspAKRH0hfz2SBovnIvADTqOP3WCDOy
8xIdEDwdE3cyg/jkEwa3H4aQxoFS1ZyhguFG2fJ71EBBeMTxbXyTy0CKFTyVKTROQiNaCVAzKXe+
xh7SaEoi2r4qluuMXoaNjI3mNnqXpPilh512tGRXbHq3y3bJaOrrZooe2RTZkFIAdLWVeRn4SflP
qt9ZZTz6HQIM0eBe8mWQHOqMgDwUYMNOhkN9CqODTMNnCe53g9cYjF78Wcl2uHV2up88o3okTvtD
g05GbET8JlLru2rCPxHtzGbwAcY1QXDiTNpUdVs8VDF0zGYMxMHXhi/dyX3ycrgsC3EKqrjcIlAT
x0Jlu9zGvdnVI7lGHVlh5iT3JvlhOFtzBFPdeHTSKLl684OddG+TnvwQzth/5YxCpR7tW6fTnzM9
v6ATg/EIhv9czfQ1p4MM56NEhtlsuc+zngYCf34FJ0/jn5ifMckKfkwgEzcnB/iI+MizwL8mFNIb
h4zGsD6CimNybOjqqXmrCZrfOk3wNVbd77INn8yEZhor1ppLBmbWAk1BNPnOdmDqkyo4BHUHHkyU
nroINyCiVbbnylC8WV0BtimNHyPk+gdjMjmPaEr62A8fO1NU+8ln35y1pfbYMnLaWtTEZHBFR1/l
4SGDbrQTWOWiTow3T/AuMSis91GGJ9KeiXgSbGOUB2ofNc50mTSi9wRKRtjF/d2VSaicA+LMJSHT
ClhtsYXHJERCwpDHW6K9KpvM1b6jyCdxvFqLMftVuti0vdK7TuIRv5C1J9IBrSZX1I1om7fKydC7
xhSzpPJeyUlHlOqBDuqKsLrqx1zmzakVuFZ6XdsFoWQUpvKLa8H16r0e45KkE6HCI2g64bCxPS5F
rH7mO8JNU+WJ2hkrAtDDlQsfwxolejOSrFYGc4ddW5vcrCxkBDoa5MfezmwyiT08qW7l3Hwgi/h2
Sc4DwUYM15gC3NM778FlfLiatAR7MVgmjHgGPbX5iJOeYoh8jb3YhhujhLFrNGO1Kbh5oeZUcLO8
bDywKX9rc0vfeSnJk6XqP6XM24ubTP1Bwrmb8qg4Zdq+T3Qwfwr1WQTPbF8q62oNQFTjwSOg3gt2
hjXPq1MsUmICHMuPh6JTB+sxmaQZab6zySKJ68d69pRodhVz/pW0KGodM/sd2LAjtTGzV6wWIPxi
rmM01/yi4ThGpnTe4sr34Fg4zV4Vz1ULQClW6Egm3Dvoyh1/j37m5BOvStefsbgx9Vvv6AAXW4Nc
bdXn5zIi8Zq1Tr8tXOGfKVvWmVXapxLfFoD1QW4kw5t16ge8UVSYqNo+LHYsm5x4RAxm7V+PVi+E
g+3CSlaG815g7ygRPvV2gS2sQF2b6qeZk7ShWWKC2/n7QC+AxqTdbpAA6QvMaUfPZCtqWbBG6xeN
bvZEKv2xHpGNQwOsIgJqOQjPDN3NS26yIcncuIVVQ1TX3AaxD/mj4iFGWhUaz/6szkaTtJlMK2Kq
CaOMluSnB+nrkDA0i5WrH1T/4TddfdGzktxvr0zWLX0CYi9EsnnW2xsneeAGnh2iRnyrMH9Ae2Sv
K4uCNZ6qbegQh2m6ySkIkcywxCbtSJjtvmPgRRpXE501W5G8XcgSuxSdcu0OYis1A86y2TLAC4ZT
m2pUS0YOuKYkSmWcEzVz/8Q+6+B2eQYRfOZxNLRMQ2fvwzLz+Szjh0mMhBw7KYeqi/CldM91bGKl
1zWQaEZQ7Fht/4gH8UvO97fSq/X9qH2r9LFLGu9qEV66SlQmLlHo0egibsDErcrxvc7LdI2esdwj
g+EMnySFW10yXESOtW47lww8vaA5xnyzbdv46HF4kmBr5oeIj3xbZ767YcU9brwcT54BuTXSBBbR
wLkUEvCrnxJtgw7JRLFQpVfbcd5EVYgHpvmycoC+e/qxi4dh3XHjQwLS1qflwbDEbprq5pjlBctD
gWoplLRqnoHsxtasYA6XrXZFL1+cLOKsLvoPlj05OZrcP33wKadEqzmnlqdWrtendL5k/ftyeVag
sCOqbv72/7yulq/SeddbP1Tf95eMN7KTSHz9lSE78SkIP5uMm0Y8vyqa8pNzMb0tf5bmtDeaXoF8
a+roLZMMC9wuCvbLn9YcaqyBqV1ya+yfCbFBTmXKnUv0lFWDPeeoCTkF/XU3RdVOip4cOj++GUhd
rsJo9pWVTUe/ysRpwq6YOLCArVcMAvoHKaNgF6rKfpcudWXUvbr4IW+VgXC5j4tmTdAI8LPcu/ap
h/Ibh0OcJPmDVbAwIfio3WLid05FQXNcEw/nt8nRZ8JOjjJJZWhh8EYxXP1s3TNq9WJnlYPaO74g
eW2ECaXL6iEYe+MxzfXoYMTxj1qK323eXR0vRRCR1HIWabw3lAuXxtflM+y4jYNyomtkc7H8ORUi
jJ+WB0k830MefiPRGbcsKpncOUWy73UgVWMI44j2fAawJv6tkX1/U3UasqZwsCAAWQQLEWgfpuZC
gX6M7Mh8Y29mvDJW0dzqXUYjHWeq9y/lNCNt54w9QgP3tMD6UxiP2QnfABx8fSAlkMEpKVU1wl/F
2sgeivRQmoyvJxTKnJbF7UPUpjrVhXaLmbHsVR3ZV0Pmwa4jWGY9aHOsRFSayF7H68gU4mhYkzOu
vMA3rssfdKHUz5aaaQp8278PXjKY1+XbQM1KMKVgNpev/fsty7Pla2GP1yofpQFA/n//yvIH+qiB
NjcRfQjmnKf/7x9YXhotjOvaNoht5q8u/+N//qoobPCrOaryf//uvz/88rVSm3O0jandLf8CpdNw
MMfmSUZ6TSCUH7mnuE54Gtm1e1pewwYgpmx5Glp80SYijH5oRIg9f/vyjcsfDHoSb2sRpGt211Vs
M75lK8AsxwuRvOuYNlhO+H9BSRbnRWqJByJm1DadywGfYhAUL2KMWn4+d8Plxr/o5jyDrZ2+ud6f
FrZtItXMvK0biCbfp9q47R31I6SsY4X6v4e+VuW1UEF4cOzu6svJ3qgAPu7/UXZmu60raZZ+lULe
Mzs4k0BlXWiebcuyt+0bwtPmPI/Bp++P9EGfzIOu7C5sgJBoSVsSRUbE/6/1LTWAo7ri+l+tB+Cj
6AHz0aPEaTr73MNeULXqRWsORYawHgVZ+SGLGsE0EgaGD+AbZvtdOGpyyaPqM9FDc+WFefRQSVdD
9lGXd71m6RsxdOo5DjJnW7UQ5M2O3Moyt8Whdyyk9Fpb7OMmdI/kNAU7AxvrOVJ1Z9P2kbHMKB3s
m6kyWTRcAkklPrtTsdIiwQv33BS8YqUHWSm/m9Tp7qppM3Ydrq6cZfm8z6LzfxfyU76jwU0ma5z/
4sperQIkAZxSbDxWm5f5bjAoV8sZ1FVECX6hoXC4DEZWX4z/c6sPPkHGZnuDwm+XlMElTOqEak4t
gotVtS9Jwgwg0LGpo42bkh/zLX5v7zaVwCKNes6AiVopfHsT9EgrwCHY95y2F1KzEPYUKtauARtS
7XiPYZwfWBO4FHnZmC6Lbqmp/ebPfXVt/O6DTjtEWuOikIneHKiAx9K9U8zYvcZm716VoNgL0/bW
ITY7fBehRHLOZlRsmhYobrZWXjHzS6F8pIOa380bmDjFndkalHebxxDT/KuhIX00ffRdSlOmN+a/
h3k/2uZxQ+1PbqGCNa/GmKwtEcPoDjvriNlQXxAKue5l7n4qNrgIkzJ5F5EXGxFXIsMUNLi69W2k
cyXIkW2KMyVwUOyFbp2REuB6T7GWULWjerZQUwC0uWenG8WLaaUWt8LO/VNvEx1oUsNTdTd6dNDR
j4EodnrEZDHpwRAHRNYsMkNG2SaxtAbPsGIQmaWEr6AH5UZ6SnOcN0pGA5eV8ZNbJMmS/LL8IQ30
Zmf18OIyt7HuRTiS1DHZ2kuW/zLzP4kZBx2Z5+RVymyjIN05tF7iPITVBFMbNP/TRok80NR9RvPj
E6qgBPugz/NHxHXBz2s46fgkojB5Gqj20wvp413Z2dqtsYuX+T/RXedLwIw/RoFA4tLb47GYstMQ
pnEz1rVgk7rpPimGdlnbqU6eV6hujKTLHmolyR/CukkXTpXfGUYybqDM1NcyaOur6omNwAt5N++i
VFgcRdt/zfeUth7pmxBbBIaAQh6d7YNFTfEWY/1cq5GdYCgeO8bvhDwHM/GXjGY5ix/bfCu0V3AK
IcqlzLxzcnH1Al999KrhfVTo2Gexb95brq6cOj9n6RYSU5+27cUfWMxXorVWVEhQnGqZoDqoxoC1
CWYtk/S1wNE/df3HrQJT+SVUCQCqo1c6eR3kgApxqOaGV622yl3MInkXkuy+q1SbuSIsiwVk8vAz
r8UxlPZXK2PlRGMU3oRCIE+gmrvQJG/etNtHlvWY6VnybcrOuVKSKR9DkbeH3IGnO98tSq189Kxk
A2eL+T5ZOCmk/kfD86yVqyPyoXbvPnqeYCU8MFWzVPXDGM1ySRZktosc+U7rVL8opv7V4DtZKYUA
AcNXC2ZypL3WYPDQXfdpOsp6a4BFtMsXsIRfSehTlfS7JywxtJFTs98TFLeWeYW7ABHjPUyQZUJR
fcXReezLMb8vp/XJEKkE0E535312nuf3gZU/lZyBB9Qi+f28yyIpb8dhZ5ifHvHnEwYgOtaQesf5
6fN+tPj8oH1Gt7ahO7aY/+IXgMUrWizz82mSkrmdd/G6a3pxmDciNcVBTps/7863CkSRzOX/uz+7
hYe5UCMRY3qpan7w/DLzM+ad88ZI7fexa7JjisJUJGFwCsGpEJyuDtGqizxzrVS1ej9vXJkQMc4s
fQJJK/XaKtdK1yT3I2EHC+pTxsEXgzwYNgNvhkztweYU67VBvwPwRacm9tTXqrLspSkUjdPTJ3cm
jpyNJN9s6StW+6S7JZO0gSSn0ixtFrkpGjNfE/GBBv/UcE7O82bw1T9uzXfVeuiOcHMohtfhEd38
H5uq47AQL8D9IbGCo12o5R48wluTw9cWQ5rfUh2bOA3j+Y7tSfYYuDHa0GxP/Us5jIRj1Ll+xYdF
QopdIVZwtOu8cdqKL4DZ8Xq0XDy3tiE3esS1l7BK1NJOXd3bukzOxHqSzEvM1vtYJBjT/PapLZWS
QGo72IhpP9lCkDbfCTbLNhVS7X3ct8YT2FwQeKP7HBnZzoLfvbSqWNx5fu6hyyTWksW+9suvJVT7
2vp0yWIA3q0rYHV0eytgwu0warhX10CwPj9keqE27N2XasrgrLhI0/ykEizjrjorQHgm30T9IpPs
wmzE/7Z9eadUffji24iFAlOPzqEFTskWhrrudMh0oJt/zQ+teOmmd/23KemSAGpvuLQ2wy3Dh9wA
2NZY6zRkimHfvGSNh2SBk3WdOph7otCOcXfb5T2pKuX9AIHwmFM3kS5lO2y9/CHVKEc0SCDmR8yP
9dt+B37KZg75VsaBfsJ9b50R5FY41qab4G2KNYzSHdgjD0qLC+4i08Uy9JFmEy4LHXbeGRCPka3m
m3z/zanbzrdNvFKrzImVJYXQFXkYxSqSXXWpXTKSWWR+BLRSWMxrX2Za7B1oKHh4cOgTjkoQepSt
41JQX8/69zaoIb12He7hzkqeuyY9UmtUTjnU8J/NON2d97Fs28LGjQ+EW7qAYFv7nx/38zTNfPJx
Yu16SWxkTkeT5L/OR5rTIMqdN74V+icu3/5plDq0cd2ku0CrL4/HF38Mo+3Q6OGJYBy0hfMf+t5R
V0YKgn++m5nFU8aVfotfh2JWRRYoGkVbXjJc99J3ci7+HtGlBfkPnX5n2U891/L7uFaV+yIslfu0
BPRLXMv5z/1pPjEw+JKEHJttJaMDboz6QRNB+uA8olEZN4YpaJlplX4eS/SPup2rH+hqWJBUzZtt
kr2gOL15QHhVPjg9mLv5EXZScJ6FzlMqQW5HwXCfScNc9ThrnzpLRSRdNx9RByRW9nl/7we5fqTo
aE+VweYD0ptCz1lLckSmOfbzTnW2Qm/dZVaG1U510Nz1SDWfGaHoGKXqZIYq25WLq/zBqLDNloq1
cYtQveGWSDdeGYh1PnkJB6OIDwpHFssaf9VDXKMamUVq+Zg1Rf6SddLc9gmCQ/Q62QvuNdxegdsC
VK60O7Ug0Dcvh/AhYB2zoaRH96AQPWwMfm4sv5lT13G1aWgNblmaBHQY1XY1oD19bNH4LINoqJ5T
C5slBkSTRWcjT6k0L7qWKb+dxqS7HZVffpAWC1E29SmuHET0eRivwzbq720mKRvWOCiElVShIJw2
53AwGO4UGlZ0qHXmMYyd/PIOsYNNo+a4XUZygChvOM1NgcG3IOglfg9GeQ4D3fUXaMOR+4REQyER
6ItwRJdWpzgvp6BYUdVYNED3REV6U8jeOZLQ2E/SRfGmxeq5rjv1pgIm5zulbTbvb6PhiPGR8BJP
9OCCCF6qLf0eIkZzQx7oLLwyyQ7C6pubPTbFBm9HszZYOVAk7IYVA5W7htvbbtvOGH85VOwWAEi7
ieOXAF1bKm4ifml1YZ5zv6tRMHjjFlNJu81cc+tpvv2G1Xikmirqe1ej05iUQARUPVbONXEqwH7j
ZSai/EMoxTElwPI57hpCUpqGmauRts/MH07zA4YIhU2LsPnOTOrwTGMr4O2J7COmsYVGLj1R6OwZ
OO1qQy5As09C4jjRHTD70dpXL6dYrfoEJ9l8BN0fH4i8kw9xZFuXUrirP3fh/uF3YOV38wPm/ZFv
9gdENKwLec68setBJVGTFIdmoF8TcFiRWSlxfELSd9fLJHhopw3sDfMuU9/+3BPllv+QEeNnI7W5
zPstUPTHWkujVRLqZB2PRfdLRdG6kLbVnRCgd7+qeqoONcaNRrR9n9ScItPuBhf2XneqYjU/KXLT
HllAke3nJ9E0fU7bsb7vK6t40mtQ7VburNDgSJwHORbLYVqtAIrBF6p7xtKPCqwQ06oGueK3aTMZ
rTCybhhWhzfZ3peDZb4ju+cnHFOuxTgjr6np/5739wEhhs4ogocwTsNTicxpVU9PKCuFYAdVf8H6
FW49Mll2xCmXz/yIDqZTme+KbeGrq3X9EAdMalgKmk8gklKcWKF/bgLXeOpciEdal5dnkyzZJyoL
v9UqVX/+WHQTXjJfVxJjnN0a2oame7htprvouG6WGtZnpnXhBpYIgDQ3GNZu3ez8HPqJJVr843Kn
kEaBEbt6621oX4VKvrKSByzc1eQzgfEx+c/tKF0PUHaCNPpIe/2NFEdaXA0lYw0L6XTZXTWq/DC8
pl5U+ihgsUXryBQ6OuD6PKZBdqTiS2xbcmx9Fv7YSajpVYi14sBetkZzlnWj7TT6YfCAjXElcBF7
/EZ3o212+66jum+ULiYq5TiYY3CY73V66a+EHvUrD/36xVfZCAaCpe7KaD0R1A4dQQjXCcOjxcwp
tLAlMlRVyFdSwcuk2SsjLetpNOUXz70VWeByakb5yUmHl1SCXCxQ6DeeQUcpHh4hk67tVn4wFTY1
SYdJ8y7YPoH0e5G2SnTS20wdMg75uWZevjlWNG46ij3LULFPFZfIX2rsP/iBEm0CSZV8Ylu8mRaJ
ZBqmMdXxskMWk1pt+VPwYaQ8TbEIYZ9o70QqSgQ4hr43Pf9stn5CMyi92iG6xNoItnoSZtuk1m52
NlwhNi6NJniyouFsKOkR2cEplPVNCZRlkngfoyV+4+rExy/GozeKD4wZZ7uOyR9F/pVYfPWOGte7
qZttIuQ5VpqAzRLme4U4kaX0jF3fFkjzOgQaqeCQNzlyLSciPLbtqUzwccFvpLsyp81Jeq1xEPBR
F7VDqjo6zJVEfIqd1EuWuYKCMlcuQETctcTdQeMvw/ef+quGFUJFcPGqrbF9a66EmoGNdplGwdEx
PYKhFEoxoCedlaO4wVIfYmrfzARhD+lbUeE1QRIyMlj7zUIilTrkFumKbWDRfi2qRZuaq4B8rWXd
NtHSATOwimX/Xbm9PLNY/kw9OEON2W17ODoFw98yDAyxDs3+FkEbfIrH6JZdPfoAB09hyLAF8IWh
IUyWdldHbqn/iy6edvZtigYRHwYWYbJF8zBuK41qZ7KSPsYbO9JBosX6LUfzSBQATjAvIHREcwRt
Pn2M9iUIjsUUNGl5B1Uy6dGEp67N8rPPWmXh62G/zGWGuiV9ajzHQvHGWQHkeF0Z+UVaRL5UmeYQ
qt6fWDQ5S5EHUwjQsHcTYBTUT4EyXINMR0TlmxENWtbmaj/mB62ProSkLHXhyf2Q+c2q8OkjgeVa
Mda0XUA/QYiTCPruhOIVRgbiP9Qwh8Ftbo42RewE2rilAP4YA+va+nrLiDWhhW3X+s1kK1tkVved
Th8ZpfpKD+JqxcwhGGgVWoH7UpfRb8NUdiKInnGdkl1R0WkrQmVDt9NCdlc66yR5tFWPNprIbo4o
CcsosZ1pBtG0NunrfZFunDL6pZfxB3UdpMZdRHlsHYf+hf7fFHsE9fhYIwPL1FhbG4Jc12TsT12/
SiSwUR3cLe4YEpgTkAWhmz4z1jWL2raypaL0e1F4e2jCiyBQtk0TfouxRzHS9U+iH8mpotG/Bs0q
Nq6tVYfOG44pq//lGNtLes7hxilqb5nFzYXOzWpQgkdX9TGflvrZVXy6zI14ZWDnCqbdS9k7UL6Q
YxQWSsG0oNUYtT5pVd7FoGxudMss1w7oF/A5eAJnn1g1ofHRsFRZJmnzRIjH0h/iAeVBQjAnRTYu
9MexLYqF5qvaUpP+pxIXD9OHlEn4TnIosMtTQLizOvYVk20t2+WtfFM1Q27xIZ6KNiq4aEcxxsEM
g6AGONUwQw0G2CmqU9Ru1WLsLcr8pMaAKyIUrE2apadY/MAjz1sELVerg3D6X1U/fnntyJyWDOgW
S57Vu7/JXge2pkLNACxNzq/BSWrz645H9Z0LK0pAzQj2ij9k265Uj1qSVKukgTkQYvA/28alJwNt
sdNz3ocM3BvxKicLQzjaw+yxuSQGIMGcLrvmJNVUufgsdYpBsQUVruMazKJvmi7sAUHtdNS2GKTW
Ccwtv07fHRsx8dCQ6FlmCbaRIH0vEFDdQr25mI72y8vlQ20X5zFp6QGVSrAYMpuvGG0pin5OKiPe
FWpO+78Lno2eKwu1feImQvtqifJrUNxTHwgEUMkviyScrqnJ8ilxdKClDjy8CUUWA3wh5Tfneyz0
Vx2oIMBB4GGprJFBGAhddIuAvNL6VsYyWCoh7SOcwsuYYO2ySchbi+1XBZGE1sT7ICbdXLYnCxv0
0PFSRe+sMK7sKRoSqEt6Gu3ihv6u0bT3kqogUaLVkurKKrSmDBtfwcQGEzTAuJ34p8HOz0E8PFhG
Q8ZpF5Gw5AqA2ekXpEuSUQ0CVrlop6EknMybxLUiZHFusSvI/JVh6Qd7JP8RKBSedW/YjKQOk5ua
bOoSCKsKlKB2CTbXaoGCrfpChUE91EV3KetiG/btpU/NZ7tlnY0imJOUgAB9kj003jvT7aNjbRFD
cmCuELSWQSUPnkayR4VoeRyI74JjS6VnSCjJyaWWRbe2JQddz1mrGEr50Ws1vlMruAVVd/QIDM3d
eD8IllvAdggaLqe2UNF/26lyrpTyXR2vfmncmRghzLDfpaG2VUz/vqreR60+gxz7NouUbOTgPUHF
m3RusKljoMf+NyJ4F7dGyflteM8KJTLEzHveWo+0t4Ksmx8rlWsvcAh/izQ/zFeCeEhV0ZEj15K1
NscBjUiH0UUqgQ30DiWH6yN01r2ECFId/XrSV+FmTD2+PsIkKP8gQTKHDKM4lY5QDCNumXY9VjHj
TSuIzGMUXFTYtgSJZ3j6v8FWgGaxBBGNbmSAKgCoq1SvXczU3lWK34WRrOyOSCbhiGrpim1elggv
qCutC/JTOmpqe/Csq4I52a626SYlXOUNR/moxw41m5ud4tRHK03ZJ4m6VUYtmCgedLb8VuXSgLR0
Z4msWrlZ6/7yjPQ5qKv6d9yTHdPm7duPsbS15T2tmgBPMYHwA0m3HMId34Wy4b2le8J4ctAyUM30
yUFmpGmxsrD44nhlmdlBM/KJhFmBvSpes55FeWigSFMMx37yp1uZpojD7GVJFf0tVLWtZRn675Fw
VQ0B1DtzrEVQ5zQbhYe+VipHJRqs115DL0QFVnI0k29t8i3pJVbOLOW3p/TORxbqFTw/SuYO7QhT
6c+y0MS+ruFWaHF2P296v1tq6vUHSuwXZnvXkB13KORIvO5g1zsVxcqz7wBsgp/8nnckaNKiqUk3
D6Rpfwy/Iz9KPz3FpY0Mlu+tMLwXqTr6KtItrGQTTavz0+uP+VMLyQpIY7jScdrlfCp4abOb4Mc+
DLshO7lK9kzckHyLTPP8A/CtOlmdTDXrtsZAsdiwxuEMXjLf1FXu8LNR0nsFVPA5nVifREKuUbjI
F4dr9CLBkQCGtI/cVQbib2tVNtjqmuqxqrbWV2GwyHO7Z6e0mcyAhPpzU3UPow46xkrs/JhZcOM6
+RrQbZp6+xjpikFwKGXc09eSWCQcpJyKkhElrtE7nGkQRQPWR1KybjxzE7a1fM2YfDqJOr77DfDW
js7kqmhH/6GhjY2JplXOgN7e3WkxO0SF/gvbE4MHgDJsoeFdWlTxiYWUtqkL93M21hrp14B3UalZ
7wEelSdawtZtaMcpJhcif97X5g1BUr2xs85kVERYH9mhwdu1qwdTQ3llinQlnSyEisQ09143QdIA
F683zOvg6tS5fa6a4UZ+R/pUmeNL72fyfihHXCJ1uw91WT/jhICS6VCY7cPxILyqOOpmr5C8qt41
vgXUcoIgJMI9mxm1gcYBv9okdD5Qpe3bKLvGfJjT/CCyCPUFvqhVPjFnDPInD4XoNsIuLtVEE2I6
IRDGW/VWyggJKr/T0rTt+zqIxENrAKledjqywzk1YyjREXWGSzcC0MCIMmYzQH/YiSqWuEXwDOp5
xdAtEOwBsn+rM4y9P7Y50EMLpwtw80zvowsHc0vZAapeX/VnsMXPtcjFITNrkj4cvNwzZ9brtTcs
tu296hYVdFiwE9YZFKcgsRebZBW1/Lcmq8xQGlc4zSYGhkose68JPsZa3do0Nk3vOnPF6oD0bIx9
TOY58Sks0QmgHqdr9cqPuhDHL++QxUzGRSWYfnq/85H6TsVbNsin/fLFVUbGc9Y2/Qft/GelM17w
5lVXcAvWEmpBQrvVgA+axcUA6cgRu6Ys+geN8lVUd+06Jk2O4Xr6DcS+gbxSQXKTJUNDsDuAkck1
6XrfmV4ktx8/ZfdN/QIdAGv3csLutyVXNz8L9kljKWffmtSJaetAbiVAhVzB67yhDRzsW9X+TmDC
i17pH2VtaYCVi4ayWJiT28XsKpXNoZN28ToGLgGAUVJiRFWArs7G2zR2lbPhm++I5bwF0BB1ZTW/
tVw6SCjMAhGFiNdtr5zs0jZPre1luKPSkqOy64kJuP18EX6fki5sZ+ZjmjCboOcZbpV0XMoG3+jM
R0eJ/2onzXBvEMCx/oFnVcir4RWmNEekDXAx6vlOsaH6hwKeEY0N+TiqNEd1VsfHyIHvYXf6L3IL
0l0zumvRDxKgDuQLr6T1oVnvaUGiqJiyb0ryjjGIjBBEO1hqXlQ8yKYPOOrtS2ZZwxU5RLBg6iKf
dZKD6mKCc1qZ3GAoSG9AgvQD1r0L9CnnNhRhD4HXifcWKihi1X2XwqqAdzRRMWbybZdjiWlbWK5N
iKmntTplF8hcPf2MDhJDopdnxqKO9WZdNgO87Zrq5sLWMuMk5puDZfdU0UsiUaaT1UN8b1Zvaql0
W821l5k/+KRot9FRUXYAXtz7ghiMJV6bdJMln2NcOiwyI2vYEmKq7UYgmXCirfeiJkjTNSvtUjvo
dXqIm+uy761npTWvXQ6rNeAX1jZhc3W4bOKWvbidO5nr0AHMXyXkvBbvPUOwUMOEJnFePfaTtM1B
Z64EhnNo81rdSWalyxaT+aUsScIxJnSwn6bxFY9thCIVhqVMYmPFBxdLewoYasbQ2mlqBmmrHwsg
qj2kJJE3m1TfCZxI+bJzyMvMYer+mHYdeGD6UAYPSi0tMBEOJffWxmCaQo4QEB0ph9FLg2umCcN+
GVWUe3Xw0VOPXDpOh8UqkXua6v5zJwYk38mS/HnlF8g1AzcqJmuqSlBjobDcCpXJYJB2KKyDmEGf
4cWn8AIL2KC+Pp/8Fr2v7eTfv6CuQOL/gpPiKXLUrQMf82AO1rAp6GvsABnSwZdte4O7SOhjFBUb
n85njO8fvLQfIkCq1JzfRRLWZKjo+br1B/zdTk3YkuKZz53GhQT6A3aAeZB1fOOm7x1+R7uZ6P3n
BpyNuRWR9R5EKNsz0oqXLFvCDfgAaJ0kYKWLf0/S19S/Jt6oNi1hW9MNZ/qn/jUfxuWXF0vNVpam
5xYHqVBykXgtZvu6wPZ5pOH9xRCBJn+QCp6McsSKoFKoC7QatFBU7VxBJSZ1CY5BwKJCjUdfA2sH
rkDvVe9OXG2FQYSpHnBdZKOb1KcqzVL2URWFjxIu76mW8vXPR4jcGxadWvmHnpgOht/uFHeudrJt
TpLaM4q3wSN21NKKq0RfcHENbz2msbgoGbkfTTJC2ze/Z76TF2vGrvKKcQ2or3xV7fS5UiU2VII0
77SaVKFh2u94drYawRUfSqU+6NEkQb6mYZJQ9BDlhcvFxunUbmOJQaONg3XL9qg+FRr89WkTG4OC
F7DdkN7ZTT2xlW+GR8I/QfBzam9Q5BQH4q2RjtL9WpZ16r+7SrfO0Qp8OcP4BeG3ejLdArqL2YZH
KxLZRcXosxKQUl5jzd+D3PO+0r79ZQ5B/+yHUB/i0e6xZCUbLzG1+4LWV4sd4YB5J7z4wsfiM5SX
1gnBvst1avj5N+b1txYoYWNY7g44LVrniWEWENbS+kzEujpjai2t9Bv/h2mYOZYUMe5sGw26PuFj
OiLn6mlYzwlvP4rhF3qrRnQp6fadt3Z8YOOuBQUAlhUfwkvfW8cLoX48ZmGaAJ0S8dHAefSzmfdZ
boDRHlPmhZ7y9UeqrlcRKiSV/5l4Dc1Kwue0R2zrG1Z47lwvPdoU4Tn1SL/ogoSZQ+s3X4N+a0wq
nGhkv/qB1YNrOs/tIKxVQRgw9eo6YDEZqVsCCdqHEabHktU/dfsME2oLeLrrJOvpbgCD4o7mr8Em
EBrO+kfsRkQQJG36oBg+zJzRsXauGubHMB+OcasodAsSczcYoruNmv0cxVb7MdisnksltR5kWIrD
0Cro8oj/myaw1QpjPz/n2ASS5VFDJuT7Eo+Qj4ZcV3fm0IVYnBirIEaYVz3Xm6U15gYc51KhwuET
5dDa1M/qpAXCSiUKZMWK5Xl3h29I2xX1dw8394gVNzgW00aBnME3M90Uhs7N+e+w5IOj7va/52vK
/yi88vy4uf3n9IzPHDU8oK/mv/7zX+7t1tf1v33A9ju/vKff9V8f9C8vWv/X/Gf/O1+9N+//cmed
MebJh/a7ktfvmirZ/Ab+eOT/7x//43t+lZssvv/xt8//Nrxyin/8X//8+n88b/oA//jbUxY231//
cSRb7itPSa2cX3P/9Y+/adMTf0Is1b/brmGirNIcUDCa7ZKc2H/XzT/+pjh/t3Shu+QGcpnGdOeQ
fMnVoAn+8TdL/J2Ltk1mpUEEpmpaPKvO2+lPhvt3V9Vs5GyqbRFTZer/k0BLlQzNf8pb4Uw3Ncuw
TUflvTmG9tdgNMHKwrIKzJdJm/82Ax3a8IA0Xo/XmrrwzMY+aY/FRM6ZN+TOFLuiMtNLpjU00LsA
vffkp1ai8EMHrPX/CKrTzH8dxqb3Z5G0yddm2yoqlL/m+WEAdpLMIwg2KLpmb3VdxkkhLjNQQaKJ
W8BH8ug4w1eYNzn4uqTMlJeyV+GOhBVOM6bVS1SqOMZLKq8zsUIzIBW7DWgs3F7IVibeb+rGcFvM
bap01Ynjlt6QYBbk6boASjv7DpfTJ15nqndWjcTCEmIfpHoPbWBKfQL4Hm5Ks98Cggg/apqcSyer
c1STxsccWoJbqe80hdoGq1ZkZ/2qMVhJ+HAttvXYpM+aq9xbFXHkSVOrUH2lxHQCFphOYhHLPTrx
Yz4CcXPitlkSpBTflaE+sqRT3+IIT35UODWlUVs/Aq8plsgvnmeeDUralaIa3TG0MneV5GP8nLrg
CzRwj5johbrRcf0ucrsPT/U0yeolXmNzgnD88dkqy1/YyH+BCSbt20yvsawXGYb+wUCnui1ay31w
O5/abudu3DJUPhSKOyZh6d+Gpf4W1EqfHLVgNMdDECBF2SD0vvdtt1j6cZktAupWt1T48U2u3c7z
cQ2ytDJ1hXx2Ok57MCLpxu/9a15mPQfBv6LYkDs10IKd1Vi3xOnGh9IA+JmpfnLS8iIDWYdGvHab
def6wbYN8C4iiIfKoVhomUqkycA3lj/CEwWOX6IVf+hQYstP7xZK4wJKtDTah6V3Z1XKz72WQswp
EOnBZj0UyYLpMGpkbPqMBFvkULZqcmTDIjgSxLEfAZxazjg+Rfhvt4aRYSHqj27sjIwLPvS4acPk
pl+yxjoPtd8zM+RKwkorx1fd2sMZ0oC+kHj2X5KR1CWliInZMiEm2ap9Mwb4lnO9KUasj7ivXMBn
ds5zlqysSdfO4dvRGSi+f5Y8TZL1dFyoazu1F36pBZToRjgvUROndIqTVS1d+5HGxmMcGfEd7iGp
VycpyvrE4RkPSq/TKF9kaUnZihtY+7kRxksEZRj05uyFTkNl1Xj6rXWicVcR/6Nt+tJ6yBC+f0pu
KFE/viLNXwEyYCFcN+JaGVxKQgO7MWs/7KY/E3Fb4JObnPFFt6YtUT6ERmM/WGmUnAszO/slVBbN
G+OzIXNQHGjHoEpoV3MY6+N87BI/+rJCrLWpdxLTwczYEblxtnfb+uIUhX3UM+s8z3zaafrj4pVY
sJw2VtDxlSNi+nEbZvSkchutXNNWyTtCcM7kqryJIWL56wNPVYR4GtCBLEi+i97zvLz3kzT4+KfR
5f8SsvuXEMvpWkg/kCFDV01dtzXtL9lYXsw8Bqc9UGcafScZ9fnJD4D9TzM9YIIYTKM7T5u0b91V
qXTluXQKNDog+NSHOfNrTv/yUWktEPZrW1Y8rLXRBH1K23+MG9RgUJnLLaFke2/AVlrm/XC2KY7/
+w+iznHAf6Z8TZ/EcU3bYPRzVHuayfxryhcLzLjthWSiVrnpFkblYdAVudNDNasWntC3JfS5U2VG
6r0ekfve22W9LDvhn0cLvZUf0EsKrC568vFWYsKICMitUdfp0j9XqQ7FuWnUteoaxIA1SbSPGtfZ
IXXFSgbQfoUJXb/Ot1SK9BRJV02ruNsm1bSngCF5hR0OyGNE1dnxoCIV2bLSRPj4ByHGeUu4AtuV
Wj3MG4E87qiXdGiCOsXL3bXuQ6/IT8I3tZeKa6kQ0WsWhOqrisx+pRfF/6bsPHYkR7Io+yuDWQ8B
CjOKxWxcy3AROjdESmqt+fVzyCj0dEYOKjHdaMI9K1Ed4U6aPXvv3nOVvczM8K0PvpakGi/rIuwu
bYS2yvFT54VGPSZZDV42KHh1gcq7XNrl2Lx0k1qDyKzipFrxN7hJydVK1WRfiYxPQXspLf3Y6KZ8
jTtyVFV7wPON6zBFS8zKPOFXIfitQuz/fldn0Spz/UPAEWkHu2baZmzaOwYkhnUswHmhhVGqM+7k
MQzd3VjHHeZ6Vkag41uMyWKPwVg/1Uk8bJyBIno0OsQ0QYv2zYJ4JbBQo+6xSSBBW7JOFcbIjF/W
inaEFqt/G4KyWYaWIlaQKPX1QJDWOg2C5NpNrxQWefZ8DCKFgDvCvMHbZXA8LgWABfQKPfewqURX
v0msg5XaiGrKNH8AucArphdG4ezaBEB0C03gYsRESUTxRVWi8qW2nP1gBsrdsJCad3NHJEhIUasN
7SnEdLu0XZpFnV1oT0DHHdiOUlk5TUaaqSWuthRAYmlCrsbQ/kuitKDk+1SOUekYqAUEJ3YaE58e
8aYwFQp74qbqvNr6LpnN1UCcyFi2JbMuUGxzPoQg22LFoGCPfRUvs121O6ty6UWkBDqyEEdvviHf
TWmQ6+mW7zP+Hn7Igil5/yzcob+YSMH40hZaoB8sXYLVSGtnZeKSWbeJeMRVBS01N82NUmVwUjn3
NBpPj41aZz9lOOq6N548hJIrpzXf3dy8SDrcO0htweHfFwtjClb9ba2gAMarz7pl2Q7hzp8+Es55
Bc0lL18mcb3L9MqnO1xshrxTT+MI5SKoaZ9nmhfcyChZxV1sHNXBnkLXR3MDXD88qU1RbBh87Oi0
2/s5TCWSsbFXqbJvuFkxg0BY+M7OuC38LF+yuRWnOFaxm2Zi1/eyPAcEJq/dFjQmp0R861NzX0/Z
pmXtHj0HjLLllXTWtUhbAIGhS0my1enfP4nPGbQsm6ZqaIKVUxeCBGf700fRto7szBAOJhukYtTH
OcOKll2+puxrN10WyYemzN7tqLaXdVJxw9sYXEqH6UbQERFYcoJPWyKw5re2XgB7NNBuM/pDzEjV
uJ/B233pnTHN4tKrNeXFdHHklJmSnee3Lr0MfIIv5iDFqWPOysQid1auKzg7+BbW7D4A55SZpb8p
aOX95/Dgqf5Xot643yx3Y82JAWYi7uRDiwdjGvYJKsGkJA7RhsfoasPPjxgEAShvWxrWIp/Q8H3j
+adhQP+iokd7sJXtXOvUpfLDILJyN6/IBemqm75zslXUuj+LvFDIzjDzYK+YCN3nS6r09LooBhdj
2vTw8Dviq/wse41sqFj+Y5J44hfQ4cVgVtqPPDdv0+iXQJz4vRd9AYti0E5zvHpvE0XQtLAY2jZg
LqPCY0sNJ7knqNwLG9cc0oKAjO07RGIdEx+Qr36i2YU4sTetQkKdp/nBsS0sc0l56f8T8slwxDs5
upXQh/XFSwxQGA4g9PskhtSJK4XmxRjFm8AyrnN7ZbCq9qlBYUEMU8UQvdl5FUT22NSMtUUzZ1u6
5EUH01BQBxcMiiDENj291fpxHeWqdlEzkHU1hF7N6IqTYw57y1K8W1//ygBZrqU+opZOiEEmznGa
tEDQ4Su22/yaMZFcDFPiFfCJZOVBdDqqaMFx63Q/Zlo8hYZ7+lhuTepkIg/nS5jn312/bhaY2eu9
3Sftg0aZQ4lu1wcN7hv6iNS5to37ZkTDiyrD8gWTGaPD0HuXkQLVoT0phIKVRZ09kQqdHrsoI8Op
qr4rUnZvgVfcVC82H5u0+qL5FnRvP3HRaU4ZG/N7oJMX1mIYXvPvZ8te+cAFarm4M7XBzVNm1g3s
60deaPCfLET2wnaZjDDtK0exNrZtFXsHTZM2TKg7s8ro6kXVwii94SzbzNvEDPCWeRnoayYX6k6J
nfxdyRNIdy5BjxjpX6W3M1TF+xmO1kHHquoMuXpRFCu6MJbRFg3joI8ufsN9vCfwBUu7R0BVRlgr
8DXo340fdGszngrZQZJGWGVQy8BCxwtR19EOJ6iyxVSzL6R+SSIRbTInU68f3wzARYiNwmWw4wlm
FXlJyk/tOUsFvstS0Yv86jPd341B8DJYBYM9TiyerXYvaVWgKuNuMg8a59Rj6aYWQmAep3QgK2R+
axa2eWujpkCEkyDb0pRgpWWhcqijSDtVoQHWNtVCeCgDy62M+rNW9yzPKEDfoagR/pHiOViEfwlT
/3PbNdHVaJJalJaKVJ1P9agH1ZD/EZQ7tlp/V1g9hdLYD6Oj4veh1AqloTJlYijqBk2+0jnhrjWE
RmuLs8sa4h4HmEJkd+GWizmrT1J2LtAnP2R9Upwr/s2zCdI1iCSawf8gufZBpTa3qJO7+agSFC7+
IOywyzgwv8Qy8PdVRFdvYcUdsozKXMAEnmrOsA/A3YdMO6Vgkl05g3UGBPC3hHnxR+uFD0Wjdteo
QyzLMsXvRXoVFbWrl1SNVY5gRautioQALsHogBd1ie9jDetdv90zRWBGpoObn8B/e82U/g1W1KFA
xvlYgs9t4ji4CbM9zFz9+Z/zGe66pD5Qddlb8k4n3bxzsyRa9ajwzjCqEcltI8VEIlFZMTM6q1Qe
GjJ74K1UsMqupaq65xweScFIcDGLNgLXvMpQTV4MqDjoNYyHOpE0rHsMwXrujyBKGBf++7ZsOH8W
KBa1iRQ6RYpORM7vn5Om+qqOsTxb+paufht8PWcdHEHZWH1wj9UWU5pH7e6QEUe+Ws7e23Cg7+Ie
I1C+RhxiojQAo2vw73kOTIQSnTTsfQG5rCwIOmhb7Vdvh+YOAki57ki127ARexuR5uExVhrzQRTU
Zo3gUYVc5u+ymlCTBKDUNNCG8mdTIpArlI8bDk7tYxwxxM+arkezWf7laKfTmPxcrZH7gihXcNfQ
ofx002DQDSOGMUCNW8z6pP1lJxdJ1GDGRLxNFwPjEYEjymtr5z9U26VTQDLaMdYc61bacYKDwNm6
KAAl9IO10/Tw5xzXoLMu6zMi3zOgMxf8XFKdWqWv/1KAa/KPhijwU0ebKnA6rMAzP3+bsS74DqYT
H2mkaya6wXG+FB2+yf/7dn4l2zJdtrkhxc53ON3UsgeG2siHcgq8qDRPbBD6JEi1FVwCAUuFqQOY
1PlWD22YfhDUDeOHaRblfY6IaO1mRPjvVrv5rTmY5cEo0T/Szsz2H5IjmgNHLygh9VaxRvJDR5aT
ntuXkZLxlPv9g2WDLk5q4JAkuMJak/Y7SifCRidcEKEa7lYZmRj7tNfuPVMsk+B1pC2w4V9iBWrH
ol+oc7JEEpvPlRFZ+DYgyBiIcW6GkjmbDg3jOi9JBk4YepxET3ygpxvIGbS3ceyYMNs9Uk2lKU91
fymgjMBaqu2t4oivc+VD0KlyC/ZzUWQU2Kk1kkgA+9rVXXTJt6EIh6PZ6eukJCistaPhOF88as9i
4er9regRXIOgaIB8Wsg+jIl6rXsPXW9h5Q6gujYRWJ02L/Hyqzhc2Wi1xTx9DRVorKsauY2i1MuP
RpPti6Wv05xTRzVStwTdRkhIBS1IWm7PCarAvadieJtbSG0/BvtS5rAW5/agmlVbwo8WeqVUG0Wo
yi3jblgSHVW9FebwxaCzuvsIPgmRQR8+YOQaRPIOGdWmZxy5+KCRDz6wlWwKD9AaSvMxFt8NtCLI
pMMQUTOEig3DiKU1xti72tY3uYuSPZVnv0c1F09+qLw/JbJYcYhTj9T91jkwCrCmY0yOMhjUnRNX
PPyWQSKPDchtVhLoCTywrm8uSeaZf1kQDPnHgmBOswophWU5GlPQ31dHZq9mY6ls9tUoGd8yxnIE
EGN8q/6jJMTuUTq3ssfhpwCcWiPYSI96VKBWUMroMPZVdZlXdjEtJ/QI0fAJhM9tkaurogaUw66O
dFt7Zthq39vCxD/mTIEAoDz9vsqQaKnbPA9heqruRq+J48H4QnypwOGhafomyMbgqLVyOP77tqBP
C8Xv51bwsAabAtMdiets2l6/f73zBVX/+39q/8tV0iiqAPcto7AO/EWVktdAi2Va4byfTpemT04+
dJdsbI5q1vcrHGE8Aq52jPCevUKXSI8kaH1p7bC/Fqmq3yf4nQZqc+EEer6d934/cKxzY+ofkz4G
dczJrh8/5P9Im+SaBWnNTyP+XAQdQgpp0wlhS/7z6WdHskS4YEXycdePXwdRQ9pEQrpu1U1Nswtg
uCpXfeDbqyhyyelJ6VzVfpfuBHl8EK8rYuZVK9hFrVqTleL7uJqKp/kGIDwZ4WCK4Z5xp3qYXyG2
Gba+E/fufm4690M7XBwzvotqCG5GGb0oHWP8svLNV9tDCJeXV79ycmDhSKPmT1fBYKOOU9Iz6lTA
C07yS68Qa6f928B8a83WXR0to66O6vQKoXe3+ffv25g+k9+/b25vzaAC0BAYokX//ftuBcbLQY+g
jiWFFx1Q1o0HQ6ivkcJsWTVDc5WViXubX0Enlpsw0d2NFs9QJ/liUIg/WJ5FY77tEPx37+kUlYsF
CG9VXutrJ6fyjOtYPsZwXUVVmU/EpIcrSuV6o6B1X2ikpmtjE/4oIAgjhffFRveJ12SZLK/4Jctz
jnu+A4fsQI4yor/1J/7c+1FEOqowbQtQjpwlKf91x3debnmybYnlooiHZaAv8RQjwfcJsQqzxl6P
qRHBvZPGWZ+i+tAnxlvH5lziIJw6DUH4NjfqWt8S5zqbzCRd1GxlED1ItwyP1n8uEZDpozK4L//+
HZp/9JosVTWmRpMgIMJxPt/3oU0PI4HfuJRxy3NaBvYbcPbg1mvy3da0L0an0hhEYnKv0ja7hzlJ
ZVlfX8s2zO7omdNFlgTVziCXyKzT5GRXKvp6axIatUF0x+RsrsyhFWuXpL7d4KPen6cOXZTjHtTc
b8qUDtBYdXaIxXAMJQSavnC/ypZjg0bT2u+N6mSl/hYPWbLquko7kKJaAQJQn1AwQ5ibsoIq652Q
Fbl0m6q8JC36g1rk915nKQwSiDMfq1DF4caLVPlYG6m7HJjorD6Wqno0P6S4sx7Xih0FfXFZrytN
V3bzUzzLzoIeS3bYQP5NEv/IIBmsLZrL0xj1f3u4tD9qbL4Y21C5sehaqqr89HAFvR/5wsTpIxPX
XtODE89QIvb90H0HgUWbUzPLZ9s3vltd/6VTSayKA81b5ZMw0U3bJTS1VZZD/46wQjwSb2bspEUJ
oAf1X9Z9+UcLF7QDpS/dO4Y10vr8FLhmgSuOXj6tBZ66jq94brsBk80P89s5zbVrmONUYHVOwnJ+
yErUG5Ugk+N8qX3DX6ip9WxIh7MxvIAjci7YSpLtcCy85dBKhWTzqgyvXRsgGCfsLrVS5RwKz9qO
Y/RrfmcrmrNQ0qFm59SrC6l8zoNlxBpBa9oeZ5vCcBuStt9dZNiJi5mBpAnIqWaxL8sz5MZgCT2o
Xc76zjyj10zuI8Tf6VPtTPEc0LA8q3Zd7xVFX//7s/jntGv6HG2OU5w/VaF/Xk/1isJaVwT2gHnD
JhwHm1OWr7gByT3K9AROEraetsTS0nd9fg9JZ0azllMBptUTKTQKhj+7O1sOBGTSn/dzFyqUR0BG
PNyYHDizWuIedq61/2cb8Wjwp1mBJz0bjN3//28kNcHYnKkX//38G6W4iZOuwNP3Ucd3tYIIL143
o89knykspN4YLBZ10D6OCJ2MJs8AXzWmtZsfxMG6JEMTMcCoHMC0y3eZZUdbxWQtrQYH0FSM+nKD
J/bxn+WLg4hwx9dqFO9/+VX+KG4QaZlCTJ15Q3Vonvy+2fnl6LiBTodYr8El9XSgY3wURw8Y5YMq
yeJ1Is/7jqWybTt9VUQmRY/TaEclt/RiEfGBd/1RByHzgou9XFkDIkOmCM1KV3KSTCDoGh4ad5sE
k788n7qYfrbfNmpL0zjhGbpgn5Z/jFGZLHYevQQ8gIndMLoS5IFM/QfzhVspfm0HHA99sQPf6W+T
3vmqxIF4SNsUqK1bkT83pVJ3VvhIexYCaGjfYiWOr7Qbs4VTyfQYOAHZdpNyNyeMbIuGj8NAqqVX
2O/9SmMdg4BP2sZg4UoBOHs2w51RJCknEOwc7ITaqq1b8traqEKoxsnGQPF+7XG1T52NoUpO7VCU
235UL3pZmGedid6511tv5yQE8yjhWJ3hgy6GjGIRNK95dLUANUvTrly6q6Hh9ac0as11Go7jskt9
ck+IWekCDepUakbQCt0NkGT5VE+XiSdeBCEan/LbHBNSET6y9Eo/29oZbZYknPz2UzNI+oIoXhyv
WEZJKSpU/47yNd4muMTXfKwjXK3HfrrI2FcR8kz0SJBjO5+laQrLQwsxhYX6vTjbE0JuzngcAPZs
UsXNlp3htxdkCdvyB7ZEtO8Z1lUEL/QZ22IH2z46U7Tqa/iEQIo6gtl9Ysm+2fSIwq6LFmNdnBS3
dQ7EXP1zyeNE2ZEzfEIGQFxvIcprnnfV1hLoAEMXBP0wDvkFSEy8AnDj7P123IlCxBdSsl5qbFYn
+rUS3C3xceHbEJEJEUwML/zi6qLLwlXh+ek70CcoO4zZN9Jp0veiFPfAHi9BPIJsFk4BE9v+OQ90
s6FctGXLjEUri93YDBymSYk1GX3KLHQeZ1sVYVHmSxO75RLoUvbQbWZlS50O5ja2O/7PGbl/BIz6
hZDkw4a3OGr8I2v+qm+LCE+w1e40M5av4KleVDQmi76wivVcjdDqItvZjTivYL6N17OYGmOXeQzK
FlaKke21AGjItNk7uo0NySQgHXX/P6dJrO7tpfNscSfoon2oc7CbQdC/xThkThg2mmNokmgaE0Kt
hHZJf78pdmlvVstZYk/uHLeXPRp7LwrIkC29ei9k/S1qq+ySJRAZUAGlK5sB1W6+QZq0c5eIHwut
IVtKqP6j4gXdzZBM/53ulmZVHq1rkX3rU5ejtjGET0qDRaA1lS84jJEvG2AlvKi6Sz6NdVXZlrEO
7CBdSbUtmR14xYHd79f8zrY0+vlqTxoDgS7AhGz1ODoVbSvfg3Ordcpj7KPBdZzhLTODv/Sn5HRc
/n3xmtqMnDQs5n+OEJ+O06mj0y/UsO2hIiOdS0m7VTuacIsIaoO8x5A8kjqyEF4R7JCvyqKpVp3J
lF3Bm/Fel/GGtqRxVQKcvsU4EunpQi2ez6ON5KPIVO0ogmY/NctPHoQChLnxlsExR/LpvE2aZ7HS
9DBf4QPR6cGMhCkowHUcMwczYZTvBr6DlT6W9MJqx3wYMbqsfFvx9hz8Scmp5ZufMGRXZbWHnpq9
CA1/QjB8EaUWbaV5/dgdczXGiF/HPIUto/f5FZ5QhvC+95cPVf+zZKO+kJIzL5sywvlP1SUTZk7l
KsDoD9PenBSluiqR2AQVLxpTfCtwOZ/8SaWWlsqrQZLFrlJAoaHd742DjNn+UEBnqgnYnz85E4cI
IGJoSRaYGptp0SaLIPf0y1/24T/3Mstx7FkhyVamzofS/zpy5Qp6PSMfYkoHmOp5o2YPrbsli5gp
0KSya6p8jft/0EPrTEQlivAAyMlH/U/gEp4JR767VmXsCYcHCoMNMt2rsbKhKqQ/mfxV+vOn4HSu
5gBPUjTYplA/3cBlbSgqlniQF60lnh2dyoCJiX6bX+kec8AkGB/qolRfA7dT0f8H4xE3fvVQWQTA
l2EUHCs0Eg/FdBmMGmlLDRH/Dqq9fUEHkNxRZu4GojTCgkJEs22HaMJiuIJYY9SGXt9TYxMXF8Jp
rZRHTLANUUnYRyWm2838Z2OttfQkia8SQwuSzceA2tXREz9CeaoKjlzbeQqG47HoO/dnbRYPPpz3
GyHDS9vrxzsIm4Mi/Pp1cEpCTRw7PeQNdGYCtNsHxgVMOhIWuOnd/OetZYSQfEvkfxOknGAUENNT
k8hqO+aBRantScVhjJYFxWtblkv8n9W6yQufigEAcy5FsVHCDKmnJwk2iDPn6hLWuvoobAPvbjB4
XngS049AUkKMTdydJncbwEWCB5UUssMUvhUTRb5wkvDKJEw+ViPD6rpPgw+nkf5QTBV1pGi4vj3d
+QjoKsitfugOtopO4OMJQtDM1GPqdf+TkcVpZzPgUd8BfDOXsxnWSuO3hlMfv1JIQy4pIBQEXtpe
JOH1qO/9uxpk/j0Oh78pSj4/7riDaURKTeWUbwn2oN+L1xQJRZ900CeiuLkobVcQuO03C9q67oOl
v+Sa1x9KjYhP1McshsBF9bwVG5e8rU3MkeHZ8twXgstskm4hUbrTzFXF+ILP6dAJ0uHmSjz2ovv0
LpY2sqcUn19BLtFkWo4iJV0J2YA5NyOHvEuypv59XWBM92mf4Hc0MP9wfkHfbVr21On4r4UBfdjg
8uTEy56Q9hWHkpXvEa20kHXCr9Um33g608WHoE1pUpC6yWEOVcZyaU/jId9D8+YnhJhBjP4I91O7
FqQeMC5yb3D20T9GQaHec3fCfWm2dcelydkr3MzNXQB3NHerdDpkinLr6BF2jklT7MdFsC2zljjc
URAnISSYwlp7xQwIZkDr3FOp5eqTY6DgEgNJRb0OjwRzHM09eTThiQ7I1z5Oc33icPgXWr2DBJBc
tbDxAUxOfsWcp0gfx+acNLA6IdEX71Ig27PzjDipNvuKAgISVMdfK4wwejBr61vcd8EDeniMrlX4
o66ay5Al3T1CIr6mnykPJtbFS91Q2In4ZivjIyTMaA+wMX2i4Wxv0xjk8kiB2nO0f5QNyjVjIv5q
Ng9yExQX32GWo1RmcnPx8OJvznx8lFCAMb3kATA2i7wbXJhv+ejtw6y0v8aaqm+8Kq2Xzgqgsvuz
JeMsicv0iz0Uz654nltmFJXMDCYmznTvBbhIGO5hSOpMxk9yeq6TprgTsr4mNgadDvgc/y8Hdvtz
A3S65UyUWhyurP+HqNPDm9pAooyXnRM/NTJ7L1y331d9g/6Ogc/SpkXEJ+htHORNv9K+P6hGUh+d
QssoF+BxNDSrL5B60wN6RHsDJaB6kol37gwCyjQtfwUtjc+3jDSchsxaYt82TwV16aq1rK/gZOyj
jr9qq4mA6XDUcatV0npy/UwuRFnITUH/f5cJDSKTVh7B+A8YvBzvrORQXcrUGQ4NC32UaMkTlMHy
UUu1dW838qXXqKxLXfsVF0yG8NwoLyOTwT3STNIBJpEUqZNnsC8snaPfHfMw9Cc3NNlTkzU+URvu
uS7CbB6g55yzzrVmKPcA4Iwzm5u1Z4yRLxCourdQibCxlQwLVU17KKsgWgUYDJ6zkBvEKfviPHff
uFQHhspctMwkw69tn+JQgflzVUdXHkuK/mUM4IkDDG9DVwx/GXz/MeHgC+coYOrI8jTT+KPT5ZSd
h2VJjZahUtbnQg+qrYdxcB2Bg7k1TfWjNmGnG+BI5jMkJGlinQTIosWYZe5WpZuKBLVJ9p7BT2hG
+peEINetJ8aSbJ8U23BhXamGo6XmuulfrCX0Kz6PpkxbmGLqWGMYm8a9n8s+jSOH0gh/yT3wJbAI
Kyr8IbyB2QpvtnCGfacCSoKzHt6MyglvBPxFJ5Ryl/lvzH+Utz2TdzQvEy6MNqmBoyztw2ZrTwd+
zgoG3Bjr+/xu0NzTQK906zRuTpMOGGQhHptxD3fSuBrlWzd9/Tyjym1wMvsgL7K85GPKdku3e25+
f2qD094kuoVtbiNUu3wKGBBZaQkRTdlCXmiPMNqYnUQ+KJyAgiaM+nE34cFWdq1YL0jLfoQEmv8K
3UUduLANQqdZkl0rN0BbTZi6AW0P2vb8nWqn4/7byoyYk7i5lh0yj9wYv9JcNK5Ifo1rUhXMaxkz
70Eu1ojtiRIdYCqREEeLxEObK/SQmZfWuAvE7dMTDdcmxz8CuRB+rRK09i0MjFUwOb1TzmZH/iHy
OxeeB9+Suy/jYI9vxngl5Okp1cNfQRNcPcQB3wkUuKYMNz/a1x4ZdUkVuXdDzYytI9W1Elf+ZpZa
uRA8LD9tjj4uVBSPNopyTHprxTGdrZBVsYApO3zL4SFmtKLfKK3kKm1V+LGl96SXBHoJDitr8EFi
jxaVZL8cPbIByBeFj/Mu7ai7dkN9UbomWpMLdVKIubzgREm4FY9xpJrHcRg14kitn2or4E8ChdLs
4B6ZZgy3RujLnnEmLnWLQLNcEm6gwEC1CnfjNEEFR3l0XjtrGu23tA0AAiKSq8PkEvossWo/lb+V
pLeV9fmhjc2MAOpKYp60mmc9J8yvim2iFk3/xvCx33dVAsyDZ/jZdELyjglLXzTTW5uilpz0vaZr
IQKs3oVxYWr/XAy1Ufd5BsWBoNlrxZiPnnAGJXV6O0wXVw8zSnfdWBVKtMItUV5QrIKDaMEtuQrK
0TbvOF8GN0zaRI2il3jwnLokcTKoPl6lJCHRQ4/a9fxPremvlMSRYi5nWy3AF0euEG8h4XfkJBok
5w14LBVnCI4tftFNpSbiBrnWJArHj17LhF43x1b5MmrO1VaYqKScqLaiadyz2+6DLKperLA5OUaT
fzOtFgB94DSXtgnNE9OHZAX6JPuGU2Sh4RHee6Tmrhzpj0fkBj6YNlt5ITgKdVb5w1WTdWNG3pOn
+NG9EuxLXVceEw8VxZA7wQM2rju1+9YsY3vjuoaz0DJrXKNbPNVtaT2VgBSfzNz271oky3vMZ73r
S1Q181vXoVWhhQ5oh9Yqdk3MoMMb740daY/zJSzjF0xE+Xl+52CO2mgK0L+gKB4bdwQ05iX9MlA1
IoTqvHsIfYW24HQZCoYlY643BycX1s6HD7Clv1c8tYRpQb9fpnnipavOyJvTx8sGJCOp3hjEOADt
swL3t2EfB9abZ7WU6r5oCW4v647uSdavIrj0RzH1TOpkVI95nw5ASRTJ1Q0dhNVgLoledDdZXhEj
wyhokxVgvTEB2ef5QoOZGPh4xxn2q0OEb9GExS9GmlcVwOG7myhYJ1DtuqC9FXTUqyTvtIcR5dFD
M/bjA/T4Tg03Wq2363aq20RhZicgif40oiPFHkFtC0H/UUwGQLPjeJo3Ij9C3glOxMDFZHsyBymF
WW850A/PRlpWLDANQg68/c9jQw5HKOC7GLn1qxitr6KouFEAOC7SmjJj7D28ETySus8TGin+88DR
1NCUqwYnT6PsQ80WvksMfCF2rMSNLk1nNYc+sgkWip01JJRVQ7APlKVRBYzS0mzJg4A7qCdytnCz
BVEzE6Qup/YMOVPxzTm2ey+jPS2zF7Yza1XB0Qg9aNFpLy1WunLXxupjHjTfVSfchbVd7RzDHBZG
lgebyq5BkmUJ3Dnj6+hF6wLCxSoRJmRUImmdcZ8M6VdjhMahhB6+NEOgYCbvIj+nsTFu8U1+lYOm
IzhKzT2mO4yloyu2qSxJctbHYZmVK8IcWacLmv99m/2kU8ihJY/SJS6MV7CcTEkq/yKy/isAfkLl
Iu/YUi4C7KImw9rJC+Xel/Gz4QGXdOeWS96Ty6BcEWVz+xfZj7rvVQCcooEPY1TroaEbW5PiMCNU
vYIpp2NwMnHOcFvjlR0ZwRpPXbTIlEZb5RohOwZBdfR18FpQbaO3WbtQbZc5HN2HmDV+0TqquoB4
8aw6nH8dVY6bDo3lSoezqDGc8rICuXkN+c/rj71ovyYFfhzTkq/mUOhIbAURsPVPnsFvst014tIZ
yGWNYYPgHAYiVtKJJqYtOleH2Eg0bIJEzRHphNAU0bqPcCzlSlqvDNs9+PV4arwiPGcpZsFhsF4C
BUFTOiF92RBXlWzPTeIFC0Rm7Yk2W8zEuDVkviEeaa358TEvUUSBYEE33EkIvoTtTV18cFqPVjDa
+3Zkfxx+mlV/JOd+40ob5K5f/tI8+rFMKE5uRCqoaylsIMJe5y660dGpL8xpASLVxktXwzdVRXPj
g2dr02p1EdG0Vd3uiLWTiDvQK5oOMtQhchTgYd6vCnwxQV83SwFGaGV0NAOjNvxSV6SQOdmI58vN
l4qPTtcNj0P63On+cJhjWhpJxnAmRn43U192WlkvG7pnS891vjj1L3AqyTKL1Tv0wWAZw+qoG7tA
IAWGhuXemJqbwc4064XBLCvAaGPXKAOM7GfAwHcNPlAyJeF2wB/C8mNrwTIta/StFVHVOLB+Qr96
yrz0a9qrELKiX6VjjLvRvXK+2PGEpbvYA7OF2m5vqtmb4bViGZo60TDsYKLCRwouYFebBvLue0hI
7kLkDX+97hZD2yIcoPM08iw2shm2SK22YYFSeqhLb+MxSd3UDD0XTdZni9JSkEVVRrvP0jfbJgAy
slgxUzl0j1EPmS1plJ3nwk2g5bFyxzRFAUxzhswho60vpPr+6py8Y0pR017rg71JePGyonRYWg1m
hgH7YwYpkgqIu6wZurWup/xwAJ/MwTiTZxCvhDoeuhIAZVZZHehp42rT4ZqGQuy3a7MnqaW27Dcf
ncgy1K1DkXgXnYPBgpTKdtO33TZhurVJTMddjhXJcUNEWgRnKMhT6kEU+ZcxRJdgkhylFyz3+mPk
0MBvRAN5In/L1anSQ1BBzavCBZ5ql5xI074JGbWQTu1U7rNO4J7DVgUaHM1cDD1iIDivBUS4HuoQ
KXpGH4TEQeyqiMC2iCgWEcx8u25oezHZwoXtL4iycBeW+ou4Q/SE+SLj08xGYe6MJiacCZFHnA2v
dmhEy4KwaJHl8OMLvVy70VslkMZEI+u1Wx1FqnXbzMrlOpoCF+HRmrvWQGxdEriQV+ZSAWmxZKBU
HgmHP/gqc4iSOOSxRCTVh3i9sghfWeEVLZBO0yGYtvjlWoQtNxyRlulg/+iLrj1r/4ew82pyFOuy
6C8iAm9e5b3SZ1W9EGXx9nKBy6+fBaqZnuiJmO+hCSFlZackuOacvdduXEi78U6lxmsUFtARrfJP
FqWXki1b4qZr6ILjUdb+Rg7hIbL9j4F44RXwj2ENJVHbhrDb1x1NaGLJ3I2B0RHedPO9ciyq1MnQ
wH1DJsPGd1OAzKfcaYeMRToRDQGLNhP0moHOy+k1cuZUuopUFu2Jb6WGE1fPsqGNZ/r7qHAb1mHJ
72kkTG2E/LhKC4CxpTbcg7j+Q3rJPRUCHBop6kZKFm9gAg7zJ5JH4D2R2ScYJcwdCFDGlAL08KhB
MoOzvA6G4MTajXSGKvqREE6CjfM5DtVT5ttPrCHevG72Jw7Ou8MYKDurWJNpeBpKRPJyiJCbBGAu
82IdWF+MKN0S4XTo/fCzFrzHIfHetYrOuMXEQ3M94Jbsp5XhuD+dEvxI6pFV1XRQjTMJdRlZXSPy
ox+Ep9J1XgFRYzEePcpkkckwyzCYFCe+0he3sl5xU0CcC9NLgv07wwhaYa00WsIZGNDAij+jK9qn
wx/w8CfXlurKeO+8uB3qWKDBq8HELug2ACgJw1iPXvKpW81eRSle6Xpf9HG58kR6bRMie3CxGt2e
pZrpprMqoxjWDbgWz4gROxfGtxiWwSoct4mu92vCBFveK1BrsEvdym4a4rwBnkg9+c360tmiKb6b
LIS7iT+7s/94HqtT6gfNE+0nE5KfcW6LlovNUT/IYlrJTI4Hl5y8tdIa4g/b3trFbAV5WTX5jjKM
OjBg7Zsp/myQCq014QV4+ZxdBaaa4kNsHbDZIcksvD3TNSsuZh6Tttim3jSu+dGK/Ks3BnPgFuXL
VIfxkIqvhc+Cw5FdvYEZyrdlrSNroJc5SIaLyVplZcxEXbQbK7QO9UjeTZQqc17wf/XsHhuNnLaA
jqgNFAaiAiOkhYlProaEG9IorGURbuHi9qukws5bVdGfvste9HStJnNa9/SMt4zRpBkQyM1KECga
iT03VqPWhWDHC1vPTVPS70lgDGOApA43sPFwGdJk6eDUD5m+LMek9oXwl5hoNkAoqJfPJZaMs9bY
izPK+D9TFX3jlo23wmmdVUIQFGg8SmjpLOwmNwfBsbcDzZW4SMlMRvysVIpwvbOR/Lacs0i8Zu36
7SmQLFmjcLL2lM7pVaCXoA4Ynwar+XSQBa9Sl38cm+SnyinAKagoo/jMOXr1M6Z/uPLYhq28/jWh
ZbRCrXo29f5328+x35G/VTSC+zDdRg1gZbtxvgQElIMfHz+hh1krzfSSY51RBGsL/dWZUFX4BmbW
kHB3jWiBxCrrTdyYBMFVBM8AYljbGXv0aKjlBsqnsfFS1Lf8EyugAC3h2k0AX42KCkDf7qZi8nYp
NpiIqh0GdSEwOdTHUhQA9bXqZ4iZLxJco0Y+i7nSqSPoyyApyXHZ1bLuibPuj9QM2i6TtodMYqxs
/60js+rOEOytXPfbjG+w8GRvlY6+oMny7rXTWx2PHFzm5bSanwsbhrDyWCUELxSOa76NbofpY3D/
Q7PR+z99k8DTTdPDzuDbBtanf/VNtJZOcIhClTt69v71tb/OLKIPUKeUp0UAkvdt9iKLLeo0oipF
l16ytFQHbI+8OwwM4K8TkrZoIZH4sNEC8iAp0u0YA6vXXHS42zQgIeEYWDs/dsSptXjj5mxjWU4b
8GGPVsQQXMI8M86JNr7VlRbc4gkvYwW9afXwKEpXFiQLeQb3xqqqmwmYyxxN4EevzggmvdOJnoln
rQBV6+dqajFO53p61OrOfcqYfHxZ1PsYV9cqHwvxfINIohP+CYZDtfbXVtZcUFgX630rY5ugqtSZ
w7fMQ+1oXxEikO0k669x4zhUqIcvHgA+EjTzvwevJPCls9z/oDAz/l3R9GgE0Z3GQO76JoCgf1U0
VdS1VCN0e1XjlalDCwdW4PFeCYMdOiKxgWag4LTam2Zq+WagIzQrcdHZT4Awp17LWYK5B8Qx/0Ea
bPxbGoxuE60i9ytMROTk/9ZvZmgDYClLClFZIg8S4Row9uHT8VrULrqqTtEY4u5zC3myaTY+9Gsk
h2Mj0tnDZmg//0PT3/i3hI0/ycenxC4MdwJsoX9dzXSwXC/GfUeBF+0IjSb71pdwCssQF7k3DW/6
IH7qhnfK8pbELcO6WjopZVMOD/z/79bZpv5v4bFn40SyA1zdtuF6tvmvdl0fkmioxoZJRKMtqbfj
red7GGS16zqoJLKd+lMbRbeIHJ0zvW37TLwboUp5bD/7OdQXncEsh/exKRKddE4ZQCwtESnM3Rez
cIlwsI1vTjegYlJevCVRXNwfrRlw3gJncVZG0LsTvEUi7K13b2KttJzmmvHhe0MxG1OiHaMCLuFp
tp+Ftb/rLffzr10DCYhDjs1M04bS0Dd4bkoixAUS/5VP0Pu68rEg63nMpWn02lZ46C/nn2UfMbAY
K/2tGPp622pACOyCuDu6WD8C2cOkwc62n3LivSsoxOSpyFmRXKht3djxplGUwx4QJkxT/lVlMrjr
86GQmYV4EhOu0zw7hfZMJjt21S7kc300qiPTf3WZdmdjPPbhlLrnluRDIggeWAgzwzGARfKsiAqA
mZdcvWGijovT2JmsDq2dYbwRPPtio165KdCibyx9UHiq4gw6xN9gUwg3MbTvnRPSFyxC+pXhQJKz
pnfVKmQrwJ5UjU+TAXB4YcwmuMk68tbvUCZLGbXvRoXdms1UcEmz1DhAOA3ZMXV0FB3t6os4vrdU
cXePQXnyrXg35Jr3FAfBxncT69zGtrXvWaWUXvf7AfU1Df8JXFlyQjfONcdku84CBWNRdBShbGsg
qyaC9tRFJeGxdXmx2unvo/jSafFlsmAsraYQZnmAPuoSuvV0HSvE/omV0LeQzpHbB0NsZJQvu+WI
frd6CTJoREOKn6Qr0+HgEXGxr4Pum8IKebd7pW1k7Ngn4DMQG8u4wQFtHW3y5V0A2Si3nAO5WiQp
0tJhU0fAwmJ41sK63flB6R8t5WNHFqQRaGqYCdZOtE1NYkha3Tff226KKNg3xR41+4KRHFL5AmRk
eqGz29K5ABuRoMl+3HTzI81Wz6rRq8PylKF16Ki84WMM0i9TXdk7gjFBFlU6ieRtU12DDhMs3gwE
QQn9EId0e5T1IUoJDcMXySkTpkjldE/NfBgK//SAfYXhnEkxZMN19IvuOc+dj6Qh0Z1YcCttqIsG
CaBQNVjqNimPsL2CrlhWB2cs4wZULA6kW1ubym0yQCa2jomZAwnga6QO6mk50x1Wf+Gss4iBSc3G
EtpA4W15xMzhEoarvxIPhhCcEKCMfuNmdGR8mBz3q7mYU1tIxqz/e6/wtrpeaBc9a6zzULogICMt
vGoz0tWcQ+nwvals0ysyWYhpfyrgpbwIq4RlP9rT3RdSrkjNSY7hlW6DOOONnzMLuh7gF6hiPsIi
OVK23zezh830XXA0haIEV7Hf3dgN6QY4f6J+NxnQSqE6jk+O2euA1JjvcCBG97D/5kWTOiUOMlsK
Cqz4lnNcVmASlfy1uFGLoEb9Y2XOta3mzB+7d27Mr/AggDjvXa91t8LWn7BbqtNCcesJelvmflKk
PeAyefeiHPZ5bf5cWvb74zV0i9+iRc1ajNPGbU21yVlqU8tKnN1gUyic/1072sXzqJ7yuQXtscvc
Ja5DSXM+zVQZE/KU5Ru43sY2I13omlP9tIVnvPWkM7w25W/lFAxMc5ujG3+1IRkl7G3ETgqh/QxL
NsGqD+4kDvQ3DKXNLhwhWC0c5TYZ1cWq7d+GLyl5c8tr4QHBC3WbGQ1eeXl913yuXPXyz7MaoZPX
mqGYXEeX3oNbQolIhXEsFw9oJvJNaMf1vsbtR9LIGKyRU38N+Oa/4HZaeSjWv9FTj0E/vWZOkWxg
CY4vuhqTbWJ0chfqc1ZVNtVMZj1OCNFVW7MstH1pD+swnxBKTHL0cZ73Q7hzw0A+7rtwBLxi1SO1
x/kOrHoYGxRaAyjHAUywjl3BiebMpWg8JIyNj20G5jMrZlah9kCaiUPM5sYqCTqAIDRWe8PhgxyV
/Fbis1wHZBZCBePg/c+jwLaIShM9uLeInPg0D6I9rdaS4F7LQnfdtShexyQzL6oms9eMDqOWPhXc
35dqPmQmlj7Tr3dp21F/nvn2daABmUNCD5+PFgwAFTelr0h/4A+e1vXY+/6T0tw/QQf6i3zT4UJD
WALSN/XVcrq8IMLuzcemc8jJAgLgFBvZhSyHdRsrDa4zDbW4YInjLLQ0tofxXkNcnCtk21Mdy3cR
+mJdG5a4P+Y/jHn64X+/qSZrSKkoAT26iAKukIN5p8tDU36wodoSJWdd9NyJPpIq+OX3kXV8rNg7
TGwrH5JDJGvjx/xAz6z8ToRyRYYotobIle9dK9HXOPVekjy/cM0GChLTyqIKSgIE+F0w5hOkqgKv
k15XPzBvosHUdWpvadrW9+pPa/+KByRdXdIbh7Tl5umngP04K/wt4IdrXwbTm2fHNjWktM52dpNP
V9z75lbvzGgrJBm9Sm8pW8wLr5j8xM2YCgpnXnZIiOL+NEO6A5ly/HNhSx/Nk3oPiX2TWlOeXO5y
BKP/PFQBFbFG9748jA+LBwImu3OKUDQwUgshD84ymgmdGJhJ+ME20px2r5BdzMErxdOiCheape52
/Z0MLOODfs10BJsut+NZRJp4cgzIKSCb0m3u2OxLjMocGLp18uNKkucR3NO3zm9zodElUMWmNG/M
66OF/ZLhCNv1KK23+ZL6oCODXDUxpgWtbuNXdP3pChFTcHGXpTgLeeNc4Cp36yA8I+lb+XU0nMiu
Cc8xOGTGxIbVJGbXB97lH9BL530N/U/VZz6aOqKYGp2hfDnN3Y5KRWZjJphy0pgyPIF7N6R9gqDK
26S5U54IaiFdBSc44mT1sINXpjee9ST/IErLuJCXmL3YAfigeTEnlJW9uJyJYLwrBTnOc3t842DX
j7WghbScJq03PgfG1B9qXFRGnhdfGkP/k4w4OB6XB3UrdudOTjxGm9MgNfwbhAZY17VHeFBWERjO
Qt1IWufU1hTEel+7homWIo+s1Lcu15hwA4Pl7eDvFk5IlQvYgkWcPU4He2gPiWlTuJii+lVV/Y9g
bP1PA5xXwTrutByy+ZFK+k/ZxtYVHFf6FITR7ya21BeCDOarWJp7p67VFy9Rt1RPTAQF/BT8lh+V
eY3TKrk2RrZ92MR7rArf2DVQbgmZuNg228fAG5ydjlr2PVLdezxROsZthIbAjZp72gzHCusdHaci
+0DIs7ZNGTx3ICcOk0l8el3FyVsI/YvBwL20mChJIQxiRPXxc5PnZK2oFlJ1alxrtzOuOc6c63Ka
lnwXQ958R8xY3stEllBNoXI7FmXr5XR5QRPPzUJxUn5/UIMbrq1IFT8n8umNwvwxjePvFrP3AtlD
Ivvhs3V6SQsw2SzQrBUN0nT3dxyy6Ho3wrXgJVTtoXbJL+mUq4P+EhZ/uZq2TTZYCB9gpWm3qnQJ
bddL+pItIMzSw8k9kS7GjfrYP7EqEFvdVoSoaxnRDrZh70MPSn0oqv4YDRWi2ygarpUk/aGK9OHK
uqrbxxo5kJkx/py4y64si6d11pnt9yqI7wZ31Huf5AYdDZPyKCFCCLrTt7jWik0BqhbDyYzLKlwS
wkpg2gs5ZHnV6cR0cFviaCU67C2+0X5e2YPWdELjQ0vcXyVN9ZsRtuYHrbKNXbTja1uN8tBiCFrN
NJizP+9w0NyB9xTZaTlbnvfGzGpgA/Ejzj8PffQb0Wb5qU7/HrmBfnJVR2QWqibCjL3ovBy8+VGV
Yi9aLw8Tcmj+9fuX39EE4rc2DJDYZrPBYjuoMy3cjJVdMguCO2gycAtwKh/qUUV5U7i+ey+8zH8y
wH4tjftuoiugddHWTwiFCeeDU4zlmq0XiR1V85LGKUV4UgjCivCkXJJ4D1Zhp8+Am6io/x6WU5aO
w7qrzJGyQGjdWjMnAVbXjrarteu0q7UzEv9o6xhNT+QFe2c8QBE72GrraUExR8dVt9Qmmgq8UbEt
pyYFRCGdLZWvCPS5pb5lnnvk3lHvTlEfsARKvKqGRbm/qPERhe4vv0O443XdpwN4KCpUcxhtn9CY
WaJN2M17pjfBmdr2M43F+LLQR7gL9nTpuPYNQ93aNJpuwKfVzS46uhZN8DT/V+buk5tZ46mKQu1D
GuLDTgLt7gPVuLYR8HfEU7S33V+kg/xpsyx+z1AN7LqGcEOrJ8vPG9+9/skmPv2zhIB3i/vkjY92
S7yL97sWbBfmLI7JN++uk+m7sMYG4jmNJO9UFwD4Bmj0Mh+2BSnJu0UpaBlBflDGqIONHCmjt7Q9
mpoNU0TNNasLUJhzY3Mw6y822OJ9NxvkciFAnGWxv1008xMkirMaaGrQkMM+V4zjiogfkHAF7XuC
b4qf3cAGAkjQe6c5P+u4/YzzjE0RbkA2kkNEBapoXiP4ii9MCOh5m0Hf48NIvgEiXQgTy9OYlKBL
BOCYQqd/t7LoyzAO2p3Ssv3+IIsY1JmOtLfso18lLyWwpnug7Rd3BbL3jUG885OHNuxEzRH0aYQ7
mRpp+ELsY/WBHLlnrrXZUyVl/JXbIlxpk0eiHM6alVvR1WiHMYNxURP/giroe6yGgz80+odO1jWG
MyRiUV3/iRxNv1eST2B5BHIv2k2Y2+5stnmu1tmFZ5AeoUgxsoIv+C60AORt7v2iMYPmLWhMatRZ
dyCk9GpYVXy30hF9jEeEtUsCbB9IFphYu06Z5Jf5RaTRZ26igzML3tMOAlvLiEwocby3TXgo0jHS
fdaiTCAbU9w7YyN7O710eZ7vaYJ+51oFcWvEPaWGfJeO3Wm2gH9kRYbWdZz6M8Nz/GF6VLoTC9Ti
8mrd6T+GyikvEf0cf16u04zTL9Fo1PQF6O1lAfsjwn+7fcavpqqQGNtFb6ipF1p8hFbgVtqkblUc
Ub7PIBGSVikDW3W/94eMD7nswq2qVbpXviMPJQSR95FqHcHSyQ/Im3OuhyLATlfXETnmDq3fdKyq
wT1FNYu2yjd3pUIub052fa290d6OTIWvYRD7KyrHX9Isrm/+fD3k8/WgzdcD3gRckwkuZzgtgU9G
cD5TkM3M0546nJwqIbd10sQIeZt/4wbF4Z/V3bLEK8363C9oZpEh8GvSEU/LECXl2pRZgonDTM9J
39svJomUl6bK3jzfgESTBO0ekDd77ZxETYhI5EY0Y/e9FUH7FgQyP9iMaXt2+YQbEcwtg4L1kFHW
v2O+shSGv5b1K5OM871di3I3VkRCuFqa/yJz1i/Q1iZ28V2gu9oEQVBcJnBCtwyc4NoJsuLz74St
+1ekj9rdVSWb+6Zhv59k7ms5WeFrFBhvBdP1VUZaf60qm6hR/wJxZPzUyra4uC7otSZs9Q/MepvO
kAR6UsIXITHZ5I9slFUYryruXqRw/Dcv7S9J4eUfIclVpIwbL3Ejn50ZVZMXI3mdlto2GHvfek+u
/aCvzj37W9SzLSrZqtNCsgLM/BzZqJU1h8RBwyUfPMl0rMBN1b3oWnCo2mE/0NNpKBVR54Ix2zmk
eJRpWe+WU2uhzfaDvflRzRltGCci6PyWi1qSrGIf7ivXKjlLoEia69h0csPYyop41vXznQx7rSUH
jLxnCrJw6HeLna3Psp8eXNgl/CpVFncm+NYVVi/spfSCF4hmkVu/Cr/vKZ5N+qU2uv44JS3Za7e0
RmeHe+hGEVcco1FvTpzEy7OTvEVZ7b5TEEhhs3g1Vm87vkLIrj8mhl8tZ9xwa5lsszqiXauE82kE
kEDsxu83kU80kkinCxY5fSPNzNjkdhbsiKMOCevCrbvJJ9P6xCqA97r0tF3qtrTGe96tMSCXTc3k
F/InxI3ZNUK7+rIcuAt0nLV2tQul6l+CG/q1EH+Iu12mhN6ty2dBUBmSEG2T2MzkamR3AQSL3z40
4merAF2J1iWy0PBGHAD9UUDR+q4nWCl7C64HK0O6bKyVlgM9xIyFpHS3yymO69MoIFtJa8D7vBif
RzN6KnJzJ/HrvxrOX2OGILKbLQMeoorQnRsthiW6ampRW6omDjaLQTtxC+fUGT41Wmfosyt0JBLS
WKEfm8BJX8gSz0+PPwv9is0tXkGI8ttkHc9q+prLckNIPLiEaIT0zI4to7Q539kFSekXAd9ZH1Bn
TVAlWJoSEurJ7Pp4aBP0e80NiDnhwHDbJLTPo6QwH34hhlq5qVXt28dng7oeAdQTafSW2WrbbrbK
4/OUV8AvRznT95dDkBra1uGPX//zXAdC65rX8a7VKaFSXKcJ0IP43DgJ6X1modqdw7y6YUDvWNik
zbkYzXZDpfxH3ZFavEQd9LaoieDLSH6YW3ulIQfM5HGzr0gpo+2vvliphWIiSZsNIUzlpQ2ClLIj
O/3RaqGn2fEf+iAhq4oQZvZkhG+20Ey5zhSZEIs/ajJ99J5xVG2W086YsgPQ/3DlxmG7s+TQY66W
xlvW1u0JpQjjuurL53pIw1OVmgpueNT/YFe9nTLT/YJ5Suy6uQ1WxqRfOvPmdpi3uf8chNk/FQZd
/knoP/PODn/r6c8hGV8EM9RJttmmZlA+JwYrGICd5L3ZoF8MrFE7op2Yn8cqOcBUiZ/FHPs+E4R8
5OuvncABliNYhTSArCfTdMQdLvodiqnLAQLusy5mqE2u3jPBn/wobxJ7lzwti0zpfHFyL3/qnLa7
D7SCmf2isz+v9T13SIEQzed/H9YwezOowdfIr65iUvpNVoZcZUoEp0TqtA6wYmJYi4CC4sOhugg5
6V42Ym/AAjoJwa5v2eI2SkfnNWgkRyb6K5m1ATf2BdexuAPYIItj6u0/tB9QxpUyvoyySS5ZG/7w
y5YdqRRq23qGvcoOpB+Yv5vAf/U0fXrv7Hpf6fL38vUJlkcvPlpJd664ztf1c1AzysYba0zRddWa
e/YC0f0wYGavRJTmnzAuTS4ULzsNpEJsUo/Wy9x1yIg1eMLieu6FyeYAHdwajwE0JL/r0RT6OLAJ
NkdjVp2X2i9JDDRiNN5tju7+Iko67k4WxV8nzGProrHsM1l3zWsXsL90I/Gs12F8Kfro0+B9fLBc
p6mLP20506f1OFbFRx7qEmogXE4//xn7QforzEFYq0z7TKx02tqIBlC6Os2thRjviuRtgUsPjf0j
8UYymVp0TllVO+epgaPpG114K0PC22zl9C9lXjtQ06f+I9WpaHZlSTcjt/ItKr3m7HkgSuZ14DKf
tc570xnDu6HrP7UimFcNCZvZ/op9lqQO9Yte+sjQ3pivKLqpxDdDuRd2uSdHM7jYeUcfzAvmPDCk
X+ueWO3N8uTycmQ4/qWi9LGypw7/8//Ap5dHFQodz5fAFRtHy38h6Sy0WjsNJhM2O4r5iAmMmsv8
rDvE/m4S8iMzw+Za2jrGq5FJxW0FYpf5dHlB6WYzroTbNFfROMGp8vPt8uo/P5INNHPbUXsfIDs+
KYCoR61EJFqignpanvOtUV75GvegfgiB0cExpHpU7716kpdhFtsvj4ruK92fjtCJgEZB5fvyInLs
gZqqkecgEkG6hSYzohn/nkM+P4qYMnw9ar/or6DeS2oPdkEWofV047MWmMXlnwMmyBZJu/drKThG
hT4DjCGqN8NZVZZ5HjzXWjvKldmnGVvyPrBs2HQ+LO9lNHEqkV2gJP9p9FEee0FmXh5xkcRx+msx
zJUitY5JBobc1oGSKvyv+2UektLJLkNuorOVV6xR+da1JHFyRXwsgbNfWnCZ91h1I44xc0AQyagQ
IBISn108+ofePHV2Ya6JAGu+jpr9VI3lxJv4ZEw5RR7qf8V+5TUhEe8wKGrroy6/R5XTHbIqNI+e
7I+DY3rrlp3DSWRwKMkxk6+66vK1Jbr2qx/lUDKIG5vcmdKlTfWzL4HBzO4BHKP4qgYo296YXgcj
aL+jfeFeaIzomjL3Pjkan3k+WOHRIg5ou4hfJnY/K8ulg/G39ssefist+nxotzwqRwRN12EjzmmA
DVCG5HQDu1iltTXcCbmz94EHbXSZO5cCuDn4uG2s6qfWa8G5dv2zTGmwUUF1znSXf+SiUXRMOKvt
CKVZZDd3I/keJu2IXScI1rj2TvpcNm1VWG8xedE2lDQFDCiDP7SKt9gM1W+q238krI53xsZ01zgY
HSn/y6tmb5uoXCUmavRHcsTkUuRFDcDqZ55HVRfTD45/1uo+Bu3RW9jvS9psDpDRyofbMFcylqlp
QJAlLeF9jZxSbnrcH5dWY/NhKHtcO1XyPo6D3D+a3TLvk3NlnWTRuh+dglqBkCcg4ck8A8BwjihK
6YFTHTszslFdL4BRCxOO/fx/I+SxPamCAnY2T4nLc6nzk3mSdG6niG8CXcp6UD0M1CqemUXNliha
tsup47zN1eYj0h9IJfNposLs6qSs+SyxUx2iB1ywNcLbWbdIxdN+GUzYNfOrvpdHZ0uwRqH3brxW
gFiCLki+BBjojumIuo0WhHlKMM9uHLhzmetl78EwFHu7KeojzUn3mWXgRHoqNnQ3sg9Asox13g/+
Nml9LdtaPviVXnO2g7Q+tdljHcyH5VHvW8Qqgzu40MT7QLoxPQvPzZ4ax4qwRYfRV62My22ZO5eQ
wtG1NEJwyyB9vwY4lteDrpnnrg+Sd50kCGyZxmmROTw817pnqgPTmsXSLVVPfaw90e3RPsxWfR2L
LHxvw5R2RCRXpovLLnC5efK6/LvRI7U6Wf+zoF5qjlqZjHv8MO/CV3PAj9CGY+mOZO/d/FZPVrR7
B4iCEQuKufm3POrd5pv0aVwt5brJM6Kbq59HV7st5G06K6t0iqcVywLnUmfjEW9Hu5FzbFcM7CH2
jPK5M3Tj2M29Z+rD4LWn8l0SH7pBJvBtaIjDakNj2i9YjdQjbTExJggwZYn5f9RxPtrpaIBIIoSe
KJknabQTNwHjZaQ1FSLKaGouSamf/SZEU+lAbT20acC4XLfZhZi5c1V35sHti/Ak2IgTe83T82sF
kqVL3YhbHbZzLnQZTowIxM1niFpOviCEoPNlvM81lIxMnG++EYLgX+CwiW9Na+/RK/PAZlReEW01
v/+SxgYjov9DU/kLXiNI55ZzJCIKJ6kgeqEwo98W2JAd8ohx5dRK3fSmQ46QZnWKyjeyj1ZjM5Ig
8uu1Ij4FZXYyCKMgDVQzzGOmx393px5ZsvvHpfKIDyB5IXkk9ap8FDtrsqJNl9be2qY3RJvU5A6V
NM7xq+wWGWCEffVlPrPIU3h6vC9J/eLZjfRnMZJg4MRwmJd9EkX4cb/sawc3ItzK1ONNPHflLep6
l9BqvY0NlmkdhqxPaMgnF0zfwNbmvklYv2mVKj+zQAhEDknB9FBb23iKtGMo07d84LJ2xED+sGGd
l6a6H1GGiWAuHOs6eyvz9psCgXQ38pQSSK1XTxrtQraOQhwwJhRnt3YRtbfWs1aa8Rfhamzt2S1M
OU3F2UewyLDCNkjWdddheombH7VJ+dRmJ/hG/+g1N+LqGLCm2ltFiCqK4uh+4RXrOXF0CwShO9Rz
Q7+eQIXxd2xw3skvQzK8PF6e4I3lmo8NrPa0lTV54gg87BH113naB3L9cB8jeLahwrjCdH9hsEKp
c4yCMN83xsxpmm2CkM4bYorEtNW8LvgYxv4NLJnwOxPBvCGeKv2yJNxb1TKQgrZ7UKKRJQSP/bg7
OPG+4ZPYTDhtN2mmRwejzD7yONFulHuctVZN4Vaz0SMPPW2mIZ37B0j5exMZlo/Y6UYd40PPRfFU
+9qTXw7qRFEHschQN19NEOmr5RBX0ts+sh8wYirKYg/RA5osInFY+6ziWR+qGsc4Lsz+IaBDFNKb
JN0mpH7R+pVxtbU9M0B1E655dCgA4gNgD0nvt3Wiaq+F0sZppp+W7oOjA5GivZpF8ACWtkZf9CPW
Z1/tM4QZ26Sb06Uxg2D/QBFkJfF2iEKiZmioP0oxDRKiY9x6tw7xz5fQUzlUn37zuIngvqWpHeM/
rK3PuKIiW2s+YSaOqV5h0+/tdiKPJsdBtLQidAwFSRUBbBooXmqF8zloRforzlGi9MTBeTV9woXB
HyI33XVc86i+O3HGtS3OwqmdTdSwinCE212WQ6zr30xaIizJMfEzuGbdMbGQ3iUhUu5quHqAmxgA
C8L4FvkkScgK9WzL0EcW7LqZsUWOqnd033LutsK+B4EOfah1n5dbKxQ2M2M53EW48Ryocp4M553Z
fEH+9mU6/IpKmMOOoQ2Q4PwJGwXAq8c1FulauiosLALMntZaziWJyCzyg8hRfDcM16sOIfJ5smrr
kLRAdYZxQtXLnuzo6J541mLUK8upUWOgW6J/4ig2LkkHxQOe80q0g/uBNuBIMZ4qcKM2C6FBsA/Z
arQHn6lfmXiu+WzqlveUFXLPRyPa4O4ZBU30RZWYu/2LbILgf53yBWgP8M5QVDlFIta6Q06oWdW7
6Xlqmz/LFVohvaKrMVAaK1MyLNpoIInEhyxRPTetL+c4gC48pkrf5rNWZwEsUPOShyJ5YQIgH49x
mI61RaHPx4Hqm2R9BGMcPEGB/klRZj9E6Fq8IPbOaS1/kFgMfWNeNQ0R81eeQ2cmLa+6pH0evdBc
3WmN9atz8LCktvXfwrX/ouzMlhtHtiz7K2X5jluYHWirvA+cJ1EUNYX0AlNGKDHPM76+F5xRocys
NuvuFxgmSRQJAu7n7L12HJunNqShmVU6reYEMCGvGr5+WBp4qaIQeoaZpmQMVlq06LrkqcgoyBKJ
Ze0HO+s2qae1r92Qrmk5xk8BkcaPgBVAX6F+CCjz3aRTUdz6x9s3A4DE9NT2cBcMh1icYH5S/xyg
5tQbykQx9kZPhqY2E8crDbScXwwRtfrksfea4A/Fn/XfnTGblpzuEBoWxuhJfxEVg7PMdUmTFMYA
jpXh7tdCyhnkJrHkz8occaf5Jb7nGfFCjJb/1AK23oZlxxPfbO1NoPOYFREIAslTIMJ4UdckrUmw
AhY0d1053DGIaiJgLcn081hhqu7RIDZUGHZRm4ebToe8O9+S3CC1llkYBeuAOC58EFUBMh6sg7n3
inJFQNvE1GBuKnOvOBaxl29rKIhvcflUeXm+yfMhodkSPmoiVz4NEAc1M+2FlpkIKxBaUcufi1SK
Z0QKHcgIEYGJ00LpfAcbqsG3ZpYhBDDenULjsVHgz/chz+5gkWdbPTGV565zH6LG1NBOZDkT/MDF
B1P7UG5FZm6ZRtwTp4TsuzPhnRKlM62toMu3rh2YT6X3VtSd+gn/8cfAh35WkA4zcq3LZQb461mu
EUdbUc1AcL239LJf+HMLpSW5HO3++JCkdvcoGm4RVhJfuFQVBJE0af3B/lYVrr5rZtpdoKcPiBzG
/U1HVqKy4BvvHwF3WBAI9fF9ipGYqoNCflLZinNrZxZVwKUOP5DnQaDuIWwoqziP3oKuJerUc8pv
jqick8DkVNkj/ly7AE3JeGQji06mmMSuV8Fl2z5fSBN25wYBe3EhOwS9NfMGgZt+GRRaAqcMlZZP
zpHfRc1aarYUiIQbueYbItn0NE+Xfjm9d3Y73JVOEm69IIapEAW0RLvq0SvQm401yCKqIeJAOpS+
HRMD7HZGowLgpvaQp5H2EOtARLjZGV6jb2tMrsuap8U+dAmolTegcBAfbWVDcqS/f01d805M+XeV
UL37iMggBL8xX5cM0XdsCm/XtOZjM0XKMQm6FIc3v1BN3Pwb/onvuUm7m6yIZRCL4Bpik9rSoD/q
qAp3pOuUzPDCi55YHXGwyQ9Jpuxs8wOknLUbmMYiAiSPUGFcDNMkTr/HnbPDdxN/87wWyc1Q5YeC
2N9FbVk+3R8KA401fbQqYeapAwAvHgaIzWVgLvQYk84NteOIH1YWVRf4R3ed2enPiRJHq9pQxJ7m
eUpQQ2ouB0AT5Eu2Ba1wBCCryXCtnd1W4yMV6E0co6rSwd6ceitpLmGBsUwlQmWNMsV4VkKyg9Pg
G2Yf0mT74izn9tzgmUT1j0r22c9qolSbX5pIqdO2gpKyoWzBKj76SR0/JYnKF3O20NxufXarP8uS
eJlEpBl5KCpkSZzE3CWu/a2mlu2+DRvnxY7HNQrx8d32kVgiblP2Smt8V3C40QFWzYvtE1ev92Z1
ZBAVPJm8EQQ/XlRfj19TItyLNBrepqaKoDRE06PpJPW6G8ON17UH0VkmUHLj3UKZQhG6Cc7cMYNz
62kNE1g732ZqDsMVM99ZAU77FMQIHMDafBtaRF8qD7uV6k5nnhPXcigpJeBlfkh9B3WwEN22Nazw
MYEcwMzhTiegZDm6RF34mfImZfW3OsFYFCqWww5pcJumG2cczhQU0w1QMLJrWwc7QVQT2zIN5XJw
G3GxQRovkxF6TZliskxR/98ZSmU+JNX0Q34W+a/9Pa06LHEhHQCfAGaZVoEe8RhGPaQ+rT8Ztvdh
NhAZE88xzqqOr0jV8B+nFiLGzO6o8HF1rBh1omslgaOjvIteBXCzQa8wRKP7LSJqeRmluKRMG4fC
AGJ4bQb6qxJotHDCyg5OEDWcYfxmEfXVdXm/65om2ha6ToQAurNzSyUoKtJzOYTNujfhGI/zw8JI
KZWiyybTJdT1/dDpH0ECWlwv+XqiDMy+QSOewMy/alZjAtwl5LS3muzFdycMvJSvcO5k+VVDvryI
E304dDmoMqPI6lPkpQ+RV1eXsS7Lk2jTeqUgxF0pZeKsY3ewDgYT7+UQelCgKZ5vK2GKdeHW6Bts
+1UrnepEsaQ+DXqRbOjOk1vsfkrnijHbV1IgawsuH++IcdXD5Lcl4S9Z55YxXsrIeEEDWzyoCXlm
uu5+twxiDz0f3aGsg3yVRTpd2RSqcpqsgvrkYGwTrdSoR1IwUjpwhNiV5z5GglJd+MWri4sxotBV
q47xzKwVSqBjMluD17NM83TayZK8HyG6jeBR+kwHwnm0mOSVuR+9oV86uT1s8qnjNjpXNoloaJe6
k+PaCZOLEojgDSCR2cdE3yj1z5U4W6ta7L9EStPeB7gA8QS2zP4QvRGkvNAoID1EY/PmOnN5y0Wy
6XuRc7qNylG7ziEdIl+EpWkAjLL6jU0bYzMEefJYM0p1Df9czDnuZCMUp2qaGKnOmxr5TbuJ7vZK
7MEclRm01jlKdfB0BJGECLdbaP/VE318mp+pmX8aynXkYb+8+XFu9yIz5D4XGZ566pI0XRVgoJ8M
L38SMa0GpCXvwgkY1MVUacoS0UQXF4/yrUECt0aQt+feWT901ORIj0pe6N4Zz5MxW7W7lgtOCWcd
TdNuuVmheSaX5Knm01kLxXY2hBTg7wV1fwoJYDfdILtIywRTEm8XT9iBYyNEWxxlHYKjzHpUGmuf
1N1wT96h9WjbQtB/VhFJ10BVGswLlzwz0dhQHVbp5+/HNBwvDOvFquksF6tSA3OG591WCIdOv42f
v+rb8eHWOvPw5a78vBrumoTiF6qHasvYw94w7h7X0mQBLubnZttM7fN0kQFvWoJyLproPwRz5kvk
Z/HsLMcrlKKDwMNGXYO8+ZNjmykcSmxVfuEzj+TAMpW6XqRN5dIJQwajc6UXsZWxCDHaHSMDQzxp
0jfIdE058NxL95Oq9/zfHjmeni5Q4yQ0wGpfwKk3o3fDCe6sbjR+8NC9I/dlZYrcOEmvpFeSRVpN
ztmo8Bxm2Qg0AebeKGjeE6PrXBWV6VthcXds/X16m1X7KI8cw7b4g/nB7IPoQcV/g8Be7dZZaiJ8
ovn0cluLkC/J27umVzHN7BzxZFLZ15gB/43ZLF9HQszBihrX1IV8dqXWW0d6a9W+8cunPFfXPVpV
4sftacXdLvxRTB0u47LrD4JobYqeLjeMLv+mQ29dpw2NXVmlZgS5ur0/rWMSIjU/ebTIRzbE0+Qw
aN6m0sr6ZUIIuneqoWYYbunLsAeKFunl2rZ877Mq9Wuhiie/GMsn001+EDMVf2CJ+tEPJVACrX9T
7PTA0818jUbSa2k10pMfgmgZiGgFeSF56IyAIvboYtJpBnWb5bYF/YkAOncgPTUekvsONSBuW/gU
Gs+sDdkif/ZzGrIbVObOrV3YPVF60YcJIT8z7FvVTPWzlos9NKFWeN2rz2wceeT1Znh12kthOMki
sKfkhek071yWVfctOMWdHjVH4CPVSmHg/Vi6XnXwCRdflLOET+7zu0+Rk3FUW+JFLRNzQ6fvxcdy
hiOvNF5dnQR5VVeik9YmTCvLOEUGGsIuCZHtray5KQS1dNzd7i3EWkd3ErPvMP/e4t4/+rkzLOaH
9fe+f/Nan4HdOBE/sGSGMoE+KAj8TPWOSq0W64+DoHofJ70gU5AifAggDDo7HgN1pvMzs0G4OL+X
oMbuHbQqx66og7Wa9/p7F4lF2yb5ltkwSvuZoC9s+DGDZ3Q7Qz4msJMZuW9cxzRXl4bXxXu/esRH
bzx7PryimB71CguS2FZ+xKw+HOOT6fC/aploH8yqp4dkFndTkikrr+hxL2lOMh5uqx7N4jXlOmim
wAursPqBGg18UZltG2CreM7p1c73TFUfW2wjZ9EW6rmklb/tCfA43d7AXiDqFxHCyxyd8M0ZZJX1
qbINc13MC4lj7+HXqMbOpRKz/4cAP9bVbH3TOU7BeE6VGNm8C+v/q5fU0PEgHIxOzmx5StuhuQ4M
UhH707hr62tqRMycCqddJCQBHW+vDPTrwpslSNJ3UwcTuNxA7VaOLF4nKuQe8vt2fZCIhQ9u+2Sa
ib+L6WXe1uRECLdLzYi4qB8CJ9COOoNL6N9gfuW9zc2QaAXBOJcti4MMJvBU8FS+D0Ur0lLUFmVH
KdeG1jUFng+MekoXzJisPzyEfC5P0+eu6L+B04OvnvliLct88r7TeXq9Kgfxx2RhFems1roaeZIs
nTjnWWca5zBS1aVq00HKDUwLGjKhGhcGiNepuBqpARhPm9EU3qj4y8w1fqiwxQ6pHzerKK3DbWJU
aHjMuD4lhAQzzwaGGuqat+SXK+caazBja2b5FBeOSm6nn/NKRjbF5xg3R55Jmdzz90MKhDp5jjyZ
8hdtX3LPc83mDZky++IHCRVNuuJrZJw1twcs70auDCe8LUizKEK9cUlh+wXCdu86kbinJlbQ0xDK
G+l4DMa+DPByTcym+EisnfzeUUh2iygz3lszrFb4fn0yoOY+owYMiA/tgju8Ut6xyfJ3j/nyUS6i
UCcyDD0Q8afmvgsKzFulZ+5xwlCLbBi5V0gWnmMBQqqxudcrpIzdyU2QR9+8AZ7murIZvhGym72Z
kYc+C/nkqCrePpllIzg028UYAXYz+944FTpij6gy+23SgsJxZ8V/nXYvSZu616oPq1Wq1s5OdO1r
NBXDIdaciHKJql4h9ZE3R9FcH9Z2RYorFdjkwAUZw2yrSCyw0F9QqF23DTkLsposRAR2As841yNQ
RKjYBmlgBhdwsST0i2a83pkp9WjvfTQ6EvTQLBvLkuLGtquKP10ccu+j0mPZJpn4ZjNtbc2n2UtB
DbWaWAFvKt/QXf3pJbyWPumvagWDOegxeWDDhNGOfawM0+dh3lA6dssT/N6Kbmtfp6pFO9wbdTas
sFuVr5iJVxLz7Ta6vU6qIYEZlFSU7/qVr1HHxSnQQ2AhJ5OsA2rgNtyPNOvmSOZ/brdmsX6sU11/
buN7pXXblTAa41KJEWZBMH3PR5X7RaGoFxHn9UGByLQB7gTRj8bwblD7ZNHWc4Rj1RJRpVGWbou7
RA2mOU/XX+ctg1xgpNGrWopyQfDQeBeWafQahGQnG7SCHL0p0cbmh9L149eC8EqAZwBk5Flemf3R
ek62LXpITaZLJKg2P0DkovH8p4Ir5+jH3c9dhdFcCcvzjok7McsMTP8BJ0Z8kufHAtfDzRvWBFyO
5AG2j2QBA6FpyB/RJ8T9cX+2batDqANPPnXoSjLuiVfmvI8B4XtfJaBMqgHgINZe+uOU7WKKPrQ4
0R32ZdUvOxvXESSk7jGv0fDoVs1XZag2UvohF03kpBfHwDEYpfG4ydqPW8exD7pgMRaN8wMSlUkl
+bOM0HnxVvVPJRrcRa/q4U4Z0Je480LpDfJeLZ9yDM6pOGPIUIzafZgaYq9TkyQGEC1H33biPZ5I
TgON8lLpw0BBt9PWKW7sg1rC/Ue6NmvkRCTQ/dn2kWBpqkZN7y7lJtY9IjjSUQej5FabPEqm45BQ
FER9nNPEsOs3pWgnPoZoxRj4IXei/uJGGV3ukEoMCCqSxLkTVXqGKZOELTm8rE09WEcBcTlmo/cn
uRbITZtHg96lD1TPratGjojpJ9vGvdalajCJYdEZxXS0y4NDs2dZGjlzG8OHs4Bj+iHG77qtAr9H
+pVrb2N30SfbeY+sic6L/dAANLoTdPcx0GD8WfRVHGzkTiWogu2oIOqNi5IUdETnZRVNC9VNso1u
JMOib+r8kJojluTEZbZv3oVFp63Q79PVMY0ZLDQ7xfqBVlG90BGBvcWKI3Y5mffLsLBj8opac1p3
WPlLk1tmk6b2NSdMfBNUpXGoPW+8s/UKt2BkTC/QxT50U1E+a5PPSFD4hZz+XacKOuYZ1mIc969u
DnCiT937obXRnlZzM9t3YX8MYt9g111oM7N8ENq4L2YUQtRYdFvppIxVwWyZNv9ZISmIGi98fl2Q
u2r0UX0YBZBNSkXj0u6a5BDWArJ6n6xjChWPhllnW78AF85s7Q8tjPEjtBTYmnQ0DlNh1pdbZajQ
7UU3TaAiIOlgfyOUrZk3CcB0VyLJjW3jk86u6115xN3MuwdadoeFVN0BKFU3da4FqySkVu3ZZnYB
xRrCvYHmZMZd9RFm1t7q8fu1dLC2eVZk27H3hz3aLPuijnW47DS7/BGBZawylGVu4p5gP8E1HMJ8
j3fP2arZaB215job5D+qUfVWE5qB46Aiphr1aV8LpFlqTHuOLLiwLTBbiKF51H3/3siM4Y2n1Fg5
6JrnSTPCwuqAlxAvveO796Wh84/Pa40wv6cd+PrJPs1GwBe49MegDZwHQA/WMyUqP8exhJOsoibn
6cukJ8oya7ts42t2eBdr+rjX4XLAIx3HrdZ2+UK2otFHGaceIc0NTE9o1KYf/Px+IK8nDK4yDJg+
GaNvr1spVlhiOuj8J7lQEczivHyUGwInHB4ezdz45dxdTOHHibzTNn6sjwtTGpopfdNSQEW6/qvb
Vme+1jKpJjrEeLOr0HitCi3fKfS1eRKzaVCEX8aWqx6j0jvB+hcoa5HO8myEDVTufWWkLGP+IR/K
8H/VU6mO2WJUxvYmMGy72VKIXXlhz55YaYUdx9I7ZtwC1Dn6A6zrS1y65v3QTeWuE02yVnzhLWX3
XomFdRQRihT5luk2CSdmHaxccyBbYfJnl3p5qsZ7GZeMk8e4y4fyKLeYGAFolTim27hWGJVJmBw/
NZI1jqEvzjfSuG53iHIJ7XtLFf1ddiWDWTuaKJgvoLZilCwMc9tmLdXY+amcYCu0k/SxglxWT2rx
FoJh3nipe25H0z2NXRTtRsep95mmlKtS72hVU0Uqy8J/7WxChEITTCGZhM6VCN61dDyFhr9pu6a4
q5PwokyD2EWKCqrKq5uVqU80qwLN5iFg53/eNmG8zA13IiGy3D0DekTe2hrIMoPW2t6GNLnWPcpC
N5xEZ0koSncrdBM8zD8yhVTZqer0RpWe6QRtgZo/FPhkmBfzT1ImJEo2O0UovE4KVDDqt/OqQ/33
5M0LOuvO1kjql8716FyICOewa/pQ1srirdZ65p1ZfN/oNXONpPKPlNnwYxmTsoLOsEwcYgeHeZqR
JoSk5USZUU2ipu1AW76vrKjcjY3SbmuRQ8KNs0vYmNmiEKO5wzj0bDtzY1ppAjIMYOtqCJErzGhZ
SHt2bJPCXBgNRAnUAXOHup28FSSjoqLrldbO600MNoZBsg7KwV74vb+XPQCtQVWIcwsBkTbl2jpT
EuSEvXk3TwGUXC2+h45y9e3G+9C8FyYyd8h6oh+W3nzgD46eExH6WxpL4er2SHMnIOJdzTCrZqL6
nS/VJcCl+cLvPTRTny+7UlTPydjDaVAr+9PEMSnw0030N1cZz0I8XM1YHeWigzZ/WyPO8ZES47TN
mSdYdw4w6pObWxTO3XBOTZkdIEXfvbRcIDs53bXiwtzEAXhX3pY/8RxoFzNvI7xfjjiOtvEa6b51
MnWQA+akl+iN+p/AfYITiMxkCHp7W1A5UM7XcvdeLhD6eFvMgv0iHbyf++SBUSSYZhFmLNugf+fO
g35dlNkxzgb/LCe7uUDBqlmYbPtwJXtHgx5bD2GC4XgWh5dJ/1IHmomO2qWs6NrGUa6prfU0wmGp
1qRXOMc4D8USX632qifBZwNC8pPZ6xJHySqzpgH3ItakyELRiHK/B+jq+0izQiteyr9ptCAj6wQM
EH993Xa0T7IsFGgLoBbfSjvtSDJJkKTv+eyKZS6AvSar9WOZDrAtghTQyJQe8RcRLSxXuZPR+VIP
8GyNuw5WDLWY+iTlYaWTjcyLzGFNWisgTBHbIBSDcWbmCsxd9bAemMqYMOF6qM7zotaDY42X/0iD
MSBeqWmyDTYg6oOtofBJJSQ2Y3kcU7HpgUqeRdA2BzjU1NXL7jzOu4IZYO5z11w1k0HkYgVIRKlO
ZdiNp3pedG0yL6x6UZLUtR6sseJpR4MhM60PU1PyRa7ytPVD+I0qcTnHvJ546Ch8qWQmd6gi+GVa
d9FTszvSgqPXOxd0wrj1lmqFNiumnPEIM2cRzncRDGH+CZnEh09QyUZufe1XtIHMA00skOjghiuc
ebo1GoB0i9hB70vTQaFu/n0g/jsuKvG9YyWI2IOj3OJRlkI6vDR6ml4V4T9IYVDldTUxwoxk0Cak
xJdU31SkR5SNvw+ASpYOVfKzmk1Abfi2G52Z6wskfsV6cH1kOPOn1kSjuyCChFDDPLXuoUzTNJ1b
ojoqyWXdkXUvqXlKFFs00ZbgfUnDyXpmlCVJeoEwRhQb2muORmhR2AUmX/xfcMZLANAa8gK/ZcJh
T1RjSvp1x95lGuhq2WpIjfxO6536Gmk0Nrn+95RtZ+C0Rvuf+uhz7nKv88IClVnLDQ/ii3LORHdH
G8F7GZj7Eo/pDUj2w43UiDtjdfUTiizST2X32T4DG1+4wzcYjN4KMu0P31HKQzwDd4CuU9IbM+BV
DrmErqakd7ainAoaFI+lCD5KTXNuW5qKIMPBmk6RjINxEA53SLte5JZcdEjkrIlEXbklUg1gcAYE
2wrhaiXJ8FAM5Z8apesoIuCCMggpYRQaVXD2WSfcu0BBEFYy4n9nPLws5niIVOlZECuDHEHRFqWH
Fn1JSjuJqRl1SzP2aPwSkGFqExm+wmo3OrQzfdoyKku4ri3zWIq33sAMs4pmbn5j9TZ1yZm/FtF/
4IZFZy/NUHSp1sM0OereNN1XrKUJ9jhSABh69neNk35Dt+4c8F+lG4N+62IYOn9rz1nxTplWl6kZ
qkvbqf+3pDvxP9CGpqO7gCiEaarkH/4z0CocNJ1CBheLXo7ZJQ+KfQ2n7K5Ct3lJxHM491QmugBH
vUuWURZ/C+GOH53Rse+y1DMWqebu+jlgRd70C3DfO8x6BhGd7GuVBEx9dc49stR9i4qpXMvNgf4K
OtibGWsgJvLm0EJENIHqQ97bDiLFRIVB0eyVaKsr3eVWR0+8flWY5gJVd/FHl6d0pseBfm+Wt9Tw
ESJF82Kcg/mEE4sDgKy/6Ik9myqOFRGwiyWHVpYTRTy7kT+1MB8o1xaMEGdfWuPTxqLqZlzSBnBV
LdD1R+YFZne8ZiJh3vBF8eDZC3jx2bpAA1ZDj3jT7bKAPeyNT6gjVk2fGus6KNRtAylG0g3/8/vw
v/zPHJL36OdZ/e//Yvt7XowV3czmH5v/3n7m54/0s/6v+ad+nfXvv2/yQz9/6eqj+fjbxhrNczM+
YBger591mzTyz/Hn5zP/Xw/+x6f8LU9j8fn7b2QPw1Rnz28/d+9//P6bxtcA6Ol//vW3/zw8v/zf
f1u3VV58/h9+5POjbn7/zbb/ZYgZ4+hwMWqamGPM+8/5iKKb/7I1TXVd3TSomKo2hEw87E3w+29C
+5cmLAKFuLotJIUOL6HOEQj9/pth/guNEPlK/ACtW1PXf/vv1/a3N/7rg/iPrE0vOVKq+vffdFCS
v/1HcfuE5v/PMk1do+9kwBtQ5/g7GS/6l1i4xPdyPZ+ZOnEE0y5yAsHQ5fYg5+neJlNCYBc23HnX
7Si9z7+tBpNCt5sU44XuI2Xi6pggWRfiPmF0vrttyiOEH47Qe0kmOrlIOVct4UBLeSQcPDRQ84Fh
sAaeZvOqk5XOntYJcSZKswlqJgMybFg2Y4oA3UFpDyAY59KaPCD34ZkJIGYwlFcGnMMB6iGue/TB
nkeCkuw5EGEx3Gdtsv7qQBiTKqBNBCHhBI69dEuPxuQwiYfUIQSqqAyB+5tC7BJVzbOpwdZQ5qOl
lxHl6d73onOQZLGns+n8mG5+lIduJzFF2Ef42BZyM4jzQztgHq0RnGM+TNcOleFsdpCScwxtmanA
vG0j9SJEnUzjZoxnDTKe+ljAWLQrgnJht0fuTrPaVtU2kdfchTBbUCu7+V7ev2RoFL3pjVAT/Xwb
1vYIWoYo38hj8qzC8EpCi+gkfu2r+i5fmzXF4CFCP+iqL02oJltLAXksN3mN02psCowd81F14p7Z
pP3Pk1t/vCY86y/yoOZ/DJadPvd541yZxGzkXrRlxbkarTcSVOaQZLHQFNu8t5jrIHBwy63c/FqI
viDUAlP0167WNIYjcNYTuYbWPRMf++xpT7JrU8/Zwlr8aENWe+wD6ntVgkGonYubUdpEd1Gtvtz0
d8Jw3g1mdSd5bjpwJy5qMiMGq/wx2oO94ZEN4meq6pNc+1rY89zjJqUt++ZHP58s5yP/OAWzU4Pd
1SkLgzYBwfRdCK5PQdJWIZ2tk97+hu/fWilaV921aawcQYpYqyjswINGxnbIS0COmhVcsTtLXFQ3
7+nLxN+qKcy8r32a5T1WZFOe5C7XIn5ySoePICiKTd1rdnet/ErbpE5TOHtTbe+1rC12UlQzGMGq
MftoQp4SRt99voJ5nc2lQbP/ufa172ttPuoXMRJUH74AiDH3UAbpOZylB6BJEIR0k3XbJ8cVdp8U
uO+FgBxLPUJ6W4NUgP2otT8l4FDuap0+wtU3Aw//fko0j8uQ3HXbHCUPWQt8omWsUkCeqEQMs6U+
jKII5oy4lwfl9dBM2IJiC8+X3GwVUjZchzq2PCU3kyPeqWLdDiUFSVoFS2qn5R8CNLHftuKHAuMC
c4E6PpR9ALZ+LD9GGBq8wF9EszogFHnQiLTg000JuKoOuuQoZq51wAmv3TdGmz6pXARLa/C7ndzE
nTGgDbLRK9c5HejW/zOecUJ1tMwcHt6qPZlnuUcukNVMK66zfCUPDA5IpYiH9o1RLkHlUx3oR7km
F0zvIapXabH+2vd1XuKgbHKqkrnh2D5JX7LQwvx+3iqxtjwbZZPJra5sxI52mLu0KB+vAYpSvUH5
/mjkdnJ2LHExpx4wInEVVwR9+jrHN3KNG8QVtJxfc3QFm7HTYWJ7DvUgwx1OVtcc1MFlFmFEfg9P
fYh2JCgFj1NTGmfB0VEe9UaK+kjdatJt+3jb9Hlp3RWwg49h+2wA+rTQPY9HNyUR0CBvXC6slPCL
uiPJGqVBc9sXIQsPrTG8zIGaZ/QbaEcZ6VZcrv18jcqtXJY95n3FfC3bmB8OaBYfpUdICmp+HZPn
97Ch7n/9HvkzX7t+7TeqY9wM2kn+f4Bvyn2Vt9zyekywS9QLj0YZJXf2LGagVFruMX/QGazK8hzi
hsWiAXhiS6HcXffcMd9L03XurbkSgRYWGEJCaNPXPrmG92FbjbBqv/YnZYKvEoM4IgL3T6/ryk31
K3BVGw2LuMtf23JNErVi7dNpE/c+6rzuHpke+emzppDgLmuNxCPaUZE2t0bT5HuPogXXf2PupE98
TLEh5Z43rax5atfZyXDSXdw+8igM0+JxKkAmc8zg9kNEZXxu598dW4h36qrvj13e9N/ChdxrkiQQ
AyOaXoooAI4iTP8vNEH5VfS8SD9Z1VIek1/JijCKnhbRf5+LUj5ZFb16iBsSqaQqncGWBiAm1u6i
0R+fBU49SYUYqqjfmw2V+nKGRPzjNGs+bUiuTLnO2qgRwxbZh6qPsmtJjPo7RaVHQwQvXUzDeDSV
6Np4WnmBO4t1gPa+3NVZTUGIELVquSkP+LHfrMaeSfHXvv/fX5RVOZg0lDhkOtAxc+k3jeq1LoDe
9bFX7GGoq9eC8hCN03Sd9yZ5sERGqGtvxEQkT54HbldbyXeh3oizXc+W49yOoz8JFtDGox3XazQS
9UPeRfU+EPyhG0Wm0Kr/uZ1HLT03yQEJJzgiWknWYTUFlwC3zjJHJvsGyuPY1oX3WWfdgXpt+k5J
gsa1aucXL9VXWEOTsx4NObkdBaOiKPPuadV593BWV06ZvRh5IYwlgxDzUBUT6n+52s3bCE/MA4on
h/opLQrcYfRY9B1coeo0ODMhB092dZLbck0uIu47mziJCoYVVd1SNlJqAPUl/17fYCCmu4KfdqRS
/csHJdcA8CNZmRdyUy7kzzq1T354g7aEj3bSNllOroRWJZ/zSjiv+Op0W5n39KDKPm6asq5vxV1r
6lC5IzT2MrAAd6WAS6Q+3yox8mhUN+Ne6tfl0Zmj1QaUQzSqf7LeIRfFGPp78OEPX7vkmkTKpNrw
SNCa2A/y4R22OvqGKjn2mtLRsMvNg6vvS9D0O0nRkgvnF1RLbkpOkFqlSw0q6hUhZXm2deNdnxt6
JOVW5yi332XxJkJKRSoWrmdZ9gyM4NuoO/pZlifnrSYbGbmGXYhnjTyxdHDVB0pjwCWordyT/dSc
9BwikKRyxX7ybbAd7cqIuDl1PpniddKN7wFzWd/NwqXrVNjjJM43rILZikCkva3sb1duG0+Mxdns
ZzcYxah+VQdO+xdqaY4BbUvkzbu8nXw9+7/uNnLf309rLSNdy/+xtvpy20YD3pm5yBuhiNhWVUXp
NXA+XAJ7dnZIKhqkIuM17yxcC+0E6n9WwYlsVBnRJskdIDzzdfD3mQ/ySq8M78l17DcyCLVHJy8Q
E/ew2zI3at49/WMi/eMP2w71leoLk7Ia0alt7VT22bTDFBQ/OtSupmdDYmX/ROztezPX6o12evMM
R336xwlaW7+TLWCjNXZBHRcqRSNN+IuhnFZIAkHC5TVuZrk2sS+QR+fz8lIYf8yXhOFoyYl+n7xG
blcLwTenr00rJnazxji/SEv14iARPUnttJjlMV2hX1xAlqeizbN7kdFSQD2wQKRgPcpFx3QP1bFy
kVuNAeCINlK/DXLDo5tdoJGppub49VNyDDNPEkXQ//wpOMzJigI3MWAKCtfrnMm7sJz8ua6oJC1h
BJ591LdnaXVzCwWEaTmHBpZThnNzfjw1qe2d+gDfrmzbSWVtPfe0AXSElKL4Hoh4chbl/ybsvJYb
x9kt+kSsAjN5q5wsydndN6yOzDnz6c8i5DPu8fw1c9EsAqBdLVkigQ97r21S65RfhMEsnsC3IK1R
2o1SsT+rz4rqoPBQLQ74WqzRzdkpcKn8q2Z6ldtClsiTS6k8yYbSGvkqqDoPcJ8PRpen60F+zMB1
Uu+f7OEgv2NyVAnTZqkZU3S4Oeg1FYSNovhMLn0/FlvZJn8XUPYYF/ASk+Fa9fhsDIcdGr0R4SNV
6HZR5FAgO+9LXJDFaIR2erAFUT6DMwOG5HyQuSz0VvPBMHXzkWI9IWA7HWD3CaW5dXLoWWHWSL5k
CbK30qx+iqb5leaB8dTgUNsShWACNa7aK39i0m4sL/sJrQU66s/Iprpog9K7+mgH96jSIkA9xvCE
cPo3WWbRTqcsNb2o6NmPVYmmvgQGtphqt4H4gaRojez7vQ1hccUT7q7sLTh67RhdUCbgLCjU4Pvk
+TCSNes5szBpT1WZbIURBG9gpzaYIF1mDiigDRTiUMzPqaGSnjU3BNQmdh4jbSfHXPYzlrdnZ9bV
xZN6CHvH/pZVhE66ow+UpG66hyEsIOzNey0+kLaFY0TJg2SRqmZIGXdkXRoaaIkkAlW6hm2kLGd5
pggscRXuhOWtGTsltA2fpw36pFPZ9muSTN0X6gPNPrd6sQ6cwcMxFrD73jH7asS4ldCWfgZhmHUJ
LclO+BuZxqM5Y5d1b+3DaV9R14/zpUkYKRZ06+pChT1jL30FSXEBVWH9VCP1CpRNfeWTma8tJR1O
tdYapwzg+Rp+6YopfHTHI5INXPTJ8v0Rdvc69WVGfZ03L63NdINEMl1bwtt7aGkXaKBuJdWaeMOT
NiutLPhor5PjQhqpG3U7zlZnpxC/RwPoDV+FYdHBUlhX6uyTqebdNWagHoLt1F9WtoVtm4DRatFT
u1/mTVEzbXSSi1GOyhFanrLScgRIBl5gPknpj09XtKgcV0Fh9sfWJRZYqeETuUpkPwSabWxDvafg
E5j6tW9btF+T2f7Q+nvmKCRUkbyyCRq1OEdu3lydWKw0nYgS2ep90VwDACQragJA8KOJmIgy8sK7
IG63iWub5Vrv8a2LoWNFNl8NbNg+tC3IacW1Lc7ytYTem0QcD2AIQWDIgwykIMTaRRlUdEznyKeQ
fWz8iyW3K9BA9fil0WC+65llbaBxOvtKJOo10VOgcTMgCrAoWwP+D9BRGrHgIVsjphIfATY7a7/H
7sXW7ngKQ+VpyriZIOMBnQr6Cx9Qfjb0yvkaOqxtGvYQnowwLNegr6qzSSTSTilisfeMurzDNuqt
p3EAv2tXa2VOSJIHZ9aGhrzeYdHiF8QOGNUIXf/qRImb31Wl2myAVYmlT+qk2b9l8L+OTsqSQmIe
5RAaJ0La2nB8gyo1VP2bSLv3i2SvbwwDWIwldB7k0XLuU2cuPjr4Pv/ZlstEYgXvzdZpLsPkvJRK
xA4xPqcX8rhLlLEvmjqJayzyh8psYSo0RXhM2XRbGvNFbHiQ8emnZAHEdn0KBjLmjNCwN6MjCFCX
y+I4sJfamE5XuWqUo3aAHPS2pJ5HVYptC+bPZfwt6we2EP3xaCqdtgaCmYBDm+MU5j55QKHxZ1PX
fSIXPoZ1+zFOlHbpM0F6EPZYrmJ/9B97alO3M9n3MSrPIJsR72d138qdkfb5RRaAZGXIn8tD772y
A1eLve1F3y2sXsWpZartOUaq28xFtnVNHsSChMl2r3gzKkU3Go/0egIzpYXATZhRxC35mOQIc+f1
m+msGcWZ3TYe2LrZP/uEC91RCTAfP66VPyqcQMhrgzSv0ZsmIDyjArPdfFA8pT3mg92t0sYkfA21
VYGQmU45/HGhm5DbsEg7FiAlQn4ob3/t4kyjstP77lHu6Xz0k8/3vs8D2DdcDB1WzMZ91dpflqnx
YPORUCPEc5q9HXfZA1kn2YPjIq0I9ftJpHxsZrZjZxAXhKFD4YHvNPUqIhlo8/ED3HPPmEkyNkP5
HU05Rmf4VIe6AKjSCzJhWqE45I6QheQDYT1EABudBXJHvNntwI5tHq6k+6hN57faaP5sytE4nCb0
WMiOs5lKOpAqvkx1tJvGTHaThxpRxdbUrdlhZJYPYWCu5f64bCXYzMS8W/5XS1LLZYukqtuVIM32
COqnM4+dR3aFqWnMNR3dBiJB5jXVwP+v+nQ+oHZdlGAU0UCrQU1eNkm+x1yl1JCH9ROgB3Hkk1KT
k6sTFatlznQE7MDmR04wDbx68JmRsi/zIbiYk3+6VbVMr3+zWu7BcrpIbva0NJv44MWYucyZJNKR
MNmAj33W2rE4WYjllxSsyy9+w2Mq6Aac1qPlPKJvPba5kqGA7JqtNOZLYEineWxI5jcUR5lo+flG
FXG7mPkI/vMhK155l507TUU1J3UHSgoNZSgDREeplb8SfuEuCf4ID3J0dBCX6OwPIt7IToJ9vSPO
GYRMM/o6bNP+0UJ7SO0QIJseBAs3NkoC7Rm01OcQ4hoTk+yQa2BAe3FMo9EquHujXnM6FUZQ3f2s
FeUOl7j5UERaAUbUJ/l7jgNyoIMdb00THr2pA8SVTWlz+Rid5j/7R1OOyoux3yOfmUeFMzk8hLE7
9Ajhq++ZN0yHim/B1FgkTa6hFz4L2x+/JoWqsAbsQuwBXfzo0C9dKh/9UFTjx/n6eOY3a3WvLEst
yAjrTJyldDW2NolqYurvFQz9L8gfeKXmC4HU3ZVw3wdrbjkss45kV3o3IyQPMgJDbABucjRSPdyv
hGZutDZTn7OZBlAR5XBXRuShRIkzpTwduZV70RgeJJCWDXvjHNb6rpjDmmRXEmvRWmfXZx3In+hd
exaGqViknyS7in0EvtZaTb0QY5PskocUeaa+IE8L7FdKqI+8jj88FmNJqLfC20987sctuvZQeByF
3QxraY8rPYHkXrZzd0YkWxXPDxS5PFBB6UA0fJTv2ai0LZ8r/EbyDYC5MW4NJWnWcjSaqFYbfqXC
rOLNm4y58oPF/iRHqzQ/KjGSV3bmgtt/kdL1CqMmOSRz2fvjleEEgg+iN8XyY+AW6KhiBhxiUZ3k
xbe+er56APtb7Z2IydOHfJ0wnuyaVcj8TKT1H/38QLElX/j92o+AFcv1j0aWJ8BRImg+k9ugWEU1
RmAxti4Kgq8UYbBc2la/w1Rkv3ZZ+6TWgX+P6bt/VOpyZ1vw/BKfB5meHQX7C9tUqY6W0WZHYz7I
s4+DvKzQkz8HZN/HJXL0U59sjrr25I18+6QpDv9Dv0W+bi+FrE46hrPp3XG8fIwOJK6gMDSci+P4
pXUWnb4X87RAHhR1fD+TTZZj41H26W5wMCut3t36ZTiTqYfuoXDvUgLN7gp8/3Av85oJuIYD157q
g+yTox8H2ZcB6VriKR1XnwY+mkqkIReMoicNhxCPRp4j68I7TEML2Ytaz1XmpjlWZC7dNotuWWpy
oMAad1Rj0F3Z/ENZg0U1KPMDenTUaUzge3Y5NsjOnDfcbitZL6lNoEhFkZonuF3WxUYzupAcuA4W
6bzV6odYQomaSlZ8ZFhU+AbZsJSb0pUvw6XKqkVwkqCRcsuWmGq/m7OAQ3thQFs8dlq5sLsCQHiR
JIg8+0p5b6OoYcO82+Pam1PDAxy/7DIri84HPCLpI/IswIy5bnyBhXcOr7LmBaAckGd9nVKQEbFz
kPMbtTDYXAaovpGzH6dhNtDW3ett3kRA2bKvR5T1mCkXLmafa4De5kqI3Q8p740yiCMqOIC9bPYt
d2LHenNjGz6mMifzzgk/Ja+pYweaUztRUIBqfgwWukaAZqXutZneqxx/tcRcAhkRlcGLCG4FETk2
t2S15K8rZXWkn6/867f8/edSd+JjaWv9upjqVYEX+2RpmXESphMymZxPZWc2j7R8U1ctJqblx4VD
XXChbH9caOnFS8h+6faP3+VZKtk28wYp+sWtNRPvGt0Zzz5RNswNhXnrkwPGPMr73N05xpvs0X0d
UIU87TNCvgo2whb1uiWBTNs4oW/9FH3/A4l6/VwG2H1h5HqHzg/6s6PwycJD4FCHsebQR7TjeyfA
qGFKZKab1jHpLkMM+9VwD+l8kGfyECjgoDEx6nO8OiOyPZiBdzv7PPLxKwZLnSHPf/+VfmsfofDr
u3ZWvDfssZ8UwyZGXp4ORiugvTqvhN6NW3mJVMbLM3mQV8hrZXO+1muH92tvECI5kMOkgThA5rzI
TpgtrtITlpn1rM6my3Trq2zJ/r+uKlgBHQgkVbqYCR56AHveI3OIEVm3ZRNAzqQpN8TkAB6UF1RX
6WFyLcHXs/dxM8gKXmlmw36SFXDYGd42bVEYyyKSFBE2czlJTYVY2Uo+rOTALQ5qxN25AvaK3HS+
Rl7tzXv7nT+ts7YPnhVFyZsnNx/YzFwUwtM2QutRWpMBGvJ6m1WoKsdUluylfE1yAYQxZlt8ARCA
hxGEouyUDmPTLV8sWy8SMFHqK6zN+qjNB8yn8Jmmec/Cnvcn5EGOyGusjOi1hTxVwrXdt8rBVHRn
65j+b6ftQYmjNiERpbCrCNG6SRZASQHOcLzfDkEKd0knWGRHkN+l1V32ybMB/vKOYg68XtFTrZ4n
eV3RXDHz3mnzhNCbWxktOVZNFDDmsVQjtqlSDLEW0piP9eYp09pyTvwyj/IgpgLCGKIPl8UeJntT
dNV9PSqkJ+a9ysprnrQoFSIJ31j2WZcyD8vVZ7cwv/VSbaE1W78N4q+aVUAvzBPj0DX41vVCfS5m
Xj7+dTiSpKVvTDTWK9knD2RcTYspgKz40Tcw2QK9lV8dHrGu7hwDL0KFb+CyghpPfdQw7iuhelc2
dN/IY51Oo5MDuHe8pWUr3dMQG+JeEcFZztc1qvgHxEvdUs712YxF5Kqjq1WsOn9tBPskUdAvb3AH
4MFk6s2kNWziyN8NxCdzzU52IVjYOUpKkb7W261K5o51LqEmrKd5meTaxqvvtOHptkseDjFag/Eg
F1Syy+qHblWFYXbRCCyHY9vlP+zyRdb1IGmhyypb5aHJfGVly0mDy/cNOiGy4gU80GKtB4DK5d8r
HWvrWDXQMjcKS/HlQLWKdapvHVy9sA7yTB5GyrrZ4qP9v66pNEI2Wz+46kOfv1/86df8z9/1cY1l
pjGGLPifUPrBL6yaIe6Og611R7tUWL/XWoOAez7IEXXSqx18271FSYUY0vlqOdoz41xY1K7XN8Ny
TEo7X1xihubykz0fPjzNsjkMVXao4Wr+0W96+YbbYUeKl9MDzZgTrTOhLzt7HI5mRvCkHJAHtoP5
0hf/P5qRs665enatzRKrwggkG5dftEUozc6BkfCEQq1GeUvz7uUly/cRLbaPmqW/yBElNx/EqBmX
CReBXC55PL0RbujKTu0N8Upq9//un+O6iqj7Ahpf/vc6n/z5QkHjPb+U239WnsqXIUczRm+vkUBP
AzgROIxy4RuButIGlf9D1uM0c1UgALLZ+CYfQAYMGziOarnhZvqrTw6UA642XNLHj363dARoDwSu
U5dPG2Nof2DQxx+uTlYFq5lT2ZZn8mDO1qwyRUXLAhxN/50IqIMQpDSeWQaOZ3lGvb49FIV7wovK
M1z2yQMg6XolMmqQY08Gr6im4x860msuRbJ/ajNV7XNEuqmaliYcU2iWpdnYzZBu/iHNjPrJ6yP2
0ZaORoaMPZElFMV98Rp3Y7fBjqBujDlmKxwJgQq4Q516TzXvb2mok2Z+CfPpO++U9ysnYGz0QB6F
A0pxGGLpY4gklFvl+IRigzqTRq2yMqAGy01TUn8RMydOScJOoy01Mylvm3YAUOK1ZfTksusGOAH8
TelqKEzED4DQbb03fseKsuMTWH2LTNyM9uSNDxgp1Q0QLXVnDlGKfh+J5G37uWc1vMiA8Rwpgq+C
WbF92432oyevcdjQMh2hb3rDfCr6XDsMiQKeJC2zq8U21a4es2/TCJ3SNU2CeWamVN7bS9AmLL7L
Fr9TVd4Pw+WPyUVBhMUm9n3yXOcJSz1Yh7GDgoK1AVxxC+tzPsuEqNfjfNbPfbcz3Dhtpf6yRs+0
V74Hdb+aip05L7Idx1LXreGxjqlgN/U+VSsZOhn/vZm46p+jhem9N6XhVf7sNI0kdDkxnuq4/N5b
TvstM+rvVJDabzBYbydzTyYolkcgDti3g3qqiugkoYa+Uac7IlEnHOIWjMFxOLnFMHL3D7pH2f/v
n9NZD13cPr43BfH8MTUEnxcdfbNhWtbfP6aYWGPYEApGeskru6UyZuIhTN36Mk1ZsCutvjv0eY2U
0lUpvA2Bdp+mEFCVwQneClV8p1DY/urLdpGPznfdwSA18zdTW8nO8iwi08S1octG1G3aMMaK207h
uwZPiXCtAOFvtqU6HTuXX6VihB/jRnujKtivMlSv58x0JiKKNOCaVqc/umXVAFqI21+ChOXMj//j
66vPL/tvbwtvha2qrmANrVqqbvz9bclgxvLiU9R9qrNSQRItemLJ8DbPH19dzV41tYeVhotTqFil
peeJxSgeKG6P3wqXuOsPM1TA7PaSRYSCukUgVh8DQ2BXxBAZPBVaRcthkZLVoqq5uIw6n/shqNcs
AyldGI6xBL5jALay0nNmdC46Gs4U/Da3s6xO0s2/fzbMf9zCDGTsNiJ2W5hoKlXn729CFwbE+WJ1
X/Z67zE1GdI930AbvE9H3dcBLmzqwL2bGeWQ8N/5POpjhV0mk/OMRAywx/xQ68tBbLCfESk7N+WB
tJUGQrg6btGsvPeluf/gmX13ciZRLntNUaDkRVt2DsK3aTCNDQXzcG8XefgUa+0Xir7ddy9Ogfdm
SQb13C0PQW0Y686FRkLt78nSR+ThVW7t5FxWlsRlU05mP0ZlcfOjyX8h3P/726qpn70vpslHBRWG
blkuImv70/vKYtBJMi8npLkal4B4tAvYHg3Cl6lePN7NRUgKzfZjoEnx8ikZ2Cq2wc5xqNSP8sBa
g0DJEZUYgvzmMYhRGCGbstGDl0TqmFBGdafwLjGTlaORGN/Zf2suDvdYIHlnze9Aq1dg9OxsMC+d
yPDru7MKmUPeNM9t05Pq2g7eI+El7Zp0hHADaMK983v7t5YC9VS8LLoPhjjc8m88jolAP0VuyZYy
gX21HF1BSZQOr71j/BwVYj8bR6/wK9bTPvXbb41mGJd6jEwMt5xZ7ITC0rfAV9k6nulGGdZxX3Vf
NDVfBxGuN8o3HUKqChNf65wHLN+XpM2ZzTe29zWIBTsHhq9cM98p77ogQpo6D2RG+NoFdvJomaI/
8n1HpUeUyVf0FUdW1ynynOFLU8Lv76iy7Gwth1EoHG+bk1B9F6hJvS0Ky7vrjQ5jVYY1siVs6iRa
gqhYEZP5l7n+q4tZfFkOsbuXzdoNeH1adSGg2n9VVCSxRvSS1b1zXSiNe5FaEguH+sWqlFuLPZ3x
hHvwYI/+vKODMHHM3X7pD62yrdgZjpor71FzbRRdJcyliVa6MahsU8R4gls9YXaWK/esuvJHeXA6
Jk+hlYuD6yTFo+0qzSFDN74I9CZnEoGXLrMRIwke0QcHLFmfwvnfksJREsSV9QAaKS45tRf+JFpp
7zXCeYtArq0rL1nVo2s/qprxGEdGfEkJ55qUs0iCFwm6Z2qjnKMuepGgAiPzbmOwkL6UfKtNuYgF
l9ftLZPVvWya0yJy1mqvPvcEB73hDShXjpcWF43YiL3VAwLH+OYAc+D2QYQ1Kiojz9+Bc2iliY05
W2lBXa9dpHGbnhvHiO+qCL+IRWLKFa83LGX7mqihfR1nLug0dY8m3n/25byTLG1lfvQzcuMMJD45
ObOb62O/z7STdNnaHnnPaqocvWDEjleQ9EvwRULgstLdqRWZnHnkZA/APRGUW4rxGjWJv7AGI/hJ
rN3aRrD1499vKDiRPj+tTCZJtqHqjoOZzjU/3VCm0IpbqAzVMu9CQgtmbkIaDIVYECAfnuVBVLVx
MBR9V85d3MaDI5WUAIY0waSg1FdZlTWPRT4qzwhZfHY7gLCOBk+s6T5i2fIGTbfa6Wlar29Ni7uH
6c6V02IluZlKg/rNbsMnR6TKFVGx+yhGsbGDJH4c3eDOqEP/0A8umPK2s84hWY7rJO3Vp4hoaBT9
ycJJ9foLEvufjRDJD191jtRPM5glwBwRn4MFjYovltmSrKEQruJjoVjeYr37ScFAm3roabAvOgD0
mJgO3hmgIc7lBIyvqNhxmUvcqUoSexUgUbh1Ni3Ecsezd1RiZ5wJlubFoHcEGdRVcPk4DAUFqEjU
fIOG5A7R8bYqUMUrsHNPTQqk2B3bFL4GvnBmrC7VAHsEc1amdx8HF2v9HcIphTCPrNW+jyHpXBJu
35L5uEl00w82YwxDXR4KhxRzrVJY8BbCOsVj+X6QTRPvDS5/XvUCMvNGaXTeSj1wCO7y+11PZNFT
kXjuRlPAfsFpZFPcNq7s2xW7Hnfiaoqc1b9/EIka/vxBtMi4MVymToauqa72aTYJCBwbapTlyzdw
8MHdVPTdq4HmIwWv+0wYU35th+JVdqepZ68rd7wORJeu5Hx7NsvuZNPRSh4nscpkybdPaT54vxov
3jdqMn2NJmPCeFCP137iwzShXtz73mBcNGzATDcUi1DmwoWipDgq4Hy/2OOd26m+8eWWqBiE2XiS
+hsp2VERhiy90XE3UsYDv5KNAROQlB9vUUU64PnrCKyCX7BSY8KkbzJij49aqflHLwOsMg16ai0D
v+EvSLbiKtLjL60ajT/4pkHN7cXvplaWFBRdPsCPgKMQ4jcG9nA4Hf7CgH0DB4W7g6G+5BjbTgV3
kYU7uvoDfqd1VLv25dbyFbGLZ7Q1SGkDLr9ebXC5fwsT04IB2L0fhiqekacZmdIqUeZduyOPM9kl
zHLXdiO6LWDwaiWDZLUwEFtXROpCNtVhWluBZTwlRAbpUWc/Z7UfnKxIGQlOsosvAfpfbHyqdSeY
fOPSmGeudspeBCGvxTXH+rMYW1N8GYOAO0NPDi0maAevT6Lh4i9WdQWYU4+MDp8xLhMcsZCNd1I5
wL0m5tU/42bVn61mpbpW8sztJNk6tsYKFD35QfftZh3bk//N1J5Uz2i/J2V95wbaHZzlA04QGMu1
SiYTt5k9iBDjvsg7TIv5GD/Ek3q1vSo6AomLjvJMHuABkZZpzhnXgn4NyTFz7oe0aOLZrGff22O9
+lSB4NvfLRW7ZV3blMdsPvRNXB5lU565vv0VMG31auK8F4r/K5rsg0bNBzKduCgKgrsqJ2CH2RUP
bbs81H4LL9/ll5RuAdAcEGhNOMAA52g0M8BlOSTotPfptPFAVE22hjWhbm/QO+TUYmHmJGR3Zh9t
bwEdt2OnEdvgVNYlFpq/tzDpkxLt4Zlpu2EJWGJ8hZRJQhQyml3RwJ4AAfDTJEIb53xQvOSIyskS
PlrYR45OnujLACbeGSG3dopVRMO7/7iHzHWRv628KNibuk45UxigV9xPK6+wC1Q/iNBCOr7yK1D4
2/Z4De6GlLilfGZJyb6gV9mZH+cRQxMoqcYzPqzgVNi6uXWgJBhDrvcbtRnLtT+BEK+iNt65SY33
0tb/68bH/eIf/2sSpBzXdVRH0+1/PIHxuKbUvXGbarUG+MfoHgp7Gg9yDu94rXZJS/LCuh+yg/3r
+qj61bVwJ+dxmK594loPshHyEIFPLtK9hSzkMZk5dw47Sks52vFAfXD7VzY2eNg7MTBDVm1UZQ3N
v0yY0U5FMJxt7AqntAkVb2F4CqnBzhdCVMJdhIvhKQsaD8gtgN9AVyA2xSU/H5MutCCy4CVR+oJN
yIWQOe9pYj2j2bTfWtvilgse4F5XiNHtGxcPmcPG5rPiGt8k9cmHoncf7iXFSC8hYFKThg3bA4BA
0/l9JP/haPXaWq2pPFGkHtlSgzd6hqOMBNLD3KtVAqIcXfKgFdmBvNBq55Ut7Iyev/qxzcY8Rzfh
d4uwYz8Q8Mj3bMKUL/ca035mAorWXcqZXDdM4b6iTLi8TbUFJfmWbRhDiH4/ooHBVtn2z1Pfvjp1
Y/0QkfI4YUV70UH4sQeltgeWMmyUNvDyF4HbBLuuSuDukL8jLm0RH5LCDNf//unXtX98jlyVvRuH
BTefW+vz0jCsqWtBeGCvvHS0LQSG8CIPrqmGpCTGCFctj4CH0ac59424z9qgI6ZHQRoN+711TrdT
j88dOKLiXvYR3e2cSFxBV+Qipd3zCO8ecTJGq65WzFMPaOUicLUu1HaKvqrpGWiIdnAA5R2mQM31
pWxrbPMc/v0lq/8sM8yFFqIHSc3RLeF+LkHhGOt9u1KAphpGuQGJ1FeLCVnt0avz9wPAFJ+dOHNc
eXy413pc2zt/jhWIO+tuDPoQVkREqYj93Vn0zkaAp2ft0qAotVSxdl0IByoolJjRMlS4sazauKkO
4ahdiDf1y5DbbZl/K8QwrvvIdfZu51SPsYLrB/cwDPhYVfH9qtamTsi99uwJrvWARSFV6+yqjBDH
S9K/MGFp6TUQQMnrqUvOVlsvLbX4WlgodydTrx7qVplWvEPvZ31GasMYmz9JDVXuyrIOF+VYDC+u
OQ6HcJb6s4QcXkwwDSsmtuEt1jtn22LVa3ZPAHpIBgo3Ufbahpzl4Kr6zXJVLFRCxh9NrVYeJr/6
mplldtLg+j1o9lAdmKizdJLN+UCC+ZPq75XKRylUlsZeLtl46FwKPRsOKMsswurQ6i6mXCHHcGyP
wEHrhZX16U7uxnZxrtz1U74aujJeFzb0ZdVKzFela16ERfjpUIIE/dhL/rS1rA0hgsi6XZdj735D
3HGNAy3+nSv2sohn/WgQHAx/BlXW/C0CLBBQ5VT9KDkZStADrmy4n2WqGJnlmTwDZ9lFT6T1svQD
fy3VFZ8UF3K0Nxcakq4KGxI4NeVg24UCWzODnul3Trxqo6S+U4KuvpNn8uDYWFEr8pk/+uuUCiCu
Y3OlxQPG7DqF6T/gYxNZke/wvJkm6innxuH4G4bjzx0G9x+3ChuyFUVHjfuEa5nOPP7HBgPWDscY
JxgkVR6p2qLOo18S7jDMhAdJfJAH2SxGliYklSx0KwdTExQTzP9kZAJWopEb7DcRUUiMQPtuZNPW
tUunYchSY7e7xFEMgZjHBWnm5m9m8NolFPjqGkVxtraYQNrahH2cTM9ZK3rvvzYNU3qrnKJ7NkKt
zViVJCTM4LxiZpz6YdKdNb26t81U38uW7EeEy05YqrMzPevG3QnZWFRV3upDRv6hJVdj5N2NoJjh
2Xb/0E+hRthscwcTs1mDrzO3YeMG/UJ4vrk1C/UtEDPYHY/mXVJ5P7C89BRT+VoHufMjcZMYwF6u
PmG7IHIRNeNODkL19jYCGNNKOQLMcw6Dr9gHHDQ9+ahzm7pbsintbMbpObNvPF+Zls7Xftb2+FJU
ZLV9tRm1WqC6wtgmKbp2lry1QvzXPEROjv6cPOGR4yZq6Px92HgyP5etKZmMHpGFydKM0AZ5pJGB
Tsu8DWWx/MHw1eyhC5V96lXxeZq7etVNj0qbrfsRLcUssssnQZk7bwOMFlqQbhOThXMz1doBWBB3
gES/B/pRPdYYZNaoc8ONmJt6EoH3TquHwTnUoVbdZUOWCmBIhMOI+VATnbFIWR1umYtQzM0Mi5KJ
417HJn9Lk9Y+yJZAIn+tR5DIwUT6j1HzOLc77h4flhlM9+6Oat2LtNKEeZPCbkfa15Y9YVMjXH8p
qy0tU+drzepKbtNPTn7v4D6+t2zr6k+VePeR+JY27L3Q6U/hHDGf9PlXNPvFraU6DXJPUpdv+fMU
Psy97arWXi8H0uHc9EkeEhbsGYKj0n+t1YR4hWJEyFOOJSZvMhUDncXCXBegADKcCeJRseayOz04
VXynFUELF7d8gOGx7qWldeTm8R/zCmuuAH3+YFj6PD1Vrf9RIfLZmWlZZiAac5On1sy/lOTRwoZp
5/hMnA2AT7sDD8+lZAA7avQ9z9zipWpVJKEqDiAES9ZxMPNg0zVlQFKKIMja3U+qWrzmFWDWporV
e6UGXZ6AR+P6yFqVSvHg+Y364tQqdK0of2TlbD/V0F/VOdt88KrwRHyefXU62z+7I5oKSSdTeqbB
2ZiJXa+T6WSnobqpNPV3ggt1IeOnJ5Lm9pNZNqu+UZUXTB93k0binDsRY1wA1nqgUh1gE1Knb6ng
caX08bPZ59XzUPzKqaa9AUKgSDM1jyovfhVZqretZqrqR1M+CGWzrVpviws0ACb0F27oevsD/HkT
pyzyeb0D9BEElquZpmrAdP78lW1ju0ztsmf2A8h4P0bYOtl0oYBJys8t6scqKkAQ7rT96JNngeqa
m7wAG1kDVn3/EbM0qrMh/rhWhgYJL/M3Q8f3Clru7zEU5s6eGkLl0HtlTBfCZOdjQbhEWlcD/jC6
ftHMqEDZKQg2IBjGEwuRB8q5seKE6gqMGdlUKGCf5Vmuhfp+iEyC50YH+CeTuttArVHqsX0EYXLA
aF1AkZQHyG+tkN/q0dnrTfPe1HvtWhRPucYjbZmboBbTMHuUY2xuWPd8gNsdhUqsDmyxscaojHbd
lP2TZYHWEVhVknVj+he3CFOgk4N10QsHPY2L5I0p0bZNM/vWJQeRBFYbLSTavFAnrE2yM8i+dFV7
IBx3ekqdot1XhR1v+rJWv47iDg0XbEG3S9Fxki+eGq3GFCv4FWaT+Q1SDSlYuc+dHrL1IuVVzKKp
1SCyEmthGz6bQ/OIt4PgT9UOn9t6wsDexNZRDoaY65exFcX7bh4NoIiuG6OyNrLZ2y44fAuOsWxa
g6/u+wligi4K+1gmKFvzRDGug8XfLouifqe1WagsCO0w16HnwgjUVfcFI6a3Ak4ILszvCnyGOVFP
G3l6651UO92js/rtWVOHza/sUAuOTrOYCsvmDuCJQ5JHI6XiDNehSwivbCLSFA+ZDb+RMQq842Ng
xF8N9sG2DRs0xdgc2cVUj9xyEOTZnv0dHZ2x0casOKmhl/9xkH1B+o0qi/Nks895NiG5qDXx2Ihe
rH3ADhXclMl9Scf/I+zMtuJm0m37RBpDbUi6zb7PJAGDudEAbKvvez39ngr+XdT2qVHnJkoRSly/
MUgR37fWXKGyNmpBVNo8LeEIL8u4R6A9T124T2p3TyHzPcghQO95QFwNqaVELWP3z3mTqxuqSmKL
esEheukFun/zCj+i2xPRiWEvi5yfQx/dqqrFeaHuRyUKrsBqkh2irILfS6IZ1yPgzk2ZNN0y65Lx
SleSFPKhNM9Rpi4qfFQ+OUZgREevelcbVyzg3TmPVerUC9Bu1WJohmlXWVb3c4qfewfaXewO7JY4
Lq3kshDlHxAK2s0D3w6RDodpM38cRUW90hNdO3hImV9GskE1UXdUk6x2ORi6d9Bb8aeZ3Azr15Dd
2f05q4rs9XVZjMa5AJ5kiyZ95Ky+jMvIvYWulYL2gLnYk9a49ucpOlT7nm2A5dVyO86bHLNB2P/m
EPpoT0P+7vjcNCtyAkAx1kSReRCmKzD/bq1xdK6jC+oS6yqHyQ7rQ+7qTyF1oGtjaeW16wOxqHol
VtBO5OMRjZm6YQfz1uspRh4vj6KVRZX4lKhsthRva6VtdO/7MLrrwNkXlWnEezmVNyJEHFpm6zAE
4mLPLhbjRk/s4in3MkQmNRoEso0PVuMVJ781irXn5+G2cUL6d2pQvOihxX6erEMRth+6b+w5GRWv
TeSZa9R4hDYGGOlbR6dqbCjTJ5JLUuyIhk395AgK59Z7Qr1188GtEb8MS5DoMfepukYpLmEAPMbE
zoAasigv7NyLi7whB6PNyoUgF2jTt2Ttqv2pGwPjKYmGBI8hfUtbdeq3zqruINKHxyFOqM7qPUEh
8/pYEB6mq/26Lkk5GXn63B0aoBuoZt6ymqmTco1zK66PYCx3CaXuBfKKdkvuaoYcUjP2bm9/ytlI
zOqod8FD3Qe31hrc37DathBLQVuseVjGY/9oCNRfl1LP0n2pqafRbq9Tb68Mpy/uqHfirW+Y+kEJ
I45Rrlesoym3npuI2NTKsfM/NMgoRvyZ+jpa2FGrPmc6WYOAuLCCqpU48D7vlwRSG/Awe6gVLT8q
Q1Re5ZVrpPGuVkZ/pVZafaeyTOJ2ZFfPMQ0KagDD+GokVNrL2vA/gkDcnFHJ7+Bu0+WYfkypcH7n
Zv1rLNXkB483fAl9EZ1Vvc/hhuPK87vZDh9Yh2CarK+rzi4sdffXYhNNWzxf8W5yrXe3olMP9dV/
6gxNucHpXffzTC5Ztf7eN7A/5GwkqnlN1YIU8kZXHl2q7KfCdN4mS/fvk65oV8NK3uNQ999sGEIr
TevTY6H5zTOS0p2SxsFbX6WYbQ2RkWtFBjSIZr6LJ9doiw9h42wuQ7e9di12fTrE6aoBkfbB2Zu9
l2fvRUM3Uisj/RLaLgB/YzjIWTSY1Va1kGQ0uZOsLWr8Ozq85qsC7Lp22+E5KKOSvA3dXvShWb4g
cF8V/nRv4fA8yiGqkh/0SYqznOEsnOhTCGsVluXjOIzqLpoCwoXVNjshKQTXPV+FRazgckMm1E/E
FgBbXDptkG/YhJF+p2bJSUvmWI15kNOMt3q9+J7LKzPvjZVLg+bvG/KukfZdvDI6TVkZhYKuBC80
FACr2iqeGmIWiY3+Orjjh8K2dv81q2qWrEZHLlcMK1d0nOtnEwS8c8HDk6msPpbY0vHKkycjbRDu
fFdOZfVRTrFd/D8fxiUerUyHGIhE90+5b5o/fd0HFoWhDRCobfyklMpPIe8TxykX8SwdThTSvTzY
TQudzCEyYeNd7NQ8ime/f6OmxGDjadjJ6dgE/gFqjLVIOI6TzjjdCgBb5MhP7X4q/HKRIeLYy9ej
3k0vbudlGzxlnFN8q78gMhguY4SP16+8o+smCQUTeXcQ1j7SkwcqPuEuMTwd8PFQvaSNeNKNpr81
+jQ+21O8MGi6voAM1M5IfJAjhENyRQx2FUWJOoH+jHeUxCo5eJPpAazxr4LkHMNSr7qLdyNK/Jeh
teOfkAAha+vkC8hpnHdL/lrk9bgeQGO9YWcCkWGldomzxS5x+ZoGemcck8TVj4oPimAIQmTiFU1c
Yx7klUtPuNPG/ihn6DD0HjgZd4VbGRvbcJNFGinprgysJ6sw8asMtKbOmdLkbLb8sSFXfa48QpVY
tYEiVl//6mag8CQancPXz8Q8pTHkHORPjPuv6ffdljIz5WtAzHOmyBNq327d6Ha2CecpbcLoUGS4
3eTdeAjrm2ex0bT6paCO/1DNRMvWCft9TRbsIu9j86Jgu6Zdo0KiNnlmhI33MDmRQQt9NbWzvT9Q
lBuP8Pyt8k3iqcp4fNSzdlznseucQzHDuykALZMwuGMDj7b97IfzTDd1eNFP9qY29Xbntc7ebrz+
hGO/volSwTrKFgwmG4Ugtg3rMNeUqxyG1Pdv3hAv47HjvBdGCsA0ww+plKE/1xIgx51lIzIpIRAk
XZ3iPg+iTWbl9jXuDIKyc6W/TQAi1rTt/Y3WBsYunHkMIOzFsqvjcCOncmCnNqJ0UK/fS0QO3R0r
JzNC+NEp89HUD2gWgKMRVjs2BjFR8yCv5ABuxV83QILZYfvkmdfGeADBOB6+p3JNDt9r8iNfa9Gr
bTmUUSacvppvHzXKok9un8748uCts1NqAFVf73vLjF7bMFu0RRW8Cd/ItzHP963theDxUvtCAgIg
cT/yoB1n/S2Yxp6tqU7ceDf4hAiwJgdhgCwzHprBKU84mjjmcLyNO85GhQ9xYIGNw7+SS3tg978S
Rgo7KYYUuowMvTzQm201Ej65/JqHFuoMeZniGFvBIdHmZmA8ziy2hyZtp1vYm+JHcseIpv7AT9aQ
nkulVO28JTna40tM9XBP7ACg/9n2OyX5KsrVBimACT4GGv7azI3uJRAZmPsU0POcbR7GgbNQoi4l
QZe17+G/r+l9/zxUHbGHoFd4igaxQdBei7TAtNkU5/0BwEpmroNU9Ic0ofOJapBUcWtwjEsxCvvU
t9o57F2Prmjuw20umqMcihrdsLzSuxztnZdxrIH2q2y7yD2qZhetB6WGWxD2m3pUnT05Tf2DgDtP
oqdef5ZkQ+htKF5dBAZrPer9o2LlYi+SZiIty2wfu3Qgb0wn8E9HrfVYhTVrYQ5iOr4jmi7OVCjE
s5HzjwDe4C5nbkgNOG6GR3Sw9nM9gO6I9Yz4JtPfNlYzoZ0p2nXelSRhKop1L+PkdwUq6z3VqLV2
llbDlA+nY1zG5qqJ8+SgwOoEF8kTRVWJX0knei5snu0HuYYOMFxWk0ZgCMl42BbmUCyri6C55i3Z
bSjnvPbiYSx5J5qrXnNaovddBR6aMaJkLRM49RCo9qWkj6GSNmUKdiDDlHjQyoNhaaRFt/pekze6
+a68kjdErCKUaUzi/+YbfCs8BAtTsCsGYMF27YfvcWJbixS18bWuOvvSVoqzsOYbRaD/6QwD/9vQ
YqJVNBws0bzHk8PYOlzRYiERZr4kamPdOH4AYYb+CEyCdpU4vXuai/Incx7kVKMAelCdWapvvVmR
Jl6cBP5HY9OElVNF74Y1BSR/J6eDXbzl8D1uvRaPBBn6a7ms1nqEb1kfOImE9oszNuOii5FyhJZx
14d4WLZQ1l6CgeyNriXZo6cj0g+pHiyCfo2GGGmUbhbnYYqd99xWqoWSluO+xr6wrPwCbGfp/zMA
y/rnqqGYx693z8t0UsxdoBn11+fkVSXv/tslLrCQkDUs5aQ9O/A0bkYJL27hEo6+GPKelPRRJalj
HnzHwL8aW3DeBHIodTDFuo/RTaSqdWqqAOH/4MXHPBfBQjSaeTfnwTJwWGqgQfbsyc27KJBR+qa1
kTf5bzWvHXXoPT6t/Jo3UX7Nqg6ZQIQGMCa7W9eSq4GX6ZYifbjxDzF0t6h0upu8EpY2J2PlhH3+
a40f8Iy8IyBTf31Yn2CEDbrOVkHTV6TpkAE7De914SR3oVLmbMduWuZtMb7N65qfp/c0LcQpxGGx
1IgmlOtgCNw10jltYdAsaUg956FX1MU+NhILT3tzj0mXzEOvWQ5O/VCHjnopoql7KmtzoBdVuTsZ
sZA4XrwlLNZYRbganghB6rFn7e2WZHMeUs1LOrdIm5HSKDDx5gU26c86R2NKso/3HOg/5Yc6HV1v
5CB2k9M6MOqtoQ8wO+avaeb4JCsxm+PXn2iSLFck0WM7Ajx10vY3AqH28D0o1v+Z9iTKHdSo//eP
yLU0OhhKOj6EGi151TdSXlmoGcgcBmjZclahOaETiHzXCk3fohofwXJqJjw0iiBID9ZxmzXBQhFz
PkUkfpdl9iLwVfxE/x0uvbwSj1OPNtXtTfcC7i3g1NKYhzwjojwRdbsxDPR48NJ5doXE9fUxGCM5
HQTS5yZETBFzWkeEbtdgXWLnGCY2xIB5INtN29ZCB9AgavFAegm/MGZmv+sJhlU/9pyHrrdKbD6N
vYImHb4Mcb035jy9HvYiZbBfmYITkAwI96HVZme3GXavxBVtm8lUPvSE7QHxp8WtKZ0L8QIZbNam
ofU+gTKSl/REm0M/Rt0aR6Kx8A1fubc63LeOro2cCVOvt2lPx0ROjbn9G4RQ22px5uinsV8fbYV/
9OhDtaz2QNPZu8nB0TkaGKYTbOuEb35I/WU9CRLaA40sjmZOD2bnF74mmobiBBHjz6H0+A6wO3tL
VYICqFzHVXmvwYkCkWaQV3ZDduFCXrryUt6KCSOBtii2BMYpiD6rmPeSvEQq3x2EUvu8kKc23wal
cUyn6TI41G6bIeGsFce6fQAJ+U8n7mvqufUOG5N1JPliYTru+IA6cHywe6cAZpAd5UyuG3UUH+mE
vMEAwOA0CeDuEPw6EKd8lfzI1BO6kg+coooMkJLRTeLJi55TJc8jMGE31/IpD7UKAZ1GbP5GJXdR
o8L5oAjy0Xdu/OYRp7iwCQBdOV3ln/16l9eF+KnnNnEMhZ1s01Fob5w3ZsqIHrDFG/143NbmqPwU
HG98yiP8Sz5YXk0ga2u8SdxXM8PA6hn89T2Va4NavfSaE+3kTA7yE/KzciosPN18xz/lTK6nbH8X
FXi+Xdfq/gLBuf+7KbJVZTjTO64WAGFIHq5m4Yp9xW8t2guS2uYGQfNKJyG5yms3rngwz6u19kQ/
vLx8r8jlLvOXQ49hTM7kUKFPsXjGWWipkKuKZt1i1t7MfI0nK1XCHf7dbOWXA6XfbqqP3hwoI+96
nl9eK0O7ypudkTmPAiM/faSO9hXNYOJbH77uTZAUihiUo/x/ScDULePWB54HsX3vR9a4lko7OUjh
Xfsv9V2LSGnrO/VZrn9p8eTnQMS8Nm6IXrGKsmVoiGAjGxxy6CnhXGDuKFsLcvVX50OufX9kVs4h
sLz8tawDHllMTdBu/7pRmeGwIauTGJf5Dy+jIToSzkNuYa3kQPHT4WlK82xpINR8wcTFq36Ypjff
jV4LzMufeqbs9VD0/qIWNaYJjhALrzwHEF9B8unjRt1UtmV/8Eho0Ylr0XPJj8Earb16iaFWAXvM
673X6+7ZxXmwFjXGw8pH8xGPFsyjuiqnRTcr5GEsKxth0IGxEaGe5W15Q17JNbp4z2qJCleuT9kI
xCeAhjiQWXeRQ1eOm9rSuiPqhct/b7JZf8vjcdngwnSEQ4/NsHTjL3k81L6CUAMTdHDhLGNDp2Hc
9Nnhm9IMShnnPw9q14kvgYe8gZjYj4YMyAUY3uRmRSY4RWUYVvJGAIDXavx3/tei+7iqO6U6abVo
zkbJS0Zkhv9mkNSrZ6L6RfUTxYUSJ2v24+lG1Qw127TJcMgncsaURI32StGIW9wpq9jR2xNkLyrz
DdUiejcZKrdmnJZETNNyCpEku55d71AvjIeGX8zjWHaQe3hUXZVQAWiTpuOOL/0RziW2eB5os2Rf
QyW6bttk3rPSddr/R8bl/N3HtFWV7EOd77Fg24ut6f/KUXxyS2f0oswtEud/a2Jy1tkC2CJC9bux
SYnEWXrD1bMJBwHybDzn2gSn2sPf+SUFH8FWDwbBAHhTzQM1BmdZ481CF+3UT/7E9oGo7HEf2oU5
I2KIxUQt+Ct9r1wl+KWZYGdqXStugYshRzV94Kow2Z6KHE6p2ih3q+bNtlF8/YXepnaSw5Q46sng
W3NKHTEcKYlPF1tY9X3QII8iXcARO0/lkGNGXAQXU4Ex1IGC+VFh8ke65v/0CUze4QLs1kZVBz+p
9XyKKdZuQZuE7H6aN/kpTm76OgqNZpmlFQiElA5QFqbDA/YpJMF+3f+q3lE4OBukVCOSgip4pEOy
IOWke5AzXa9IxlUGYzXRVX8kWdh/+O+/OIb9H2KaNIwlLi9PYpqwiP6lxoUWHfjjUJIRMl3aIMg+
oYdkiFGb4YrBSj/6OdmXtk33oa7JZJg/oQbRJ8qnVVI6xSoNVW8dtm6NJ97eSb2BDkRzr5vaG9r5
Llu37vCgWUvIlPqDZDTYo0vbyrd/h26Dqd4QL/psJy2VEQd1QE//uw0+Wj2ZI35vbUhCHc6WQLI9
JZWx0sxkY5VGd7SGxNsHhBJuZxoPf0GeUX1/Rv348O3UHwQVNPTpyLiUgQwsDWjzwumgINvu6Rt/
1NGvG0gPxx2UWOONLhD5wyXSb7rlAcIncSyCgI6qv4KeWlMOoN05OgkhN3V4tvtJOyZNDjTfaE5f
4Y+ivZtmpV2k8ojzfrLE3E10KLQ+5GcjdrT/HcywHY/ee8a79lnLZ5RMG7unKI60neqjDkb4Y12p
sZvXsjOgdPfJUc56h5xp2yLKLhwaZ4FFTH+I2czudB7pO7cR85HeJkyq1sWvDIO6p698xXE5lrOD
L9UopIYzX+qKjXqMxl3h3hxPc67FnDMrrwwx1KtKmOmqVqMDhTTvJMqcCC8gTBiu0u7c9q147kXz
qxzIUWSLLJ4x5/xsC2/AnCS6vUrbjRq/Xt+TDBlhM/J6Yr9XrZKisFb2jC1xsio4C/I/g0Ivj6ml
6CdtuqlJKHA10VmvrCBbeZmZ7mQvnTJZsGkNW1nLu1BBMtAITbpKUwerjN3/GHhRQksysTSKaGNT
fr/2nJeW8PvzTYZu8BrlDrFIYxtXW8wI3eJrLm+NvX9ImloTW7PzCV4beKZszak7BAFBTLN+TVsK
jp/LuHCP+AC0O2d97T4qprHKieDgP4F2uRxa3ktD2o83OWNjriN5TseF4KTV+yHEwbH906pJfQy6
zrzHJeYV149+VDpJHEbuTqtS7zAi5H6z9JMRvGGmXHN6NM9l7K0FP+3v6JgbtLG9A6KpNB5ocsbs
ZL3+XXMRxhCQMmRldTKLqT1Be49Sv8ERBfF6IZfEvE78dcvrxCyXqhNVK8/Uxxo/VblQeCPQfJ6n
Tk0krde92T7K95C8hIPgD04Xcq56LafVsSWZh+dt6hZquzBi60yU2SfaJOtHGPIQbwqz4neGaWKr
T6bWRjc1PhhAOU8SKoZDqjynLs3tKIcD8g0aizrjqjZ6u22MCZhYNQE1SwCAESYwX4rMSw/DeJOJ
NPaseAgFfz85lVE1lYamBfK2to5TFXJjPrzD9EL0W5FYXGa/Ryvll1nFUdIMvyovHAO0cPWmrWvl
08uKP2RjudfCRNjoeXW58ajvrCWxsQqH8WQU5m/N4Vy5nBQwpDuttsubJlMVxvEuZ3k/Enrl6MH5
y4hfVxXpIY1e7AYxbFV18g6VPlIelZffQ1piDUfk622ElRl7/KzOWqca994eOTZp7378BDO9fYwt
4oY4qAyQQyCDzf2ETcSP3TpRFPNUFbiKbDv0VsFYm6cx180TrSnwWjkp0Hs7cnaoyzoyKQxfPY6j
x2lY4/U9z5x5kFdyiAI9XKMHcBdf8sfGnZIDaFxwWTDPytJJgbWRb0+/Jjnnph0C1i/5biZ+erYb
2IjyhrySa3KaiEonZko3+bvxZeo8yCtqgM7Sr7sSPVGmn4mU8Ik3hSxv5Zz3F5xwsIkMYayf4Ih6
nu7vIFnfUr+PabYxUAW7dX4h+In2hq+0kE4pEP2nU3EeLdf/kU0le1VSRNrUsPaCUg+c/Ng81QE1
q9gx03PMCeTk16fODLNz1hcCssG8XgWDTcRsgO/ZK+dM6nnRoNmzDNKmWlsy5LrvOXWnbn+jaPwA
8RTW+tzjy/TqPqaqd5ZLWZX+9h3b2Zam/bPEy7dl/xpnK7Vv21MQme1JCRk49iebSGbF8qIEkZlN
yxSF56MEVMyzwSiyx68NVjN+3bNA1zzjv/2aceQa1qrjmysn6MJzZH5+kfKqLAnPlYsz8nfUJ/bP
cAi1LacjayOn+ohDe3CrH73hIBpLoyLemGUynSuR62t+MX3clqV50Fr0KgHEkZnI+x4pEDSqzgov
w0TFK+77DMUmN5yUZ4perlqlzA4i7V3CD74v0erzWLfSlw6J38EuXfcgr9RGdQ9yYPP4z5W8EaXd
UanrFtxHw3OqVt1g2Q8O0QE57sF95EWfNQ1j0v62tuSDhLU17pGzPKm9FjrbEZcbBf6fJUKeHenr
4oJr3voaSvQ2O1+3/piwBS6a2WFHl3eT2rzQyakP35/FTsZH+s9EeQu6yNhqmvgMtLCyDkrLVCjG
Z4DAbFygNiPAUot/yx2AfPnLqxz9/pFU3R+NX81o/CF9LOKcd0UDPVZOe9tojtmcmSVM28o5fSef
oTbRzar5OfBQc+3F0JIUWWVnElONMxFGxtdVZla4lPSaCmehHzV6QtsvMlqV0ErVnIugxGZYhe0d
68B66Awe0B1HbvBODGFh0jJpeB8yUyI1fijIwLiFoMP/tSKvsMVCb6ma69cXs1vbhjpoDFx9xeOY
dx/uUDkvmhfgdkuUgxzIuFfoYncvThANV5s0qX3Z2gkH2BJ3hfceDar3nk4oTjOki4B6yWQVI6H1
uZ1471PV/ImL/oJjKb/n3eQs2KNg2KfY8XVlz1fUGfwXeSXvxnFULtSYtvZ/+Kxc+/6TONgdkJYV
ewhm69SMtHNBMfucoNE+y2kEZH0RtsnLaDuoaubB44D3dZUQdbulSvJTwzd9MuZBfoKCX31E2LzO
q6jYlFGsnWx3rGhejcHOUq3xOo7qyJkx9n94vZMv9KEaPy2zWifjRDiYo3YH08x2hDiEH7ZJAONk
j9GT1ZG469Wxtcxoaz9YVnGuQuG84KiGITsM+jEWdXHJnChfEi/nioPfE1Hs+35/ptDdbNE3wm8q
woYW+2BvYm34nIh1OLsxVvi40av3nIQX8CD+cxcmGvU13VobSQkuy4yegkJhE6bG004aPc2UANQ2
Q+wgTaDyrtXQ1CArBGqY7agoUJJuGbtjz57C034oITvVwFAvmlfpPzTXW5lpBTI5H9pdhR0IBAT7
bmfebiNQXoDRiw9yJtcpcv5zU141Itz5eSd28hNy6fvLvz/bqO++cNUDQCUHXihNmRmMf5SDPV/l
UTqjteZLpLUQ32OOpmbjH1O4b8dJxyosp/KKfoJPB9j3V3Om0RJirB07FIZktAUznyr45Ys/qP8a
lMYHA2pXD3RrqwcrHZCdYVxJ07y8Rxy1ZOaETJpIWgPs/pRgWLDrI778fwY5ZSPWLz23SHiHqPQi
fPPPVPLfl5vmW+2hZavMNL5z2OZUHEQAb8mBJp83PbPVyS+RKXp6w26KtZoeVxC11lo4Jh5p0xjf
YlvsCz8cn620IL0zaVd5oRmP5EWAJ4lJS3SQgNY2/Qk74lTfJ+khxRe1sISGVYFts75sHYgnnZo0
98Kih5hQkqVbXK6mqeuWOmeck+Ibw6ltmuHrSq7JKYEy5haU1btnqesiJ9fENKM/VRwHz7Ev+k1T
Cu1gdBvXtodnu7tJ7BbdvIqkwfDJrfMdqS/KQ2mxR7FzWmySouXrwSfHVeVhrHv//L1eBcrH9+eb
kM4bykr6jpX1GJQFIgRA7hPpgPTGSoxlvV68miWIt8YgRDCpa0zYtLVpU2TZE3ma7Cp7bLsxNqsn
Ix2GhZ+BkBhSIkjCGePY9LRpyKp/bhTrE1cu0fDx+Jq4pHE6PLEINk3LR19V9TsKvHg7lMS8OKRQ
vpX1UhKz5bIzGeqW0KwFZHHz7LajfclF1B5MTb3Ime+79sXJQnLGFN24FdQYUl1HiKwQt6L66ouc
ZjJirwsc76IoWvynjOtDOBXBL1SmP7xWC9/ZRtNNJZT21Z9leHVqT8+kM1mExDsxHJlUrOIwR4yX
ut0ibepPtyiCe2yQrejEYfsiModDoz6On+bgb4dcqQOKIX+ybmz+ANV+Apmq/NRH/ujeIFUB+Haz
i3CfadgErkY0QEG3OyJsxnrZua1yZkPZHuJWTbdO6iuQJAKxT1rfvKGkPvWD10CWrcxb14lhRcH9
j2VO8VkObpcl56JPfpokMG3lUkXET2kpO2J53TvZuv6hi7UeZq9mZMtMgVTh1g59MzP07taU9Mc8
Vf/IDzukm29M1LRrrRELNVSDj2h+6aGFLFD9TfWN3phKLz4MP4Z0go3eV0+ZKop9nnHM4KDfrHJs
klvbj1wqW0r6UISjPRewPIChlX0IeCZu48KyiTQcyAwzIxeTRoiTEmLJh5aDyaZ14i9UvjO5kVu/
3Kj+M07mb8pz41lR8d360Mz9jnippSMsfW1mRrDuPK2f8+/6u1I3l8AB3C+XhFuaePJpMAs33Wlx
S6BhRlKGHDK9OHZs9XCtx3hnKV07C+S7nGX1Ng4x1NLkxlNu3nVPEacyj59sR6MoHdSkeVKuxJZG
p42oMnUrpyYa6YdS+SUnmWuscyIfzlpIkYl/CeWJR7xkMnuvhVH+BmuZfcIEPwhbkZ6jlZPSq4Kk
/F53ob2COpOeJiLjLjHUgiVQ3PRFsHGu9ASMnZ9O6jmcB29IFm4Yi0fS7LxH39We0rg3zq0P5yXP
TQXh4InKxPBCKEd6gmZSADKt1B9+HBK2MSK/0gfz9fsqQsBLf7wq7him8IwVDpzcyTn1iXFJDEHb
HOgFUMn5xli5tEnaY0O7ZJ03CvhDtLFH3/SyrWJF1pkf32YZxirPyzJv7qri7vBx0kOw16TPZOhV
S+2psWibZlFWbOTUmEEgWdLdwSlivUDl9qpYBrQpsx/PBeGnzyYRyjKwsWPLvFRS+zxIkq7rRgCG
WupSpRfoO2pBGo8JxXoKY+z1dZ29Nh7pUcRIF0hBRfbqZlazRCYxHd3G7xdKEQJr9PnVtlTBWYne
0pNh4p9VrDTYuW3T8YM2A5dyigSGGykPEXKoA0oGDU9t0L5ZYbHQq7776PMQxzIaurWmtgZNM3ta
lK4XbQcoBlelTmNz0dChXFvB1a/QwAKeVc5yUNTKmxYctYxdPKDJHqtLCwT4UQ6hW/BSd4mG6Mwp
f9RM1Tu4eZwv5F1vLNtbjWfMak1lFZpKBZiP4tyisAVp8mX9iULX3dSVaHa6RkbMoBGFhtHtXQ1N
qILFxMExcg4V4qLDqAy4Bw3Pvhhtl2xhd3OCtzpqokH12feddXEVDZ2Bhp0N2/v4INCHLcdIoOjw
urWYjJXeV93J7azgEoRJcPFyhHRdTwI4Nad3uU5HNj0KPJ1fCQKlFuzCqUFmLc83XaZWO4UdvNga
HVBPNwm1dT2WzaJNR0RpWEBOwzzI6X9aq70dFeNg1QPdXStmPN68mV2HwNI/Rlb5lHrdP0tuR0oB
MbqOuX/4KnkYU1WsDLg262bO61Otuj2jpjpIsUedtsFDC91Pij2kJkSqRjRLCahm/a9ExMHQ4pGD
dpVf5NiRvfMGPItfX5VOxgbZBqbppPooGmBdGCDDxw7S/yHLCS2UXr9Ma/sVXrtym6PdlMGhRmSk
hzKMyhWEr+yU9Nhd59agbAYaxtzjkvM89q5llZYHL6iDG+1p6goWvhtnnso1NwyCGxjBFBtQYuyC
gJyur7UiNU684LbyY/Sgat4ykXcg0mNc2pXffRA5ijBcF68FrZ5NY1cVVX+qr9ZcBEak+O9DrSNz
0RTjNNXqZ9KY3m8VAnQ43NnEuIcW8GJRYlYONXYNi4QOnWoCbKGTgVnAPQXhCBtVa7Vu8T1PYcfw
0yeOckkTcXMsw2JlgexYRVqJAxJHxc9hwa+juzWNibTAfoZxSC6HCIsIq7BfcjgA3UEkhk6cw5Cc
sHIsCrY2R3RRWChEj+5Lzv+5LORRy5x2Q8HRNop4C6E6837EiRsgR3fcteIk7g/0XLQORWzu5V2v
UH4L1dYu0vADfogqMlW7wVeHe+mKnT9E9UV0RInF7rKpbefO96Z6LKtyDi0ATtqkbvXoj51zCRLv
MJzUyBEvZaVThE20FM8LPfrJ8Ra+FiSvcn3ex23iKXSeUyH2TvmjKVXjI/wfvs5sOVIk26JfhBk4
g8NrjIpBodCs1Asm5cDszOPX3wXKrqyu7ttWZhg4oVIqggD3c/ZeG9n+Wjl1CohVeEfyGmOWbKP+
otk4vkjj/uHozoNm5NZLNxiYKHkeov0DO8Ob4EIJ8CBGESvwoQ8uET74nUbosWiqdOupKU1jN43Y
eoye1K7ltVYymK+0tdCIQ8QoPHFRBgrxlWdGOq6bembUORwTGl7dBFF4n7rp9yUGzMe5KcZEe40Q
zG2tATlSYpr6TZjyRLHxtH5qlqBl4ZWvSePXe+YI2U2GgOg50HJCjWv1mWUl74iMJ4x2uXP26jTd
mEljrJKq6QF+8UwrTf9cefVwT4FuoB4AgcoOqJvMQ6Ir66vV3RLKAOdt/DEgKF8ZfSkeVRkMO7fs
FTd2ta+aGIld2tDokN7UwXEuFHmIPRlF8+ByOjBs95wnJBpmttlul9irOLZVfsCXlRJv622XuCxr
bAm08kt/TX/QOC4b19dR/eqZrR+NIaOpsuwup+RfL1oOg8HgE6jbl0TQQleWXt6OQ6ZvnKoe11Vf
YpEuGuoaWYz2eDldO2WJ9sTGB4yJQrRx2G2SnoVmNWjPi+ZmrPThoCmbll5Uar91OObQUtz098U8
5OigE0AvFns5l+D7uQS/7GXNt2lEiRovRfrcddtzjR8Dym/B2pMG4iHH97MOhGM+p4YiHI7a3LoY
tB92l/v7KCKrgOJ7sFK2E540T2TnPxszpt/BK35AqcmuQYafSHOMZBMMvkS0Mg+SirISdSMvPEEC
3AIz6hchS3uHqQD5mSv93Vf2YF6TBZDLX6VOAJiH3HbFMy6+WzaTGX0HC+HfmIbxe8iY92zDddZp
8d3VRqLtZotiXgflqXMCqEjLsSPWXpgnr5ocDiIYs+9jEY6ztrO770WYHOOkUzsCZPzlFWQ/YtNL
xHcnRARZ5mp+NGT1vTcvp/+MLYeDNtRoh4bfr0uaItvRSRmPo/q19DaTRB/Wcc0z2uq88mziLEWA
NeN52tHbGw1VJhV5yIEJuWVdoHcYviieBfPGQG6xzl3uvQMM/DVAlPxTw8EQl33+kyInv6Etnyco
VCwyMDFrXLO3Gp6zLt/kmtVt/LbJzsvG++sj+2+HvaeN+1LYzylVn7/lbC9htx1ZrlRiqmZTm0+V
6TmwCRv3yJIr+5547c+287031dKD1tw+gNwKcN/r+mSd54jmHKDoK0dzx6NuhtNjouIQfVCYrUO/
mR6Xsa54SgGZr71UK+HDyhaJa/5pF8X4Bh6j2uk6cPvlYTsF3RXHQvngTn171ephP5gELCM3U9jU
C381ZJV/szzz+Vy7u/msK9PgZNY8wj1IdI+57OhietGbVwMEBHXfbigziyMiZHST3EG3GZb6/VL/
lmR+fh1+FcCJCPrboU824t8Ol5+1O7gtfWu+Qt7F/TJvlr3ONeNVGovkTHH8he70dF9LJ7mW9myr
6Pzgm6ZmpFZqn33DGG/V7NesE0N+A0rvrXtdE6em86JnvckOhu8bxwLl8L5w3pe6jKsPT0K52V2g
9cxyZNReOseouO6q6NPoWgx1unjR7dbdExup743WvZ16AyBYkdsvRH2/j9FQ3MnOILqpJKbZ5x+S
KVSh93mtWzu7GOsTjtzf5aHlECZOvFaN/RaPLFCp1JHPMG9czVM3y9hyKBQFAlepGgy0Toy6hSd1
HVRRvsmS4MpSGhxNwz0gmF0nsFyn8hzBVSXLkwvKlsVwU8WIOFRRJWdFom5eNOLG6TIigWpk69a/
inOA/l6r1PAAV/xraKnQ/SnkqQni2RTiMV1Q4LKOaCi6sj8Z/RgeBBgAHgYzjNuu+Se3GXcrTaVP
Pa2jQ2OaCMLnoSIl/ykTwU8CELwdnu9hxdsxXvSyKUAqJUxmQgQ2Jzudxjvq2Q9LlXI5CofsgeVt
fWfl7aWZb4tlhBslzXxzXUwzRGNJozJBsNMwCS4ZH+sehRhyTmmZW55W4z6ciu418YgCNCI9uiyH
cbST7ehcZRQeDM0IWRHOAThq9IZjHYiNnINxlqF8Hncc2NRSRMPe8tP6rncCnDOCmXkoCGqkNaef
fbOSG2sY07UP93xDkS06h147a7Lpr/rFk5aPin9GXZ/1hHlXRbLSltWS2Md6B/XHGfLbsTHyV5OM
xXyUoNmcgeV62U0H2tXFwWU1fC4ir9+VfeFfJf7ATSAmHfIXXBrqSM9REiim2sZ08wUX0ozs6zCJ
ajpFQV9vlmsik6THfHVpRIggvRiw/hZN5x/hSaxAprlnc950IxMbAuaYamB6v+u8TL+hTL0pqWZD
5U8f0yJydqDLvKOqeqgwHvqrCKnBiwzHz2ZOq5+ieGWScfE52GjdHGHv/lwW2APkJa0medME/scy
vgzBdJNcFbq7TlPVbaQzQsXHVPhSqQFoip7pp6Gvuxe0ye9hPwcRzidz3EtuHPsPTa7Ec2t+/Uhi
pN190GO7gKX3UktVrg0XZamD0v24bJBYUMT490Om8dSfXG/9Z9zDubPzTCeC6VjnJ2yR8aV26LM5
MnK/RcQphxA88Iso1myIbGqTRqnb5dUjCp5hXyQk6sHFKx+NtjQvc9Ur6GTr7JAu0DbKdW74NfKY
ciT/RMf0/sBkEMF1H7Y3y+GygUVcT2gUqrRuDkY3RVsBq3fdC6BushkcZ5MiZ257JkSlRhxuE07B
CncyN6I586a20XmUroJZw4Q028lADza5SKgC9xHxkVZ4+spCs4usXWuFnt3MmK29jKZqn9sa2ikq
ZijlW5j5kRnO4tpyNbqFjso/d9YtAPPXFhf2ZoRbfFgOVRgcAEI0j8Aq3avMyYm2R8kCQsNRZ3bm
DiquuSZ3sroPRJbexC1k7tCyYKSZzOdDXFcHO+7xiY+Z2g45EBGpa92uVMmwnyIVYsZOD8Kuy6eO
6Pfb0qsPFAXPkKHhXKd4iW5dJ0vWpAREa0SL5dFzfA1lJ8H3eoNqCXLpjUqopougeNZHVzzaE1q4
nPIfQYq1+tC9flNohv+aYMm5AWFBSItZffqzVkw2yry4Y4vziaMvhVgBEXvk3V+xMNmyaKjOCNQr
UDdae1NSK+3U9GHTy1J5UTHDc3uYJKb6kZqIOGKk0y8xbvtN3JgFEHEmDoP3V+ZZy5sd9lfmWdz3
ZW+ZVLRxfaiK75UOC9ahmg0lJyp566jFAWqxIRaccqd6gFpZPCd8J2/Ctmj3pq9bLz6JsDJsLTKv
w+ioj5RKI88b3+I88Ff3WUZSheUF1HWmv2/In/wALFRucM03tyo23fUUZ+QwSG3d6Vb6zaksJHP2
2B4ge5iPtLnfXalZe3jjwxpThnv6s0mZFn0dqt561iqPGNSg1E96h1vd1vziMUcBwEJJ726orE4P
li8aSvUNScuwTAnH69+9XB82JpFiN1h4D4p2D7WWwerXU6PpX4Dhilv8HQu8cG10NVqnlHvdspnc
hArJIK3haBPRPn8aNGfyfV2k2bekhLGCTqnRabz7MJ3uofjsFpQ95O+vIwvW6jbr9HZ4BxgHfGoO
5sXwqGcRK8m4ai/LZhmnitLcVvJ5GSnnZ2GIl/5GDNznA6FnJ5WmzkNe21wtRvy2HC0bR0PO4GpG
c4MKzDjzMaKJYrbqgTcyI3THViPv0wHmo3Sn+mBXtryHFS/v3co6gPp0bhtD/axYwHKrhdoWiuxe
tN54+BKPlDroFbID9+Sn4dGQNhCNec+ygXwse0yqf+8ZAhKHSqDKBE35q+zT+GnZaE05+8Dqh+VI
BsxERFnIw3JYWRl+B8wMJJvr/ibPUvh3JdJOA8rFg5eE0402xenNpCrjoVJFv0KCQYQq1cJGpcln
a0MkTWKNWF4fAWRQGOnO40l6F8v2914weDCzA//ATzabJRWjbPX8guYSk6Uy8MBZMxIl8rLrGBbj
xTZjd7XEoPw5EXfT7xPU0AjI8Zz2mI+vFL4DuC/ja4pXnueZ9mckiNzpQeWWv8bhmuy1eHJvRzQF
ezCZ7bodhMdfMH1WnonwvlDxXkPdSG/Eje4nP/K+rmSR4O+om8/MH9Dr6mRnkgIabMi34g6DrXeX
gQXffDGbSsRyIsmCTQoIi/mK8LmiSAmfuy0oME2y0YtqbdsIMi3LAwhkgqUINFFdl00axPEVB5ly
q98jy3DXP+bIP3wKrb8Sjz6fJB8E99CqMcL8maiWbus5ZozDgDl2EmTXYg7hJVjPY/6VxDtdVvkl
BwRXN4KwVF2cU1smxwgvxE2hLO1i9Y6/se1aPuEknFZBmlsffeAfe6B7wQpFvXDHd2sU2svox2/e
wPJoFMzGwdeIh0T1pNQPMeSYKdjEwMIsZV8bKrrXoBisa6UHb21fFkxfwvaiAcl7CjEZBzO6cmht
dcTMFm90b7pMWfqLnvmx95vwMwKMRXaBXV8CpmiXbiBdbDmRJOBghf6SW+NwBeGSRPfpiPmrzEjc
5rmMp12rrHumLj+WCyj/a7zvKCd3ZeQzwQA7EwdxhkqXvkLcl6+d0Z9bG9uK0ofobTS4/gn3y275
cLtXMDBJYVpH/hG9vwO0DFxz6UcDW6blECFse4vhoqzpGeSPluP6RHV40dYKxStlFAQ3UUWzTT81
7jC+2WCMuy7HRtE0LHmE+BflyqaJXmSXcogaDFM19+P5kzNJsARqqoDORvQjh058hCnpZqKMtVOS
TbQaDNrotfFq2I1F/9ZnxYYE8kWmVbRzTT/bGdjFX0sZeEBH2vKsD6bzEPvZfcwX9jpCvDzLWZWk
oVHbaGXqUioc7KOJvGA9RL79wn0u2lfSktuCZvGtUUzvaRhZt2kdBHvWqfkq8k36QknN2HzCqbqf
ljv4x2yI1q2eBK9YjKuLp7poZShhXU3dq9ZO1WcshLj9IGIlnGpJpBQaTiZdO092YSLZNYm3Lg06
RDbxeJ3q7qyBx2ehUv/WkkHx6rUBBaJpW+uuSbdvkIAgLLmpR1n8BuM7nj9sfRfT3CDBKXgQdC+F
DNL16FjxBxK595gq5EPFtBgVAqgaUhbcu1hrQFg2erUd9TY/eFUNWQZdNCvteydIbiMLl9LKhX6A
rGHeHeyETy3wxhuzL8iXihv3LRoJK3e6AXVWYfdvcHoK33HfcgTVR72SxUYerGRTqvzFYjIEj1IM
VK8y1YIaG6onGnYJMjwr/2lqD2OPcdjqhvyO9O4GPpnmPhAojwMZwjMLSCN9iByNb6+fFy+mnz/J
pF07lle+SzfMtnTxdGS4AdRWYg1XXomOOxVx+92OfTwoY/OipPaDpxb3+DTtVtZs3PD7bE3pafqw
PDfYhKHsLwLJxDbWw/LwFQenyCsnHjJdUxbJb0siv7CrE1agS2U/as2MYe+GO9RQ9qPjSLlJAXTu
KK/Dc7P64SQHn6ZZH2EuTgfjKXCa6I6l2xXiCUERUNCOppXXGxZQ1b5mlvpkaQWOdZtOcTsfurmk
P+YSZxuAr7ptUlZMOprbXar05uprOXAxN3gY0UI/pEEfHqso/D22nDCiHLJH1MBsxVG/+4oohB5o
rdqaeMOihQUiauZyZorSfh9RhVgDLSgvNY8okIZl/kmlnG5U6P/kifCkG6H/0i+JBLro+Uv9Chii
kN0ZQUdCEwUvI7qqewfTzGooHAP1Wds/m221WdIXy9696avJvZiV7e6VosoE23eTtonx0qU1vJYi
to9BYdJk9drvZlZal7iB/zrZab4rJ4zOfZl97yfk07HhtPcWMvnj5FZql0Fk29gOvJykr/3NxIfD
95SUoMYWxjmwp3HdAkl8px32abDsf0AN4p4ndAdo6ydq8EH5lOf69uupkDmormNQ9sUEds0qOz4V
KLArW7nJMemTcCOyxHytWrNCna2mA45uk0AzhV+kvJSTWV5Hr672KTEPB+jr0QO9SbpHNRxq5bdM
fTsUyv3UnGNRbh078H9WpXgodPkUUNR4srz0x9SI5KNR8Y+ezNmkN/pvmpMdgaZYr/FIlov0angV
1BpW6RR9c3A3HFOXdtOqCFS1TmMZ7vs29a+t42dn06/ENUfct0uj3L3J0Iu8JFq9l2GQfFD31Tea
q6uTm/XqkQbxa6eFyRbIa7X2ZS+vJvL5rdeBulsOlw28DwIYHdrA7bUwCesMsWa8sKTiraOff9eW
RnUj4ubU2nz+S6oxjdzqCK+Olu4sp1nGgu4nVIEtk9r6pSDleV9OmYai1IreyPbEOhd7zsloKbus
zJzqu2n04V1VYzysYrfZBXP01jI2TDrGBKUTH91EzYNbgSIdIvPkpDEF0SCmaQvCbq+7Kt8uhw0h
OVuiJ/iV89myyeyZUmU955gkUar7xXFRqo+69z3oW4e5K9O4jGBOqitZvrVANu4Wa4eEbnljlMS7
D2NfbWuvTrZLEmKBW+PgJuq9JCoH9HbHd61qXCgSbUvY6NRPr/yRP4QRt3zBspUfTDpscpeF00Si
XNUiddE08zqlStsQmM06zXDTkTXfvOubtYttL/3lWcTDx3lebHvbMh7IajYemqiDB8IasebdrMvh
KpEyfO15y54WmrdDF68XT05YWmpn+qrZLEmryxgGAqrucigOf8YMCmj6+ADlXh7+oV1NhK62FnD1
lT83ruuCQjiRGkzK5kNpl9zV3Hm3KD2xTsJwP3Rmtqna3LzXRs28px1JXKFmFDsnsFkyN8zYV042
eTdZHDZ3zGNX/jhBocXhiDp7UojHympHOmN1Z7m0H0cZem91TeyMcIz80M+HusnNjrn9izYO1Wbi
SQdztqjvQzc0ToLpmuuJFmAbAEwr/VWXJANzayP0V6d+dGHIRqV5R8MzOfq2oAAWeXBMKfSsNarP
HwTHvvMotx54h42TZHW+WcbR4B9z0VnPGKzHQ5sPp8nW001nt/aDmYN/d5OcZ5dlXjD+6dzUK4AB
ZpU8GOCg6mwqm7U3FQ8meUrnAC7M3vHxv63RxvzQh7g5ZkECGJW8whmUS/Jw5/zoqS4yNbKMRzQd
eKs7MITKZ2EGduSk5U72c95RtY3ZgZZv7xRqGfn3U1pffb1meTHJgadG+NzIUHEkrfhZ61MKQHuS
T67F/KuKS4fir2uc7aQmdLWtgpcxLH8sr+0BEJhF1X5HFmQU938CVpe95YkaS9C4QL7QOnZncBkd
UTBs6i8epWFkuBnxcv9lQIjh6h7o+90YpmhuNHeeYAv6NDYyx12sO+G91SXxZkjFj1iJ7LhQmhda
uBm9Z46XUDyE2yyiV/xMKIXGQn2zYv+apYicCgJztj6R3mc1OOk5CMCTunbmHDJAnY+dBtun9pru
zlaBfpji2Ngb2FweBrpmqYHsEnmtUxnVfR6E6dEciOzKSDkqZmtBCkZ9Z/nwViPldcfWsxweYBGt
a4QImcxMFNPUtcbOXNtcNRkzWf99NDs86Oj/6FaBmNxDQ/P3oQgf7bKwYZkJ37hryqba9ZUo1jzR
xV1r4IxgNUgJTWd5yhPTPUZeGN1xE7XWrZzKT61KiJ8bqh+miozVmN+5ZZQ9DxnXpNZlyYtOl5rO
ih1/7YU9Y8Syp2uY8MOdWauBbxEgyHHqNgvq2muEs02RABzaIq1eO8RpgcEjOB5mshnlkkvTd6B0
WubwaVJFmFndfBcGmv5adHDNbTV5Z3c+K/1Xll8kE4x5ch6BLML8aijDaOC5e8qtV1hnxY7W1lxs
9719Svpgn7erOeAAe/ouaCKYGVrlPNnSuCJ0ie6WUywsKMskrXlcTrpU+Pin19l+Oeu41TcXZMOR
iXJyNYmKvkJS36YCK/5y5Phtch28RO15fvIUml/BXXt0YTQkB4FAFJEy4Dojru8T6apL4PsqARjG
hWXg2nwEU0TaZ7MRvpjOFRWMi+PY3YW7e8cfIidYu/hlYAfTSLStd5gK9dpi0blSqcxO3BaQjxpx
uGlt2T7SjO7XndND7fBV95jXLJCpQeKzoPe2dG+XzdKwcE3WIQBFx51qPwq/MskznTH7AAzcHwVY
/ZlfUcYoNcIo7AEKad2q753woBDznnsuPKfuh+NytGxqP2nP5bwxGmDxmSkPcEWYeASes+nbTr4T
xEvDN8xeKmpLB1KzDb7hESU+hGWrOmpnrQtinlNGyfgUJUm/1pveWy+HuEjqapWN4rutPOp4cTqd
gELU5YovrbFrnPqbhukAU2a8gaV8n7txf/ViRRcuUhqYok1Ae2Q1EXz4oKKifeg80AEBdYt97ert
Qzlv/OKeaesBitjTIp8VbgxDd2LalhKzAQizBJwwl2ilVL9PjKpQBz0p72cq277CXrmf/Nz4NnZX
MTnue0zZlonjPfAP81b6gY/SjA7bqq+ScLcMaiEAwFHzY4ru5YuOgvCzxE+90r1U7QY9NNZ9GV/d
KCyf7cqwbjQN443dZu4bRsj1NAXBp3LGjEIS35eeqWZIwANCj2+J5sqbXGCmgOmR7P20taZth6a2
tHgnmiyjqEfG0C7EF0jMtT9yA6yibRqb08tU+R/C0rSfNb7YWtK/tev4u3BCUgkVVraqAReYSyCx
ZQLm2KVo5YdMzxF6nu1mTFxc75XaZw3y/UHW3ZNoKv9cm8WP5Shu6x9pQ1XNyqc1FmS0qbFP/ADz
gu+OrT3HmTj0qD1OPflcT8jLg92o5LQ1PT17ssYsPls5k2/uY/ajCKKpviQ2ubsYt8CrE027d4t+
fPRbHki21ZhXMJXRtqhpk1hJV31Eyj7YfW1tWr+29sTgqv3YBxTADOVc9RE4SGc45Q/EcXal9M1I
Bf9oZ9MxHZrsjtie6RHv9rBtDcPaIr/LLqOYDrU0xUmnCHqq4mvUFvgk5Ex8DoI7U5nDNzK+80UJ
hwVD07CylFgIsAbjAg/hGH6kbXrV0kY+acGgHwAGye0yrui3ZJb2XoZevmu7dp7rTrTGsYyROuQ/
psRIPYquOg+5iO+Wocbzp403QGYo5zxPkyb8IfI7FJdRSXxGFzwtG2SOsMPTx+VA4tRAf26A+iib
AzDl0sQi1Rm7IBEjk6A8NFYI+43VFEEF0wpJj4WFGEYLYY2bap5jmW7z2dIgeBMe4OplsxyOff+p
ySzjHi3Uo2s6RyI7yje7Sa2bKGGGF1r8HJhu+KT6udQhZY7a2O6WCn/bGQQAmJq5cubUb8p0Ph7E
EuVzMZ2sdpJ34dQ8g4W3fkHL1UzP2GkDt9iFiegOmKFMs6qPVto2Ma2uYKt5enqpxrslrcjWdPM2
H8rTcoTwPtp9BZtRWsii+96xvmWaeNfsgGkhvIr7VENFTHZbeSmY2u2hQkXrpWOe4mJxUigZnXas
J734RiiEtfMz79KiWD+PXUzBwnXrgzK0cuOZYXEwCFGg11+v0QjwLdM7aKizFSDoPDi+lhmhIoue
nLIVZ5gc6iEKmXo2fXmd9Cx/sEtPncLM/b6cc80kXldu70Pt9i5kRFEnbE13N4Wtvf9yKxd6/m4k
UXXPxOuz6ALjm2F1xsZuWcwoT46vzshsF/zdtzFCXkCUeLcTVZa8IYaMa/K1NK3MqB7Ou641hGd/
3lCucPdmWr90nu/fNJKgTZK9gmIblcW32uj3GL3FzeKAht3o3Dphdru4nZUlR67PxF4NczZ4pgt/
V+lJsl4Op3kMYcwzCH3jxJI9fPJDQnwQDxMSBCI26k2QhykAfLOJbPp1vr2q+Mb7IMlXnu8UN5qF
2a1xwqjeiukW5JK4m9D+XSmVaZuYusy6UnF/ZhlNAVS3u3PLE+1rL69OOClZ1/dxsMrnTB6SqQUd
AapPAr4GjcQNCR6KljvBpB6SU5pvAZp3ltJyVcTJOPdrtOcGp+EK/EjyNppJuXINu3onXfOzHFvx
6aX1dUQgu8NqCxKf50cBhX6sgNez6Xr5e0/64pHS2LTPKTTZtyCS67OXz8tNLwKp2HRdsyr67kUr
o+S2ae1hayYVpjTs30+tGu4tDfL4GI74poF0rmIR2GdL2PnGmkS5M6fevyd/Atm1Fv5S0nc2mCiY
DVBhpjVZWHPVIO2TVTdr1vjC+VTZc/8ah1T7CZ+P0Ze3Nu6KhstdN8phvZxW82tUSWQmmYpvyBw3
otWw6cAT2JR1rSNn9/oHUcrPZVzqFKfzJnEvdhDfjQ4gIMSR4FH+txx6Lo7QYsNbz10njhA2VUH6
W0M9lIW1DwQzIuyJ4PssM0P3FJHgCma/vsN2Yh+LMG3WJVQkODl2AJwppCI9b9I5gSGSdrVPkJgw
7/jX2LKXgB4a0/L43/ymdeoEBygNmz8+1LFuZnrakG6YpH0WtpfSb8mMs9ekLMH8eclqdawWNwim
vk73pIQdmIrS3hjBZHnCAIvV4sI7Lpuv4/841814y3++qitMFhXzjxJXQ2ZoysekZje25eN2saKF
xGGiFJ6HnHGlg7Mpo25kocWma9N5Y9cUusbmwPIaD1wiKN7X0n6iFkLDD4Lxpmfx+gTM7Geg8fVb
QlciXT2lUzFcRYYtU0w0BD0htcuyKZOBPT3AFGEgX/mPEzDSB+XF6+UEVY4nLQLfoYeoNDfw98jP
hKO9rovE9U+YbFZaxLc0oKexk4ihkH624sGJHFrXc68jbkoIOf/PKyD32y+Gqt4IDsT2nn0fMJOv
3bRpL7qaQBZysSikQ1ciEWLu4+apHLXiugzV814i+QLylKhvljEi3PrNmCWzFd/w13WX1/twjpfR
4sS+QPclY3HG2PX2oSvN8DGU5njGpvaaB2VALkMfPEVV9IsOSfkqPReZfT6Ka2jXuHjCOMecB3rF
twzaMZPKeSD5644JzXZUBs4HKoPPuccN0Y/meUbLXTFQWUtKbS/X8730GM79J1OoTVnCfcpCvoH8
sehEpN4AGBBXFn0pre0Wxwo4gubgaAh8qKc/ljL8KA3D/ToydHTZkGQHwl04mYQRqC8vfEEkUjHn
eirDTFyKyPyWGUJ7ngrICnHJpG0SBRM8cmfOfRz1q8D6UU3ITKfUPqncsR+hzXOL8MtVNKObTd8y
yf6LrK+9ZUzZtD6mEJDDcnbZTBqsCYFJGVWuteFhm1wAyH8P/QlvbIsDUFpt9xsMsNACHPJyIDyz
qT0d8kcMJrXCS0UIdA5rhZyTlarftWAcnwg/ejN56bGIy2w3RyGSYErUsMOSB6NfVl2nZqiubccq
+39DeIT5j+geOkvSFdIkDtMwpLsEyPw95ysePM1jrrmqe8Nh5ZJg4LMmwuydLMd9X3ThupGEki/H
VV7X95r+vWaNWBI5uRswgTykseOzRlTWx5jZe+7L1i8DZ7DhZzhUvDRY2xWFp1EDxCYm1DP/+y+Q
/0wqk5TXPBL+pElAteX9M+ImGgyh4yXtIfBwGfpq+qEFaD5cE/GMH8A2K5z8mbTC9IG693Y5SnOH
y0dulgNvfnXeyNVYNeljALkmsKsLZhjqu/YIeG3ey63Buski7DiLQwLOb/nlmIDbPDGz8omiTvpT
i6iakPWQ2D4un6s0knovEO6uUh8xjUWWTimKTwiM43ocCVdTKm/XoWwkU3k2SyS4dBMukrbZL0fL
uO9QgSHONllrMHK3Er0XBmCjfW3xN+d4rk+136dgZjq0P56ALitYFe7RAEsuvhGI2ryx0rjelA0e
0WjaxHTFcIj23hP3L5LLQvtOqMR7arqCW3HS0DC13//3J2X/x6XmuXxlhcV/QM3FP+KbbcQRhdsk
pCh5Wp58jAGoph3GQpV8GM1k17v//euEDUf933+lI03LFARTzYgpz0Stz/m/Xd153xnc/Ytf1shD
2/IfiQDWvrc+8w691furbtrx0TfGkbVEkL64cnxaXoE269kKtOClR/Zp6DZEpEIbbutqGm+XPTPL
eVh0igC0mdraOYgwvDCb3lvb341J1rz8GY9mE/N/Ga9lyPQ9CFmGcHWQ8OzRfQfl9UQ4ZbfzJ/qj
Bk6iJ1uzpqMFFxIZJ4emocu7TInTUCsIVKmtbzJv1HCPl8QLEo+owYRgUxvWcFNaDRgDjkY7CU6D
wOH3t5csZ5Yf/tvpZfDP/+bPa6zlFwT0FMJ5zsM7UB3btosuuWHZGyOn019Y9MKH3v/pd+26bib/
M6eltWpIhX8Ay5LvK3yhtNgSZz9nHm8i2exq14rP5axTCoMBfx2Fc58lIDeLcI5IR5Yc3vkENN7V
gdJ3vqTytYx9vVqREXIek2C3jP158fI/LEIUCB2S7q/XLv+/zqRahSjW2i4vzjM0OStBzQW2BKxE
o5YcL79vJsvliJGfEWIlzDnjCT56YF4qC6ZSVgDBKfHSTknkPgotL47gKJttLFX/0fYvGsSnd2wf
Yleb8Aas0Ole0OUfzDCobkPseWsPQcyWJJ3iBFJoJPElLZlz1MP3pPnEFuKgNfs/us6rOXWl69a/
SFXK4ZYMNmCwcbpRragcW/nXn0ft9W7W3nW+GxUdJBxA6p5zzGfAVQIhQpG8lvRH2ES4/2nI+mP/
bLVe/4OYb4uOIyzORq2OQJXACWMp3lyzzrhhTNif7oeKmqKT6q3uPe4/ExoxTuClCN7KUYeCmb/O
HJFwLCef0vr/DMRqyzuIHj7JzFD/53JyWhpN+sEs4v/2y2nUBpXoWrRxKZvyJ2lIcWJFAa6cKhf8
FjRVfbAJyd0oxN72oWJ+aM7Ubnh0K1u/0sUHiL8g3cG0637ERHKWkWk5cERs/2Go23idOkX0mULd
kTN01jC5g2BvTF6yXKtuYe46WwVTtF1u1P6LMYpXViHu9z5xCV9NIn42m6rYJ6NjbajkKd4wp6CW
pfW+l8lIKsknrR0Z5nAulfbRxtDpDchYsdHNpDwMQ+o+RaNGlL1Quh8dJZWunSgfWIYmRHNq74Gn
sQuQJpwATTEjFjto0dN3GH4piyaLzLXuhkej7CCVV772zTF+VXXb/5AfkqaPgXOQXZ4N83r452P8
URXuRs5wnASdQkvNQCFYsgW6sWZrW7AMT/4cGtGq235ov9/7BZ57w4yV+DOlNcePyulc0pXG36fe
m4AK051TnQmXYmhZKNFhYoOIEqU/4/c4XhBVBy92rq1lt88qAZwFcUJb9zp0PQRBEsQpWzmqKgFR
dCK2RAfnUf3VHdPkNfcT/Uw1xzc5yWDBtwPZ4IAj5I0Q6Sj4LOXxwTLybokYCNSUXxYP8M6AvZWR
WxDIoX0/6DFk6DYz8+VfE5Ng+jOndGdK3H361ysN8FpiTiclmr0uBgv2RI0pILUz5qmpWttZvY5q
Ypz0uUNOwhW0W8cd6lQnEGQF0358TwJ1XPNorFH5RuN7peh701DMZ8t34rOWaisg0+o7lgbqIiq9
4CZ0Iod9kkznlqp5dPxhCKk4Gx64z1Rbry9YWVgUo+Qe+eLAaiHuwDz53mKpjKo6CxGRP2ZdV59A
+mdLZRLOo0rY4LEpIpaonZkEuLqMeNLfO++T9LmTdWiyz0hGyf4pcopdbwZwb7TIefYm3+5X9ZQR
s4zVDYmL4dja7XAEcf871hARm4gW1myg2BJCX7nqDeUXQeuE33PwQhAW4/CaGRHPLNNM165jRiyJ
0N/7KqnqPeo0Z0eGC/DYjO1lSVM9+iNyJnOG+kYV1Tz6FKBtQ1oou3KK/tkovmjzdJ69j10IlPxr
dhfDKJhC70E2ya8pS5JC/U7OVYBwUlKBSZJ8J88hDxoUfCvlZMtAclq3KCDlW42TsJ/IhO3koDx/
crf4EhMvnn+wQa9Oqt6MX2/sIpkEiEupg561zsNkNu5zVFDRMypX2UhY/yPMgcEgm/B0iW2ZyPRl
s5/GjmLSHxHsnGfZU5ctVctu7R+CuS/Psn6LRwZUQsdQjp5e/vAh4bO8NTAyg1X0aPVJuTaaTnlN
WvFaCb36NZjhFjKj8Zl4tk09Dj69SHNUwoRiIj5tD9eQrxk+Rd300+7W8hwoN0TkwlF7FrXnUQSI
vqrP+UrUQOhWGqMfSIUfnPSo2IbxkJgWYVxfSYpTRzDp9N2DXXPKJqs4yU55kM1oMTSeeIyoB0SK
fnLjwv5dIw2MXUywF/DKyEqa7Fe1oHvEb8P6HpCJXUx9Or0PSRYujdwxXmxqJFcWZK9L0zvRZrKS
s0OK5GrWWHPpVvbOAxW/PrQSyw5dyHviYEmeNVaFWElk71HarVKzTG+2x/qwN+P866xhjLJNlFUt
mkbOqmLzDfSVhXO04fDJzR7ltSNLA6tgFfFaNrsW7b7SpArOTEn3Bkvhz8mK92DxzV3KWWZRsXnv
Ro29+XxpTImDocpeVIWvu+Kav2V3YNf6pqIkeQOV1d0JUbUrUAXDok9mHW+Q1kcX8fVyoMTpmxOP
p7GIZm+/Ztz7xKVxN7LFN0Os2eeT0jNzrG5UfJliQQKoK1A6zue1La6xvdK1j3XMX5D6YniGmRDf
KmHAe3ZV8wnPHG4GGssVeUWy+g/E18wbyqd0T4Qp2/AISnAB9mBpuZPGXxk8LQ6A/UuvoGpIah2e
QJQOL35rxY8KMoSFHKXer7+6ZEbrdIhb8g/p0bOAiwbtNciN+BwWWMP2kHmuZVpS6ZHV4jXMCS56
WTp9jsl4Izqf/hoRMIU1vyXijHVqIUIlSm2gIG79K/t/Na+jKxhwimPyUGyAo2pfYxAx/CsIhGXr
wRWQ04ciJP7hkvGSJ7TWqK+SAu8jaqHrhdkO1N3xcft6de8LkQ7/NUoa/+95cjSf+/4zT17vP1f5
/83r2Uw9WMSDUARX0daForsYRi0515o1kD0qY2qA1fCY+CQBFgn3gLMcLmq0SvDA7z3yVZmUz3Vb
hwfZauQ1RFhBZ6wGYACyHcwEdkrB+7VKLT6iIt5NTpcDYeU4u65Pf8qur7fF0SdlX1Qv/+qTL4eg
Iy/O94XP+58fTPargtu5VmTY0f5zdfk+ntumYACEt/pz5Xn4/pvfL6MQBFt0mtlv9d557Se9+95O
JPqnwrMvhBTVwwSudC2M1PjUzJ9yQh1GOdZZAjKKpSdnnQTlMrTy7ntZDDvHG9Q3YafB1gsbazfB
b3yZL60GBDf8KtMPnhe4V/Mi4Q7yEBjkqcagm9aS/1AoqnO1v8aDORx3H5fT5flwdGdWxH/Ol015
PmGuscwK7BIwGr9f+8+5cp68wH+u/ee9OxXQJk/WakfVpHWxamE+JKJ5lS23t6yLmuX5jlI5ksvz
DJgk1sUParFuCvDssikPZhwWWL+TvE4xIkCnFYpv6KfSB1XLyRp1hboiwaMDduEwaq2H5MyzFrKp
1z5wzJJI39dwApdgkWICsBmSABEJexQqURSkh15tfXMB8AvcDcZBC3AMrMsHvonNpZzBFHKgbsyP
JAisZ3bZb+WoPdpu6J0o/F/1LDq+WiWMvVPTCu+UAXNY4ucXreU0ecB6wgNbHI1ATpXjvV+e4Hsw
ZU0MhVHhtXU7F8U7CKuNKoUNlRRrI+q93wkuOYndIEHCpVbz4v6nyMSThgLph1FOt2qo0u+ZNX6L
eMR+a82cJVja+x8W1rMLdrXOex/kAzG9wn6r9QBvG8jDr7VL/DmtIe3MABMHfny3Gd1qeiSO09+o
M5sWfJoByilOfwum0Qf9aFtz/U5/qxDRLAdqhvdYPA031TIstoJespejPGWpqy5LsZOjIm+tVe5U
2rYr04maYwonKiwwpoVOierR1qB5CaEla3VuRp5TYfxhu+Yx+ZogZ32dgNuB2KdYEmvGMtcBc+ep
GyP1651tPtT+e5qB2GkC79NoUOqnrsj2pRerJLSKLf8u7zMsGm/FFl87TG0sXqwsf6pzz/tM4Kus
CLeXj34JSHEMAI3M880U112zwhPKaOJxadoxBTa+O23EkKbnEIDjWb6qyA2sMD+nUvDfA2wnrS0E
W/xl/z1gDCnoFV0/ZAYCnK9ROSXHD1aU5inEYWdWH15k7g79HfsUmcsTXh9uBmHDmLt3yklyuIej
q/XawE2Z23GeYmpQlqx7/3OvSyHV4N4EDZH4a7JNQtPdRWoxPRtu/qtkV/qd2sd39BM8S12jpJ7E
1bahEkw3Q/Outul6312D3E2gaxPuXQXFsDDb9pR0lGd5YBFUEtBog93UagOM1IkyCkoBpzW5dO3a
1rbxRHZ65xeN+8KTz8UzboeAKX5J4sncFI73s1Xa+lEeht6sH6f54CSwkQ32KUs5oBTzylSO3Cfe
z8NsqFgP5aAv5BXuA/cmdYr2/isC2Oc6JhtBtrSKRLml8H9Ia7mwBvSxxA0qV2/cbuslWf72Fhh9
g+tgWFL02nZLF4+wW0pdzNKdfKKaUQMloIg+EA/kqy4PU9LGCGcOrYJR3pIYaXmAF4j5gXz537bK
WmITDBHhnWWsBV8sZ/SxxrKYYujzc32gRDvLV/cmsoV6ZZAwXk5KKA5tZdUHW63+vArzsUsXwzxy
H5avZF9TBeOu7A4O0VCe91awZusynPKuAV8jX3pNe0SdWh/UQAwnkAWYZEBSe6TQfa2nCmowy/4R
tCylRdxcDIy5P8Nw/soLR72RwixXtUkNdUMt6kbFB/HRxNxqH7s9X2ovUR5VYAybCYTzxWhFvhqC
0rqxu0F2a7rRN0S7T52YSvxNmo6Vn1lcvUC9snYG+tKL4greHtKkqvBQpiUPoZmmhK5Ha4mFIFZy
KCap4vcxQJXD8iIVD2rf1S+yJ6uhzQYS4Di/gezzqelZkV/vN0mnuxcEsoFpayfA0d7jfENgUaif
nPmQ2gSEF1OZl0tM7aGh2zni8tilmt/O81M7eBmelbAZDPbdS7fq2HPb8fhnZEw1Y+3W+FHK2X+d
qBttv0FfrP01W15MTnRyr9pSKAnQa36D+1sN85sit853VFT/UBM1OFaKsdchk2xL1jDp0oMnTojT
PzeKDT82iSlXbrE4MLLyqstDq0F4DkZ9LWfIgTHpn43QGR5l1zS0GXDp5lHP4v54PwyO95vPQotS
1OqOoskCFNVZ82eKGk0NDzgkGGUIw4AqJZuQv68/lWX2MUIGQ1dXGU/xfLCqXl05SpNTaUhTDhSV
9uQq0zMPHH16tXKLmprKPypA8MTSgtu4rQi1ApA11Qd2meikQrjUeCyUK7tL04s/ufbzEKJEr8PK
3TqUmzwHdqUfgiLvF3JUHhrlZ+CR8vvTM6EurSJ9583z7RJgVBJqLtruhgJJ+xR7ifYsr9VNqPTJ
Fg17eaYOjQSrJGKZX2f6/XuRjmTfqa79y/JpCBTnIA9JZeAIdW/fbaEGJf0V+n50RC7E+naooeCW
5fCBT+ZQttVnE8GxFZmRbyPIeJ9dd8RzGqZVh7VKBxl0Qzlb9al6xIDtrHkLhN/uE9youU1yNlR8
aEmqehvGajoEUD9Wsj901LPSJcpzFgfInqm7XqValzxTQ5XshjYxl4rShiyeKWgAvxNVLQ96cutG
gRmqh+vxIuCvtdYoPNyi1qXAIaxecxF6TwUyu2ecuQ/t3E3aHTdxGDAr2SQ9g9lJ6rnkthhtcqLL
lfNqxYV+RE44LGQ3SxLqZEylX4SFZz1YveHDq8/L/RDVv902Us6yK20GFPBNOy4wtYlPE4/rr0MW
2cneSNzne7/S2h2BVqUBaWx8v0+tjTL560x0zVuKMqj/+fcVp8ho9mYGC6CAL9zWA+kbI9XehgLh
luq/IuWYTggzMeWzKvWNlDoZgMp217JZ2egyVYeIzVSY6puro0rm439zhRs8jZX3MRpOep5UqsFr
VpyXohT9g+H6750fuhdi8O6lTM1qi/h2WMo+MxgRzBUkYXKH2243OI+hMAwKJ8ppIZtywFajbRCa
gEJIwelwyRXtZBsqd2tWjIumrfRTWMboEVpP5ZZn1BciSu5ezpOj1OoQ2slBT6K4ytf8b8FrlGH0
0DauvsFBpH52+AOQQ0mTn2L60cy0ClTePwxNL1+bifq3RjfPXm91n9r03s7M0KJnT+3ENqqAso4u
HapDMjRQRrMm/yyUQH2GWYLg0TGB7nVJtyEX325ngow9O38Ymf/ZmRAQ8DGn4FqJ8rlYKz1pcJ2p
wAjLN6J9C6sH4EiYvOZj5Vk3kYS/kehZR0rs7VtbV9+bocuBajLWs6DWqdj8aikZ619zZJM6j1md
drVMZfxqCbM56cTJoKaYNXXndcv3dhkmQJvArht72LPGV/1H3VTHAM+YI25HTDGtB0UbvKc0z7cV
An9sWJpgYcxlkWpYazs/caxVkLflW+HN9gDktfZytOLDkZqacXZsX3tNfCQ3nBOYpXWi+HfFl+4n
Rqj+i15UuPKWdnOshrI8GAVAlCAy3CfXcfSlao/FRxcmF5ss9u+24/+tD9nPqLBqCk3yeqOVkbX3
2nLZt779oQlRbG29T7eyiX/Dsi2s6M0L1eoQQX9HFG87H44zvKmZll47CmBOOS5oC20QzkeWQzgV
ZNePhtdU176aXo25H18laxVqIj+EyMDfMqKTvgDqQTgCmxMnnc66HesL3WjqrWWooH1craczw9Ro
CmdebbkEltc81bpoD0Eo3mUrIUhJUhBYst60GEnMM6JEaZ4Gv4Jd5+B4ksxN2WeWWXMW4zUYTVzG
09w7VjbqvA5R0L7UyVp7qs1vy1bqex0jq/Uz+2cBV2IRUg76LOf2WJ7vhT1/que5ziSIlYvwr7lj
nnvcV5XvlMkjeZxRs0TB0QNpUahSFR4An3PSWR80o2jdmuUEQH51+3eni0mmyT62KocS4Zyq38aW
z4gbFMopBpSzsxpr2GODZB0tCrrW9ZiVL6MI9UWG+SGK7GnXmj1kjEhvVqFfiKdJ8X4Ps54w6IS3
97Xmp17GuKVHIlq7feQeQ8lBwvHYYinepJs2U4YnY0C2kkSlv5SlRhE5APLILdw/K0bMgVT3TxsU
F+UiszHIiP56XfSFu5LIzKpmL5GOvo9WIxRdjsV2NNy61EmWkTMIYMDdcENGQGgszbS9HK2dAR29
Yfo7ORqZHbVIblju5KgyCnuF163KDYFLeV2Eu3aAgbBsUgFor33AmRvZRNUjqKyL5uoyJit9joJc
Heq13Y/9GtdD9vezYYnE9stX8kBJBCYm86GRTib39n2ObwfjOlPKEHdCJsoB7FYWaqU033z4tAtk
3epLkBrGphwscYiA+54pRcXYLW7Lb3U9rkZF1baZFbmbrhP1qiUg9qCXIrn2afTb4J/6zYRxDSbW
6HAF15NTkmGWoUdm8S1NHT4UivocEtY7qAJiWJEn6rmui2nToZ1+MILiz6GyK7HvKLkN2IU8dBRo
AjmZX8op8pUcGRuU5Et5spImc7n4PCmPCyoJqLTpN9C8jDXyynCFaY72VpuUYXsJUjvZNBLnqYua
7lKi36FKHUftfKAUccB7am8bjX2lvH48lRnlTHNLHrwBYqeTa9aGokT7mlYIJCcLo+//TcC1gqLY
zDa++iwrtK+k8jZmr/ZnblbEZmL3EWzhM/m37DV1w/EYmDCYrEnLXu0CYcNkqtBy5lEMnce9V0KU
kqMIjdytVRfeKhsq9iXqc4yjE35JHLBV+XOQffemfPV/9rnsSncq0Tst4Xs6ahUEZz/NYNqW5qMP
93QbEVM7tq5dbcfSc4/1QCqEqGd3mlp12AzBGJ/5pPC9Y5l5JtVirdXQr5+GLKHcFtj+pQyHeJ0g
wbqUhLJWU5LV1xJM1kp4Cax1u7FWuqmurEnxAZgx1xaq8mMaR/IYThy8kZUKV4MIlCdtFubBMnIf
Qh37hD7Mre2IG/o5rsgkxpHT3vxk6PBkbPLvWKjslaIxNnnPv2ykjINCE//U49b0rHQuHpe5/qT1
TXniCeY+46lFwMtWso0c9CJbf7QFiJt5vjzgj7wtO6d4ki2KiPJVU9rQ1jA/N+ZC+8ibxDmYD4li
i0Xb2diMzgPEJiGGza/uA/c+OVBW/v/OmLSDGzXBY682w9UQw8RWjnpxZSpyzMvbbiXYkcJgTsdr
mLX6XiM9upCTh6aMoCGOmDQ7wCUcy/9ZZZ6yGzqrObeDgYFCo2afpee0+8wzkxNV4AsVXBzbSgPH
byt0dqoXxxfZZ7I3Wk6lhofoPEUOtJUj1imODauvvnlgyMZuO2ZGQuxxnjcfCiPhqTpc4eXni8mY
KOXgPviQzYeuiNlu/dO0oIkvNcchGqEGPXUZeWEceGA42WKwA1aDgcgfbT8cl03Cf4xkSr0rBhHv
c6tTz7FeByutMcRHkLVHUUb8LyrcFKCX24ekogBtKV9CJmyweArtFwzH1Ecp5dRUlQJBDCJkq4+M
r5be2frNzebiQcbComDnVkwaVWQAtx27QTepufmtUUucbIvB2APWzG8mef9V1SneVo4CgrTWua5W
mwAe6VqBhbANo6xfgIGYTpE1etcApPzgmulHiwRjU1AZvpVNWAgbJ+4gVvY4k/gxIXEKcAbk78Dg
eu6Fah2EiOUncwViGRvSTuM7pxgg2VXqfHr0Nr+drtrVOhxBpdbcXTKVMUs94wPgj31oElOwPSxU
VsJK2+64QcQXOYUVr7OsTeRoLF/2VmH8DGbivks2n9TfDrC4d5UHp+2hLAEhXN/7tOozdO3pIk8x
bDBfig5joZcMf/BIm9ZCwomXs3fNHMcn89lAkpyvP1S9dmBD0C201oxfSazqywIc+n6amziu+Ys0
AUYkR1sBUrqaYAhQoJSwam8+gw7Qu9nW8Svql1MDD/LJjFOSdwlipDzTFmrR4UCBtPSNeiJYhq55
q+EKn207+Sa7zaEad7EOp0Q2m842kOHEH31jUv3UJzdZ0VF3froO22RA9Oba7wqVgIOZYzhdtnuU
8SMs6oHC0bnIA9jC0Q4M+7lSw+CI/QYg07koxAooyZgcJT1RHNhc/69LV8kuMpRtgevlcgrrdt2Y
KPwWSl02lNYE03LEymqtU9t4ln3yUJpRzcM2SxDVYdq31tE5LAOSORvg/TgOqDH6MULw7sbqQz6X
ukoBpE9SP22y3/96kVgi/92M2L4gpf/3UDP3YJy3Sygoh62Z7uH9FMf7QcxOyrLZL9Ogy75e33vl
kGx2mh+tcFuhsANVBCrcf868Xw2jwn+uIc2X76d/TZqvgWlBuLIKjKWzUq33Y6oYfFms5hW40FyV
aDu/kGqVQ2//7hqV50kXvsexE6/yNg+e0tLJd1HZ6XvqlUBFNnW8NkpKhSsoIQHIDlUf/RfLQLLO
s+oW1or/kruqei2zkuxv5r/ICYpesUgpVer/6Uo8/YaAEmOHeXo98l+vwtE61A45lpa6vQ7S3i0H
J7GHxEiGfm7q7dQ88JUmsDk3YZRbR589qGyFkVc/tbhUyVY7Gtlza2rUtEwYyEzRWdXK9EUEITem
yNlGiSgucqbd+eRTQP1R+ZWhDFYrZPsJ1qrzW6QCL6LaigO4ohRBjDG6XGNMqC/zzfjJ8pv4SW+r
9OQTR5GtjkeHu8hQ7a1agqY4ezAFs7tP28M+ACSnc8Qdxzm2Y+Ae7dGJd1ABv8l+ax68z5CvSmX6
oAam2smWX0ZsmrJuWNYUOlzcSiNmWij9tpmbss+o0Phr0TRt+tFG+TAPsCpt8D6Z0JkrZnTggdCz
19So/LIjHTk9B6eveL5RN6g92J1DuUWPmTy8oke9g2fnqIjNBnzuP/F5W43TEP6sUjEuFOFHV4wc
vZ2Lm/BWtZX4hbIKynjnKS1VH5MDoqlonYZMfGA9OPOe2x8BqXek9xZmqjq7cbCdfYg2Dflbm3zW
LqYJmD68TBFyvbBDmBdrbvLZG/Evc2rqi4bVz6lzFGch53s26QMoh+izwjpdpiORv7xXnlniK88w
xfdWK+wzJUAK1c4OCeSGXZuc4XK1g2YSPpfNMZzM5+pNvrbdInhBHQ/BluDSQfYlCnpt05qJMfPF
qsxtzmMWPKh40tRLx6kvbM5BHMlBzJpXZBGmjTy163aDPpEKHN1k6bDgOPiq3+AnhRwrau3w5A0D
X8ZMPGSu3l1kSy2emsSuCMyL/rlNG0TZKmsEjTLRMHmr+LlWMX/vp5B78Zb6vO7gqpHxqDZ1skkc
kJ9WO8TLNi36z0iLcIwL0FlRUsu2v/llqPFv6kFGmKGxtbLiEtx27KdPpaLAj8xMwk+6SQCgG5Mt
mGskYfNo36UHSx2JbaFydHywKGwbjSe9CM6Zi0gyBXh7NFuUbXKwdMQqrT0NBJ4SUpUxhaibWPaM
LX/3ZO6TA0V0bpMwvshGXxvOA7wQtiJMl11xPnSbHNjAiuKUIll2JFQWvt32u/s10OdBZ8FIJp70
nr+12207dTjAY3CeAhH1tyKfH3mZdmZ/3N/CJHl3rGDgn6V1t6mAR255SnMEKtnfXLesFk1DyFye
yT5aXziZLx7kqb7H1ygi+HSQ5xYOmB6qYoNlZjoIhOJQPJYdxjMRRlvxaNSPmhPWRODJiS3KEAxU
46mYQxKAeM36gK8gBQgvUVxTlFlm7sXNzWZdRJV6tvRW3xgKoUnN7ZNdXQIz1tk9QhDVnf1oQszQ
RqvYiUqtj6bR2RuKWtqzx0567WaVdkEZRmE/t/IXxA8gqYx+eq0nTSVt65YfIfk+vjaAADwL6xec
di8akL1fdhBvfWIK+BFDEc29NF74/SVjcwJ2Fz8gioC6Xy61gz0lfd/NrvlF6lHf1FByllTzKE+x
6II1FQr4vdRZcJF92Eaq22Z0wIT809emunuYCPs0ehoES4qE7ZOeDl8X+epzA31pqyRby3/OclPz
nSCvc5DXlQcW6xj2jRq2Fr6qsWlGVw2NWV2ziCsPGPf4V+G5P3Gkib5HkGDQGMXGJbT67AGbmWAt
nY/IrhO+Lb8pZgVpSR3KQzzV3tVTlZ9yXJ44/XMia8M30YrvYKzCa9RAugJlBPeujJBUqKSIUKN1
aWFd5NgYVh0favGZwlGhTMPP6o2v4kTyNTcLIYsmk9Ht5Gx5zUDFNcXz6tPsJgwZwO5OeTFt5YRq
/mpYjTfsPF91sbyYL9qjmVhN7JQ2X+0Ey8uC5ZreuvWDPIO1knux9/f3mJQaXx87+3H/LVwuhTYI
x4B7XwkKEj5CaO7kzyLPnwZtM1oqjJj5d+/CgZ3SFO3vJ7E0Lncu6l2KUiL/QInXr6+ffaIOEaol
oYf5TPmDuV37nnmZTuUpXYGW9xcUorIhL6jZ/L/DNPsdpSnrSD2ulkZZiEfTqmPI9BPik6zds6wT
r30aWjuRix5EwaR9ltRTgxbb265R7ytVQe8aGNF5KD3vka8HVZKzNqg2fiNs0z5xQxrXlm1MB6NT
nYuUDEkJ0Cz1EaboX8DjWLuSz9XWCozprQ4ICMxXiF0rJcClEw4yHfsROQu033kAg8jAdazPkn3a
mqAPQqFZQCTc4cfYshIj3dxv1LCZ3gGzr8sh7L4bIKmp6VbFSe8xR5o0xB+4vOgwWJxxNVDTMix0
tLpHKg0ohOx0KGBzcyjN5uhrgvQA1U3xVrM89rZl/zCV5HsW8qU8WPXYP/w14vzTdgQmzqyBNYqy
/jfHUiyMZAncr8mrFzV3dovH+D+HfN6l3ptjpU+HGVEvu/p5H2tEfM27qjpg6wnQwImP9owTaXJg
I/LAAxNusx++3Lvkq2guIeht/Xtpz/ZmISsP2Z/HJXHRr1Nx5krcptp99d0v/DUs5xT4NGyAD2UA
dPobZRzlx9ArLEwdYVyLGse7RjHSI9Vs5p6kmrarLGs4Qa/M1iIb6heqWCjyLtX8W4ZwtuOpenVI
iWBEOF1LSNpXyq/8c6dTnV2SuHkn6k38NrP1HZFQ513z3RUE8vE2BFp0pByLeua5f8xJbrpqGj4o
htq+1yAK5+4qnPpDbvBwb0vFebf6mqIXV1GPYy3sF+JGG9lfwn7c6ZG+rNB8bMapbp/sRq1XY9V7
N40HLI5mVvq96sxDrjgojlxl16do9AgfRdeiqutPQTKKdZ5ZvfCPCddTnsdnT5jBznSbCc+0ollF
wrUfANPHW2ovu693sFvdvY0+SR75DuAKDql8B1+BVGtFj3ZaKqtU7Y0tZPJm2Uxefu3mg971CtyY
YNjhWphf5QDRWMRQZvsku7AbSB8q1/gp58sJRK6DdQiXbc0XTkmWZlK8ekF3C8A9bQ3D10hIdOmj
q3rvAAmsbJmPSDsGPi1fo1APzYtIUQP0ZrZMPfFMTA63lDK0KeIP8jdMbJuFYpFqcUWTvwWq4P6s
GS8tJPxLWxQn2d03jX8Qhd8sDcPO3/o8CzYCnetWjuJ9YsBxs/pHOapOuPeY3vg8TrZ6rUS7B6rv
raG5BPvAUopDVxkFkqK6ucqDAYgZPr5OXnjuy2ujubpIOXsH+Wk6t0o1VvYUJwky8QXpRkNhS2Mh
cFj4VosfGsVFt8o30g1x2mDjzU0LGeYWZl6y/hqNo2JHYKdaEVVgj2bBStfxiMKocRK3hrKSA3xs
jOXmUasiuIbonD/MfKna6vlCCzPeepBwv84nAzBruF/khKZKx6cp7x9ky8od8sBh8fXGqRGGL477
UavlhPoG6gHh0Rd5kYD/Z4dvzbM8zauC3Vhq4tLjXyYohCqpp1rrCoZSVENSwqOOPfA/bnc9y94f
YGv2rPdZlRD+Y6GlwJTJwcYWifutRqhM0YjQn5wpP7eFoixrEY2XvFPyTdPq1TGuTeiHBqupkAfF
IxRJgjFmZDxpQSJW44CCyKhayKXgk5ZOKiDnBWN/auUhiXDZTc98SfvTvVs2A0IY29xgBSybeeP2
J/lKHmyQdezNvHItL+Q4HTcy+dLXo8e4TwFUVY6a7msSe9t57XeowYc+jhOGw26oE4Nmu7Ic8Ev4
VCvqq1wgodCFv0e2Ofxy7fZX72Kn0NrQ6iw7/81TTK8eLHxQN6aqimsQKK9B7/kfts4fjWAmTJl0
EK8t2UbTtJQPLcYEyUhsZVurtfKRWlsYFOmHv3KFZi0Dra5fuzwTW7g6Yi2bcUctgFk1BZ7RjOb/
j7HzWm5b2cL0E6EKoZFumaNIiUr2DcoROWc8/Xxo+mzu4zlTNTcodCAly0D36rX+UPneUiNntpdN
O1f0hVDwELx/Nk6/+WHpLKYYJ5FZ7l9HnAtUCHccoD8wagt2sgv3J3RDzBTXUFKMr4X9XWav4AR0
L1U7bGRrbGB7UGy5yFZcegNuN+Y32dJFaZ7CPprh16S9clOLj5EOslWmyILQmPZRMrNI5gSaX+Iz
JUZVXcnJXtriRCuwdJWjMTJOaxW9hvtPLawBDYdkDADO8dkM1vayqYJ2Lz9LoQEwotDcg0y+VUGP
OgYcupMcdZzxB0nZ8kn+Fo3SXpHmwb2jQkuvp7KwSJxiOylC/V3DfCArf79BzlL9DUhhk+98/B12
qtXwTHjmMSg186j3VKZX8hbWfvHnVrb9wcx2cOeOHnq2brzKRyTeJR4tn+Xr/8KoyYFBT1cgAsUy
iJQt5vM9ZQe7/4LwI7U86vUoFH4C90/fyQx567pK+2OGPRMZPOgmKbSeaiVyE6lC0WE7Co334gfq
S6RGKCRbZv2CzEBznrr6qcUM5EV2jQ1kxyJHlU422TVwZ/EarJMd/2zGEzlSees2yjFhHdnLlh/m
xFzjHGzIigLuAon2nOmKevAdHBEzvc2wig3+3EH6+nMnR1GeRQ3tn77/Na/3+o2SRyFJ6v/7m/z5
83995/+a91ff/Wdb7LddjJRSynlxYegOUiS9Ox5KnzxJ5UDvLN/tuAy/N0qNcGVtO4cEbyZKHSWI
FBtGFD6ylClV55SZg34bDawnjAkHjhqs0YdRQAbL8/QFgLB7M91mLbtrAXrYz2sD/yAn/2hitKWd
pIs2YxRV13RKrgSw7tbsW38Jl6EPlkAjqKbN7cJT5/LwPG4/2k4GPzk39igsDWgDDWG8iBrR7u7W
vdOAm0Ub+93OmO1hVNWzNyqgy1VVcRydUNvCa6/AP8lcInw0fmbtEB/xNqM5+y3obvlnVjDPUv7M
6lvrz6xhZs/J7/IUhXdhnoXOqfwwyLb4aOaY/8qvThHQWao6AnCZb6OUab65WTOcKp4889DVb72t
D6e4t0vzwFiKgyVKR3m5C2bNJamc2OXhrSt6+yhb5Sx10Mf+reFNwaomKzgg1dpRs8zsZAA73VhV
Er+6SonZBJj4n3C/FhxA6999hZmdVmKB1yOw2GaI+KRJHu1x6Jh2ede5l1zM2tW8ap96RASCHtjv
JrKXIf61P8aZgeVNWnWL+W/ZyJ9JikNbNvi0rhVS24vSbJX3bMCUdXBStpO5Cdc6BkSJ36lspmND
BKR35kk2HS3ZJWjHv5hkfoDGkilGjxxQtumdcxUMsd3VP/H6oegBKrgG808cYhltcJOX0NZ/BKbj
HCsjDG6FNRYb1ocS8TwlscjlkvInG2JP20m30Rlqnf5LFuTbTkmjn6qBoGSTVu2NrJWyBfg97kxQ
hy+agfmQnOKN3aqiRPGVRCASYg2OOnZUq6dII7ulZtbzNPE3d/04fm4cQNct0es3xR1Apw8c870m
F9TTHCiJsyeq1vYrYffFp1PZ7VatE5DpwBE/yKZt5IQyxahFfmUC6xCd2fhVi3Q+gzWw9LiYWzng
rEdLjumBqmNhoa86BNlfID6nRzvSkwV/hHLjAEUBMFbhMTE7mss7KTHf/TMqB6R/wGMKmm/GCuGl
UI+zK+uDvRnCBI8kndosQBA62yLaRaoqTvHcYpsQFAcVfAGrPgc86rYXHL6MY2MSBmoToK2qw0Zh
Fqoegy8QyGBszNsIqfB4oVWJt45Q+K4WMbpz1ULuIPLy2GtSOdKFW10M+nIMcf4aO5CF66bOESp3
rf9qp0XxxavBGkitCbCgCFBIxQk1VIyD8MAaztITUn8CGTGOHbKtT7CVbNUNN5VhTGs7TZUG4rdK
nAPtI4QS9ktrmxl+kqdvbsXbpvaedoyGKjwTSifriWjvIxXtu+FOza94zlpx+PpW9lg7Cw7L19ES
yV6x3GBnpEJ/xks8WHptFH0Twl7UAqX3JKAUGGt7n4dqFY+G/wV9V/L/E0lfU3EqYtL0Rfb3sY6M
QjxNWyJc/qqYFHel2r7W+HWd0YW2FnKaMZ/3go4lzjJC+6OIrvb8Q6Jz26riaczEKR8q8ybVp9u6
+6iGPAP9RdeA8OjG68Z0LZuFkTdbywEMZQyauKiNb14Mq0DkTOWhT4NaQfGxJ7mkuCi83dtgFT4b
gty9/IijleIClkJ5SoaT7LEMDh/IYGoWjJQywSViVilxoCp70TWCf+IQZdf2KjUjVAtVhbY76ul/
ZiSgwK73jwRonU95IRCwZVwORJGSb0A6jcs/XyhnerMEivPPdNn3GJhZI1N0/07ZK3/844vvv8Of
7/O6CaHbx4zHd8k7Zw1whTx5mWmLbojIgIHf3Gd5jhPtmGuvTshZBkDXVbbkBT3oqjLKV9kInfK1
Q5jz6T57RNFW77p+L5tN4uH1oOOqJpuemharyUW1MilQX4kn3fjAKC9ZDa7h7GXTKbMT0iPtC97k
1ctMUpLdsdnY+78+RBnb3Q9RYXz8Pz40paSC3bgnNY7U/I5zj7eG5lktilS4CMbGzcnDInUlF8Us
9DYRSkEffV4p2wTm9Nb21OGzrDgezYuj5wSIrduCqoDve881ofWimQcGQ6sWPnBOM42r9YDROimh
2eAxAgJ3lne1W+Pr3eb1cur1HoG+S1HEydcwbJ+nFg+6xf0akGaWAyq8xCXS490twkp53UW6dU6a
AKMdHDL3gm36LAfkFDnZKJX8JWidZ4C3WNZM2nQrjKTctuhl7ZXKC67UpnrSOk3/fTZ5MvTU/ulZ
6N75OQgyi/8Jr/UuST3Er7ygxdEuSHFIPdV2sth23fjVb9w//UPW2zuXN4qTo/dfi6EZdBzpJg93
2v9E4PdVU7bvC6SHtcQqUHvqCENbX/DCQkM6Tjc9wX+wfjTJmfYkgepmoxp2s1SqtnwbSiQ55Z3s
C2r6SBhgkIvywssQe+tGh3Oat8X4VUOGd6H4ufakBjaPOE/UIpgVZf4aUGu1wnGODbdI+3Wf6i7p
pXD8SuB8QN64fGuhDB5kP17o9Fv9wXPa6t5f6h4pmOkHCEZQ4zgnLbS4xOjGVrKnMgerPA+koATD
OjJwkXG0+uCSHT/AqyEbPY0bs0SSdWjL7tZn8FHHHq9IcjzFEsnLr1FYTaex8NpbCIsebTrXWt5H
CR+Ebic3nVTqLYTmtVImDSQNeaK9AO2+wHtwuA6qu5bSXUJpzNtYw+4WpSOOsgnyJ9tiaVKvOiMw
byTssoU1NdbeUQlOOcfAvI4TFrXKLjdJOQQ3vSni/aSU3l2qCepnvsqcpl6nch0UfR9dsu49mFfI
wNDIPZpJuOGhHqqj6xnDc+q3iFFoFGSQcLjpMdWfAuWsD13/1uGOwo4orJ0Nqnstm25hvYddaz9n
WlpewpEHVvZ3OmQIdMmMQ6eifoK/fbuzUlPsE5H+kAvbY4nFwdpfpFZZ7eWA1YXWKTf1Y5mgOgpA
ChG9dA7p1O8yaJ7wYjzYHsuSjI7tzA+X4QYHv+TW4+pFFtGJb5kw8lU/341znxxV+ubP3f/PPKuJ
nvURplBRNu4XzQQNFsbpjxIeHCV11bngBlkfG2KltYHvgIKxlW42BupsgXMMW5w0ZMR1bw7ErGac
oMM1Re+empirSKPwRSrXQ0aG/KDiCvvdbwReGYb108+sYxtl/RaNWP53zUyFZjmQ/kHSID2BnEOj
fb5D6QUe5HynkAXAagWsEyyMtxBZJbk2jKrmroq2aQ8EIPRr/UGKM8t+FW2OAw5WBKYiitAbdr8E
g5n+0Fkr3UEMr40gxmizDI36qZxe/5lQufHXPEzG/zWh8X+1eG7h18HjrHR+vMowtd3K53cUXnFs
2jZfPJ54lExWwsvDPcAr5CgEdAwiuO5nwqFtH6sme2OMzvmeot5vGTU2DcJVuhTViokRl4ql4hKm
DhbEhWYFXCL9kRIvLUcv8S6os5VH2FOLNOVvFliatZZ/F2NsVyr6+2jfYLuXePGLROnJS9cDz+ng
kOLeAqRPR4s7iHSz/D6V/rSGXrhSOTN9y63QXfKsRZdyRDhCsUJjU9eF9toEsxnlnG2YYdkisV4F
tcPXxCGorzLjTbbaJlmo/9UqlGRCah+7CI6Uni0wFg3TBDNNtaC8xvrvBiAz9TxqNwgQsakWw7DI
2q45yz2WD0HX2PR58opvk7fNTR9weVnV90vkjqh9G6myNWbfBTkgHRjkQAsdelV3KqgzbTBvSRW4
5zjRX4a55XuueXMt/Tp5U/oku7wAZniVNOZaGaNsOdaUfxT0H8PVqPXwD+Y2HB/vOEthHUWiMCJv
5SWzlI8qccsd9t9igyz0sIgLDyD645DxGJEnjceAvMOaBECLkz1T52cLRsLDWFZTEq+rviJZmCOe
hLiR2OlY7jybifCXPELZz4gU0vx2FbWN6CUG7NfQi9x1QDr6vVRCaLwTmo+sKvkuSnsP+g8hDuaM
xTbXq/Iw9m70hJm8wMpDbT5Kw3kPG+H90myOLMVof5cfSofhqzFgQCjTBr7e1xck7YNTnPu7cG7J
Ljko+ydScb3MQMjRyEUgeO6TMwqyR/DTu2wtw5THRSXoZwtvf1RB599jGFsrjVPqgjKsCnf41Nzi
oMWobYs2zC8g0pKF8Kvx01ItdW3UVbdOulBHJyrJz4+LM9sxEQVYp8Fd/dX9aHrzrKDL7aWSEDHK
gdyNEPIMPKQxMXU3zcz9agYuMJIU1Za6H2ALT1aNtXohvscIuTsIswQLoWLeCmQyWGQQ6B59eApg
1WTB1MobMwLi6RtvjhDjAU1H9oT5uOrNzb9GH02CqX9Pfny2zBCGRX3gTBzoXuSFc3efeeq9IXuq
UphbIVjStZkV8ZjaZbDpCe7bbYvC7AUg0Gwn1YNhW+Awpx2buVkpSGbitB2u1UzzXwslc/DUDF8x
ucDqae4iS77TgGJc7/PdkWIazJOtHEQk2dw7SgZvZf6AaVfGS5Z8yrHHj6PyA3kuSIdn/GEXFXB9
KeONmzRColr6dSBBCV4u1p4bKmTbHIUHgECtONVUMfm/T6PX0UVQi5Am+aETYYDU6XatKUq0MZDb
1yjR9TONAjH46ll2AWb4u8uhSxq9ylldHP+grmueJoBmL2UPl7U00ldTj7JX9sbPDP7HWXahZYYW
bSXAKs6DmpNg4Icn/Fx4sF4yPGytZIhXHpIrH3WG3morWnNf8Yt9OKNzAsNWvKg1mUctM4+ym6/1
9vJDZhlckQpCUFqb7KNkgQAX+4Ykj3kQs0UNQpubuAbdJ7NhUp488wSwFrsUO5kckwOyzzBGsXMj
f08uExWoMZqAk006uCdyfnHZQj/CN2AvmxC1oBVDb/R6c/x7mhZAkZHTqHmvSozG3jIwEODY6m1r
Q/upbbjuTWLZiEzbyY8Gxs+g5d6vbkQVaAQ05aowXdQAjD6w4/4wmjbyx62o+bcYABhg8MfQTUMK
TLiH/nU38IwoSuLfWK/rRQAI7So302TIIyzVhngvm3KAo7Wyd5LgWwFL9OpWuDzlbWTG55Fwbsn5
DMnyqVGXMt4UpRvcHM3bOYEXXGRXbJ8T4CSNZpF01QsLp2fQ34sGLWmSV99Vh0RrNnXBDUiwvwcx
FG9VMu2kO5RrkWvlKu5KysZEIE/4EYonZ1LstTYQ6zaN86cvctAr4t+B669w8pOcB30+XCZWrqxt
5MpOStWgWZupxptsWm7R3fffx6jcgItwYfI6VAtLZmoQuo63YVv+0jMUfZbg0vOVZqC2XszVTWnZ
7CrDZhpsMJmzqbNKcf04QmwrfEtZ48vbku0kn/W4gPrBhhb23+PvXvE8b6ZfijHLhwR67uwx/atO
at8gh2ypvrvqCIAW7EmIPMdJ9YLkMTo5VabsZK7uX8055pRNDSgqGgeKv8tdh6C067QT9kvaqaWc
tG0a8VW2ZH8y6ahny9uUYng/KbgYNkFw9hS0OBodxysnq4KzlQlOy3IEJQtvTRW7WPBKwO+by0wy
nvEGjNdw7cFGd0bWiyFf+71mfyudZw8o16/KH+MFyGn7LQTGx0GEqCYqPG0/JEiPdOj8XOFBkbcl
jvnElvV9rAv7iVTrsMr831SyjHDxz42i/OaZ10Oe5j9DCnib5k7VNV3QQoPBkzYFpNNRoG1YQoSx
l0TetM53jd4at5LY7mr75lfZ3cZ9s+0qL97UMws4TpNqMaQGZkbgq9+NsAGoGfcfRZXlB0PJzFfb
tUl6gInFQFBbYcJiH+LGFq++5p6U+fyZdULj1FD96Z/n/9WPoP0LBp2i/F57aO3Dkb9VANRsix0y
L2v04tnWT0Y0pK9V1mvrxg+oVgEHfSWhPh0tU6UCPzdH8txYXUcB6u2GhT1tKg+BXTMzpPv8IJul
GaFPpSjfOq0EqO7BYMWoUckOYPWDm11ZoRyVc30HiwYfVMHmX8FG14rVqIpy+eiTuRM4NfDS+nE9
OIV+CWMi4/mNkG8KaymhmA2u7v6WzAONgYi6LXTjIPs0Q9U397cua3Nj67caTK4KPbYMr7EV0Yp2
C+c+YNfdsUUOc+FbkbNM9aBCDL9b+W1r/1Qy3mCBINRrEepiQ06pOihhmJITgXoLedkov9/1eJU+
ny4y65/qBrZLk3qVLYvs7aagxLlSMeZGoIiX2eg89QqhLLiNAWdhOVqIYbqSYd5FCiUwYH/Zp5Pk
OM1m1k+rFM9e57YfRV1V634Y65NedO4JACMyxqqymEwQwzVwrw/tn7t8qm4exY7noTesS+FoV2N+
mwcjsC7IDF9l2OORVrgIWgk+dDuE62Bu1ETeLBvRzixwl0ns5ugEXXULi6a/TG0K6DHIXKCjySvG
7PmBLR5prX9ieSP6yoGke4khGRDdg5oCNgDGd54wafghmaVtrMvsp9/YwdlPXXIm3ewxbc0eX4b+
s0KDCEVLGo9uaUI9j9kdR6aEhR8Jvn5Up+OkgV5SgrFAIGe45+8bpCSWOoKyCO2Ifp+5CAYaVRN/
RwyXZDy0bdNubxD94Oyjc75Sk0iFURG4+wKOIbYCKYgN++SC6Ng4YeFv5QEpjAaIgU6dP/XaFH1M
3dpE2/LDoWh/znVwq/dj1PwhOyDHa7UYNWROf5YXM0uHszFfZDMtSZhPhYOhd5FhsKPF4E9RjsSe
XK1AnPpG8kQJU3/jzkG8R0zuJjUSqHvzG2hOWX0MBkRLOpmlcVQixKBTp31vKC6MKY6k6A2qLAx4
GUgXg//V7NSu3RhR+6UPwqU2auyBSCYTMlcUA+/PbllUT4VaAu2q4BElM25H/WznP6Gfjj/BmaTv
7KnFOs3C9BxldnxUqMdv3IHkZVJglQQwAwBY0L2mBb72gcDX3vIDZZnZlr6UzcfAQMWVKH+eaHmD
D0xjrqv14TCuFJnGLjMz2FK5g4guM0zzJZ3z62qR71mH+hPIMRi+Y/0kI0ZkG5IFpWqxR3CpDZay
PY252IcsIBs9niyYulWTK7tImM0yttyMrEmjP3d18otMUXqG3+otEdFTIGs0mPbM27Q2rzZRNq1Q
ENAvsoW3j3GI9Ym8GU4I1N5RWF0MdvqR+K27CBVVJ10lvKOuBMrRQad32Mt2IzobGEZYugvTm944
k4/LesiKj5wNmtWKF0c2g4l8n5Eo/VOUWvmHk5Ghdat32638a+N5H7LXyzxMCzUMp6Y60VcamPwd
YIyN/P/q0vY6RY3+WWAYtBIZxMt8fjuwQQXRQhHq2RjMEp3ZqvtWwyMPnRWp3/SH0mObInp7uNZj
bx2itDHWbtWHX8ox3VgxFiRwP8nrj2G1xttI+VJn8QqLbxI9KdDbKvesS4yQxRHj+mR6B0yGfHBY
vFZ56z/p8x5khU2/chwOwvjyZdSGHHNfYOK8rOY9CKhq/0x4jFY3g/IDeqyhG7uc61YrCxjaJss6
gkERoMr4r7YcH0j4gyUSSBQYpBKEO31DMPOZFVe8Qk6EjGUoCvGTUX1LblrSYSssUAN1Q9KgWpdU
aLMM9/5qIl9odbrxpEIMxQDSubq2/xswl/PSpaaBZDBQD5XqAGtdSto9rb1Tjo7AJlZU8zlXhVgi
1tN+YMoKCcRtvB+TL9Z3CKJOPI5CYfWLs+dXOBn6Z9Yg19TjSnQpgPRNifXdLBJe/XlTJZGAJ3jk
lfcdOKsd5Yi26Xe5OMiLNVUNUNe0uu/Ccsb8HXUwYEdWUPxsUosoyxe/I1c/GLZjf+2sIIPjD2rT
VixI2rWZk2GpqlMy0yaGUAw3rwHvafdm9pFP7tpCn85+TUvw7jm6Xq3ur/vEjg4BoAwNmHlSn5xh
Kin1jPiyo+WljtFhqGPV+GDtwqqvYfmL7JScCl4YkoNv9dp41bWyvOa/ZYe8SC4/Zp8qedwu3Emr
INmnoP211Yvyd06dpE0w5DBQaqjbPNgHnO8xYSZgmop5KWmP9Zy9xQ/5pjum/oLKLMU7ljzYNeU6
QXliDRMPPcdpdl5V+FNE8Gu+uj1avSZ/Jj3j7zU6/fdh5G/QGfF4c7Mk3thsySfk8PMjiiHOpkGs
58Uc+nDRlf4L6HBb7GMHHUC1ABCINSuLhmfaK6UZ/I2DrgcCkoD4Y9sznhI959ihCZ3llJwOD/4X
R9e7My7gAmdr1NUMERYfo+IGmHoDwTDnpldoMbYudfkkR+v0mcxw/J57UXYFMviO9n3yYV6tgLdb
1uHULCieGst7lZZNPRIOr0N/H5LjUOCvKMr4lyDG0gmAcbD0jSw4yOnkDPS1ClPlbqGLR3fLK0Se
JdCT9niPhGwlAF4JXUHM2JZoTkvJO4wKy7OBAv6jK5gHm1Arz/C1rQIQAOvakwxNIU3A7VNSbytj
URhS4V7NRIU8CwuBbVj9lTd5ew9rPQVNk8pytlAbk0XCOXYFCqhY459dPzddaV6nYSsz5rUzTntC
BQjDMp+e2v9pzmkfp4vU++hfkx2gBPs+DdODIgL3G3GAM4GjND131yQ6hmxOQuEUGi8uSfgb26p4
0ZW+3g4qkupyJ3et4k+z7AvjDW7xbWTDe7LyBngCZD8Zj0U4+l7rgjLa/OvIMdmaf9d/ZmpJnV7z
NPuS562+9mNBa77LEY2++n745+4x6vNnXWC0HrK7XtsWQXRHA/DPadu84uQa760MZwGWBPMl1rth
ASrS+slUSufZ/R+Zx59F5afw8+ZU6gOMYehkUMr0/BdGQzaV4VOoSzN3ip+TB+dYjCwc2FlB2C4d
5Yofg7Kxh9g8Amvxj2atj9vaAYHQeSMnK7OO340ZPeTZefajhy5Wa9pcLAXw06lle6s1cR2yYDiH
OS7r/nxpx1GBuVw+y355cTw/BsOcKksjGoO1mJwQKDdFh1GE+uGB4q6Uuru6GeobEidupSygIJbS
7w3rY61V4MTjfn/Hicedf8eJq9CFFhUOvgBh5i/PUOLpghDJ4Ql4srw4sULux43TXQpO4d6nNTPl
Z3JJsczzFBHP1mdKfMX4TPbAksL8pR10MH05+H49NN/QQJuzqp6N66raYM9QthsAJPatB/QCjtIU
P01qWT0rnqf62wGEw6xyrByxdCOvNaRLVN+KNwCXxsVvje+yuxxCfxc3Pi4/86w8wApRT+wvpnBe
DAJ1OGph+q0eCS9n/6UJdvgymiLvqQQMQ7LPBTRfC3GWJy59Bl23mWnsHocyBFkmshhzxCRHXElQ
a9vypKbWeeKxLjFNEfjIydsxFNgK+1m1lp33kTrQj/9qyol6lMIQgfFvnboSMyrgrfMD8Ph/D0kE
jIvc0TDQSrGRdyahL+2wNFd11n3kdYYBZ6hViCxzKKOIM+NojNqFgzY7HaJcTGYjDLWTbCq6xqnW
sLN8m44TpUp+o7bGk2kIyy96G6LbJpTuVBMMvOWkKoK+L78UsVFvMW7Be22eRrnwUODB96o6cXX2
zcJfco6oD13fBOs7vi5JPOtoguiuZ0YLuKOQktJW5url5Z7hL+aFp2n/DDyy/pnXgT3DDJRM9xxq
sTGE59ooQb+g67jVg6S8RSYolgBBiJ9Ki0wxUJmvlhoMKxRI2rONEQKKATCYO5DFn0Oo7is0EHdx
peZbpcE5L6XcjfijheyXYm5NTsm3ynWm5w5JCQJx9cOKOYTUFPdXgmhZTUWxao38zZtctBQVN4WS
LG+xJ7cQj9G8taAoeP7XSK4IXAhtfl36u3qWXZVTZDusinytwR0l2Pvvj8lvELZ7NnoDm+fE/vOl
j896YWLsBqV8k10uO8NaJVDYTpp/YDeFhKz3UMKqsTogREDI9V/9pl5UhwKJnjc9Ce/zs7BSVppP
QkD2z/OzUidBM/er8/f80597Y7IuYDZtkfYIb7AUutkFuJ3PoYmrm0sLfuNWOgO7bs4xxku/ycEx
UjvilQAyuhqf5YeKom62JNIiNIf4joG63fKuAdroVnglr5htq9oNVq7ezic6n4OqG/rXQOv6dVX0
VIONHEafolorCTvIfGuTCfTFUYXC4R1/ypchL7UXe+i+tNMUnvxE117yPuxOZli9Y5uiArTzMmdZ
mHGxlXO9M0I7/RbGU3AYgQk+pWqIhFOWxx8E3l+KwE1+D0BmfKdMfgbAxJEvxxHMy4xy47mefoxt
vT5phB3o7OX6qxNE5SKp+/xXVu+crEl+E7T9YiNI3ycNHQUqCf1ZOJF2yDg2b0fXql9IISrIhmje
pRRkYztElyFsFeRbfRU8cT8k+c7IZlINRd5rFxjTdeqKgkWXNZvGo7vTsnqR6xpotXmAw616dQEH
A/8HifLoc0CpPVW9sZJd+TxNzs2V4UsHG/og++UFJeIa+JHa3ufKPl8PlWNWRZivoJ1ILQhssYMx
6GBF4RvOH999fJ9+hkpytIjbP/1sytZ+qGQnRx/UM5YhiODoQU8xJlvbhVb8rDlYLZrRFyQZdDB/
evSie8UyQdHvFXBM/Qq6Bor1Fynk3EFNf/LHUgPzzIGkmNzx/K8+vzSrJSVpcy07cx+K4xRoxzoe
xr3WRh/AL+KLgT/LRd5Zwgue/O69RNb+gkh9fJF3Slh5mMQV1wnZrh/GpG8LnF6ChQsJtKmd7Hfq
F+9F6FXvLjZxFVawFBri4MX3imQXp/l0itsAnw7Pt5xDCqpd9nXWMOHMgQ4doqx7IQbrquBlTThA
IQFayO7RJe88rCVJYmZPsgWuW93p8YC2DBnbDfBdHcU1kT5ZZuyB1Aq7iionZFjZ6UwmUqd4jk3r
1LTZ4FSzO+m2na8sXen+ZVTaCytZexo2m2qZI6GoAKdBtiF6LnXfOOdx8W77JERRIfpmY+m3iP1B
v2S+H5xVFdK/1cbKN5IClLqt6FNP02yr10mx6yKknDo/ORma5VHVmupNbSqGWIRJsDTdvoLsKJJL
Fmm4pPlm/C7yxNhzWE0v+li25yxD7aluUJjMOuwiYrNEs2i+kxe3AZNsqbwDfw3IpmK31pqDerSU
k/HnxRXQD6xN8s8XcBis1xmclPuUv76lLB1vVXrY3or4Vw4a7YxvonZuuiobYVs5PxQrtbayzw4H
/WzllMQWIsWtIy3f/HCuMhNzQblDcR4acbTItwG0qWjhFtoyDnzntx4lRypi9g9t6j5UO1C+6iyB
iwgB289+munwBkUzgtejMFAFKlOrvrWGM62wAqufo8Ya1yPn10tnTNqmS2zj7MIN2vZGiJV1GKR7
BwVBiCETXmKtH+8LaEb73HcXdoJwljtf5N1fTb9GUUv2OamSLPvQ1jZT3olX3d8XgTO8yYtx1Jqw
ud978bXCb/ZVDlQAMkeU1M+2jUpZVKp28ZkEaCB10eBthrIFTt142FXh8YsXXOwecUQfa0oZfXwq
5otqOAact+KHbGFGjoGE4oNbMPnYDjMIzJqdRDnqVkwKys0FuaNBW5s9vp2Vi/gCS2y7Rzd51BFZ
xfTVtOHeTqgC2ZyhPvo0+IqeJhqL6UroTfy70cRv4DbDO9K9v9PE7vdT8EbeeDw9gjIZo8lwXfYx
ITF991gjBpHDhrasRV3VKHX5vXjLpg82xegDkWH9KQ2hZ4Z9EX+0HKYhVWgtYR2j5BGxFbZRdZKj
WNZxYMDs4SxHI+zhiFTHVwcVhRd3UI9aB0MrhWJcNZ+kpXiQhPJxv2maT7sii4VXd7l2zXIanrMI
aFM6entb4rPvOGzRl7gwzbB1Cd320bonleBGK+Gb3hZ0uXlAVwhkvY7kV2JE9VUHLbMCwmOhysJa
ZmVO8L3AXsXPOYsvxmxr6OQhOTyrO3J1nEwjxJcBXeI7q2a9WARqbsXnxtS3AEDrZ5WgfNlPurl1
Q5Q1yFdzxo0wI9cU18TUeaajPNpyOA68YVuA7aPcPBkvZGU77As1Z414jr1u8TxCZmYY0a0ZKHzO
o8iDW1c9jkD02Ootbl+mpA73phe0RwyWwn1tiebvO+Mx2odrI+zLAwnobuMKKOMdxnxLK+7yz9Rp
v9l6ov/qh3Thjw2HulBY+6I0LKg92vdW0xNnn9Je+Zz7Tn1oLZTO87+Yva3sTLa0tWy2ffm77Kvy
SjazeUZ37lN2273rrGuixN0Q6M5paigq1mXaEgapJAi13L100+Re5N2gdu81KeGD7Kr93Dw6fXrA
X88+6+WgQJELxFo2DcWwz9p8kXd+FeCapYzr+K5x/r8IY7LPzDJlr9rxTvLKJJHsr7myWbJ0rVPx
fxg7j+XGkShdPxEi4M2W3lOibNUGUaYb3ns8/f2QqBbVir4zs0EwDRyZBDLP+c38c2rez5KIwsMf
bpGHESxzu5l5RFuBuiYB75pUXqVqL4YGnkVBkPkoIg334ui26bNWPddmjVkQyWcei35sb0kuXbGr
ajcS03HzwHKcLWiOGomtOEIqoRt3NdS1Lczt7qlXagAouD/9hje69Qe9/VbBWFoBYRmxq7abczHG
N0wuokVuq9J3V00Ols9oRzhq3JudCK3F3g+d3zFIG/kdXIe7daDebxU1LL9jtyP2M/O62aRWK+9a
yazfgj4hJMd+coj9m1pWWMVbAREpLSKbxXmQb/FWZEyK00Cu4Qbg6Lei/RW0tgeVHbyGnTjKkoVT
+2qb/O2B8sH2sqA+eKOSrYvBIN4wFTOfqLulyPFBFEck8/Gw7ZKzKFrmeM2YVZMhI96c8hxfSWQY
NlmjW4cqyjF0Uq2IuqpHh6fc9BKxE1nNfpeSj0LNR9d8QLpNdB2w4/mu8NhGbRC8WF3+7rtyCkeC
njYiHBU6E1s87eNTVWFYI+pEa8uk5S1zeNv30yfRz8td9dGR6z38fDD9TtpvDYSs3lSkMhc1MlDX
tpKjVzP/S1PxB5rfIr57tgP0hYQ5ignF/pQFyfvdZgW3SYAVSv+nR44Cyank/zsbrYjW+/7lP61t
jEYwCaBm+2WUi5EfqKl3GvR3Ubj/IUw7HRcWjhObe7aMV5THJMmvt14s/2QBBIZxqdrFLh6S6IQy
WXQaxTtPfBSbyMAOezD7Zu0V0HvnyIIsF5/jByKSoKattY3z7AdpxrY8Zpg8vxxnak/ZNc4ujqPd
J8IoL1l0hCoAKgiMNwsvjoZ3YubhOu06Ak5JmB+NJjU3bpi3R62MZWCWSLjk4NCoELXb2lGKx9So
wDyFWklo7ZHURXrJpWDjuDo/hV+sK0iluDcZKFa0Kipb6EK7oFkUGN6u3m3CqLZ56bTS0C3sVCV2
rOQ5/MOOpzoiBExrUAVGcRiqoQwiZenq8iWIiPbildo+ZTF0ndLQHCau/yRXVUcftklT5FDCjcBa
2BEvszwu6l0syDKN/h1KzXCBahBa0EjciS0uy9+KKTeJoTuS7F58GKYoXJxq3bkaCm/fy95j91F1
bxR1WNd7e1kOHkV/0ZhGiroafTASRYY4OICVTS2yaH3ZyxtMD9OVh979TiELtcjcSjqLTVXG6r4q
dXyG/6kSn+oIX7dYD6Qz8qIHMvYFooVUtQSr8iIuHtAzIQ7dqqewUd1HOwikR9VDiz7TS39ZGYX7
KBqktm9XtsXLXhSDqscbsLCPWRw8i1yv6unWLiSNPXNZAhkptgG2yHIwumwxdNpw8ZFOvQxKMFys
mp8q7g2V2SYNMXgplH31YdlpjbPVpfg7Qtm3oO+Ks/g/6nmU7IticPj9EbVcfrTKLQSOtifWW63x
Zs4hEJBAyAm6Y2tTxJtaIxi+EJVV77zF/P5MKMh9iCGCwq52y7Au8RgRYlhgNa4sVbcPdzHZladi
aNOTGsu/UgKNeb0ziHy81ZXbHsoeTQ3BloW8N6y10lC2oogxRb0o+qQGQG7XzymC/wnYYQM4Btxh
MuNObzB/HBE5Oog4VjF6wx6MVYT4CZYgE1DAjgz9iRBstkA1Nj/Gtl2cIFD/pcRmvrUxKVhlweSM
aXvRlTQjTypKPlOH5zwlVZ415kWqKJlOOPBOkMOt6FGao3mQfczMtTB9amw/uuQsqp+s6oTrBH4L
8pj+LUmEXHRHTp4hCbgBXu2dj8LwnB5yxjN41PAmMkdA/qR1C71zHfWEE/hXEsizg5vd6SARTNzU
AN43q4YZzDbrKuO5Kap02xchP3VoYPTQdMaBSOqkkEKxM6GAtzW81qkvitHVsx4vg4qUGDKoxGSn
O4LEFpIUUqSjuKNanhKeLS8w0dpM3u5hMLyC+wsrUvcaibe0e0CvQ3voJvgeKgLLITGbAzFssFxe
Hi99J2gP6gSnurc27rhTmjhxwUk/j+iPi8Ci5JPtW5RD0JynOvHr/VedaEj0MlkQUuuOJVI/KK6O
cNczqbY2jVu8t7nG4oOUe7IuNTk6iQ3qCCxaxEfFcrH2qPwVkPkU9O17UtreBnMVc8u/c3gvsubs
Vhl6xejTCPQf2L5vgx2Gx1mgm0XINx8T9Q22PtVCSX0yvDUrTA8yLWyoE9jx4D327H5NolM+RmPc
Xch+Y6NhRoTc4hBIhlqQXpRN5VGAzVLP37lMsBAHBjjoYg8oSMHR6JTn2g6qhSgaTdbuJLU0V9rE
DQaBy6/tau2Odap3TF3DXkmhDt8bvgJ8A8Wyk4MANibw74dUGWZgI4LwaBVCL56hjyjL+6c6114j
MwTkPRTtz3Hs+Hkk2SnWdaqwngS4UpzUhe8nz2Am1WOLUOeTblXA+Fp1ciwCtB5jYQCR0Xr2bWBh
QV3513wkyK5MMWmJl8gq1zr3oCeWjKAFzpdjrBwFi0HNJqV+VjGHzFQCUtDKEWLiSHJ/rBjd4Har
uB+WOES4GwQfWXTcy0XnQZlT4+eCFDfAmeGnHk8W1U03PPm8PjdJq+CPlKXZkekS0y001AxzoTm+
i/B9rmxKrU6fDdwRDolG3rcrfHJ+OEnfJCtaOF7oIwwt7wrJs46+abWbCMbuLfAD7Nl8Q/uRN6zE
ptUpU9ed6yb9ukyydNNP6d/UG0D7yO78nJWTRN01NWKR4rFLknN8dHxj2fPCcLP2J06azUoPtfbk
IwaH1bvpEbylAd04hLf88K1xq3zrt3G7a/Pee4Hj9ZSAc1aBx58GHEIfo6RlXt03i5L05aM8VaW+
SezHrRfIyI66wfVU7rzJVdUFvUKUNMS4V9SXomra6EliLf1kUkebqA/BtLkzH+51Y2liBGii6iMS
y1n9UDo42s+p51C3NHR8pok/D8U32GVQMCd0VhpKOBz12kpAtyxJ1R+bKWzEHB25g8FktVDw5wSv
Hu4rRQW4m/vASO0aekdaeLzigHiKjUB3+k6Sb01p/J0qBPHhlwS3Qiu1ZaUSHRPQWcNP/xQF1FO0
SnaH4lXnJ7u6UFMw5lO+0Ys8dYPB/HVIrXOoqW7GAr17TR1UNHOnzZYpeZaL1KHBbk+ZuvunrpKW
QWL/Uxepxi+1Za6NYGT3A6EAC138joTmkNfLwVGT7YwlcZA/wLKBJyE4fvNALrLaAKFPgu86avbz
esnyQmdVIdVvnK1EJ9k2esEhKkF8deVRJEAFu0R8mtOjpiufM1wESXqfwJztkHo6kjxV/7Jy49T3
dflNU1hKhLUN3r5nfhfHwJCQ5XvG2czcln3T7xokE54ML8aOnoDMzz4qbPMw6sNVS51j14TeTM0T
AKnIgLpcW9gvxGYtZPD8NW+/6ig2ILzcNcakf0shM/qFkQ/VMTI77Ahsf4zBSzL7J4svbUYV0X2z
bJVzh1X72vcK87VOy+9WhHH4/FBSi8Y51Yh0bVI/yTfqZN3hKwD1EILvjvpUNO3gABOrv0nIoGXG
6B9rG11Uq07VQ6mF7ckquxyyeCbfLIvktJv50fcex25MaglWViprkYlwlGKYY5TKcOoGUD/MwP8U
y6kRhYZgBbq1WjUijac3qCFIBqTwXP7WT6WeCD1TJkyAAuzqB9n4rmTdiCZ9PeyKrvffAHtshjJO
f4wT5Ve3i/JYjqONYEj+XdT7FdZmmPcNl6boGZKZZS5EQ8A7jynYYSzq/HetJ+g4qFgsh6soZWWz
kG1jO1Za8NtT6h8av8i31EvBVlVt/AICLwfe2hePrdSHmxBRxrMVAwYlFWUdSCr2rX1tYuTQ9aCx
vjUuYCKgGP4psB352fBQDJjqE6d21nISKTtR3HQ2xDW5D9VdZMn2GqffPQ4f+qMOemY16EWzqxN1
AlX/U6yCEArZR3FwynpHnh7Q+QTq5zmBysJDoU4iC2nnmKs2s3QEzSYeHYt0kAtLQvD5boyHd0sF
K58oZr2eoZ8BokyRJ80UL89jeVIIGoUf4cIBwDtFzH/sV7Uf8yyuZe37MHYa6oxecAL+SNyZvN3C
zvzyXXxK3ebPJ9ix5TuElm4hPolWKwoDwAeLPJSdSx072Wtaf3enFHfYJOqJHIRJ6CTwLx2ZLqwo
zOqlH0t0x4De9b2knUGJT76HFCPTxmQr7aEBTtC7KoCC6yGXeBCtqjfc5CK0HsQxMASdd8ocyyKG
UCTrbrAA/0wv28TOM6Rwa/1kFq79zGxxJ8EG/GbjG7bVY/tP2tg1+73aj+2z5hrBWewu0snRtHti
ud3KMoBJCo6doOHhPKTtlMpE7Wr6C8hqh81b5SnazuvJsmRAuBiBkbX62iIYekHT4W6pYDMWJhKw
rdibKAIaFuN2yZMtB4e24PGC113MAzyM40Ma2sbr4CvemRxesxjsxnjFN8ncAXNrV6IY4x627kyz
3gZMja+11TzGZGi3agxtiNQ9+jlfyy6PtLmdZXiOV3vfkxVFQ6PTDRYbSafcgCjIt3oChOcjls9T
ySijGmgUtiuiKDZx0qP/1nt4xMSof1itsRiQfnzr/dDbdF1db311jA6gM8PliGX2xpGUYi14iLXT
KReYY/MgFa/BYZReXJ+5pxjFusHTo2JRyBXJzrEYYA80iULOICxf/zi44XyceL35KKYwjqTaYHEt
ZUHKJFwmvYQ4CkZ286tYC7DY5NWP+GOIVUoO2ndBBgk13Enu3ZyGDq/o4pwHUcP6HdQeApTfwtFV
1moeWTvRTS0Xqp+Zez/VnaW4DbLZi4hHwaO45jqXdOBnTsjzLbkqYTfs5DYfjuhyMMbFx69lVlGv
Cs4ahp64m7poTGvVRa5+AG581IdGv1QoQMZ6b+xnen+K/+gS5jppfyG4pfojSXjDJpcV6RfTZfXH
7Hlcel0R8mcqGJ8t4O/5yPpHczcmxlrvfX0BOa46ig0yA/X8SRSV2qqO47S5F2Vo58chXzrYf53q
TaD67UmaPosK8cmI0wRer+IPcwsCXMUimF4FotmrTZo/fcTz6rl1ElhyejUApmmd6Cg2vh/CjhAf
vS6JjxHaXnPLvY6HJgmCzPkpqgy5QbR6WgBDS7t2We9cHXw1rsiPDlsNpgrfBZqJa4ysICX6brBl
nnvUwrw+QhWojqokVfOnL3WiQZ5aDSdbJzb5W0ia3uNg/mzUVruKgthEUyQZ4SmU5gL/ca6S9QbL
ORm91aEMWSukNqDsGFGC+25KKfP9JDZLsrgoN605Moewh8DfdrbxNlShg+NaHJyVhN9Sy/WxWomP
TZfuZb029qLUNyUz40xu1uReiLlg1DRGandsbM1o0EK10UEgmLWa3BBWFpa3G4EWEhuTaVdeWMR7
ebQfMNTDsbJ29QVLQ+OBc8uHMLesdZ0kySrE6WFVeTzI+iSO9hD2PfN9jCoWnVmbeBdjCnoRHUgv
GPbWW5a6JHinIiau6QWwkyQvitqUt6Fn4afz0Vv0KaY+sknonNU/FpjKmgwcQsZ2eLH1ngz+xydR
x9Nw1ScB2b2pvg0RZV2ptf9bwx1oR5wf9UTNGm5ILFXrHhW1oijGJyl0hydLAi4W2kMO3JLi6IbF
XpWR4BFF0+mHJw0tvJRU06PYS5n8afJSSreihwNl8eTn6jfRmAyFfkLVcBdMZo1WWv/ZqGVkHe51
ZsT/roiYq0CpgjAwUQec1JFPXu88eaEhbVNrKA5uUB8ldVJedYODiQfdb8XXfoWNI2FSL1kbu4ik
fWMG6UM48HdsoG7+4k5FT3mogiWCMOZD1Ekt5CzX29oYTFjZ8NpEzqHseqwKyLwBDo36i9LoEtNo
tV82KUE28N/xykILCbPPhXAZu2/aGs0fo1VJk02cW8VxvV0J7xxSJzIquQQeWxAH5SRELdLkdbhm
2rUm56M8u15Y7uO0rpbQi8gsmDGxpMR+EY0xMuDPTTv39KZ2eAzXAaVs7A6cjQCxanmTXDxWrn3d
pK+6kcULteuq33pI9NXQGes+kTMpV5ofY+4w53Bq/clPk++66TSHOkF1fZEQq7tIbrgvY8s6dGUp
AyghyUHkE032wYZvGVjJYwoF9dZLNt9zWuQrtSjdm9g4SrAxERe8ilIhV0hHFaW8FEWxV2X4J/QE
8ks8HSMGHbWLLdOfVryIJcI+WUe2v28VxzjpmtM9qNPGLHibu/gJrMNx6B5Eg9M07THW9bkk6ls7
6x+4hCvTP+0YJoStKgsD2aGT0JKYNqi6Ivw2bfpodFeezqRXNPiR5xCun/q0Wo2MhzP6e1CCr1lm
hO9uRUo1By1xddqw2HXAQ/eGacOcK0j5NoUHOmXg8qdAs4gsZ2ncngH/TnHoe+3YGta+bJy9xECB
mWCprNTUDA/0xuzBy3lSxjPe8XcVpJ02qceXKvTyp6wBHjuVzKZ0nxB+X4i2JAjl58Y6iSbZAaNA
8hIpovFFbFL49I4Zz4UxevSiIl4QoUs3jR9pByRZQCBkDdlTO3zA/aE68LshCFOOnbwUH+Mxy/dV
R3zrNomC9LbSoR6eIN034S+H4UkNtXqXh9jtpp0bDotO8g9dWrJJlA6NgSC+SJqdATxGZn8N8rk8
xIjQL5xguOl4SGzcwqgeKic4B3WeveCxDjlbtwOm+Xb64g3YDQVt0m3aSKVVcYJtoAfR2ps6p3Fy
yFqH9KN6y3LmA8Bl7QnESiY0LrKrlCrStYQoepXzQpqUCZIV2ddiPUzFuS4j0OFYv2zvven76tkI
CYLg1tMvrEIiYWJCkiNd68gZgSBLbY91H7XIxZnoNonlQm1J9rqcdAkESVBwBlHRRIG41SU4MqUB
B2mSHRBiA3dVAfHJMMITlOAWvjU9AmaKK0vHv5SRvzctS7+ZgKlvauXuvTFv3ySrlQ4e+ImlKCYm
cpFmUrtbUawwsGFqrI0XUWR0jY92ChgfM6UKlCwcTk9O/nYDpApjWy7PXRgjoNzk2mqwOnBKwxYR
ROuvQi1I/g95/orxorlqHLO75DC396yM2g3gpMc49JP1HL5HeOKhGzG8EAkeKUAd32FiuBehfHiu
+Lm1/KlsR7r4JMy6F70NYbMp/i/fMsKFcKfsLdNZuloHurgJwpcgivbC/dKO4XmgOFXtRBFVyQwG
zLdESd1droD7R1guODsNz3YyACcZFspzjD/EyW5hDGG1IH2L/SAEwzGMDwriQlffhd8rtajq6h1e
Mb6Xp4ihttatSIJnbVLVHfLEXOkAFQ+BK+uX1Ep+G1z4JCY3bOdJsk1cao9k/uPYKQGamx/Ngjkx
VpVMhCdHMYhZ4dVDbG8dOC1w74l8cEfH3hvudaKLaOgN+c8eQkAjazMV7CDabF06IszZuG+szeuD
bNguqCMkKkcwSCt0upKDaE19csltZD7pjg4voUzfRXVpq862A2ixFkWJtfciTzvv3A6Ofemxd60N
pv38SX8XXAc+bKN0Q3UZ0Y6gkncmcni3wMA0U7xDIQUyZbNwlVMRAvW9wb92rmQfKg8DPbfpq9es
uQRxey1lyEVZ4r8g0uW/huBeSKtq3mFgjvMQuhrUqqlHYH63+iD7SdQDNQPSbEzrR0IKUZGutd4P
vllVRGiUtzg0QMByVZc+1V0AzzmAWm31WcaDkUCU6IIm6E7qvK2jSCFwNddGGlpRrvhJlHu9RDUZ
sOj4aJCBWXZdp/zEP3VpBxIsdXX40VRa+drUZgWBqGP+0kIKyEOko/RBc58TLC4X7tQXMfREajCH
K4rq0R1cMjU4SR0IX03JoOpFaLlVpsUkQYHA0vdpdLHhwS7thmA/YAio3BrLyabDgkM2/A7BaDtN
FynKQAQSjfAmNrDnfQVnD1HwJDIMdtD+NgE8zu1fj5H9ZPmHEtEE2PE9XzlFSgFyPMF+PEdWUSQL
7TCNF1mJdzIC08qrWV9mvqg5/OWK1YFhoFmDkwgK0JMeSZCh0qoacAQEE0VKpXAuJsxFFzXvqPBv
BLzsWRYKwvUmtshmis5TyUA8eRMign1QWQ9BXjDJpidOaOk7W5KLlyGPw2XRad2tljEFwfukP5IX
Dk6ARVHldGz9VjhZ626inzEOL5ek7t2L+GRb38raM89fqmt+qkWa580GkURlOY6lv1XshhxbGFnJ
M4gMC/AmaVa7g3GU+yjNG4r57NRxhTSVtBEPTM1BbqmsBx1/vjS6qqP0UzfcfKEoSJU5UpRdWiib
FxxYOpyFHobSxAi5KBTcoHkxwLMocWjRsmLZTM0OmY2HQM6Vg2um30VJbHxQKFtVKVd+RST2vrHa
YB+CAdrfq8SnwTH+dMMqcqg5DWXJ+zUQujlGtU7V3CB6/6lQG+BBze+5dD8gmc1M3eh4te+N5H84
07yHOB0aZSRcGuftfhRxBYg2GPa+9m0cxBuVmdR0WVkQFthVTzcWpQPqCxj7NqtAAwd83118Ck0X
ccT7vYEfwhU5wXoewyTLRjfwX1+OMp2inE726ZZ00ZP1xlvrMQ1XGwt+oTj6YCZ/vrP7GcIy3ise
ibJKdX8lclaeY9UtPm1EndtryaZw6g5c8j+t986JLhdn1jXuKcAU+t/H+FLMQiC+XoYK1JcGcVxR
V0NA3SAC9/lc4cdZRT/Au84JTzi0DpEeuu96v7gv58kV9Eisyg9JfIUBMGw2rISzbOH2pj+XDQCw
yxqO4vLep+iqP71Fnej8pU40fKn7r37z6e6HFqfL8vzz6b4cq8hyrlAc+36ZX071ZZfcGV8sxdWO
TV5iU9v/6mIje071Knvu9ei7EnfZ2Su97FmXkHiQXN/bisbIAlHZuOWU56UvTOfyMcDbVaoUv15W
ZvwYRqwBRWOGCdfKbHt73hXpK2c34sG0FK1taknYlfZ7URKnBzZ3sLLAus67BxNoNURUUDSGNcLt
oWOQr5rOLGW+csGe/kGUxKU2qEHLZp4+iv4E30EA9rU1n8CqlGDLUltdidYg76szMKRvYnexGVko
REgt3OYqhfSZHvfOQfSvG+TX8NICLz2dPQeJcHIkPP26tAnqJXl5yFbz92eqyNjUfhswXaVrwspz
XTU9oZKpOOSNf4RN1s5foJJq5q0Pfrl2We3VUK+R0zDSvRlUIyiwoX5CzAyTG1UafucepGJYvz/k
JLeWutkH1xDNg4PbIfwWR3L3AvrtRwFW87czxHsiHuW3Dkbqyo6KckLQsJxreEQHsa2+ZZjFG0E7
/kZX56Z7kv9WIRW7VnJJA1Vcmmd11JpVXKved0jhW9FVafW/mK84z7qKfS/A//SQD+5wlYxQZl3W
Nz+1EQ2Y6ag2KSeWN6F1kzvm3NixWDtS7YimmpmzmK8RwY+JzBTXk+B1p9oPre5ne4s3PauY9BSg
NYqFpOfskhzqpg3KGaxXO2wLWK0AjbiTxORNVw+STPS1dl5xWSkXXaJ1P+S4eWiMvv9bR97CR7AV
wdeIxU44Vn/LXvDYaXH1w4fUufDr3HhVrBp+mWXINxvhw3Xbjs4lLZGTQB5FOTomdlsKUeGdP3rl
WYqdeuPZufUwBlgZh4FsPNc10S3w0zE2n8PPxLWkX+6gbyN9JHeULmUS9sSaDaS9ZNn85bfVrxa+
2TfdR/4jLMgCjT1K3l1jaA8olbSbvEbMgEA5IjjewVYZk/yqD0JvOUPWe1MSnwaih3ozK5o9sOro
WVVwsnd89OuE/nJAum4VkBA8BEOYvBvtbhZ1hucOwypTVwb8l28IjvOD2QTpbCf6dJK2hbKZf5yk
duxPJ+l0F4zStLs4iT9mzgG1seSd2aU4CeI99nwScSl2hDe8OEkORfx+J8V0J/eTTHdSZ4jYqmVm
n5GgQ05N6FNPdyJOgm/i/STddCcqyImV6OX/r3cirkXlcSBOwgrPPt/vJJpOIg1f70ScxPLHPye5
34n4TcDrP4jvwba6cIHhiL7PzSK9ptMmaboIEgj5aRubpKtshWiYFagT7wHkvDldY+sL0XEIIWcV
hbYW/e4HEEUj2nR6q15EzwwOCziMHrh11/RHSxxDdKt19a+Igbj71K8yDDI1jdduPnVsZSBWQBZ7
Hgpc1XxEHRGdjaf2GCNMlWIjrsNl7b7LUyxYpvr5mnPbG47qoIEB+1ffPjXVC0npe7UOFWs+WEKe
V3Wb5iQa56+iT5S3NFcmLBnHufdliYjxD1q1W3EJ87VnIYFsObSD9b2j2A8nK4t1R98svzTI/M13
GRHVxZeGNnIUyH3O5Ut9g1TwmZj1/HN9utDSZJk+5vVZ1N2vNtD0BzNqsPOYbmC+Kac2kHBuDQCn
H9+OOA+PQm1hdnusKtRdgCz9ehzH8L2z4bhYmq2clKk40QjC90E31JMR1ojBTJWQ1aN1b1gKHC6K
wdASYajym5YRm5CD+obrRvSeNEmys6uqmw/MSx2H2Lwuzp6H6SRnFjuXEkZWIFnipdhptEx9lTHt
m1sHzTrkthw8yVpmPoBCeJsvIDNVWA6pMx8acnUDedaQ4I3r5asyBPN1smd7LAwdR8bpgrxqinTw
RNuLm9IHe4ttjf00alLw0KkpiCjuxiGiuIURV2zEFxDbzPpcYHwXKQr6Fx7jrEXo5tqafWjtAl+b
qaiS6l7Fbo4L4lRE9GjtADTnKeqUOMJjmSTqy6gxNpYz6BtRLFyQJH2YlVc56dTnJisICHGllRkW
B575Af4IHE0CV4vmogyrbyraWrtEHqrD/jdQL0iUsJie6nW1AUBrBSk+9Pxofd/+LGBYPJgBBvMe
DFvRS4kLHcN11MZEL8drW0j1XXMUrTFazWpbsnx2a++CHgvpW/Fj9uhf8BdQ54O4SoYWTWo8lG4V
olGmH8TeY1yk+65C3VcUHTdLlgaJgJM4FffkISfzFvlKeUYYRpkvG7X+bm1nGjqo02XLjXJLdK9/
dIu2wMC4ABMy3dw0TEOZ2KH4Du7DVLRCUNOD97oJtXmYiiMpsgHQHw8PxJz5UhH0uqiG9mmYil60
//cwDRXsx8ZsL3bWK2TJxDAV5xvQjwBumycY3nNxqEwcOqaJ8zCVRv9t/hk/hqk4UwoDalHFMcMU
k/X/GqaiW2Y5/DYBXu7zjTNMrUSznlAGCh4ahqk4ZRCSozG8pphH0n2YEtGYh+l8d9MwradhKq7o
PkxFa9M0a6cvlOfQG5HW+BimA9JITC0ZpqLbaBJSHKdhWuv2PEzFpWlNVRzkrgkQr5zGZR0YSw15
74NoTZEB+TJMxdHEMC0NK9mKS/r3MIUON49exTH1Paph9TyUQIK3S+1jmEZxRI7ELV6lSP8zTMU5
cxOnpPsw7YtJMolhihlziGqddhCnvA9TcUFBTLbAwBz9JFr/NUw1tYQ5N41LrcXttVXbeH7oteV4
49z9oxFa8zAVvfzEUneFDZZfXA8aIn+epqK4EcO0L3PUVmvX31Z56j0NbjmsSdziRwTs+iY2WbaN
YHLMBYPgzCZwXeBhU3/RIdDSRW+b5WOXt9LNDTEJxSUK/5aPQ4w6ukz4ySD/wU66E2TbEv7Npx5l
l0JaMJqr2Im3Dc/DwRmXoij2ktroWIHIvIgq5lAdSKAAl+6PszAoCaskyln076MmQZwT+I64rLlb
arzEem6eRKmDDrEfpXZYiKLYKyqbn23ge3OPBMTOQZUh3t3PgrMNOVRZTY5ih1Hp6iPKSN6nLh2+
o/y5xuYgdsvLMD0VY/f9fhqin8y8s1rbi4uTCLeeezl8vp/Grk2JTGrl7cVputwANlUN892LbpYW
lUtFL8qdKOL3ZVwKx9nfzwJoE7m+oVXh/PJr2iqsXKQMN+KIomoINFCyuR/++flzS34wYnl5/8qs
KB5XaCJ3G7FDFoXyY+j+vJ8EqFaw5mHnzkPGxWr+ViPBO/3S4jD3MWWVxrYji7GzWvyFW+ihN7Fx
9MhbFWHlbhIchOc68BKkvH0FEDndYFHqh//DXkM6ydOVylUcqGpww/2vvarpXPfzf5zr/7/X0Hgg
AOKve0nTucSBvpxLHMlU0Gf6P+7V6AYBz9AJdrUmmw+ITZWnPLBPqhvkEktCKIvVmCxzu+RXFqVp
0+AWsMAUBiepqVgDyX6orc5b64ppr+51JPeyfVQDshNHF/1GZ/SuloWF5cfhxCfkus+s1mFlNwan
ToI+W0pT9HE+3HR1ZV7JG4bOsBR1YqPBEjsaZnCTxRWLU6TSs+pq2lUURK/Rl70FSkbm/l5H4L2H
ww5goJquRPQzSqnfKX7WLUQ/cdUBEIhLBvD7vqvYQfEA3SImc56/q7aPHRJVOJGKI4nOpjkEm7FL
pfmCRZ2m+/pBU6r3T1+xsYvQznkQp5uv1wzwUdf6w3ys6eYlDLNWjcsc5F6X6aW9VZrOnL9M0WD7
WnKGi7Kbu00/zVzfWGsjL+zz/Tb8WhkWNTIju/s34BDDXMM1q9GX/+dbSRVV2qvV+Nf9zKFtu9fB
OYkasRHdw6x/KusQD+iPcaGW8MpbnQTovU5XsXCMO2a894upGq86NY56Uop6XLV9Iq2cyv8JrLXa
D2HcX8VGs9v+Sub6MPSqfLTwrA/WscUM0vWTy73HIDcR2gnIeLUJwER52r9tsvGYpu5BdIMTTkM+
dMW+DvqfX86gtVKxlUAoLD4dczpIj68bUp6avhQNiTh8W3fxKpUYIp8O7Y08SYOwIyYjTjUfKCU4
JSmdsvvUs2+6K+Bp6yAuc77iFl4YC7H8PO8cJIZ/9bL1p0NN5NJTHXnb+cDT9yI+hT7561GXX+Zr
E3W2m0lbVXZR7hPf2GC08aaTzXIpvk/RZ+6YevIqMRV5JRrmawnHSeu9z5PNWJjdfBbRu6pxgLHK
BivVjx9IfAqk+sUJ/RDziunrnzu3NoZAVnP6VBdqyL1gqXnfvW/8nGA0xgTTEeeuQNXNA9yDP0XR
0iSGvJu8geaDzx11V8bTAduH+ccRHcV9/D/SvmzJbZ6H8olUpZ3SrW15t9u9pDvJjSqrVmrfn34O
oW7TcfLV/FNzoyJBEIRo2pZI4BzHUGNPH5R0NjvPIiIHESsfaer8qUntFG/BiyFwqnlqqYE+Gh4k
353GqgTcAG7L4TGSe9lLqhQKaIlxQXKxmy1kPXHH95Y7Gf+zgfRwcvzRmepVboc7G5kJ1Pc/TUnL
Uk+av/dI6sh+/zI92d0PTcld794rafo/Td13kSP9q4uUNb4OrP8i/fm/OC273Zm/70x3J73+182O
GdabFiW7/8WU1JGm/mV+ngWpc9dPHaNuWRhTj7hdrJx/6c13EhRVsUwGQ10GVoXnikk191SiS+ZH
t7IYYUd4V2+D1PFk+786ksw3YZFKCmff3DoGxxlZUEwzAOLHX+W+RdrQu31AjqEc2zF3vDs3yOTf
vUmMOMATtojzzdw+W5xt3ZZnu3+NQSboQhNx6+dt73mkvFxNgFzb3lr/26vZxt28yirdmhxROiDv
uQ8c20Bu8Mdkkg7eJSB0kBDYTPu/R5V27vrJkUlFjiJ7UOmuG8mo7//gMCkDUAowhSY4PsS6+pe5
+RakZSrdCGWLHFPKqCQb7u7rX+NJ9yME6G+AM4BExD/W/P/X4PMCMZBrBPIMlqzzKFyCog/E9aBh
WSKL0ET0h+PsAPmMTWKAUj4XOPVZJAJTIMW2rW2pyayrG5k16yKl6y/dBHDKjtC1JhPQI3/qVlHr
PtcdUCAJ1iCGXdL9H3wQdvGE/P/mw51d8jeqwdSrlRPOcgUiu5iHOx+0OnV3oz4A6kvotsLfTsAw
iHn4Tx8KcW9/6t7Zpfn9H31w7AZvlTrAyP7vPgCe2d2pV3/p3q7+3vnwL93rPICxQX0tFURtAUcH
IVfIo0mxf5Dz3kUeijotOz0B/jDv6wu1+HVgHFyzPVNNysvKRG58mHQANrKrCzWAgiHZpm6IcGRh
VPYY9HI9Ah/zJOWF7iAfOUKgwRT1HQCv3c45j9jxkCpUCksrwcltEW5kw5Rxcw9K60/pdRhq1EP7
c6NMFQB4PtzPB15tcOLsA+/2KhMON2B+50mHmJqrvM90bRUbUwDyCLhPDRHAyZHHwVYlzRANCAwf
vNzpujW7RHplZ9s75Ab+kF6S3M3jxxZE04f5LtWBTWsQxjbztEvlNsJDoT08SImb+vGqipk6e0Oz
DKRuA3v2DmDOPm6GOoQI51yUzALw4rUBAE/+tu4Nvpg/XFK0qvCABJLiKPWScQDhX+04s0vU8LE2
aFDqSGK5PqSblVbcrA8pp/VRifUhZblYH3ULkE0poxKyHv+5PqqJNSvpKq0R5GXM3aXcDUAsqes9
NtvoUyqjztyHevWJjEs9bTI+t6pT7aVcrg+SybV8XR9S9259UIMBeFBaH/PnSzJaH13kv68PknVO
xHaObf6Q3pCcF+mjpsblQS5lWiMAbAa4/PXDnMdCapJYI1IcgEF2lQd4wicFariuERJJuVwjUuYk
IMqhNXKnfF0nUh4y432dzF+FCZh7l+H2exWYlbH3A2ATIPgPmKx0nQoWHX2rMeOVFiOuADk9m9wZ
IOvdelhTMcQkxquoHd2lUQR4DjSS+BiOgxGvqDirxsCrAmNe9TAIk/MYc1Gao9GsDAQSA4DggIhS
1gsyQYoDM6phPfcxrB5Rcx0AMci3WYn0byz7SAXxSh1IyIBAwi3dO069Ot+292PNkeIjh7sZiaah
zrvnxmre751cuJmZm9Hd3HCXicEm5MHiNme/6YbFXZIieTHfBdkeEXK9BW3pPDHzTUrFeXIZ5sRH
3gdy2K5zcDMqmQTh6wCsvhIJJlJp7k6jATPQ8vpMA1wafXb3N9DaMdvbhQhfF58n9akGw983fgyw
jxw5cqUfnKNW61f1FAUrqlKDwo1IRaKq0yKQzrjkahWrC9nsx2oAGoMejMkpwjFkK6k4dcOQ5KOH
67llNmaVrbF2wUe4mOs31iZFP1bwicxOYZCoc3FWSdy3oMbLN7VyGot8vPOblOcBOza1u7Gybv2e
W64+zz7ISdAwO7PPN3aoKP2m6q2Pwu8eECnUELpZpr1PIVw2hkHdTmJ+Z5epH+Knhpupvpm4q8s3
9mcfhcuIDTAP99PWA+UZ0SROuP6ny6ZVdosbB0iJFYUhXb6fhBJ+q0YBUAaxOG78VgDVvsr67H2J
zLdKLsdYHWSZLjdr519ukzeTmOl/uq0hCRqofGDxoUm4MWYr+J+9zjS1yvHm0ofrVLuZWHK9FKs7
j0Ca40Sg46wG7YKA1ge/rOtXBEj0SKQwU0CJWvUrSFuNPZBXQIMkWrPQz7dOExrADkE1ypDr5lR9
jxwMVJOwAhpsgt01qqY4+V02+Zge5r5WgKDdKQvPVC2B9JG4ToZDVjFs8VuxMvsFRHjpC9gtF7NU
uNYZ+exabHX9qetYOjeSa37H3l2LwMJ14xpOitJ1Fxi3rgGO/9Y1BIy9u4bzEwBzCdfopv9yLcoY
oG6Ea4GuLLpcqV6Rlrp1S2Aq5KliXoAAYV4QjO4j86R2V5Y7mRfQ0UPmANJVcVOAT4oq6YXIXwaf
1qxFErJRBPU3fFL1nkSkjuTBHszSOVDexACzzLeDHRglET0kLJJM0avmIeK/pTESt4B78Is4AcDT
h48sAZyA3zgusAM/fMQZVbVFDCDCl68+6oicO0emBTzWD7eplGflQzCWQLi8OpRnobYMWkTLSJma
VAZwGpApLJ1Uo149NfhTvfOSM4Fp5SC6QwxFrnIExC256YQbKWNjE28awKrNLlEDnqatoz3yPdVc
pQ8V3IO9jgH9cCIZjQW4RXcB5HhtIyeicaNh7bRI4SU9crNukVHa4KRFiuaSjgOEKGzP0nOE7SGL
XLGLrbzp0m4VDzH8AaKBPz6tplP5AWHIL3IeZr/AIzgBP+2BanQBagnIoBXb35KXJMvLsfWSFghM
c1V8jrmuNPsksb/KrmQcqLVRlefziiBJzm3szPe5tiNV8ooWKa/H90U6y66LVG0zAM64plZenPRm
GVP/PxcoOVlUSKlTJixQ6R/w+oMdcpUAwCE+ULowINM+OIC9lSIamU3uSwgCtwPJZ9F1hcoPS65Q
KVOM4maF3kwv0rbkCp2ncnLw1PbnCs07R98EY4TXyuuHRSs0GcebhUx+GcWwD6IegR3XG5IrdB5B
NPCJgxU6CgFRfl3JY17erFDpPTesm1U6e5/o7iIHEOy86MmtPnd6PDbgaFZO0HWVzh/W7CFWaNpW
7yt0FoH0alGqUbmVcwMo19sVSu4gtZsf/Kh9kfNAcg1AAHcrtNaRYz75JSBLrxNBK7TTrfcVSg3X
FSrnhox/rFA5DVkBmFhENGs7UqCGPAISJ84GEGsgPhm766tFyqbyyFptkeQa+wp2EsdrtTTf4ThJ
fVXBT4AQPucrkvZDr+htwd4NMLKucE6kb9tdDvTZ2DzooMd7bsv2jeSTXo4iSTE+NbFVPdo6bpka
jEAHalg3jecyHYD2kEzI5mOcfR00F8SgvhVffGzfnLkSxctIuKT542/WBOZjZ6lI98kAA0Qd3BzA
5whMfJ564MwGjoIXRqEfDuFRGdXsE3OB0hmDC8cjuQ8yKl40Aoy8UrY1wonmW0P652LM8+hLXYBK
wBBIo3zq1K/hCw0TDQEDTAAQERwd/Kc5AKbIrXgCcizY40RIVKXRTJE+jwA0QzOF1F37JerteabA
4geaXGSkHBADdT9TTRMCs1fM1GCq7zOFhI33mcL5lAnoJ3Ct0GeRFPb7TFU4kzkDDCRa0h2qpva7
ZapxM1MkFzPVBmbzbFjT+0yRqyWPjzbL3meqNkdAw4uPgvWmpylK9AYc6/eZoltWsKIG8CHezNTk
uupXYOSKNeJWGVvzqY23RhuonxH1sMC/wPiq1QgtRO5/e8Hfc3Mx68jcDUnwqwd+JaBQcCF520/H
ONDCo5Q3KHoOQwgSaVBDpohD9gnsNEatuUjtQX8tQ6kp2nZDenSZEANOw8gRZsMfwyguPtVFhIB4
D0jLiMaleiHM53GEXGzRTJ0NYR7s4u2GLEjz3cddyGEV5MTTXcz9yTxIiHC+LRyl/jdDYDqkvE4t
dwFeAuANXHWvk0Uj+ABpgk8fdzCPqqa/8DADlvmCBw9lMijnBsxxBxyuAC8qCxAELGSuzpTzaCpI
b3aK2waN2/gJBH+VRyp0oR5OZzVbBOkCf1/09ZNRMRZMFBtzY3Lw5pHcIbmOF+qFMinD5mbM0HdT
AKBgi4Y0yUEqhXlWI5sBwFzklXCcSjRuUfMnR+vCvdSnRitJgHTl6OqKGhgAO3eaoX3O7Ey9OC2g
Zwad8S3DQzOSRbIg2oByMFumopl0fMAHnlsNJ6Oqg+D2AKSbVNK64FsM8tc9aZE+0IVqbxqQ3mSR
uQS4TYfYUc75oHXY+RB94zLZp7atHecRgcyGRxmW+t573RD+2VoIPK0PD2g4HgDaoS8RtQ0xSfpg
FGiqpb7pgXnlL5CFhHl0Y38xjz75afyAnMnFrE063LR+86YzQKCCmyFb2LoE1HffRF6u7BrFD45J
DQp3RP+C811cSKYjRhEoAaJeTCPij/MicAT/tAo6jw+lDpnKPaC48VMqDVGJx9/xiqTsRw2Pv6t/
acwDmK6CcCOODMW78aVP8/BUn/tkiM/3lanZSZ3ZEekYDYgvEPOSzgasGd2BgizdFRuAWgZgvaRZ
NHStAbsF1p0MJDaVmyieNWbFUUcKwXwx/qxSK8ncBilliOQBOsNV2QdW/E1faphHoX4aW5d2ZB3e
h0wRc4hoNTH8rKSBh3KRAvzAmx2kcWYFKs7S2E+0NX5rfs2d/r4X8qJpfjUceet/3OTNiHaGvGHH
5on3L6flXcvpQHRoslEU58vf7kt1RwHiYiMQUBy8Yim+Xl30MduByx34qkJEF9+tgbBWGCCIvsoA
YOI/5MZyQkYtnsKEPBJPjQWe0xOk0DzwLh0fdD0FOZniHhEGOs6iqHZ1kImfQWowPLyLlTcrBN4b
EgjUUwLuhhOV+jFVTy1iLBHtleCd4EMu1YCZrx+mZFqGwPoB4NGfKn5fgliiaH6QnKzpST2+6+V1
DpDOwRluhiUdMg9gLAevMEAfMZx6M42Bn4MfFWiEKr7Q2wIoeM9mrttIsETc8MiyZxL5pQg8nzgC
K4QGm6Zy3wIPeEHV+ZI6jwABHYDEiF5JGCZbM1bghOhAF1MxVwOysy9Uy5UkA3tU4IM1EB1yxUYy
FLsx6Fv6tKpGfVo7QmGKK/MhHdl67j0gBpPXxRmhyd3SHqzhO/BKFnatA6BcAysIV4zhWXfzapNk
qbbLjCm6kG6IfQhkmYNkkqU4cTODb00IugS/WBkdtoxAA1ngcM82ymVuDfiHbswczIngfFjUYQPu
RaorZv4DYVbWPjCd8sSy6Tvrx3xpu4b2XW8sZFkN2S+wJEYLwM+DjRAEDmvAR2WH1NWMk8ECcHMV
afMZ2V7nAgmzv0LfPiKP2/2s6pZ40WcvYMQclkHYD3sk0HG+iCeA5i2Uwb+WDTC+IMA0G/Y9acx6
t+W/JWSQLtSRTDCAa64yN0X8FuAytX5svqidgz+G0U33aWwmTybouxe6Yqnfc4t/wkOh+xIFVbmd
2gGHw21RvgID4WwMufvNilt/mYbauLWZNXwawRKzyp08mKtA4/ARTs7aTabz8VMvgJ4Ho/TXhahy
m9leZSLNmlor/MmtfTVVPDJlFDUSAZJnUxOU834X76OhBhdzOzI8lzcrqk2V2T05eDZc83oqsNxQ
7dLWRDQLENYttR33iQEGobmoIv8a+GRCqhQ47ZqLOkn92hj31CQvJLtpnovUjtg/ri8dZdTBem4f
XTYlR27yYkTUYW0CSS4xj1Vja7u+Z/22qwH0z2PsnoVJ4n8qEUm/KBIl+hk5QKbIweiyaCp9x9zS
+Kb2gSX4cf3nNIhUD0de/Qkwp9YOjBH1VrH6n6pS249dnHoRCGY/VS4D8wnYSZdFUpVfciTdADg2
d091NjXY24/OJNe4VoH0ibONHlnlF7NUkUMwxa9A7sWzQxroS1PI3YkbC2dSonMXZs5j5nu8KaZu
lTdafeLikoWIftOqYRemQc031IAdFmWhBNiymNqqPs0yoQyaG7xBdXruI3XCwFsc/vf1PY9Bq5Dq
3ZYUZx0qAqlkFFv9LQjtK34g2TwM4tRB+9jm2pqE5MnsmQ9oA0S+asiNuY6tgALxVEfY2AKdRjx3
iVVd3YY+f6a+QSYcox5dYqA4IERt0pUjdZ39kCPpfQp4Zjv422ExJEPE4RJ4uUCfEePOneeiaC7U
JAPqooo0BlGlhsgJtr3Fqg3w3qOnybGag19H3/ATGD3RRQ36AHGb9riSMqvwxeQEJWAC0YsaAhwX
I5w7uJAoUbM3cIW94TEdexw9ooSAT66dsbWgncG5pOqLxvSjBd7Ywq0bVtqZmqmkapwfgMyw88dO
02/61dhfXRamyz2pzERf6ub0e0sD5L+UkBjoPOG6Q+LKcqjr6RwtY9tQD2MI1i0qxUX5XvqXDNTR
p2Ca/M2drqyCxm0qEQIFo/8ylU6NutCBzLWaVa6D98IDGhIQ3vsQu4ibekg7AH/QtQ/AXpYmABib
676TM6CT4hRqaZZuBThrA7qkoJtlCJyNt6EN8pO81FX5XrVV/NUqJmCiqJUaeNXhKIvqRjepB0ux
AAAnZG4SAxP0vd2NEHjWWO89bxWA8Tn3kjYVrS7Ankbjio5B2t4OSYp+0HT4QQeU+4Dj1oVdGdlP
hRXLLMlBRuQCRhcYi9E37uNrXJWcP09lHq11AF0c06we99gX17Cexu4Spkqw0gPVeqt65evUFMNv
rq9mO/rQvzDL8j/HKVeXnPvNo9pjv6Jv1PLQ+aZzcN1MXfOepQIXF/hoicq+6Hl2CYemOU82Sz01
tBSvcsIOyYdjvgPodLUD+kh1KlszXOOhoHjSTHtcIjc+QFaV8tMc+vFnpiNqmohNVQQE92Np/ExY
+DOvWPJZa5tBYKLVT6OwjR9Fa+102YulatYlBBqkqhQXqqhOYF+CuP8RZNiaIRFdRsZBpWrlkydl
jdg6T2p3BBYuelGD2yvuSfUHj0RmHNXIxt8iV7w4TVUXHpCKbaxtayif1WgEQh8Dmrsa/WwFBz2g
Un9M+P1/LVpA1sg+nV8Y68p1y2ejBQCdFut/9hlEn0r04eDhPJl4pzkAgfxX5GgA6d7lgGv93CqD
cYxVwwGgmBJ9DnMr80wk6W6HMIk+W3y6MF1jj+A4ip/yqXygTqGhaKCRUGKPqlrRKouhykCsIkzi
nCawA+2tGaLkVDi+sSCxWRudN9gD385aU/Hs8v6pAJtEZ+Kl9Ri5yEaPbUT5tBaQIVs8D6dZl/eX
jJnp1tWLoysyRcFgpOx568w1S2TOklxRdeekawGQ50X+MMnoUmcgmTXEX49INpZyo3Af0igfEAdY
BYFXiAzYSeTCznVmlvVSN5nvURefUojzDpTLAf7+VtKOOk72KnHzYqVkhbVugx6npMJTutCgAxvD
nWPZ3+/ksQFKWDAi7Ug+cguO92AdPjf4b02qMJjHLurEc/pUPd7dAbOUlxIU9rs7OV6uOxB+2d2G
GhBPs9IakRcgJkCpAU7O4757HyHpwspT25DhKyfmQY+7chNFyISa63lg4UnFNV/n6gRY82PhIuGB
UrfJyQrEamF6wWtjtZnwq7ofxIVKdAGChLHnIij2P2V3KlQlZeomqyS7M/8v2Z2KNM86d5uXQLiU
NqVnZudq3gAUpEU+9TqyO5gOBk3bR2qVGqxJBhh+NKgc2NMT3hxINjcgM+Sh7UEZj56kRSV7NL66
vgMIPCGnC57+rVWvKaHngDV0luE75O+6Pv5FGjQwlQxzDfyU+CI1EdGQL/q4inZSFYetumd1Dl8N
AH30F6x1ykPdAM37OiiV3IYtEQTWnKV/dQ/cBytFJEvOAPjWI4U7KcABmuh4akpaF9aGZLCP02Ts
uilsGiQQGjuf2fZRjp8mdrvs+tRYzxbImCvo7md/jLJuzkHhLHNFqXBuCc+CMa0OszYf8X2K6lL3
5H3TDdKtzj7QJGAy5JhUEjM2mjqmju47rPHmAnx6EDrQnbSFWu9bzfk6j4tPB2jtw8PcSJ+f2rXa
dq6PMQsQYaj5y9mYo8T2ocELvBzTBNgdAME6vAqG2vTqGicrGaLDXMNDiXWISs06VA2SX7BJk+yw
nQxwToE2rgbIWjO7RERqojqKqi2qslVWLeRC72vOnYWat1u1AsUTy8G7G0z5oYyc/FCLi5VXMUAE
RXFMrKhY8Mb9EJDqXKciXTTsxK/1iX2mGqPu9+ZmKRmlJtdW7QV4JJKtlSLUSVONZ8YK5UUNvkVm
1b6ajhU+1kF7UlS/eUUolDhjBYIbNTqIftvnAHNZUmvCsMaywgacPYhdg8rZV1bOnxInDh6wUbZO
Ijd9IlHvguLPTPRqKWWa7qdLXhvxthG9SM9R2UqJreaB1AanwoFQOL3MZoW1Udfxv64b1SqysMHw
lvks8voh+J7i6eFUWB1QlgCKO19IRlVAwCxZGKoHKbpTa0stWIKerPLuGqhKhkHpaGzqin37TyN/
joXHtBrPeX+6I8eRzt7Zc80S5+q+ez8OIPuVVR/wcFUIGhPdrJqljcTBTUu8Mq0CNJ6qtfmGmhPb
TUCEkKabLBc/8X9egAwTbLGZ+yTlpKbj4LFZAPwDOFz28N6NO4jmLotUAdALTFEDqVBVpS7SjsMB
G473qdIL1WzaOkYfLMxgrxZB9tMGmRJAI+MY8G0g986R3LDD42h2AQzNALLzwfjWT3jCVczsV1TX
PxgCRT+5UevgOQsIJX7xyUWS8qnK1chD4vLwlvvhcxKb+S82jbtGi+wvUQ5U5dJQTPzpOuW+N7my
dnRdf2YVrxdkuSr2TTDw2ZsY2fLrZAQQrz76/WMDYNl1U+EkAnyVKXaxK80G8Rw4taiZLiDMEeiP
cetJGRIJgbHY+t26SVUwLQD2gi85Hs82CM8cHkmRT82AYyLFx4MiZNQQ4X0ce+AZIkJScXYyBNoz
mFddAI3AG7okzNqNFh9O1EGrWY0cr1JdhlbwfTS5+WKnrf5U1GA84rbxQpfUbgE6USoXqgXcyfFG
WisHquJ9pFiB3MHdUBVBq/nGNRxzpQprYHpJcFYcTrO5AF91ZG6rh8nQFxz7Zs8FEhwf2jR9a9Uk
eDPzpNubcTUtlcpQXmsDPGhjixyxEgisC5c1iP7q1RIEDwK92ZxGG3yFoR+CCPmjPgtJaeqYPStp
otRkebE2+uptNkGtRWQo4ZGKs5S6ByYwIYBpC5uqa1vi7xwjAUoU8LjVYOOl7yuQP7WLvORBgVzL
GiHtV3nVg2tRA6X1arzK8MbfHrSIPYL5TLtUVqxdBuzLr1wLyIQWUtLX4BSvt2AiN9867J7w0gm+
2aGTeXh3zLAl1dgvFf6iO6cBlyTDtxcZ8MXRMszoiafuT5InJf5Xqob3Z0XxEYEduepi7pAgr9eI
mX/BXkAGhvlc0NljBBUghArT8W7vx/XWdYvXVGv6I1dBlNaVHB9Xb/1wWOjwZR4q2RL74dXWtxQd
oCn9eFEBRZAAIwlrFJuvnln3sedqFrTtSl2Dpql6IGXXyLNdGg0gWibtEJuUOJDUgL0lbOERYQIs
lHOmGjj8jKfUKfkqikwAPtPo1VublD3oU9A2ZkMMQsIxWCk0VmLFAE3j+em9O/BwQwOAQvNYaZAI
mFjDnf12wsp8KFMRLYuR6VJkWelZeDH15h5A3V2NZQFWD6QcetmIzYoMmyUnKnHBracmA7Dr6uB4
JyeNDpjayxynfu9dRX/E55915DZtmMLqPV18q0eiGBXbSQEDPRV7wLPP7VnVvJeogao2kG7UZSt0
4rxFH1K/6X5TnJuu5qhqdMB+rktWL24U5yK1T1Zjj4cWr1egOyzrFY18MzxSDXH6Wn+KVBwaFopf
aZsKGNOrXp+c5VxvAqYvsTUSeKz2y3MZqeVZq3LgUnSCTa0Op3I9aw5RA1QxXbM37/WKP5VAltlR
x84BtM1K05010MfqA3J5S2R6qma1MBvs6dEmxc0FCV0rpVSaJcnmDRC5s0JCUFMurK7zD7Jb0Rn1
brJDc9taZr0yVYDb9sC15pWa/e4BPK8DveaHEaaAkFas+rkBPhD2Bnl/8PUQL7ZVbHs+UM1fSg6c
TgCPp79CRKiJ3jxRfjTRWIPv03wLVcc5O2FuHhXNwV9CBl4WhnSfFVKj40VYGsl2FMJJ16dT3wA4
XXQoHbBqggEJhHmiSt2oVBiDewZVCWKbVSAdf7SRidzGMSvrQO1+16DgYBsPjdovaQIwFiXCoItm
nQ8/UyDj/eau+xwFAw6hK1AhpaXWXPyqCLalNgBEfPLBATwCjrlS7e6TWgIXt69U56cb/pzUpvQm
k6ubruP2OlLcDDEcjVV4FQclCEPKt1I5mYv/8DbzCoYNWz3jqBtGZjy0IZiWa7PwcsAcgY5hdLy5
Fcdv8ckFO8xcRVLD4KWtwaHD84VujvwHV5R1B6zqAHeNZK5ei38pyfQjD5vgcwLsqGUDVoJHIODU
azUK9WPXGtEe+9DttsYv3xnUkanXpE3xEsctEoXz1vrK/OhhNtm8qi7D7oEZVY9K4+ZfixRBb+1U
2c/gbqi9sOXluWiKX4GJ/cwA+PfRsGktW/NsA58DoHqnEfxIrjusgFIXg9dpwKGeASqsVFzmFg42
hMjUgdOnqeqJW7l2Mn1bXxpJom4L3m1D0Fa/Mg1Me3nArHVp2ewL6Fsro+y+Abm8wu9WVeL/UGPP
JZ8+FUIeA95/mYHw9oxHPf1cmSaCavCw+A1/SZ9qALU/JxYebPCaVHn21JfLUcfWMc4dq72CeM4U
iFE3l8EdzLMy5C0C5s18g0xtkLWYTWae8eR804P0ZF9WgW7M0vnn2reNdc5V9QnYujitb1PlhzqZ
Xq8a/pccpIMrx8fWIWC52hO2V9vVMBXKVwV04DjHV34gLA3/ZD0wZbCx1nn4ARPpkEa96dN6BElk
9ZMsIpThaGqW+ZYakYmFF+eHAaG/D5HAkI8Lp/jhslVDBk0cxgHsu9u3Ckg3ppAlz8zIRqC48WkV
AY7gmWSZ86KOQBYmCXY/DG8IJix0oW9q+JO0s+XkRwm+NOgSaTi8agHBB2JYVJkOKE1W64iDgwb1
wUFMDm6GLtiQLFY08yEPcAR0taEwf1oajAFnXdhwq7w+W2BflRo8CgSbRKYACxR2UzeITkNs4sAN
+tSp0fGr4sT4mYzMJjhwTQkOgCWOcrx//VnHD05wGMSFStScA3Mcz3lCWGomt5eyiSxloLLedC62
ba79shi/owl+rxU91hZ2kUzb0BKkiF2AH36q607dvtcb8KiAys1Gu9QHXwbggcRFyqhKDaDIe7dD
byV0kbbnsahfisxoEIEimDXp2i0g5X3ggjP7qPSINtPrwH/18QMGGOYRe1qiyutUXw0IXdlS1bFw
dujXZXMygHn02k7x2rSiCqmSufEctpGnCbFeVsYp7ByceQobtV052wlh0CsaEOCuqZe7vb8hG8AK
AwFS4/RHqk6qu8uCJn8CADiC2GN9QZ3aOlPPZt78Nkr2G+/Y7GDnFVgL2v4noIPaQ9Mow1Oq1zp4
6IbTOLGCLydAe6zwN+J4hhOjPgyWxzTwdJAy97EDkkWIrZu1gWKvABu/NrdkWbGT6LERtCcpcs2W
igmq0s6vkpVGtsBk8hbrfX5kmvHmKmO8S7DXic1rJOBusIx/F2YT+wguBhNsAnx7L8KOpb/Had0G
53TW3sy1EUfrMQAKsRd54vh1XwK9o99gSZkviPSpl3YDWBaq2lbveFPUKV4t3j0YoqB31pi32GGD
cpap44nrxleqtSDbASGtvmj9IkRePhh5KlCjP1Jj6VocDDsjCE9FT5xnJasACWlbqqqt5eLJIQ49
qipJoO41W7cWs3Ki8wfXGR5YqrSrxmHmesBu9hMDhfWKJaCTjSI1fiJZ71YvY2LnRxLhdTa6IDIK
eYd6lyzDbop3mhsCQPDaQRpJAOSYgNGm/ZcB2eE/jdSGjzNwv+8PuhoCzd7M+WNsNP6haKf0sbb9
9BGxVDijiUYcN11lVQoAxdw0yi3J6IKzlmkJXh9rPTklOFOB0YE8HD9pPTJDOjHCGVZO/FhwX32g
S8KTJVJWzZMUjX0wHPE8vAHSqzZrUWNe8XJbaYj0umuYQiPEj39frGSDI/oGmWMsrCgvNtI6AOWR
4WSNn8OhnM6F9aVS/fYEiFv8tObAgjuXAOnc+K5VLKKgHqyNXyRgUMEZ1GA/gSLBvqgRML5AVI4f
a73FTmOFfe4sTe0nuvTImrIV37/wzLKe2qSbNkMeGUtwgqOH4dcXU3GbE7VaQBza86YF/a2wTv0r
pagA6BhUe1JRR16edAukNdcR7BTPIb3G9Q1pmKphX4yaLThiPrccf6MLNXFxulgOx6xw3HMtHvDo
kopqrrNLkmbp/k5uKnrogWwKzJ9CjXRJZdDwbmI07VrakF0bPny1mR/upD41uhWCK8BgikPLP31w
8YBzMnE+ykowaC+kzYLxdIHXxHArrVNfBEDqa9+J7VlZ9vDFE2uLSJk/b5Cq2A2eFmnQRoB5+2MO
kEhzceouQBjuAFbFoIwWeTSC4d7pJw3/8BoD+qXpaAeq00VWqQ/QZ/A7V4Ax7hTYrrrXTfwis97F
pqSdLMoit15Taxh3vHEAMyaqWQsmSiPFyR/rNOu11XLEQ7lau6dWK+2+pyPCJ6kRgUog4WDNS9ll
6XNv5GtSUgPmnoCD9z5A0he3AwBx4n0AUqYB6qxp96Me2a9iAKsGSLRrWD+RCRw2C21U86ODtI2b
iwsU7VXfARH8ruFOWVYRUVIftAF/PjBE4qTsqnSlitDAeSBqKkHQsAB5BvfuLANTp0YM0NUZu02H
bZS57175AcKknORpGs3oMalMH9x5GvADQen9SJdO7d11nZndkqqD0Ps/jF3ZcqW4sv0iIgAxvu55
HrztctkvRNckZsQkEF9/F4m7cNfpc+K+KFAqJbC9zZYyV67VplWxb+JCLHQ/jic/hV/vMWraG60U
tkxt0xyZUl4jCqLS9tD6SB9VHCkExnh7IbvrIHzbj1WPcArGeAldUWNZJcplAvv1DzvN1nkB6SYd
CXtakSbMy6LEMUToQ9emu9OAZ7iQIm8tZIGciO0G4SXbPrL4q6aqo1CR8W38V0eMXJXgJDAGxIxL
vo6CmP3Vd3tyECWUR3meOKfSHxZWaAdrM9TNF2MIIIJl+tD+thv20ib2R5f0LZBQYKDCSwHLGZ1p
tIihQNZDeJ5M2BUiXDXOpwn/j/m03Lz6v82dH+WPe1O35moJ+uRyP6hWHjw3lQe66sfubKOBWrDP
LmT7w292+belTI2dAktFe8hoJGqBbQQ/F9k2NKLKPjA3T08CleDlt6Qr0mtbQ+akBrJlGYdBSV0E
1Os7AMLV3YPuIJmoFzocwipaXiC44mkRzl9lcTHGhjlgHYk7hSRBa3bNSncj7OqTRywhOUjf2SXQ
rUfL9N5pe0CmIUjcdYwsw2raFkQuRFa7RLP30xbA7P5t/uTLs8pdR1bHVtD0LTbZqJ5ebnKwLQSj
NB01pu7lhzBp1izuOwfxQwxAUGQYpQ3T4mCmYEulLo0wF8fbze8RsjnMgveniSCY0w/IdkKWM9kV
+OG+mKA1PJhZkq/rVKp330wBAS3/1V6NdrCO/+nPQGUJ8bLQWwtLR4GDWVXv2P7cjUH1yMvXy9oW
cbhwLQEAmlP+5bnY6w+g6Htuq8hF3XxeI9lW+OBrFxbYl0IPMhKMb8POZrcMsA7UkcbmSmuSZIXs
onwyeggX4BBs7Khb88q5M2vL4gQIPygt2tu+TCWIxxBQLFsln3QL0GsTESDwzcHWCq+91pBapenk
IX0bujAGCoqnVRgipblsSwjIYULnxOJcMv0KYvdvtQ5IjCWqCMfqTD5HESpkNA3vNtC5tc/IZYon
BCuWQDjI5670R1KpBOdOV2sXIvXbH07y3ule9stz2buKTe1LlAU2Cm3K7FKoOoQGGcTqW4BO7gBj
liD+D7O/nCjctRZKdwLfqTZaVPcr7NXLfTqY7NVMipvvZvo9sFn2kEUIjj7BXgcN32Zx6rlL8kLQ
/vMkEZc3p3SHOyB/9lP1UFx5CxtiaDs1/TMlrbcQKIXYOfj3Dpc0Tn13/McC1KO+z3NwiK3vNPCH
zfDjdGvmifxFo4mVFdBZLlLVAj3EVf+DJynE6kvgY7UHMlXfe2UkVwQHmrMGIVULRxdtRTYum63m
VtqReklQJldqIPgnxjIjfHxG2zzaAACiFRDeMDRzAbXEASqinX9qmyQ41Y5myAWoHP2TPTYV8Mxr
XQENRz5gkoHGT1Vq+Axh25FBZOdYtCragYQInwiYAF80yoXtKmDHxj5dzc1sy0Ag7g12cg47CXE9
Xt+qPNcuqDPQn5uwiZe1m3l7MHrrz1BgRlhMq/01jeaW5+ydAZJSNBVaov4FNao3GiQTkhahVcXP
mhyX9rsvblCGFxpyTBcqIk6e7MndTBK5icsIAa3xMQxNDQfPQDKLRjmKgK8iR9BzfAzyAAxnAXJl
/qjDvr1oFs4cESpzMqW5u9oawqe01cKnAv9DiciiK5kgY2Sewx4gTbvHESI3Bnfb2x5KIBORJ0uW
2dD10k2+RXoI412dAKeLHTFNhmRueeOIP9HCkynRnb3wWfnJFgLttGbYt62nRftsSBfgfC4guj4u
ahUvBmD4N1qADSo89Yq9UK8cH1toykA0UQ9X03yLI9aiu2Gx+5hfsZ2SDcTCRm9N2lCrM7st9ejJ
8FUjd8yFvAtC6Sn+NgCFrGotlptpAV64r/UQ21Cfwy8IGiHijD/4SS6isOlumpWoWzDY/U0WOAcN
VeRtfRvy3gsEqoNtZDtQp4j6sF7/5ORPYwnHr558PSng2yX1GhmrZ5I3zzJL7nXdRRw0kOylD+RH
txwBB9T1C2B5Sfx87tLcEKilfcPZf8wtEJK4pngxr0uwLJ/7HrHlBV3mBv5xlMXrjeoKGO18zDiO
DWS9kXkFYM8KVbcMBCQ5l075yMyueprk/QKvWVkJ1LCoW9StdS7y4E49kvjTVPvLyqLgiICIfDBg
lna0GHmkmSMfjnqiBcm9YOxjQRpLSnv845XFQtk4aPhquNY47OGMIr34gD/jC6KffbxWXEO8GVH1
yYccM0Qgr1YXylXnu1B+RzVRvG6rUZzO85vtp8WACL7hUwfWU1rMce6tMPXLvEpl+xVeEu12cnAD
zd4JUJgtpn5UZ/gHj3q1nB4OQczhKpVjLKHtaa3ndegq6D0QkqSVDjKi8UchY2I2u6SN0xM9NZls
g7ko/arNZeX61coqAoRf2kyevLERngdpifHq32ze0Ox8mbT72ReY0M+zaD7ZOu6LbR23b//VN0N5
51ImWrzScBQ7h56B01ysd9tQr9gAlBEzh0WoqmILNRGUM4xOCvCscxiO7uRUotJOM1RzJFs0TRmH
I6AksBvA4ipLgmnex4qiAGwn5quP7ug9PcB4pTIUhGg+CzbTregutLiDDOnWcp2f1Ps0Spe9qHcS
iP4D9eZ7kjPq8bENh0r6km403Zh8BA5Wp5HParJ9eo7xB3WYGFCnYjTI4Iy/EoHCTdQC2sD88DJ5
+1hn9JxvCJLYUxGaUDn8/XPPDyw8lq25V0OflZaalq1dvcT/144e3RX1Ny7tclvlcXcqkZxAwZdu
y1M7NjIarC0+7c/D+HfXSuTZ8KEbfcidfGioi5HNbkBCv5kn0+jcJT+yOfhm29nSPU7zS3yxQeEd
CcbxlVIWXX+ersYuKqeQgoO66vqPgekt4w54MU7Doze9b+bJ9A6y/+kyj84LfrrJ71Vo7qebBIAz
rz8Z53XqEqo+PMLwH7cPVYSwKUJIK3Bst+Cv6JtDWXtmuqBLatLaQUp3bGbbJ0capv7s00UcRWef
nOaZ82qpx/IVN7rh071oidaN927iqaXI6hI6Oo139LtEVdPlp77INBTVT2MWUM0M1HB7Gg8S5h3p
Srk92IU/zZ+HGJKEK6QYi+U0HCa1Fq7mcT37AWCGOuHALE8+8g4G+B7BpAydn0VX2mhtre0BLwBf
SuQ27rkdo8nTOITdpjlko1E2zp79aK7fAhc/rTXN++e9aIqTFACaGVaOiDMvnnTj0EkNR5SxYyai
OuRNkyFMPI51dfEUeq1c6UObQ8zQyAEwx4ADxc8yj+Mz9ZDzRm2h1e/Jn0yxGWmbULb+x03GhUy9
UguJfAAC4ViDGsbXIX4N093tWCWHyrfwm/l9d57U1cpXfY2w199PVNXxpSyTarp73RTaudYg1NP3
PF1qAM5tgq6A0unvCRCQl2OSZJjuTD/H8B1nAT49haGlwd4KxtDm+KA0EUrE+arkrN8IxDet3BC3
Fix4m94IoGGZORDKiXvUMuWiO9V9Ll4T4igI7Ifm5OWTCMMjmSNoJyNIgtQB83TxSmuABV7b0Kj1
n2t4Vt7io5FnX6S5EFVVfvei1l7yKBguoOr3jyof8vVgNNVbmrgbo1Lse16pFkhTp3hKKh30zNje
blVRARzddO9eF1rfWdI9ZUNffdH6UN8oUwb7GMwMd5WCH4o8Wg0gRTvx3pES0lGS2wcnVabdGSLw
eEEm/BCEfrrIa18g/mXYz1kbacsemeRRzNR5butIbVrpA0pdtM4z9hTBvkicGOG60blxURqC9GL/
BMXtBtHHyD0pgVo3T0GnwvG1K10ZKMFZMWiQrnKdexlIH8QhQrbrNLtAVtva89L6C2ztAWokxwX8
yiiwy/5uW0rtUZoYPLLceTFSOfzl5QWw+YOKriavokvbinpJAx2o8zugX8DOfUWyaayRTVB4jh2x
tyBj7GjsSlelLuSyyJJkk+uZCYWlMLsZrPMPswtDqfRFjj8kLUXTUMegdjzD2+9jmm7KlVEX3nTT
eXKdWj8h5ZbuNc/8VaS9dgztBmI0rXgLNINDI1YYd6/x197YIxPYRnSu58/U0SxxDKu2uFHP8aHJ
ofMxcjS6swYZb+wwzb1WCv7SgChpbTRetNWAEXgJAVreQrMcFE3jqFGX9h4SbijOGUdtT7goNQ/B
Dj+O6iUSBE5uIG2OwZh51bPWbsASFXVLHPY3rWZAHWi8KWgr3lFa4OHoinmFb7uoc8NEGuwzFOaF
ht8/IRAdnsIklfewKNkl8jQAU+z2Tk1ZD8ZZVgGQYjDFo1eQ98bJKZILzh4eWLTizoQopfNMHrRO
wB3Ain3zG/mTCUxIOFZ6cYqj798LtWD62LvACEw2GogcnH1QBOEuaBrZ2rqT2zIMxbKoGO5o6FAZ
ReUPMiaKRRtUheKVP3R4ssCPNo608k8/gCrddt2WJcDYrXARVrWxM3UygBjoBvSE2KSXq6yytPX0
IwkgMpdlVhub6WEboIsiZP6XJi+iYw8W/amROXhPFtRv6l+pEWlgEwiUsyQTWBiDTYTk9sIcNYal
XkK0BartJzbGUSUq4hdFGehTt3Wbv7tjDJacafSPufq41CdnCsn+z7mz83+dK8anmm/06b6/HxJS
C+VWpoyvLDvuQRMLUFZr+AjT5aC/7XQfcks+vtUXhm2zM29Ghqax67VFfOsCV0IzIkI9r/Sjm4Es
NwgnMNDIH1UY2BfqkDnKsn4Td0gKkW0eMF11yXrWHuclQqSj9gyMl9NdZl+U8ItFXPj9bl6kGjR+
gubIkUx20NYesIo5djQ5Ximzn9718lr0WwiHxbciSPAzFC1r1mXqouoLGJvJRk/hVdkGSZ7kPE+v
IQgMFgof6IFxgXmAG8m753jafv7pg8JtDnmRfplN5I/4lrcoLVVuaYBu5XNDP7uNXJHHPMG0cIjN
2xClOeP9pl96qb4qngeXebqb+e2msRD81PSqWDYo9V5DTlwXK50bQbuQaYCcUmI6yI+OVlHq7DRd
+kEAie0WaCG9hK13HXfDI+gPy7h/t4o6RiI4WNAgzcrHqXT1hw0V5fWGQ8h6cm55wAD8xJrkPD0H
9eeHoS45Sj3EY1K/QVX8OqvibJU2qf3wOmmseGU7m87o7YeJ5OEpjwUkEG3rQR59xjdOxr2jI2R6
cQam64tK2elFyfYYMrc8VGGKgXFUGdzU8e5JfkDEHYQBNGNsyIUaVgjgSoOk2BhJbWCpcTI5NkoF
yxAIutXsPS04lMBhuYA2LweaM80EYiLdpojtTmvQJHoKWq2GNheKXboHmaYVx6emqyHx+mPXqvXs
P08P/BZgmTS8pMzjj16Tv6A1qo6KFeHDDph5sHCiXVCXGgmPzBzUMURc8sGsQAKPCjwpspi+tXIi
iYKqgiGsiZo2VO2CNmcFEgG8MvUeFdNF3UQrPff0VZr1SIO10L9lJs521PV6t7lQg49Oc8k1Z9sH
aXGkQcNP2wtd9cBlnnLESch1WpgG6gbf39ix/0XTaXReF4rdxbpyg35pe54J5c6IPUwpsE3qwDqY
RrFYBpqTbbDD04Ezt3lzDWsHaCa3hXrU2CVHJwQFnC1BuBZVlTMNTFNsSH+6nZ4fpK4hQGNUqbFJ
EKteIjeAPiQX85vXuRtfARQ1+ZR6oE8+sVmXmwz1q0vUDvIz8pLh2W1BdwxQe2KtE1fTF2RUAEJ0
0yV5SuHHJ996xxnuHeBP81j2VfNUg13h0qPm0UAk6omaVqTFxgO3w2q2/a9JEsQrN614pRRMUCPo
wQV+s2xMyyAGq58sqbxiRcO9VMW2N+XHMBD/6hi34aLJPHmNtKy72g2+0QyTJzuyUVONo13Tfm1y
00RdLHpOgzcqTcDx5Ii9bnuMjRTF/KF5cL0IgQRkeEEChKu5IZsP9PW6HVooyfyLXzlOK5300erC
3M5T6aqM8JUe1I5YzgMIWRr1tBQZcys29knebGKAw06Vn9s71+8u1OtSzTmpsaEuXZGNut5gfs/C
MN/+m2/sF+40KwXxhKUni4D3Ago+yNzYYS6vCVinqUeNWVc5SCUAA2wCo3siW+1pjyLE3oB6gY/H
0FI2jZFJltDR7TNgBmiS8jMd6PU4BOV3jxC28HhxxDcpLlEBDCiKy/Zko8bBdshbNqXrgibSwC7f
jd2jGJusd5xjmCHsKOoqXLZp82GTJq9xVv/tQ440jCC7Cle+IX9GIIff0MC81jxjtunlgLXIkYZd
cw+y89cwrFuEgxBOmZoxIPOpW6IopsPXpzXGdp2xmQfJVv3tQYOTaV6NruBhyYYf5pl/3urvNcj+
x61qAAhWeR9K035NrGofOlaLZwrlIbMDB9zNYz+hy85O3aVtgvUsHGvJp6FPl9MEmkuzPjWz/7TU
NDRbP039dNtp7TgGQ6fn45g0Fjxhe6GjNHS8pMasxapriurAxTiQjQPTJQ3HWoIjhRPtpY0SFoN7
i3/3m5ZFuk/fOmb/QsvMN6GryaVr+nRhFAYyjGVwwetlpzEIsvkQm7qQiRor4nwFelS+nm10ZUA6
ZS9480jtGCLugDPsorGskZq5ypEhOLZsW8BcZ9vsF5nRAcwx+k1IkPF0xlCBqYSLV9cE90qOCKMX
2OLuSO9KZl7n6mBpqHkwAmQroYWF00abhdcIAlvm0Hl3asJeRAcWKuAfftvMIck2XScQsco97w6d
EO/exE29bOpWbbFnUfESyuovmia8Y52n6ObltrOqYvKtdOYDK476L3JlxVDv4hj6mKFosW0q03zp
+SDCW5XIKJ8Qs413AWcP6rlmbp1CpDKzw1Dl5ZKLXl8ZGpCZC/zHWicaJ88s8ZxNibAuShs6fhn+
2TTWxhOpBMeyV3ZbIUS+0HJpbFzjpWV2vMCxtT4NRgjhXogpropOD0DYVBjPjQhAumfhHcYTw3g2
05odmz4AI+c42sk4uQ/ZsMm1gj833gZcB5iTFCuz1fw7+eRAlH6sP04pZJuvUOcLVDL5jutXAsw9
zUKUKajpnWrddh64NZCPlmetiIxDGHQI2eBbYQHpCUj6KQ8p9AT184uAWtdU0ckfG+40zbHooPxs
DQ24RpL056Bjq1WlP6xCQ945trw7ajbjncwTEDhmUr9B9R6SaIrJby404GlOG8toEVuD81wYWr2x
NYsf484NLxIFXACYx/wtNTIQ0WP9NO1vja5pr4Fr+auYB0C4DbF5tBsUsZuZsF8g3vTNdIb0p9Np
KyeH7obVBhHiX5bMrhVKnXdBHwJ+2RjWkzM2eWP9ctwWga0OCFXUDw2nQfgv1KPGaEYO0Uah4GX0
AIlafK/ByE+zaZ0Qn4e1pSEASDZyc+Ni0/esu+Zp9Y2V4s3qB/fWQlVh02Q4cztjtxKFC23HzDlo
dfSVetS4mdXdLED1fzuROUvZI0rK6vhpcuW1qKoInc3sO8T6uZDdKQjSbOnyEnRA487Mz11UcvlW
+F+MpeqqDYphsIcb3emKvGmAbIWdYokSermdGz2KRg5HiEhmzwMD66wHKPSa+Xr2jBhffKpLES9o
lGxAvIHXgj2o06S8wiewrI/UtSHjsukbT07TVd23BwORWhG0bIu0Y/Wk9WgQAV+0BXjGyFRlSQtE
IJJNAJNUT2QbBE7WmRy8DdkCK6meIpQkMqNLruTh1J4Es3X/jXrUlOO3Pr4J42kSh87txSzLTQOY
WAeEaZudGYhOziaIxc4OCP0PHNxlZPrkMl2KoYlXQaq0pTFOAZQkXYtSucsmQwq1K5F+BDuGukdG
PNwjBgnCWJVyM9vcruJLJ2pDADTg1ySWutssyReG5yCaZYl9CLji0axQDVzUNpJUKgID5tjQVZBb
1SXm2LEnA3hM8FlvAO8fh/FbDRexZ/vbrk7XeaHcIzlHQV1f6Mri6YEB9nOgHk+sDuKMjeaiFDR7
1zQNIPBa01HsX5qLFOXQP2oEprk2VtGAMzf1+/5haYgoO0VYHUAqZ14ityxWwkj0195jdwcowQ3E
HxDA1nTbO5VN7J+KsaGryAbfq2Ugizb5kJGaqa+QgjgW0Fn/c57rD3JRVTZScPyK5H54SYzqZ5kB
yU89fzTRVQDKj4vD+2pVAAC5mkZzLdMX5NOEZr6L7PSbTzb8mXOw7EpfnWu+hvAokBJpXDwhg5Os
CuGWO8DDk5e0kTiFVEzgB2fxixMXCF2EENel0T7tgn0zFPmSRkWTqBNga+mCusnQyiuAcVfq9YHG
nqICOV7TDJfQQuq2CnLgB31sUJjADmXnZxpSPrh0oTseGZGOU0MHfFWETQKP4q2q2dkDafdxbsSg
f3R9BaKGxTxCVzQsUe92aM33eYzMBed/T/izr+NLeu1o/XAu9EHc7eqb3hgIX2eFuJejJUKkEYjd
bDKRHQBnAJ+B7wR7oriTKQ+SXSYj80w9sqscX0igFzqRiVbXG/cqquYF4f9uy7Q0w68nMJ+xWVXH
IJFpuNTb4t3sY/9A/jTT9eUvBRzgQTkeJoQCRHC6z/Q9ciToJw0+tbVs+Ub57B3hWMR7UwkaOw0k
z0aYuisTrHxI59TWynQAa7H10liByrZ6UolUgGrp/VMrJeLg4MV56oVZA/ZXBiguAulgVkXpA8iw
bOX4bvWIOpQ02KpUDx+VLKtMyPDJx7EK4G18xFDb99U3WTlG+yoopIT+Vy9dmhlvv7p9pB1KG28U
MschdK+HxBcgG9TTFy3nG/B5eV+VY1U71gm2psWskn93XDbcuGZV9yYcXj8WhShbpoG4gbwiy9zx
vi+fhYa80/woZq/KFXZa9e9HAfdS89WS1cej0Oy8YYhYuiiHXbgpqnfA2oD4seiwOWg8fAGVgIS5
0JetxQ9hl+73pC+jpY1y9VsM0tZD2QbVpjAc9gUlo/e0qZ3vVZL/pXVJ8Fy6BXLa0kv2Ko/DJ2Wg
Cog8HBALxMCDv9tl44MfhXcnDlTWWe/1FOnJgH9j1g/y5NihLEM3F0sNqnJjAi16OMitrAuUAQKj
iQgN2USxaHp8rZNldqCxfoz0ILnK8amZHJpQfV6hRFFZE+i9lq0T6AsvgbqrTtQgHwTWA02sqSe9
VOIMIQAhyRzV4tQwXtJQ1oZya5oblAiB3c7v4r2Io/ArXjYno83VE6pmuzukydagQK7uzEwQibLA
IJm1LrgXzY4/EIQPrzhs7OzGBjN9znJrWbSQQiDnoWvUlbV/RQlKlUHZWBbhvRwbV/P4Pej0reFa
6uzqw4cJMPCfuiGyAzmQXWd6hoIKxKLIRtM9U/A1NZPfuBoyKdW20cWPCn8NyLAFd1DEBnerBdLe
8Hq+Qw49uNOAkMElFiw4kQloDaiqOK/zHD6kyGcZXX41quDKeMQvHLWgD44X6DYcMrGy3bp+BCMJ
aXSmIewPm4cPQjoEY4cSOES4xw7Aa3bs3GmQpiB6glDC0OsLvMav4AmNt37g93t8z0d3m1eQC6hA
2KjSd1BgNN8yvfCWDImiiwFA3nGodH1do9jrlef8jJIl7Zvh16CFLYz1WARx8qGVfOJDEp1sLN1v
yEh9lFyC5DRu/sIXRAFVqNGHmhTB1l1mIQaaZDpfmqrKviOev4qGaHhzMw616NpMj0iqJNCEg4fK
hvgrit/6a9VX9qOpAd/QLKSfLJvZKIgEGK8YEM3iQrMeFmfZDaeNLQ3ShKQfWTkQ8lx6KpMLmyPJ
1Sj9rZSogGOp1+1bFLd9lcaWzGFqK5TeYY9rd63xFjs42lil80B6loO9DSXDheTGm8MTEKSimPpS
Q1/u6Z+rtv7Q7ZGOccdVxwqbDWiBvWVVoLA7GKzg6HhpcKTubEPeL0cx44ksIfgrwQ/6223qgx0X
rwYh1A7xsQ1CS8HNGvG72JAaC9Zm5oHgvLkAVWiOLO+aRgsdVEIKRXYLGq2ASgIkOdgS1pdMv1cj
wC+tBuVh49BIUFWXUJwE1AV7WHz8+EU3neYV1S1OFbFXG5h6IGBcOXV5hc9A0COsXrmSvc6T+tLq
znUNuPA60MvXpkKaDPFJ+yFtoIwiP/hWjD0ytbbYD6HQr9Qrw8xZzf4FsJNHHVs6IHH6TTXY7DJW
Elx4jMZVIBni4CQjOwO06UJX1JiDcBB2xqw4FygM9pRhLT0QTe7sQRT7CrJeq7iN1Fc5NGrBDDs4
p9jGvmQ8A8Oxr/CFEH64AaWDPG3ryXgJwnln6+lfHFOmR6CrE9RGVR8NCsqTE9lA4dzjF/l7OI1e
aQJ59K6BLBn0BA44n0k9babG8oCXZnlY4uXXf9jAqwqBdaDB92RToVniG/vTJA6gOQDrS8G75ERN
q4H9gA9H3YsVyOItEy2YGfE4NJz/dgzzHXjuEM4XbrW0bFCxt4EOPHXgesZqaJD75lJPbgGYUG50
he9+mbjxVUjtw5KrANgnFCAv/3BVtdxqPuKlZKcJrAScLhpSsLqOyxZ53OM81OlLrXO9c1D13hkQ
1BVq9IFMH02aABhyQQPAwbDVYAn8/bQCxqpAIJ2FVyTs/TM4evCR1CZPcp9XpG7b4VUQIykL/Onf
t5r9gNdJjyKDnDlweJb/TVrSfHH1UUrJKL6Xume++H/3UK0PfEKMSll87rRatd6SLpWNEtXNn9Z0
9Ep8fwlKp6cQqYFTCN70L6EhngY9SW5e3zdfnMBatiCVePSyiF8676WoGXSpgrgCjBvvzLpGsWLE
wDDhGSkERY0UVYOZ4eL7FtXlYDaUSAP2nWuCPyVcjaGa22RDhgNkioGDNB2CdvlaAwfEMOAVTuuQ
Y1d70arI5ZijCb5FALhsivHjQc1Anx+6DOhDlALFNw35RfhdemA4I5PXt/6xdhD9Enyv2YDYU92K
U9VykfOe76lLA8wvwL3928YjrwOgtLGc96Zx3yE6rV3j9pcYGaDsWtT3vy1TKbUdSO0atr+oAHty
Gi2YQdXYsY6EMQiLF+Bh6r86Ml23QH+8AFEfnMMANONkRzjaX7Ee0isiZOprLpN1HRQxoDqQ3UgG
Xl+p4XYLCcRR+ui3qRljB26EOOlvO5mq0e7DrktUE/vItAKaXvAVGB7MY5MP5tGCPsSqGVyIRGjC
PNZjA/mmuNrEwpVrywG4JQhBsxkBkLcHfeg36mkpH0VjQc/DWzwJ2ZDNrm7g4tA3QcDqpTfO6jze
7gFRgMpeZTnLlvvdMY4i9aULEaLso/INhEbJLgjyGOL2uniD5sytaVL/qeeyuuQ+6rzILhPfwRZ2
6I5dJqfpket6OzPQ0rXbDyC/qdzmLavbHBh5VZ3M0qtOdEXN5AJaJPy0ldhoEoXVlT/4OwG+FbDk
tCgmyX37u5kViBaawxsUo/BPKav8BC2O5FLwJAR7cd18Y80TeepFlC07YJNuRgwNozoIs02d8fjV
6QqA/7FWbDbfgSdUqCfA3VRQ+btqvBsgYsgEj9tuHXfjLNHfHKhVrFXXPSdBvourOHroRvLF4Rwc
5iULHzIX+h4aamxBg2QTWoba/NqePLq+//Cgwd8e8xpxGRarVDqvplFpK4nwx5tRmT90p7RuWpbU
t74AcQfZEetGBY2le3vepfGbeCYry6xhL8peWyVp8mlyqkP2t3Ca+F5k/R6yI87Pf1wUZumSZfBr
fZVl+EX5zMy2FkNRGH2I6XNKV8r2s20cYQsxD9BHmWbMA6hgehNANN8tcHE7Ng9+OpZ865QLvoIQ
R8mqCiwcbOVw6Ds/3OY6zol5mTmLEG+87w4mib4LfjLRvDGn0L4AJRXgk4FJ7jhpGCcFpmJPQ9A4
i0gvqu//eSdvvBNNYqnvbT2QkEA5jNsukFK8PHo4zB3pihst6pnmPhkbo/c3TIrnP+x/zKWu1ory
GEo001JzX2CrjAMqUvZeKayLMzapG2ArItKtBhzH8Q874gpIuVZI6pLbPKHx0gRkgXmxKMzeWAW+
hS3FeKxqQtsFgRCdpOj45MbMWEF092M88bVszyGQ1YPDeAXdXndDsIXBjsUpBZKBcA1k6jS+qyMd
jLEj8uEPfzWgECxmplrzFK8zx66fQNnUPDmAO67DMMjXZKMmC9S9CIV/ot6QhMV5nET+ZMJf9WI5
/g1n5V2ggPqiekyBHtPtaD3t/1q7cnCCZLV4FTrUTRAaynapjvihlit2QwCK3coM/N9QNwS+frZ5
ebhNRyE9slETxvgWbVi/jzKG2DfZxuWKTn4sl9R1tcx0FIFQqlrzoBQ0FRwiaeEfY+tMdnx7IZsN
6p+PssWhLZ8GrdTXvga8nSzz6poK1axRD4SIGBL3K1R3NC8lAwGXWSfuV2XjkGGaEGVQMrm0etj/
chGrLkrL/D/Czms5bl1rt0/EKuZw2zmqJbWCpRuWZHsRzDk+/T+I9rK8vfepc4MiJkC21IEE5vwC
pG5lVwK8FQs9GrejlmjvvgOPjQfsp2vjmwe17x1R/XydjGF+hGaBt4xpG6zTAuvT9ryDyr0WmCq+
YKXuKDvgjRoaf+Z3OSHpzM9Gn+GrGI/toqZ19rPwNF5ikQ+bQHhbD6z1OU2yYUNdyLmEo1Wutb4Q
j/7Q5DAu0IlwrLJadk3lvKi9OS5aUn+zOoGGO8V1QEzqgQrKErhFdUUWr7pqedIs+yrudjI2WUV5
yqroU/bkSaxZ3ycv708yNNRoyYeet22iMNsHatOufLssX1HhnlbI3Cg72R0r5bNyx+pC6l28Nj/h
k5avIyXnzikGFI365z+gD+kMjZD9G1JCDYIdK90XGZKDMl7pNjgJeRgpwt1mnfcqe0acvBRxdskz
Fy22JFEOZGN9ND/pfsW+unJUzlOd4WCnqdLswxgNAdWp8jt+eOmywZtwLbtYbOd3YhT5newaY4f/
h6ufAmCoziJJVHNd+LG9vPX57D0y9sZ7E7fkvafJm7WiPdyKBnHOYNTJCV/xXmlmo+TCXoq9EiSa
pSyyyvnHGFT1KHdeaY6ZuVk5Twnajff+iBzFvCHrqPftFNEUa7/0jFdzBjeHlvfHSXqmc+cOuvCo
eQ7Zo2J894dkREzI6/e5n5sv/xkvLbXfu2VkfcVbnOHWnrwvU90LoFJRXzHMqDhQVXmUjxgZkkdq
XReH3p/+jqPvj3KlMzw2ulZQxknco6Mb8WMwGcd4xnD7gZYeCwNyqeziFRhuPGEBjrXr/LVMLCRr
ilQ9VTPCu+hTjHl8H7UjrkGZ9naNTmgpSFBRIEFqZq+W+yQ3gMh+TAcYseFK7vtcx0mWXeagkkah
dJ6VQDlbNJ32Xk9V9VQE3YcvtOQ7ftzftF5YTyqLnG2bT8lugttIgaj+aMI4/f9PQMH+WyHSYAeV
1GMBqpDA2AQdgGfMPvzXtKRQlSnWDzPs7r1G01/R8szWrVePJ2RrDLZXTDW03H9t+2Zv9gj8C+in
qzCvhnMwN0MmfjW/uqQlkqSvV9QPonEhg3K2nNgLbHbkFYRkscuRvDV/lIMZwfUeglDblhRhHqYO
r8EkHUkDVnZqnXmCo4hpTB/GQI2INb16GsxWPckjwGHcbeUh32lxSFyWcfMUGZLNX115rpwLNWAj
Z3xdrglD7Y+rt2LYBb79DVJ76R4B1KYfMC4vk5NZV20MymvkLfGgtq4y4gsDczekaveyi9QG8FDo
7MuaBfoVZ6HyGoQrVEs9tARbv9njC1YtuqLL7xyr0Y7GhDT83JMhX4l/HSH7pqEsZaxMpIsuQu9r
aqPKRh3xtJIh2YDmQsWQZDhCIWHjj0tjlgjRgZ4fO+O9IE12kJ2vsDqPyZhsWFwv7dHtH8MKDWoR
5O9DhMfB5OvazrU671ttPabOkL3Hwsi3ceiX23zuYirql5gK5kow7TJbjTeTGmXvwqRkATRs6ZMl
WjpePj3m+MLvqzC2F7J7aywoUEoCtdWap6Rj2lyCINrIQT+bKYx+pUbWMjbtz1GPnHNZO7jEKMJY
5pI2I4O3w6Z95n2FVDDPozrknOURJAfnPBsN3U6TA2ZrA922e/xCIt5H6aZVTDZHWXaImhQjT2gd
4N7n0Hz0Na1N87S5nSZaUPK5MjSrr4m9HJbmXV/nyGFK9YhmBOabjCN3wiPELr+B0BvWlD4STKoo
xCwKto3IgCxrJXMvtxAbo1lRT0Q43hbFvUCyCqclLJ+8vjLhUIXg3cnI4pmDSFSGqt98fIsEjXY3
pZXF10KLkMwIJqdc59A4l7JQrer9CJzU7n4Fb8VuWffudIoGhYKr/VddWw7IS8gBeYlbwdvWYvKX
Vf/KPnBa2T6JQifP29eIOo3Mhgaai5q10Q8b2a3iZjeZZCY0+LinfFD1WzY0MWsyEE6VXVSlyx7S
Kvgu56N59OuyoUva0MTx1Bqb/gXW/GIEx3KCwFSdWHJUpwwB58WcY4OU+++AHJWNjMl5X7FU8ddj
3UOcH9S7Vnenp7bjgSaoAewbNm9Pg5HFqEmY2nreyz2RVk4Pod/4CzmqxnVzmRr7fDt1Pt81H/VM
7a4yIlinDWHfnQdbZBvRKvjomt3znGZ9aI26uvc750ddm843h8rpGqX8djfN1almstZs0bNnDTTM
+VbDmuNVpJEGyBz3YFrx9E39pgaj/uCGSGpqUf2g9byH9ljFe6c0USvoXaoof/fjuk93kGBn58Lw
U0NKt2vK7i2q0FFqYy/dAy3pntTKehKtIz5VFo0LtVbze6Hp9clUKXUpSLx/jsavM5FiIw2AzlWV
Vae49fLd4Pa/jrr5yFK6b6rfwfyZRbJZ2qe7wGzvk9ppKO8Qks1XN/s9IGMB11ilIOeXX5N71zYw
CTRCHHmbyV4UKVBHah24azv9+NQPsX+xhXewjAl5NQuUuUdh9lGxjeHJU6CDuGaRnsoqHp9GTR9X
0NybLZrBCKprKdyv+YFUxP1dCpbjdHszY2W46zynP4GT572dR0fYGWt2sM1CZopR10NjgQx2tkSG
zFv/lT4u3SZF+jFGFrS1HDQocRlGSPqo9+D5BmO8Nn1YXBRXiRdV4Q3fFL/W1lhh5jvZnZSafyea
rsiDuQeYJfuot8USWbP2M0GiGmFq/6fre0+OyKxXz1JBdmZWfaeLIDoEYPi3mUtt0B+woPdhDH0O
DbrwZlVeB3AGC83XKbgiSL2r5wwlt/945cxdmbCUo+PQ6buKmunzV7czRfeAK1y0yCvycmb+KKHd
eYZaX9nH8TrC9ZN75a9BiQxHIw8OrOnDQZcFw7nppr0xwb+TUPD/19lfl5Zny7m3WLWPihfI9uKH
NfK3UH2un+oicjcZdgYHYRnVxZhiazkhsv4xKD6yxp19mwskvzhGvB8keMRVVP02LVoQ2nOvG1IV
sC0UPF/TuTEo4NPQHB9W8eg2Swckb0+WIaZVJiPACbiNUSjoyXqi1nOWMdkMyb6qYu2kKr2x7P1G
fDowFUXJB+U7CSJwLqvqLLLEy0iVLNNc8ZmEHuIRkYUC7qSM5/88M7IQ/rQSS4P8mCxaSNLfUgQD
tsKDXMhNyXo/GfjKvOO+529UTK/4bgsKVG6xkPFQoYoP2jvau1nqvUxmzA84WUUqLnFakTdPrbE0
PM9Fizt2n/J82kfR1N8H5eA+aWmcLhLFLU9ysPQoguita+1kVyGTvql0lw/Y0LIrMn0LNgv+VuUf
XjW9IV4mdbQ3JGMNKHh0ETK11kkzYeYzd+uhcldDI5ztbXLrCmhT+r7V42TlARc6ixorMYS/1WFB
joS+A9RO1KLfoCZqdMw2h9PsOMjd1/nQ6mODGcx73SfBJjE1bLXZSDy5SfSSmeA8Pe3sm3Z8F1j/
Nh5mgSulQP1LDogEklJuUHuhnnV2IpyMAO/D/NK1bCW7coDHM15f82imtuqy7pLvwA+NhdHo7oMt
Qu+hH0ZgRJAV1yNaB9Fy6oELRUnk7259Panw3VKNs5ytIcx/X0I9lxeQjWvEJ79AJN2GOtJ77cUG
DetvEaG7Ly09PwCKcO+kZvLtSCswwptyB7URBlDvm/aV3t13VOlLOEjxeAQOWPw6VNveXjmqhn71
POL5RqQs5eFtvtqjZhV29mBboK6dbGOJ3llWEwCgDl+CJxfc1K6zS/zAZkRb2yEVmeiIkXehAz6n
q/jT9fIiB0tP/2lZc2rNBVRkaFp0cRyrw/0HvdBdCQuG4hlB1MR7k51up55I/d0m4gUcK6tUb9j8
tqg5FEF8MYzOW0fYgi1UvTDZFjgd0qdl9piTkTyVc5NVeYTZ63xojupT4elgONgBR81gXxLXK0gQ
4CRi6755lDHZuOSpj6kID3rh2pcMBnMaet9K/LZBjKXfQ382ecD1/N5PjfBo+uawzoegffs9o8Jt
cZHNMzSKqUeuPsw14T9myGuolZ/dY9SJ1lmaY0PtYL4V5ON7GYpj0bTpMwC84fAVj7Twj3jcas4K
s7Xx/X/EYfyeNL0KL9Bj6mNiVThxKnl8lc0EAceILVyY5pDDjgxyPm5rDqyxq5nZOpQK9ajY36A1
+/80insfNIbyrvPEXGSRoz5HfQywIPW9+zG0xk1VjhimFuznhygr0V+axDn103aj41F2HxtzER3T
c6ySordJMXtADqwBDRfvlDinuI5275va99Mur7VpXSP8CVuSklgEaZqKC42b5BPC4wK/Qnp8NOYZ
ESV1XCFdp6/EFBlLaPEG2EPkt6fR6xeO0ZXdoh57+9Q3FM+BPvqxPkXXzqVWZKoqMmdx1JYr9jH5
QUNb9iwbm5tWPS8DeIZWD73mAJf771CkKls5QU6d5rNdZqVZB4RbnmQo7u06tzVFyC+/Ls1oHRhV
nPPYyMURyMo/bhkaPOx9v7oXKrFO9RgG4BscrajRtxZ7gxAE9UXBz3Oj1UBy0d3LqH3OwUS4w3bo
ML76I+jZ+bizfEX8GUxEoO0He4SMHnM2ap7lxZuEfUB06O52sowhKx6eamfahmmXoxw7acVFt0R9
rvsMFcivWELV3B02f4TUSI3P+oCLQrNNI9BS8dyYZvBJFik8A28sn9za1lY2gqTUWv2VH+k5bj9V
iINwDTC4Du95+V8NAmewcYBxLeXAr7lxdbBMPz6NIiwhRMUKEv3dMwYoCOb2tXft58Z6iHxHvwIJ
8a61HTgAejCakkOp0ma7pPZ5HM8zY+pADw7mqXKuDHWk8BdI2yenyopJ33T4ZX5lDGQCIbZs/qoQ
pYOQOuzWadpTmRfjoVPqq2krFAxtJ/+ACXYIo+xBJnAAKFP4h5N6jQtX2RWWEm/HJnauk/UtG0yE
YofM3PDRWI/lWHePLhWuorEeZaObfr1Bnn4kjR+laLby7Zs0ftxyfoiD2Z7vNvLGzVPUOeCyW75f
K3mI8mDfAi9G2sICULqUwRA4nL3RI8zVZJ+MHin7EXKdmSDeWPbh0Ui7IF/ZtjNgeDj+akwTnE7f
uPvb6FhOI5TFDEjWMutbdDYQ3BhdnOLkkdL38LcAh1KYn4/mUQUZCsSnpkZ/RkVav7et+CR7QTLo
92knThi1RUs1Fc7aS3TWLU6DKGqm4cqYZq0ds31RinIFUwpCw4yX+IJKfHXhYRXxirL6rjLnIvs8
T6lcyle+Fk8vGbzqc5vCZ5hpCVTyWHbwSAMQcluhRwXVI5Jdws4dyqHNm4S7DOz3POR8LxL3YqJ3
urRSs97LwcQNzE2RYvIkR60yMtEBQ5pNjlbVVD5Go3JD0YCF8Q9j6CHAxGKU4ktrvrRucVdjwPu9
Tod8YQRV/+iMag3dGMNbEf4M8GID+w+9hRtbUd5Zc8Pzt1vzO6iWMtY3SnFn1mWhLbQGThWOnekq
nw0q5MhYDckKdoi7Hsuq4RmsFE861mGbKVeiE3kunCPSMdmEqq/thdb+dFtLvSD++XD7uIpY++o1
cw87sAe9s/ko/6P3+7wkV9l/hVGwlzWeSQ+jpTmkzU52tY4dWqyJdCF3GvhNG2RXniVqIu5uHWqV
976L30pgdNYatPG0KAUqt1bGum+hZUmAGM58GJG73dj+VKB7O3Mf+zbYJx2yD3av9S8JPiuprWrv
NrWLdct/uO/iwXtOJmOXz/GsEYLLp9WhicPq2cDv1Au8HGJ2UazxpuSmZURmuqjBvW3TseiGbZGD
rfOGLEdbdh63wwBWQKeO1Hz0+jjMjUnZ+Ci7Jsi91WCgXwfJ5Jk1WYf/p1c9ICFXPdR68DJpcM3N
GarwO9TaQXdkF76f9GKTAdk63Jra+PfoP2M6P32kMWaG3TyQtq1yiOfm1k3Gc5/1pGMUU0OQZt58
BbX+YZVwEGQvKZUUwU3uPHKD1WP7AxQd0EEuxp/a4GOh0BWfRZQjdmMp6UPSimJXpnmwj0sjuVe7
RltmkKnf2Z5uB9fGvF1XARRMXvgZo4d2kE36+6iqLfcQpdWvAdlFW2RvUcZB306rT+VU/Wry30cy
plYostvcbElN4usGVkIHFOkmE/fhmFJpU+TfKjwxVnVaFXvZFVW3m6rRvkJKtS5aOv0M9E9PKHeI
RNSvipsYuxoZGbTA6cJgjFc1Wfm97CaheGpdW7s3xix7FuB5ZVgEdnrOepuvXz/WYNb6dDva7LDk
KMpYAGaA7rb5zndt60PRKPk5BW6nZsbGq5r89qSgK3h0YjXd2rmlHEL5hnUQDIYHr88XZWHgRZAK
463Fw6UIx/ewDpCR+TPMBu2/wlPPS/rju+gs/4/ZhOVsmFZ/XuTf8NdsxVMwXXC9+NELys9yMLxH
0+nsgzIqFGM7d/qoRgyIXEV/a23PgGaPlYc2qtlLWGoHOUHVEnPJDjY7R06vXNwq0BZyYKAGWCrt
zsjr6jB6GHKoc4M/WZssZJD1W3WQR7nSKDvhBEsRDXBGk/pOG8dgF0Koqha3GMrVO1INr3VXDBel
4c4m3Em8F1XJ/bkP0/MAf56itPkk453naSvA+/3BHsb6BWXDtYybg1tvnMRIdvicFJtRbasxQLnN
ePIL8zuS/6z/W9KBJllANMUAnvdo/1hVVjynbpOduyT1FzJea72/TENXHDEPKL+1zkqeXfEtPDgm
9RLBvuwbcpaowYVdeFfA+NtM7WQuRBi6a8U2o72uQARvk2KVxK7zNoZGPCEqbncq6G4q8bKxLxXl
3ms0B9SSqrcFGoDvOl0XJ9N9oOHVR963ZyPORgQ8dU7xIbWuseanW6szrL2fFO6Fku64NE0z/0wi
mwWANV6S3OnX0JOiKf0eVDywExCb58pOqvPYhNmqGc3kTdjdslP9GiaJgOwkgMnssD1gD5cUVO1+
N2EwoezWFfHCrYNgE9ujRfHfh9c0wViTR9l8JBxgq/JIxhog3ifTidC6A6uyGnrENoc4y+6nuYFe
ad3F8Aplz07G7L6NXBR6xmzvFhhXJGpobTBpqx9wTK4f9Bxzer/BqRaKSPUgm3Ds9KWcJ7tycuGV
+nKqLVLPsko7pJFz56lO8VhMO3mXlPdGNGLjNZAKcl0Q7jdGVqJfKMtgaoGUfrtB9sVETFd96F3D
31eaGu/7US0BgWHtIo+aOTZ1VXk0QZLvtflIzqtVtduRqsYwotcfQaAfE30wXmM0cQ9RlIV8neia
bg7hHAejvew2sQGYVo8ewR5iYzoBqA+SZy8NrafRaq2nokv3dR4M9zJk+VQHYt20j3Kwz4AaaZ2h
bOVorjUBYHdQR1RSr7XrvoGcrQ6yUdCgShZffb/kR5yXMUHP5Ibni3xYkMjA2Bis5F4o5jYeRNQ8
JoFQF2QgrGVWz/i4+Ws6zAIaqaKiliGqexmC1tStBB/4NsDw4GrnvX+kqv4qnOfMG/XsIDd0TVUl
e0uzobTMOzrHrSj09lqxkaOTPt6XQfrpuzNsN7Kyo1zAyK4SzzCJec1ihcCL5KhWZcazM3fTebIc
lZNV6A4kndI9O9X0jlkW4E/2/627T5w2/ZyCklVW23b4xmb/WFMVvYjsH4luDgYKq1WqwgmTcOYW
ULgSt8NWdg3IGgvD1cVlABwxsxmaxWTZ/bmz2+Esj5C75DHrVvFadgM7Hs4mfx2iAvDXw5gMno6R
g4JK7RVR1GRBdrL6MRr2Gt5E/p52cb8SmYcDDewCsbC9YbxaRjJeRYC4r6Kn6U52IyVC4XdQQqxT
mCLnaVN4muLAubudVWb+urQrPD8bXWFzn2Sb2E/3OjmpB9uxBrIUzoktFTJR/TQ+h07yYIzTdJFj
tlK8dHFh38mxoFc+Br0I7+SYnvQClYyqPMvBycFIo61IXMjROMdIQcP+5ShHy842F8bkZUc5irlJ
yAagnA6Fno7PTWvgmupGM+iRvwgwNpKveVXt5Si/JKhEiok1zDyKH3y1Ko/qUKobx7LiB9kkTeyt
NJvkmYof6C02ZWkJ90bzlnKKHLBAp22FGniLr1jOinbPjypamDWF3yXZCvL77nC7ym2eMivAhPba
cx1wPelkLZQGNYxxo4vS+CBLo4FMRwB7SAz7mqXBa2G64DJzvH5Fwk0mQJoQ6kSKf2NpCX/pRbqN
+21tT+2HGuj9oehei6J7M/Sjm3XFG86LjyRW1Ec2NpAy8gqO5hzXYxMG/AhRAtHx+DUBDWg7HtQg
kUVboEbgoHMF2oXr2K8xmd9Ng73IZqha+zW08VjK/AYiJbZRL2Z+L8M2KT6sAtlny25r2GSGKZ5v
/DrBtfB341DsvnWbHldWs4ut1Vfsr3mpCRhYyTPcirhIPmJVUo8whyMPmF6GiRTpZdW8m3J2lVnS
jivENrKzMejZOXNLJ9q+lK6ZniF1BGzMyxau+AxqCCzue3e14C+sAFXfpsqzDLW21ngA6Qulnq9s
Kd5Rh8Ox94xM6RfmPB23382UOQi+ROpwe67basJg2ODa0ICkClJ8TuYHfMzHv4Vp1KC5ymqh1sYn
AFjOQ+ckyT1b7X/kqsDQ4m7dNa1+W1MITVvFGrcjsloueSuIYPJsU22sZVmiKlgNsfs6BmfcBoOX
2h5XGuCsrRXX7s6wtfbRMFDuwzfa+q5UwM98QLq5Q+ISlXXvaNTqcJfnYHPBEUff/ZQ8hW9+V0an
WXZF012G1ImOmB/DAXG98JtPvvE2oyY3y4z+OpBK2KmsI3aTmgxXtxYxXx8uAtj4CHleUJp0zLW8
kC/M7sLCGgNeOQOkoKjC76qVOsthVPo73+X27qYZeVWnL9/UWGzlTKctcHUKyvaxEa67EzxLt7qI
tCeA0Z/ynzNYA1Badl4a0GcbMfPk9Nbr7kkbIhE3//slq8kg0s0PyH54dsAAODd1jugPEOZV0T/1
ft2ukh4BhrJV+tdZZ5vtWv829Em6g18ab7zU6d/cOD1HNvQg7OiLs6NDXpNxvN6gsWUmsSIzr8g8
Mg0logZtbH60/JjrIejfC5USKZK/Lx2wlL0PPnPd5GP33oqEWmzvP/edl1ClA70s47CuDxYl5+cS
IUHy7ph6y3hZJGfVtMZtnhXky8tZOfQmBiqUn4Gvm9s/YzP+IY/Y0aStwldpFhudCuzXm1qdNm0b
RfCJUnFK54UEBnFLNmb1c44N76Uto+9WohivdpUrWwVAzNqZu5MZbVgOeoBY8AV4UNgkBiKNfhRq
ZS5MVR8eOiQa9k2b1Nspzdunwg7+kTOU2DsgTdmwfFbrtQ7J4FggRAr3egpXOjoFHx7OEpNRHBPT
C86yicdM3I6+Yr3F3wlY8I9p0e8T/sc0SysfbvvPkBLXzgmAKSwKM7LPVOywoy1KxNaFWk8r6rP2
uZ6botefgqa0d3Je24zNtBJqqy9tP+c3HgL9J5OjngtbWQnLzY7F3JOhr0ZxSsyqTO829Y+zsFDC
/hCq/S4wzNe/B1DpUc+W62+jgi9WUgJRy9z0GKZTepRdoJ42Dne/+/JIzolV3fo1Es/DcuTWTLXJ
rmuuo7cLjJQAEM1N7yHG8l99w7MEHKhkUaJyhJ7FtFdZP65NRw+CJaRUbcPOeVpCWVaURRcmxl4t
ImRNNiO34nNaxG+TPfFoVPTirPg0Mv7VBXjfbtRUYec2T7GnzNvEkYWlpo2xmwUwaJmFfnop6pJH
vaNaCD1ZXbr4I2hR/zsEIkIyZEovX03mAJ6ytcevSDFfCRVSsC6ZOyMG+mkzOIN9dWreinrMyp+U
wHryGz81n/fVqLT2KdCsHG6c1R+BBATnPneLdYYM7kuf9x9e3Oo/RydcVmrtfxaJGeCHZvoPMY/C
7RQExj5WswjNdZGuJry43gpQzvIFdGcC9Kl6b3oY4GVFJh75l7LYm6Ya7hRVqR5Md4QcOMGoz9F0
pzoZXhoNfntm+QW6K9GwoOg13DuzdL48ouyUapgrKg48vwVYakTG+Mlu7WRiHxp1wtjBgcPqbz4N
ES9EyFnSrsN4mOBlVeXSTZToDr0EhE8tHRVXTWRwt4YwmeuE8b09H2WOc6AGHJ9kSDbaXPgQgJEX
XzF5NJXjq1UM3qxe8oS7hLHJMgM899yoLmsBJ2Y12vcIgslYANhvn9WZWMhYAN3iHjJlfRejZ+HZ
ik79bD63dLkzZnF6J3tyrjYvoFoTwwBLr5ItC0/nELBJXIKlmQ3zMLeu01lTCAQ3CKm5rzR2vw+t
uaRUgLZuLDeo0ZAjfTjOjTzC5C/YxSZwgsBK+jtcimAD6u05TrRl7gQ/aoiCB0jG4lFUrkBp40MT
mnEvI4nI0pOLkEzAonKja6a3kXlpmXmW5L0BI6SN5Y/xQsaGJNylKIRjUkZumkJAPm7kwG10nqyx
VIFpNNP/gr5xDqIZxGuP1m1qIa9asL0/DoZQliq35bcxZymNjoJ5bzlOeiGbixYPt943BIgxUUGS
8Bx1QXE1/OpBxlFwiNdjUpiAc0JIujp2u/P8qTYayC88ieV1Y09fImntn1CjHXZ148HyYTG15B2A
5Td37dDqUJ/M0nFVWRmyHbOtIx6byj7QuWgz+zrKJpgaEuCJZ+zMeYqDMsoDrnx/zMi8/iEKje92
faxJ//wQLIwh3Rb6Y4ES0HZQSn8/OG6AultIlR6s7ZvZRUenGrufJJLu1LbWvxlp8Y/fhO+tMsR3
3VBzv1AQo9QKYT4ZURgtEqj1PwO8cDtuluzhNN6fKYQ54OOh7TVZsgP+7pB+4xaeTFn4w4hQWcAr
yDWNnNVocDT01PkResBhwHC/NLqtr1lfshvNy/6McLO+wnJdvM1T4cEfU2XWejdtcSWB5C39hPqY
ZbTiCt9evyhqtylKLdy2iW/uRWekW0znEeWPS/ObCRULS17xUSuWus5dS9u3WFg/Ryy2emMKPrih
FCsyzObRDCrtkc36u4wLqyVpTh6Gopy+1tVeeTYV64AcYP0RDZWyVEJzOo15FT5UlZovKDVWHya6
RXwLPPve4cZ5CruO38s84BjOMdItd4WZYojM3X+v6o1SfIedMG6/Bv9a2belk+6MNnv5ikNsFliO
URUYuP2eGonjnRG5cDEbNljHeu60vxs5QU51JAz432k2HBWq/7/nZSGrKKNO0e020seocf07DxPo
sImyRxkioaMhMZlSf3BNJ14GMB6RWFSrnRxO4clu1R57k7gqfwLgjff5bJCBTC8eFAL7EYwLUGSZ
Y7IprZkNqmFAOYeaaqhBedRgf6h846URfOgoWa4zpS33esBbECdgJuY4OaYJywY/PQZq3l2bUn2W
8WTAOKlIs/Js1Il7b9RWhqQK3wNA7+pCN6Ppothad9cpKHoERVY996bSL920jyny6qzc/QGR1Sx/
900kj3wPs7S21vL3bofWbfQ+wkjfNT7qkvUc9RDfG+HAI35Rlqjj2eP6drKm7nwzmJ5RCzAOYZ6p
K9ybs0MzlM2SH2f65P5Dnt+/ymO71vOFw34Uo7Aoe1LiGJBl0pAznbsa/+9J2KTsZLcqdH+Zg2Bk
Y2U2xz4KK2BI8fQe+fq9SoL4SnKgPSqeS4W+1Mf30TPvRWAoV8OjrEZVCXOc2bOzRer60iJ2Zlpe
tFa7ejgkdo/1zKDaizHOll3VWJ4DOja2977i3A9Z1H5OtvpDg4D9plgjRNKoK15L7gdLD2rPk4E+
zspvB+2xtCZllXBvu1dKM9xYsTXehcZUQoDXjZNBsnDXOAl16IbkE/QdQOO/mwQ94v/ZtSb/tRmr
YCvn/jVNGg78HeMOUi0G2I1bzZ+ev06Lh5qB2MlRComNOFyWHbYaVVvqgFrNXZiXBdsr06Q27qn6
nW3h5aK3LAtaRdHuGjlvHpDdbrLfGqv1d/J8OSgb0G7D3i7B9sxTbyfNp5uDQXlkVPtx0/uq8oDd
aR4vxDc2gu15cp3m1sgu5JSdjsbV4a/4V1cPwl1Lne41URGAqV042TlONXt44tUW3In9CMhQAzcR
6z96ZZ0bDgXKGfvee26AEa6Pr5Go7QN4geCOdZ660n23+sY2E6szt/nptO1BRarpLQ3FMh0w5/nr
NUasoP/Ha3SB/es1rML48zV8FuyrSi1r+RpGVLfyNdDHNN5qtYaHC7DrHJdoSc0E0Vhz7srCcs/t
TBAFUg+zrRPJUnaVIur56ikhWf5KgZfhZg70mqzR3s2qPtpmbv4jXIxd88T4xBDbWJSYeVyxngo3
sRnha6Pn7L5rU9n4NljPuAD6cuMc4CK3SMq+XZWtDqB0hngGYfVntx61dlUhH70rZ4inHJXdrtZ/
df861+o7yMF69JHVmJQZBqa7UY9QD1Ja6a/+zUVN9t36/zg7ryW3kWBNPxEiUPC4pfdkG7XRDUIa
aeC9x9Pvh6JGnKOd3djYGwQqs4BWt0igKvM3SrlLHvnK6F4B1K9izbePcW5E9+93kmsvXRy3L5lf
/hmHtda8ABUz18XkfgG6YlN9bLUtjET9yfJQd8VwBAGdCfOAfPB+jlH0wv48+dCDpFvF06BdDDwP
kElufJyIIlrf6xE9joVISyBa88EDYnDLg/Id95f6QAkLuV3s6gwkveOFaRTxNiuCcGXMFDZ5SGyY
Cu30PAmYbSyytJVjDCPqckwQSHwAE7AghsCDWg4t/2OT7dt7pcFr21JrAMpJXaCX0zeozNvqrR1a
+yyvdSar2Tol8McAuQ701oBR4a9VY32cgJ+Y8NjIJMqIhsH/GMs8DWtlIzseeRbchtiwt0Y2aOvK
DpRnmOklAsUgTnQ9/xrHfIU611skcZwHC3d2dgkr+y9WduHCQA/y3SipeMNL05/8DjaR8EsInJ6j
782CclPklt7ZnND5qbbDhOScJOZLk0nETQCD/45ZlaieOm/M0R7pkRKZh3IyQIR818l5WIUtza6v
92ZopQAgxvQvneWLH+XDm9G33kZH833vqKn+PKbunzOmmeAoZ7i6pT13iThTIllbFqRUqYthI0a/
zKpg3D1kMjD3LSAiPktBDDyO3V0/xWCF6N1sqLXkgKTV4AXYyM+iDrWjHLXjoB7UAlyKFD6SsViY
PzEhFfcZ9TyjGBTMmufLHR/ZBtPzY2Qw82kXgtpZ5LMS9INKoZjdr4RkW8iEZGDIK9yxDRePmDxz
f1/xX4lu02lWdnHjBItuu6/VDTqBOCzNVCN7SBF6GkOgefNaBc1H31lqNfqdhVcryEO5Nhp/RVXv
Q6HcZKyNdeV8ny3HTWfvGiWFXiTvIHpL2TiqVu5NCKKuUuqI3vCLm8K2d+qA+jXa1SDB48G8Z+Uf
zp6zdqtRw59AurPRVc7hM40n/2+e7vcHnlfysNa097yxclqOlkplIBx3ou/KPYqK08WwQYdO1ti8
qQXNWhH2w9Hv4J8IvNpb9MNF56/MJGoXrpnrew2XDwSfUvHWqx3fVIg7m2maxFtWo6EUApTZy6yo
GoROKi08y6yfY7pYR+PTMGOHcBoqtHGHMiUri7JoL818UEwtO6aVspWjWpvai+p5CJFDadhklvoE
8AvLg8oRaN/Pp/IwDNdOoa89zqvfKqARfE/e52UB4NkcetA4q3Iti6EOV75Wjiu+i6DTkZ9BQr9v
mi9dVO0sBMe/jkHvrpDamqh329pra/og9IjDrStXqnAntlVG8dK7/ZckTc2vnkqLHh6SdgpzHfkp
Zfgh4wpyYEsqe5TKYkW9RdWwaLTpFZpL+2pDc3jR2s848M1mOZYlD22lvLSe1bxSWjGXWp71Ozl1
chKxVSKrXLECSxb56AznRvFRXuO5vccFNXoXwG6UGagQxtmfcVre41e4cLyr9GcpJB17RX6UZ4+h
FYXvkFc/ahYzFK0d7UkevB5yuquabOZ+x4LE+uq1fXLMi1cvxVmlqdxxa85F3zosVk2XtG8JeJFj
XaXBCkOa/jMb43LhsSxZdWHRL8tZRSvPWBOWlp5s5DDIwv7mltC15qQ92tmLZgroeHYY7erCjrco
s6JriYjKU6FOhwSn2rMcyUOZly89QPdj6KhABedZXaP88HwNLNI8knHD72s2ytDpzIEKio6tZvl9
QJ9u4/BQQ596JiQ48ojDeXAunfY9KAdvDcbErNbG3IyPBzyDhiLaqwpSbBtI3OnwpMPazZdpVY/U
yTLnOBVayIe/S9Mj7gIVkPc6OINlzpFU4NOQNsP9VI7lwe95QeL+o2wesanS0m4FqQusf6Bva/to
eUq70hqjR+/SFu9tEy96s+o+C92sdlOpKWs51EbW8lYPW6Zb+54Tfuq4e5QTH9rOsPlOmSn8vTmu
qgj21kYvDonv1R8qwhxzuLbYFsxgcJRTGMaVSBcVsh3ndPSinaxkj5TmrciGtlT2/YyFsp8QdeKZ
1ebvdmKER7S266UchmjGbwLfjbZy6COos8jiYDrJYTzq66n3sv2goLQ0BhGyzUNZLbRZgyPskOSl
IZQcGshKn97W1nLlI9L78hC2frtyBsU8GVBGt7jbWBuVsgerAeD6Uzg6l3zIfp05/UH1ovQelrmw
xEa0mo1ra9X/5lAJmN7mjlzSVY69UEJKBFhzfFeLUrneY7lV1kt7AEJaVYp3lYdxTlvtl6LXoQjM
YRlpVdXcuqU7Yg8V4aoXsSRZZIGyRxnfg+5e2XukxlkeWA1dzgj/p5M+ZDcTVZSnVFTxU9v54yXG
m0GOZFwephPUB/8Jfax67XTYoOBanBztqBc5DmhBcvzXWJ7KoB97fMIj80WGMBOgUkFzLTnKLDCs
tPT+KgCen/10ohCvJfqwmnotXBUdxnD3sUypWvTDrephAWEMYfAx53Gueu7C7IrxR/vWKZ71I9c6
c8G6x39mWVDurAAca5Cb5sFKGvZ6sBv6mfHQ96BtWyO8yZFddsMy9lRjJ4ealeQ7Gmg2NBouoFhR
UTZgdz4julRVb7c6GmwfqQ2/wHXTl6zqQFWyHackjdZQiG4pwhEIsppyWotlSSGCl7F3zCs6SCCS
Zq0hUCDIWSJ7vpVXVeNwdjFxeVYrdA0Hh4Vmhue6rb3AKdZfHCiuyyCvIPzPw8DFsMLVE2Mhh8DN
9Rc1C1kpWMmzvEok/V+ROo63dnLjF2qoZls4zxG8khe7CGkaNrazlsNe97onZPkWWi1qsNt2fqIh
G+1jBYPtCVGNJ0pMgD5ZD31HQAwujdX+TJrmb7fOhi8o9Thrt7S844iKxsm1eFQFWay+uU7yqSVW
93Pq3FXtGfo3ymvt0s/W+cx9Yimh3mIkQxeyYhB6AVu6FANp2FzqLSjgwsqSQTJXRxpXSS6PKx4J
eYXA6hGef8DGy4xM5RlloeXQCOWt7GfIB32ghRwmPridATNBXsGh/862DhxppNhbmUVMQCzAPo0n
mRUiA0Ab9891JRmVixSvLFW01o+q8aKFOTn1a+LSVHeSAfKxG9RA7Gnwupkxfqtheio+SjWm2pkX
ze12rqmpf8VV8VPvHPUD/4t4WVt98prTjlk5tR3fzM5zNihCTac6qJEPnJkYwNimk5vV7oZKVHxT
NdZKgVbFryGdzKW81XzPYjCmv0Sg7uzRwPIrpvsUslTEykhUVHidfAI37o1QAhoaZiD1xpML1RKi
0FdtHshDKZP/miKjDWYrja2Mu3/NkafyhqLAFrGsdQrt/bHNzWhjVkOzBHY+XTshxms8nylw+1ji
mflaxh6JJIQH3HQl3aN58iNhhcUz3p/94Y94iAsPf4jo5NXGITcQBw8qs/lo3q3EEx+2cPzjBD5x
WXkVReSwBG4weRWKL6r3NvAkkNN0vwwPKpweKqFcNUWhScULRXgNZf4vdFNW8vIypg7nU51fN7Wu
rpBJH9eZmds48w7WkwG9a5cnTreLI/ZWQsuwGges+oOHW8xzKPTYhbi1az0F/K/dZ3bCN55GK/o9
sx8batDzTDCjwSLJoabpPUqC8iB+n8lhOxjJMezTX9lHrIgyHsByHOkdpS7KKJgkm0dwz2gV+Dz9
jnKci/TXmaoO4RIpiXr1iN2nODaXyFOVLvxCoOi40pRAOSqzbmU5K1g2RmdXFHH+GSvZIvJNZPrm
yCOMYA6rdx2YPE2sehWZSJu46Jx9VDR9AhVJTazY05ue1N9k2DbymtZXnuIz34WsBee6EK89iC2g
JJDWgZHO1boZlEfQlgPijVX0kZaGuvRGRpgrbnl0It7qIvGgts9x7akYXibdtvMjY3nPla35YQVK
jMcJWd012hPcdVAw/ZQuEYB27zfiDxfildIOhxKla7+1P/lcG1tdJMFWrmn/RzhW6wBbhij6kllt
GCAaH1vhwYMZNtGyY0tmsdk88kpG/fJ3DLSfcpZZvfC+GLZu7uRIxoXclqGPHqC/Gg1LGXRjEa16
DCYRwCrzczHY1O5Ed6hZtJ29OIL8JRNyLM+miVc/W5V8U0Y5BSMZ9Kldrpw4gN+wcYrIWJVYeh/1
+QXuZKbh7uRYHvI5I8/UpEZhRUnQQhn7it1wkVruLte/akJtDx4rw6MbAYi354M8+yP2r2HuGzvF
Grb/NU3G0sn7axD4U9uthzg+cFYUgOruFfE+7Rb543aYR/IA/HyjZXNFeA5FQFyRHaFVK4eOA1QL
EX93DeK6e7W87luTB+p2dJsb8FrlKWo17ymdXH0rDPSp5VAm+tag+Gfp3aY2S+8+D1QL65QEWfYs
gbiS2k95WLv3Gw2Krp3m2yImyn1ggsYw/31tIWC07vq8cxeid+rnssyb596mvcuSEj72FE3JEoJJ
1VTPcsIkkmQJurW9KX7v09Rwp7cRoNoyA0D3JmN/nPW/s3/OY9P7rMfFXhMjNi2RMGcPyZ0kJyLO
HUPPK+OD44fWF3Uw/xVPkUlhGyaeGne0z/ZUfpucJtnJEbst+yzP2N+j15F2xS4Lw69/xOUMRK+7
bRzQLVCDabjIA03F8QJxlpUCxRwZclQ0gu9TIg2eVgPo5p6Rkx/XOo6fLorcwbipdX/dT2bh1M9O
sps/wiFA4K0qmr8DC/a4CabyIOghv2OAfMq0Nn+m8xq9pIm6S/2mf2/jMjoq8dgu9XkWhPtm7UHB
28psWtQgXkXsXOiheW+0nuW9AtykLybopEVpZ8N7lyo1iBtcP3CWOWPZah3iwMNxpLEunQjtizyT
h6JJoUO1Wb1DyYAeKY0766J5KmZpJk66Ex88pAfnCwH7WZdM17cobc7uJYSakreImrLqCgxj0cZx
9DVPAnQnEtwI3NCIn+OSFZSSq/13x1fea3MoX0uEF3YeNsWbbiymd1GLnZyQJSwmWKAU155q9cmA
Hr7K26RHDvoWj752gvwcLvQ2jDFCrHhUzGdRp/46kzFvmAbWLD3m3uixZZaxMuxRHB+HIULZZmxB
m1adv51AgtKlbNjOICoPLBdBBnlWTL56cnFoS3Jhfy3yECEDHGBOVjapz7kafZXxfOrqZQmM7azR
k72VA4BKmcjYNi4UdBquWhPE1xKm3z2RzgvK2m55UPRxfx5D/8za+9aPIr5KHrI8hC2g5cqk5BZ5
ZXzlkRpukjSZZdWt5Gqp2IDGFVahDkyBqzcfZAI56nxrhMrIarz/FTNMc4+Gl31FApGSsy/aHZTS
8AuAAR3AOWwgW2lDBM0acxuFar+S2VZHo8Q16abKIbA75TRaFbCAeXIwoOZVIW4jk9kQbVucFheS
25f9JvjJoTblw8mamX99NzRHr1qXJotCo5ySLe+DPN0Cp63P6BGqq0bXx2XbQr4e8Ep/tav2mqqw
Gi3PSU4tInTL3Azir6Vd+Ava5iGVZB8IouPAdkhF86VK4zWyHDHeG5pWb1oHGkSRNkiPwKWrLoMf
57u0asJDmth48GZQxjI7U87yUAbjr7O20Ltj0KTrR+iPaa2o3gdNU3d/xOXQVPVoRWlUK7/XwXMT
J+mdlNgMCI3KoTpDxkePV6Iq7OQkMeIyK4cSQf6YLOHmj2HW2cvJxf6oNFznyjowWLD+CAGwI90m
Y3QFXHgq+dKeQ4+4WRflJokQzJOJwkN7qQy/lfbIZkFE1fegrVbWZAef4zTWm7AKYVslifaSl9k3
OaHVkABq0jJ6rnC1OQhQEWsf2duvOcJ98x16NlYQoafq0MG0xT4m3AtwHBstLapvS3lsmhqKg+pH
+9bVvS8d5DhjzkZV4a/GUQwn1XGTp5hPwEJeEOIGcadPZEaIalzk+tfe7jWoKFMfhzc7in/Wft2c
Y6h9X+gL6HBdp+iYJX36ZVBzY5nqDqyyORu3k79moQeY05+VjszBHJDkc40BZH3ZnrPI2rRoTh8s
mbnn6yr+CPoKNqTaoocXt3sjcWN8ojh0njjnGh5bMuQPyOB3Q0jVYyiSV13Tun1jF/FSZpHyb5+S
oFjJkTD7+LWpE0Tu3iXx5cFx4d/T47GHAnPoTvWd/OLPZzJh1yZw43GYNndAIlUV5MXdJS3b/irM
yr2mtAmuUeM5W53H7oKimHutKN/b1Jto4E1jWm1lUM7OWVxcTBoJDvY6bNsvfNao71lRfa3mM7AO
j3CW1bBzmGnOM2VezpSH+QZeWp0T1vTBXAGjKNgsgRv4xzhy8ncMQU6TijuVUtPCLxUEUOZwbzvW
SU0LFcYEw7hrMmwEaPcja8uTGtGj4WlSFGvGoJkvmcZvVCnukxwlmWGgTJHH92Q9zQ7RCIqjqu43
T76ZQlF29VsU1NkWHHpyH5ZaboAFG5LzIKpdnIxY5MZWu+9qx4XDPF8wH3TmLSmSh9tSCoQm7fJO
pitZa6J14ybRupgLOI0zjB+Wnm0aXTVf46zNL06eSHecr6MPQJrdNArGmap/6QFk7+FaWEsxPwSq
nD5Up7e/srrfZPu8d46+C8OaLzeUVms8Uykrnmx0RxeScFeDuFwWWjz9ZyKcryj+4wolF8YqDYUG
QDErMG03TAgTBRpBA6/4g20O2QqH8/EDL+9gmTm6OHm81N4KRPblNBHl5UFztH9PU4dAw3+7st4s
7ib8FgidmlAGmZ+mY8ZyCExhuOz9mLbhHHsk5Jmh6t62AgH1R/wxnOgK9+ksFPP78tQs3XNR93r5
3cHqYpe42Xff91Gjx/YaUx+4DAvFr7EXKjD6pp2HgxWqPidQUHv63eJ6j4kyNrd5lPNpmUR3VIVX
72zYRti3oGat1hpcFPxm5UjGe6Bs2z4CRy9jj4TlQ/fRWQo+4h3oiRX6Uv76EYsU3z371K57aBbu
QiYa1DMXVKam7WOe7Q7xYUCG8/GvkckEpDl4ExsRj5KFfGGjRDs5Xbz8Y94Esb2oOv2CP0CybwF1
T01b0cmqAM3FSB2sXbWOLvdg2YTRxQzrYR05Vrp0oK8L+lxGeAmoBu1dRbzI0b8uSTJ0LEzMc+dL
5fX3W8nxkCrXptSm/f1OWo5x1ljTY6f+8KUwY+fgiElZPIbIySi8CP2/G2NAvMb/hgE3EBweyOoR
3Y730svsJy1R7Cee3Cp4Nrvk1TIBqpsPrT2NKzNGKMpMWDQtE8Hywfeh0t/HU2Tu1ciCbT/PVvpy
vPXtt9bMEKWo6e75WmGe6l6JS4px8+nksMry+c+TQxvFwXLl1pN5ilKV73Qk3oo2so4ye58yJxOZ
lOMg1W0AAQjC3S+Wwblmi9pA5JqndojfRxOQ/eMW91s/xqblVftwqg/yB8u4Pf8UeTb2TbRLRoTW
g0VXe/YSbJG2asJW3bRe1r0ERVpcksa8BF0LMqXMaI/oxdQecajrcLIDLlZbVbGUQwsl/RcKbgsd
2P+TDCVRr618X7mUqIYufLD3J6TY/BPSUAHo0ceYD1e0ctgfrBqfqlNg93R75NT7fJl/jOWVuTa+
FzBQoXRzSxm631eO77e4B+CxlIdEQS4LE6cIFK/57mhFAHrSCZ+n8XJv9WpVFKwdV/U3ZTWxChrq
doFyLwtnpAkXTRLzdPqtfjvOYrh3lVyHEsXvJE3L/AKpE0NxdF6WjVJmB5E42aEfp1+H/8+YVwde
zJp5qjcQZ770Vt2f9EbrTxYYOgGJYC9Hj4OYk4+hPBvDgLVxgYnm43qZ8AN/uE+WiSao3+IuLdli
qzEUChQ1kyGmLY8xBtIKHHQMNw7NJL53hkfLZTJN/ZQbxUleIKfpqnWwtLIdf2qtqsON1pqjNsS/
Dl2lqIhoCBwo76cAnkE9CnNfRzgQLf7P0x/3QJ4uX1Ohzw95gkaJ6Nt3UzT6Eb5RvIxCr4WNqihr
O2/QCZ2zk0FZXQd1etaQVF5WbgLXWVTDwYaAdDDngzxr7DFBU8wSacr2IuZ4P9fk+T0ir1Njd8BF
fJ5xz8nLZeqRv99NTrXL6nJ/21TzQ6+dPkWvaS/1YOh7faiCTYgi0tcq+msK1eB7iSg2KKHGPMKe
Vm6NwieyZcvz3fX6T7itYlVYHmjSVm/PwkF3vBvt4tPG1RZdOWrEwprqL7XTAykoyk9qGy12dC16
LPO0TLRHqy78V0f3/66yHFQVy+omu1l2xwqnBVXbBL3yWhiJf8AbK4G+xDCBHDhjxX7I0Rhp4ZPd
GttMtz20MXARs9jrmmO40/VEta6CX+FgjQOygizetEOF+Ii+lNH7aepkaw+9kGMw1N0Fy2g8Hsxh
+CxpGCwnzEaBs/r2a1oqO4SUxk8EISFMpJ22ldNYu8/aDvYb5iffQs/+K/ImKrYJvct6aL+GGW3m
RZRRr0h6G4uRfoQEM84HGbwf5kssM4t3g+adZUjOkHP/da28dTEO6aFQ6G1DpTzQSc5eBsv8MBWv
+jamrb8UumVeQguXjsFqHayu0ESUWaBb72it1y+9mZsHN3enJU6o4koxtTtnyayhDY/wM5wwpbbR
3zs2/MHeTbSZ53AfmsO+5u20kkNKyejsqfl4zYAoPHt28CLjeBhUG8TrwAHF0Qta1VinuLRZgEEY
R9D87irUhfctR67ML8V3T7PrVVOiBIjdXXwFZgPAYk6Ebr0BANt9dAmWMFFMhznkn7AIWUgCVwy/
I2eGB6+RdyfR1cmt1XVtkfVU52iTf+/wEPxM8G6Z99h6wn9WA6KSHWP7nJh+sK6oGX8o/Kggtz4S
Sg0HzdWw+dFACGsxD2sj1KYDRtPq/Wywvbn8yaGTZ14n9kbwVc76V/iPWfNQTokbFDAWcuLjEnn3
Sc8MxLGavd9l0bHqvJBKUB+B1vlnKM8QU/ZAFnolROBIMep8QUs2oxdqXv+Y6bXywo6VuryRHol6
NbVJCdOPzyS4Yr608+ZDGIaDcWSKTWifVMs2C39GU8vSdE7iRkbv3ct4ec4OYHKuXgKTnJMy1P8z
3zD1X/Mxiv3i1qNPrT7RA3o0QYZ0FwcFJNNN6f8Kg8y7IBIDglBN0HgeRxu2wqilt3sw9n/IKUo3
4VEopyB+xBT8BK4JmA0pS0ZffWHyqj/amA0j/men1mloVbEKkeRYymEL79vddK3zUnphfeirj9bw
62uTKsOtDdThZpZOvPQGwIuPWJ9jqtBOKSDgeYqvlLm34FKFVUmC0J9J49FyFkpHmXDbuJB4PZD4
d2EkygrRZuopMZnR6NLNDQQ7k9l0CCpOCrpsPpSNk12SHpW31hfp+o/EI5tYFvWaebJw1E1WudlJ
6rqzoxr3IvM+5Ogh+m7o8cg3077HH4Y5/xEv9WkzhpF7SDK9P6MsMqy9Cs0+OUTtYEC1ZdYsl6cB
ncS1M6dbfueRlj9i53Lm42qzDhREtMZ4vN9DZqrYQ/cPZd6FUbTegs+c+SbPRFFa97Pp99kj+zj7
v89r3GmiUCl703EbsnPyaoSxnvAsjV6q3k1fU/gIANUGtH7cInttfAfJd0j0a5k1tILtoO//LMSE
FCMAtqSyxkM2Rq16y9S6PKOnVU1rDGvx8VCzc9NEBajTUpjHKDX5gIyT9/sUd62E9ozMqnM8dzWE
WKL8xZs/9v78BUin6TVwY/0gRwl87FuKIcDOiqQ3JDMyxS9QL2Mx2avsD8PevN7BrA3AK2rF+lWq
cAyC3YqCGAWIqwIM8pD31gaBp7s8jt5QnI20bWWZyqcCkBjj2a+miKIt/XTWOnmGj18BsSLIwYG6
NsjM3LfM9Yjf3ZuV4jcwt+ILs6BFbJvHe6WqdaJdhK/3hr9ugSQpP1bPnGDDG73YSIGqegJt/UcW
Sn6xkYpV8lrYjJgiTGx28gJ685CVJesVEw2gcdgl9338EGlI+4n8pgwRfLMeT6CFyauBimPFaVC6
nM5jy4Z556NCum8H9U3wbMOZqGi3RYNwSDUZ6pNLa4/dTRP9wO1wgUqe9g1+dbzSzTq+oJ+CY2AS
4j1rjf1HWLcHp/bCHwCN/45UVDBS13grNW1+VAXeJbCbTWGwcZCjhBbnPT42eCerIO/WfySsAp8A
Jw/fH3NZWWRH7w5jVzQEY/QweKlHSj1483RLMQpwoMXYH5JOwEaYKVDIUOOil+j/Wxap6WqPsk6+
AsH6UddZeWv6QX0NK3UVtIb+Hrhqd2xRpZ/fF/o7rbd0XSHWtpPZ3GvRhTo5w6S/IbHVr4u807eG
7RfvDcDkRVxmmBn0E7UsHdBPFkZfSh9LpNZWbkHWFu+6FTSHkrryEjSIdYa3ggeuktcrKF/DwVOa
4KOaILGx4CsGXQHsMjRrDI2KzyirPzT2uE9JkQ/XNg9yVkPEoRqDHokQSYDejiiSoW7yulEvPsSj
+1kwxyIvVC/5iCoKBoHq5b/myazfG9N/z0NFF0wLZZBs6lNjMSK6vuJp6GFFgAFqpYjgKs8GJyp2
SooG9J8J4aaXbjrL8GR3KDUGuf3WVXa/l5eLiNrQP0YTmPKsqwnxvJDnGQrTiAd4s6/iXRW7U/Pm
1HgtYiSzdaI0WxzC+tjPwp+Nkrm32kEKngVC8VkF7s2yDP1vt6UVG5QpJDs0gQy3cl+TbGqRWwqa
M7Cb4jCJAd9WI3KWportcC4ASoT4u+4VJdGvY1ooS0sY3acf47w5+02NKPwDS1a/ClFOALaC6eYi
HxAFfYR0uIEud1AV0Rr+PSsKOTaazABi/MMd0/6cdqaLAxqEFHQRAIKiAHmDXJbv6DBn+4gfRWG/
D/kt1fSzzbOLVOXOunBnQPr7SDB8yiv/h1R/CcfU2RoBmBBppdLyWVrWcRSfZLbAbBPmR/+lqIzh
Ol/E9yZZgr20dmOgDze2AC1G6CpSi/NwSsPxluM1fik7/R4a5pCMpx2dx9rH50vOLVUMjlwfY5j5
Hs58DzlXJlks3O+hOZlfr/UK0Av0hV+XxoDWr+P0M8l9uHaBH7CU9eqpZV83G48OA13qeMSvoNLV
k+kW9XoYMmQHOl0cH4d2drLTQUuX94wcy7QI9q7bRfe5j3DZp1ihJ1TC8iqPnx28SiAHJdGGvxVV
NNe03/Gsto8Ck8pnERbTTUnihRzJC5TW6PbJ5Hb3WM0KZhsE/bj0QhtOAm44O9OZ9IWWZAhH1FnW
3seAr1CAHdDdww+aJm3ABtbtmh89flt6nRffdWr4y5weIyTzeZvRFvmmdszozfC9t4xS9g8Pc2ez
at13Ks/NGu0Gc+lj3LSZXOBqamK5n5FZ6QtvKPtLlPrdUxra30G9uZ/A+3ns+Vp8dBWEMp2CJXBQ
u59WrH9AzgrpJiG/LKf2iNzjLvUJ/MPkX25YiNfIO1CIGkzz1UZW7thGyezpwB1Kv8B+VcTipjtV
fo0CeEIyoeljubRnn1oP6NOLFutPak3L1840ABS8wg4jrVFw5Zw9Dv8PsdDPMWE1w2zxmBxmYwf3
Yoj6f46PWwo8AnKdOhD4u3A9FZpYiQxJw6mLu6uYD7VutlcjTF1ozaBJTSVyzIUMBqyWlnpRlZt7
kM0Dbjyxeer0gYL41KtnXqPxm24Wr6MfjVfkiaM3JDb3EQrjT+o8qqd4WfKnezFb5JyWMqbRv3lB
Sm4pY44oy12GtQ/MJyzS5xvaajhcwYu/yhsq6OMBfcDVRl6d64V99BTM8+6Xe1p6KGsUV+Sl9egJ
vFqRVjf9dD/MQK28EzqL8TFIKRxgmbEIE8M7oGnWVVVdf3FV0a2FZ8RARpkSjzfaL+VS2P6wqjKn
P1c5fOP7mRzOB13H8lROgan976wxD2Usq3xcURPskOW1JgiEbWfaeFm3uBsgJpDv/En1n+RhGk0A
YGUp1oWr/IrZmslLqxxVCj7EZEKEybAsO7O/QJv9y0wn/6gpsfOkzocwEovKcIKbXZk2FtsOigTW
sJO5+6yqafdjH7aLx0XF4Jj4addiFUHCveU6+CmQ8NVHNtmwrNE7Umpf3ASmkDIcZ0LZuCLQsMik
ngsfWtn4I72+oJuOYee01wIC2WtmG86ShmOyk8kyUxAe1FlxyyyNZ/VWJkj3N1hSLR1Lvykav5Sc
GxYKhvRp2m/lXDQB9f2oKyBw5h9jRpVYoMBSYXlUs2zWQ/MoEO7bdInyTY54XwOc+/NUjgtL01Gm
dcTS69iFPQ62GwjUHX4HUaiBH64lsBXm2J9pGXStwp2lodRfFwqlTA752Pzr3so8Rc6b40MqupOX
JtqFbkt9xlhtERiWuMjQPT4nedt3q761q9WfiTnLH2cBtDY9y0td0XHBHNdKNdjYSGYt5fCRkPM0
EZ9ohdIanOc+fioIZ7DRAfVxTQAAoe1/rUqtnCkX3qJMvYLyHgS8ei6eq2UaLWTWb6HdpZn5qprj
3yJAbGcscvqG0ItoD4Sje5Ljvq2L0wgB+ndEhuWhCt9VN/eeR4QuXhHvH151NOnoA9J0ifXxFXjc
tDSnydnJJJ0Le2OEmc+ugwsyRW+OSjWhajQPAakUT9k4b0kYyUPHgs+psIYJY9g4aXIzylQsBzNX
vha2udEbs//pY26RoU7yXiHmhNpCzT61hPgpWixcUPctX9X/xdl57Uiua2n6iQTIm9vwNn1mmRuh
3JalvCjz9P2JUadid6F7MDMogBDJJUVmVkgi1/qNQAhmkp5Yu4jT7eesxjrXrVz3MkkyexBOWT4Z
OLlUceZd1MS9wZ77e1431V5QWwt2oIOmfee3X1REhBf5HnPAnzqq8hLZxeXKt2M131fxJc3m7Hi/
Xrdor6sPQsqeZEHqXV3Uxtaax4pRj+L+0SnN7tbUyZivMWxud39NiM4FYott4r4bfZbq6pTRrOQK
CXpj/1f06AX5QtFoDobJ2iuLW6DpMcJ9vP67nyytqTf8+Ux11FbJJxvK3238Fmtb5pNf5/Pp1lWf
0dUSOQK/PZfo3G5iXrdQ4fnp1WTcl/vIQ8L/fnE1PoRYq6COeP1rvOXdYJgOC4s/P4yKBzwFVqAm
j8LbPZcPvn6eXbd4TPLhdzPDy39MsmhTCQfSyjLumagoxLNXbVn2JBstsMvlbO9N971pl3V+sx0n
233TG0y3sqEVazVrJrF7xfbxi5pEY3p8aUSNLhehC1n2DQXeTSkp28fOSE/oP0rfqq5qbgjQb4s6
9Gytoq5WGXLmEs3LJGLr6mhnxAup5fY6opPzNOzVmGpUSItAJ7cKqJgqnCN8PLoO18QYJjP6T2ro
3iD0xq85ILKskT/rGq94zHyk9rxYvgrhSpi3Y7fKI1M/qbHADyXv5DbAfJyQOO7la1ZNmxrsz5M6
Iats0k45NQA1ObTDNgP2ubY7YXydTIo+Y/ctHAMHzUOEsB2zxQ3FcR/hhfTfYhsW2Oyb+tVGQeQR
QC3VheWEKJ9/UYytXwwUb9e+Pr02vOLPjdH1Z3XkDtnvI3s5uncTHRVoMdV7Nb7gKned6fwMaicE
IWLX8Z6t6JuKVxHqaoab2tWKqgBtMDb2fl4YVQVa2K8CCsAKLIb7Eygbns/S+W7hjI1cHiKwQdBi
+QtMiEICsZ2ZtSuVDcmCDKERPENVLNr86Kka2XhEPO13rLrun9i/rvtXbGZdqJg8iLKRl9mIfzdj
UQTdqk509JjUVDPIz2Vmtvt/jd3DEwSBLypuBBh9TDqLXd9/rnW/tKnJcG9UqOvLDMW7bEIPzoR3
h6SNhuZV21hXBKjlp0hCUmE4w4AUVY0KnN6icDgP+NYM3dDvZWB6n3hK/srCxXWSt/U7MlFrFaWN
OrfiqFdrJLq9T95ECRP0Aiu3uMZJM9b40jVFvc0KlMaxmivekxFZZNNruq25dOdhbllPYC6jQtqk
qNYSRhS7W+gt51EdInG0syMq+GosShC8WbWhhlxjjf7hPpHh+NBZAuHJ1kV9Imyiz+POcufscxQm
0yW24Ty2hcg+N4gkb0kHegc1G7AExqXVeBFoEjyL5W5eTjJ7gUEbiCUTJNbSNLW0jzbUPzWUhiC0
ChzBr1Aq9G1T5xErBR5asFUHbvZoXsUI6lBLkvGDmvDVbDpPfOXzrRrvZkg7mt5qe9x9NZIPVAzD
3nB2ZleG4FmWwWIH+NPeZCK0znY3ykcTS49gRpcJ+p7kxpsDAEz6uYjJGqkhFWW5bv/Qmq+GmldD
Xee53Nt68BTk7soJAS4ZehK8RlwVHLxtHOqwD16L3gd4Ypvx2uaX3KYQOg9hA8++nrt0WyYyeoPm
5F7DZniLOy96U0NRE1KuQ7yxyfu3eACvmiNH9RjCedJyoZ2g4iWPwpYI4tXo161T4bW7W18FSitI
d1UZFygFcx4cxORRnRPlFGa61n6QKVySw9gtVObEubr8QUjauF60wjl3QEOB09QZ6qi3i27TmgJN
lgFT8JVh5Sk7dCM/AKahgi2yfBcPmXMNWgqOWfrutcn4Hoy/2P5qr0khx/cm9vFEj4MXdzKG97J1
qEAN3rOac6jq5FbtPanTBOLakeeHR17F1D2y6TOcNf2caFn4bM1D+NxYa+lLCKVLJ0T/7JI1zavm
vbtxxd85jEYoEtI6D9JHUT5uYWZP/C7gYsYHrWWFf4PELhhYdRSELn/gzn0Mxt6xb7PWEEd8Ab7d
Au7jiZ9uOxPwL5uP+fi7KjFFgowxHFhvP8xsYi0NxZW/6PL/00RSFfODbgybYPCRI8TMqr0dqn40
eFhJ4y6A1djEna+XbgacENJxv4fqgb+XlEhBe5p1RbLXeYh0DVLJYrg3jOIy5GX5gat6dkgRxgEX
40+o1vdUZwBWd7w/NoalgfRPDPSA3OCqejDMyos/Fx+3ubHpXrxqwkfOcb2tGoNG994awdNfsIlK
vBRaXV8VfELNKdTE7UjgRa3X1xu+QhcNGlTgDu46ikqCcezyn5ldYPy5vIbVpBrvu/BlgLfAf2mG
ksGCOYxghRxaAyogRnMDdrLtTwCVOxPw1ns4yOJF5Nm/eiU9a4EXqbklss/Tb/mAKk0JVAejlKJZ
uSH0o7/7kVmUzSroizUsteykpjuv8MAGmeleDClMsmwU7XOwZHj0Sk7H21fBC8QGi8vxJRKieoEl
eBWL/mUcSOcYFaLcTEZrf6o9pFta6LmAkdC9bFzrXLVetMcIaYANLVoQE3H5ZuMEsMM3wzrjtDVd
DN+AVczO413kTbrq2ir8hXSzVU3Np7nsqNKAsHtRQhPZx+yO4qZKQcLMPzS+5a3UlAoaR56zZJPm
g+NGAAx6Jz40cpRPLOzWU6h7L0UQ+ciOBNFWn/BbC73Wv43hASebqrh1QB2TTK7dbqPiVdNAkwqt
IdvPkERPGg/LohXIswoyqnkYa4/QkLu3rFoc6GxHPxYxDrdRODr70KVa7jhj84LIrdwi0oM+TyJ6
POud5GL2g8VLS8hjK6b2Mued2HfwOA6T0IuQ9KymH9zpueAe9AGqxahB512NQHPobEuzgd/QISax
GvogOTtufXKE6T6oONUIFYLG+6pzGmevur3bxrvC8o3V3Ev7bEVsq9WRanTLZqypYZbd5u+jJJMx
J2TLeqiTxtprXanDcBbUIkOvgr3tjfUhLg3tkbWd9og2vna1KFo1vhsdE5nHJ6caPhqkhU8gV71H
1URm3151WM/3IT2L/EcsOMjohfOnhedZ2pmzyIF9y0xeSqsugF6FnHNEgj6/eIEe/whK92dqu+JL
UhoO0n+x8d7oVYjtktEu9ortNuDP+8jXLt3bWvoMRKO/YgFEgT8v66+Zu7yHyzxa1TVCpQNKSVZE
ok04dvwhm8neNFUfPBiYURzscAG1gjl4QMI23pqW3r1rQVuvxGQFP5rYITtlZxEPhBrHMf8qjWk/
VBL6YdoELGtt/yMOygfE/crnfCQFZvp7IP/BR15pwWNVZh+3mBhwUmSLdq26Ano62uFFvlNdb4jc
tYBtclLdaDZ+1HUX8Ijn8j5ovDwL/bcARYIXc6yPbtf4H445uhdXy2ByL1HGbGnrOszKHabIgbkR
UwpQCMVnLe3FA7qXxQN8T3FreupzVLJ9vD7/M+6Odb6TYwg4xiSvb6cdMNLYT44mRNhDg+3ds44z
DsBbaf/o4cH0svqFLk+JwQAU3NkMjJ2P2uZpYEX3ABStB12BOfJcYXjqa+Uv6SeP5ALbzwFOkpuk
L51rXWkZFnwWdjGYub+5PVYaKtaJ4U/mXfyjcKjbcytXFHvhigLlpSixiLwXkoJJytuVXJ6cvscL
8bkeyl9IQ/N/ZfXifdYwZA7T3tmjW7d17L44e0sDmCSgVA/k+Vxb+e9BdWQLzNlX6pC3/LX0/Hmv
eve4+2VcnzxTVPL9VbPqekZqcul7/37y7dLq8xMSb2wnW+NfP8PtxPvFjTo69iFWoix5vk+UU56h
mcZPXSvTVTvr1Rd2QfoGqgOUtKkyPjsCLgO60RSaGzaacb4d2jF4wYAKcFX03QRc8lxGCQ50Xfvv
KzRwSU6m6+mfjWmrLlxPkmpjk/NGT9PHLDEgUdvSfDddkjCqqyrCqhuDCDzWi5DWvXufVcHx1LtP
ZtKf/9/PF5U74KKQvWgQ888e/jbnvByzbKf6CW5q2Cfy0EJsaDlUo1EECqPV9WrLo4EduZOc3CVE
xamIcDZ5fi8GnnPtVlc2qfZhRg/Eyerwge1s+DBXuYN+IQU1nez3RY2pWdXEIVZKU2w7W3cJvk+M
U4FISoxouEyyl8400XOqZtDjos9eqsDJXpCDMdZsJcu9GlONLKkCudRU2qK71r1bnbrOH/ZhGcjn
Bq2StXRD8ys6dyfA7d0/uF7APWvqb3YLPcANmvC57axi3w0a236Z1NeM18F2JJHwniNsvzLEMP3y
fQgxnG2n2nc83Fwe2pqNKlzQPkQWOMCKxw+OxZ31RLaDH1Ha9hcnMa+WTLp/XBfn5zKqvie2jyxw
sOlSkEnCSXT2eNxiW97SHw7Y+RMq0SFaonVaPKLQFqQ0SY1RYQD25tCkRnlmVd/CbfPhvBYoaGX+
gJx+7FuPgPbz7VS4/ovLnpO/WdZ8BJU7rUpZJl+rvvzCAzr7mRbdIQi180Tp+QRkKLxIs0fmS2++
hCILzihKhJcahEHoCVQI3QHLTK/tviDv8MsSuf2k6zHIsTpPV4nndl88zZcw43yyLizWP2n6ZxXe
NAhi9824t6PY2qohHKpfBNy0l2Ca+ocsi3RqpVxZImlONbTTjjx+t3Gj83M16Il2+ADtIKlnr27g
LXiaKPuWAfPCc4L33Ch12Bh19DNPEGdqSfW/U5gKEQHPpocJYOExASN5HMJK4rGlOVuyE+4T1sTu
U7+YuCJYBp6UIdXAyZ5WCPnhJrZEiDCcj6UiGFhe8+1/UhC/j9WZNHgFoXJdalSmnHg+lS7w/tbH
FPevowg88N9jQ7T3eOOMc/AFFO05wZX4lwcCi1er+OpFSJnlmVs+wWkyDvgiuIfCDeKnJDddvtlj
ecCZeV4LstKXeM6Si9alZbu69xd+JCvCINmFuYdM+5/ArDQJ9HMcryg0yz00NP2kDfAWgyox3oJO
OI8sDi5hYutom7afY0luHDyqgTl087XOTIRClkheMgZ2XpqHjWRtHJOp+dkuTzSt6YKr9Mqf6vlm
izS4Zsxp2FQBlmkR8o+tbkcWId8BZ8k/gnDOtkkTTnvVlWgTbkyvEkf8uTK2buhNar4wUFHIKRWr
Q0BubNRMszog5PIcFoEOSGnyUL333m0Dx67Zs1+jTHde4RcJfrGwP6uxDnPNvZC92KhZfQ78p+WE
Iuu8VW30mC6JxqCW1JZrya/7IwjeIrdATwEO1apos/AlrVEjggJXQDshFOokKEv4zH9Cc7OAWtLa
wYutl9Z+WEKTIeLONZKTHzbpWTVg/X8fqW6uJelZhDOoxXuMoW/HxDZObJ0YVyFGqP8+7RasBu9n
qKvy7VeWpPU6KbUQNFoM31mP37VWt66qKcYI43LHLaKdKXUbvGhoXTnr97SKUWN+Sv2DOmm9v59s
B3l9HfrP6bCYAMwYT1tVMBydzrPX3dLFX5n/GbKqGzVr5ka+x5yw26rZzjBYXUDq2C26BR+gYwV+
vF63v3XrqdloGE0hGgsLILUwYUEGztn5ZW/sOx0F9Mb+lntLsY51zZFND3YIy7Bj2w9WmLsY/mjj
xbOyca0PIviiCwOkAAYbg2bK86D16WVEnftgNdaD6sWp37erorPTi+pXyxG27wlqu/iDlvg1UPvU
dBRp4pPqyTBlZakOw3LAFMXshLeb8D1eCZuUwUZNqUYD6XhtcbPdaBPK4hGyQBh+L4Nqevb65HY0
eb2/Coq+YzfDB6ZFpfOARVhYND2ey6C/p7NqJFa71W5GdOhceiXor8A4IK5AjBpTMXqb1Ls0rUPI
OiQveRjzlVzkK9xcuFspDGcfLyoXbq9/9NC7n3JM51+92ET7lGGE66qjgUDrRp1U+W65HjxK0Gp2
DF5nCH0fhSP7i+dVKz1zKJFI13wfR3+GroLyxr2rZhWdVc1WgcGsE32XviN5uXXdGkpzuMldFo62
ow3X4s+R6upm2fEc6sLNfcLQPVCWtjvDwK4AdE0v97SESlVgg2yisYhL90LyUOkK1ajJHKFbNal6
RkK57sY3bFDdKMwiP3fwAt/0qe23huGjwAHq7w1Pj/DoLoZoahZxtegpNquTmlQN0PmNZ3jjc5Wi
2ZMlCV8MI8zOFUUTJIn95zpCPcoOhAW1pnc+UnNaEsLWcxIm4bszH9Uo6pxo8VKATMzY+bAWaRvN
diI0mTglLnJ9DwO32c5L1xcSkdoW12M1i0/td4xox3M6Wc1FNVmJDcSmhAp5MaLF06nJ9/XSc+dc
2xsdjlplODx19uQ9Kqri0usNiOOKqShbXIJHd6MXCOF67qBtEP1C8R47pouEPM53aahx1mpelOxM
GJrXkfLuZiiibATXvKS2cIjHrHhR6OtFe6LO1b77wbJyAOO80cc3Gzd2pMVI6dW1+JxIoLDIWzn4
Q511D+QgRqykCmdHrj1zEhuItg78+OpIPjv4xarydhAN5V8HeAPyNv8aOcPiDFgNBWaD5GUyV0M0
Z+miDeydCqgCR7McPnB5FXs/6KNn1YD7KLbQJewNmB0ck90hcvaJC0g3/BPTWH1w6nTx2SH3/pyX
bvQcouvy0CTaWl3kHjpiDYYmfP54DzUr4y31wvp8/9BaN+yVPonsoMZUbDgsq3mKRlt1NS2fS5jF
Mtp5CdmovLYbMOGdhFA/x+jE+965oACwm10P3zqeJeuxWRx1ZvOb9Cf3lx5+C8oGwHEPSFSL6vJb
W89Y77Hsf3N09JrqoocZiMrRsZ3gpbb+ItEa1LjEek7wCmnGW5UC2bjAi6966ukkH+o3T/TpP7rd
fY0Caicj2iMbBQ03NOjyCHpSyVuQ4kIAIfRtOW1IYJmP/TSt81TDlWWsiuTkBSkLqUjDbIwnFwh0
1s/YCKbrqUz2cVqND/aSGW69lv09dh+qly7p416O/bFeOICy9NFLWcYmI262wVeDXw8SqWVtRiQB
vpIk4SUljB/sfHjlR3X4JABknKSTDLugb40PlEqecmkVjxFyF+vJ4GHGe6C4GKmXvUsfCl3RVd5x
HPQcWJUzbuLJsvlmFHRHrHrM3A+3atb1ARo0yIMBy0/CLabx8w4NgvCkF5hpVGWlvzRLU6VJCYOR
fQ/Kz9HGW6SEYH7wFHD1tUn55cWaBfITKRI4eMuyNF+6aiJC39Msw/Dqykl/Gc3ZPVU5dkoqorbW
KXSnl4I39nqWsj2oYdTbqeCY/6hT1FUEt/9ugFp9u7KxXD52/KfQlOKqIkq/H8+95/64nxSV8Hks
D7G/2IPnHCVCnICzyzWJwZibPg+fSyP/USNl/3UYUbgLq0y7dK0b83OW30H6jF8TH+ctO5PgCFIv
R3tu/KbiMzxxWFtO7nZCrDzJPe88LqLo1G3lomL+51BWfntClmeVji0y5iryHm4ZxrwfK+9tMgEO
pB6WRtjSRBtAV90mt4cOfSTlbNQ2OC5qkrwLcaZmgTLo6y85wNNDlAtvQleRLyMOv6hYopc6sUKJ
rCt1R/MaOCUUk14PqdTVP0XmAQ8I+BOs0L07yOFbidfFL96bKygQdrQKIhKcfp59B5QwrmYkhd+p
GAUbq+2ixzCuMfYJ++TkDI53KcmO7sYp2dW8i0/2oqYx9vl0UUd+PHon30Fl4L+Pj11ZskxG5Xvl
j7a5rRygpxMCSWvXNL1N7wzDtV2agBtkgqPGoRkjCJmaOFkGZbq1/cR8J8Hk7AKnwTBzSWLYJTqh
5KvH26wsbZ/CUDrcusYYhzst6xrUsXMUkGt25JM/vEAR+RizIPo6B/iO6y47DdMT4gM3pZ2t9dHX
CHNnkswU02tZHOQSapxkZ7lf2HUDo2TTuVMXWMqynll672Y7+Tii5/1GXQD09efBgN5IffE1DISD
w6hv3xo5uEfP0avTfUgdWfHoXKuuFAe36b7eJ/86fU7lvBoMFlJ/TajzQY5bl1CS3P/Px6koqg/a
fihZNJNTNY76hIMY1QQEWSe3eE7rHA8Wrf7K87t4Vs1cifSiu9PTfUiwVL5OVnakFAoCDPkHB6Y2
EhPLJVRYzP/xU1rezrlF1fa2dYKT3k3apziL3bW+qKf4emS8Tpn1FOC4+BX7Ehu7MiS7snqKPmqZ
oIHFeA7JcBtMOsY72jx8Fs6vEFkXMPPr0S79L2gLdltwCfWxsRPjc98/Jb7pf6kcPAwjeAE7tAe8
L0Xb7RwDKTHENpKzl5A+zhEGWgQX0rdxbS9SlqqZrTHnTdz7Z9VFMVHfarjU2FWO4ir/g+oPmbJI
m3nV0gdEvZ0BH57/NaYCoxZHvkFGcp3PcXlxk4Yi19I4Ioi6leqrGTUITRw5LZRtYdkQoyZUE/r2
1oqwErrHqqP79aAkHaUp8MtczlTjt49QcWbQDWfZPtyGyL2znbU1C41yk1/JmPR/f5i6Aji/GK+c
pMZcgv80dRUVV0opNvGQD1tjTGFA1e43y+ms96l0hOqpWpjqwX3/xtPDeqeyVBwrt15TUEnOiRHG
5x5+1Vl1VeO1qUo2M12UntwsqICzPpifpF/jblhBW2vCsdjFgYD/sPDW9Mkxz1jFfFLAthvG7V9w
N93O+11fLsp7Cv52h7jJCMrK2MyHtJzHCw8XjLImvRovtZvoK2rM2E8uM2rM9fzxorrFFOQ9HoD0
RT47O6x7/lETqlHXunfnJGxOA0bb7+WUfxTA8H/U0kOeNx5/paa+z5IJf6ZeDutk4t8q6rCo9VDh
1NL9BMYQ50wUxbkzKKV4abibLWE/W6VGuYTN9XM2V+lzwkt/sp2n+0hRiX1lNPYVyEAXrX3P+FTy
fFKmK2tDBKS0faiDKHuaj5bmN4dG8/VjnHbRA1l0sU2SsnzXqUGsqgLTu8zGt0ELN0kM9Y57NcVe
BiOjpNP6j2jUeMbl5CnHoZUfbgG/RYatt1GzWZS62xAv9Z3qDtEcrtnQ+isjdgre8D4uDvOcn3U9
xxJmOfpfx9SEs5yhjnDjWJfseo7/66kqrDTqdBPxtz+khZ5voFgZe4VuEG2an9CZQJdpQTw4Tle+
Co8KiJudUgMNb0M7d4HNHTgm7gnQc/LDzRpKTSjjfXYMI12bsw0AcUIDcxpHKAlgdVam3rxE/Pes
qY8OSDQvPmVhTaYtxfTxIDtQ1+PSGG2QUBprciTP9A7TS7a1ghzNxfaD6Zll+cwysdhi0WI/DLWs
94mmmesonB267YVkyPw66N706vdIruij555VN0S9c+9GITYGy2yohXtUrXu0Fqz0Ia0MoBJdgIAt
TT146XGiaLmy/I5fx07repsLtO78OAmeVaC5aNgKq/EO6hQ1kWTlqWoD+6p6OCNQbkCEQfXQmRdX
w6lAzuXNaU67/IxyckPlMRquw+hP4C2qBDfQPtmygfNfcsRRkECtw/dsjBBns7Lyiz90vzRyI99l
o19J5U7/UKYB3+k7CbmfrZ1G6LZ6M5yQPEh/jdrwOlUg0pwsR9gsbrRP4/K/M4/TsDZNWzv2WBpf
YMQ+OBJ9AdXMA5gHEciN7tX5bchv0f8PwA78Z0AFtqWF72znI8nAOHm4DKyHcUktJO1VgBpPA/sb
ImIsGMwOCUEYcQsYae0N3vw1guSzbaxy+Vt37adhHCB4Me4mLa6hSVMd0TZOPlmi2oJVlNe+1/sz
affFoyb6x0cUCEu06pttGc3aQeSPm98L9uFQ6sfO7PnBxNhuhigpP7Nzf6mKIfpHjv7GhKBxLMtp
2ssC0pxPGe8su5l6gWMX68atMpYudM3CRuenneOj6mbsXDHz06ODThb2XVjU1HA8TfaqK0ej3Bbs
Pl7MwI03LsZL+zEX9svInwGAxFp15mVkDtJ5V80/Qz/jsTmGmLsuCGSqaT7pKjJVbRhU1KLI6q74
bWe5UkHpEgm2DRyni4ChGrODIGs2pu8P6JK2+Am7yKkkYcGfb7mV1B1TgNtdu4nb7G/3Uwk2YUWu
uTj+vr8877PI+BuoU9R96GfmsUtgLvAA4y7FnQU/VC9/Utcz56p68prv99uxth1948qcBVphPWpT
gLlTIY+2AYcz03zzUY03k5vsIx12fLeE3caWo6pv5rWVh8H2rzPYfKFajR1VuA2gV188He9iP4Jt
9afBUmo1u1HyqOoAatzN2H166C0d2dSVGi+rMtwAoww3alrVEMCE4IGuGVgCqhjgIdGjx102aOCR
h2LQ1qaDJemCSsFmEi1oeqAsrPciKv7V+zPnujNL8O+9EJiVxGMESwEu39bS4LpngVc9pqHUTjge
+GuZD9Nn1/ca9p+8vxfdhE9I8CX4VH9WUc0SNf73qMEo3E96vVcnmzY7XvPnFCbapW9leCmwKtwA
DzXXqqsmAkpRYE1yJ7zgr05MPTQ7G/caHCIntjEqMlGHt3k7CQ72gH3DckV1Xp3k+AFUub2F8YgR
bpP2u9xO869dj589TuMfKKPwEIFCulXjeVzCFbTTN7c1wnNvJsFahGP+NfKqn2WYS5TggvShLzKy
Amq8Gdm55eBHRsOST2lR56vczC+weIcTxskjZHqauZSIuqMAlTjF9HvIrtH1B5G4VREIzezKRSlH
VDh5Fq07gdJAfT5NguIBmFr7qlVttM9C9DZVd/Ts5BXUBZYRhDralLKgBhGjJjuP/WCYOM+qlyRa
+6rLPEe6Es1gNSZwUWCZCcYyV58lbBbePTLEooeo7Zu4R0ZmCm7Ir6bVjBpEuXYC8aUMuu7SyxLJ
lrH4UMzoqYD8k3jZg6JIY8Utnqa0Dbe5FzjrXtcQDlBxTo+P3BKneir4HqfGFPe6jSvnATFFTNEo
lHnZa4o6wFsoMTbrwF+eW3ABb4iVNLuCSv9WdUe/1hdOwC/Vu53QsdOQ2as/FMXt7EjWv89uhd6w
ZLFLhF+5tl9g0r6cbfg91HI+Ny+K/HXSpLMZ4wF+Th3kh8xK2AXYEJRCRytCECnrEbjFkxoKZqxM
+e+CDluF+l51c37mpzbAl6f0Zrmzq6k9z53Xnp1eQ1Re9RETnmBiLqOqj6kLeCv2v9v7GCwje5Na
5ouR1SUmpzR1m/bHJq9f/MxJ9f2frppUYaYEhFb60bDJFp0SpwrC87gImDjRKDd1hN3zXxOq+9dY
U+MBrbE13sC6crZY18ZPmsx+H6kxLS3jJ3VEFZCqIATx/+s4CthB/ZSUprcL4hDGot82+rpKA2/n
LIxF1agxP80n2Kim/ajH5fA86Toy7DzLgtGXqqf2JqoXRCY4Zp56fyL9NvAf4gA3GbMyy9dhMJqd
Z1vuxhN1+Zq3IEYpeKg5fQlATnXYOJpj71QARm/No05i24UV/SiG5MXCb2BPtcN9pcJWrmQo3J+z
B0i/NsX3oCnndVWA9Uyy3juq2NipvFfw7ujeebn3s8+Dlb/ERi6VUxVLTSlbG3WZruzEaz/pcb3z
msF6reYwegkH+5LLsvtEnctEvUybQR2LJ9fUhmPW98gqOViXxmG+VT3VaNB7n9uD4zjZ831UYEfb
W+2MLy2nqUY402OXdPnlHppTUF0haKLdrp4ssaWO6+AcAzK4n9qJLFw3GLju7mNeEtornFMhxrT2
o2fZVErDpUjqqMNgqZCqxhsKeaj0+NGgFtfuyBSOHYqCvZzs0zRl4a6s/PDFSkp7VSCF+4OU8w2J
6NXhVywTrA9RT/FWALk8FIN90Gu/uUi8xbrVaPWLmNqSNXCm/wx2airr7GRrLFagYeikh17iD2vo
OKY3zbxn7YNKErz8dVqkznVOIvuBygvWSMsExtGX3CmrjznDG9NgkY+Xc+fvcOybvrrDWrhW/K2G
T7OzILodcCFDZk1kPKZE8s01UEYqAMKd5KyRu46y19rp4C+1TrfR835qPnIopcizUggdpattm6ax
d7MJ2b8hK/LVnItdDonlw/Lq+ajG07nAJKOeP4bOXbSigcXFznQC0maAHDOyr4ZO5TdoBMowuCKF
ZTeu0+XlF4QW9IrRHXnQTdrDYGn4QC0nzDnqKdRp2QK23GZDrP1Q420Hbs9FYugskrJ4S1zrWleB
f0bNDuu5sf1KPcz9NvzngFz+beTPwf9/DD9WBVp/xt+oSqj5jz0uEtz5NWoZnS3+1bvPLZFqTj0H
/k/nNUQ2tkchzQXSgbdLsxm8Knh3nQRym2aX38uqBMA5ixhK42VyrPCfZmpeZ36Gr2EkSMJGTXc1
2AOvm3HYsQeZLl06I6mYlX36mFgbqxymRyHz3w1ua6Bs8Y68RamJPMB+r2s/fIBSAcszWDC1V517
ykrnPqygcmKpXJ8ds7cQtV2m1DzevALazDI1NaY8tEl2uIXfT79Hq6upCU3MzikB/I4K6iKgIIFf
spxS3TLp4WAtE9lk+Ecr8t9AnwrQsf8Z1yzbIJunwe0i6j6uugASPLRKHlTn3jho3egJNcb7kDoq
w+jnUHUhoBeudW8C/r+x8IMtmjja831cfZqVI4gII9K5/QS3Cy0/nsRGddfqZbVWY3NTByyH06g8
YI6b336/e7ShDZdQR0/Y5qV7TbJQO6FQwbbGioNXOWnQjv6LsPNajhvZ1vSrnNjXgxh4ICfmzEV5
T0+JukGoRTW893j6+ZClVknc+3RfKANpgKJIFLByrd/U+fTd8M3pe565NQbzmvuEVrS6EZFqbJLR
Tkgdu/hgsi28afHIIxgTw1nq8ag5Ooit9mOFnFQaa9qEOVoQrZToIV65XiRzEOXFoBWVn5/neqP4
61wp8nO7/Hxl9zYrz2ojsfVnG/IxhSHmGkG+M1V1WhR1YlMuJEeGTjcGckqp36vzEtk0tvkpILl3
uA3FxTCtWhRO1nJMnjBGfUiFDSl7KyZ5NNtabHJt6JqLqqjWik0QLp+G75GMBt+wkIdjozfbPkRy
nFoQViZlp+4GP0SjyeqKRzcHHtmrZrFMQtPbyiVyAhkBIKJofMuhoBuQUx7b733bd0vqMyhAGeBF
WkgF5Be9e99uvPt+Ai5oTta4R/vExHDdZw/UILCHV+Hcb0RubFoQS0u5PJ/92CPsBg5+6v5xu0xK
/fnSJFDQKUXsPWN22ETDU4Hrqszspx8fmfdiOEVevi8iVz+liL4AWot5R8lDORgjHUfVyDEX8Twt
J1Dy6YvVbY0DgQ/7U7dGnBY9EoXM7u2Ct9NuY6HjH0e9Sve3a8ij21rZ9cjrHNMZAT1/9O3027Lb
mE2WaVvGzvttrRtAHUpiokQ7LbuzigT9Pq+o8sy9UAelu5KHyPq5x4zX4ccJ2R+9Xclv85TCYByu
S66HtSg3PU681+tpqdqdrdZEElOeZhk95OFkZaZ4M4IO685yWDZyrRxLhybCOxrPsQ8Tt64XQOn0
mlxb367yy4cFqoOxVRxhYDD/BLc1VgNLYEHNK1wrrbOLhhBNT1EUj6amFY+pk0dLgW7CLnLGOGGv
VPJzT+q9XOLO0BXD9Uj2Jl5+PQO0cspmTgl32DJGj7JB+t0Srv4gOzUwh0OqBH8OAOGv8w11qHXh
9kB/8nvVcKgL/1Smu8nRdQ51UUJGdO+ucnXy8Nb8MvjL0mG+0ofL/cdrXHXz5GfIQ79M/vo4KYRn
2NkbpVG+q6N6f52U62LSbRTF5x/rel3Zv32irybRrvKKBzOkoKNG8C2gELWvE4FMPUc7H8YxmNgk
sy7Wh/Ewsz6OB7HZbZMmd/iFNyCAkMfbFpXy2a8jej+bAEnRdtF3eQDSikcmk5M5u4CCi+3zWcS1
kKfPE/JC1xPkQqTYl1g2NtvBLJ4n7cF1YNILpDefI5gXqOEr4UGZu6LTp20ygBQJWz98NicdJmZS
H+WkMbXfKzXsTpi0XLIMdpUc1uGsrajsYkswn2OTBYdNR/1PznbTqD5NwbIA+V4voR/WKGaBEpKT
JXEZ20wfRsD86Vo7qfC6+ldYLGOz6nwtOdcVep2VHjQrM67oul5ydko93vB/mNaVDs6q62wTQQ69
jpZGafcg4etsf+0nCgoGiHNBa0YR2aJacz+aj9c5M4rtY2Hmr7GOcrPusHew0MaqQm1mVcfiucqD
4tJM7eu1N8bao+vFS9XpxXM4IVnvtWWOGw/iJCkou2UWBCFGEWiX9N1oHOoR/iueG6geAtdFLbi3
H9A3tZ5Qj7GWwFDDnTxXLvbblPSQXDygVCIXy0vdFpONO7eYEV1Ei+iZ6UaQLPzRvLPQsFxGbAm+
acu6UsJ3dgEVwm2auNMbsznoqLRsBN7gG8fztVUbKs5RqXMX8S6OAJUEfB17ZpFaDq7TXuABLRhq
IOsOlgctrOh1YGZzHs3P72QjJ4qZ0+dZpNuDMdubvotRYww9cRi1baKOaBJFfuPu4yT9lrZuD5fJ
HD8PkzpsY9sAilGAYDBKTy+3ld1oZ81R6wUuudqmcVBUWlV5aeP2pfI1mPGolIIqtDdFcMWjTuQX
tyZ/06WcHeF5PRTmMBOt7VPOBmjRsj9Z9dgCHGGwFk8hwDJEzccv1AgXlNIV9NO6LtyMipKvvKIK
njrpDd5Eq9Kduns5hO+8uSoaDFM7t/fuUh89XX2s0m+F1q7iIbLfLN1vKMIKADNZ+Vn6Krt1UF0a
TaxlT8HerOtenAavZ38WNxzmWAsVqmRcyMM0K9GiUsb3Gr8OhHHZMtXquEpqvFDiVpjUirR0b3nQ
j6MyhcEFkuel18MEjlIl3kf+q75BnJ9RT9CssaGe3I1LzY3rhywI8y1mKx5I/glaYJZHm6RR4m2h
Dm9sjhF8mhsL2Dy+NfMhIrXRsYzadu57Hsig8DqhydWJhdhBWlADjOaQdxC5viF2qpajgQPhdXAs
dp1vkodG310s1CkSy15X2Q9ZGFYMU6ag74d8YtzfB+0QP6UC8UQe2WROY80/6tGQPkeiJV2G4Nu6
kUqLUaSeer/6LidzX7w2UVCcIE18gTs0XuWnqBh79+P4KoWntFmQygQCt+8T7irZlROlHukrDwDO
LNeAZpVs8nGDGpCCwgT5lAXQl/HiwC+HY260S7ju48ylH9H0y0t9ESfxlzFv7Z3a2om9ygY1OU02
3Kd5ianq76gsNjvZc2wSorDu/u1KclZ+jqIGXxyQ6T+upodVcuot43o1uazLOsQeiizZFn2XbPoi
itBP8dqnFn+r+1woS9kb2hJNhsaDg46/+l6f9O6p9R3rECtNtUi7aVY2953DULb+nVwc6YDgCsPH
bVdEGM72xnPpqfjI1ygqHxHmw7FDynLNXctznq85Lzn7YfHcRbU32ZXTVCxAqc9JjTmV8Us+A4nK
lUau+AAXpjrJ7IePWyW+uePMHbQpHHZp85igJcvDM6nXdmKIryjXzbxeLD1zcBbUPlVtTB9FAycp
xs71rQ0xM/XcL41lG6++UIN16XkjmhW6eTCFJTYqVlHw1zxjUWF8+o060kIq0olO+ZJbICNt+Sgw
1L6HX++JUwJ9dSHpR7ILAx/1lBmdL7vez64Zq3fXc/MY0PgQxd2yVkJz26YO1mDY0C2GoBD30hxM
7RUAtYEO6RBpV32JLGF0h65UcD+K8ju8DeoTkRKRmwH3LrtpWPKoj6OtkrUm2pthi0M75fylG6nq
1RsAeMiProFo9DOC30dSrALiyaWd3cb7uZFHfmaCO8cwzXJfAl31231o8WIudCtBZshuDxK/qvYo
3cmujojSi+yGiDcc1N+7mUBjwIZIs5CWIqXSxEu/LPK9guscaUNUowoLCr6cNWbl3nrnaabK/diq
PDPcbinxyDfcMhseDWdx/xmEDSKv7RSAC6OU1afBU6tWztGlXPQg06tgfHmDq2h6zUNy3PXc65Bc
kMzs43mVPPF6zxoQ0FBfUL+MxugsbTePLkFVYNA0NajJmGb1h11uDaT51pUqYDgtAQYnq8AGs+Da
2lL6w0gDGHkExxj28YSowYcJsPh/qqjt7G/j4En9VRclODE5SBux9aBg4ZuoXHLkB/VuwOfgfBvP
RZEsAydFJ29ecW2GGmUNr6UyFM+uUYGZe6f5ckVt1muvjv5osB2i7q1c5B/OAmN86/mTHd8HeABJ
VLKc+9n7/bxJVPHe40m+yESfLGvwyive23hb37jnN4p6Y40PRGbWdqjMedPpq6InqdkcpG7tUOG6
1XUZ7BpTfYzJNa3ZHRXYnLnYNaK6ss1BtN7JWV2xEQCazB4Q4jw7YrSKBkPG9nI+WbMRpShUZX1d
bNRECXVVbaUlYjs7KLoVsknDOP5Zzz05fmtuY3paPWVA0HZy8jbu1dW4sBxtpOocrDN/NB6pe9gv
LW60STrVT7LnAtf3cuJU2TMmshWNce2gCG23lK/HbhpekPiTK3KrGe9CxTxYqKHCYkRU0I410ONz
0+jej6P/NBYOCCyZVQWp/Z8XyyWdpX/W2eJtrydYjn2I8DI2TUWDq0Tkgpx0tQeKjIlCHqSPrpNi
h9qOybsBKstKqURRhqGeilK+1pPIdTU0fUIHb/k8Nhv8PET4hq/oKav18rth6he7y4bPMWYCK+F0
3llPLeUQGwkpxdCk8h++p0mmsrdo9Fe7RrSt8dv8WSAdtcJ/XnkIEsgnBDE2ZWRn2FhBaOMtZLnb
1KOO2fNH3odKmh/iQvhHdNS1HSGvfeo0D6/Q1lykWqs+cJue+lAUFxmrpXne7JBywdIkPtpZ+VpH
dvZpGkt/rRASkaJy4qMepP0Gr6roGRHEalGl/fQ9+BIgtfE95aW6mIpQ3cIcTpd9V053QEPeTFRA
P+WVnh0yEq5LHM+V13FCBDPhszdyNqizN1D8m9mh6xkHCdDDne4/F0GN30dSR09VPHYr3pDZY2W1
hHB9Xj20LpI1ZRNBGig9Cr5qqd35Qw2zTfOcSxd7xkYLlPACKiDf6qNeIjiV21uRJ9OpAxi0LLE0
EJlXfHaCfB2SzHluKs24+GaZQ4dhvEgascbsDfQ9G1Ii2Oougq50JE/4phU1ZgewVrM1gCoUMlEK
fpRNkeefPFvxTyImIWCgSXg346Zsy4XKAtdu3ebUlLd1Zum73tEe6mnIzhHpkXPqYNmwiESmLf/1
X//7//3fb8P/8b/n93kCvTD7r4wSUI62av3f/zI191//VVzH9+///S9bWKpDwcZ2Nce2DMPSVOa/
fX1Ewo3l2v8Ctz6KnF3XynLcEtH4BJPx1jFWdjGOFzUJCcwawx3Zk+r7rmr9Y0FccZGzQ+gqyxbv
GjITerxQ+N8exjlvgT87LFl+V6gLPMgRJccrCBuFP+WUHGK/0rC97OL17ZwP1/EBRh8bf/wc6MNT
oJP/tIE9XrDag6I/N9ejurlO3sblMp5D+Bk7uX2Qb+4CsdN1rDgYIGuxz/4I9z1thlWbSjprTFnV
lpe9czbmsb60WpC2TZTsxyR4bOPQRVTs91lKTD/OKyRg+7ZonM/TMhI48ynX8RJIaelME2ZyTdnE
m2vtlwfaj4KvNsVb05vgL8shl8LPAIZ9oTZ69dyJAbYBNokrBT7mc6qgcqeF1buclA174MRNniul
qJ4pSfgLT0U6SU71dSZWXYsv97WbRsbetza96eC5mmY8ncbeGC9tqFvrVCvwVI+a8SIbOTHCRrq0
jvWeoum9k+O8WCrkBFOIgUgN7YIq1jeWH/lvuKagBjvHlU2ZgN7pjZPSpqDbVeQ++nBazxxZXMe8
ZJUgq3kyVB0x9Nn7fRKEsWPcJNukUDclheTzoKcQMIfxuzWLeU7dNO1AOVlsZc1HPzCrb9lfB26l
X0fmgwSl6m8/R35bo0XVNz2O7Q1qvvFpTLwY9Lo91AvZN8sGpXJ8QcUm09OvYVoW44Yv3ldbN4k+
wzI4m46iLaSCSou50YacbbqVcivAvBIQ7uV4sazWeA3M0zjLrjS5H5ybIcIi3hHutiOftALdN9wX
FOCFYtwJCSEouspfWuB+tgEVkvsMbGrFXrad7/GkJRdjIai+lKYCzvwNsOZGHqFPo69K5BSWGG7i
NSQH5UI5g1WBtwQl2idQCTLtLbErqt1DgBVzUiqfIv+7HHbMkhJoDM066FlFHvigUGp7Rjbi7Ib8
YGe3FQob3qpeNIWCH+cojMdUNZ2z2g3ncWQPQvzcJStLi8WmhLr76I7T8Og+GVgeZku11rVNqqQV
OuPqMod5EuTG59jMw7cMg+slMlXp01ga41pX6hgtD2HspiAR+9ARJNUzrUPEqu0fIg03RzRW4q2m
+Ja5gzOsL+u2QNjc+TZluvFCQWPAIKJ+lqOxG/qQuhxvqeX1uJksYVIoRj9wSIAnyKqg7PZKBC97
LifG86w1+V8hiaOGNDv6uknHwwAIJc8FWM8bG6Hva1cN8FUGS/RcJ2G2SjTR3UM1K7aT0VVHoqsG
ycAi30JtHe99K0pXtt4Yr23fx2SjecJXVYRCagjgKs7Qyy1xOX6o54a33LQADIz/qNf14IEdS12A
Qs4v8lkWEw9t48q+t413xxs/TU1hns2ZEVhHirdsfZgLkv7nTnipeh35NDk7gJCFZJH/QVFgNwC2
P3eRm96PcZbdo1a16S1MtOH6D1t0ydMt1NX6DgTftNY7SqOW22rXVFufm4+1wV9fJt7AVltrxOim
tUy8TZmXXkoXd7M5ZyeHsqK8a5zejKFduzjCqXl1lo1CBWZY9IBXz1CJQMRY4L7mnpzV45RZ2R/V
9Jtn2B1anWF0lo0DRhcIVPlHOlbKEZHRCGUzmlQ1YMLKPvF8ePAR59AKDeNiE2Avau7rSLPKbx0p
0AXqbyiCTgjkQKyJj7LpOxGzLee1fR2U/dv0bY0DHC3v24Pe65h34+j6P64Meg9NT7V7Ez5ZKDPr
CNSj5LlIGzjhiO+Xqam9hnhQXgCA/iF7pU6uU/OIV0nLLizAoSfkM5758fUtODuMDf1oKE5ywrBg
Na0MnNapsNXO0TLjeOmm9rAeLeqj3CmWtwdffEp6AxwzKrqf/yGMmKOE36II3YRzBRLUtVXbcWSU
8WsUEZs4tzmquy6LQqzyPjLUpVkO+Qr8BE67f2Xc2bKOJ9+u7r28hlU059TlkGxknv3WlbPNFFgL
0UcFRgfmvir9+9ovII8r4VM/K3pmRf2aYOqBYk9lP+dpHC5zt4pAJ9Jl359hi4lgoVyrWAZlcR2t
QjmrqDOaOiJWbecrTSSq//6X8m+RFb8T01VVDSA/Tznb+T2ySqOyHvVOx+LQCZvV1DfkwNvmBBEz
AUZ9qjzXOpQZme+//1hNNf7DH+PXD55/sF/+GLcPrrXEt509iMrnmKLrSif83kpnvk5JKOap7hMk
Do8iRu6/F+yvT9J2D/ZpvDNjU10Okdo9ybF+wr2x1R9lJ0MpaOWSjuFRjI5/aOZf8/hTjxPTW1aC
Iq4HKlwOabxPZeeuTKgYXwcDiSwCWO8Q9yh0Egp8kuP4NyZLwQb2ErZ1fVf1IPXBxjcbrYOjaFWj
ce/isNlrY4gXvamdzXTai8HAJWRuoJOLgzCaP/Io0n4MtXYPvVNBOVADzUlkDYYcRTKScfMZWT22
61oNzavX0IiJzmkEmRSMQwSKEtYgT4dwlQJfzA7V5DvbINdfOgzMT2gsoq4daNvZ5BKEEUO3ZuzN
6hQWRdss1PlwXqyaubb9sER2DdPCdqPL7bW831tZZ5KHcb90Ywg98jsjR+T3wJvacK+gmbYRTjne
ySbI0OxLHQVLURKrd2Vdvv/DnaTZ/3Yn8Y12haOqhmEIx9V/v5O01kKmsYUgM7q472l+TZSRRgdN
EPDuu3pIdgTxX7QSl4oKl+m1PzP1jWmwF3o+iZPvj+4ncYcrdPS59Hv1hFO2txAz6T8e0Iipa+WL
6+KF25tdj/KoFt5ZpmkdCkdvDrDG3H04h6LIVWXnXoEWMPemOViVR7IxDUFdv8Lrx59no0GPkJUM
tA1aRQR2NXKie6vKt9euL1DUI4H/OsFqvZhcE3Jcx0fzargowR28R9vceeGpB/11kO9F+YZsdGPa
lT28Wxcrmn2gJ+0xmUyZxfo8jrn2HCTq9OS3JMrpyMYN0zNeKeMd7F1ETNCoWZQxjJNgDPWtPgzx
whzAROi5IcBlYOPGTsFQzk1uxBtVgFhJ8U+nwvbXROF43ibLCjjjs2nW1SUrDWDL84jQ1nLQtHPe
GNAJ4DCiSrv0YJpfHCdvd2FtfRNNNFycuSHMIyYtsgxSHqXmlRyUi69nyDXFOKuwFQc5dDs3sozx
WLrG5rbeLlwuB1TcwQGzTZZhsf77W9G0PtyJjm1SvhOmLgzDwU/8w51oOth2GI4ToK6oRMtWCd8o
d7JhnepAx04Uzff91GnZqlBxY9HC9A+zb7W3ONU0ZP/zejcB8jjptaJfzLlRFeywuQMGoSLZPo/I
Izvpq7VR1hN5yr+WygnZ9JO6BpM67NwawE2fI0GHptARBbvgSaArALMJAbHAVIMnww6fshTDTaXn
S4O2Y/8ij8KfR5lrd9cxUhOLv/9tOea//baE0F1HVyFaaBhlfvhtNfAU7dFqi42uG27ZrJr07ZZf
vOUcY55vuzhrXuVQ0ccIyshDS4e21IYLpU5y1FlohiJCrL9I+9VtzCUNfp2VY0kPwHvIsy+4GiLk
PXP29K4vH0RvLiWDT7L6khbEUIaMzlGO9bWOHk07+ivZNRuDhw2s+aUvWtRCfzYKz4RyIftGbOJ8
laNL5GtgwVVjqM9oNgEGHoY/c9iXUI3bojzmtf+jiX14Hov/uW/n586Y4kXeFuMXjBd4HbhGvWXb
OS0qZN2hi0XJopNPilSL6p1Lbpldcz9YRJBBtPr7P5/78QWOEIimC2Q8TNfSNaCxvz92zcJq8aMh
IWSL/sFVzXcB1/b6blY9OMLljMy/vrntGkxPND3Kt7pWIoEPxBghzPnFjdXKcDay4sdLXhPau4de
0Emu7WMz3aEy89eFiuh6IXkm8v0l+g4hFzLwGEyTwdq6jqfvW1fDcmYWc5XN4ATtshaKtaUk0VzH
cuUdNle2UGes19SCeSDzVFM0QCk0HLM/iy6Kj3IoGn0UDcZoI+d6UC9JaajjUVFCH2OfkqqLO7zI
/VBm1dVDgPHTfxrKWCW3TnKViW7Trh/fZbHHd8Ozb6rKo5Wia663uU86XRk/kyXGvzUd8S8EkSxh
yPIIoStUnWZocleG+Sr1rHHZa3r4D6GhZmgfvqGuqqNDoFkW/1TT+hgwl7kDpSXRvY2jfOEZtIt+
er3LowqqtYNu4Pk2XlUqtrujGm2lafzQsT8RVe3iTtEHD1WvP8mMg+6qs/aqYq/6OQHhhRCSHNMm
7krdbm9jGbqOA16v6dy45D25u1vdwLGmQq9+SPi/L4kEu41Voz21sS1gdGnltQc1dpGunc3NZONP
wfvUGs5R9gxVaw9oSwAV8x6ur1RHD4dt3imIHMkvjuwXitMvBvnF6RN2Mx6+w20m2pOq2DCma7Y6
t1c7pUx17TYqtpCmQf04NDOSZ3Ib6TqJtscmSjsERWWtpBl9mtvHLhyCFznumsmPcQf5kb7Wnryr
g1utKChFheKYDZW9qOMQU73Uv5ONC1zlguOtf+cgU2D0HuTteUhOynHMoaNlwE+ywXIJkpUcNOKu
2tYFDyO5UOtcZjqkhc4Ria356oUawkDj1X19aHSOWAG4ntPuc/Qxd1GUcU6qpSs7P+4+ST9C2cT4
rlSLW7/zbG0bThaUGLw1exdrIKeftKM5xEYJQZ7DX/rFGLdHUHmx4xkXYcEzdpQi2lm4kDqrTIka
QpnyH94+1sfNoDDYC84PMHBrRI1y/pf9R+sFlY/DExrcelney7t1VIZXq4vE4XY/Nz6bCKu11PUv
Yz1WEbmSHBqQGiungnBpG09NX6bfXKd+7Ef82XlFAEv6+Qjig055TSQmn0A2KIiFSEVyqPOhfO6y
704Sui+pZ1dPecN3OercF4zDmscMeL2cU6ymf6iydC97oUoBql1pk2Ue7BJd7hGFYdBT86FnmggX
6366HtSBsEsOmtU/7N/Ex6c/vz5T0zFlVTVeARz8/vQfSqMKAIIKsEZi76T+tHWSNFv4gdJdwrkZ
yCRctKboURcMjaVPLLdOPNc1tlUeId+Sa3u5ZLSHR6+ayPYif3RxtBYpLZyMISLpF2du5LhsRKoj
bDYlNpEwa3+MsQRdGQ9tjmOCf50Ozmi+0HxqKiZvZYeTWMrL3SZkN0NPUisH/yTHeWf8+Kyy5vEF
noT0jFe/IVTsLgWZgL2Cvd7T6NR/FEPQ/aES0bnlFoOPuFWKk+aE5omNPrxrsCR2sTJS39zowg1A
Hs+j/ECJu5HLClLcPCKafv3NgSR95+HodwePTLtzdOikiVIhyA9aHqlkVeP52Yfl7trvasQvJ/SD
Rvhgiwyg0lZG/q6wC3jz7NeKSSXAaUOocTpSkG7D7SyXyMZnv7Lkl4Kjndogj1LFT/8QFcz5gluO
hT2YrWuGUC1TV22T2tKH+8Jz1TEchkZdVVgQeBveBDkBEUaIdoJpnSjwr5OHQwwFgHd/Czk6W6tD
WL4p/mRsyVW2G9n1bYp20Pmemqm3zwqeISUlafxUdLEVlpkfJYmKVB0WNXNXJkZF5dsLOWubA34P
Qc/fGPjbyMarXpu9Hhyv3WrO3Uv/rb5J7jqtBQejO655NznjcwSl5d3ghgpG1fpciMZaTbgFG2mT
HIamh1BRBs8FGeeV2mCnmv007OwS99BGOYKEI7aedayauC5aRPyYpBh4ZoGZJp2sIkHCPisPdf3S
dFN4LzxytdWMJEValQ3YPIGYdHivTUVNjNuv0Dv2z7o+sW8AmZhtOy/rrs9L006x+GhUxFbqHFp9
DpR9ZrYOphWu+x5NT8lszSHk2Jj/PTfYj15iJ+4Wud0o/xAU6urvW6D57+86bH401xEaf33nQ1qn
8UII+Anx1GDb985QaFtdJUdSzDKYiRkHpzrSs4VZO9oz7of9g2+3aznZ4AT93PXoDBjjiJMByuBa
yX19sP2hPCd10SyqIPTvQhK3j42rPsubJHY0Yy2Ej26GyMwN/ixoiIQ+dCychJel2mAYj1+teQrQ
ANDw7sFtVwYx5bCleDYe0z5eI02HGvFU7hNElr4hQ4qPNrTipyqwqp3w7WAXF7H+RL4dHMmEllMa
FkdDD8PPaFYYSHDW6TE3SBXMJUz7MNoorE5jklnUBBDfC5tyn/a9ILgvY7Q8UFpAucHRLhgmEHfg
oPpGGKhQjU3hhE9YGHYuP3WSlJ/xOb8Jp5oZPg8C8eWVHMvYWa6srHC2FBmGNRvTgVyGS+HWEO46
RyjkpWoEHC2Rqt+b4KtSFO63VPewFASECUvPq7eAO4OD0nXWRSAMh8yE57/1g33uc2P6LiwbZBDX
r+3QWBcprrQGacmyqrHbJNhe/DVUyF41T7Qmnras+mAfLWAVL32XcuiLWg4HVcHNrCNnf5BBNdYi
zd1oNGsZcJdBWz8Gfr8MzDZdlgBrj6FbBq9sNjZxnzhvKRTPjdtUNqRGupn+hv5G8TnLxbAvkFpa
h/OwcOOHqWzzpxotpSrGLZTwAvgmpiBvNaHVsoX9jIJkbjzx2D4bSMu8CS+LNyDnEThK1f6tcnFX
wpPv06gilCRsKrXavKxogKu1fGfvwUiX912Yhos48Eq8u2DkpC4oMOAP/lUqdaqghhJbL6WOaoGo
UfBDqdEFiYa7QPkF64HkGPT9pukhZvG19LekoNVkGVUNThPCvCvLvHnUtRKpLNd6qVUbJwQr8+8t
tPUuBd7XC/QNmy/6rqE4uBR2H+wlWDKzJmUb4Tq6kkhKZNIVlIRBdWghGI5eXKIkTB46oaKhbAQE
n+Bg1cbGsqmPh40cM5oqfnBSfaFYVfQPUQTvhI+vC8dQTcJzQ7OAgOEK+3sYwQeCT8Tfb8VLJds1
yFE7q3I09iJE/lEfW/PiIxtB3ZK6sJNZTwO4q7VeDmLd1779pGq2htdH8hxaQVotp6q/84y2uSgR
kGG5Fi0GqBGxQHQf+CB+6yqMFdtiV96r+2w+SjxTA0WMCM4LcpLBohRsyxN8FkY9HIPjUCJaY5Bi
BP887W8eJgZehHdNhCyf06j5ypq7clZOpAYaCC1QvZyn3Eok2vRVs3jG19xW/ojKYFJMPQ7eSvPq
JMreMyP1K6YE9nIym+jsivwVpajpQiSxMdIYx9BZBcrgJ6NIGafQdGdRKFAXW9M3o9Xw2Y+N4SjT
TKTEibN/Nh/GwBekS6ewI0pS2UHX4/IUsA++x+Qgu7cSL9nmLVlKpZvfd3Iwt5NDkbUlUC5RbHmF
+QibkTqxbD25F0GX8L8IQDeSVbqYI1oqaLmgrVSiLBC3eIzafYhcpulqR3cO+2/Nh7He6aq1L+pq
UWh5Yb34aVEfZeO6Z+xurO5xSMVD3AQmCB0cbK5VPRK6D0aLANsMrgdnrC+bUgGAbk0A9+qp2cpn
imxGpG9cvW3uScdbUKoDntV+G6trdAXQK1URBpK11lu3HgsiMZAXaxkuyCZOsJrAuVtd4l5FXCEH
pYenhVkZRYlwWYRuCg5OU08xOXj4tVrwGKXxuMQLuPusD9kXr7fEd3N4xzGP+u0YmOuuMOJHmZWz
LAgbDSqlO5mzQ/0uw/XJwGGKlJ1f6mI9iqDZdt1Zeq+T67OxC4wUqIxR90YNvY2MaWX6fbeTegGt
8+CT236SYgM1Ge4FmgfKQc5hTPpd98N21WlEIFLV4CqBwL79OcpNZT15QO6roeVeby0wZLVzsdPw
z0AJ2meUIOttnIl0r7r9gNo/htfS5lyFz6Bovf1V67FlthJfW18rxH8fbGr2/Hj4NdrUCDdMU0MQ
XpD/t+z58fLLJm7EdhThvLDF0rfTnW+5xj6xh9K5SKu8/QSQbhWp8fSlCZGLyNI63gsHiE9fql/j
wRt43+vc6/Oz4trkpA7C/gm8Zry0Cjc8qGVmrNPY1zYIWfrRPk9Ev/Jtv34I52Yys2KVF43C21eE
qwjYOFYHY2ocUoTlV4FjgZ5F6eWF0t5BCrnKcW8I+0OtafkLZM5DVVlsnRMHJxQ/9O+jMHOW7pg6
b5APkR0bvO+dFR1AakdHuxmTtQ6ubQuT0rtG+TKulzWA0dknCT9enoG7Scvs3su07L6B27TJ7TzD
QNeNN36GRL8y60I4Itxlqh+eFYnuaPUEPPgUUoKeoR/Ym7y13mBsIewCkK+7NF5FHo7HJrLXm6ZD
58spTUQQghq7jNCw1e21n2dmvIw18Vrhi8IjkISa/PaBqZ6zteq97IkiAPKAqUblGBvEUNdYwPrn
WxNrYXCOoP8tCpEHZ8Sr4MYiEHVJEGK7S5wMNhRKWl+0zgLepMIrBszMn3Kw3zJ1/h/OR/3vY6E6
Luy0iU5mKYIn8pdohpCFWUY19T9riJXt6HrGFg4mZmRx9f8pO6/lxpEti35RRsCbV3ovURKlUr0g
ynTBe4+vn4VkT6lb9053zEMh4KiiRALIPGfvtcv3LO7OulUPz7nw7XPISHBB8q56bEqfCmYSFEuR
BvleAjxqtzC34xQmK3mdkemlXYrWeeh8Z1xFOEz3wOod5kOltsMiUN28uHysZ6N+OSh4Y8LS5HfD
5f/FS3TrYQzFsKSFMW2VuYggF5YCmi+ttEfYdDCrJ8jo5IBCPbKMbkfTSr35hnHBvRd+rwofAXY+
kjI9/EvhhEfJ54uOsanqKKqLoMgxVe3TRadN6TAGfcofTuk6dPqdd9CNwsoWclUumojQZMXVTUph
8+rHEcV5i+LwoImgu2OT48Z6CgvkeQNYxH0yA2cmjyua26e6SZDdeAtkCMV+ajt6UROJ4mNK1SZ6
CXyz9oGc2S8iFP57RsuRItNIHBgD1w2IOO3Yq0Zz1FSlWxGj5NE0UcurbB3IxV9G1rZXL+zMyq9a
D/McOSGphlEUr/PIaE7wdBfN/EkNkBpWyN2TU9Z3w2NeGYQgTLX14k79OXVI5WymQt/JDkJDV/uQ
ptAlDBqkz4BPoBsJbk9iMKY9LClvIQc095FKyq/bNM9lxUUSi7pYd07kvYA6k6ptq7AvdD4Npr0t
Jf1cw49vhjj9CXJjERvEYtZwUmI3Kh65wZMunybd0qhQqJKczs4ZejNL0y8KaLnHvs82uhe7Bw2U
zMHgGb6pujR8y4jF6JKSWULvfWvs0XmxnLrYxnaSMVTyrGse6NNCi/qlSmd+CV9XnAqliC5DOGFN
nY1ROfrAPNIxLBTjugsc73EYbQcAs8OcoMrEo1y01BN3rbFq83g6FUX9VWhq+ywXcWG/VSZtMKsC
QRHRpEYQ6Njc1Zv67NRacitrH/6KZcPTbNudpvNwkZvh6P2MMVA9wrnRr11f3RQnuFC9eZCxhR+L
IVO+26Ax9h+75Bqa2ceE4u6hJ/2VgSIXOqjbRztpkx0lyu9u2S4dqDRHPWNIN2TNnqe06yyDjgHj
X1b1zLXX9pSZi3Cs42M39CnXbVk+y4VCqwPxQ3P2J79FYFYQ96FG1lZH3IUbhdOKUiufhyycCz/m
telilaS44dnvPB4MfeXu+mGqblQGYJIGOZZNM63wdeCDzMapWkdjx0Raqcylh9TrmkSYtNQySE/A
GxR+t8DlEy2mB0ZTykpgoLpRPsGw0yubUdcRHw15SQ74gBxLsuhVHakCmE9cRDXehJInrOfivRgd
ayMKPvhaJ0eEmXu/HVNnujkV0UCDRQqZ3FSHEAI2hdYN8l7lZs1P1BY9/wr+CDlJ4kc7+P5Rzcvo
hFk8OpXa9OcamanFwdfH5fT74MdpkZa80Z9DthZZWAISubyvy5Pka+QaPjSefaKLViOsHeZp4WOk
OeIlyxidMoHoTnKzwxvB6Duq93LTsLtibYdo4e8n1zEVztyZVvejZV8TiEqh936U4Kezrelk6EWz
f2o5B6N/D1XzPdMr9RnupbFPQIdvYtOpeWZ9w/Tdb2PdLnZ+2dNV9Evj3PAIOaudna3Qgtvfh1+R
H6U/5HGX8JkVzB3iRzKbiXdvK9lGyZAkykm3XmrFKaLcg1vSO8hFgs7lvgb29x/2QRv28Fv97RQF
mESQKuo+Ch6M4i0msm1EdnGOrQzXuOJMj0GatktG/BpkPPYp7TA9dmAIdxTDmeTMpxhO1XsLc6+1
qbsuNLtde7mVvs6V724mrUWG6e4Zg/0k8Ig7s+IPRJ43jXnwGkMnCLDaurVQn01jTK6xaT9pZLrs
EpFhGwDFkEIZ5OnfULdDTIpbfzBbEhDjokD02VkbW226lykKIxzFmvWzKei5i7L7RggL87jUyR8+
zg3i9X32xxxbrKRy+C4fNiLQ205Qr8EQ5eYWvxxuG4TxQaom6yoHIIlmodi6nQ8OxTGK50mNw0U9
9wFs+gCIfdyb53VEehsIT6fcVZnWWy+S0iQXjjoQxVOi/Zab2FjqQxfb7SK3U/Ev2gQ6G//x2HYZ
LVOeNV1NUbTP7XYdV//8LnlWtNkjOrv+lWH6gCGkKtdyM7TKnLVU2cpNMVGcHWMUYW4fFC9ARFa9
7u5zuhfBIvYug6W7v+ymeAZZGn/tKnTaiTtGL16hxWvhMVZLy4rZYVEMh2wgjD0BUrp0SGigOmkN
ZNsZWYyQUhTJS6dW9JaAfo0z9Iuyh4YxN/0udxHh9+d+uZZG33NTr7SHuzR8cmBQCBN5WFNP4V/m
aSORZ1GdeP0tDJJorRRedWojJANR7XcvHU/3Z91BcNB6PLZj64oUfbq0vZshOsZcG/89D1tuOgFA
yqSdhnt2tgzKlhnZo0iaXd0Mf5j4km8T2fKpBRr/7j4Drl415bWKe9jujBFwGRI63Y/kY4ITrAD/
nYy6qD92pWlnnuQJcn9RuSe5q+FeFSx/v+jj5wSWf/540e8ffX/R/L+RqQdkIGlPskph5mmzEzFm
CEXrCZS1h7RaMP9EqZx0ibqUyZ8fC7fqnE2fml/+kguaat2vyHIQ8BPwl68qrVFOcqHXQN2JOcs2
rpH/P/vRdKIRZ9qWpauKhtDGcj7ZQFQ90w2rp1dc83xZEAyiXoxuAFKVZu0GG3N6SzvvZ55r2qpz
An/bNoFnP2pubCNlQkMQqpW+mrQMSL1df0uhUQ7RzOXwEWRiNQoXXJHLJJ+zF/Go7/uhjVaazszY
0xtxJaRwrvMA48P7Ja4iDMW1Ugs8VJD67CZ04WzEZyok1X50VI+M12Hfk4zyA0UWflVV1d5KAtmW
pUjcJ8UDmOGX/Aa9CuE0VA3/6NRxfMQy6G57p/1GFfeQWFo0LchPrwGT2lwUeO3OcgGDgCOEswGA
Nb5GamOc00zryf0Bi6rHxSNRNNM7HtiZEa7Yuz83ie5o+uck7mPiMuPqWJW6tazCqFpa5AeQcmaX
R3lArsl9LnEFPPLDZNdSI1wVeabgdMrEtQExcyUt7St+x/b4sWv8gWhQvzZFtUrioHlwKgJwQt98
tbkcQRXn+HINbGJL+RKB0J9YkZiw7zH4YseT85b53OAtvpoPBM83OysP0XBqTPLUWHl0es26CeQK
265qwt3U5eXNLlMGV532PVHakvaJ51zh3ZWHtFdtUoG86T2E8CnPMCsarCrU0Uvj8RCbRig8yVjQ
M9M7HFACXk0kN+kOpjujrejnSSjk6PnV8Z/rF58kNPP3WVfoKSkYS+hJOdonBVSveEQzD7W51Adz
OlhN513kAg1fsuhdQn0FtzZ4vx3xgL5fNyseFMN1LrksFbUrdlGVjE/cqK1rKO4b9z2jVm0TrF9L
pmnj032f2f7ILFFsZrIL1DRnevXUCUiFMdknuclIjWGvFl7lVp9v6iISN7L18id1snf3vVxQZ1QL
aMbmn+CTZg1uNa4f1dDNFm0BhCsoHfMa6r15DWBYJ1YpzqmbYbHKGvPR1x71Sd1h4li7aR6+ULY1
topS6jtNiO6p7yBpUt93f0Sju9aNxn63wFmuIqbDJyeZNEBulFwKwwC4NZC+rcPYOvcKDZCFXNXD
rdBN59RlWnu+75nPkGto2Nuz0Ajhyb1u/3FQ7pebrUh+/fNHzCf6+bGLMsrlsatZJoMkx/k0W06b
XIsMZEYrxzPKgye4A4Varz1ohT5tNYusHp3+7hEGeb9NXYobWIDVVdaHKXGKeC6M3qu+obbdklY6
X4DPcqGbRFBUmiX2URWFwD/j+lSP4/vHGUoOFIjnqn+Q+zTRpRDDguWgMpQforF8dzzGmrnB/bPV
fPWtMP8AblC+eyBRZtrNtO7ms1Sb9ok6EhWjE+2iwUL6y6uniQJ6KeqD7Rf6oyh5lAneLhVha2ln
iWCs5KjgZAnOkwdUC41AOjjZ1SZ55zSGQEfkgdbm3aWAFaco1iEvZA6KRTgWvd8G706BU8BNexvb
c9vezEJZj/N+j5nGzjZLd23GfvCektZTDmV7dQ4xTuBrX6kTDdp+Wss06sAdyktglSeKPtpzNFbB
Sq6h/30TtWPcKrUh7cWNaLt2jn4whkKsaWfpb43mHH1gSj+yCe5j5pvNs2Vb5c4OdLFFRSOeY8v4
JcNxpqa/VAKduec5+Qb2aHnIUQwvfLp8W8Odpo3jDTy1fq/R2VI2ZCqpl0yx/uNoMe9T0mguahuH
it7tKcwDcx04gXErtf5no9vNH4OdMgnzxu/M9ec44ja9CsNHADg51s5VQ/JK8+GITEFsaNyZu8FQ
GB1r9isQnPb7wExnUZIcdx3DUjkMrRjWiMO1r475U54QxlCbUc5hA657Ck2x/oZf460Jx/YxIkH9
ZQZbxjTJSW2haZUz+DzXeZPt7KF+zztfO8uFPpR/rslNzVWyVeBikZUv+Divp1hKu17tv2VlEOxC
PRz/pUutqp+71LqKb89hJIyI0XTJhvp73bgKSR6FJG7wEKR8jtO5ewbYie9ZSX3oszYNZ1tN13Ga
NK+DnvxoeeA/RTMwk+cddxjMOh+9nvuginT5ba0R0eY7z/gI1JMddtxerTpE8hCE1WGUHqnSC/UF
1T1xy2DninmyIxJnnoNCHpKboVFrC1uFjFfAUxCTwkxRQ8sg60ggdsSjlyCvmJWrcpF6CM54LjR3
rapTN/22GRqyIPVFAFX0gXDmPxdtT+FQbUyxlQcULbqSSD5S9RhgmqftzR6tOfQOGxeS+W6dOZ0g
m7mIVqJTR5rwbnvOzSRBFmb8sCyj2dzno0rqYeqxuAk3cxNYTkplB1geGComaLVPKdrtxF6JiAAw
db+9+LXWXNDzWaSVFNUGkRmEXXlEhMnZdAigkVtyoc+vKCj4n4GqyD3YN0jaCnR/xx2Yv/Sd2Fob
w1Vx8nzH3cNhuCYPOTIB8/chqZ+snczcjbRelkU/9e2qCCPaVr6PurgnGeNQDfgIMrP6Cp80Wfte
Nct5d//8dNA+KcYxNRuuinvBgN/rgkv8j1oqeTRN3Ld0l+sE9MrYW9zGWcBktU5KHEGGlau5c0EC
HZygzCKdl7vkeTap192CAVa1cgMKoB8/4X5kpJt0MOziiWSHL0kYun9Uarkc/VF8p4TrLeKirp7q
Ti+3U1NRVay87BJzya4GJdfelKS4yRdZEdVFry1WrkGxRX4TM8t8rIc4vciv6ZgYE9N8jIvy4JDT
tBsj9UkelF9Tx7T/cn4SjdM6dfAzyoPy/J7zP77WiqU/JhYlS7nr/zrfmnoQW/O58r3I/5zODO+F
gvpa/u9Gk7rnyp+e5EG56/d7/2/n/37vH+drf3sv8udn88+Xb62PRudsp/qTId/LfzlX/p7yp/0+
V74NPc+tDcGu2gqU5iP56H/+MT9+2f/yIvl/zr/wx/mql0zY8kFef7whkzd03yqKcU+zu1iGordf
3aG+RHWcXUunLV4JHIznvZ7rZjRzgxe5FfpqegyjMF0KPbJf+Zds67IxMaZzrpr6ycqujJpYTzYD
fOJIumycKfPJognXZGsoz7oRaWgJxP0/SDoruNgwhilvzy9KzWZvxUO8ki/qEGev0yCdNtG0v99S
cLrHJ9z9W3lHkTeTYCKNze+CYZVOoloosVZcCq1Rb55eLUVVZ1/KbJoObYi+TW4O1qgvPZ3ZmdzU
geQmJBe/ZpNqnXUD0a+he+kX3w7GdRkA3EepnH3pIykHDZ5SPtArftjnnCTbL1qW2NsiCe21/GHx
/BYmqyouzmCptwl6s/xh9d/fQje/BUqzcNFGz9MB21hI+Awp5JJyVzuObgSXoQubxa+N7gltAVnO
38FgIdtJbjMIMC6VYfSbvM01HLfjMowg4i37EGOgFY/hUbJ3mnxWwMdwRCV7Zwjq5jqfLA/KXfIF
Q1KEx3x+frQOTasqUP/6gobGzhgXqCnIx6IuMJ8sKT5BqDfbf77/fbKAYP0gg8vSHZeYWRctl/5J
LYYW2wkTldkx2hZ32c+SDrPsHhk5ZncNRw80bq3TNV2LgQfLjLqAENFuMopT7+kULR2a69+ZW8PY
hXp7QilUUfP/amMC2Yoi9tcy6kluEqgJuHIldYJ+JLr7cakilJupKPy1pUZ44Y3x7YNrK9cUg/SZ
wA3E+gOWKw98nEe2s0bNvhVrua9pEmWZ4Dffqm1gXir4DcQ/uWTVOmV2vg88ugHsjVCO4Ai9B3QT
OvOoyHi0tTxdKAFMpaQJUbCJEsePyicD7plzxro8+GGHmdoX/r3gGIKGp1dm3OpYr7YZP3dX1WX7
LM/I7Cn+lyEUjqa/z2uQUjhzORGWjI4G+D/sHz3P1CRRsLH0VjpcM2uMFg5o3JPu5d2LamY0J5Iq
Jt8h6F8Gq/Z2fCIUzsr3Ukzed41Ighy2F90GuOZ1k2nfS8pSs+FcuRVurKwKtyO2MFU3Rt2l16p2
sPLhnP+9lWUVFYgk2cmkrnYO7pIRXnLzY99/25TnkVXDxah4q9oezTNWM+xuXtEzcxTMT0Oi4wOb
sr3q9dFh0miW+UHs7xMrik84jGdVlV6fJysPtkYwEgmeMBpKVa08VExb1bVOvfngJ1qtgqtgbyH3
ylVzPhS1g7WGnwAiTxPKVomTbjMx13o3Ku8SeXH8TIW6uTjjMC4iWyTvha4Gq9q1j64K5Q3d/i7S
DVtZpTpWARf3wgw5uKq5soVSvA+Qqa7IB+3Omtl052LQsx5Uj48GO/TgHqsV+Fp5iI5gB8QCJHvu
vOixOxycWhkOPdE86UJuy0WbMduu0+Qd/Rz07UDo3kkuJnKVuiCt9x+75FpsBOKUKrmF+amx1lNh
UAPtC/0W9pilRTQ9TxlYhDKftJXf1zs18G1CUClhOXjEH3V/6jfaYOtMfXrSdP4WPCc3DaDBWyT7
OARVx1n5Sl09DG5go+ts3AOJosQ8O0G5rYm4OHoaRrEwVYh2GmibtAaD46huxr3U2Oilga3BG6/N
nIykilcdJRpIvDlBdd40x8Tnxhr6G7lZxbG5VGyqqJoxrbS0zW/UWm6yX0MV+ifUB/cZpmW7G0JF
2Wae9ekEHw3EwrEC88QEEdaQMvivH2tIQb7ksLMcgiw6Ueo/tSn+CXgg/tKOMPHdRsXYZCf+xkja
9ux1Vr5vnKjag57JVgZj6QM/vn6KLYFiuhYXudUBj93CntBACMU1aXVGKw7AOOhw/K+ZiKC1bDuk
9OdCof7R0Or8EpCSvnFzajTx0C/zLoVN3Az0umz4EfnswtHRq27cWchaB2by1bYJXAbf75IXWivX
xI9+yP2TBhoEfQ8wacfI9vSsxytNAUIy20lfBWo0XeU+hrPlynAwiZiB/7Mcumyhl66z8Wd0JmDt
4IxPsojXbm22r9yDjppP/s9QUg62/Mi9qo1u7lsF0hh/9WfUki85osOLlzcIpymGnXMfN1yf5A8I
OfMHQ+HWvBiyE5OaDnzjvNUNlHkJ1GyWYZwcFC6ceukF6jlUAv/Bh7r3Au4zW4H8mn+ZqcdHWzEd
BOB3VY3A3OWGgh0bieazElT5Imp88w1qyaUTyAd77vNSIMLXdVq2dkkK2hzqMmku9QRcbK3qUXye
xwL3QYJZFmggoftDh1+TYUmpPjU9atlzAwH0NLBb2kYkvUT0BqY8U//lRm9+EvSjjtA1Hs2qi6Ib
dr77aapsAcTjL979TKc2gCLvPJkMKL8kJchf36qnjdzU8vy9yhLn0Wwr5zqf1VD0fm7M9JUS9riI
Z0F9HZwrzCQ/hDmAoSY9/Th0zqV3DWePWIzIsakfv5aGsm3AdL3K/WUffYtUBI20GRkYRdS01gim
W8QGSENjOwJ2Et7kNZxE0Skemvoit5hbfnPIl2S2yxdCfjXkl0R+XUa+N8WAQAwBQbeRZyQwCNZo
rHAB+Jm/80ztlzcVpXmozbzbumL6pc94n6AN7X/R0yCb+fQkVcFH0pqzXeA6hvsfT1LD7QhjdYmD
zsfJ/FKrxbcevtgzXn3tUAkUX1I+Ohk/Gwrb76gD1U0hGn1Xe1G0Z4b9Xaem/Vh5Phx9QLLoY8Lx
US7ooTSbcFCmpdxMHOTgUaUmh8DDn2ygIXkV3IqXhaHmr3448zj4JO9r2bxPhQKM9AHTaaq531uU
H7bwxR+izt7sKq3fkjo3KQZYRH2FzKRrQ1+mmOO/14I+r5aJ/MmygmprlF1+gB2VnFQ3QdNddxi7
PGPKTn4FdHEy9YuV1MbShbaw6dyGpGhVDXZ6ZlJPKmIaZV51ZQCc78iYYHjaDcUOIQStq0qtsBAg
xUvCIVlHTRA/+Bg7F1L2VyVAEws7Vc6Ez+XXcrRfgM+hy+VjXGZ2Js5lMApUZ6zJBSr/4qSpODD+
vl8eBAk7LKuM4N3Ay4OFyYj2pbUI6qsaayu30Ey4L118CIkMeJF7ABpeJlH3D3LLpVi24B4zQlXi
xVNANq0TYmKkQL+zG09/sgamCKpntN+LIMKJQK8m1oJ274BW2PTxpH1pYD7KE/CsknFHzi2gSq1E
xOYpTx5SoC2UQm3pdKPyJPcx63kPTD88yV2YmPsTUJybPFY0PDeTaifUSN3RuksO+J5TgvGa+dFR
No8iAFxXVW1xS+NYXfQpz2iIYtcWhILP5fgkhnGgG1w262gy8K1ii1spGjHmC9dOV5WRGBeXNu9S
wRu8xYXXklTrms8NZYfHeiJZb5btpon3zaEK+CBs8RgGYPLcKB4e61T9NjFNW5eIedc+08XzZFq4
dvrwQEo2iHmP/0cIalrMxpkDdXG9J8qNgSCM2T3kmWSr4+Jh3M9IAewKqKAsvVlAq07CbpngjHbx
PjhEBYO+LM7VxI2Yq+tAU3CfZWN0kS1WXe3/5ZI3PtcfsUipWKQsV2eoiE/K/tTIjK1mUGuXumv+
2iNawBiijV/DhPB2c9CbixG19ePHAQ0U1QLRb3tBBFo/VlVdLMzShF9hl9WhJW/o4pRkuc6jK+EX
AAN87YfaOj6435LCmCmQp1nFcC51/XtACX4Db4wHCXYX1aLpUH7tjRltoZL5tAqhUa0LdERhNQwL
I6mKo6nX7ms+jzrnPxhRUOVuKlNvjZuqo7HOH5YEppLIyDjayLkmMNzmPAXRazuYP+6w7bhRnq0i
wTBMhsXS0KLsRbg19ykj2sotYKz1we06Auno6e15xF5FQE7xwlIS59xWg80g3bYhhHGKAyRme9+U
56CEJ348UM21NQUvCCVPCF6rs9lEoJnk6sfCqbRjZRfKXhmAg8ARjsXBNywgQGF/IrWxP8m1Ygx0
Wn9uuf50IGvU/z1FE6sKpRWOH8xtpUvcoiWMH3KrTo10adWtvTTrOl34WN/efScj0NILm4Ou2tmX
sT/TPyseRj+1aobfkCwpWXabkY7GUrYsrKEUC6cv272aBkei87IfcIRaHqejdQ30yNn7qt9umiH3
L8mQx8uRULxOuclvAhrwKVRuctakLeX+KLUJcs78J7c034Y6MGiCdvpN8bT7VjnXQH9vyWO/z8xL
1T7B704WrWX8UVFWP/mtrr6UovWWep/AsnVK9aV362BLG8BdeQ1HM5oHWH0HegfG64dwGqCOtatB
b+GTwiCZdMZLK8zxmAwKKpLCVF67foh3jk4KWjRv4geuyYK1hm3ZpuprXZn5MsMme2i4ZkNkVVsa
8Ppz7mZbuoT6m94b1qGzwEEMo14sqJ+3R+rVzgM8INyGcz5gOuX+SjFiSp8Dqs3IzKyF9EJ0LioA
fiacOWmNwI+/cr2oPvnFu5JiIlr8dcVps+aKJxDT8kxrLaeqPrlWpK3b2qC7OpNe5QG5cPh0FrBH
qrOwKPdj7wUXG2v4QmCzLUi8XyCy4EcR5bQQdARRJMwo+whU6iI3f46uhjk60N+5fQXMt6NbCx0l
Wiioqvuc268Ft04fH6KqUF6kFoUNOnDKi1TysRF6JuY2PzYI49b9JyONj/08w1EMOzm19DD5MHLx
6lnRuFVGpV/bJaztkubu1s6amSyjN/Wx7wSrnaZui8xSdooQ9dFB1rC3LJ8eHgbx8dUr2v1gTR7i
e71YqkWsXzXVq7YEFPUHEqeas6OY5bo1lP7mk32wmEGHK9NBVOKaQQBtty3yI0XKvy7kPq3qUPso
ib2Mg6J0lrnWgduipcaLMKrUK5GAcg5GsjHxY/G4BFxEPE5+tBQfw2Xlt9PB7q52nAHC7gvGzYlt
vRCcBhM3to0V47XoadS85Kp1lw+e/EDW7T6qc/qfgwEoOFRHCj1t85QiUFpmxTDrTcLmKaYkddJw
OsaF1h2ZCn0DkzQnxjXdMSbV7ZhIL6Dctsw8P/TNsLVBFt01baNZPSEzI4g1ydSjGLWbTgbbsU10
pjHkDhEXaoLYH2ehZpqll3pom0M4e0MoHfYH3eYDno1SFSWU+XI2jcF4+r1V2onxVNmDg6ikJYqR
ZEXGLvm7GXfxSUsQrDIvLad1hpzw1LhONPdm6peuEzaifzU7gFbgfwuz+n0iH3fZ5fl0C638iwyf
CLvoEQVB/NZkEb3TsEdMAUZzz/+qE82Q4F69/x5akqyBhJpLyqVE0Y16uYbUniw1g+4vtKjsImMh
5RpDMbSWIw77eUZqBxluD2OyjloKIW6wlhKVIfhOQ7bpzWUwVzb6coJdRnV0nXuOdiiUpHqK+XQW
3BERZubGC3bshYxycBuGCloQfMmq/DFFPkfGclztQ30qsPh6N3suMFq2MS06U6ko9M/REaGmrh1S
/khUUHbW6Jn2KuX7s0v+jbLyWT6AWo8xgmKZGjJGPHCfG0RYRP0gUC1/STFz61PPyXTV407a65sO
k+R+KMcKcaRdgE23kIv+PoMyJpzC8sE36mEvbGNYDwmxcGFfQqavIv3YDsOATKqZvhUqBt0+q74Q
2N1soyByttNEyKBSNxt5Am6Tktk/CLbYpms/qPHjZHkafxFU8artAjjulZc88eM9PL96yfgejUmk
jS9cnyTzojF46OpQXNxs0u/GDXmg1O1ue9fxKZ3/K3aNatVJ2IRaaRaTcLYVUl+WXRbhcJ2zWmUQ
a1+r+y7Rm5N0LNkrEI7ppVWY40tQ6EQSxZJcDWo6DURrxLXA00zl3bISvpUlxii5qXN5+fnln0va
5ieZ5fyB4QTVmBcbts3M7pOmR3WNBuxU7y8HC+o5RFT0MlUD2nJwim+5oD9fqNFPPDfAOiNqBuCJ
3R0NAGWLtkI8I2AIF/IUa0xgmtjOlxbP3hopSHpyldw5c8nlKxrKpfxpwrBwouVxdES6nem/eMJs
tdY9qmLYGWrW/PTH5DWyAxhm4EkWgVfob3GeJUucTtqLJ6Zs1cPkv+aCd6vyR3sgk8Xf2l7rngov
MCAv4V1SfEs9WIxod1HfAAQR0TxqG9IHt1Soz1Plv9pegNtKBPEytbVihyPfBmrjT4epV+5bPaKt
aeUUtvi38fTnWjRkcErQhmWbJtwB7GB/b+fbZW343khw9b2qTu5otUxa01/VhpWtQhm2InK8gQRg
9ns3M/exrtXvhlKMK6PwDGo77nhUlPpiAMffptFoFVhjmenxWR0HP6XHmsTnfKyTO+pM8s6w+Pxw
dCfYyS2hVN6fhLRKHYCRBiYTa+7kZzWO8eRKmbPVtPEq58fzn7lvkGS6eKnVDJvn2hQlbzN6ui9M
AKS+mof/Us25l2v+4pjTNEWbLTtMSRBYu4b+aebBHLz1kKP1hMagwXdz9adjh1zw1GmRlJnGyS75
O6+KJixRWeqCYRxNN0Mfv1ItsElKR7E4BXb0WPh2hV7S/tWmerWvZh5sjhdtFzFPWyjwp67jvJD7
6jIfSEAHQ4aQSce3nSUdYsnB2ynZ1D1YLtNP7sEZsBwyTHnbGtnf0fRaxPWv3HwrdPdFRhvgf23O
var+8oqhP3ZzwIVwPWtv1Ja7hCYSw94Pmx2TUGStOgDbk+iatV8xVDDDTqwGxxovXGt/XRSmAQAo
ao5DkAIQNxOmQKE5MTqNXxNVzW5VZKrbakih00WT94xf+WdJGuaz78Q3OCzuqlI1sW5Rz2X4hH9N
gH+vRmAYT1ZJElJNcXAJIMJ40uZ9cVYSfTNZJ3c2WPdtM20yb/w6dsJ5MXvRbpmCuYAh6/HJxHm9
MJxY+wESY5dCLfgSFtmwxglUHweMOQ/1qHa45OeSGg4eQDlXlN/qogR7stQonjz08Fb2gofqtghb
97ntQC90wrN+EuSz7IYo+T7rZV0/u6XYCg5mIvQ332i2adioz2lG36XWrSe5m3q6v7cYf2Dn5Cys
KRrRhq6zCi3jK/54bQfygkqA0jZnwBBL1x9gH1UkgeV9YTwxIzGekpoZb096zsFsVOMp9cvxrHfp
gzwoYc0EI3DR6na0bbg57pFj5vGabq27LezZyzQR7iKERpcwiU7TDA0JbGqQYRnjR2AiQlO5R9UZ
52q96efJaia8cyLc5jmHTo+hMKTa6xKPTesjXNLwE+TYsagsVDQID1kt4LYeELIzKayn5FDRqCKp
5KntjOiHZ6c3NdG772ZcfdEay/lWuO03IjO4s8fBHwSpal+bETjAaKFb7ZrBX1LwjB6iaeI3Jf1M
C6rooZ/izrivehHqjOR/GDuv5ciRLNv+Slu9owcOjWtTbXaB0IJBLfIFRiZJaK3x9XcBzKmsyh6r
vi8wiCAZDOFwP2fvtaeSYAIuLI9d9jrWRtjWK3uDOFspiXWt3yKyGDcV8ctOrJiVfuij/KmKRmVf
oj+8LBupo8piJqPt/Dy37PkR+IxWhpj688JU+gnWqAOYNvvCDPXo66kFvy3epn7tX7WL2vyPw8Xz
0xLUsw0LX4B6SjbLQkshVOsIGIWqXMStRYuhREn5AT0BjfLFRQ5OJ8VjWmwa+CP52pJzRsPEGDZt
hHHLLuP1Fy2LhOXNVDJUZmmeYblXEmWPFTVybHkKbkboOzfNEJ6NsYyOFV+hGzMV8nbEkOQuh4MS
P0Io7veBVedvepB7SI3lByTuwTlMjfypDEgFNqXuPp9oTVhtdFV1uflgKHflPPD2MoJaw0cLLkA0
MC7HGvjVdIi2apNPZEPzCbGDigC8QIEWqooLjmJxwSlJY6WoNWe5gCG52GueKW8yS2gY+9N2k2ua
9mTlyr7xm+C7hFPTkSsjuMFrMR2ClioCazEnmLGkQthvYepLF5vO771cAtRfTuuSt5dNOAOSwaMk
m9ZyYErHpqmD4zRXH0Zs6Se0XDI+8Vx3POLniQXa+qWa3qcxfS0KQ5W7HIKEHa6lLN1qNFEYDwZ1
QyfRPmqtueWVCPf0PbyjP2+kpFIrR3SDvaoVDHsagcaXqJZdCH/VmZZBe1lOhRi69tTb9m0e7ClT
qk9Z0bQHAl1YpM2HwDKG1WCKl5bQZxxC3khwISbyYztvksLHNrAcCz8Pj8vesiEvvnHNMLexdxAd
hntR2fRSXj33XvEdh58mw/CIAhkAdxVTc8r4CEvo0+eDet54UIO3OvV1p+ws6YpJwaMyx60vR9z5
/nQ0XxMzXd0qNJKlKmmL6w05cmxAABF+uJ1ElW2iMRufvEgxUUCX7Wm5im3PNa08fBgGrwYvQNj3
/EMZikuij0LSwebD2Ip87i11dNAAnh3yXO0ohZckX9Wx/WVCoxlauJHeqQjbeukesXAAB7wKtovN
zBZKsVXKzPwyodlZHxwUCAauZqXdrVZgDiEx7jLQoHU77lgb0tzsC3/LviwXNIN+K8LUg697q8km
iLn22/II8IIS5M/jZY+wph+Xge6syK9tgLfZLLaC7HrZeBN7gy4p3GrKkM7QrKGHL0subksWVMQr
Z1R+95ZP6T29X++e8HkSgpok3yaSGT8FANSWB5hRH7hGxucj6uVWuhNY7XaEtTzX9BpOs/D0lpcv
oVRVHZqgN3Z+BzB5aaJNEsRL8PzecTlEZa2uKf5Bv5l8ZdN1HgkhzDKQkrT7aSn6TBbhhqLmWbIq
GG98877F752uWt941SXL3+aSYu4MPTqBPSyRsY6UCJfdZSMDbC4sW2VZz9WfG/rc1TkgEuLvFxPK
rH/562yNZFYLrYUQ5twd+mViW5KGWzGpQhfhe+eCZHZ3qDrlIDpDebBruhgytweaRJqJ9M8oZkGQ
o/7B2viFsLGgN36eU8thXfj1N5ikmSV5a6lX1Muy11MZ/Nob5z0pQqXw9/+YOj/xv/xjtBVtJCT4
HrCJEaDx1xk75hdtlD0YppHGzXPwxX2uIQsh9fPeQmZ8iTwvIeaBrIdIZ5mx7OWtlV6i+Vwwn8v9
pthMw/QyGjkOQmYKxt3MRZlc3ZSru69lpQQJ7THuKwxgEHuPnTU2F2Z4BBBkG1+D+DHMdy3Jaqio
mzRpbbNPnxScrxK6UnnAypktk0laOqe/fwmsXxurisJaka6fEIhoNPPXlX3bq2NpeqbnCDxswSoX
ke1QzKkvxOtwAzVYraUoeu4wRNKlF776QnDhg1qO3WcRvtjoV2kV1dOO6E7zrVHVnLLPJU/78bTA
ExaWQheq5o5cGi1a17fEEWZ3cqbpR4nQBies4+6uVKzuTqTYtEsPEOTQd3ekoirrL6WAOSK56tQn
HrQWcV3cexrgQQAXj3IODJ3472c6ZkwHJMMb3Ey9hO9jnct3YSKDlhjCZ9sIxN5QDeS182E5Yim0
Jbs9LlehVjh5RG+HMIQM/S7UTtl0tNgSt4pVjQxRQ/HyVR23o0Y+k1Kh38smD1F76bGt8/aqlPsA
Rb4nPTaBXO4zJcpXSTq+jXaXbIl04rnF6l7uzOb00/jvk/C9h9bytgBU9G4fwh54SRP69j3J6hua
AP9h3WX8IjjnvdZgmgIomenQaLR+6aJTHGqgUUi209bBtWYiCJFNoQIlMs2NGHz5mcLIihE5fEvn
lp5Bnsppktvp0hgpdIjWDN5ySb6eLdEPeZz++EmzpQsfIpJYWxGiccITQQmZQXfXeE18iJNIdiS/
7e6CgA0cgG0SNeZlOQrRzK3FhPJxOTSsMbyOCTBJUwMt/Pw7/rdfKbRUdmQbhmmZKni05vZrkPf2
yS6LEzbE+mYJPV1O5SLDxM8Dyryub2SMeruhazZJ3omvypuO/TmeuJdj5wk2kZbXhx68880vj7j8
/ffuV2aMoqkWLkE0h/rsJbR+JRQ2TUFHQYSNW1F7mpr02Jlo1xaTjBV34/5riWqZqFztVlkvnhhU
CTJG32FgvMATE3jiNOVtdylyM9nE8+QyypqT1ebSjQrI577u9dVymoIywRlGwhyHNcVO62RpE459
/SxIi5DnYmTgd98FDPXjAgcW3pCco8w6sAwHrtIbZnKmPHigNDvAOpibmV/DRS26fsMKqt2baTZs
ozHM7/hbjWM2fYGjT2uuCkx4/lhM9JHFjVaqGX1eT6wiPxCnYN6wFpcxmob2NicDxpxI1pON9CNV
1g2iqQ8FFC3Zl0HzwOW/fxO+3MZ/vgFQRFAI8rI0hfrgv1vfKLpofilUxE+qJpyl26Wkcu+svmYq
Y7UNwoHnOc9glk3fW9EBYzDuQHW6UvzyYJjVnUG/jrJPnRrHoAh2X4OFJD9UbdddVVmMG2fZ08oA
PE/IfMDQuyuIZN3VsrdcDUPjMad2TRWDH9B69ZXWs7iYvrkaRe59SCTEZFriPycK4mO1q78NFM4v
adVGyHvs4gSJGEtx0s3WLivGXGF297HX2zujMxFsqd5aQF47EHOHu8DMrOLAd2K/fOSWTUnhbZuP
ZbLOodAE0ljjruVdMcLm0+/n4oypfvPD/Mw6wV3qvF1MU6UHlH1JwNIcx9II1yyex292E0Ahyb6B
yclJazb87rgs3SY/k3ZqoSPdQxUYuGqC/xLhD5pFJC1FQhEKgyQwLAOn0errOBim1m1zo95qkkyw
XuWbH2E7UU/vKvCrarj3KuqWzEvEtokpaLHKhFxCRTmDVbCiq+OfQmUWIUuM9ENDbb1grnlAhhtv
22GUN5CBx2ewrs9JYXrXaJ+oI+r1nSDW6RJpwHR0izJDGGtPqFP0Y8gbDYCZ9YQ20Phpx6DdNuBZ
rrt5M+hKzWjmzyT5+VzeZwfE2SH2CJLjujLVWQg0ysNyWCrNj0PqdtuQoCeA/GF+gHA8PseEn8hh
oz7WRqOdBjh97nIeyla+GqT+eoJ3teowi8jbBE07TQ37VFkj0ValxsI3pUu2KiuYQVrb3kjmJKN6
fCzLwn/qoyG+6PrAAtWSHvu6s7c4e11YW+aqnV+6MLGdSZHjF+jtaEuZBuysztQeR1PbtYlffgtK
IBpM+olp68nlGcmnw211lSdSv6uSND70oWhPiVeTpD3lKTUhC/Oh7gUbuUrEJgpCZWdkTBd+zuUr
1by2FOA2VjoMRKiI4aS3tr3xAZNeo4fVVwUAm3s+8Cg5ImN6jvzpQ+nk4fvQq7u8aqXA+bTKVsZw
1JS7aIY3pTPQ6eemEKO8g6Z6vZyy5UABYxJe7EljlTlvCqlgmMN5vRwt58Fr5dvYahun8+q3tpz8
C0QP/RFsrev1RXtvJyRIG1W9WU5PaW7D2CfPgGjF+kpNQ8LNU6vcS50+E1iZJIzCa9ZN0wooNcQ6
oovRHC/rgeBlCdLCkIY00SsrKcLSvOyFFa/esuf/sffz6jjIxpXfIriPjJDY4H6wqHoix8ekHK2X
XhNGSPzozX9YGNi/LgwYPgk6sTAPzzHW2q8GtoImMTKEkYqjajR0ceijEABb3AmKH/zTVf6SW/6V
r4vqOeqJ6l32gnkvT8u1WpnedkkNIxGomRx8QSQMZnRuwsCL17Ls3bfoUGh440BrM+t7aUA/X+wk
InIHS3sJ7AlPGWTjSzTvSSzodwTphdjc+x9Vnb6zwCiIsdzHs8KxJaFt24UiXS2H8Yxb0MV0GPRv
ZJgVT55QrIPhFXCL5kMoViaBXojHJHpB17XZpM5oprT9hWiyVwmqAq7EXganMCuQCh2nB/DbD18p
XgwfHTUSFLzmg2LeNaMVrQNhxRej1TFIzJtekk9h2Fv7vrD6w7In+cmArJ5zLGX7r73l3HLVlyTb
rSD1rDLRZvjh5gQ6IinpgrPkh34TXDOLpIs9CPHSREawsqjkHcMCVKeKo/wkV+0Lt9r+3Jl1dx8J
NVw1cMh2w3wosw7Y4nuM0UlMz39/rxX/tthCaERPhNKvLjQF5PQviy3EBT3ePKVhJPU3aYGxZgkV
VIVh7erW3jMNiE/LefyYnwO8+8Mwp6J1LE6CcVBuliMVX2icGycvJhss7B5Yfqa3pHTvPREbjxZS
3zM2hYZQHb6itMGsnZAbsi0t37/TG/NMJ/bdD9LovfaGo2zgtPHNDAZCIalHGQbMlYDltEqpGx8K
ZQKk4wfJtPV1mCo5GIVvOdUwhzja4Gyo9VNvxePx50YP2x+HZjGKzZDGL8vFri0h8ik2ibYBPQGd
dQbuRD3cQYc21mFGsKMSIpzseru7DkeBLLGIszPr1vBkZlm2xp86mq139sx6+1USzRPru4yJ/mLX
XrZGP+nRXh3CR5t5lB6U5NtXUbBZ+tc+2qpz2twE8QCA9WZZbjBc2aQQ2ukJ4b13WyrtI0Nt7gh5
NA8L8MMoYtx8mW+vSePjVr0cJ3ptQ1VJaV/JSoYpsGuomMl7rcuNzy8nRRJM6AArU7mVFVhDQKRX
X91qkNblbsS82mnKpxqPt2nd9d+MSFVBk6jSPSzpaTUi7r9u59DCNm2kYwhJez8yXfErb9hJcKRP
OLa1s27a1UnPPD5Ig08AylwPkrsyuCqoCi6lpjAJ+MGc9cA8d/uazpWiPQS5ce/nxvgf1tH/5iHi
020ipKOgoBoIaX8F+cchS8ACnIYriWZPIVreS1VOFU3KjHtRC+1MUeElr039nnBf9VZKLXxbKul2
deNvAsqaN9F7qiP7muYSaoGonaLo1FLxTM3AXcRcyxW168QJ8Uq20YzB32QmQm1dUBAO5+FNHQtA
1u2QbBq1Te91JvnumNuNdNcOLBTycPqWwSS7KqluY7+IvEPGYtop6drehWpub8JO6Dg1k/HMUIOQ
Nyb2Pea7tO7zkGFV1gGyEg3sX2Mos+LYu0e3HV9BxiOHvVXSC47072ociUM3d1kSAi3vMBRm6zzQ
4k0ifS54cQzzw0ZqpGKn0gu/eEQaO3n3uXww69gfNkaYcf9OcwMHwteP1G0z8OTal78flbRfKIIK
FQ/6kKz9dWxgwvhVAqnKqpVNoUEa+JJI3wtIc1UrwvJ67NVia4pQrIa+nc6MXOpRY40ImNIaHkmD
eWRlY7xLGhDNfkheloemXcxDbQI62gZqgm7HTxQHm0dUVMa6VSr5KJRAPUtMrleaL4oXofgHIVrj
PS6ypyDmoZ4x8tBUnXuW4w1p3g+s5oNLnSrKwx9HsFLU5QjxRfsfcMj0WX8pi2kQIpBa2brKi6NA
WfxrWazOzcEEWkjbqLIjGfR7hGTGjDIiNhMJXIstfw7CG6W9CGxl1wb9lSqpDK3m1K0Mwp3dzo/1
aZVGibqjzaAYpEMqsLZpbdDfnjeRxTySecV2OQLkW4AkFOMIwCZ5oQGF3+rnua/d5ZFKl007XDT7
ac6Nq/pop6kQ8ETTdYQ8huSphvb08Uu0uhxZsBl6NG8/L1SSEsJ70TR0y+qRCjsLAK0Id9z4jPVy
GDB/BEoUjxfdl4u7JN3U/tNgm9STiddypFkEtWzSrJhcm8HVYb2RPuQ5qaKJ0uuHBl7ec9KcYg+2
Q9dL8clTMkTlMuiakvLStjfpKxEph3ibqs95zKrEBfFkUSmeCQ96Xd3ELW25Di3TcrTk++iQGID9
EzNehCG5BbQfaWeUrhdPExEsYfjQm+1WKq3xsWhTh7IjHBtBCoIhUnnPXG7Y4ZhA70g8cDx4xVvE
PRVeg2Fd4soP923YJutlQVjJVIu2Ghq3lajNW2MvL1IBKTf7g6RyS/tqUY2ITNd5OuNPyQr1YPpr
FSGpDFLebMIozqhD5iHLu+GG6t3QXE93jTEE7nJOwmvoak2r7OM2a8kQr75JHTldW2JUx9WSJPs1
PazmUFmVW+QhReJqaVLl0rbASdSOrXoE3FxWCG/mnxRj8faT8Bwq3c1UJfALZJMmQtSr0daDeJJf
xiQKHUzl08xtNk+aiJJbwhleF6pbNUwOMMlwerSx4ThSoWhQL5w+JmloYW61yZxisbQOB434zkVl
sWwMwwT5QYXkS3nx88ISWgdHaDroUbCfLP2oR+2hz0cbyKiXavRZIc2v6kobtmCu0buhiaiz+iT7
lfqqReam5e18bVuvcmcZyE2hUB+KIuazEMLDWz+WvF2pkNXzM/SlnHFdJjW6XaXJV1MeNYelUBBm
+U0bNcrVchR59E4lSti7r4tGWzqG1XzGRlRfsCZqJ9FMiCr7sg6ABhM5bPZtssniJwSm+slrRgT7
SfrFoS7T6DOse2W/TM2XSXqGziAGe3uiqt+sa7U2111smdf6EBsrXZZZp0yJee2ZvXkdI03ZYXHo
ocv+z7mhVcZzO9KIpA31VRaW8pMkBateoq6F/j5YZUrJXmiFP/bmc342y57rSd4Tx8oaYxEEyaKJ
3Vzq+/VyaFliZwBb3dWVSm9siQRaNvLcw4ia9kiARbJHiXMV9gqEo/9lYbmcG+OJxETNf8gZnljg
wfTqhybVT0adhvuoMzdG0ASD480pcZWqfSuB5m6XIxMVyVmldX/8mixJkuTvsjCfIeiy+ij5/Y+9
5VzWErtS9trRnOO3lgyuZUMVDTJqFQdgemg8mtXFW5rfFRKHr7Ld398+rblg/Jf62dwXonUyl4m5
V4pfdDwGTYUwskXhmjSJVnKV0bZUJhrYKWK+RSyzHKKJZ6KjGil9tcibZeBTcW6HlJEW31xqDZKD
zTi7jtICBZmHSlDIVX4chWE7lC06x+ia/j6YMP6hTQzPiUHLmuppi5cibQ5KU3xQ4xvcxh+1F0Af
V6wqtU8ItXQsFuUKvyKVQjiSVr8L6sm74aNO58y2Tni2pRv8yd5NkY3prscP6S6HltKkzBvl+vAj
WMIbZ8lxefxxWIIYkY3i65wqjf2x9QnhVNNSXWmliX2xx3FizunjSm59BOnQ307NKTBz+TOxlccO
1tMLvYEKbDVBGJjKo01MteBsT81jFUmqmweheFEI3KRW+iI1er23+j5nKsVpiegX6i3jLWEmw6Gk
4EcPS6fyE0TcpXGkJdPj8l7/1/fh//gf+fXXu1r/6785/p4XDGx+0Pxy+K/tR371mn7U/z3/1B+P
+uvP/Ot8t7n/9QF/eTy/9cdfXb02r385WGcoo8ab9qMabz/qNmmW383zmx/5/3vxHx/Lb7kfi4/f
f/ue09SYfxuFyey3H5f277//Ri/wv/78239cmv+/33/7v8nbaxa+/vL4j9e6+f03Rfxz5r3rlq6b
VAPwzP32j/5jviLsf85fBlzqTCTRISIQzPKqCX7/TVP+SSHXwAFsG5qlIX/+7R80huZLqv1PTqm6
qaKspQWHVPN/ntZf3pSfb9I/sja9zsOsqXkyv87dhMUaRGZGy+rKVIU1C0P/zKInM5JltodyhWq/
ooUfMi0B7sLniU83Ct2TqqbXkty7OgrtuIEM3cbhh1cS0hsab/i6bKcaT5Hh32gyNDz61pZrst62
w8deNZ6zJKEUquql2wzTtz+9xD/+lz8/d2Gbcw3gz+OJsMmFkjUkAAr/Bjiavz77CV+0XXkwaLIA
D7qvngp78mkmOBq3hD6DCtQLD4V61zrowgKnYrE8C+1XEvXxMYkPSBkDx6DQNkzSpWz9G5PAL24l
H16BvnWkxBlPhSPjy3WbXC8c3i7hxnX8aJWeho0D65OJ57ZqolUpW6sszx7sCOS3CQ+Emrv8PZAM
zNylmTss069G2Thrtv2mCTN3VS32nCLWQBOTiOg0RKEEBs1yycamUJHU6Ex3VSIhC1fFaqLbiwAp
vkWpnK9tvCPk2lJ+9zsLr7kxuMF43VoIqstgsOgUR++lUNCX9IOyLvRqPVFSdFO8l+glgb/L2C7G
og9Phl18k/MTOe/BpvEzY9WaTMyKmDuj1hmkoPHalLE9rbyIJM8phZlFmPjaMxvFld6UOMOQ1maz
ewFmSse/GXSttZZ8705L8qtkrIrbPMtnhugtnhYaqjhAyCwDXD5GK1+JZQfKhbaKAhzlTAfVVZzM
XfAQiKAuTn6qhgdqVckafwKOEUqgeYY2rhbAfjPLCfNqG9VNyfvCfbuKmb9W+8zHkWIb5GZEQ7kx
lJfCyxNX6qGM1dIM+hyZ+JGYo0+3MPGpW5dZztTNPHrlkDkhrG+8HNNtoVQ7TSq3FUUf9EbTLq7q
o+erZy+TP2K9volafcWHc9fU9ZtM34z/X9vWNUwCFoduYahkHWQWJpX2vakx/CPSkZHHbv24BWZk
S/cWsF1qOE9esppCaa94fIpIF4AqaKeeG9LoWHuQuI6wa53GfMtUMl38OToA/0XsGlb6LMXDdlCV
m6KUE8efxoOhxanTv0qy+S7IXepD73um9q+hbd/2fuhkpv2UnnXubc5USW+ab1+Sun7y2/Eh6g4w
nSz6+uHTSEzy4AWPptSZTjMQQCQ18jHXIjpALAQib+QpdExTitwx+6p1yogsKW/GyomLkopb0iNj
3pwc4KK4xk53jPryUSnwOEyVSobsNF4NkPSasPjmqfUMZdc+i7E8hwpZ5GOlcu9+onjbOnWBt0MN
TDob2XGQ0le9Ck4jvHlJJ5FSYIjSGnSREDA8w0ZCQPdzfOxq7zPocbcXRYCUhl8DdWNEI0GM0bov
pG9l23+TCo8KfV6BAZIIH8OA6YZG/ThYtFaL6KYAbddIpqsABdITkDJGdU12pdRnDHhM0ShWf5f8
oV6Ppj6SQ3S2Ys1VB0ysnUErcxBNu2bx63RqL/NiefDZ4qPdZ7e55z8RD5CzZjfcgLWGSuqSi9/1
ecxphBYG6IkU04MjQGmZiINB+pJH09ED6/D0mwo0yKl/sGI+BwZOWNUYP42gxm8F5jiwlNemorhS
xHxC+uJRhpteYjlzMrxF5G1ZozgyJ79hpcZHIM/Wfhpuoo7aoUJyIBxA/M+zELPlk6nEteoWg41W
yaPOrhy6EfaWX6upk9vx6LTjhVrrkzTObdgSoDttkASeoBO02mc2bvrcfxg1IjyiPoKqWbJEYVRp
RlzfbXUgfwrDNfzELrjXk1J3cUvzhQ7PWSU9lZnyMsUqT08rnCGOAJibae4UgXZImzBd0xOoGM3M
Y2CQ+j0GDEJGRPam6JBdm+WeWkM9zWL0USvXuhJss8oAR+k/xxoguzBASVdA/kSCtwoU3lgJ+W1r
4EmrkP4RsPZaqPIVZMeNnuPZHgmJiP2N0djfeXX4xKtH9EyjU9awX1CRRk4g6q0XBCBX5AQBjhYf
JcIZ1pKqEopA1ccKq9WkV/o2sVkmdok/HgJJmVZJFO+B9xe34Qzqi7S9pLauQhPPHSTuWcS+fJMy
mrRprZI0IW5UtXPGJrttIjE3/wmDN/BS4l8+DJX2vQGypzfrkNCelV64cZgcOi2/ySdKDeAHVgH8
SYeXOl/JHTgVK6bLCGZWW/WKspEV8zowqs/MKF+zKEGJmRnqinukE03yU+Lb95gxSaOjONfH0nQs
m/Hd7C0mDoA2uGVqJypX+oHv5auZm9q+CP2RFhScXlp3G4u8Bjer5y5hHtmEmIuJGba60q/g7PNW
vas9w0kkbyTPfCiitNzpQ1Ov0plqobQAk7BG4TwJp1VN5GxFRBM9JI1bSancaXp3B0h/M1oBaqLG
iw6Ef7lGEJi7OF4FskQeEISj2NygqmQ2knXf/I5G7QanEVp1pA+OEWKQy/GouBmhAkj4RvIqrDc0
5tO6j5gmK3a9CqZuHUXJizbyDQhKpcZYhINvyt49dCRkINyPXqg5hAw6RafAuw0vqrIeBCbTZuw/
JNvI9rPkW8Uj7WQygJhMh4E52dvG8Hel+hqpPWIqr3igOK9m7WcwIIwb2+YFwcb3VumvdDn/Ztb+
e2FRg8BNpHXRG17zaoPik29vXr30fCTdXt+UuX4wWDp2sgkuZDz3ZnXVqt0mzONsXfkY2fjbHlbs
daOZgZMLKku+kdcrW1Y/1XFI3fzGjnv10E/Ra6CWGYBpnqsYlGctsoDSDJBp/Fo/x16uUvdLNnVL
dkNu5Rnhc8YOr4Hs5qSQOpNm3lbM6dZouOYsS+tFNNW1hqSSxhSQ/mISK4sW2TodU8CutnxDLWkN
1L5BVw0AnOroNh+jrWmNjmwZuavH0q4otY3hKw+ByO9UdYCspbUbfO/dzYh7o1X1czvZp7TRb+kM
vndq9d6X/s2ck5YFeMsrLb2VRpwJmvkgoGUjc7q129QnGyaUndJ/wnIg8832TbeYH0+wEj6Nco2i
yXbIs3QKnOerHA+j200TlY++vTe18NMS6qZUPdU17KlHSpPcV7ChiZVqAjJtY701uANRvDa6+Nz0
8nmUazrTjLBpXjSYstHbdD2IH6MoV8Yrn3Lctrb8YEjiMyUpzx2BUxe6tFGwMzkkbr+nPsyZhjaS
q5fFtjXbzFXq8b0oy6tKUKzKxjvQw55L/qvFfdVbRaRXunZfmW4DgqQuMf/o/YhcIqmZBteFqzzA
u4Zj4zGxT6x+6xMwl+TVKxOcdazF7RrA1+RmPfHOtlJQ66bsYAyfVVtLDuDNfe8TYZZJ5DXPQS6O
J5XuEFUE/wxVuon82ncnr0J1Tsemiek+E9WYMEwo322Vmk7eEnZkT6OTaMVdLNLngemQW8GqY0ZP
sVOPVq0qWzCzhsidFIm0KqlaKWWpuqGuHSvbJDQDNsIGj24AQ2WtlzXIrhhD+2DzPmZ2c5HR6Ems
odeZZW2Qo8e7OjIdxCzSJo4lmTwH/W6wvbNtlOnZaF4iWa/XRRc/MQo/S6n8pINvcpq4WFtTbJCp
jTvOuAbFgxchGPZB8pzW1LM09X1AC+Xn+IMTjIkM0vQWVbN1IPSmbtwCV4OzEWcKLE+LsUQf9n5o
nwuxDuoI1459x4r/W4SRWZaVN8jQMlmU5Tt9ZtkVY26tkHftkrSHvAfexyWMjSBAeJc9PqPxMnrm
fcUd2Y1lGFpMe1cG8861IdVbqdbVlQRPyW28TVf4/B3pziiikmqGfSMPzKmYxa6UCTqC4dkfZL/e
M9Kty4xFB2arGbCFgtmDuMVLexSYcJ3IbkhjVArEmMO6DdQnIyPWN6XuFGvtUY1YbnRp+Za0tAeW
VWQcdwBsT6lpDOciDb/5PbopUXdPPsnXbiJS7DzxQNJM8gEq43rUpc9+MJ+8+gIwTrhhKrC7NPPw
3kLtSGy3LfR7n1ZioJTClX0zXlX69Kr0wIsLEb8OMnwIW3vTlGav0X0DkZUK9yV6Ij4wdgvcyHqD
SWVqujulE9/F0L7KJBRhv71jOXEVNfVdo2Wlm4zfyV147wpmlYMVNuvJ0K4NJRarxiqbVS9jJKkL
0rXaB+wZWzpljKuMlbUifSbeixY3RAmnypNHfJpSBpsBMrrmOY1cH4tGP6YqUQYdTqsMSTHAJLNr
P+KsQPc6/xLoGBvfNN8Lb90UHd7JeB03lqMbhNGrJJG2hfUWaWAB6rilNxsoGF6/Eaw2uFCBgL9k
FlO7ICJOZ7qr62wnsHMGtUlxsNYYf1CfuroBqyp9tRU8R2WZPEsBCe9RSJO83/SZ1K75+yVr2ewF
/I+j9Np3cvtGV+nCi0ixGIf6USZYER4deWq89TEfUo1sYceLRHkwteI8ldODlqhXRJG9+eN0Dqpi
Nz+ZZCifLMO+mrHZ4XAv18xQKxWyJT6LFUJBZj5S6tRW+ZDFhLcB8KuYIOnvvklxomV1aGNugSj2
bgd+5VbCfCSNk2860YK5+YovA1pFKbB9QkEb/Gxn09Y6JPln7lsS2EEl37cdXUntEZwPpCcD17g6
PQuCVipYaU4a4HyrmzNzYNjHPWFB+UfmycR1zOS72t57OCgcC+DUpjPVrYwTz0ENcxya9h0hEK1d
8JSroIQnbE2uSJ6G/8fdeSzHraVb+olwAt5M4dIzmRSdOEGQEgVgw5sN9/T3y6rT3VU1uBF30h3R
wyrpiCaBvX+z1rdagRBpAuFBi23xHMS9ZyXUEyIeFR7qIesv9ixCL7U+pXSfMmb0AYp3TprVX43Z
8XWjkL7JnDEeLWpnp3vNjBtzDjdsK4A/M5eKz5sf1F1qhMaczABQvyb+ljUtvtDtpwUZYJwo1k+p
bRh7XaJS02rhAdWSLEJT2/kDe5Y2h/9hZji9RodoGrfU/LRTX4p8u1kmYWaT5XEbbWSDpeuPVSY4
dFJsacZExYnMLzCrCtEJ96qbv+R58XH3Cw8iibDT/7BalelvLYaLVXdWPEqxXFXHmgJgTckrFwSx
Wgym8OrTSrZTfsY5HqYpL49TielnkTCAn+9T1lVwCWIHfZ428dP1dmtf/nCz9r0hsUUfhs++cH+S
uEaiOfgNXSXz0SD2yB/T/KlP3rux+unlNT/L3AE0HmBNrXCo2RD6md18lnmzExuZbpMKP8TiNRGL
u0GbFt92Nd1oyR/TZQu7jYYxrcR7nTnomvn1tQhNmqR6sfrpxCgGpDakzWDUAMQpKM6nEnoHUKCH
aYQCMUjmTUotXmiERkxbBFCp6VuOQZqi0LSiIXtJPQIUlbzhzSW5jpd6J9T6pUPGDgSdD3oGTmDp
6rW9x39Iu72g7uHvpXHbw7nK6ltlEtDZeq+q4uzRNl2Ea/pe9ea2MiQE+9Qb1XnqxO9tA+y1lcu3
m/XzAf3gXs72h5EmR0mY0VGfPRGv2RWhf32uNHMPwJT4q7lGjU0XAx3TWWNTn3eC8BmSa4eRb02Z
LhmzLs2EErpUaxswkfwYzfk1IywUyqH+bXAKMgk6lD1R8p4DV8jrf/fFG3/7NS/W93Zb9q61fWBl
o6DQi3jLzf0mKIGWVhVBbpoHlLH7Uu+2eEDY6gNes3yNYA7gKTRaqYnhafSGYGP7q64nE+5bVDeU
zj1QGQCV3yboq52h9odK51sl9qBn/CGRbFktV6syUAeSLWHhD92qVfXdxnrTvM5k9jdcAQ6+Z7Zf
A94JceU6kVYyBvR+uewufSQCaaxsw+y7rUEdk/5AWEosrq49CGHdeohBXJIke4hRoTvqwiQlxLVH
jOlpjm/0Mx8Abo/F4oftS743mcyHVa5gJ3AdOk1uB4pK+5Nuwg7aXd26lNfqeE0gqQOxug1T0vkc
0nidjK+USDYGTulBtW9aZg/UCHi2+7ZBVqhmbyPzOG/mOYUqS+4S3UqwOfZTgfEh6IjJVOekOQ2k
buOnUzDnp+8VcfYXqekgKokFrkYYnLzD71vD50Qx0ocJP4JofLPL87Brc8Cr+Q0gCIgWeJCTcsXz
BpRfQpAvOFDAUvPQLsYreLuOspgSJ02as3SsQ7rJqLDn1ylDPtkZByzQ10Iu78OWfo46R0npPdsO
QYE6ytV8eSfMd5/zFbFXiG9VN+PW1F9mPT2B8P32JjEQehbWTASpFNPUlygzl66/oDPeS2IDoA01
fr7pB2Uer0tjPfVeysjLfJPiug6gTXVVRsS6awih5l/2MEILy2+eEQKpZ/rHjCvyFv3smSH0Dnff
DpXc5VBBgX9KBPa6dvjH10aJ1QdJ1yMTdhi8GBUXe6M9Ki3XjGIbBKZ7xu7u+gRA+SGhF2bz3pTq
M6PYhuRnpcZrUT84NXeSBVJ4Mrog7ftjpu5HQ/Sge3juCtO5z/+2HyyNwrZfn61cfUCK+mpqkt6x
HZ/F/FPt31Zle1637Bt3u8UAtUkDluC1u4BiY+tceKwFagO+E1tqPgmAuWysfGLlTy38oTrbnkk5
cdnsj5ovap33AVtGpLRMJZ0Cuq4jTyubg2DJSSMlpAUi9oDqoRh37Ba6sFj4XVl/RI2qKOn0SPUU
BrrKY6cglSx69YUapUbrZR0ylYhqUtMoCUD7I1nuo6zrSzS/8lffIx7RdYyz6H/zemEakPDnok3o
Wpiwz3dJIfp4xnktZh7ZnxX5xSrvR7vxeRPdK+ihe4GpxwjWkoRnpnjMmMdUDREX68EKWcEb5jJW
TV6vhsWwtzHQL/LlTbXBg88Lo7ZVFw8l4umz62xxL800qhP3sb8jlAjDfViwo+rH+2umq696Yh4G
FCpbNfL4MywJMlw3pZJeOkYmqjnu3Ny5TN4A7WZ5d6EgndNrTus72DdbmHz+3rwbXOTrupnp8ZYe
KlOoD/e8DZlmMyP65puB+DFR+fTuE5dkN2lreD8hqkY+stOAWVgH/YAukhMDfhigJET9QvClsdWw
DUZ6jfLiVvUYJrvWsAGeOT+IQkhs3i439W4KQwTeXyJc53p7GrT1wOV8MrqqDhaEUCEaD7C/qO8U
bQEfjalBUJMq5ddS10ySVqiXM0exI9oTFOVLUr5MkuPd7pn9rsN1zoiUqtxLL7Mbqxtf9iwuOp7p
YlDJ9+XLCeuBkLebvRkiyDaqVFbYV2tcry3TUV2ZzDCxlvfJQ5XROMqlKYk60af31bHRZTdXmFyY
e4eNsbHXsVqleAZzGGwVYImcqVH+Lc2B3PEhlhT+vFQjOcDzXVm84GbmrWk846Dp63tfpyhoHUZJ
6alM72U79FqYFscWC3+2bT/LHj033Dlm/LX1IUgg4h+WqPl9sHHyXa0XRtjzvlP4G/D8sHeMuxRj
bJopSHCzW923saZhOPbmV7uFztaoiJWkRouXJyweUobCYkd60aW9Sxg6Dgu+YFp3P6rpud7Mr3mZ
90ZJuiDhkZA3vhLV+tJK9YN8ZBeq1zWtr9Us3p3pp61Yj8s07E3V+WCnlQat4Kry7iMg28luWQkt
0Ys0UcAHpwJK5BA7d93E/UlKOd7msfzGbqH7NS187davkjeCO4UDCWkrH3mZkmPoxbM+vydO+q06
836g4Ac+kd0Ggrqxmd3wCLwa+nBmiXLQtD4GgV8lCJu5whr6CpKyB/Xv725tDmqWwfKPUoqxuHUG
QPIrGy0vI4yquGfbmEEz8EdKnf9kivpHsZGbWaiQfbtybYwgC723lfvkLGupne1yweec1/aRCBE/
rbl6xf0kpctU/UozXjAB4KgRO9ScH/ZMn79Y1a+14G2t+UAdypWlYF1WvjRJ1OvdDVgedy3+zQBU
Dv27le3AMf1KyLVWBf+6lorjJBBysJJ/t3M7mqVRAuqaKw45AnEt67FGv0mcka952XeFZDnILD3G
Yk/Q6/2hnBwVXsSa/gDzg2aB/zEV6LaV8eI1IC6G9dtLto9K8subNpMRsrYe69zgjuPrdNbTZm/h
OC4sUQfF9qfsG5lErNkGixzjYCTd68jjCF14K764t8ia7sF56YdpdvjHuyvQoyeuR8v4SZbMAbLc
WWuyc9X0QeHdxaa8Q3g+2MlGE89vAwN5qtdfxbqFrZZ/a+327NXDa+NiHZb2F8bv+6DRfhoXaPJz
bX/1o/kOBSTgof0hsGwMSX9Vtp/j2ES6ASZMjG84tPcg/c6KNe8xq7JbxYcm5fo6a/mvf+iBJfN8
x04vuW0U2L4Zd9AoPdZJdlIhrZxrVKW8GXUsVRxbLb9UZympd7heg6mNkWvoODTd59Ioz6iD+J3r
Uw8Jr47u1ydkyHHPxO2WWcNXQag281U4G9ry2qvWU2qOUcUTbSZ4Q1lHq9N8YEwxHe6/GsyIZ8KV
uNW36VXlM/LNtnoUU/pU4v+H1NI89xCtNEUFUoh6uFzVZ6eRkay1D9vJYyK7d5jgIww2pb84/O7u
pxAEkZ9M4Sd/SzKYcjgcstW+lBYvar5uz4vmXmgdvnNpQLC0nlgmBkjebzZnJfttvlXPYAPTv5CJ
8LQ5GguUsvHdcn712HKltIiTjrRYYR6gslK4HwIrGAzPem4sCwihzXhAPwyiXYNRBTqgWOTCVuO1
r+f3+0EhLIo+YazPtZ0+J91eG7Jbx0UIjOFPzr88JFsVSWE+3X+yclM/tsX6Gkp9149FbFe4ySz+
9sY751nTfjE4oe7/vMUynfTc7aO39PNisWKvNt1CJ9nFwvA3ZU9h8GSxOMisT4Wxv7XkN2sAE6tt
z44FZ9xl/pPOrwy7wrX7IilzYEdgPhmp9TX2VRMaGg2dugEzn171lfEx6SpeODcyvJemXcdD247o
IdcPY1le779hOfAbZb3ARRUQ6vpULLzx1Nts5bP0lCRNEhYu7ImmOXRphQac6F7Vasa4zy0vEmY4
5BSdU+W9Z6S5Q888znc2U51jllIFtrJVl/HAvt7fBnu4aIJbw8JX4s/1oMRUVFen/qcp/m/Fzb9J
Sv63guc/dT776Cn6TwnPvyl+/n8SAqFu/m+EQPXvpu//TQjE3/+nEEj7y3FtywWSrBLkhaEaNcvf
QqC/TM1wNQ+2gOqRTWHyJ/+iBLJsuFrA+lQHmQsSl7+VQIiEsGc7hqpqMAlsgOf/EyUQEvb/ENOo
to4sD5Ox6bo69qy79f9fpEAm41QIWAXgTG9+VHDj8eOcSoreiKLunft9VxIVUpW2PzfgRDH/Rbq3
YWpz1mhmW5bZyU1dc3Y3fcjcMpQTyRMzhaSm7pOBK7VTjFdCena9skUGDqOZhkU6v2gVV2TN+mXB
9Mf/2e1HLav9kqAtnxH2SW/Kp0rd3BC1yKGUB7xCfmfTDHPWZCs5rsPkt552QSqBcqVtr7x54Tb1
Z0dbvpexPhXbpzNWF6+rLyR4MHioyH0d62e0Fuwz3OeRdrBQTwzOdsLhjbGlhAY6h65m/iaftYjA
qnDf9YNgpTXfevrcKX1ktHFygHhwdl8yx9HCO1w2Z96VAulN3yeDLYbFAi37bQ7FjbE223GzDsa+
PK7jZ+kUB92srhTENF8/7XXm1939XizBuFGEwzw+od675AOSbezuCbHpXP/7SWFGqebsH5Y2qhpx
nrM1bmo24pIlS62Wp2Kun8Hi32SPtEFb7kLf+rjWzNQJSbvT4Tq85n7SL189nYraW/uuzM/SVpmR
0K7pyyXVvD2uskepwqUE2SMV/dkqCOLIqqAq00Nr53Dq+IdYVS0CMtxqRk2Kn1SApU+oeRBWC49S
MSM+wByOIlUocikOceot8rfmzj9wvzEP7JZg4tKQwvnd4QKg+YkGB4SRtC5W4Ua6Ji5FWTEczncD
TaTGsrmxs6iTS+xialf7YW8sPIjCPIPCZDXBWKZeAyrcQPMqijbzlFYjGg7NOWZmbQYjdOPNhrZC
gb/ppj+ay6HAAZN1xssGUdxVdVbBYDwzxqx09kPrRGaKAGco9o4krNNNwqR4MCQvSbKAlbUhTiX5
kTzm2BhatEN2CIQpXPiuIALFOnXxglUB+088afpxaO19Zo0hnfRznpKGeh+uwTyAjhEX7vwCegcs
lMNGyiqu68qoxf2j9NMbuIpdxW8BKWk46HVEY3IFhPU5LcWfMVc+2bge2EpwMVsPOE1CFlAfs63w
d0fWrnK/Odmjd0f3emDJJ56/bHvECsggDZ9ntT32rgBzKyK3f0avHmorG4QeC1evv7MrvKiNCIxa
i3pH2S2b8QBzYl/euWAFsjNmQVqpBJlEkVBW7a9qcnl1CTwgADUbifDtnGjQ1ZPwGD9jliygKcry
mrUIKbo0GmaGRbZRxohp2EAqV2y8ZCoV0zVPa0Lt5ilMOvmoG2xR3bYcUSQ4NyFQlmxC901oXIUy
PtjIs4ReojsyfEtJj8KryfNo4yEfuxCcRxIMMPKZHZzTSTuosnzRtJQ57BzJtNs5NWNer4khfyEG
NLq3QUDVhec6hZnMWdHqj2k/Htj/L77ruKz6OXyMCgSsa0PD23o8ntlB2aYjI9486F31Edb/fWW8
W5uKrVbxYG30iF6yNzoAH6IwfdesdtDu4ZnUl1GZkCbV8x373x4RTryoOYyZ0dvrzcaKFdmU2bNA
qE6oepiuwpSi83QeR50hgTA8yj7smH6p4jRw3f1aeyd7la8DY5acj7HavMd/3Gn/d+78+1f510ri
76/6/1Lbq6FT/2/udDmM/b+Le+//wd+XuvOXxr2poyNH0W7ZNn/yz0vd+8sySOn07hRcgsJsFWnt
/7rUvb8gfxKfbCBbdRCE/B95r2n/ZTioBlWDXbCOwMv4H13qhvUfEllVN1RGxMjtdQ+Ki/EPVO+/
3OoizcfM3e79Uoo0UFXrKm55jjeloppNquW0LLz41pvOQGpM1vWQrvjireWUTIjwbdveMyjhHbmT
+0cmmyvwJaPKzB32J0TDLrQCgBKOM8AydDTai7zNfWOzDsBNSbWgBpa5GzaW/iqt8lml2R6RXAVZ
xo0zj8u9NJUxTAJfztiTPCO/Qfm/LduaIg/VKYZzeV7T+TNxxzHQaQD9ZSo+XKVlUDN3IjhRbeHP
rzSbwVlv+RJX6lK1bB/72totBWIa0P1dqsV6I9/Kire1n7w/ro7jANnyeBibK6KfoLJJs0WOnTFr
9g5WnpDVbPTMOlox+6vpIdlxRozPjMp9zztmmiSbJ31BGqC5+RNRBH4N86Pq+rj1bJt5Q9Yx744y
ZwTI1W5PJSocYkUeGA+8AqxNdlpasF1kJG+M76Y9d5FCcrBlC1oAC6x6qaFXZc0T572NvEP9saR4
5Jy1r3cFo9MqSb40GrTQxQNK9qsbKIbbhaMqZaggNmlg04VjP/ZRaXD8WbPthYwnEr+u7SEkpefc
Tllz0EcSMYhEY7Wc1/ucu0t4mJGqlnt/cuf0PFbs81a0gaohimAbG3pdd71NaqXB/9vOeaZoYTX+
rkGpBdao/CFaaaXuQIlLLrwV9is57LbR6GeHFQ6SfeGGUD1+5TmLirWg1CGliPm2JKWE/LCA0a0I
SoUsTAOfgoBeOE36dvDIBCBQT4ZF7ko/aTSaRC4OD3V94I4oFmGGbLtpGJS96nr7XudfwnWvb8oU
m6uoAFcemtHk3J3utBnhKmFdc6UwFF247sXzknhP1ApPDncWWie/sF1+nqmY9nKD8sqWbGJx3CpA
oRzUNP6UOjdXr73Y2JJjQ87rnruGK431mK+Onsc91aO2qTMWDG4WuXbxnegemZZp17HJy81I0Zph
V+dA4UeKpbGozZh9Exr1cbJAG/aPqrGwc9epNUxy1gAYeB8VnS7D3FF78Tbxlt2nW9QfuFzwy0Hw
8NyB0ovIYioQ9NyJZpaHdZiDxUmnQHqjcXd+THSebJ0TGHSMSMl0ZPQRFnPpMSJQhoA+G2Biozx5
ZsWe2d7QBPRFE/PiMIXqRDgZLdoTWMWLO6VxpSJfWhDdK0hLmQW4c9hZcwmo3S8X9+4vGRBdOcPz
ysJS6uONVba70woRjgjjwj43ful6bfGFpj1Ty4KMDjXC18Pyia2yYi9YG5BnQo2ZF78pe9aa+RY1
KqjIYZyTk9eOpq/o5RCpFDitQrzVwH5qpxfGEnfgUqGU4Utun5atz95stXgRfHwho4Fi16v5DXcm
6wuU775333l2Df+FXTyQNbBfUmTHrbSAOSCwuevNm4jgiV2xSZ1tPsx3XMo72yJ3FmgrbZOLuKfL
UR3VCRzAUvvMvIp4H6P6jfmzRmWWIUMSCLCkp+ih4VGmKEOkJ4kGiYN1DeVkvEzqde27pwkcN0MB
OGHEal068dZjLy568LKtnv027Ow0dYxv2Ns4ASnKxKUwFiIp71lXJF0QR4OfdAZpYK79oFUmcEmi
9VyGaGHtFfnehiFpNkbCrcBr5LoKmo5CfCYMO486cg6tiGU3tw+5bgWOSJRTM60xPySjKuihYok9
Ms+AyjBZx/TrsBuZ2h3XwltZkFHHvDFIvKQPa2P5lInrBYkOAM1tUnCmGyBAAAaDmj0tEoBNAaTy
zFwqsdpjwfC/VnU7mHIl3GSfs8etu7DpWHtnwN4BLUj9uCT9SXUVdrgc0q6L9AE61iNz7opSDmFw
mRvUomOGAjKz9jg6FE4gDRgCSs/BdN40xv87r8kc3rUOQWhbHTaLtSua7F5L9mWHkLkftUvFlDZ0
yym/aNW1tzs3VFw8WtjMdj1R665imjs1QVmXs33WrXJ4ze03i52xievFN9SuPkxjsYONM8bjmp67
dcxDnZUKc8wUIZv11EzdH7XL+jAfwasWpXqeTLJKKk9j/6l8NZaH2gEt+CDGndZaMEitgQfJI8Ic
0y1P1j3qzULP0ND29OtVqbk2dUtcbXqwbp33oNIfUiexfsyAvghmPo6wd8NV11HeOQueQ2HxDCGf
8giIAdHLU9MuTDvLfkXJaOx0S4E7qDoi9vxRG5EALGu0rU568AYAFI1RXXkd3N2SGH9G7Js0i9rP
rMjn0DCbIB3aW95vkdYVU4jALwnSdd5R+OxwxQI8Sg03rAAl+9aAmGia3vP8vgOc+tk3cov+SKGt
SxjW5SKrDu2mZiEHB6XICBFUuKiaVQBaP2e5HEhk2muN4u0qvHuDdL3QkaCB4D4x/RUAnEvgdXcS
al7zFGR5/pQ1tTii/e9ieAgySPLdCEIYJ0ZLXpjDY+2ipNaGmz4T/AganaCox7QTTOCbUCN1HAS7
EpPHvmMR8mVYg0qjUrMETGWHCaarYpZe/poWy3HF8ep4zgtVFlEab2tCsvjMJ5BRR7SqpoB5cajM
rE/DKukwEvnpDPg5ave8uA4JNaaynzvn0OfugfiAKMm7zynTz7QBzaMzZOex0d7WXmBanxAMo446
tNPoRAU2SaOpHwzmqBHgnVOdcwaA3+JqZF5aYLVGCYsWYMGqE0w6Mut1uS66lEE1ano4ibDgHAxX
IhL2431bNtuPBQjaYMzd4u6Y2XUZXho+CT1eTCariyThndxxmZZuMEs9P2AgibmU6FdSW+wTBzsM
Iq8y30/z7O49fJnEcIFIyNWzlWYiJHzjtU80GQvitaI5WX9Sw8BCSbFStCJ/26iBBsIBiASoBWQ4
vnE6KIrH+o8+TT/SFJmabqwv6jCwLVBTVLcQUsRIaqGOsLFQ5/dtrtzIKIgsY8uJnmteGdRUqRWZ
bKTOGw/Yqo8bJB1HiWb0owgzeC9n9u1nsMr23iBK+gKy8dSX2BnIigkIRG3jIqUh1DEgB2tW14Gi
mNOutPMHFnf6nhC4DL4Ba4aJ44EmghC3YZXBDKrM1hPmLC2LRD01vKcEOaIpGUebdfo61urLqL6q
VUoqlnPwSCiJxVwqTJIGHz9Qe1g0QaSKVgRIiayjNqSDvzbtczNQwbc9er8SoUbMwAGZKGdwWE6I
Qxx1p9jeq5fOv4kgOZtimeLM1nYQk6tDZpdcIFttnITSL0zaUKnqZgsuc7wjk6odAOm42iV8ONcB
PWbKNjZYOvK0hjBPh/KAEvw7bd0zPBPJQtNEHWp/VqR0sBNJfujZjK5nZWyk2qC1EkQGvfWmosjl
rq0fiQEwA6vVmK5vG8UGzqek3G9W+YbxS6E6ZfKo9ibJFCoJh7A/HK+ZruYGWK0ayUxjUpGz+nBB
6ofG0N23zUhFikXr6Qw0jreqQkRk5musGqeay91PFWwkMydHonD5a+mgH0vV3BGcGozUZJiY67Aw
F05HQTOtw4v2Zw8FxEhyKOOA/heeEoiVcM1Yfc0INeEYC/6omtNuX7LMJJvktKp4BoaCrXdiG5wl
dnM0Z6IWRHuU/ZweZk/uFR3Wde8wo1JHfmn4+KKBAjniTUGPMGXvjXpgR1nH49DAm6r7P8JqBj8f
0Taxm/Uic9H/WBg00Lg1q48JgnUSR19BsijUOR8OG292ffesFGYdAZB8V6dqRsibBI5srsoAmI60
gGdM8OQ9zx7m+BUzxf234GX5Ucsx3CAG3qV1HWNKxG9iPVe6u4agCBA7Kt6bKcavouM2nEnm6+5b
5ir5c6+z+278U9ZKxlljslNq9DJsMt0KHW8vjWQhOoplm+UKLM9tstdnlVIOyV9muq96h/aCXNSj
s6YT0oOJjk37saI2iypzuDvpjMdC+YOt9w44PDD/YjXNaY6v48GpTh1ZxDu3OsPnLPZLBlFgdgln
qutd1ePhGQ3zU6FDZiboHhyRmvEwm3jY0ifDoZ6dQGxow/zpetsfN1l2SDygP/SN7WO41XzZUIHX
TTvTapVBZ1APQsfMGNFUmEpIMuYShlOebR/lpOw1UymjVWpHnBhBQWL7AaZBshMtb1mfvCiDCVWe
FBBfuUzF3ZbQq1MwYg33Js0DVNs9DZQ+YTq20FANdz/r2b6xHa7gHo2a+tOobL4bo91CzFWjnznW
9zKvfN3qvsfTZgfjgLOi7UKibzPF9Qk/GA9T1UqcBeqT1Lz5ZNHWpgMBo7XTBklVb4clFb97FdOD
M+tTtDgZFpdVeXct9H8Cr6fRm1xF8K6qqaMtGm+9Mcp94prnooEz50FbhwcdJpqqBC0HRuA+cxp6
ISJJLpwNW7Fb9Ao7Bq2NHMsN52l+SRZRh4iCARnbPc1b36OTXOmKxaQWpx4vdaTL5TfGr2ZnT/qD
NrInqNox1qd0ehyo8K/d9Kyllg+0SHlGXaAS7CSAzBnLL+lATDG1x6E3fSQjkIKOhoLWukwbIrAc
lJNrMj8Zivrijs0vo89n3D6cKZLjLJn2irrlUW/1eHN5edzK/dU4PVVB+aJsI+fNIF8pYwq/06kc
4CViQbwnVxnwoHxzce4XvHvAjLqFyrZcga+GTQ7ZGxf4p0KbgXJtb2XtHsS0ghyvivuSD7WC2aYA
NpaWAlxlRbk6WOXRUBtS4qA7BE2aCFKFSUAy6azI9mJkQe+qWMNx0ev2mJp1u1skZmcNwSC6al3u
qNt+oO8fg2ToGBgYStRrxU/NsNuDZHYfifxZmU1jn47GDx3RJqubJHQMMAwjzmk0vsOeeHtUZq12
IZySzYnykF6E0/Lt1NB91ZZ9yJJB/OwdLSb9kmw9XvTx1uWbdiFxIm5dGkdMDwMHXXHBLYQAn8+c
6VF3UMGuJXmcitOqZ3pE4NDezhTB0tUpI9OasWnfPxQ7dwlNKXFvjjU1vEv0AeU35scc2WI2txe1
7U/GaF8FUYCQ5p23AmIp4eTINwiSXqFFot4zHaFF80I+GhUXAPqVotg4syo7G0J/9VYqqZWRTS+p
xafOpjsQ2ItSeRj4BGIb9gZ5nNxSGnoUlEe0EsB5USN8tHYaaRjOj1J6QdaZeEFZ5aIcxoGr0+FN
qHaLcknCEoApysr+fUNy57dLLgBoBox0k8Pixopl7smMuZBd/GdAyAFjR+Ndm2nfGjbMToXTerpY
eXcop+UB7Q6nvrlh9htbeimRvKfog/08SdZgmteD4aj1QazKqbS9T1nKyzasQ9Aty1GWfMsKbTvj
Tl/X+rcK/bICxEhxvwsSGhhOt5FJoxc0KkOXyvR2ZauRNHiPMrG8CV0oBkf0/kdXK7Av1HkadIO+
p71/kdsD/eJ+cCslJOSRe3xybna+HAeOK6yQShVvfXedKYCDVaUSZn+nR1a6hD0un7jzxMJYjR8t
4TJXSGnB0KA9jSQBYQCpv4pCX0iYIpOP0Ncf9U0YPE6NIz68eYwzRb01tWuh+p+YR5BIPKVYVCV3
XLL2BAYiQQ9rNg9b35enOSvihNxX4gUA7FuH2ZAfrsz2dS1fbNoQKrX8KBoNijGqnO0e41fNoUQT
689c8YUG1F4zGrpD43dFI0Vvkm/jO/MiLA1ET+H5OvLtxdjwcYOaLl3x8uWus8ftYUfWaDEf5Vmi
0UKDXOphPXHywgYIbIUoUVQtvsmCiOfVC9lZNrbESaxIfTco4h34/Z/VhjsplfJ3leRvSFiIrnGt
P/D2jwCCwkVo74VXUERixfIHZRA+6TJJuLQ4FysvsWJTjqcK05JfAQVtx8VPp+4BZhTuEbOeY9cm
LbMqescvuWBVSfgIactPTrqwUtvSo1EwLwSZO11VquNtAVpPJAcBJShZzYX6RJD+5Ywagg4nBdlP
J9ciqmZRjCcJT26CDTehHjeB1ZbEUbnqJ6l99xQKHkk0cQMOLlPVnx0FptTccAD0JoqVkc1x6eqn
EQwAoi/XxnGXHawtP1mTdysbEI2mN/8qHvWyrt8Niio7ezIYRyGHVZOwy6ofcvQi6vviINfk1Zw5
GXQXU25drHivIE170ByDIW2JGhwI7mqxzmvoZHDGhrPrNjhK7cOcMW/mosNH7uFj0CAOCESrx8Ty
0O7ydzb5S+2GVyIGk6MS1JLZXqfdX087++049Y9J2b5MiUrXBo0FteIos9cOM7iRsE/qFLTUFhYN
KvyL6v1ZSiRiqaK/tyzR7zRdHvnOjNKRZw/9iqFPSiAXAuR4qM4Oo1ZFcMw5TlkTxFlg/2khpIGW
DRJlHvyqP/AWoxhW3J98O/2ODz/UtWbXJBTqBnBHx9QOBgYo9qsE3YJVV/Afk1cgmUpYGjXCfCI6
XvqgRs6aKapQ7XiaASv+2hoOpByAcZDPXJz/Rd2Z7MaubEn2i/jAztlMg2T0akM6ks6EkI6O2DfO
1smvr8V6QNXNzEICNSmgpjfzvispGPTtts2WGct3kaxt4EvrGaOdjdFp/MHguYSkkck7ueBO6+Ws
q1UeDADk1CjV9i7xBP+LOcYBoQEJAPDhFpehLQ1GPP97SSwMfDD05TwxKoKAhOaA3Jvq8xOhAvPM
t7wibGm/e8gL9wDCQBDYiryLM0a+HxQG0mAvJnmuRhn2g0P8tiE0UcxQguRvB41e+yW3MoAZuy3B
v2MPOmLNHidtyHhTbUmg/DWpkFHLOA0tfgg08PdkZC3sel+uXD4S+qsoZ4lfoY9Og2B81/HjlvRW
Emx/6kc6JSdTR43067uanKGOnBsMuD92DHl8W2fzq2v/xqmFujKwK6h0NujTFI4ifc1HIirmDIgg
7j7GlNYC8uhhUvWI08BGYEfMCdKF8dQO+rdEr69sE+c6qY2G6iptvS6T/px21EvEzRuYrjKcxoKe
PgylyqDrDPjwqcUHLGs2/4i2mEE6Nj5DPV9s/hovNpylsBLlllU/ozFjj2twCizuvs8lXoG0/10p
wf3B9elm97nZkOKbLX+9LHN85jjlzTBjsipICe1J1OlL9zbptXHuyOrjqcmeoGM+iaI4wf7k8xXm
RhtX9wgUa+CtVRmajrtTeAILS3s2q4qjgtdJIBCPVNFEADuevJtqsG2hrn16msE9Zfkt8uVS8dIR
cLCEzZurxqrh+7eZNa9cLcob52NrcvtnErVG+1Ag3TQbgKVx5H2fhpmfEBzBcix/iCZG3VwJFhNc
SNFdTsLoLiZnFi2ZD01hfrGpfpn1rgonY9hDidiLXrAFzxx6Ke/nhtdDUR2Izza3AabzhlKcyDvd
l+lxLiuUlwTBQ69+Sg93AHrCNYOfvuOmWV4zj191Ho4e4a8Hd/U+4snHBjtjGwTk0B9zzg8TNeVW
g1hdUdYO1kK6gL+8Zi0pjXmFf1r8B8ce5zDNnXFvN3CSxgZ9KmG4Ie/OyLHDn1lf+s6rLxOzusqx
5YzW8piz/pv9AWqyXr2use4+ezVeTJEkUWkOjxKR/FxmxA3Hqq8Pqbve+1XqIqy7H6auxruuoa1O
ALOuiX5UHguRqc8/5iFypDjwYsHeVjbWpfL4mPTlpdv6PWI63YhSj3HY88foR/3ozPTJSr2iGV08
uG1CoNi0r6M9Pqp+dGCB9XQEUN0VU1ZySD5Q/InZweZIWdnBNVJfBJR+GsPETN2rYxXPb17X0/1o
/aUDe++D/tyNEuPAOqb3CXmVsF3B7xP+vK5q+HD79q6YKysqE/Wbyp7r6s4MKlr7YObVEU2DjGjC
1q6zO6wH5nL00qIBK6Qe+h6hphLzoTVgC1e5AL0vixdV++ljq3jFKE70I6K2ruvLzkbQfZYwGEdq
Q4QOa2alRZZLGwtYx4/GohIh4UERpVkcshu1PQTwskywAPl21C0eiNJ2W69ax1kXBCG6V7vUPhdW
HsZY/YXAcCIcTx4zIHTWwIbTZwzXFjNVSx70ZElsGySqRbh6I/rtVCI187xObLu+bpQ4uhetYJZr
rPlclzIaalwVbZtts5GNPdJTMPgYKWeOt5DD6HHKs5K/WWN95HjOxiQS6Vg9tdVc7yzFv5uw+CWQ
Q8rTS+/cxXkuR42K3CHh4B5aC/YkEfJiQJc0tB+QkJ++vgCLB5GATdVHvivk1abrgCuV/Rrrg4M0
k3tHu8qsQKZkuSzH/GNJbYqycjEPmMqppHJV/2DoLuu9LCc8ZHiRb4xMbFCpATBD9ehI7Os7VfJT
tg4b2nWW08kSxafP/G5U3YFSNNprEeXHKfucBKapkdObq0H+ZiKt72YrHbgLUujXVWQ56eVdGvfQ
5iSD+s4CId+IqxRZzZMvcHGCX6r4K54AmBwH4RMD8/lNOKs0YFabnECFkFfox7Qhj4dhNxxHdy9l
nN1vdYqZF7/QR/omEnk1qOMLOjN/YH+2G8ekeh6Efl91vE06NZ9553ehB9c3RK79rJ0ZHqFd3zV2
SlbE4rc3upxVckJoEuQrGCzKlrWTLZJ7YmCI6Vp/5XpJH1uCBIKH7GM2eII7wl0yLoadLMpPvjsu
WA+OlNkAXFs233Yjac8U9QMx06Hh+c9MszvXI356x7n6aQ8pdmuhdQmKbxkqixVBnOV/alD3kScz
Xkwz1rvayG74NPoABC6P2dj2fL8JarMpPYnSPtXAUEPbp3mkfGZd8eYPQFhSheTm0r3FEg3ZW9Jb
vIPOwmWnRqxNq6YKYrZJ3JAZkzilKavqCipWMk/f89I/GoZ1NXvVP1UpsamnLn3wE3IWGfcLvch/
812g2MzNblqWxZsv1z8o8USVLvcXnlHLKD3CSgsH16S/TR44yl4hhiZsD+w087k9NCUbdpI+jCHG
XBt7TxTv9IQjZvqMZ4u17hmq3QfHN9/ZJfrRYFCqV2bPo8hxho868pK55ud6gWpJ8us6WUnJpbUl
f5jG1qPvy6OntA/gvej0bK0C6BdEuHBh6yjYj9nMsAeMYQkyvkrA9n+ymcxFjJNk9qzfjlmNV8fV
GO6S+nMaVxEBe2BrtOKUQBHpTzA8Q8Wfl3j+n9X3smPpT9dMa0mYWwNm8tZ693kyerv8lXZcROHN
y5AETR8lmV3y/g0122Ml7456ODvcDjSdfXSNCzJPkw+L4LaHVEFDHUjaPiPwOrRpEqbLsq80+V3T
2BWSrJA7gDFtBOUFSS9Vyz52amAlmuSgS+Orydm1TkXkZigDOqvpsmlpfmWK8e0+joqOu3O8GBR5
rIqpa0kiVw2hnXPxdKWz98oPGgLwp0pwsWPR3rpYY71d42vUIZEVLXfPFM0MaFAcAylYXqzcMAJ+
Pgy1OASbP10yvtQpkyyTThPyWRhovFgwV1+/9Q5Tdj9pMB4IiVYkQNmGgHcrKvQ8HTTfGTIKbBDF
DrwctNe1Q3aUsxOpBbtumqdNhD8FkWNnxcN3X8GlHacGfYTBqpUqiwp4VqEckN2dWEc38jp4nHl5
iovWOZiKrbrAXE6MHASsjqUkuy1yXA9O3h+4DAJ1hksyVZHeOUVokzhYxNM4VDBku4Ijp8bFqg3Y
Mhnk1sOaEuUy/VHfl0my7g2/P5edZhyUofXo8y3c9vqPorCE6+5CeZ/dMveOCfk+MoD6UmtnWluK
feNhs7HKzRlhozym5G4xt7R/CPiJMAVehzaEoWhaevRkm7QowiqptI0CwO6xSEM7tpmA3Yrn02Pc
AOTZJjgRYtt4I5sFigs/wp4KtTJwxUJ5QvF3cIz5bKz2tt/7guvNwdysTw0rnt08COMO+vMTLmoG
8kuqygsjMAaCzHnOfOvvFBceeywD+ui5XnPsfKU2hOvmQxgqyXW9TKoHqIHfGHoU9bpvGQTAQBu1
swcRAZLLYO/pTRq63juTdMWMOoHPLhK/xUEDCKo3kofFjNOTrMZo6ZiKVMp4M/KVzDX0/6pg9+yi
N4wqC9ptQZ607g5IVgAxnneOXL7oVQ5SA5a7tg0l5ayua639WWua1Vysr/zWXJVY8HOr1O75CORF
P7XQkNgO8Ldfp/W8FLAMJoN3cm3YEXiZz2ylJWaY72YWZaE/sZwtKDpLYvU2uaRjId0d0xYLbpNP
RKe2OK2plLnFlMeDPxiwF3sGm7556uyUSE7RnFdhZwdVbp6RCaNOm7sw1xpeUzi3eY720+LAGaKZ
PUis/i3lNAi9OGfLaVnEF++aYNGAy4gVAZiUDzoH+rLiKShgIQ1sMa2MvvVhdt6Tii1n2XZ4ANb8
mAsuNYTtHGxpZPrgg/hsbsKuhITGxqs6+QlzVV864eLD72pJlkbSRNN+9uO+vzXyFe7LNV3TK6bV
NWrxkyXtw+LR7zNq4w+alYzWuEUNthi0i9ykszP+rjrb5KSfXwsAAZON40OyFpnaldHFY3ueFwsf
DnlyKoTeTUd0F7fkxIe+J3REmkGYPIH1OlykRhv79Mso4yHgOjxEnuIRB0MsTvgjzu6hhptLy9bK
Q5oRArQG77l3umeLnGFeuHYwcrZGNu4alECX99RepmAz8s4nVYZA6eCtSpP2aR5aFlQGSg83BRSW
Jn/0Y438GOu+IMM821lsIbWGOKzU2mLHXhUQMKCtqF0iuFRmiFrchV2UYap4zrGXC9027kxH27vs
y2Gj5EnkZ3zMGP0OmWs+TdncoWBQ45Oly8XgBWQ08gII/S7paOpaxtKlw0rQS7iUz9IUTghM7DOD
5HZIoeIBNrqmahb3eAztup6DudRv8+jPV/aoJ3yVVBCTVA0GCzWmy9c7sEP2dtRNARyC46IxV8fD
HPWDjrd5uCQN4wOOim1NmU+RZ0AF6blfuZXGU7F9hWwDRU0TVFfFafblV+4vMrctxaxQgITWXPSk
vLVt8rOMmOGbajKj3CBOGo+4SPhgvdicf+PS+qNp3act+SPrtcVRWXRsdawGbE15UnZqRWbS4gwU
f3urGELVwCvT4vKJ+o/s0PEQFZz3KPn2nat+6HHKiLj1BrKcxia1kcu+22zKypEIHKmfotOcJ6Ga
hxgYxs7x+PDz5lgu1fMy0eLjU6w851/K7g3OqOyl7fGFMq8GvDcm4qjTWYoUiEMfX4r8Xp9sxl5I
6mFpxLjkHfveZK2yS8wMPKE+MbX1k4gwOfym+iFkgwuhsfFVAIv97MUOdjmnCHzexrumzaDz2R0n
r9O+mpL7e12J29iNR5rQyEhuGd4NrBYBh4QSBHkwIeHht/X9BDISmXJoD6m2edQtPzAKPgMPcM6l
kDPffcc65/pTl/FpsoJGI2oT9wAx4SI367XihwxjyPHEw9jLtSCVcESw1UW1T/Z5Zp9Y5o6H3FmK
y8jpN9mY6eJhhKqYmjl3HyJpSuefrVv6ghEyFLZuh83wOc3GvS/Q+NPaOprOlESTg7Rnz3UTVgDD
62aOHOcs4gbq+wxcMBt1moacNtK81bjmtcVDq6ao8/i3YPJw9bMgt+cAWD3Sf8ZgfTiyPAs8wFi/
/iy6rkV6pQ4w2uJzy/DmOns7OUgH+pFW1m+mgY6My7L3kv4EXOiG2XFvejE9jqXzxhPQB2mxfvuZ
enST8Vu6gGlKXU9Pyr20vHfvuJxR0Fbqs3vEJaMzH8x3OW53RERuiSaLOsNei11VVW9z5pz5LdiU
A1XGfckWeiiuXofnHihiyNbkQTPZr1E/eAUGKAm9Io6X9TFO8q98nSgw6e1D3VDUlsIcAt1IrRmo
srV1/VM2I3wqCFOkcym0AZZoghdrjLC3KZYtt8sCYV5GVXZJTgfes+mwJ7se4QbVlE8mFjPiOPLk
Lu1x4ftwNLyF14euzoN1P7VcvfFtbEst97PoGmawFb8CS17u0pX+5TAoaQD7dW3F6+9nIPqr+ZJ2
zyW6s+hT0LFr6gHWdI+JYVuRBrmfMSXB50dr/UH3L96SErKvvEe3Ne8WqXi2DVteqRSOFkFmfn2U
ZQvx3jHApnXcq7EzELpNgPCn1hgAXn2F6gbQgBmNAxfE537arBKZ+9kWA59CSogB3RtQuhRcKs05
7Fv2tIPTXM3F7nbAQ8lDQUlL1MeUrbey0aaDMLB70/+3M7R52g+c6Tm3sYNL8WaEuZZEfRXfbWtW
lxZ1Ys8BPDSJZYjjrNHq8aXdtpHC93fE6buQ8e9JcH6HOhI0q4fsEvupdl/j2jtaE4Y+UX4NYJlD
4ShAmX5M3J8xLjBtd2UJNayhTRWHYn0cdsw5fq0fCdE8Vb77s/0fyjxXxwKuljJVQUzHM8+pSZR1
xR2ywroY6sI6rCUHBhTkCPcivklyPZ4H/rCx/mKlXQ818aPUcT9z+rmwcpn1ie0jJjqbgMpWL8D7
0b9HHw9KYv67OLbw1rN6dLrA7ADMONn0TpVmv71vwoYnFZKKcaW22djCoMuukANPQdWT9lmsOxCY
neWxyKjLEBI3mLylb/cJbmkoMPqvTCnwdZL7V6LqE40+3FQFpJMJ5AG3qOSu9PpyPxv2S5xtVJ8k
sYLeNi+o6w2OUNNCWxCAPQDByrG/b5OKTQvNXpz450LlF9tzbkkHLm917peB5UCcSwqy3PGUYi49
4v3gl6vMdt/YuhFKzTswOLu4KMvvzDiUZlecBmXvbWFjr12VOnj1cfag8REHB21j0S2qu8ZR1ZN+
sPLhhTY1XhQyP7Z4FYGPQCeZanYTzOW8IIjzgGAA9T+aR1eKcy42YAoD6C7tfDME2cQTYZb7bhpu
Qi10jOD/31sCrqBHMqCRXX7op+kND9Yx4QK39jWviKVDtzVCdpuG9qcAgXqSZvKrzOAGx/x2YgJw
jYockEBklef5n2asm2GrTRwCRtWf+9iKFoLvrGtI41CS0RQuLZIOrAZREFNKHVorFn9PuaN5bEc2
yOwWyPyjRXIXp6LNceQd4yxWCDA5w2wVhKRztjM0CvL/6iX7DdM6YLWWbGT+5O6zPVW/h4EMtEhq
Nvna08gnGGL7XAlPxUvId910vGNWcrOF6Bj43tREiV/ZHJsxzpGK6gE8ZJ17quKpvafFoyUOoqUH
CjJ5l7vJ3neagetY+cwhVkatM0VL0p6ctT2nkEMHlb93pjFj2vE4yiQ0bwtpl0CgDjqQXiIi95hk
XFZ1IP72DVuTZsRE1grzCQQUEQQy0yy9IenA/PDHO2thhboN0kjvztu42QPW7gS18WpP/VaebJpH
9hUAvnt9jmKd3ctsccI58oN7xrdetu1JujhldfM1rllCZ5UqsKCs9OGObKIpiSPfhk3bsNsBV/jq
BL3fQIlPsA8qHVsxF8jr3LKJYnenna26cBFA/VutweVpJQG7xuBHmr8xPGMIGyNj8RBNkYTqvtmb
i0m6pZgvsyUeW62OCHhy1TBfLPwzO6NXxr0L5nXnEthhqupqTI8D5qXN4kPn22OH8zgwS75LDopH
Bdw5GbBdJvn8eyg63qUWDi58vtC/xjC2NPsxb6V5UqZABYgtXlR1fyPrBy/tT5GmyBeJ0vZN+VmQ
mkS3kIe26K9wwLtzpitkrGS5g63xZVCiFzdA7rgpfFUebM9ZG09Or4oDGyLwTX4JC7ZAq1kLjs2m
08lgmLjCC4NXQeWYH+OEWzbGEu80FsDk/HeTrqzSSBrg3sNwO6xLiks7xkcaNjlAJwvFf98O5qVb
X0eLQIkWpx1S9P08eNWepMe9QeJ5Dzv9bz6P6cEzuUZT7bIgm/hlOGjdBS4eLNOGCI/VfGsL3AVb
B0MjEAxRc1czFGWXcVe1lzBT8cNiWaChXLwX/S+mJfPIOxBanYe5nuPZIkBM8UerccqV3NWzKE2w
ZG4YAHPc8kYWYT44m21A3e4fRCwRlSmpGdgl3Mao10kyHTf/Z7mWzhNxxhN0XohK0DgZN4uvVYux
k2jph1BPoBFhSWHh6RYOW44UGGR++4B4+ovOsXfTNB9AqX1klSxuheMPu4Xv2KGH5zwbb8lMBCvO
uCbF3t6EhR1k9N3t4RNTvLew9YgpFrvj4pBybc0y586NdS/wK8jbYJSnUHBwx6I6SVSGsEnyY4FJ
XM00roJOqCOBThkOK+WO3M/qvc9lCFW95oFsh3utYiCj7A8vmicT8CtWBttSjdxv3CRA70SAnXqT
LzwltCSNyRnNKMgr1ndSI+rQbxIHTSVAbBZLhNxPeKoAte1qG8htPeIDVm5Pmaw20owkvpzSdiIQ
LQgrKUsy6ZO/MoQ+nGqtvssKlPPCtrkrSsFllBwztgWEMLl+x51lcKnst8J2/WAMJX2fBYC4TO/u
Vvox02XlJCXrs8RRldIRHG/fD68zds5ct8eVlXilwQezFLklSjOb/bw0WJO+zHS0DrRHogYIguAi
Bxlut8jJllHfgydjPVHgkxrda6OsBuQpS9wpntkzycNUcblPfdLApt/5p3le9uw1+TapqYxEm/94
Gn7EaRTFVawyvtg8qnPmPgyd+yZNF/SqI7P9mGw3u54HJ8/zX3FCNspR2Y0zhX+Ce38YobGVBFMj
BeX4VDhAflsBEHiUF+vBQGCCw+GEc9VWx27TlOzm5kkPnNhafQseUuFB0qopwdwp0sdG+ZhQWFXH
JoYyGkRpCnt09Vlwn/F/91p57/vg7ngVsC0Zfxnw8VVJ+00CUTekAe2PnREqyWP3BgMYjFORR/qs
W4G/+mWkQOvht+NUtz3suYsuvnVO73lGKVgkx4sNJyRKNchdtQEIw/22RbvvIOkFJSuYA+N4Q/3u
HcfY2vjjObYxGZaL3LIWGHl1So4kq1gucRsQttkjS3bgl9JzYXBVxyaK2dgvkNVHSgGkUB+WV5Il
kuiqKVjncKAQ9VgKLYRN5Z9r7VvXsK0mZKbPbjHVzzNsP2+UjPMFXIOBFs7RAu5UL6CTcRxVLF1f
9PXUkVWurFQjNO4EuUbYO+YjNn1ayxQuObIwbPuxOh6HfNY4ugDpxqpZCCmzD6x9pRNV1Fnmw/mT
+qhxAEt5MbR8z2KV86qnTHMkYnb043qfFtURSYTyFrazR3OJ/yS5Q99YzlLVUt+JBNlVrxSUzhZu
cUdt7vYOV73uJvW+aPp76vgES7FpuusEDSllydbGmIhyeVK/Mw0FF9Z9TbrssW1x3eqoVBSPgBYR
RPOLamweZVbd2YOHKwCgJy4G92A2tyrXl3BxtIuDVYwQFzOUwtagOj+9ckdjQk2kQLC34e7rzZFD
Sv67n/D/TVj5n1nl/1+aikzjv0sz7/6WSTZW/6wq2v6Ff6eZnX8RPAay65hbT5FJLPnfWWbzX8K2
ac+ipXWL05LQ+V9ZZmH8S+jCxr4qPFAkXIX/N6DE/xeLRtd3Ld00bUf37f+bLPPWRPSPrh9d99le
C9sXpiccstFbt9g/gsw6KYVSVg4C/YbRwD1wX/TUeXTlS2w1Zz+3b6LEatQrcfrH3+f/0DNk8Rv8
1/+yY3imvQWzuaj8x/9yRpaWhTHScDaDhEaneMm1/EVwehjrT2shPVFUB6aWicRGy7Pe9Gn5HO31
QSWMF/QPninPirEzTmffmh9da3649I/emNx5/f1osq6V8ykZGb0ZGSwwrYQp60d2eh///S/Cm/o/
/xEN04cZY1uGI9CS6I/6j7/KuCSxo8exCXXWXyilzvc12ncwOutbPnUGzj//a4IGHfTuBHCoWk+9
U2uHnuU8t6UvMC87m+9u4OCsCAIXQOfRIuxI4S/8WoTEaRi7QMStwf8u/k9fy2grIdxHZvSYbmHd
NnY/kzhlPUg5m22Vl8xy/ia+xT9QGzKTBLLoKFsAEJ/tPVUyLA++wA86/558ejTTPOI69MmZh/e3
K9ydVplXzZ2Y+X+sd1E/zXr9x3ZpEkk7nyNRYIDCPs64wA88DGMc2B1UXzbuk+b/MDUx9aXaBZzq
Y8Nbah3t/Bfb5eLBzseHsf9SA/6ZpTRIUsKZDJiDkp3l3jymU3zNDeEq/4ev20mWa3KoEw1MrPTf
/Kn7kKxfEbKyx/kZw2xQ9dQbxC0LmNWTZ5iFcwCj9o6UGliSlNdoq190MAP4tRicimouH/IeIrk3
WVRxYCnUCany2MdH7g18fnnhn7NupktV1QgrdMRsokHXss7w8ZnuSxDSiV3Yh3GlC76k2I9c+Fa5
1J1EASiSieI6kqs6wkMc7xOzwDOZxcvBruw1EBYCQ8v5I1kwRAXyTA3geV8u615LUe2lQ9NOk5fv
yzinYWuzmBPdwoZfri9t9iXkgIfQSm6+jLd2OQYf1zMfC0iUes8qvkvioIN6tROD3CVJem921gEg
Mtofokjjk1XvHP2WjSBv3W7yTmuL6LHfE4jOr4D6MZV6RPOT1IeB7kL7mgCC5+xXSEO3sAqrETRL
7EaLL/bAM7mHsv0LSMF0Iujn9aVWZMrY7jz5ZXNlCYl32PtYwNTEAilmsttI5D1BLrEcW/HTYjEN
xXbvmhzj1HTNk931Z+G2B02NR10rrHtUDCxj9coPMNBHrdQJP15OKW1637fJmRark4hj0oiKsIwj
b221RaOJjJL3WX5gnbFMNozdorNFcR/KuHlXSHi7XhH4CbHcLTs/iZkwJ5eJfeSGbajLorEXrdth
Qhddi2MOseUhkQ6AcmZld2kSfADQSFbbPMfLep00YH5ZnRn7TjeJvSzTMYn1/VCr6VERmamolhXG
2evGj8LL2Sf0im1fnr5lBiWRsyo/RW/bRNPw8VTV1Tb8kloJ/T2B9kTgDW/93J/sZuJat3n5zdqM
Zqt5bwz3QbkwhpXwZET9DdTEMsWvo8SfmgbXwJHkp3W3/ih1K7Sdyzq4G0oBhxwpH5+1NKR+fQ5z
T17BHGOMVppx5ITCU7oRr/tu5Ochwy3Lch9764wjsLvhzKMvlBrqfGSaFQ0xrmak8tDHgVYTitht
345CQZ+NDQtOdDPvXSLOzpW27nVnbJO63rH5GKFE941LdQoOH2epb2kVn906/lkT5mdlG98lcVmo
SFijJ7DqAaSoJJRTd7ASmDbKGTSs2hN/Pq7GawztgGsVHme0xcrkreijdXHBjrHmZ7ekIT1ikaqN
AXwGUpsf44GtjL7c6EmyTt20RFbdRzwZa9DElIMZ/5MQZA+nFv/D3AAdclqLmsN4CPumxefifRXw
MqmsNZy3LV2jvhson63Gla2rBpJH1YAw3Y8PWJq/LCv+iDv8OPqWr0xoAAmVQ92kfbbL9c0aahTl
XHfDVHsS2fSFRG8+O473yYQ5B3n8mtl8wJXrsdvSBhPiuAM0sn0FeMvKfarJJjt3xDsHbtlchG2i
HNW76UID8vyUwnamdGszgbctprm4cQcoECkJq7V4n9eRtCWJWNiDT8XSvAm3QaLvqET269PSXLph
woSc2hf5arQ8XFiuZ8P/VVlUQDVL86myLfPbduST2BhX/HcwBbZ47yqPYJJLqYzhvbZjpQLS/GXo
pA7KrvFrLMlix5Tew7OQxj4W+aFd5RIUVnvuPMG1VFfPpCmZlcmWqILpoxuWI+1ex6lsPzqHIr62
0a7dpYaOvzfgE0M70V/dXP70VvkgF64vCXEQl0XgDt7Cs2yqE678D7z71pFSA0HgDINljW288GjA
yPz3nLfGjt7WWz2t8amiVPzAgnnFK8HkDOVo1/SbIYjvobfGzVnGLdltcNQ7OX4AivkYSc4HXsrg
rlX2aRw6TKUFDhRbslajnB2GJzCUZvrdVI06+Sp9MjGvHEBOXRdS/JG+AnLw5nNX3dENoQcdyH7A
h9mb0tEhUkI5YTvHVL2Qoi4gzkwoiDrAWb5QFSsjEqWpZn1lIEcoBbl0Ljh8j7PYe+GoDDA9BVk5
naC/hnZPdNuoci/wWhsBZiH9Uc/uIels7kqehQBGU4n0nCe7J+7gjDYcgB7qCRv5dI/3XAuWntKY
ql/OoA4ortxC1Y27lJHVPAo1KcJhBqhwR067XMbPnqt9Damfhc6i2Ol67nuv3FtNrVRYVfhdKQf0
p1/Ma/wuLQ1bUJod1M/QnEufriLaqrzpPp6T5CQb9dQMFZufqnlNtxXqAOHUdNdT2XHec7bdj3Ja
oPODzunmggxHSo+2eDcK99PIr82kD3cS0E6iG4+d4r1SuCldzH0c+OaqNu/PnyRrizN/82CWpJN6
a4zvzSq/aj2IBvTBfWob5Z6y8x/0bwz6O4LTmlYkpEk5LLyZ8owJQTbo83SAM3kw4YYu8730xu6W
KSRUHZMOfFsGF7OQx5nMOmE9Wx3qEqeZaJlx0+UOAgEgUFBgFtoNSsoLS9Sb1rVg/NKWwnsAGrzL
dno6/HJHDy9TLL5mF4No2+8xkD9UkxvMavhjuCqOEhPZOknxoCCaB1ZR/xZbf/qY+eA/Zr9EP8Kf
pE/tsyQo67Azj7oC4HGOlXvEnYZLoditsPeIAOElo3duMxx7c/EsxBy1akFiMbP77YdhdXlIgZQp
of+ahPkABeatG7zlKElPPAIlYZRZPS/KObAYXSxzP894Jpc2uQAZGg+9wzmmW7es8dYLTRXTYUn7
155i3jNGwKNfTDRXLWlx1Mn6WVRtqnbcxzMQkAO5H8BoHm+WtvMTbAzFu5oL59YhXhDKDoXQ5n2r
OnGzDZLEmcrNO94kt5zVKzZ8YjBjO58g7Th7hu23vtTHfbcOnAuGfEFebI9jq/I7p2poTYnBjpn+
d+PhB0VkB/s0s+DL8HgTrBitqOOn2W3NZh0TBhcRvZ/xPnpYnVdaBQxr45yBeLcG89sktfG6xD/9
5ICtaVjoluOI5AG+V1sTdpFiPK8sTLXBqUO7S/KAcODGf27DFyZe44Xj+mROGY8ae5nrWuIuqMX6
MtqW9uY6TpS5dv9u27SXgDJAE3LG7sifLN7lhQNQklkvzWOuUiLQCp/OJFXhddOwDPr1R93iW9HV
25Dm/j1RKysy+K/FfvJFdTQUm1j+YVHkH2tr7bDEx7gGq/YvLIPhsSx8iWHZudMK84nzbn2XlLU0
K3qqaDcdw/etwEscJ3DY61SNrg4KYMLF8Be+V3oKBb/pj3WsZoL/Bmkow2Pua7aEkvzUZ2vhhjf+
D/bOYzl6JM2yr9IvgDKHdGAbWpDBoBYbGCU04NCAP30fZHWbTbfZLGY/m7Sqyqz8yQjA/RP3ngu4
AVkPEqTx0ZzkrbIqjIcugo2oJwxmYUBiPvfox1hSLEnOXE2S9AxSEBLWX2nI4jhK7Efdt/rW7cdT
alofLC53iUaKVItIrvAD13hJAudQMw9fdMn4wWH8GBrKA9CU73kZiirSnpnm+2826meUf11PPZ+i
643PNHkLb540wzc3dN1zCaTBWqRIsVg0swZF3T9/8WYHKpGLwiAc8Z2NwrsO5EeQ5uWyHMY71jIv
9aZ3p2vnrYxmuubkEIjqOZ+7ZTTU+We00BlNCLym2XwTNA67LGQtz1L4qWGpsWucZR85B3twJkAB
0kWLChMMl050iqKpXpv8OSR3cs2l3AWjoEzyU4FFqGrqiyvCZzyU3sNcNc9YiE/VYCAnjK2jNG6i
MtfnUXvfRs61Exn458WQI1aAiMUp35AAA04gKeYfY7EzNTUWrl4nwWkYm+AUaflmo1XaKUhaaKAb
QnySOyw4kBqpMSdQOnhMwPQFQJt4eVBeMalPkc+n+D+3RlbtVQ21eWwYf48W9sQwuFZNbK3IJuee
t9TZ6WHnAKwX+1bo9z6M/6qZKpmk9l/6ODg/mlKhatpgi9PzRgnEw5YMoFK3o7uuEbOtyVEyyBZW
F0TWajN34QD7ZzIpKDVxTL4c9oaw1JFxNuwDCebBjdQ5S0rjTUwxoDdjMHeDbTdHQuv0ekgyVoUo
CdBF0LA5HtbAtE9jcvsaD5Yo4QhguSio/9kimmofcRp7fKW9h7agFgHb7MGW24HOhJBCSqkZ2Am2
1YvLFrbFu2/xTjJoxAcQJekO/wSUDm/YFZhS2IE1FyPwn+zaqKAbfZkR62hUPTnT+8EJXs05+Xa0
yA6I3ndgaV6Qp7IG/K5VzYUN+P3INcgrvMTshN3VAPpz8IsCNY5f4lmFJwBYBS5VvSo609ui4Ee1
wrmJzG+PEd4NrWRH8N53xhdv9TEV3/DE2lTeUeJh2enP/cwguwMIG+TYILLZvnp++dkFMl4PLjtP
xzetx4xYPIHywUhQOEjm7K6+dCJ+czs2gK1lLsPqw9jFYl/0+Y1Tyx8bz93KLqg83JrtRWO6M9o7
cUJ7cJwGZGFGPIhLNpDQWSUi31XJbCPEDdD4Z9HZTRRSJoR465IRcFcFWL9VH23Y4yJ3TAUSFSqG
JFH4qMr+vUDRxEU0+OUjaVcHr46v2TQ+DvG4dXru7LiRJ5wl4raKsB3geLVtgu0sGbFoMd+w2zER
qdlT0+A5h8FFL8bDsEJHkO6NPHwrZWmweumReqTJRcE7ZTYD98E025OWhncmta7jIEVPlv9GRLnG
DjgGs6lt1NG0qn6ZJmiPHT4h1Rx6SSlJAQ2stSvpCsu7rJ64HojSpnS4DYn7yyvrsTZBB1ZW+ueG
xpM5Idf/553D22jwqrbIz4/oI8WK31zukylQp7pOL01N+EHRuQehM1AMJrvO3hyiZ9So46morQCM
XOUj72Ihi3zSehiUeYjJ2jzX6BPhZTkPKVq3IwHLJm1GSumf909sDaMnNXV7/pmmHvur3xjukQ8r
Q5WL8E93uj3/8w9V9PQYcgHxhLDF1/GgiktbtnvYscalArUcmWO7iYai3ykDEJ30gyvcmZZwbni5
qpNPsgmCc9/JjWhLXq3CDMgVyfZO1Lz0CGSv//5L6Lx0CpcLFgNhYSTybcJpkgwgCnCMO20R4jlZ
+bDLB/K2AzS7aAXiYzjUv5gL0cNLHC6B2+5Dv35IE/JDBcisdexPTyzNGCfNW8s15bYOklvKF3vr
G9Wbsnn5UfPBRKrahjCd7mbG76ODicabYCbdWu/e2N26oJjRKLCo0ibXeJY0q6Xeqc4MRKxVqshv
YH8Kor65QLWEEoHYKquvXeP9VX387E7tyLqnT8CttZSD9rUncG7fROKhLc+p6it41c5PpgoXbhom
2eQ2Esz0qoWpIIyp2ITtfCgjTX6gQxGDE0tUn/BEHCxUzFukOLgz4sO5XfKlOmB1MyQGGla9Q7Il
gB2pBNsCn1AxmjvTMO09puNuHXmorQtWQZo5Yc7eae3kwKOTirtrqKRJFZ2063FgLVN2kEWccuKc
EIegV+m6GLJTkdO+IoVfwsBmEmFBTsRFg7nVQmAl5i/+jsJZ2+ZbWcdbiwUWEWO8IknRfxkzZUJf
wlHRxZOVIIaZFvemXNJox9Y2tzCIWqK6XXcbYNibp0/m/Lx41CaqwQsfWM2DO9TfjukuM1WH9VXp
HZu5/m4pfRuLLMJmgglsGPCTK1CWSb12EZoeYINApTPi4pwUepchpsVea/2U6rPkj71ID4NOUfps
WiUykEzTfDHzuOZkYDDgFLsQ4TmHM1KIYF2PBN+fzamrNgmTJKIGoIfzGjs8PA1wEQSXzB5sU3w2
sBbyPPM4/MMHnZdMuUQCVdJlsan6u8AO9QrED39Wn1xjPd+6KfGnapzdvZVKpIDdynML+8Wf4IQG
wxfx3Ib3nto1ZVkffoyTiXtLmdY6njkN0dWmxeAi1ZzmFYYPjusCsxqat3Wihv6+YgDXdZVzUgUm
ojr1/Vu2kAc1kWEbKCaSpSSdI2f8jpiVXiFP1aGzS1wJRK4CUw1Wnoc8w0vh9ogUEU+CdgvjexWa
OCm5izQNhQoKG4dUirKrrm9wRlDTYx2Yquc5jouT1HzQzOE3Ne67CPQ636Tx4Hdk9tmlXHuTbzBR
7hZpFEFM2ulvYrQ1aVrB4anrY5oME+v68CZhRbKWYJl1gpUyfSkqer+pBXrqJeO+wDDg+gxkooOd
RMk9mtSHQeJTou88wZ8ezp7ad9P0NaLcWXvpfDtULb0jjoCD7ZgHMTofHrOxPHY5wKLsAQkCdRT2
Lg4gPM75CDcs5+dVralpSqInHMP4iL7iiVMBPMSdjMZo7cOcyHJtrZ1E4+jli9S4Oz1CEZwsfkba
VCH6lpcaNtOaQjIlzb0qO/bz7T614nKPEe5VFQGZhy0lpQ33I89v7F2SVGKHuUzA/8luxwy+GAa5
Y1Ulb3luyqM3GbzY2PYxTp29HrWLyaGTErnQ5Y910jqnVmf3MEXy+6qYLkZDnmvnfpt1TwRceW3h
gBswPNs42MEGp4Qlqi/M9K2KZ+O2Kn9wzgMycnFBLGauRiCKyQ1wMpm5cN4UiBQJxs7VFScIQqJV
ywh6PUdBtqZilB1SuIKPamzbaJeE/XcPiN83LE6BINgFND/c6Oy4Y2+4jprwX2mjf8oMFujM6zbB
xLNVpYyHkAQuY1fknV7NJmAAAcF3xSbaKOAGz01yJgdqzUpkY3X+pbTt76TzY6TnY8soBvSM6ymC
0OD9SUnNXXkeonMcKMzjsUimFsUguEFzVSFj9CCAEy6JijwskGs1S8ZzT7Kwc+vVtIDgzSh3UQeD
YIrZN4RY9oZKH5CFOjcBhWCaJ7eqRKtTVcVXMib1jovuNahI1wnHhuw/SC/rYUAAFsEKrgGZrMyM
rycQXy4qq2b08Kxdito/ZFqUNyLhYzXi/qGxUd0H3EyN8yoSGlm24ZwCpfPXeHpvJFmy59ln2BRx
NfgpmycgH0dT06AWI2lDZorbz8HnWTNNl05fEqA1P0pyFPqw5rhrk4dZ45liwbfI2bW9FU51kIwD
yqCa+FwytKaSTT3AwtcSbiZFJF/fYmxzTZN4skNjoIXNRqRnICkYkZhmsRMlLI2mv5tVc1FqIpvY
0e+49/7sNniBPLtRyKq2pqQ5sOBt6qggRs4dXoPRfOljtWXnA5Mhae5aWrOy617njEXirBtQ/5pt
TTQ9MUI6eL08miw51oSaNRisQl7GwUKJYD16bvVM8LEBo/bHj812M8/xuM9ccYXhz4nW9uPOFi8m
4YqniZAI4lw2ZcpD7SJ47WLa5Ai9HQNO4xQZzYcpgf0kOJLWMPa2VDzUmM7Q7zo5m7f+OtrROcFu
lkm8nZ3qoovuTSuCwnohjqEmG6gsxXuY2Oqm53+wJF/DTM8N17Fe1bjWIYYgPh/NbOtY6VfT4cU1
pR1s8CR6s3WbuXI+2SBR9YKb92Xr8iwx3/SSOVlXtfExgzmJ+RedknA7CwLPuz6+g82DjzWT3p5k
nS9PjsN5AkHROXbPPCTqKS/iZyMz421YbnHf/DXKDO6c0jlgYqCEn6KLkQ2sWyqLOe3i2ZYEAQKs
XzsMwgtsCdyFZJT5013UsRcJSb5DNo5zJ6l4weyRDzphbrfqVbbhTmU+tPC+jQQzmIk3oEYPTbq0
f+6Y83C95Axjt7FKX4ZJX8jHg9qURW9GrYI7lFeYGlzWi1Ga3vYL3YyRNZWPsLaEzz+ls3pIG0uv
E1k9lEn8kAzU+pYwcDeirZsQXSUZvGSKva+QDDqDuQg/RPVcpWhHbT70xUD5V3ryOoe0cBGy61VH
Zz9GNCBx6HUYT3zUTl6yHzN4LAjA7hUatTCg3ZiIljpqUvz6troBq2asQfVTVOUq282wIgLIZNvE
Q2fk+HAoZqqLNOKFiRdIbtPYX1ZdP4/mMlsoyZbV3sQDVXgnXRB7HoQnPaf2gcXCNV7ivKOS3i6d
GAJH+aJjHayDG1TwX5OziNqDqFCFQ3FMNqq+wdrebG3JOG60t4me/X3TqLPZdbBNJuaYDbEJYZI/
MtDKpN4SzbcpslhsKgPLZwnoS3YhVDqSwzw5XYOxfA6yMkZGaU+gDWaYIf6uy7OYAvtQTPMDq7we
WnN/P1Qs4rrk2fW9L1FRa3iTiVLOSxmEIq1SRGFvSM/DV38bFrZxqIFbs81B2TD02HPI5H3gOf4i
beiv7y9BxW+QxhrVH9aCCtzKZqahW5V1dVZIqW6RxFZ7FK5AAtzmR+ZoeztEDX1n88X61YOmcPW7
q9UP8VaX46vQk9o0A8RhOxtX021TkB7TERI21G7I9Frew99SjAKbn8qynnLioP18yZmevTcwfzHL
1Hyr3bnYzwoKYJBTMxQZG35w0y+5HuJjGZCGNjUVVt/I2oWs2jF41idG80xKuNsBVnX5PkqRd6EU
5G507aOckO2DmQFkmpoXcJp3wdsuW1LG87APt1PC5lRmvPd0VPO6DlDtd2374hf9r0j5gaARQXft
po/GmB8LBlAQC/vwFS8QoxvSnFDMP+BATkiEdE4I+jT0L/beTAezXWNjUUpU+XavI0HFNZjs0ubp
RVSjTYRrs3cnnM6hwnbfGM9Di4jbwYiLD1c2GBLVAzFudzj3Puvl1v5HTfL/dVUVqMhmfviNkqr8
HzIp5FD/95QIbqcy+fyPz/LnPw6/jf6NqiEpP//3//+/QiOCf3kWYibfdyR6Ij8gI+rfQivT/Rdq
KRuVkyNA0DmLgOe/QyPcf1nSZUUnXLTueDn/RxKU68EAIhlUBkLYgfn/IrSyTOd/R0GZ0jV9dFvI
hQTOTXcJlfg/tFbSmvMJAhwwVVAd9/BmwqRX90j1nsEs4LQq67eImc+u9vrwqHISZcZxfIBta99C
dF3qV+6mtmUUQZoulEyrOESZoicpaOt78d3FFaaB2W5ugpmsBIw7hzpw04cGbs4qD+jHgyISd/9M
PUGgxwhEH8aJ9U5iEwtAfsQd2xsQCX71Ir3suwkwsqFrwgd8Z3az+wjs6QtSKPaRObOPWX5N2mx4
bCtSIMJYWRuvJEUyiocXZwnedqupYCFe2qzy1HWqK33WKernFI/sDUAOBEA02jgbhkcvljka94QT
c5Gz+35/rGdPnpq5WXYS8H4gNpQkJZ/Rc8x3uEF+pyyhbieZ96YxI2gr0Nj5E932ruvHae3WZXh0
ik3DpvXThTRTZdGrVuPwGhdYkMjOc5LsrxlAy+i82PgOFaGvOR6LCBURJOjCL1ADzVFHeY4YpW8Z
ugEfxNBfMNe/JmDOsikSz4U4kozTsYhYwMk2l6VfOdeM6SaGmX7v49pcJ1YcEReTzTsrb9hTEmlH
K+Ft0zZ5dvijV4YfPBVBC7wXS9vGM++9CkFTIQJogn59kKbujg5tMMaYbGNV2U+VhONWyIyYRJtS
eJxB7eVDCDji0MZYLLMomTbGMsIoZR4iBp3vM5nGiLRw0YclBAMk7tR3CpZTGvvM3hYYReG37cmK
xrOFeAwlWrgq2m+Ed2jNgVywZeyHNV1jiuweBrhXzNmOr5EmVbfONscYSQOSIkxSdfacmg9mPYw3
pmoYNszJphgY79SjeDImKPtRpIKt1KXalBjQt8NQnTDuF9uoIqVpUtYdRFH0wi4XrI1p0m8RiqhF
XG1JRrj0leHOtvP0QCjDkmCfzCxy3PYYw4axU+jVFYU4s1eJlCFl5DMEyMbruNZ3sVPn67b7KydF
2W+gk6gqoivsfjK3ra/KmxQ92E2FZWFXDvTpZp/5VzOctrzY/cnzaOhDwT0rcRXJqvxkyQTkCYXX
OWbXRIWirsiTxsuuCwPn6MUsUIO2ZbDSMzfo2SSs8b1gfVR1e/aL9lZCTVG1zUYTXV4V9Z/xjB3N
z5jayQGpNQ2YBpFRBkyiiXtGBcPKnf+S3RXYPLXABqaWPJWpHp/ybjR23Wi9xrD9jo3G88hqlVw5
DXXFntxnv6jFhhQpfz/GwgfDGGRH39SvQTR/OgMERwNWxwrBzgesak6b9jJH8jjX2S/VS7cp4tzD
5jtthrr+csMmOk/jteyEvjL+Y59ub5WLZ0cqDGhp4xAVZqT3YMXTT/gqJ03qxM4uanV0hc/Y1D6q
VqkXp5cejcuCssjdinjw6DpHk9iGoKD9sbwprGpRykvj3s/L98ZGxSBD/eMW+sEJyuLLLPNfD623
PST1AwEpLar+8sWNy+pkRORNxSH6qbyEkiAsoiTL4sO32W7kJELqRxXDHZh7detS+pXeEGLfxoiZ
0QYBXijbnc9eaaX7hRVFM8LZXdKZyRuUTOA6QltuZqOz1zkYfCoeCBSLDH6i5vdCEF213d6D8ci2
SWNiF7dfWGLNu8SFtoAJDOLCWB3zN7sxCEMNTSodEzGGRnq+6v+mnvVWA4UO3d5yJqRQMcBbQKXo
9M9YL+nFG/5tNATI1Zhhv2RSQm3gW8b3JMg9624ojm+rIugOsz/gCk5x7hgRA4EG8USd3DcREcO4
PKFj9AeMYX9zSLPsJhsR6vJAc3kgL/2QNf6PM5EvH4XdmzUC+Ta9xzQwH1R/0aMpiLwrN7EHFmBG
aI5bkKejSR48UFpqdA6Wgi5Yl6zamgq7tBs3T8ImTWwgxASJILhWZoggisbxEJvM0FCcMAOrTtxt
awuxVd8EBDejNmXMFAIX2IQzoou5xt5k99SpMn4P5wC0sEV/woiCZRUQ2phv2zQ//XjJR1+86yjy
0GyE+1JQmPuFd0lb2tuitw9Blzxgep1ocuyZYzDbHXlB1S7XyckQgn1DQ5wwDl0sQ+nGiHh86300
cRibr04PJ7hsoOAb1IItvjVUt2eyjMl+qTtjM9rFd9sgCGU/7K5EEUe7PqBzEirO1grZCZpVauAe
tcqYmdAZ6HRAsdbXQTF7ygGBFtP4FY9TiBYRZgfuuKuisDgjJr2ODvgj0Dcb4K/6GKX6NwYPOons
B9ImRPecKZvGdDgUCGwKd3pVhk2GqX5MXQMos1+gj0TCMGHBya0etRgQwrJsN1kXfkpd37p+yEQY
DubWM8KLA/ll5RkIj5itvhqOPE7C7U75u584Px5qhFuNDI3NEIZecPxW1r6nFYGSjnRHUKX/hLiq
+0GQC2ICNIP2KzTTg+Y4NYgpXQ+Bb4GjZKU8CV0D+Rm00QVO0J4Mr6NCGk4hTGDAGno/Fsk29w+5
WRQnkJY0GPO35TZvfaAJmZH9fKxD41c48TWc7Ju0xvPV+hZFiHWqjLw4mrytG1N07c24TRtM6cHk
YVQLwfsQcr8m7uuF5nHXtA0NW0ESXpWnbKjK7pDNSYmvG2qCFuPCFtN4zqvwJk1tQa3Az1TVJTrr
+oVPAvELYU/Z6HyX/cgm2s5fytFXB8J+45VVuGgW5yrbkGX5SzwAd6qg+e7L+TCJ8dMU/mEIIAs2
HYD3mjQrdpWPDanJ0htx09rYishAY+tbvpE8cbWFuoQ1IhO8sS8QUxkqkqD7WJMN7zT9W9F2YGZM
xJl9WMEI5ZlehR2x4xqN7GYaFGLXLnsGeJNtDIUA32ediuHlDw6ctWrLdCBWKwIXQzp1y2yK4Mb9
0Fg0lInC7T/Pe8Nd6E7dMsTBRpr6HEpd4UJtnax9QhZI49qvXdp3p7G3z0MDyBgRYblyLftIWYVG
Yhywu7GlFG31IRC5zrFId7XZ/C46yJ0nfkeknyxkkEo3hMifCjpOtTjCRs2enRuw2YWg6vPlnw5A
wQYzybzo9xxdvIcUZOC613UoavAD8MqtiWBykzyJokTVJBmmbMISVtakWEQxB/pyHVK449i61EX9
YWv/YAfTLb6zn2xAzFBmcC3xlqEYnJ4aXjtXGV+16z60zZASOeg9+fGU73rTBJbnJowORPcTDtUP
ylDmcSYHYNPWz05dNKdZm5R6Ns7qldu9ZY6bEFyeHn1/enXt9DG8aUU5HJB3k8Zt/WW+8PeGhLSF
VJPR7L3vCRAMuUAXE168Jmz2KNKrSbLYCaPb2PA3QeOD8Bryo5jAgziWSyj14Nz2kwNrMr0iVcKD
zqDNi29RhLLhmIuvIJL+dtATMZfpX99tohbYFjEDlfYYglIg5cy01hXbZDoK99owtbIpuOPRnxEx
RaACfUCXhr4vMw95gLHzMr2dOEUZkc9MSxHp1qn5AYnTSdjsyK7GtRXdR3jYGMvgJe7u3Zahjh18
50O7zWv9NXbZXS2MI/SCS1Ki1R1BYm9ciH9hy9jTXnDVOvjSMQu8wT1FDVEBQK7xVGTxS9bqe6Mm
UBZXFYsMI9nh1BeM/gHi4iyH139HbDsDbIaFNFYDwzyvIAhBzONuTvUzsuJbIBT8/iGrm3JvV6pa
sRTB8VXxQknylfzwM+LHizHfpdT2jh7MlUz4m0li74fkqQw6uRuD8EgS3PKghczD9ccQ0jbV5Se+
hy+4JU/SYfjAWGdFLUS2fBvzZRbig1Pyfq5qn4EiUw+DtVIXeu5RdP5HL9vkJMKPMrUnYoVxcg8D
m0jc1F/uzESIg5v6Pdy4SCqoEgMiaRzmUCPkeYJrIBlwlQ5O3AO8S/86Pd2AXhz3c7Yf0RJjfFiE
FWnyILjnt2mIUU+CPqNbPhpA7DYuE9zRZ+XesFjiF6/Wkzl/5uYSiFXoR2fIzmYGMKFQ7Qa2AGCf
Jo03JlM7hUSf+CByttKZCzSyiQupPDb5/fNYoHHx4eAXSAwgq0tvGz5h7b2opDXPjkcEUpreRRO3
aCr9h2lo94XNDC9Rl1JyRpEZVI3Fo8296c9FyNiGx4Bz4jKSbrpqqhJQB4lTnKDuJYS3h5AS7Gxv
c7TZQ5ozntUvWdZe47n7sic2Q3qQT5WO63NkBc+g9DKAsZCM65ClkDL4xTtaYhEU+zZMPJw8JOmi
Dq3SmkCEmcnx6LNe5ji8zJKNsT++6szTjxWrbg0u6HaGtUse7qaZZuybqLPHFst9beACam13jyWT
4KaW2avp+AmuV6yJY0PImMTEsRkC5EsYeX/BvTgv6LPLU6FTbp7bRhvTMgIdmagtDP5/iteGGA3W
agTsNPeEnq8TAHcHHY17onLcvZC8551vnrsyzDf4QpqVNbt/LHbivruQiIKSyAYLyjWzUXPe7TAP
A0/uNylpan5pknNYdbfFBL2ydPvjLJLioAR+8pluCy4/7qFnp8N+rDMf9DICOxgvxg1LgmhlsQle
L2EDXYodQ9fsxnvq0UWnk5FxZEfvIXhaJF3yMGnYpfjqflg0YdAVwSY1uFpLYGYsthJ05UwnhTn9
mEn8Ovp0JzBdyXOX8J55p0F+xfrLbriAeurj9eg4H9YcFLuYsQ09dHnFqrlQuwlI8AP1ZiCD72va
LVKyU2UB9/E9JJyU/rsGq2UJXYfFLAuoxtotR36QNYdcZJuuY0XomOVfGOEj5svbuQNBoGmxhRpX
09th7y6M+a9CXlZ7YIbzatxHWVjh64qatW+lHzK1l3tOfYKThiQFWCGY1RG87MDBC72TVdjRrFlm
q7p3SL4wkYhY8W1M5jOL7TnlwYwr+VE6sllXTls9jR47xcGiKakKIGZTXiVbiaSdK6olGgLOnCa6
Soy0QvzUBO9lWIeyavlPDswgv5zPpCmfuGL7VTKdA70ozhd0fi6Dx4GDy8rgcaGGZxXU3ErunlVN
WI1o7HuzoHuuJzQrvQQygmIbDRVAjTwS7DufyoyNXz0hg9dh/eZNTCq6RYnBfpYluxNeJq1+eg8s
xzBC7yjR2XlJe8OngE7KuEE8x/00Jdyz8skbe3SDJNNtB/EdEp6wqvj/lDgD4NBl3zUukT1NMRVy
w0oshfM4GK9smbGjZfOtNDlk2yA/KXd6GWDsBHmKEt4Chz0Z9mvf3A9LpBsnXbxpy4kn3OcJmxHz
cXy/8TMTY52QUpISG7fquvDGD2V11LO3UdmQYob3d5UxA4Fg5bPT09dEvCPiVerTskbyAbUBR/Ta
S6BUJlOGFkcilYeHxR2JHqnurOhuGL49jzlEOfC8RXrYkZ5p4TpaCrv4Q4YTmd/+SHCD8naWIJmj
m/4c9OX4manobBHvEXY+RUgZDxj+MqJAtdHt4xFjYGejepaue+pYP25bE1xWUd+rRohz6ErGWj5m
46hM1uGI56YPM+eEpfukbRPtLKO3gQ+Za42v0USqE7AR3imlo2Pk+fCNKrYxVOxqc4PxERx1VCEo
XxJfTJQF4I3IfdOxu/VJZEPd2XA5SL2rpvLP199isKZtlrfZQxQMW8f9ro163HcpTYCH43DVoWra
SCiA2RA++XYD7zBM3u04figCVK0e2TzHtGClO7EcTzT6h65W4dqWu7AJqY35HIDpkoDS4mwMySjJ
A0Yti02LQemKnwiTP8VjZAEhn+BZNFb+icQdd7lqjsKgDcXNit40Tliy58HnbPIsWfmLObtQKTRy
iZGfMjWDV1owiu+CeL1lW9HbXICMqqxYNBuRtWqTGflNhj9BhrW1EoPxYlpgawwTAFeLpNeeb8Yg
/qlNb7iU/W8/EpekvPTR7sKCNb6FS4G1WzJiIswrvo6O4xKJ+GPq3eUZ/nx4KPOaasR1AVKMcbGJ
4/EzAjxSd/QQduI/Y+og/kHj+Imd/E2M/MZloT5bEJSmOzz6Q8tiPzihAhmALLFBLwTDRhdLfzk0
4bbPHyDSOlutsMKTsHIp0NfuDPmPyuLq1023G7zyPYnkT4KaOtEgx6cOtU+CCrXESrGSQ+HRUbR3
TH7pnsZWrEqqrHmR8oWdZzOtAWnf91D1+ILmooRfK8Y/jzskoInyogKwt7efJUNFZ0CBIP1lZMgf
FsWdOsii3Bk8IRvfZrnYkcBjl1y8XMAwzJroKZ+jN5+nBz/t/NHV9ivPLR9IsaCwNHtJZ2L4Npun
MkSu2QftW09RJ5kurYEB4VUtPycYyhsirFaQc95FFI+cbdMCGRMfdviSoStqdPSKNIRi+IEOlHiX
nj6zxVFQAk62qavx6+V3OEQYmQsu3Dlgh9UhyUgogPy5JXTQc03grET70lt9tgAD4TkwC+np9nQ9
oPZ036qofEVGzw1BQemnMXCiyH63DIoPymkWzcP83tTGBQDJXWXVG1yeZCb4F1octl7Lcxp0aFvJ
6VgNgjJMgWWqgj9ynLCodGa/lUV/HB2S1ZlZ71IDcu4c29GGPL2bXkWkDVruNzAVNPNEtLgzJCkU
rdnaEu53kj0JSyyCDAqGCQ2UsmhRwtKwkA2xko7G0z9/Sb0KMxOvP4Ag5tBJ8psvE5jaygCTtCGS
wldD8S9OF1bKxPQnkow9nRGWS4+QaWVxPk4g3AdEZQWKyQ1WvRC3bcVAiqDeKUA40lWQtmBRFvV4
DhIJhYGzflOU1puc7ceuK5H7I2DwADisqj4I8HO8zq6R70cP08Zog4oI5Nmt7O+ssyakNcrncFTn
mvt8BYf5KZHjYzgz8CkcDItDdBLOQA8nAIvUrFWBpfyJtL4yjeR3GKhtkUFyb1FLlP70PTWSETT5
m1GKDwGB7lcN9QZ6pZttQvcuyFwIQJAx8WoF13hIHxNUTxu6fXKGs6udRfcYkvfslRRQ5AhcXMDD
uCZHjsDDouo3Qbepgbzx4bPRXFCRQLBwzvo7pAToX2BDryOLmXE3hCe/NNDT1Qm+P98QG0bzdYK7
GayKv0LmiHLJGwSuNyUPnRfcW+RIIEbQvD+m8RIEvOWa00xLviwFeGZtCkxwUXNDBgJxaJoSvtCE
d8j2RafTQ2SonyQNmjUgTSIX2FsphLW4SJJHr4wfkZ4QmpU9EpBlrUbw3+Bj9nJwfvsK1G3Gm51V
IKOKAqiVNV8MZFQrpxl+cM1vO/xuwKSaz9h+NSZRL43np+cVZ7S6r2aLXpdhzyfiXGtlWKgOfCrX
8ZBNiL4ZB/4qFJaWMmCQ0OsgLUWaB46liIKEmEOwZxk2UCyFO/zi+LbH8j2FYAUyS/wtowOHgekq
vY/cRUHHGmFt+PSjobvHwPQpihSTQJc9hPW0qd3svaV2KlO2GK5dEEVOhcwaRWL158gpO/9nKip1
Je8DV0qYfoca4zotGyf69FtVE5NL1X2GOQs+/H9UdviqC6ffeS0fGlCqaBvZzsWs/5O9M1mOHGmv
7LtoDxngmBfaRAAxB8ngTG5gJDOJeXTAMTy9DkrdMpPMJLPe967+PzOrkhGA+zfce27/bEePOlXM
Zu55UnsmI4BRh41K1W+5mpeQG7FEdGDXJ2x6GvLRGfsnoXT4tXjGLmsAg6nTz3bVpaJa2XANMzJv
ydgoo4/Z97Ot23oFZM+4Cur7wkeklZBbAb8GHzgGMdQS3rdXLAeLSI9tw72Blpr8IoQ0NeFrhIFB
coukne+WmE2QnpOhPS9nAjQhV5n2o1NEDxTjRID5xWXpPuHAW9uJNBtnxKyZpshmejjPgTt1Z6MB
rLWYf3Q2ykwBIw2ze3QavTU+REMeNxKbywTzplvcckJCZukWe++g2KGwKGf4xfWTpmdfcRLfe1Ct
4dtwTxoZAunOja+psTWs6qUGIUesXPlbmvxD0vCrIqMN14urHfNlDA1f2qxGmLfqb++vL8XIhapn
2tXts6/eeeCrRejVkwCrdTmWC5N8Qq14YxX+8B/vD8FhAb1Hi05z07XVnwJjJWunkVAl13yZJu4o
FU1oc4wdzHJU6JKySOa3zP/t4vRvPttgQRPxYAJkmvE/aoP7RNjsR10SREi9BayrGo7UFsM6kPCA
+iOnr2E+NLBVfeqePuFT9itGGfHaJGtfdRbfo5fvYGkVHFAr1ijDFs7NNVBeibvUce4louA846Od
C8BTPIUcYOuXxSYUQVrzoTfa+2xYJrwzBUx6dauhYKbQRi88guBatO5EUu05aWPiKJr1ufbwhOqJ
dh2xteuL/5GSYIZL0EMR1aVEvZp3I2I7VRQ6F7GZhyQRBonSuHx80psqLn+/mc9tpjN7sp8W7DGh
1rBcK/jejUn/HGuZURKbEzZangajnY4sC4j8sD7AwrP08hQ+MBq4sUmCeuFnI1tvzf0uH0t7Vsxg
KTbd5yjpz73kTar73gtzTf/SJ+gZOoblXVTwOWO9R6NcPyWS5PaME6tpuYwqIzoNevzVF/w/PMPF
Yn7TNNPMrzQ6B2PP1DtMrviH1LF/RASxIJOc8ODZBQon/28xPiuUPf+8rmytCcdxKwwPsnzyWaE6
0FRqx771CaLp3M2THfrLAwt6bbfoeFsUk3MmUJilfDxckhUYZCm872vkjlXvtBEXSDTz0iPW2S9I
ymnGXTjDWL52EoRTlNT50f+wwbZsUzN5axci5+nOtt2okFj5xa0h83oeHuqKUx7Y70sZTTcoj3/0
PHpK+/bBE7VOF8R6o+Yvn0rEjOhQQ/yi8dZyaZFzLf5yTIBPdWr8GHWqbRecUxk6Rxca9gYdNoxZ
BK2TBZIv9qxXB8PmxnbiPPR16O+9JCC0jdTPMDlbnb3DrvLmt0nRW6OJb9mhcUvSTWXmPhvTW9T7
UMXGnehcWPKWjkA0e3aRC6VwAQSUdyYVh0Vl96jOH3tSs9CBIVQjX2qOHqRPjS3wZE1Ut4Gd3gvF
SL60kvOi/Gva+RdXRfdL452rjuswn0hFgm+fio/GqxilYIPJK3HmDgu70vpb+La7afR+3Bofhacx
x01wGc3Gx5AuuH/8V6+lqluY/egS4Z2YeYsTmka3evQAvO/t3DkYCG0hT4FXsOmZK9HQMBbpggsR
H+i86bEc7PxS4VmW5h2jq++OvVRg2dnTgoIcCSkjiWFxPw2FYbW5N8Cy0i+wD9V6DiPywNuTMMx2
7xS4ObP+Q+mvI/09RuoGvT0vo7U4X2ajDpWvzXygxcM0CueU4JVBzTLxdlKpZQJTnwHtyjDEg4EC
GSnw1uYx5T2g2neXkwYoZjskkDlcXpkRy+ShQz/GwLLfOi31NNk9T+yt37uYXIwCScnBQRyMjuCi
afVFlgjYMjnHLIHKbTJw669nLvY5Dt/UeW7QLtQJqZs9dvcg9sf3rgNlnub0jrL9JvWvIyIMOrjr
Q8Mj5CTsS3bxcE/pMEyYpguBsrV40T1gxH6t05B7Kgl6Y9fKedym9qEwOfHaBMyu1UHjVot+j4aV
2O91vZlMj1ncnJqFoVk7W9sq1j+rIaEaqyBhVu1qe6XmtGrtSy4DJyvAECQT/DpgflLbpqP0rbcs
Y4JvavhdJsyfhIN98Ky8pIWEJ0+S306nf7B8lLpWS/LObCHlGwdqdVzwmIgd7PATAVaYGvOSZFzX
xHAA8IbUYF7HyuMN0FqgN3lBi19gZlS/6biWu2RlMknC3hwhY6oyQJaYKxkFNsthdjkMTfDCzkjS
W+ZaLvzkNeSuQ8EzvSL/NYJETzmx+/L/i+7m5u+//cvP/yi6QwD3v4ju/hZf3SD/i8qOP/AfKjtT
/Kvr6uDHXAEIS9B0/F+VnTD/1Vhd+77luK5rWia/8n9UdrbDL6Hi1kkVsHWTOep/4swgnQnIYz7o
MZRxqOLM/xeVHW75/84VY6dserbwfXb8poE77L+q7FofN37KfyegFhDlxP72CSGAe2X1dO9h6t0g
1iZZdiXEx1p1cwvxsxDGg4d0YbFA4jH1IbEpyieiwOjEuVjabZQmn5HZMT62p37XYC7zpiet8+j4
Ru3gedpTjxG2mB2bTfqj4H3GazgjoEJAHBGVCVqai1laxmaxtW88wn0YV99iME4TcSNVzfDNnyM3
cCBtbPXJfZJLL8K2xvcyNim7BAH702/gDK6Cdi1DlIfFgKAqVqUaoFsOOvkm/CzZITaGvuO+1p5L
P1T2JIW1vG7dPOMY0K17M/6swOpEfby2WOpPe1ss9q5S1sCZU3GowbEQcRnt+2BNAya6cSfX2Eai
0v60dvYyd/JhrL5HZ8BNZyKlt1FP2UTAJWONqc9m9IDzjcnuyRy5ZiQgxu0wmgdM9qw7VoG4mE6m
xahAla+94yB7kualbokJIR4+TnQm67kJWXlcwHlxjVrZfCJCGi/28pM7aAB8728akc+lWoBqjMw2
KkBODoUpio9jA8aGb6Qool+rYsNEsZ7hAkhP5ADhZXXHT8s7IwTVQ029VoDm3nWNCBisNky41EbO
ZTjU468x2eV2Grr7upEPnecgzhEPRJCyimacHfpad6n1EMF4u2+TBt4qfDDZNtP5tVSMTyuorWCc
6HNc7ZnYJjpk6nzBjTDYGElGhjgs8t8ip3mc1qA8F+6upQPZ9+T0TDN5yFKHJSG/Ea6S+Tx17GdN
eUFNFuqD/ZVE+XCwuvaUzgyAhk6dfY8FOnuCdRepPbC4qUPf0VPwHDR68Za9IytRk/EAaYfXKJIP
aBfuTJzT++m+XiCdah0anyml3wMm5O0lIWBNhF9YZx0bpcu35sX35ayDEhlt4j3r8ruxsUrZyUM1
IjcAWYl6B6tuUNkg5qcOnwUH+GVK+K8Lo2ebGJ/oT2D3lrW/hTzPfUi6ozQJehs1yot4ePWiSidd
j/cOq9qHGXnvBk/bPm11TBQAcD2DPYi+pp5l+KyO85z9mboYigvRDZ1HNgKo6Wcj6f2Nl5oaz4sH
mZmFKNAy/H2j7YeJsiZmZXDhsG6yvAJblNF53mTSHzQsV1vhjUQIzK+Gjbm0SycLQs+aF8F+zOKt
L0S0hHK9scFSLcGopz+t3Sc7e0gl16sudtrs/Mwq986+v4iz84lNxrooJKknRFBhZCgkBdJMN2LR
4JbPesBs1bzX61OdNYDahTEDo2PupLstle+ud9L6oevmmiHmmAU1ewET6sBlMaqbWrFVYG7XATqL
135EJw/G9maNLfszjoFEq9FQzOaz7swj1Afm6gzhn4izlI5Jfh4wb6h6Z0cj0NFm29385jKO7tmp
XaYsc+7ouzflYr1RxeuhksNZ0+b4XLN9npd5fHYq72XuWygWtf2dLot9IkEtNC0Nzp4Y3xvwAGeS
iu0zR74MXM/KqABH7dybg3fggQW9lfWXdvSn05wZgd3TUuemReLHUNAM0QkHNoHQpB7eGr8hoUgZ
5b3ftTtmENlelMh/s7gLKhBOG/oMgPLLr90ay7FBSQYsNQkwdQz4x4nBRMVn120WFj35MFqC6gW9
csuiKn9r10e3SttXNuRf6FJBma1ZnIROO944XCKFddJwCcHrluFAsESIRZDYbJtaPM/6Pbl9z4m1
k1SHsPbKSz3c7GgC27/tTUhqZRb9HX3GiaqAFMuEbW2KoMkzXN4Z/I6gd5s7/AruoY69s5ztJnAm
lie+ASyJtPR3z2enQ0BOtCegzonPrA+R0BntzuhOrs/JXdiM/ijeiWpNSDsjZZNw37cx6zgAS6II
SHjZjvGxnkhJY39shUm3HE2rBobMfHijxkGSAwk5RXSfadbSwMYmvEJveFvq6W1uLRkONpA/PNDb
AU3UJBBxCQN8iy4JvOvn7k0fGz4Dv921gFBw7CJjqzlhG8N8BZ1H0ERPle0l9pXL7w6WXfM4F9/4
kymu3WK884TxOKYaKIBdgtgFVVwJN7rsNuZ345rxXi42itWs5e+gEV8Wt2I4ukN9QOd/3w6R8+Ab
zh9COZQ5uUePr5rUvPJaRj71LxY5CxxIANl+k4OxYUUjmvsypQxI2/y1lSwWYp+ei+zIg6xHBGAz
Azb7W4kh30a8G9Wi5rOf8b/KPf0He0xVvRfu5O6g4J0l8prQ9olVRzy2sRb6CdD7yFfL/EqAhbu3
7fphcJv+UEdmIDNvxhVqcALOczhJe/om+SQr+u/c75xVbkcOblU+lQwf91TA+5ZJHlevgwXaI1xo
kRKHrogvjeqaY/2p8QCcR0ORyVWU92hVgZUI/TDVs9gOvroRcgKcAAeu65OAFyOaDaw5+RkVMV4G
iVOOZ2N5KoaT2TRirxCCCjK99qwkYNY1pMI00437jaRDbMFhNTAF93XMlVLlfYjOdBvLBEyCo+N9
beFOGNzCjDgukiGX3q7buLw9Tsb4t1kXAASw9M9Laz6O6w8EUKbcx3E3IQ2V93pqG9fKtdsNq473
DJJmjSeu4EpB3MCmDsnIL5tpxBPFp4LtoVLuZJdIYTTHYGoxqF5Lh3A2Us9PlkGTK9CThni90Wqb
OK1aEf14GvLbYnDVGUAHiJCxjncVa3cjFn847z66SCddrazhzTGVoDUPBOECQRS1h7YqXkFUWse2
bZsz/J2T0YzDHXuNHjEQzna9N9e0m8yCtSXfDczslzrNSQRgjwX3/ZGAIBVM5tIeEz3eG1heH7wJ
8oG/lBGfQmaS4ibEtp1GfrtsSIaoRA81u8QRO2AryFe9KknR2ya9G5UpNsDlGIJr+n0kUOH27AlI
HV6OA8OsOZ9anvOhDAlYN5zhIV/y+FBJPzAUhV25/vJgid8pR9AA4v4wZHKngUY4Wi72WiRiE7bQ
tiUQAckRjH15MjR/TU5zqBsWRBstrEyCjmhTkV/Z8zMGTchL7rzqDrdzOszc9+IXzhn6sIXQK0u/
VZMPv8IrY65jfQlylX8N5gTHMdOh1wPyYWbVqNCdWJx7cbdxIYoeVDnm4cJijPPIPE7NfUEzfk9x
BnQ7B9ums01HdXKZoEJCzpEXP9bDlmx6XpDsCoUCrUORJg8sypg7M2FMrQQoCMlqHtY/vIZ6sZ86
yyXsFvFpm4DN0wcIHegfQ7uduSBV/yNjzJcFuZGpjos4AzCxNVqZMf0mc0LrmcLbHE0IKRAXLLOC
qvo8c88DIDgw0cl3ZkUxOHUTc2oW8c56wxST9buSKMe8ukA9ufdrIB4qv5MRVvLBIre3Y63C5gGf
Iq/4EWMJA3/Xhr1Vunxd7152JQkBWo4+8hUnZHNCUw58DM4FG8SCDTRXAtvfNWugi46azQh0mL6W
aCIyOdUOi3DNsPL5ASycJOjrPgsjxTL7bJG5FTQZrAtvsG9OY4SNB77IW3AJ9el8G12irxh1S6hC
J9Qnj/HczzuZ2IAYBsKgy3T87uoGCKcocB33RJLD5A8zB56nXk0E0EFWrd3SQMjudTA9+/cOiTy8
BOCWY+Zu/Rr0+xJ5zBN8lD6yOSSTd9RS5M5iHvzdmDj+Nd9XKo6wMjQT7tL2oapIKjQkswtcKT0K
dKLmgT0DakCt08fGTIgedWjqUXgB+LribQg1WWS7fmLkgFp1X+e9ApaipZcSJbSW2JBsExShkGa4
kQWexSUtWO1X9wMrg52ukM0sHUJM7Nj7JkaN3wkZr4kQWPEb7O8oY3Vz9gMdLQ8CsnTeRiWwQW+6
YI30tqYN+LoDNXeNoaLCuN3NJlZE8Ig8HW772UVITljYRFtyce6E0gjUEvD58E/wYLmAZ7053udG
+WMz8JpKxMAMJOtw2JuFZF5FiBjalDlgDGcECufUJra0p9Su36I4H0LdhxSwEKOREY8245bg2EWK
R/BpaPa0YZlq92SDvpS2Xu1ibzQ33mQCKKYvCBZgfgHtWL6m5xH/TLpGZeXxHsIL1R/iMZfpdbu0
4+Oy+FthE8vXE9m4zboJtoLfv3Wex4jbSb6GzqQm4XEsq1YjfhndxJQnVth7/fOKhDv61YPTyRoz
tkP2NguQQpDuWT7bNB3MCm1qT8e/g0J2axy24wma7Y3S1N0aZEjcbVjS07Onb5+zgve+Kk/2FL+J
rk63uee4IZPisIiTCVEYJrBcL+7JiWspnwJPLMO+9yhuTR8TkvTKA+b7PaFniA7K9MVvEr5xBNGj
cP9ouM0oL9HiGaj9zCL/cFUfkC/2lKj5vY/W5OrmOlfNThNEUXg6B+fybPnRq5eh+AOA9ejpPt2d
xsOjzBOW2Yarl3l1VN2x2d3Ezj+CuvZNxibuZlfbgxTYy8HA9DrXUdixFcZ+bZOn5ObDU+rZ7lbp
ox7MQ+Kz5M1iVG30XykMNTOxAo6lCN2VH3rchVlhngovTnhPXQNstLYEBcaWxJvf2UkTUCEJUfAL
ws9jL5wnUgfJILVn6xXp3KvjsrrWRnM5UTAe6wE1T+vpMKmACjW1j6o/q7/6jGFtUU1O4Jv42Eow
0plG7EPJlWJML80ymwwPyUTrVPnmePkjx877qC7k6GLAwrPn0mHw06X+QVfuqfbKH14hGi5EpYwK
UBZQ0B/++d11Rvh21POopvowMMlE7cLiu7miWPGDwiW1UMJXhN9n5TTnFbvbvAmPavDLlfHZbied
wAl8djSGqOqMKaExSSfOjhFggr94Pir4Z0unIU88F79FJAlw6BD1qPIuSjXmmoX1rsMrPpa1/GOA
o9qUGUMgOTaHseqSnezJqkJo8MTBsreVZe9TBIk54ISbbPp8LzvmUj5z7H/ketwF6u6vKNVdHo/z
AxPyvGAxaHt5WI3xdDFA+LJyUERWswUxUAaYEq+X4sd0NeiBmXWvO7SDSYFTpIlVx5+3brpf7XEi
kkszlH9cCyaWkaanGjlMr7HbSsgxBa1boYtpb3VL5mTi9zeYRFWol/kN4tSD7+V1KKApbliXMpIm
xHQcDCxPDYeYFtZpVRzidg4qhu9weE2wR7r50RCmddCo3HY6sY+bQfh/Gwf/1GLAo54mIkjnThkn
X/1JIRDcLRpI6pzldGZdpeIGxM/yGRF9xZ+JL8VQXXOCiSaREjZUZ88lHd5mjGme5uQKg/8ussUL
KghWIbn/gnEBZvuic8IMFELU0UOzyxnZAN3nTNEzl2wQkV0z3FZFiVVMZ7+8s8YZMcG5zwwOxxlS
PRv857gyfhWmhqinWAI+SCF57ujpl0F98HaU4WK1p5FfyEvkKkVnlzi0sJjLL3ZPTKPyFqhV79zn
+bmZ8JQqGHld5r56ojt02BMTw0RdON/TGga2boTJPLH/BfJSRwtOQFVtC6HoJ6ywttXNjCJi4DKc
Yrl3tBKk9Z3JeWQVHpMxD6pPdaz1hizLPrRr8JQdmp3ay0mFAZInHzPkG0j+eDiXLlBJdZm1I6AQ
3LPM6yYExvFYdCDjwIoIrz7UhEIsKXkMZXPyGDwe3Fy+SbIJiTzCGxBXK1crHtxt6ZPXh1EfJxLC
+RmUxV7o7Ihoo9ccx/WyMUBgyNq70cAmd5bFCMUae+ykdfzggQW604V7LoayuB+17lY0fTg7hnNd
IrS5ggr67NhgaUWznI2OtgchQDxezRSpQTvA2yMmwEBVAjkLLW2K2Q4NiJ9gnfZ5lEu17wcfPWKE
otFecZ/Y/r8HfAK7yeNSKlwBnaycniABAPNdlgCfghUYRKqiysDo2FlTOEp8oX3GZnRoTHUq5/k+
y7DyiLR0t9D66isDW5aOBvBdn5hBxM7jl9tGD4ps4J1kuMtIuIT0Cta2zKlNXOl8JW2lLkV/hpJF
vuZr06yIHme6HwfQCD7qDx4HVQaZI2hTZi86Fe4r4211FXbyjqQXvY/QbrhByFW0ygeDa5G/J9Y7
ZtM7OEBImS28RybzknygvZ0XB0WLXDGGPBGsiK6ejjlkqc/V7L8yUcbJo9b0KWIA+HCTYyqMa+3o
kmeuC2zuwY3pNilafWRxhbwj+tuFvhGd+JicdQO4XQagEG4Xt3inoP1zd39xIvsnf14OqdKHjUDT
GC7cEggTua6EhLORWOO5aNEAZ2juCc01o6BCDoXnVx4QazIijB2CyafF3XWsaVeymOJ6ltTNPE53
qPLPCQA4DmjqMwQAX7UqLzF/nYBH7Ik/jEXQiukwxhnkrmXjatImG6cmwMeyXz41Wd7pXfnUslO8
aqhpyrhLtrZPvPqSWY8qUUyBfYVMv9x3ue3v9KV1mCe1A9CP8uy6jbyzrfK57V90HemK7moA+bT0
kBJNHmimOFRldJ5hJQRGirQhQlGWNzUB9ARFhkv+NaseH3eKPSRtAdILbuANccs7b4GNvBjxjh9I
XnWdAlsw6UXPO+Goc4eR4Wu3VaaPycPq7XARJ1MzZsxwBhYP5pBONJ1stYCaXPBEJXRtW2dE/5JG
HgZz7GMQU/BhT8exkMNDVMPjnnsCHqr6AZ8aFlr8I0B7bdapaFfrdNgPeARAhqxUJJNhmUzZfix2
dBOTfmtvnTWMR41ZIUZs9t16tQQLhjhABPGp0Yw/6FSePXriYjR/NYqdMlrGq22JT+GuKQ3sFiPl
k35A06pavn24kFdMKOo0d9O3NrWPGcJm3IMaRSkZh3s45o9zz0qz74x0i07J30nxDvIMi8uETgvh
aBKWZLAEHbkN+Fdzyar+WVTY7XXzISa1/FSb4lgB3tkmExO2bgZ8l/bLtTBgOacwDEtVAcjJnoUn
9OODPVMG02bdJ136WJREwBYov5DG3hk0vdumcd/LRv2iJzPg5BRtwDCdS4zpgDWnEpA1bNpKKwQH
UYaBUvWMztIkPQDdj8GlLXSPi56cOoA8wYhWKaSLhtZMQmddyJfJNZCZ0d/ieLp24/BI6IHYidwm
/gMBK/IEZ9tZs7V2ejqUocLYCfHWTfmtU8gOzcY5eUWNK3qkHGsYNnLvYbLzvRPgmvRg/hOODnPT
iW0mSGPL+bz026Xq9pRyiqOvtw7AsJioUl3MXvXYsaSxRwFl0mct1MiW5Xr5F2vSWVlAsgXgCWzH
4ZJQuQnTUsGYL5SEtvfOEIoG8J88Ug9+KARi1l1IWRNs/C0/rgzafnZCO4eiMCC09ErtyH/Hqkxk
4/6pg/a3sXTOBRrF6kAyandox+wzNgp1Vm5zcihouBP9nwwA04Ga56rKvtmXTp3SjzRUfwVPepGO
dw0OCYbCaIb9xklCBFstiAm22bANkl1TcRGy1LpWCHlgLTTHeAQW7PT6jjRV49Xv/wx66dPwkl8N
D0hLkYh6dhGFmYq/0tWIxTo+nUjCYKLmWghKBLlx/IQ6tQw9CkK132n5kxk/sv52PYxyH9RLeXnn
xG9tD5Qq85jCVaDaZU0i4whobp8Xb26efnVR7AUmJDXqVprYSWT2RdeXtypmY5Ca5JQADZJVLKCG
+lpQ28Qg86a91D7vt45zbVYkqhfsWvjReaVrDBMB5vVdRyKQr/R8D5pfxf05dolprpwvV6qfxq4+
J7sftu4g3h1YR7u/cAjuh3nurplvsr2okLZMWuIwFVPNoeuaD/JPxpufvzer4lQzYmZCTTEdRFrt
yYxxT8SShFljYN9yxDf6C6Iyjdjc413dU9Z/Isfqduno0nhMf7yeorl0zPFSZKjpXAM3pWoaEz4F
126JxP1KWEU4zOKNJ44bq0OujRX7I/tizIOWyb7FwvhhdMfnYH3OQ/YW4z+GfUiuAncekZ5LoHC/
oXN0jwufSFzXxYXjBHv+4j0NbbKr3PSpWrMCIHDEp6FLUKLH2h0DdHYvcfwiivw869bCAiX5bROM
LLaE7zRJ4L+jQtqgLfrebfu/dScfzdy6q8C6ZYqYnULODXtHPyxNwzuZbflYVECQ1zB75uPPlMbm
rsZrcvYsTjbEQwc5IGxVZnPlZ7xpFMhAsM1dCQ4BywnWYdDaOwkCBBoZiy8mvnFuVT8x60YySS/T
FLUnG2fC4iHwNNp71dhr5rITmhpqLUquw6ggzfhA6Cyii9EsaU+DPr70/uxeheVUuJB6Sj297q4q
BQRBWCe580tL/2l/FzCjWOYgtCNCUsM+xbHma9NjD06rHoVFVGvFeydLDDFZMjMNDMfSwyDEjPV5
ks5jL0DOryMNkaAq0hilnPlQsM9B99eYXJxdw98X1YzIBmGVNcE5ILs82U4pGn6rxbORu7cI0AlL
NVqzzimKO7fQr4X7XLlWfJUlsYb9AgNZ8/RjndRXNVBsZ5gE/dAYVACyd02f3nhEmyzVJ8OWi1GX
ewuXV82/dbDyy5i+InLaDLQWTtXviqTZR0mJmR/0+hQfEeEsDUuj6eqC6iQNMnQzeJevZF0wqn6E
In5hZxDU5qPFUNhhDwcDFnwIcwaCqHv8VihxNzNuDQwyLCpf8/hbmrxHFLzrTdiwiTXY0pcQbbr7
qPoYnc8aLwapvHdoOLBz508TX6oyncPSMVvmIj0siThphvZSmgRKjdBatEzsBhLimIczHjXmiJUX
63KMKCvb7s5dkeZI1nUGXbxpmK1nO+CO/qg859cHn4KIcL/+fwa79ZGxoqxv0J5wvfTBoLfXZJJ3
ro/3l0nOfsYEE5t/e0xNHjxID6fGqP74iN0V0qaOXQOr343poJn29JucgJVIwnF7+7k2Hxw4kw1w
eN2Kf2aSn0yHT+JXVp8FA63MR7ER1/tavWfqogMYWkM40jhHycz1TaL2RmifVR29E9YbSCg/LKsZ
lb2uBFDkFOGUY3k4jmoNw0IJ3phh4qEiQRfvMr7JiSzLxwQ8js5BStZahJTbJtTUZTfhhUn+IwYg
tRBIPdzB6cM0x68zPk7fS8O5zkiyoj0kfLJnIhmHQEo2GU1O92axruyr9wr2c8/ypTWqow4O021A
v1dsbNrfAW340B+EUK9zwjOeBXNGRocBTC8DpzSLV9ZxGd0s6xP2PNjrd2oQwZznOwh3uzrWwctN
z4nI3wykyAzUoNwZaDxng3cXo8ASPcz6zaxgnJqHJDZ7UDVkWq2LaLkqrMdbz7DHkh8dm4wE/11j
Egrc0gBGZ9Oa9xQgnGgFM0Ai8OK7CNC0RwNgvDikBLDRgRDX7LvbXN2Y2z+YzV2O4NZnX9m0Zx8k
PBpXo+dTrUmY+LDHhpifd6+9lW4WDm4XFEjMYBPuB9CFK4CcagRb4QYC1d5uxnBJr6bjPeSsNGgi
Nj5DR82KAt2ownpgoNsuqOLqo5H/4HVgktnuLPvLHlf/NwthV0cCzY/AlLA/KYOYAUIVUO8bZJy6
oAhHcZeDhlZGcXFwM8Cigf/4wupj9V0Bi2TSX0KF6H/XVYHDhDsmH0uX6oUCmE0kXwd58Z19cPz8
jEeLJrPFp3sda3COyc9AQ8Ifeh5hAaZafs6r6ozmJBEfGEw3OZsML6yNR5q4EdthjkIpaVDeJP2t
MWke8SyWVmw9Se7E5wpWu97m0EkrYnUWdLubZRLXhmdkMFeSOS60IJdVE5at3x2LQc03BmCKz72H
8gVkKnPG9M7K/fTYgoJY1Ddie2F/RvHXAiFsHRIsZN5Y/pHIaMYqCBKavQ47pTGKs+ioJNoRTTQT
b/66U5vsk0W/UDGxUbANGz219ZlOOL1LPX+vGTVt05UTbseoDbUetS3g+pvmx4zZF7RGTj2Fzapv
LKCpItcMHX34dRc0tgzQd3FLO74kpB23YA9aTpMBSU1CJpJ8KSb1B4IxzJEvkwgMw4egaLY/A059
L+JZ2XRazMUkXqrOgKwNQ37IhBcU5C45HLdcMlwQ5jIFjTHvsin/0iD1LiZZwOMyh0kGb3Rs36H0
76OSyIq8OuJ4PY5iIP42tZmolueSjLA0ezCTgTkMwvjqpXjzFvuxmwlIB4p/8auehV+f06GQzk7m
9kljWYGXA7IX/x5aptLdS9/fxuliBixMyIc0b2zzjiOcxYm5kGPqezTtx3Ry3yY3Rm+QauyMxVUr
yYUqSARP0JRb302HndefN25u8ChNZzybuyGZT4NvB04zfksGxVMmz7NXPshu+qtOLGJfmy5/dUoJ
IZSIohEZwoQsgMqgTL4V2k9ihWwIECmtpgVZtHOnMBleJs/b2+Cr0WEwRbbDHoP2Blfehc07bipz
3Q/5MJhA5suJCg/e0SD2hevt4kQEfK0r6GfXN28DKl53no6Nhl9QFDfq8juD5sFuvq0e0cbsfrUw
yDZTiR1hGKngEpDCwDH7MkM0hjHJM+5knN1qN9uV7QzRYYA/4wCcScz+BYfzbiFpweJFt2a50wHq
6uVXndZfYoHtufajo8swqYdAM+Gdgze3SyL9neBta+cSwl7GuFM87WJzBxNDd3bJ8ENPPlyGVBlX
5BPsvXuIF01hvVWa99S2xrXFW39eaT92DVEvhwIMrFmmruSk1PgqByTvqfFWdp08F0lCPMi/c3Re
O64j2RL9IgL05lWURHkvlXkhyh16l/T8+l5s4M4dYDB9pruKZO6MHbHCWI0J+mfPhbvTgjWIXpXP
WvJuBJDCTPWcQc5+5SXqT/iAQ2vuupR5UW1ZIoUTS7rUgfVlcxGTutgGY1ZzGSCLPnW4plKUg7Uj
jFVYzL2h+a1ut5m6RYN0DdkjBgiRDV+bcx1QAOGFPWK55s8w65suaS/NV8Nd1UfNIc/LY6oRc6cD
bJghqoYrYqg3uqMTKiVSEmjLJOKrmh4y9BvqFM4mNHmlH7e9YrH51+lzqYkjYgnjf7vq3wxgu6Am
PD+Kr9r4rUGDqnVpPaQWgebI7S2gZVbWr9OUAN1gbivxXr9HoCvEMe1LvJ4usVGjmKhlZbXmuOx0
xnIHTmKtNm+gEuvOWTZDhect9mxsRkF7HLuPuBXrgAEsteS1arBmjinYUT7socPNxQTxOTIaCt3s
8aUPN23muU701mNrq1PKl+3B65F+uUTSvl0to6w0D20Ws5UIxs2Yqg4LenIUJrgzx89+WjYSqYAP
gx0k3VUlOIYpZiSs6y9JtV6pT2816VgxzmDaBhf4wBp8pY/BKacvxMyHXVBD0slJsE7JUYJogjqX
2rtiTH4UDJkrrZJ5VszolFf1R+mPVA3lxsnkfdsJS7JdtTKGVTY4dHgrhz6NT7alXUZh3Mh0PAKf
ygcQzRYOoLyYWHzD4VX9ilaXmPA3DL8s/lCZtCvHM/Xa00npkJ0z6AusZYzoJjWmE/Bm4iFhCqDW
2mDAOs6XT/+UFN9FfQBfphQNBJ/Zm8XZ856GzPpkDseIxIDdrKk1uxXsyTjMiTLc9QbSIDUQoP4h
o6zq3gHx+xCzMS7/J7f+OQlIIJjSMjFVsM5cXpVxWaDd0a61IpjhNvoE1jZfmdVdlsTRYb/XKPqz
5FQdo+yYoJa5Zc/oVfwMwPlROGnxuhTdXurscwQsxonR5ttvyN8uUwZtlADqJ5adTYnt9X1OKqfB
zZQueTd4MuWGMsHVgH42Zwo5Vyks6FjkPR1Zot1BuD0KuRqZ7AQF3KSRg/M1TdlKbjxBJEZg/yTV
qJb3mcUgQBcVeNfkgEg9fylVx7oUeJY2C+XAFaZwMzJUCILZjPj8GT4lE4z8ABz5CRC9RESB09JM
0tKckCHEJqFjouchYfkJ9HfTcvey1kMisFquRLuilaPDQdVHbDgY0YX1DKpDxWLp//aXGV+vbXI5
2cZzGMbp3TAWl7JLz4F5ROln/1AfbFlscD+vwsn0AtaVZbrtdOveWZWLK3Nlsq71kd6yMGMtInlN
9RGN7AWxh1bmX0bLKiE5t8nZmE0yiaIsmXZszlak2o9siky21AynRK0IhpGIkebeuDPzMSpVftAJ
ZjJ5AQuJuLpN5Flqn6sl/5NleaORbt325amIFZzBMRkGvoyTck/oZ8Kz0VVLGu+wts3IoFCcY1JH
U0SAGX+EVkGcx+vgHOPpQvcVoQ3j2Jjjqs4T3u4U2gc0pnwWIzTPKvrVLEsn5NZsZ53AUhagxWoq
WipBoJitT4evNqxmoTPcKVNCH4LYOLFBOQYoqaUatDRFYSQv/R5AvlAOUoF/l4PzN00YGcr4lBo2
5d3SgZsGERSA4s6qTjEhqMGOSXUgGyPhjUt96+mwSIOSBChBKPxtfmUqpiPNLi4JGTzZxklSUbdV
K0sHj2UsqNoNgmWZX1C+N7xctqIcEsF0AU48EvirC668vhXLB6i+vG6COSCPWdeNwaquCU/JtvjT
1fCnTKab5PCkTQqr6tJi47ExYvsf6cgDBC9nHUrhyyfcii/5nRjeuaMNe1KKLXYFd4gRDKTY2PVD
LTZ6XV1pbTqUISt2Hv2gM2f0eX2r8d7Q6vEkr0mrqSXxQR7tajkpxBsJfqoyVttIJ4LVqVA5S4oY
u4mVJ6hA20nugcAb6WRvTvfppO/U5C0UvCaJg/jXH/harwHPmJXNuV67BlxewJHvSWytKtaTaviq
QYNgAD7iQZutZJZ0adk7bNRQLVepjM90bGlV8mHloDT7tdhTOfBIbXQFWRRi2VQ/Wttmu7pnbCTO
F1MvwZUMHmw8fXe6zhcv0lskxfiaTPZv2LyMqSTFaEq3aW6ctr5K+VAVuCZp9IjGX0z9PPH6fHeT
lsKqPEVTX2qNCG2XnwCaVolebXRWENDR2MT9DJb2TLPEM6aUjUMfrwvnrydxxle/YcCkYiYA1AA0
209Y1ZEe7rDLsug7Iq7TRZE6G4Wmp1EZPKW37okSfI/dPol9eYNHbAeIlTJCbpXpkHpk89MxOrMH
YiGM19HugwPEU2sTOeNFkhPiQn4b7Gn8gaWS7Ej9crWX+YQN/cbudM+q/adwJH2Z8CfrOdezOQCq
YappJTPzCj4RrDXVB9/b92AA82H7CoppL13KhlsZtZCXptFdRiKUknDfF80+zydAIL24hoSz6UYq
j1wxtmpW3CpgryBAhkVdZ5vMlj8kTefarPyAXs0XfhtiXxfv8qyfpMBODWVvh/U5SjToZ1DL+m0Q
qPehHTehPHpaVa6jAkfApOJxivbYnhdQcZYWHhv8Uh/5WL31VboCwyOT+KYadSgf7ZRvNY1nTFN+
RNN4VqM9+ReTT5uvlcBcsWxcstPb1Wx2FoqKuaUwC7yXVvWt9l26xxJ7axx5ZZeMN364teXoE1aH
ASzIeDAzH8zpl8oQf2lL4kym56wkPu3Zhnbh1+qZsbyMpu4wYQBdJ2wwZJLcM2eI41hjp9QPhXxm
c75XjNw1YucgwvID2hJhPgNMX84MEaaIo9a5yRSCKOa5LDuQmTV2h1l+BTlBobfjVAnD8raXMIBQ
VH+d4F2hytyihE5x2BLWgGwZJL+LSW28XMf7CcIATWjNlH3CFoxTq9b2gc3X1TAg9Tps38xOu2ZZ
cVANx4sjqqrEiuaGhZBfIzbprgFnqPLr58Ioh0tVN1etXt4LWdymsj8NrJh1Ls6N49/MCuaUyYjH
/SigFoP6UT0aNhQau5UCvp7OW41hbCgJIopvTFJd95hZjpNJhZYKE3MuNU+ML5vUdsNFURsbV5v4
ARpvGgpQhiCsSQG7fcqTuqPWHuKSpJ4ZLJ0QjIlGE4wU7mqdF5K/ZIeHApCo7j+7QD45gLxqjo9E
PdgWSzyaZuBcRMa2ZqlbasOWeeaijdqh0XlehdyAd0DSQ1GKxarNSs8mLVxa0ZnielcqhNdA3xO9
9ig1G0uBfgtxkoeDvI3CZ4wjzuVr0Fi7iEmklHEkEHjy839VY5wm1KBxHiNN/ZajV62UqdhG4yuN
9C00LMsbc2OjK980OBtgztHiDLveUTwW0TIcBLq5zjVjD8L60aX1bCtlRZl34SPFdE40OLpKAWWg
8VW2k4+YuaALi7vaN+90sx8Uk2Lnsp3S6zQSgxj828i6hT6yje07jyCRKKdGVhixzIa6vAru/oBB
KWb1oo/iNbLyXcUs9n1pL9ofuZHWfveO4Wg918YooeQVvr02KSZtgZlTw73MotprBakm3L/T1HxZ
WUV6s2t2vNWIPFG54S69N+OOLkV6nCs72OdzN32g7kbd8Pc+0POFWTbvTmPSh4QGmVGZ1U90RvFf
6QRzR6Ote4pm39PW3rXNXB+ewFWvB+Y2wNTbUqaNRlDjKg3PaZZM6x+HgIvDTci044OfYv0rk32W
GbfKCXddnd7CV9hFe8d/Kwe6byQSLgFhq2GGYupjz5W6V38aB/sC0SxY0gDP8h6ECoHQkjbsnOma
dNVkUBPv80gRg3YwTNKZsCqH8ciYWWGsxozG3s9a560kwWSxnzwjiX/RFaaDEs/WyjeaVQsfcmGp
SFMNvdeFoW4bRfHyKJ8DFNBguilYOVZ1p4YJLSzBD9n99sReqWGd9qPh7Oq44wFutR3J4+/RDn6y
Ml5qEphYixOvUU2AqdhP8M8yOeL8gy2SUenhpOHRoeY7sw0d8ZaPu20d+Jmw3/Dvw9y2pCntUsfB
QwfKu6LiUJzMtGZWxsqeTvAAyoTbctJuwWKfmOnwlJkudls3V8Qmy6JZDOExBPmhgV3WVB1WjhIM
K6uslirRlJWmcdtj+UtkutkZjTnc7LJ6WtHwTGzsEdG0YkKAV5nhhvfrlHsbPekrX58ePsZKi/4o
dcACaGrGN9+PZwcOzCg/BxN0p8/lK6vXURx6UdhTUGstCuKB7iil39jgZ2jfWrOlldVCCrXjkkOm
ZhNth78CJyDbto+8KM4GdU22H2DPDnlNRoZx55yzaobnj1DGnFLq6kEznZsvBSCVvCG4h7ssS3ZO
6hxrnYAT46SvNtfRQD2DZIcM8yxN9TQmj9oCh9Mg9lPxoRSM+h09A325Hht5r7AGHqvoWfZPYdGf
NGwD27j0RrB28vhlSyM4CAi5ulTTBKmc20E5U9fl1Vposfqt1vYMdQ2+Df0YFgqX1L+YEvQoFd6g
/iXZbsTBbdps1XVWJ/1TwiYgWDv1Ke1pQIi4plfc7E3wvZBCEYWQp/IpApmf6G4sC7y52gNs6jNR
YctmzkFlN0Nv0DHRsXG3FWuKsIItEbenalQIIfmvIL2ZvbWluX3JgbkNa/+3iLE6WMpSa9mPacmd
2z+GnPhB9hmUUpQOrtSRkmDn4mWVwOskH5Xa9BKCQt0Vruuuioe/hX0mMIoPbDTfJOShXhQgRrA2
JJ1xABLTo5YV51rWNj73sMIoHrJe0skTbYbKuJtKAh4fpya8JhIS1YSh29w0jYVuQeh7dtJky5QA
na5o+7m1YZEr37am4XpOMROFIJMaBQYobX2ToR8UO94HmUJ0KnsFPQIF4JYT+/03NNODWRtfYIhn
D/yqaeSbL2erPkRC5cbNB2ejNND16NHBrJIGywzFhzN1hTV8zVX3GPiCoxNHmWb9hArXyyFP7rJP
hZw6bEkXbUAfKLX0ZUU8TXyYeODPvVXvWhOJt2dVwauh5C9URh789BFVAWO/H640rhMBNzO64NcK
Xetp/5GG43ciPHVS+MpV4Q/CzbbW0iPj/z/hcweIaJAgy48o2/iPWimuXdXQsVT/6+LpqBnabcQ8
iCnDK1XpAZZn2caSJ5fUIlrFXh0mN1M+tIDAUGWDo1PyXTCXdNlBt/FVW8GkWX3jCP7CqLE2BMs9
gziAFHHZlTrthnKiinIXROknzORp0SbVfUg4zCC+LJI+/wsoPvfL9E+3i3/2ID50n9hiXVtEMPiU
18Ep7lmD1DdKiNkrseCKiB1mAeo9cQ+VTNIsnWfKpo0QZsPiLQPtF6U9/ll+T8i9WU6zYkGfQB9L
G4k8wTLOFU8yIwwONW+N7SinJuiByZvfGqukupuN1IV8l/BfiAbhJfEPuqW++3pbI4uPH1FSHEYW
gFSgwc/HDYclkvW2p8UNtAxtEXHcEPJ2e06YGOENqsXgvGXFsCPjR0aXy29K7dAigU+oGrjdFIvk
mBperdnAi/dS8DPWNNwnc5loYPFeIUqzTiiIMI6PlIkvpNS84+wJflWL7XCxE3wd+uhrQgIFdBOu
8eQFC6rnAMvalAipQvu1TGR1Q87AFdwdpZSXvQaiim4Xot4L4ChLfP8HdIEXsqAr6F0ltkV0jM46
G3lQKta9XH9VsCAaZ5MF0kJK042MaFKU0tXqbTp4Y69KxxXro1tiZU/8G/eEqsR8JGbW5/jW83XB
rk3oDVdpC1Z5Ud1EklwVaXyj1kGUjdvW1TEe4m1k/ZCu3JX0dpZ6mK7UeaVUcFoH0h0HzGYqiJCF
IX1Ro1Fhkxee5asfVcgzhcJAdZq2wkKYLJTM2FfWxijKH1IrNGHT4kXx1xf3qjsoz2LVBPNQbdSu
cPwfIYJNDOd4an9r7AXLPncUBmuUK6fizSTZ5eTOs4664xim7tAVNHuasDObyP/FS+wq7fRBAfFX
jaxmlKx+cI1fySYLst4QrFa6hoVL046Emg7RaP9ZyBbkNDHOmr6zt/JXzjRc0a9RGQ5cFbt61VRy
4Z92VftZyh9tqM2bMF5OHuXAKja1o76rpoFXndWtlOSrxhiuYW+cCcjvEgcbzEiPAbymhY5iETQh
RLbx6bfQLVTWyIReJr14Dga2uloF/UolCRbcivjO5LOYGuyHyuRDTt16r1hcQL3EABr9/zX9bcaf
HAIt4KKLQ8cAh9WXGlvrMEkZQouTHeUrjBJbcOQkDYMNoxswNcxq7ZOE2a200Gu0dNzZtf0MtKcv
xWdnsqh0wefcsCU0im+7ZAeG/TNToe6wkLXQcpik+/VQHZy0v+uUZnV24eUZpyNla5mo3JbVXq76
D0oeF0SL73bcHIm0E1GpeQ00vFhCWgeN5OPhwu6ryIdJC04ixesoRQxHhK21a6QymuklirAPyLBw
Ax17PvnaTSYlu9yMNWIlyacsfUZI15WReZH2xW5vP/T90kb3wHy0Sx1SqIHOD1xcTYHtSbPO8xim
y4sKp7hjTW8Iy0IgcE/xFhjKhRjnDsDqvqQnLeH0XKV82SIrP5Uhezq7rb8jgOYhHepjUj8ifrO1
HLpmad4tmz8hGmkeeVGXQB7ClVkjCgMbhAQzVeUf2tB/2V/CwCvtNVFaoocZxJJuZLuRYsgGwCl0
8EH2gpgJwbgGa3lK6zUsS/J7Drf8mKYC5S5p9Derj4IvG6aYZUX+JU2RbtUx3obTLI9i0KMtZkzt
jwaKepC3N9Lh6wJkpx9LwTIP4mWUEvlpTmmeosjELCbZ+0wOCDdIwVe5LVc9ee4Q5dmnhQNMVgJ/
MYVW80j7eKuo3O2L8UG087vJgR9j3I2H6DwpzbUIdpy5KPXZRUbtMXWgPjXQF8PG/uOgouOLU+BT
OOG2IpDoYzUwpppnCX4wMWB5nWTZyyA8wuoPqcc/SuQT6igjE01GW693feHcOuVaTxfdUDdzM4CK
j0o6tg4EM8kVULsF9FhrRhRAcdQxV2gCg29KYHm0WYwKz1QqAsXWl1A1DoxrVIqnocnv7YRCbPqt
V5UfYeovxtmcqpct+md/gCCwYz6heyG2NvGQPjRk7Nbsbq2/U4qLkak3o6FdW7aWYraIh0TqVTyU
Kr9ne1q3WXsaBK4H4yRp5hYAyQ9r5nXWILEzkusYR2iE30VVd6lKrkMThAto8bn4gwdNloFFRlaO
h1gr1/q8Q02DBy2UhdaT5+ZSrg0qoG/kNXeULY8l3Vchm3RO43225AMTwj0iFDkTk75sBmiFRWcd
vU9gbdsSvbcdAmc2En9hgFS4qbl9052w5YZuGpsopuQsRmlZhTmAo3CtyCwhxm6Vp8VyTpbVdXgY
ZVP2dANOeKlHSGbBbWqtYzpkj2KUPhQAnZLo976vPCSuoE5wigDZJhDm0/GnFfp7bRgHaGbLOIAC
1CbGq1L57KcCjAY7EdJ9HsfOprUxxpv+PqdRqHyWHBWtT5FNBxXQYsmtavsObn1TS4QY9Q2YbRts
hvPUmoivbbUfGTXCQlsR99jQ/x7J2EH8MV4HGFXUDDBW9a/SpTdHYwuTMKhAEjX1adNy9aLZfUao
QjQR4sjH2m3oyyCA0wAqG58N+GQ9Gy8l+oXESxOq2TnlQCxqaZs4Jfuzbhv6HSI081PZw8K3ffOq
Imb6AdoqkDs+ZxCqcW1IzUq3Ux8RA4/MQG9DAP9+ILHCXZcUuzJseowNaWRe++6aK4Q9ktpBIE0P
gg+jVhORnxtdsMPqPY9hPlKJmX6RpnyfRmor5wVTglY05hNPlKl/mm1GnNnLCnrIobsybMdsZMdS
QQ8P8mMtSQdbD2gi+RDBu0MTVBFnX446UyDavQDJHMmqVyFR842avnNTOY+1sx4yYMyBWygHv+/W
GXJnCjc8Mu1fIZOJJdEWLnJbuUb1hJG+RlYRFCxTn6VaaehSOUyyoHJOPCIUXBQ1O3rtE3is5vol
LoI43PgyuLY8MVgUG9EqYa0e3Lk1rEXKnFv4F/DHm5CraxIoDIyKfU/DzIOq5+Pk5VifcSHSiEpV
oyW9ZUN8bXwS87iNCDeUpNPV+gfNc2YEg8th8zt/gEGwHm3JaxGApVA/0gy5I36yw1+6sbEPhGnL
I1xdfPsP3xoCON2TcOg1xLuR4cpuFlFLgE2nOpRwBHdV+Z8y4ur3o4NodF4Gh3t/sJGVN1sfCNrg
n4o9pFycRZijUtenUVpNZkNmcBmQ2SusAwtK+l5xZS6ZwAzxCvmjp+IQpz+Z/7TiDeuNv4iRKU+K
u8zcG82lP1nuxUN2lqdLPNa7pAt/JUlzMZy6fdu8B7rYkfBURxwxeW6AJZGZSWaDYS6/QIJcksI5
JUm8HPTyaVeUbHIIShLW8kD9DEax4p0/tBoNxdFHUO8Gcp4+Rxy96mxUj2FsuNn4sBiVMvQjVPzO
Y03CCNgtRhIcXSG5t4i8Oz43F4Fj5XTJzoSqF2X6vglYKdT1bsQ1TQ/MNgJyRs/nzvf/0gxsa5th
l/qd26+y4GaJfwPSqZFGi5gwvaHsqO660iB/kcVKNYtN4P9z2pZjFmDYxNlbrzWorfGX5SQrwWuF
5hKYsMZ5k9RY4c+7692HNEpuIOpNxRdGFJ9aKgP+uSlh9QQDzrxpnKWEIF+yiWs6muBKKkrKG6ob
Dpc7Z6vhJlmEvXyqIxkrc7bKZb5demr1l3ggK61RD99Rfcw261BDwrbybikLImzRiR8iIAc8R84n
C4xTNrzk5BhwJEtzJJg3w0zu1GGjd/fcTFCwwEjGtI+CKNjE/WP+CkLUgyw5uhoFa1b6ywFPiGIA
odb/y4rck1j1dhQ8qQP+AGp1i+ShlRcrJtH6L2LfqWoDbpV9kd8art6x/G2bG1AHbqjfGyP3FEjg
nI0MMA/Tv8YYzDmd4JoWSzN89jq60Hhm5lbZxIoKSB6nELZYVSAP4GXURJas015mOgrJvdCi9o25
8CNoTf6bwvbUyLxz3rjNtTbYn0cxufm0HN/ivPunmqq1ILbSLsGfpK6NarHR0h9uXlStgB3MUCPw
tbJna5pPtYuNZz/YJ6gFXkek7WD1hAf7Vj6FRXGt2sJcOEH1Lrq55c3IbApvx1+lCgZsxqTE/Mih
a5EsG2ibrW2ck9bw7yQy5rZ3fraqrH9M6fQXA5oJpYY/kHYYvyalhPIYeiJXsXVYeUGxBlhoGzid
PBrUOquKuR0QyBBUuh+ZkDlATrneWMUNnlB5ydIH2/ZxzYoSw2wlZDrS6gy2wtPg4zr63z0fQKgV
hfWDNl1Mn6LbSNWfmjyKbNtjv86cp4pJcaQZOfYzimzAzCJf+I61yOV/qfrejvkatUzIXJhy13S2
wgQblqyhjhjl18SHnzpEqKhA6lmzU7e2skDpTGsMVKyEIZJS942xkR97YO4D4510oh1v1BgSR3U2
4Uv4iJDFtedpljRpOxr2WlE9mJS897u0dIGhuGGDx6lYE+ZlULqKHnXwXHOxr4w/PMV6zOqeWLjZ
PXGKOvhcQUyoyeROeCT0Z07Az/S3IgesFECC6OEL4z8XfzH2EGCWHuFR14BdK7XrCuxBgmcuK1ll
1Ty3f0MeLGeGmbnRQ95yeS0sZlx8cAJn9nyjDfgcY/MZnL+4P6rhk/pwDoVdGf424iJV9lKni4cS
q+6eoAaTKdkhGcUOJkAFKIDt8/f28MW+oiHFZ3NYTHThaRgUZASYfdBvbb6/FDuRXln29TEmZNNS
9tCc2gkw91+l7J2/buTCq+x4U1wp3hble1YKLFjRIWeTB2N234gTrEfw3m+UEMrqXD7d8RUFaVTR
S8m7hRTJXR1gf0e53RtAvIVVfgiynNK4zNKDw9itR9W6Qbc3wm6J2OLOXgKFTbXJVbcwb2WFvoF1
XCxkNH81OKX+qS0dIMEfIA+AwlA/XuCV+CVjaLeYtLm0qDGeoNJtvv5/chAz/J5koVx4SsbUYM+B
8o1ZdXi7tEXRrOg/WhLo7JE6m4LgvHIzjc+gtpe97jmwx+ZKVJMDyZnOXCTA5JXawVQ83bwmd500
YiUw6DCATPEOwBHZBBj0thu38VbilGZ56BA+JnzFjhxaDjtGfF0GPr+dPBH25keTEa0ZSW/XE94D
wPxqrC4tfjRJ8W7OAV7/4QyIvwhpAfNoXLwV6oD9/DOlOMlhTBThNbQOuVwfrJo7XMW3UnLD7qPh
p6xzSKl8pEr+vSer11rXwCDpWkD6shatXG9tzER5+YbND83Fbk4dDvLM+MIp4MucEBVTZw9JLCLl
S8AjgQHRV56Koh/168j0fKbISt/UJQsnPDBcEkGvEbGjF4Ehp3/6gAkEHLWs/M2LdpsSM+iNTzjH
+F42vRFvgoniFPDAA8bRGYNtsarVuI7kbD/nB0Zf2iZSMaWbrJiI1bqR8WXxUyup8SvHL1nwDzXd
aNVZgDMQNS2R+rPjTB5inpnuHzZNnCZYcFkysQcCf7uiFpOXGq81m0qVNarWJuBYQCCOIIqandWB
XGSPPw0Yq+a+rnFlG1yv+ZJEvMNzgV3KgnlkSiNUpCJKh/QVOLjbnOJRhPlDKPNzTazUyBlClER2
uxz7H9sa3msaIvREeuQhSCGKRFiw2yHildp+N5IJEGScLr2KYFgsJ/TLkuVO2RaA3e8GPC/WEWvG
u0hQiVmSQ6l8uPTklVxKImkRiInq5OB7C0fMSiSCqx9iMaC7tl3HtG4gDWWaV8UJkSj+QdkSLKV0
2+eR5FVBcNGjnHZHeooGJJ8wyPMVfuz+jRZrAp/1T5GWzO1SVS6LxIhOUSu//Ltfai2rjVh+BfDP
fSz9j5Zr1t6wuruGG7kHOTjDVGIT5dJkw4trFnOAIXoG1rfECHEEA6E36DMhppTh5+4mCbDfQYnP
eadjyrc8jV9syw6OOx9SUemO9rCCWrWdWFjxMcEK2e1DsMzde0uQ0VdPWvFLMm4RHFv/hRN9J1Mk
ZE311kfF0fCGcdStKEGZFgqxQdmgGEmBDJJZYXL4//9RRIB7vaPFiwucwpbc0cgfy4X+Lyn6epmb
OIQDWYSQDZVvCta6tVGxQgp8CEhG79xkk8r6MRK/Dle+RUtf5aCo3XUez1gPeHHQya7WQM6Q6AWu
VAfDKzj6tVaFF0ujrriNPxITn0WpE3QkfEeCudVWPMbtMXNQkCwh6Z8x9CoRMfHAJx+IgwTFVN4F
DSNUXmSDRe6pAb0bXEZKrUxZ8AI2qJvWSFqAgsGaWi58UyMfizob3b4wABt2xB2n/C2c/Pe+GQ90
L/32PL4viewmFLnAG8002ktleYmTWn+zqj5b6VJygI7ENOD1PE8xBh8y/2AJZ6TlOKVYnXdtSyxI
JrlVL2usWrzDjjbuE536Co0vchEem6miaWy8VMzlhs7vrj0oMpA2nKRyaL8Dv1GI6SjQ1LPW9Q3j
/o/V1kmebiJPjnkW2LAd6+/R3wNO/mzGbl2l/jXU2mNu8LusUpaNlLDmtvOHc6dZBJjtikQ7VFpo
zpiTc2roLwKj14qL3Vx40VOJZynHjomh4R+KwilWQxt9wIFNlkSG/BbK/cfQ1d+qEWOVbShokF2d
qAfBaOwKbGJ4WIOs36udcc9DDerjV42psqr4jzsOfpTCWvoTenvtuGMPZMUbEu85JwbnNKrxXxZ/
ScVtlG9Rc/JFtE5lk4Ms2CrlI7e+WxyGlU0zLy26Y74l56AF94pQA4m/pRHG4AVVt86OSsJuAh91
GWDEKlgSYdssl6UWgz83NpWRXCMOaZJTEC+eKdoilZTLUmY/FWJJpLOt95jxCj7ys+ndpsizRv1v
2pcm/Q362xTwNwUAyZTfG+yYca5zufnlLd8VoYZdLfdeNEAT5lE8QZrEENEzGwVthf2683/zpFrR
4oLyRWXbPPcDlg9q6P/GtuK0y9PxpIFMoBZLW+up8UXDn6ZwB+V8DHBAqiUOhgR5vE2mzcCx2o+E
akdARBBKqpHiV1leCX6y02B5bco2bZKNj8gabvRqbxQdh1Vl+D9Fk+/ocX3ElrGoxJGF5rLDu1Ta
8atQ90qFCso9QY/k5cDOscLMV32M/gcNfR+dPLh099yFD6nGZslHuAeVaJlfM9LyqUYVRRK5E0Jo
qZu3jus4O1MYtNephhaXNNXOJ4AqlFcUi/fIgM9lwi/n422Bxai+HZq0CzU/V4W5myvgCpptAwZW
CdlLi0gR2y2KQsfQYOFgDsgKY0LoLUT3bh1E21DqznECB2+kLZnLhaqfBGKWzlpeJ+FpByez5tOl
9Ks8IVXbLkUgvXw2H2pVbgouxCEAKse0lhZ+ipZaGaC+vYx6h1M6hbHTNuEx0q9GXsPRZ+fULlP+
TwrPPbVTrF3bXOJRAXdbk+mrGwYq5aMjMVfUPdkOz2gQm0Bq1pztqtF9dvroxh58Co7tbpk6FgRf
7iWqT1IY+25u6q+EX0DONdagS3xiv65LjitNI9ZeWoXk+KhxCeeaRCfhMsvoTxT1ixHfkUJ+JPtM
rXmsmt28f487lpAq8jOd7uSpfdIJFCxJ5GCm33H8Y5u5o1oI58dRVrpN9O9fGGv8xZwE9RMGwSrM
WLAX2iHDSlrq+5AuoFzhYcNGknblKgx+jbZfjTnKGFSqMX7y/V/UdnDEKf7RxPeebgcTHyPZj4vP
ncVUh0uLOqAn5hXe60oKid2ZPuH0/yg7k+XImStLv0qZ1oIacIzeVqUFGRGIORicyQ2MI+Z5cuDp
+0N2WZmkhax7IfuVmSQjGADc/d57znc4r08lQ1cUGQ27Y0/+B0nQEMLSt0X21OvGznGDtdKqY5AU
d4t9Mg2uFYTHkrVsbIwdElpCQEA96R9FOvG6iHR1bX6MB5aDedyD5ns1OAolGpoJ4sNm3d3UIveh
22Mpb+8VhDn2lJp0JtpNtElaBlxmRM9OPywqaT36VFAEnIHaJqqvBKCvhwlYj3klgegGj8LOB0C4
kqr/iormYTlaGQhObqOg39X4b6TWow6vwhtU9ysBSF9h/i9AAWjJQSDX7UJvx+LCfQMwUQv47pzn
fzjA0Dm1PMMFLEI3OpQ24iDIKKVn7fLaJilA3lJjNn3zqyEYTLr2kArjoaUWmIJTWFw8SK5Kzz4I
9NlY3yq6WG2381R/LgpYh9iTMJKOPHFwNZjZoAsT0063tXtrUAfmbMcWc0XW1hDFQOMHBBkWdbkr
iAgP9ItrWJdOp6AlP1BXD+YMHiEdvJ+IIjbuXxybzDige7ChnvBRbGOEEl27UTRGbYpIMiM1q4L3
xORSu6enV0hzQ87BUzJO2/GrNF3fxQCEDXfnCMlHnU7b1gET6TZvvaQXMzOteVb6VlKT5FZ9iIwS
Goe5iZtroryXZCpPtUmgz3J94CJb3t72ngOOlcqYL+7ilFlmOjweHv0tpiaF1l00b1xl3mtU+tb8
k035ZmBa4URAGJL8J+mLR5ObX8PdwIPHUX2n61BS0EZHIG7SqfUnnaQct98bHQKtTvuCqXoHUIm0
hgeyjLeONe6NHg0NGExjiLeDhah2yM5dRuADw+gQ2SoGkFNJn9IpUeUy9U74fOqNGWmP0QiAyB78
wRLYwbAEWRmy/OjWKO5ysnzrNttgQWLOBR9hb7AJmD/huOAlbkxKc7LD12nyhIfQM91tWkEowqNC
zsmjHKXfDvV5qL68hk5WxKNPeVDD2xnSnaD/FXKiNbv7rqovwJupRvu108JEMQyy+KZLbiSvw3xp
aNSX4qfpn9LIgVeTLjoE1lRfRNW+szq4cRUaBYVAlv0aPa+ekhRKXZJW4XdIgmHA4Ufm80s4nwln
+7GbDeBrn9QL1GHPNskfUqBY/kSgAUAouJuzHtxz8J1APymbt4L8CaZv2JMj9IhDXFwi+KQHOvTb
Lsxvkxrd/YZCqsADHVfks16BSwFYZVyD+kiEb+60FFzh2vnU0s7vgf7o6MrCrPftmNc23jnyvdec
0TE+YvCBHo73saDVmdMPpY/NzI+t6FzONH3JzEC5l1sdze33lDBUK38XJb7SxH3RXUia02sT/LSF
sSLjFUzaVrafaaV8redQrev3nFINBk1wuHeu84JQa9OUjPklGmKOvWV6LJvr7Gb3mvMwetqH5txl
ql8zuL8Je4Qx7m9a2EdINTe4K6s6/CiQyQoS1PVKAyYMWFsbbyYWqWD+FWzzKtvZCu0O0B6O235t
/U6RhutU2znY6HLxZJaPACuh+GkoYQPwjAxrQTvCJEJeSB4XdSjcNdTnyWYZzw84QWR9XmxujmGs
TRazCO1yRtafN8Gja5OPSECjz8f7nCAhsqCBL0ZbrdoEIyOFCXud89D+SQe+MzP7uviWChLdY2bu
CiSEXrYbO663YGD26ieoAFX2gDdi1a5CLAm93ax0ZHQ3DCPhzlgbpFy7NNRp9Y1fMaAMaj28yI1M
URaCKIcouE2Gk27tmicGLRoH0Gw7XHmnwawf1FnhCnaTuzi7IgRHfqrVNu2Y5yC6JAMgvG+djlu4
oWc7ysdouMyzP6bHOMLvtnLfZbnAuN5KhHl9w9xT1GutYaXbQy/cmaw0zq9QcmMxX7cg+LfsWN50
HIz+1gGxPLTcW5coXob1kpg1GlIqPTK9nJrkUFvSB7938Fr6SfY3cgBuHvT3kuOBZt4MDU3J1rny
THE+HniuIp90ARo07cUafgsS4xrzZLGnwcSi9jCfIiMabsbmQqRCF7YHlw29Vlhlx1uhXbqo2qhO
O3uHpHtygHik4imkrznl7g6tvpvvAS6uiPVkdHRoGDnmjES9c8erq0Z9Ea9HtE0k2kup3vMQzpmm
wjMyiYJItOTW6RuCBsfkMBDoto+jnnxoQLxsC0EOvYtTu4sgYcrstY6CZZim7jnkneCtpT0PGWoi
tYzWEJwgdBxpkoutMRaP5L5oB72OV8Q7F5c5bPUrqroVibiwN7DcrO2ECJkwNSAlWh6RVxP9kdaA
dpXiEieT0irRr9xqsljLFgV3ntn4/WFjTYC3nvTKx/NK9vIC2mk9V+yVEZ57B/yYgtLGkq1Z8SoK
6w9CchfWbP4qjGDetPYOtk68CSLzl5nQR98XyamASs2CH+518OjHAJIiwztJ1QhwHXXDPgbwdejA
pyERr6pTpNk5ORRtxliHMtcMhvDFtgZYgHCJ/D9/bF2QY7GsUIYu/4o3YGskk3lPdkP+iK7d4WTf
Ip75Skq0AMaQTBfQT84h7Sw00VrB82PTB7OXyA63K64pdcoOX4zu7SOjci5eCo2r6+ZkU9jk1ltO
aazmbvb8cpJ0MArPPtAC/o6tCXqc6b0bpDRwvBq9tW7q2qGtIiCIKXl1NWkU8MWMBBZKbX+OTaYf
CDqaD7LsfwtAmZu21/NVbySIR+cRlye0JtxfUm2biipiEnO7HSdmeUoO9la6+Z1UU82L2jBKvTDY
DDZI/r5GkbJkB8sFCjAMVY3qtiGQrk0qnA6VS+fF1PZZ32v8gsO1MVW5WbKd4wjAY7T05nQPtGrW
TWIfZoWzbcDRpbnmHFy8C1MPObl07UOOTJbbsL2ri6jE7It/kvMo6Jl4vAAd9vZdQ/c7IGmMs4ew
/DwK42MUn+1xNg5l/xwTan0EwSj6GNWMafb4W+mTGQVQbNeI6TsEM9K3vq53RbiFJocbCLPRxira
dxkP4FXZcJ0EbCRZ5qRXO9zYOrPIu7m/8sHZB725VXHc7GZuYAidEPUFOVYC1ROZmvbJ1n/hm7CI
ldUbMvMZBYx21wLf5AgYMtnrhbedXbYhzEGnGdPOrG1SI/hSegUHs6OWjKpxH1kpS3lVvsdIrU6N
FmyNuckJHy5/xomOPHptiEFBfGiVtndcTH5OUJfrRFhrUrbMNaUqbTUtS/0uH/ZsbQ8dRBwtgJkR
6YzOoiGNDgz2YN6AwZFEuZJHh5sz7alrq8Vo008SVZQ/B32w7TRO7KV1qGcbtj2uNybxNiqsPOBk
oBBCgOtTc7rICqEaRE22i/DIYPsaT/ikMTxRM9S7JqMPZhVLuz3GbDi6GDsyqWMRYRI/lcQRgnXS
9SnA+nIJmVVuXQF+J3ffuoXi7S0WRmuuH22tXlA6g+mrun3yTMxsSV5doPsxNigVSZ6isI528dRC
x94NDsJNGox+mdFeK8Ev1iUYvdA6Zb0+bSubDpI5QIqFA09uArsoCResVbnF/FUDkDrPnIqcHkiE
AnBKIvGG2Rs41ClSdO0MZKAxWvIaVWZgBc2Lw4Fmq0f2alyMsHFPsZfm8RLqweg2VOVZZIsIhiVZ
j/po446ivwxRO1yQFX9ZTZLuZtAcYSFOeQPHJR+mGCsVKq+YLcvL7mZuhht0WpJ0UWS8bQxXUJbe
ly1Y0dPIWCrHkKNSTphO7kKrBj7ESNZZVofssenzZ7BtTDaxzddRpzaeGPHfuxHhHdr4IqLEgdme
6hvZP1axXp/NKP6xUiv2dbylqFo1d9X2NkC2lEaFXgIB6ImynzCuPKWYD6U7ziuhlbhNY+deagzR
zKVl0cnnuG2ctbD67zobmEcPOmE6W8SvpASnhr3SkY4VOf59UGXxRpH6wdlJ8vjmvbbWM+2bxAba
BQIvIbCKGGU9gpR20gHCBhDZJtN7FX2HXQjI+C5w8MbS6rtJ9hpQriON9FXTM8CRBZBDqxNP5PHh
ypCjurF19W3EJsS4uHBQcxdPM0VYRqMWqhHXqggbX5tPRk65NlZI9aA04cIm98fsJTb8CjrpH6Z9
0deHKlIfXutmmMYpTxoT+Wq+mEPncvwe+7A8MWsuT4nxq0Ll7QNDOX41u3eGStO964Cy1frkqDU1
fSDDXE/Aw4mZheU7MIDjZIyLu5/GHTTIw0TT61gjRghQhwSt/hDR+t7JLr1tKgzuFaCeG+sT85J3
s9zjdTB+p5rxRXLs3gzBC3utU+1mZtQpWqEwtR+QftgpfPLIxQzkaNM9ojLrKuv3KRRb+ngW5k+Y
b6GiZusjg5xI0axxYo1QHwnLrhfzeqjYmvrcN8zOAXan77lm+lrqRbby6LN3dXkOqhrVOpvL2mV8
LkxqlyjvibmCxxyPyIKhnlkUAs2wjxzYFzmiNdLQ5SbMJGx4S8NRDjjGJDKVnATCdON0vImccr/c
5OfZBtul0dhClUaksndP4mS41VC0uRVw/5IgSjfTjqhB3zy3orWcSbIVq+xEK3IgrvoSSzs71EbA
QHKqawwLpHs0OqwE7cVR1j4vSg+7lcteEHaEJ+JenrR+LcmsBTmXV1S1jYdBpIey6QrK8BJtk3T1
bpdJtILde1e51skqyalpUawFbnWuPSJdTY+DGftTuWIAldOPD8N1plXaPif73TYGnL4ZK2esLXax
UsDHY5TTqO496rrfzHY5QRcWQOCi3eoTJwsNB9Ia5HoqwJG1st3nISptI2zjtaTet4oo2uim81OF
7ktCHDr/HN2y5nt+oKN6y3IDFyfjWVykb1njjYe58+4R4JHmPcAbdTwJYt3mWeoHBx8iCkBZ8/cd
48vJq9g8cTJage3c1KkCVwGNA58KbnnPa6n/ovqbhtI1zRaAkgrtbZ9jXUu1yoK54Fb0FHG4RhBI
vybYW4unpsmRSEbpeDf0VedHqXhsq9Q+FUQqgLhBCAsvW6clxIzxDl3+CbS1+RSETF5HGwBy31qf
MKmMXdniLldzKE/zIsMeKR7sQWyzKjAPNiqdhNc4VihPbi2+nriWqSPRFvsdySTPQAnzTQ3zF0da
eNFryI9zOnNpKni6ov3UpfYaJgPHGgiATlk36CHoQza12tQm/o2kQxRJ3wLINIm0gRdDFaZmbge7
u2fqsDMIxMLCJPdRAoCf/N/Sp9wHPUvpuKpzZ4SvrLRN49kLvM086mhCmLR2N1BjqKRdY8dHiPis
Y0zuxjGQyJzAdUcFOF5T7h5gvxgArYtB/+QmzshqhSCbb4zs0tSV9dR4MNlKAKux0JI1Eed4wfX3
yFbqjda9RqrASi+RnzXZUO+7ArWEJcQzpoCHmnPlZU7jvU3tcAaMf2byM2w4qj2hlifJTaDDKlve
UTW5m9lBDQCYG2ie47Y8Wg4zgPY0mOVxtrFTTOBXb13dMahFMxNVtEY/NpjNd5iqH2p6GTrlnLrE
7Vac3atafBcq108TIgbDZnxp6+EJekR7sCFyGU6N3Lp0gH5QGMQqPrkew0c7kwdD194ChWqPIpNe
orEYEuTT1JP5XHojdMUpvafNQ2NTr4+uE8BFhBcHbF3uq1DfDRp1Czrkfi0ydqIxNQ9KdemFSett
rQVvFWR19DikZMLSG6FT3QxSQ+cco5aDwyYHSbeCVLw7dyYlE5/d2zgG+VFOV5IJQ3QkSzCKS6cp
pyBPUilWVtPhnNWiYReTPW2BxELndcQsAMfHGN4wwO+mODM3bTB9F7pm+258GEi5KiwGOZ1n3vS2
w1i96H+JV8HTEtNlGtD5Fg6SnbhH+cvlAw4h6mMOcxXvZDDepmbzPnoWBUYZADoL34U3PbF3+i3F
+NaZWLvGHiSa2RH+JooY8XkHv1QMGFzHttJODVPDQqUKxrWzy5qJFQtRr+7ND45RykuuxApcossG
PgHi7WjmAywh8olTS1g0iJjgWiHwzXakOC/aiPgt6kPz4iJwqrQIYFtjTFu8axBKzPG56jBlEuOO
FnPROXqG2nkJ4N3Cy8ctM4nvTqehj0AETHViOKsUc48RtfdMAIEmAYrcjlxoPPh563ZHN+g3Zszb
JXzgZPWi9+feTlD7SiQ0STVttTwwsHWaDExsznzcyoSv6aZf9MmmEg+o3VGQoIG9Sev0E6E4E3pN
EjGXy0tjpw9Rg0zVZJFZRU5GdEGjgwxUEACF2/S+J+1vYTe0MaMCfnstj0UXu+TXpataiXmlHOIe
6GYeQrOr3mI0eamsG4qArEQEIO+EpuGF3ykNk0PXgYOZyWRSDYpCOrGrmOf5Ji8WclUa/ZJyBLsk
QaQ0uzB7FW7ccWx9F91dTaZ6pdpnPdRI96miq2OhTUxDi4Ezmt3OVeOLB2m/gwM7hsxTKILItTBa
hd0qGjdopbH3Fs2x7dGvCKfdGbPz20BwW4UzrnYaO6TPDgNZlpQqSvU3StZiTT2DjDM5jBMZyXZU
noFCBkAWfHK+Mbng2cTp/kV2l4RlWB64T8zNX3UyC8j4GcJ1ZNwbmnussCdinVs1GIxW7tyhi4n3
VtOPm5FVclsiL2uhtK/CCSElvJluhQ5Z3Waz3P61zBIBVMeayWvlFN5KDhWVC8TaBlPuoL/Fkdq5
qKVJnS20+ypAmFLGLQGE4lEGzrj9E176v77U/w5/yjum12FZtH//T/78VVYTvO+o+5c//n27vl//
5/Id//MV//z1f/d/yvNH/tP+2y86PWwe//UL/umH8rL//bZWH93HP/1hzT3WTdf+p5nuf9o+6/68
AX6B5Sv/X//xP37+/JTHf5/uatr/Nt2VgexHE3/8Y7zr8h3/N95VeH9zdE8n1tW1DSF093/SXcXf
TNcwbI9Ed8+GXUGE63+nu1rW34ThOpZr0ziQOgjdv/xHWzKk/K+/WMbfhCV0RwrL4ijmOs7/T7or
74qD5HJ5d9//9ReXnyR13XQR2TIbsVxriX79+rhn5W//6y/GX/Ox6gsx9FgQHfPd0+V9Gpv4wlhw
/uED+e8b5j+KPr8jiKLjW01+o399KZPfCDOrbtnCNB2H/Nt/fCnYcFPVj4jQpha+mEZxO36HMQM1
Q1po9KqvOFe//RQgTNSLH5Q+wIjQ6CWJjVhc1ndak5yiJaQswbB6a+QGjVBobopmRA0CFdX61KBM
0yos8yjtHXo6ZYJ+gyYFQzHn3mlJaXVY7saFemjz9Oij8drGjM3ggHfs68U+AO9UD3DpUxegXtCY
L6q8wiHF80hhOwNfmxU6nFx/ZJZ/heJ+qDTjDE642zkIP3jH/TfbF6wCz9pUGXN+jNKPhEN+mYNi
KmIiGitKwG+V5mxDAy2ayIjArZAmiMB5IiQBKENPlZ85xuMowgkj0Pha1IMfe0wUR7If05o6oMvU
rqucbdmnb5Vu/6aBfWklfo8EighCgdfCg91mM4C6hR8DYc7QdkVilbdOqR/7ZLov2+rDDPP9SJHk
0UPHdY2OyIkvUO+eYvcAN/wbeNMwj5/kApu3pk5nD7dhbeFynDJEj3++QzUTKDjjmSFmTkoGhUNs
xO9RuSlnclTzhVQcNYu3vLnMU8MUwvwADwWQGJKjRhNFN7P3KgNX4JxSdGV+nCUs0GX+Q4UCEVjT
77ohX2a5aK0c9TrmZejDaXxrIo5kZVZ+NdS+rTcRvwC8bmjoGdtOTZNEmv7JIW8KGCNHTabhK20E
U6GlTnrbRsgAk8WuXhno8oyjdABzRRJ9Pca7l4Yzg5nb5i3PIyVzjqRzeQ+oc8bVND1psntt8hlP
44BtMs8lMjes1VWyp6orYOsgSrDm8dfoiP0AF0pdyig8AbvfBNSKLLXMOLrPhjZ5mZOvYiIF5/SI
w5ZhpDAwwYFvZMbCLoCLyEBQwsSlyVxftvMTzHY2UI1SvpvPtDUAwy2dZppSGChcuqqtSQSYrPaJ
MVM2GhL+T7wXTgrgvEm/Wx3y452FS4JKMv0WLXxq236qKjrrksjf284tjlxFJFSZ2xOueZmmFtNi
UZBppSmCHVW8czNmhlgF09YhsLl4HWT41HJxRJftNJ1054TEVThEdkRKWJuSsOP1+q/beGejbn9t
t31gNI++ZSJLLcGczcQJkB9yXRkpsAlRtLf4S4FgBLlC+WARk1wqHuy08PZ6y/8Rub30n7GDk94c
FB2iG8xsw2iz4bc2/uIUqXp9oSFT3QZ69y269lxgcVJ1Fp9y1MNDQlsxsU0MIRgNbhT5qi0aZtlV
Gd1dEurptdUR/IyExLNxxLw2bExm8YV0bdgzA53qZvxoprZCjFtNO23CZzO61ZOZ4FuhBZvJNEeD
R8gHfhwU47gwBD6cG3NEOhDSQ5riBwbmpxDk1KgAlQKLRqaPQlKS4zYa7ac3GE8lbXLUR43fu8WV
Ne9aDtXOtPSDKb9ykRA3hpwayXmwrUifHW2HKcZDoI/vsocMZrbzdRwzqlSfkczVlNZpqpgJVhJy
i0bPeooDtZyBdNa25HauCCMILb9VMX0uxEqtQ4mBwxi//hIOUGKRscP6AfxUtxGQbp2aGjdLKJIc
yCJVvkhNjUatmb8jTC56azWq6tBpEheLxMBUYMF2cAivyMNDqQJgyNFuatUQPSNFsZ0DFJCIekN5
mwTvttljkrfvgOM6kbr2qn6xIHhX1vBURLCaKLxHY1qT6LXWh/6A4wlwwrqlRmlmBV84XDEAWdlB
jyUn+IhxytPz2EzCQi8WvNlw9xQRhIXu0OVVn3WHlyTJ7a3BCVZPJFm68qWO4lVnbbEqsYZr2Ahx
YIocwkdn4/qxQ4yMLqxAA7CiI53Oly5vxkLQX7D2s/RGhz7KDyPlGz5Wd2M6C3WGfn/kZnstMT8L
jTgxZNaR1LZmD9yBXI3TxHSrLQFIdMG+zbH+mNSk4Qmnjk/Vdwx4KEFfPZZN55cIO4WOuqDs1NIg
0b+Up+GqMlCrtDVn+e9Wm0B+19q3N7MQ4ta6cPqGJn7WSHmcEK3pLQxRFupzqVMPa1XzLQZmQql8
z7sPfcoOUYWze9yaqbr0Bb0NUcwkVBcfHYAIiEoDQKLq7ATFdw9LUdck1WT15jTiudbUfT02r2JA
BlBVO/Yhy3Tfhk6a2z8bSeW3xCpV4kWciS2kfnKZcPfxiyDL78Zu6VDOgvEzegdXPDUmudm8dXfe
MVk8xSlQtq68FJXxaRj9NYueVGPuY9lfGmkfaYtdI9nsOzzmnUCmnmd3kVWfWsGwJlvEQ0LfF1b2
HUGfnWsyr5zgvpnPos7OrSWJAnDwb9jPpPre1f2qhEPZgreLKWGd33is9raTdDAb5ZvRdw+DOCdu
vUlLC1Z22b2K2T4MqgHnaeNjITMHlNGMRrGxK98CpVS54Uft2h/C1rnsJJ6bYFa6ejtFyaZ1vE3T
ykfK3hMBoxgYrPEZBRs9X/HR9uEx8bp3L2IhUbPxXMyvZSHeNVX8mMo46rladp/brGvu7QZkShJP
r3ljEbBJkp1HCKCVpE9R6zx241Y2xr3Zt3e0Jx9Hq7p67rk0w0cs2J9QVjpUOih20+zqFjo2VmsX
FPOBGGoucmFc2S79rLU2oeUeRVB92QVDCKeUnwZ14be0ctSsmgOVy9wmySbW5vdO6CdHUNBxBGTf
TNY2xXfgTd9REB3RKf0QA4hxBudc4FlXwSFomEJvheScdsRk+SVy/8lzn+iK6zdxW+IuwM9d5dus
GLaocLC+PZaVfmOnjM11BWAlrEBkGrgyQ+vD0qorPVx/GoeC4ARCkbTiCe3r25/RnZLFIYOordJi
j+L1EIctjZno0lJE97rzgmMhD98Hkh4aLt8wBQ/SDQ9x61W32MdsvXqlkeQzWXwb0/4YN4zrOO+9
Yrmi6cFxxBTnMva2jkIfiH/Ad1hjUrmc+hpMouAlPBPq5/iE2GvtGPT+TZKA0jp+5zZH81/oLwYd
CCYocOyNdlwZjEJpwGeVd7KE+2bM+HPFuE0MJOD6sButecnV5Tsbcx2OOCohWRR9fw8k7wSlYD0Q
TGdLJolDuLcmaC7m6CdVfJTQWZjRJYsh31v4MKtkDtlVaA2yd9+LheCQf1h9sBOWuthmC1rB3DCK
3y+PZ+F0twU6nEiBikHL6YqR7QBVF6PAJnOecuS+TRich0K9uWQTjZX2FUT045rSurPGyu9xACz/
Y75PQvdyHJlOU03t7ti+jim/1exr1E6nCgpvzUrbqNep8gUfJoiSfZHKV0MVt4Mw70Z84ADzNkyo
QRimd701ri013LpSPBou+F4NSYYHEbAtj8SG7ULdBdc9XrXDTCdjNr7mqd9IY61cmtxiOpMDuw4g
h6Aiycw33JRbuDNXQoUwK0AEAxruvVuE9GVyOjemwGFWPvcVv36Az8lEDEAcUtw6vm7al0bx3Vly
zER364bNWYw5Wr18zWzf7vQ9+Lz1jOOvAfc20tXW4aaFGFzLlKCyaN3Lad+wAAZC7nr91KajH+sI
KZoFAOPdmArTLf8VznQZVUHSE2JNW2xSbMxEkzB71U857dNpMneJVx69Bhc6bw4mDh8/2D+juIWk
DMwm3y9/PzH8Bzyu8N4Dir3zSvvQmMPzchUWJZ6WRr6kXVfViO0AxQMF2brWt8gjGuLmZkEFBmXA
mEz5DRy3iFbQaE7bwHLPQeTQU4+vSsvwYgWotjhFVPcN7UnNQQ/NgC7cD6iunNp9zrQFy+Ftak4m
IRZko6r80W72kugxD2lhjaLMUzGhodEWk1JPosgCFYvosfJT2qx9J9Xjl1uK3rgPthssNbl8iOei
mOmxx7AclD652IzpZPXpYsuoLSR4jUN8CYjt+iPdhGKEs7TT5+B+CQ2vqgVUQiZLOFxG1ByYCW41
R64aPnTB3dWSyNVapB908VmkqAjhonKRzYEJPefN5TVn7Ks3yzWWY7geWoclkgKsDekBKW6XWF5b
iGgRktVCcAXH2W8rvNLcNqbClD6Yq5pT6B/KIz5KwtC12VnAjrdZgWW6MdiQgl0XfLuq3NlmdChw
Os8UE3yGJgg9767j+wOz3KQIbkjII4d03DCzxBbDc7hUwaV3DqbsOXLVQfb6NooQMy2zsTjb0EyF
CDJTp6tjx3mL2vDkhsYqjWJac8RVagyflHXphXMScloZlrUpsnhnOM3aGslwMdVBw02hZrTT2MSi
zvYbXaxtDU1pMx31AMhfvaGfDhJLctpsT6VkZ0OGlk2EffHgRyirDe6cHG79jGfSjp+teb411GtH
rrbRvRUuz8UN2/VKBC6G6vjQ28WWcMlbguPubIujNszEnuZ7h6F4uZ9d4r113qHsW0Kgwq1ZxoyT
5HpuEHRjnW3CzRQCzMCUI5BxiGE6SYKUc0EISAtUAZrIUG7TYDzRkIRQ4d57k3NyWDAXda1oXF+3
x03Uu5cebbYtoZOkO3qw1wKyO/yrgLkg+je7WddxfvXibDfA5y3KCbwa8cwtIO/M3NEwwnjg+kFv
7hzYHX/agT3E7MrhPiKNBxbTrAMS4d5a1jNiO5n/I2sKjI2RNJug+UR2RCAJ9nbXXS8fBN0aRnrE
nqDNyaW3KSRwx1HPXqrSOE3zuzPke4Z028hLYTjBmnenrWIPnui9Lh+imep+RbpN5ISgbCE/m89Z
pPvLWlhbC1an209QiASJKbEVn+ikXM1qfvUcl1K4PQRp9xTQiF+NuUv2WrYmFvcsWu2+0xjrQCGB
gczEJjl2HgdFYZnwIjJJdQENZpqgVRQNsH/rvSrA5lXOc0Ej54ZQmp9GTtg4YuNo9863NZILXNWI
jcmWRzFKwsa0nGgDFHNtsgRtDO9//s01JgHVDypHCSQiVY88XQJPqtnfDuwI9Yjgy8k1Bt2h98JA
D3L6aD6H2m+1gBsyz6I9ZOgUsGZBQFKOrD5utPtinJ8zfWmnK2q+Vt7ToPllCAnB5RiXsBRLD2Ks
MbuQECiliHzHPDLzTvHmyvkZNvxCjOh8o17cxZQnib0MwCPtgO5Hw8JM167uerFOJ36OGoZLo3lr
CF8MFxhAbhlf+7o035HGNIwgiTxp9AejLX8tbXnxmRlLOS04m0z8GPTNqQ5RupGCAX2fRxNVMkub
Ht6HEStTa/xWU/4z06fDN6Pl+OEZ7U4utgOt+wBfPdESio0FhFFkgo0UOx9q3xBf6DL6K+CnO2Bl
XWKTSkcMrCXVDLAVh0K9DunI3wTllF3svDss19QVEXuZmf1Egutvj+49CPCfEgvAjZjpGWVO/msO
zCIjfpOZMFSS46NdM6jfukbQknJBSs3pbpiC9ct6EfPi8qkftAtnQCA2fLxhGMJZqONXImwCRma8
1bEzny0k1ArRZDKa73IaLrrLu7HSn16qC5p0G2kS4jp3KlZhlPil3n10kg9So79CYyh4DC1cSSVr
PNFnt7rJJNc24nOentHNVQfFCGujlR9F0N5XNpOFNAm/OmcGzKfn90VycTgwoQMmAKHm0261bqvr
6ZeUbAJOEu/p6Ba4mVw++ZH3QnRp7Ku+8x0QX7eJxpaTeCtFhVApaj2XX44u4c04gOjSEafRMOOD
ssKNMVOR2T3TWm2MNogeA8ZtePy56oZTlDeimsLbazDRyGiqrF3XSfg7hpZJQIYDoK0uroP2NKXa
knuTPjeaXey1+lTyBPmlOdFZGAoTnweJu6HhvGoh1I4yl/Vh7plXRB+TGVcQvPgNqhzzKzKEg9bX
vuqaTy+ev8yWqy+b2h/D/8PemSw5j5xZ9lXatIcacMAdjkVtODPICMY8bWAxYp5nPH0dZLdVZUpl
Kqte90JpkjLzDwYJun/DvecGiMn2Vh1OO6wO8OB52UFAshIVxmOhbp1AVSfTB/uf2tapVksSNTbC
ySd+w56i32kuUb+7d0ZGjdN4ztFxWYIRPo8bskNUpIccb2H8XUW0zX0gnzKfYOB6ZPxWBfGW0fDn
JI133ew0klScUj42teUtNdm4ROEsmNJR2re8ZS11EmisXRhB13Fb1PgycM2N70fVpl/63xoam0J1
tSG1tnLvW8n/Ts1WbOeOf31Ac0XtPh3ykCZwVhZqfgRIjOWrVyVK98q65KNFOtE4TJs5ZXs9lSDE
cMpxpy4b+T6nkKqYq2VooP/4aBsE2cD13KMK6WuqqvwxyvynFP2lLPwWkwtvQxsHmA0662jXRrbq
zcQ/NQgH1LwYcUZGlUE8XIk6/iKRwM2oc8aAs3Q5lTJRNju+TD+2g4CDvf5rIi33BhcTkAHnfRSA
rjC3rYE3XKctLjDEk31azxefUJ4r0Y338NQ/styq9vPEXRroNoNfxy57NPEGGgKYs7oLQ+ddSoau
tU5ONt/jADQUAgfEdMtPwaghOcTUe1yXB3Kob4yB1+hQYK1tfBVzlF8rrwRrb1M2VHWz9X/9uMQ9
6Fj9piniB+nRtpctJpXI62EUqfxQfbWY/FGcYskCViIi/rBYcvQNrBvy5SrxarffTA6aUe6hd/hF
EDosDiIR8HA51vJ4FCDDwV2g0ECwwogVEEBPWGGmmWWmbXfoIUMENSeUleAKwbHTE2hvzDCqRQe5
Psx+OrP88R281kbXgaCet2nOt3hy6p0INb6Uwlx3kZMfihandrpMBZX/wJiDi6ylKxq7ZD94+mIm
mbxxmxRhAhS5Yo7VRmvSP5a1ycQ4Zpiq9Zx4zoakSLVyveVJbcgg6TwQK9QOdj7+ICVwNoZpHrpF
1Z3YeCChv64km3Yuf3Ugs2ihM/KjIXicJ/AUVsXbVFmQFKoWjUzfP/Sp5sTj6+PM5s2YJtfwLS9u
gaonUdwZEE7WSvEXoMJ3fB7Jbo5cRbUbPNPbU3fkfPawqSAVjEF5g7t68qZw37V4QPyqf4mY7R/r
hindgGwBupuZyRZ7lPvjAZLrm4m0thp2sZGMn8vaay4Zl8Jh9w61xGUEwCBH+qRQRGEmN7DdrgLu
+ZXGDGqylUKs4Lx5/fBIJMHrYJNo2gQTxSspLcDnH73ALOHj99FV5poUONJomGY0Hwmo001cP1qL
dd0dENjNirV0NX+1ONlWvsp/mhIyTDXZ+8nhQVGL2bOa3Jc5Y/8z9iTalS4lS8H4y11AZ4QpvsCX
3cWWPHYDh/TymDjQGqVQkNQzHmRh8/FDhw3WQRni40gAdLqonkwStj1Boi+7320/NvsgEReIWuYh
i7P72fiUWI63lgNvXDrOeCUlAQHElBTbtHMqFmd9sGkJfnHmNIYz94iwsT5r6KZOmzj7erZeDRvm
SMjqeW3OWEOqvntNNdEvajHAgAn6xCZo7C1WpofOcO9adCxn3iLzHEXuixPYD8PAdJVQrGg/L4os
z86yLShz1AIBQ704hIiU9MeJ4chWZqRShjhqgSzgScdRMt55Q0ZIB4u5TbSMRbEY33Qi6u6wt5TE
BTMGyCk1RYitpfdSbHnB4qjNujVJaTwaU/Kdhp3FdCS5Lrr01WSnf5tnj+48JkycjJosW2+DG4DL
TLnOVW1+SXQgZ9vD5zU4UEajEGR3QOjtqFvUBQZyLfQc9Aj4TnVDEnn/R7I0c6A2j++cKMQR0jhA
vdE0C9nBveuGR6KmBki+1UeWTNdOxJJAkkq+riroiHRmz2PB5Rm2EG0ss70PJ9pko8cBGwI3I+OK
Dr7wwx3PDmiYYLiLc7xL4axxaLjyS9v0HTNCCKdHAt8zbfIL1+JCAuczwjNIsoAfBRMlMUZI68qB
KzAEt0I6F1U5r2NiWKvYwy1m1fbjkBdYECmW6tnsmV/5pHq5h3JCGN6DXZpUW1xxDJD8fi5TaFjC
RkHRWfARy/nYEynRlrRiQ/rU9szGprI9Zimx8eSptXu7/YhnklHsjlWiYyBvjvqbeVwg276n1ybh
RKh72YegtHuuyTphAumife6T0jmMDReGkMbJeA4Z96yDp2JEH3of4JXZdNQcsN0w/wp6BYTwyJCC
YvkmbAMxkpD4Og3Vu5FGC5qAQo786K01Gqu+aJ+kN1jHsH9CaI5VxjBf7KYmKYrieu0n86s3Wmpn
dw6eSzJVIYi024FpqiHTD0uwGQp9fDCO++HLWaw7r2RGELavdj0IbHtMP3xk0zP5KmCz8V8j3Ns4
DXQis+oII/cYPCWkx7gDqJ2B6A9GKEmxzcheoutZdtkUpTNz1KHm6gROCw1dVBj/OYsYgYMBNC1Y
JVQKJjLJEELiJmoX9bK/dnOBRiVHM+UDHNmZxviKTQFR+sLAAllzbbBLL1ASsb+u3sxQ2YQjsvjE
Ws3FUGLS0DRm+HRI72nOfVvMZwanyNUR0EMvkRur+06UDbiljMON5hHkYaoPjQo/JO+scpLkQGQw
GECZffQxxuuqHq+5esJDmR0726Nixb9LI2XYRzvrt6MJ1mSIG4dgAHEszbk4GYBidm7B/m9CXD4p
i1QFd3wtF1FZEPDdmWPy1AoC06aSaqBkjGrG1TatbcLmvJ/ZSrlisTNCavgM+nTe6WLZcwXG0RbQ
pDpFtaT6kyip0RqzPaWiuWPzUhzH7NeK2ze20+QNcrutRS4eyo5weXaINOlt8Tl5ZIqzsRk9VNVV
Fd9a6KnPwTFpNJAOfzqDPYC5G0A2RZawbUsz2PmGfGl1aW1icTXUnbmzHehmQRcnZ1XrNfj9MsGb
QW9H6i30d/DCBXXPJsSWQxR7dPSc8L6ugDbQsh1ADbV3Yxl/4jaZQP1VhGspe18ECdLk2cZlDeYg
GFW9qm3m7e7APxAAu2c7nWMh9xAky3R+iSaIKobaVAU0lLxycXD30Z596L1R5aQBiBQHa0L8NFMN
x8XzMk2jvYkrkx2lD5EaZaErEyi7Tkpqho83L6KzEaAXVFq6J/ihW5ebb8tRTxXUQMksIW0tfAvf
xjMBv+U+cO2L506Lz7utt/bgHWXlPoYhQ+chGcECesY5KkkSiBy+C9C7t4gOyo2fmlBFRHpljimS
ViGJZgq+4mSGt0OW/RqbKtcoDgG9H81KM5CoKoTfL1NrecfIGNznysSgAJp9a6PcW1V5Qk7mAHgi
a6d5p0T21iMjPkwzh7pOqg0glH6d4KKN+wITdodLm/nYtVf1py6g+Bh1jZaLSABlwlzLhTzSM99o
zZ6uMRZqbVqT6GDSVqaCXD0UEGefvIxVpl08tDqoNq3Sj1WOxFb2BGImYXvxFTJDYF4hPW/EKqIe
T02M/9rCC1K77BBZKJwtDCte1pydsWHUXjLrrwlq2zQx3oUMAjd0X48Zxha8zQZyypNooAxFLS2G
WfPfqrB+MiDQ7F2GBdU4jBtWLLx/OjRAAfGnJRVXllMnJBMbzs4j+rfWGa75GfhTUrPRYJ7U7NIY
x00K9X7bmlgnNSjq2qgJMGGTg6iY8ezUyHlTetzoo562mizByHAEPMc43NaKBCMCfbEfcFfwPV/m
XP4mdFE40z1jdM3xC9Vi34NaJyhxcQmMt6zVpm3gDkdSxg++0R7jsQqQMmcYyVvo1nVLyQfrD8X7
eJvK4JFpJIKiJkXFRyTj1lXYxQeUQvWMCYES7nqQS+puDTXeNeOzEOXBb0gAiDzgzCPYraU6LmIT
pkyLHwK4QrcbCs0+tYW3mkzlO9Ey+DTC+BO/4IbIJLTkhviG7sJdnqMMZkzDBzgCQ4GiA6RNFJIx
BWnQI+PVyBmupVc8eY19HqwARC2iRdCC9oMsYzoLMieWvrfw2VuYYBPWU3kdiXm8Rwr8KBYsQwIg
yHIg93crLyg0LpjkIOP8rFTzSNFs7+S7WyuOoPlGkz9EelbyAmR5PaaiPDtWQXiOQnyUzwrfVvcT
BQZBofH40SM16h1I94Gks8tQUHsJEiCbQ9Fj/7UxvSja5tN9jZNvazfyK7StW1wWeypzSVKY24z4
wwUiGQukFb3M20iMI7Z/iBSuu5hM8KLw3bi3kVDh1QZvpAgO9VBtIU4NWeHj5Bkp1vfpCCiEC+9B
eBQ7Fpke697Br25l+VUalXCVB/6dvMgvZQCtwwsSNFRU7VmBe6mh0V5PM+MFhyLIrU9JMB4zU3qX
oKPMSnpv1/RYcjwdfwGHA2o0iUuUJY8dPqntZJgjAbv4PBSTtRWRK0ySMVbmTgmCzTuZOb4v20j0
ukM2AOVA34wxOfGxQbUdyGOVut9FXFWHOmerE/YEKsx29FUJrMUlVQ05KDuOTyZMBVYYYUcT74RX
70uPoYnBzwhdYhfALCHIamoWUL7/2aTeazCj2RJufwdFuboy0/YHyHC69UIHxkg7HZmegNlr7gPN
MwmptyEVC0/79GJ26ba2bIzFDZkmSg34UybMZGjtZ7xhjuH6G5vDB4oJAmUVgmsr3Z1lItVC2HFU
EHDrDPwXYJOlCn+ah3DP3MGH8rWYu3AXNh7ycjg76srCiNuBi7H7atuD8l1NgY3rHwW6ZBxNCWgf
/GIhNDUUTzN6WeR88VbV+e8gvKtCV1+QEl/7lpXBomzh9Mp9s9jpVCEGmIL6gAbwEII03tX5cxnV
bC+74Yjc9jh77MaGYrrGOqQla3oHqRQ185CxD0j9fV8ZFv7uTG8nRx+n2WQ7ge9sVY/nQU0c9aw2
6P2Jg7c5q4Fso82t2m1SkKdia71LR7AfKC0EQ2KfUWJov48Z8aROGTynfXhKWyHPQ5b8uCg24UH7
chMVwZPdRmKd6JhcWa0eRPWD8jK/4vAk9rA6lPFwjymXUzP0c1KU43XoOPGWkG98bB7tB+fzykJk
tk1ZdJVJAJkn8Z6ko25tqHYrs+ZCTrya1EhoaFOQ9fu6NZ9a/TkS4n0VWKCKJNtQ5f52MVR+suLZ
R8/h0Wwxw8UpaWy2NZ8k2zEbzGxXK3RYmorPLXKH0QsELP7pO0J+BhxWqV4PVRgzQsUNIwEoQkx0
sOZs2LTBLA7eMiN8MykD07B0zsoBnsl7rXYEP+1i8cF8kChN17RXbQo4Z4q913KA0u3RrvNT6zdC
C9e2j0BOqKHewq2Hyuq9JfSnexV1hIh4kDU0Ev6cG29l+Ys32Za/LExvlWRZhdYPvCGIPhsHJ6Fe
FZhoiXnDSHC74DwpmSxFBBI2ocM3hiEPk4tlhjFS+3GPRxqfV4HqRLpIF5iWrxMTt2KnJcCV/NZm
OVUp8U3OGInlnWTfU94x/43Ar5n2zq5oPPCGpBDaHUwSq9wbHxUaQNrVi8Uozg40mfTRRTb+j+JC
FMXbaKAMAlLzQIYIzsqZZajV6VNBFLFXU4RSeTABCIod7tt7TqT+mIoCNkZ/tPlDfAjZgZy3tTlx
G9B7ze6N60kqRCpOvKKc1/D+/K6xDz2ZPKzsjJOwSHPH2rEUk1jVnZSYJouw0YH/p8XAMGHeND1/
3KGfgkug2a2HAH/5aVPvfmU1lriUhUQXUUcG7ZfUYCjs1l7NlAWtL66dNmCj42Wkk1tcg4IrERdX
R6+FmC9geZkROBWq3KUnrshx8vmRPKlbc2HWkabympMZYFTTfb+YQmo0+mwb5hW89gA1CaYw30Te
wYphn8cLOaiIjLVPabiy6/aFngjqOsP8OEMUB2IAbQldfxkwnh1hDnjWh7YlY7e4P+Ed5wYPqgYY
dX2ftibSiYrfNgHmN/joxyIfQgICJZKWIkQJlreZDZh32vA/2bpDX6fP3ZUNpH9NaWFFX5khHWJk
3HtmFCD1WXenuIPIpXnhuDqgBful0KwoC9UNLktWVu127PnYTbwoO6CIjZFvtA88VM9nmzyylTc4
9HilT+Jeuh/HMdx0GmqCjAK8UdhO1wPRirOF6pBH69RWdEx2VJFw7XOSgVLf92Q90SQwdYwDMl1y
6KUmhwLapdXkMW1iyAFLI32i0HxIPPc9bBBQuXH12iqEoQq/Fiu0zdyGkGcxiCNSHW/BCM/0ysdE
s6lI+2JhuaAgChosURZmHjX7Rysbn0xYPDFLl1UiG97jLj0ECdToXPJbVrSC7ZTfMR1aiC/kcrho
noPvWjF/KVvHgHQVvTWSqc8089WlWdyP5QAcJ9C3TWq5W7eoJtKHjWeJ3jKT4NUbv5FsCKZLoezn
xe66yu+mhXGQ4fADf1uQLc1EoGvt33b2XrvYA9wBgdTXzAnbnJhE24Lp+0d002wLOlH30A+aI7Ps
zqKsuRn9BGlxnH87E4JEtDqPAERIgN4MRCQhgMpKRBMeKvSE4Yli1sv0wcAYxacSOndgyKyNm0wf
qk+eEBitRZ9sy7q6zrVLOEY7v4oEpd0IRlAq/REa1Eb+bB39TpGQZW8z5V5jEPyW1rWR4hf33o0Q
uR0hb+jqvqeUnSdDohd0TCGKdPRzMY/Qus1e3J5xI30T+XHtTEqj9znM1W7KbI0vx1PgdAZ2UL8l
EtOtWfpvE1bpJb9OdfG9AEa2MIec7aCrU4VMNZixvrJFvtEIQDILrqANUMU3rLMwiajKlD7TEraw
3qyXZChey958HUyiZ632U5byTsONKRU1xrT8nyWd7VyDFZGIeNivn/wK1Zko+XboEjr6zGCYrzG3
rQlw0LTrb62sIwGZdz6y1LCEj1Asr8GMw9MEO6AffWRdcbMDq4dMgXE9LM9ZE0vQVug2apJ+xo6V
OuKPYG2ZHZcePSHU8Be2TY/4dU4yhpLEuOJAm0pFGUKUMSjDMSQgYFG3up9j5PTJjWuI687Jj74T
fNmgv6bgW3U4E6DqP2ZNDGKa3VcW2Z/uVCGHNIPnAdLwqnGmm2gcX/KAJ6CRzHgmTxwd0YebxrIh
GN2qRWCT9PxS+MXp7SvxoMxi0+BnCxXmc2VHL7VRvbpzrlZHLsTPTHTwkCHNwKaWmyDv38QAesOz
WXQYswaY5BE7UkfPpNedqqHHfB65OCWaM0SXHnn4lZV7mKXm6ZBK84j99jaMiODIbJoSGmGrbIEr
T19lQeoGtye8Cy7N+dhM3S2p10dRDR95R/3YkLfj5xEN54lYMugxDh7rufff24BtYdWcCpMNNVMk
oSMk6MZXQnwuhwYqKqXKT+tNUhTDObwvAHkHARVfYtLND5U89u702JrqWkuSAOsWH4gARITK6xx6
AYFBxX02J6eBrsQzHx1Uhuy+rge3pqv2yUkpvwynuXcQc4wMyAElMpl9KXqWfWoc9zQ+1lRdHKnP
tRZPKh8uYRt/MiCqLBdJjvtQWe1NbvV7sk54Hpv7OY4bft0eM1fHdMwKqUD7X+X3x8AFLZ76OQd/
LR4m5NiGlV1QlFBE5uqVtekNGsw7N4KM7xk3EZb6odFLBJpEwIRUVFXqo+86lLUBe1aPW8kiV0/6
10Je850BMbT8zRhvAtstWocD5dEzIlaorzknfTxgAsDeRuJ4cJjT6GeG6VpH6txHv11u3fQWXOYo
5pGe5PxmJPEephlLXi5M1tM3lWyRjROaVVM1NgN7zGb8KO1kwVDzKw8EjM90+10THbMWszeu+Kcs
EsTy/RrOdG0GLbkO5r7FWOtTzM1dhPy/wLoQlekDFlkxux8RbQmfNNEYLMLWy4YgLeCwDpqHkYij
eG1fYVRc4gqyz7Aud4IsLlpIRI9j6x1sIoyoDxlUBXQzlAz8sfY7glpky5wbWvDELi3Z1HIJoktg
HuLzfjnil1UWcwAzviq4jUiA5yFCKvLuMzyEKBt+aBkwX9Xtt9mGJz+ybvT47KYgCv2SffrUO8e8
k/eei/67IB9qsRyxdBuL+z6FXLDLQv0uQcjgwWRiFs4/NvkCyDLmK2J/XqZQfTeOxa5hZkftMlSe
w4DHMeWmLHFfZixutc30q5jqVWmMn2xG9KpBVTkwKqAboe8gw/2RxJTjMC5rqvLiedbjJMrPqE74
tjLkMNvg13fiS6adt5Y9EEE5mybvsIhg3OEQkteYYG8hujaABoC/1mSCLni2DlBdNeQXm6DxKSaB
K2lgEFpGvy27hO2gqO4z7L1tYPFEUmShVI8RSxIXabg0DBS7JdyM9NeX+UoAGYF/ei2iCH/HDOCN
3w+UM9yTppHg2Lr4F/YJIofnoUq+S0S5mRM/wMT4Yi23G8zFe6lGutj2u+Q2ycuM4EuTjnlGeo56
a1vYGJgAy1qvLmNcABH7MquPulVHx+uvrDlEsrnAEBKG2PCT9kZdvHhZfR0QqaRSRcb7wl5iQY+k
SFC5xu0l1h1SYDx1K3fkm2SbLmLEZN+rGvD6sq/PNZv36MUP3Sd6pTubPzZ1XIQ4bvhIKODst5tl
RySVc+WG82Mf2s8tYANrfhrQRCO/v9Y6u8cfDaknEz9tPz7jZ8E/ZWCigi93NxiXUM/XsgqI3oph
V/CnBHJdZgBV5fjeuWSHAU1iNyTFxawXHg1JkI65YGjp4lDMFvmqbFDqpZJBg0NdlkfpCQ2txfzE
8PS3x8b2OIKvwldgIYpu16UaCGGeWF50qYP5HZ57ETTJbnCcG8/i2AFutbOK9jFyIPMDwXzyhPwI
cacrj0+cfR7PtwKcSEd74/Suix3Mp7QkQXMuEA/ZvGZZmBvJEGidu8131yQsXsPuEDbjs66XMwe5
5qoN06cBpJ0DuZZvKi4XBf3ZCMftEk6VteHOBsBC/1lyxcEoAscSf0O+eIyqeNOyHa4rz1vTdPBW
NiF14/zcNG9ejOW66B6ZQr2UdolGrCjenSym5JvirZHIWzxlr3lwsc3oh7FNLMjKccePPHfPFFHn
xnaYKqPOzqrkbPf+DWZsAzC4/yRHx4ULk1Kuc797xO5BTZ+IO5uBEc5XLoOHVdGnD5TDBEr7KO7p
zld9PgPRbkkxJkGpkQxVSuN2KMI3V/okoVbGY9fxjox+BipK+sW283a2Ag6HbQ1ML3HU9bAfuZzQ
WNxVAXdXS3QyTndgM3EzPjmtc04RoOxc0TyHCpGAZJ/Eu1ww2KEdtaZGML2Ojmruv5eXN5YB3ILx
xyqhEk5ldxMthVvXUXqgK6rtEEt10pS7unpHhVScHMElVLfYW0yT7y+DedTts3HU2bFwWR4jHlhi
IqDcV9gbgsWlZKT9TWaiHXPSnmAChnOEfuJYV3Z+ClKXKI1RM09R41OAiZ63EzsAI1u9M7vYArX6
lI/g+8eOqIhOYQ0Jk5veJmiYoJ/Q1Hy/6w49yHgRBlDaIiIWWN8HOPo2zNLvm7747F3Gp6phWtDT
V7H43FRLl+Y5EhymQjLwluBb3jCEBd0R1h9GndzWjPtj1d2hppV+PO4QSHhbk8C2ODyOTU93Hw7k
wyS8w3Y1d1RwwwQuv5HbwMEEDuOG8MT4s3KgNwJn+Bx7DGtMj4xNKEq4Aa05b112iLpiU8AAmqDO
gtdeUj2a5XCKeXO9njDUIPTPXoLBdIYeh+jQPJc+WEsIGIRfdkAd4uWqKON7FEyXRKBmazBCQUQf
1GYeZL+2HPfOjmmJbTVCpjwjAjRBl/qnXlAfmtM47ViDMiRgTIJ5ACGMm/7KvGOOaytCU+SrKviF
aML1unLtXWg5Yp/l2Vnxt0bUOhQ67W+4pBHyn5lcgtXssWoICjPfQ11gKmau80UzUotz6hJI1Fb6
nnvlmp6EDpX4AyTUKB9G9Z5aFIeOLkEKZkSztc5OtYMFRWkpbAR2C5t0XG/ex+SpZWLaodZCTSw4
46tSHet4umH7czU05qtDlwaz9Yxi1uyS74mI71VXwspuswAFEZ03vdImYZc+Zta4GgSfghxtMLBc
BslQkjmFYUUEn9on6DATV7RUX4qReVrGj1kPNC0KEciQDVOOJD0uBFZrPneJe47Dfif89G75sei0
P4uW1i1rL5jMUEc18DwyPh/IBHtZ6XVj7Ye5y9hvksZXTM5XkDOpKtPPIrpCh5eunZpSTaQg0AOA
Okvwqvg15vDJjaovL2CjRj65j150eY21IX4IOTdYld2VDLAPbfzkOuxZmTAdItmzvoOZAKEfjaCd
4JCLIO8yXceXAMDE90njCZiGmE8xE9ignB7DuPkSBNHGuQCRqJnAWLgGYX9FSIPIsxLiPI/2bYXi
jhjgT77C6zAFjDiY16xPLwE5dkZTPohsqbJq9PLdOF+PTJQKYqTL/s7PaMNCHgeyCOmqyUGxBfHF
ta5uyqD4HYrh3JFrMSC5z1k6rCw33c0WsKW2mN4xWHyyidy2nfVMdbQjfPzBYyBQt4wPSq7WzMI9
1S3BgE+1qG/4dh+agrkhOR/HvoN+7s88f/PCdbeb16H0ViaKl9VsGQ8B21Yk3y6hd06zCrACrk0n
4jHS2Yat1X3uZiNq/BrI4S4FPbn8DnUNwI9+t6hfGxdd0JR2l9btnx3NUSTBrhCx80Xlidk2hSTc
g7pzvGxYUXYAt0/lPR3KZ5Wpe1Fw+VHaEWqhg01g9Ks2gLGW6auY+qPguic+QB4I6UQ+Z3KS1p69
IWDgYC7vs9eNapWSe0tLkZ39UNzbhGNFWjyi2HmysawaVn3TVfUlHUcaCT++W36jXhFtNwD2C+ev
Tsx7Xz7FeXlm/fPZxOoB1f+xyIzrvr9zuunYa+OtmUh9rC+tQeChZtsuK+e2CPVhQVI1DPoBrGlk
TB4a7M5/czzCOqSDx9xXsIO65F5xZDL76Amb8PZTB75cocdDnb+amNVMFqKXBqZGpeiJgOvm0KTV
dWSWu85WcDY/XBdXQTGdJTtBvTzToZG/jHV28IilnV11a1m4wePmKGfvqve664F2wqeMUmZzYd9y
LNsU5R57H3e8Ya9u4YNLGiaZoVU/DuyUWob3bVjcQrbl9oy4YZdWPbLDZgsuDJ0svsqQuimrjLM1
okspembmiBQuGf9pKoK8KgIrc82GNaHP3PiRuC1b6yqd45ceuLcyJD7JyLyNBkRIbLbo27NrqSkA
PPTwXNukRPV5+cqJdhyT+7kZ2HPHbwPqHSCPlHAQWOIFtXmnkUciFnoU/rYY5aXskWy7eoTLYgwo
HsYBmYgiXK/4KCnY04hnZBAp57/tkWvlkQnIunOnUTjiAP/FdfVp5uydq7rONtNnhKhkHUSEeaEy
SjGgeykjLL/YC78F4OqFJtyn6iVjbNlJm+mmi5Y9Zj67Mzqs8ezZmXeB6eueoR6CXQaL7cN4ISwa
0i6y6sc8I/OvnK6cPMdbhW0hF9TVURoaK23iXrftn5gGnUADMvlEAUkUzVeXBHhMko1Daty6GzUg
pbKhLIjQ6tjYCwZcEbmd3819shwnC4FxZkRicTMUtbGOg6sMWtTW7lJ2T6reJxdtZMFVVHDSANVA
6Mjm07U//SRkUG8bB7NNAHEtTUBos/0l3GJH0/VUeNb/x7X8a1yL0n/7X//7zzSY/0t5WXg0//a3
Y/2TfuTff6a1LP/C/6G1GOrvpmkqE9oucDZpOxZ/a/hp2n/7m2GZf3dcyCYe+yXlOUBM/gPYIuXf
gbFI3MjKdB0B7OU/gC3S+jv/qAVZT1iwh21X/k+ALdaCSflPYgtLOLAwnpJ//AzkkY75V4wKWxAt
POaI6xxX+kMw6dsxnNM9usTuEJS2PBVIAAihq4hbEowJgdBGbF+8nwDoMdedvBrcyd8HBvOKQFF5
NhAoVgFXxz6q9396X/8L6ou34GP++mKXsk44luQ394QGY/Nn5otOMzNP4Iet4xEcWTaTc8Fo0GzY
fPdm5uFXSCa0W+PtEPLt0D5+VE1so+elt6NP1HDf3vku1Pa2dd7/+L06A6+TazK8NKw/UJC3AXhJ
bCS3gew0MXUJ9bdv2aeYzf/Gy2DEuTYmEb86mPkoT65CdGUAWQhAYO07ddBxkx9LYV1gs4BfHSPY
5Ub02wBuWrFQt/B7DciNxWBVvD7zgAuSESYxAkoYybFWQ3ewQ2bBlboWY0H+M9mupwhf89qx6heW
U5TMrVlcY9vw7mVteIfZTIZ104p3LyHgyA5t/BPKPgb8IVnlFjcVc5Mk8GBWMrZupkGdJRK3VToT
pDcx/yIjY9pNHVM7m+H3qZ6lJEooo41C6+ZHqKGMgPZpCOleyqvZHw9G4rjPzZS/m2NyhQefZNhu
dq9IzML174ebf/2hC/ufP3SKT+VJS9qWDVL0rx96PYau4SV86FbP3Kzsqem7ip1khbX69MdfsJQ0
J1TrV36lyhNbvMuQo8Or8LGsWfjHBx9rNnbk+tUMA4lDj7XxXJG/Zc6XaJwoE4kJDl3XP0umF//6
5S/f7398ZrWjLE/AZhLo0haO0Z+QSJWmI5wFFsiIseaxSHNiDGQc3Sz7jzaGlMQDuZ/wlqymHi9U
TKC3Tsqda6ibIitJT0J3lCZCQXY2UkYqabspcNn9P7xKDFKmrVxTKs8Uf32VMB7rSRSYg8dqvkVw
dx0kOFjRW0N+mER0HM2PGY8PaUFr5NDdMbdqecIeR0pFldzg4W03adA+Ou5wk6ZOdrJJRTj8N6/x
n44qDfRIcVwJbZrClP/wGpFB6So1QKvqKbR2uuk+ZJf5uxpf87l1CQ5IGBOsRr6SBuC3XWJUKeCl
cxq3yfaPt3JKQM5oFIFRnLb7oLoTKOVVjiv2f/5KEQ5wqAp4W6bp/uOh6jHKx6FarPPSbA92Lghq
4jCn4MImDdADg/EICIVYkbB+ADxwtWBx2PTXjFZC59gHwx4cMynOBiSdACrvpleJgXwH0/O/fqli
eSl/OVI1GgfXs3hfLc/mJf/1gx8bY4rtcQnTa4LvoengWvYOqjWR5ylvIQbYJgN6KlJvH7e9+dn4
CMnGySE7ezmnimrBdgIUsBN2dXEN8Ta3r/LahEc/py9B56X/zSUg/+k80Iqxx78Tdl7LcStp1n0i
RMBkwtyWN6yik0RKNwjKEB4JnwCefhbAuZi//4iZm47uPjqSWAVkfmbvtcH88To5vmMuL9z/eKFQ
YkdOsLjzoZl91rqChhrfpNXfrVzvVNTvyml4H0Sa/+iQIO4mKkY1jeAf8F9i8BoOkMcx5gyM/0rf
/WfNzad0hpm7LN8OdMNd/ygQN69PuLaXQ57yHAgKZMQlSZDuAfAmwOPknpSlOMR+9M3MyyMu4/Yo
mUZs2oqF6wxRATB63j4WcfGUgx8/lEJ/n0eIFEGm5VPRXBOpnJO1pNr7nzi6+hfMaQj4RCqvMS7F
DexxI0v+rwOJquI/v3HpcpQyeg+WguQ/zlOlumx2avwwYirrY+5b7tVP6CPXC9HUfKm0/N/7QCwL
kfpUkMlVZa5/wdwHhUhiaWGfH+wFgxljuv/vj6O1PG7/8ThK2kOTugQgnSn+AyAHl9wIJUSprSoh
wHIH04bG7Jtb63EorY5BF2MTnEgHf/KYS8AnuICj6m4T64D/6+L5fwlzlEa+j5WcjYYZ2I5lmf9B
mEP6KaIwYkwfYClh1dkkj0xzFj5T8GP9X10Pn8oY05NbTdMdv9ASSW/+kMuMeH1ACpl/6gnFAeA4
SDUih8dggo0zJ3ZGZFD018jX5yhp/F3vWt4Bus5JlGRN/u+fKm/F//+lB8LkBrXtgJcncJaX6n+8
NCzqWt9NEY71lYrA18blg09oxSRMonycjmRRIzgkM6qLtLNh45vyassqB7HEuHd5CRy2/3kUdftY
9ShZtMy2tdlXZNkptp0YcUC5XfKpuQIHIQEmyq54Aqonjci+otv2q8C+DmpwzwCjaJKXuiuH3H9g
IoSYJoMR3C6Vh5Mk36WfddyITJuK9CHVufdT50ts5IgAxf1oAbjysk1Lpkf028bvubUib9mrvAQQ
7R9Fh+YlVymtZPxnmO38RIoBFU7cP4ga66hWjnNOMlgKrCr8XRv24PG0HggsJvkYWQ9Gk867hVAV
1krM9YzqpwrKn4itY8yItNRZm7zWo4cbsWC910isXUw9gordNcjs5I40b8gSG00XoPKcxC0O3kME
rBTrfDHuLQ2irVHZ61qg4rRK7kzhHxkMg9xSyVs8teIUJNYbqivjIEdmaFFgmF8fUDIXx8Yf1C2j
r7MNGPOmKR7MNmYInKOnRy2u7gysPpJpqA5wtsl0YTVZpvqEuIoysGDg6qPy9YL6Dz9DfJ7n8RiY
WN/wmcTfsQ+9Fxbb0HwJali/Yt9VBpWuv/V87rBYlb/Xr0pr9+YE7rXgK9ZTFe6hH0xgO8rfQhjj
kzJClqy69zaEOPHnul4LAkZ+a0MbwtaIOF3qvUug5bVIAI4sl8loU0ZkYf3N6QoTV2cAKK0DX3VE
BJkzQyLf1SdVO0rt5uRFGsmFBLTgW/z2cQyOotNDe1jP+rSeXs0OI2beFT8SO5lZatbWToxyr5Oe
gU7oOa/9PD4QxXVux3A68MP2PZmjGGMx5gyYUxAeBPuxCdxTxicZkTvlwVO9h5EmC7hFLtrEk3GL
pI9lOAWWV7cEtFZjfYYTYByqIpUkwPin3nEYePsjX0bbI5HCMmVUbfSuP2sPS4jJm3FEJxwcBxb3
sWAI3BvKJD6BuMIaq2PjzixCfWxapQ+pomhScRa5JkAmZBcb1X+8QSCs0cbFdBM6AWn9WavIlOAl
zjZnV7U9cshSA5k61OhIDpNR8ZeZ/d9W64LOXD75MGwUGg7/ENeWvOLPuazf/JS5lyqUx9bXtzlC
LUbFY52SHMWKT1N5RdnkbFzEVzhanOK0tpAo+E54GeRR+9ObXQ/mOZutxyYfvXMRBn+HgY2cq9AH
IE2HZhjTo01OORx6970TxXdVNUi1W/+FTBrvkbUfasiHFCvWcf30KwFkq2KLNsumOYInDF99xkbZ
PNyVyxarWsJdAwWKPajwDvuNB41fS6KWPecCHpAREJisbQlVwMZ/51TWD+JjEM8tnwJxeN+YDot9
OAFOKhXOnrxsW6Rr4QFD0GaG833RvrqSXlU9jtG+SPu3OvM+6R0eUisvD+xvIdZh8cAEu/WRqexk
hTsja5Edf306I5NMOHPTVk0cfJmwf9hjHD+StBWnxQHkyX19TQ/Osn2TDZDI0GRrCUUNabaWhN/8
qRNz040JCgh7FnjWNLJI9PtL8QsvVV57+O2IfEBJVJN6RRe8r8vCeZla/864FvtBu4yH+2WZEvIs
x02dHQMCspu8+L1+/OtJNofuAXuJ9YK6D9eODJ/6wu0PY8i8LA9dViFdmIfIHFJ9GxIFO3GtHdDr
7teHyA1YDVXs5r5eZkvNxb2tkl3i8gBLUrdI/NMKSt76pDVLP2vpr9OZ0PRDwAhgn7bpLzzj7SMb
OeTY9EZtVNz7BYc/BuSThyoTZ8gzwgyIOGghFi83rocuJLXt6QwmPdt5Lpc3TWTPBpAgzowBoIcq
BP5dgygnxhNbT/2WeIjwIOdlVzP2jwGX4Db3mRDOBnb49RVJ0mA6NRIzVY2YxBjo99cXSTqgTBxR
7HsRH73FCFx5xmXJi8oneU20lexcC1tskzXTfv3XaD4E6zPlHVtrmGEU9gDHDlOE/jpjy32G1fKJ
HXmPNCk70kut9+96Y7oV2IMBZZ8/EZYu5rG8JNBKNZSmxOjAe8TgWVp+upAkwIMGZ7Sr/eQ1aGb0
kOuZijc+YLdxHcN8Ag3t5FgJEeK00fDN75ritZj+pPgfIWakPxI5f4PK6V8Iz+j3JSScbdRagvRJ
F9mBQfZv6p0MeE4crow3o2worqFm/mz6aNYr8dTM+XBG3fUwZX3wSDSaDRHuNrAvxQca2s/eO0QL
FvrLhMkaSJq1ooKM3jZhXYKh0GsM7nagTxcqVojdpYFv16v5/vJufGoT8RHFuUnR5LINScksT0Y0
9uBeCdaEackwXh9cXhs7gTpAsvPecSaMh8tZi9Wf3D84jSjvVHiSU3RCfz8eOvSWW5kvtp31qxoc
7BpESB6yugyPaY7CzuJMjPAAnYCksJ+DrrmpqyUNuiUjI19eIY+UMbQkIKbQoW0Si5/UHXFQV0aI
7WOmnMkqyqD+aHRR+gY5+Cg04aK52US31IQTabDnKdQxD+wPIzXlq9vkn/iVEeBjfCxNqPPLYGDt
0NcnQvICN02eP/AJUcwE7TnF+XXxo3KbKocu1B0wDBWoErgppnPv2sBHk+ZPooby0MNBhBOBXhvs
+3te0BvNqASmJHOP6+++DgEUA3+rYaAPCIrSkIXl0dTWMfNxlM59hCzTmLx9wryLuHHzp/K84STC
7OTMo70p+rF7CTP2Rv7EVKFC0ZlPRL0KTuej9M86wVRgxZzX6z1Z5Q4u3zB8zUecKmVrPwjZ7mM/
xUQBAPV1Jv0mJzoXyYJwzlkT/TJ1D3s0y976nJI0b6mus0WFENvMIuNufka+EB+6XAbbIc93BpIl
7L5qV8xI0wOh8An6kcGZ2JzxlziHrMRz2ttl9igtoupf4Tc6Zz79RfXv/livbMP6sInI3DLcPcxM
F7hQSSLUdVhs+2hGsI5kHDsatcb6+mZ+NO9FMrHOGEdoYtbLVxfqgOCT5iIAl0F8l5W9IByTnYUI
/8he1toZ5VI9u7zlQynNg0Ga34FupT4rg0Q+XCtXF0SNwyRLzVxsceGrnVKSo2gpVuJQy4MfsdQM
ncC4fZ3b9Rx/qgC5jGF57CDYAhJ9PWX79SA2AxEeA93fm5bTkobCOS9n6tr7yzj4dOLBuMGPZ5CZ
DvuvEWuQjvswt9AzBRVmTjd57no2OowM1mLMtfw38pKoA4N+CaigaXDKh5GkmHbRlqch7IJ8STdZ
7mCnbRuASqyq1stJEiUDp8c6zq13dioVHKCauKJprip5wnhJzPfyVxzy7IH2ivWiOT0uA9dMKWTP
+KyCRfFJdkJ9hki2vvttGhIsReoDGGtxplTuvmmiKZiH3n0sJJj0NutBsk4P1sddNZDK+hndHClk
ij3kg/YE7hrKqCILm3s5JzdScO1t10ePRdV6N5OwUwobqZKMkGH118SyyQCSSAzmjSBUagQmo4sk
I56I/ylsiHFs5vZ929yGav5h+Hl9nnFtxM5wiUJjl6VYa1DoYErCF3HDWYl3wyqrw/oF1Om0qQev
2FlIkHeFNTDodRdreVqd1kdQoz46TpM6tiFZ13FZM6hm+NwN+AY2FgwXtpcwLWyJe2bgSyG3Op4v
tePcPCYUYQuQzarjP9WMtp8VYlIeUEDQVWB1fxezfGQK+20amiuk5fD7GCY3axLfxBj+MiIPmibT
EwvqIDqhaBjECwGOw8lue1aIAVmYjOhC06luXsG6FqInQZt8ZZpB/YbYknQvfLKvOjb7nvvLrqlY
+wpFlMSgWgPbovE42i6G8a6uP2UWk0DOPobAg/lkOkhIEXfBL2jjfovtAT1180e1LENnIqLoftqN
nmMQZaw9pmIGq9sP8JISvJpQwDfEgkssYKk5om60fvYdlPBIZUuoQ29djSXDgzXiPqkRgKTQD3ZR
Qyo7neN2/VcAVu5GECSvOYqE2ZqTMzghajRzfBvJ0cSWZL+rmTRM7eCnwmEQkHTGO9HvHHP4J+mM
gGQvL9orXnh0p8uO15S/ZU1ZWYeTuxnmAJPzUO4zt0aQ5rqooZz6DZtWfBkqlMQFdqCo8hw8wgjn
pN9c/BYHYIqfNPmnnGteThNyDP5lI3HrLVv7PPWBu3JBJjWqWDuDYoGo1ZwGFI+tjslFi37ZJAFC
wGyvSY8RNVPywDuBVSEh7a6xlvvZkdyAGDfs0jI4/VV6EJ57dXm+Fuvtxm2KChhxtovFIiU0nIcp
dxnf0aZXJAVtlZxYitSNwH1nQ+Ej6qjLXhhcfKaokIivAflTM/qF7gijg2YKb6WPpcgNWdHgn/Gn
/hj0VFZiMC5zFfyMUyBseZJMpFnLk3YA3WVNgleNlTDqkn3s6P7qlr6D0WbjojXasRYHyJm2PzNT
78YRooOPUxafUPLTHcwfeO/GhNYqpGhh5n/uysI72oLJjoqdU7W4MJbPJeo8MI4zQYvNHL/VxXQ0
WWuf5jon80v/TpIn0RDuMQNX2niCZ3TI+vHkgJhY/nEJeu5UK/Pqxh6Kojaun5wmGbej+qTbza4h
FTqshkc37yRW5+RfXBsbpTE/9BkqudFMUohxQb2pc8Yb4bKblnwd1vTLgFFCoUswFULzreOmEc4B
fu2Rv/Bu6Pwr+Ts3pFGoGqrjSJor0X01zXz0RmAOEHEWAAg9aGuRh8qORkO8zHIr0V7cmqS6JPoz
nEDTNs3zgP+toHDA0qwEcaTZNQYGmz5YlmE+MP58dYPyZQrIkuSUIKDo0xuXQ7uHJV648pWg1oss
s/zc+3wxddaf08Xv6MV/u9oEl8uQyLaaGeq8DDZCMTRoTMwjUnyvWxOT/eC/VZZxhPi6l/lPKSuG
eWXw0efhj8hBdOz64TkssJzkGbI/5Xx3YWTvu3n8Zvr2U8ClBFLqmQLzhk/y9xQIffR1cKlR1Hdm
Ne1qS9eHNpeQDjwTpyqQlj5EU6B65EiylCgKSC+lwB882qYxyx/DuPrk6n6EhhJyz5EjZhCEiayN
MMKe76rImLgS8pPF6jkGCoaGJjAwdg7UuAPWpcyUbw3qyQ5NUSP5GVUuwl1RIBfWXe7sIrxteaLr
bSUp7kE/f9hSuXum2vio6QWKEtp/1mgDv1gMmSWiKouF/2PQ4SmEy5EZyXh2eXJSQrb9On4gZuBT
BIgz59R6bVJsC7V7xqoy3NTk/+1dEoLCjs7MH8rPKAMrBjNn2CnZoty2+54L3QUtFsJiQKfxyrbt
kuZzc41EiDp0UUTYTXPXjn2eI/LOc001U3mV3MvS0keDyOe58HadIGnIyN4RNTd7qSrKdYISAkyU
3CvT2zSK6Sr6HEYtVJmqLLcAzQAQCyaLn81ylKGr5BpwFcyMXt35thnJ0rxSoliom0OZH1KiOsmA
pFWssn0S+tWl0JeUSQQGe9/cOQXGkTb8zkZ+XNh+DIxya686cjHiYbqWIZ68vEVVW8zVu9uL/kT5
/mnbr7ZdpxyQrr03gfp5zS8yoS5BgiZ9zuqz2YasGuiVt+WkpkMnxmOZafIBkIjiFY0QTXqXBC7x
tvf89wS1IsvWhCBLRCaNdW4d54l6A5lKg0WMQvISeHG+8ybnxpx5D5TPpCiZ9J7N+MJ9YMet6ie/
58TvCh/c3pQlaBu58BtgraJlCuA55acYusfSP3QVs5qwBQcDuqjZ8yWSYNUbpxyLK2e0fs3xPOFQ
n9SuYmrYgtKkB1cPg1r0jHRRfDSge+cO1inoBtjpUh4H2XMMBvM5wlIPzW/4jZoUk6hHRJJmuVB0
L8yx75XTnWSLn9/NaLkzos5FhLyHfFpMaB6x3ba6eF1C3pbnkhD+XDoGWvay/PQGojym6mNKq28o
gT+RDxHLHdvdxTbwE6PHyDYEbMIgMbEKuLms9o34x2QzeSall2ALMAAI8HWCOTu99NmFWR/rIgdb
ZJa6H4XPiaaV/WImBgr97hN1wa9OY18arAYknctWScztvghcTl9IEFfd19NlLL8HuDWvhINjXQUk
Y3A/jTgFWiP/NSP7xF7nzKj3RmjS4wJPBtnEK+BRQdhgKgmj5Dq2uYknIluwrKMC2IyWptmW+pm7
MtqlQv5opYtozh0opAp5qf1gTzHM6SLYl09R91D5Zoirlb81IG46OBrkaL5m/vRPz+8G8tSzNP3X
KbwAvuQV1GQIdxWle1eAGrTj/Aqhcq8RChyy3ET6f/Umd3goKmx1jDFuhqCscUubUDUDhjvnHyuP
hX5Yc4B284Pww0ttlN1uyhAazhGBgaEgQbNc5MZ48vjAoEQaDU4bXXGKToRxNMF8GB0Xc+KjO8Ar
GH6DI/kX2eJ5WhJ3AQu/9TMthBbDh3JJMON8Q0fpbkxdwDKf9grC125EOHrwK1JaSFdguWWa0E42
2SPkoeoeGNpCa5yjr22BvbrUzFv7RZHJzSvBIIKgVTzdNFT71CI9SKIlJi8kqiEfMRsLbjEGlQkf
3gG+b7snWIQ6rHbNC0nWf/shmQ8Mip+KGi1uEHjPpJAVR8Ksv2faeMkqLChVLT6xoWKmzKJrVhK+
qLz5g7LpMUztfD/69ZtA8odcsHN30wCKFogFJTvGeQ0LqxR4K3pSGOFAyWM6eBbjEO2ec5glO92Y
H2lPbKrh1Td/Rpgvd4AlSaFQjEeKrP6o/HNo9Xofdh5nd2Ri9kYF7XxEVdFvOh/tH7iZhMkwOJGs
81tkqvnJcvSfubZfBXnk80LnciKGAG0kOaw4r72o/TGgbYziV0AoF0EBhim+2tH/o2CsQ+SQMd44
LA+cWgokTVM7Jt5d+gTyq3YZ24Qpo2TFxjhcerd4xI1a7IhBlsWU/ozj5FzVBITHcfTsBk/sZL5b
8VhdFs7gUOVYU+wZ8EoPINep8f5nZggsr0ZFZ/lEphHJ5H1D+y8vKk4QBy//ky24cY/9+nn9h2w/
g9cufXDaugX1bpbE1MTz0/orG4WIvMshfRQAT7Y1hc1Tu/xHkw0YfhX0KXL5nCek4OJJp6zbaqvd
j+BsSBnPvW8ljG8AkQedJJSKKcIqNZXcQ2sfa+YccYF3Q9l3qIN625CfAKOp01s1EEnnZotOJAzR
CjMv3M5juNdzXhwH/5CkkTjbU/Uee2Vw4KjqaQKjep/mmHDixWCcVu527er7yT9mRaUfw156m7Yk
Sd13kP2nY1mcrey96cbFN1s+gSUkAT6f9EEsm+zS8Q9fi2+WyEfbvHohR9I0zs0ZMgtJKxk4ItBl
gHraWu45c/yRa4ksd7rPmvAmqE9iPyzNaDYH3d7k//pSOxUfiZOkR0pcnK3OPBx17WhQslTEDuuY
jA8RVxTqFA1PaYY7cmDf122gu4vTXPzrmq75zsW0as+W9r8Y4Z9kYV4fIKEl+JkAZGpr/jmk/NSM
5ujSPmijQO4yNmP6oJFkqPGaDaME7hqNx8U6PFguN3X7N2oSm9rJ64DERVTw8US6MNjlsqbIK8Mh
eYBK5QMh0Sgx0yH8N9t4nKoe0WvUUYirnuNRZKCZ0QBDmjHC4tK6/PVFAVk7Maf6CYF/hO7fxWsL
uSaX/jEKUOHlXfed4i2BCwKOyraR3aSPZT4lP/zxjYaADZhIZhZZ6a1U6m+zuMeDvHk3/F4/Q/Vg
H7KMlSp6+yyKfmSJ29zEBJDNTIiqn+3vVdYF96qOUfsG6b9uAtll5CH9lNd7l3l880PG3OvUxG+B
IoxxBMNasKGJQ0ITyri/rXP4CWYSg9eYWNBFc7dOfQAaIvLFnHIUgpBzRHLFLjXMu2od2kuZnKOY
JIV1wmgVLY+wHVqPbQYykd5hK2qrOFVWNPK30NXXY0uW0y1CWnyyNPDKsqr2k92/gxNtvnWZd6eP
JHeeS5xiNKGeBml3UnjIAZRE7dGoWbbNTsWVEH4GjNavJavDiD13SKRiE023oSaiyTeG/DC4XUca
vG3h0qP/j/T0QEkeX6poIUvwMLOYG58yu3tPMutb6PokFM3TfEqE/8no+zA3Y3ZdF3UVpqxDjmag
tsv0QIXEPbmMQP2B15MYVoIiG4fYcNhzDZU5YhJW4mlHNEKScaOHgXfOE6bUORgfaFEjT3H86mdg
dzq8T4A4Wq4jkzHG+lNTN29qn62gnqZ8ryo33XfBTEp2hV2b+daukn7Ppwe+Z/lzZJrO/IKMVjDJ
4fY7TDO2aQnoqU2Ghy+homL0evRi7JIiJEF0mZ1XRGGGli8vDZvSLulfKCKDE/HeAOn4PC4GXLFK
WyyzxhQuk2ztA7NYrJUzpcDUTtbe58Dd9mWjoM+4+ZZEd+r5nuklsGe+AixDC6EEp3+SbpKJPa9j
NsvtzX4dcQHKiYqWPW3SQwiEtbPMp9gzhweIXwxPXZgwQbs84j3X0KK1EgHJHVEWHJoQOX42jwff
7N5ayChsE2J6i9h8Fuyaz3lvTxh066cOFeLVbMQdUgikCx0QB2jgFVfwieYBzMRmyNyXZSxqxw1G
nIxhd09S4zFpnc8GrvzRJR7llHT8IHEIZxVX4ANy1Z/YOby7RSREbL0ns20/TjboOjgtZKYs4irm
UDUBTE1Jt88MG4CGPAYKt6k3ieRYKuvkDlN2UYYk3ibKT+GkqkNtcImm9P1PwIyHe5VCYUw5fYMs
PZCJt87+2OhWrDe50OccsVQoiOKB19ouM16YGqxqr8pWMXAj76GpEUNlqH467QqO8/IiF32l1zop
lQMxeR0gw0mn1y45G1hGr7T2PB4AgcNEXZI0Lh77udrDNe73g1PI/dQCFdIMS3GT/W1dPPO1azz6
kBLWhwbzBJl4Uf2d2f1bRABfoAdv9/UmNEtsd2XU+6aJnG0VVxfRe/c4IVi1rO9l/Ap0ylk0Fm+i
kdWlX84QI8qxxyK4PY0MAba1I94cP4JJDprwAPOrOnSYqyZ/RKKWiv+eiQctBWlSjfEemqHeukJQ
mAi2l8ov/F0nf9sLmSYgksAMi/aMrxiio1iYivTcNN/yiHlJbqLCu8mpTTYk1f9WGa/cOtQuM8QP
dt9i5Kzm59i1Pyxq37tnJf2lDDExrl8SQ1Pr6OjB2lqsQsplWynm9JvVDaCmy+av0yYnjDo/tWL1
LQLrFeBQfXYwyR+KEa417CNv1wo7eko69de3LqtUYZpzRAQIfQDqgmAkgvHkjZ0AxGT8S606PM0+
fizjMPkO88lEoxkpjE2kGQ5ETTUe8o5rciIO8Lb+KPgH1SGigonMjJ7MD/y9XZMPlk3EF9UMg0+y
wUDKu/ZMVOl+qksyR3qkx3GCDdNhmT9M4oZp08D463+o0n1enwL0W/KaZsW7reQ3TT1fiwyxRVZA
zNTZPusuSuJersMawg/2yiFdUlGgo+Fayz5Nx/zW8Q3xaYJLij2ojKBM932IAEMvLv8kNkugvP+U
GuDPQhbz/Ow78esPpYMIqPY74j/M7Arfaz2DugQogBPO0056itTzmMaULDFA3dln5cbkYKMeo+hm
7YzXON6zpJo3awW3XmhFBT+S7dA5L+rHtShRrdGcQeelm54I7o0dIa4mNQIsaVF2eILYivmcG+Yi
vGqS8GYG02ekw+inyau0ShHXQmk95tfrourrT8v3hycNZJayajsoP3wuhNUzmuStMcB+tX1PwGeT
tQy9mM0Wbbd3l0AJi3wG0uxSyvs8knu/x9KaV+odqh3wFdTR0hPBvpLxzx7H/vL5pp3m/B3G3fpd
FT6INGz6Z1H5mp1w8bweV/MiZYkdaNcdKF9WHz3DD7b6pSxgTtAUDhIflLbTt/Ue+RLQo4wyfllJ
YlyMbP45I1CgoDM4QZdVtyd96FipFo/QP34GRM5Lk/A/XRCgNzSJcQqb4IHZfnRJjYmkhFKZx3CI
/yY9KYRJbz9wyNxDHDv33g3++a4Bckt8M2y9GDnJ6gA6gG01qHsyFKM+YAsoMAks9anXkX6aN5y4
WgBI1VRmIhymH0nGibuKS1fVnjSNlziwyP5kKnPUxHA/9ukiDmVc37c8WENJCUrvnDKOANj/KzfC
f+t+sl+W9pVu/o4J2EXAYEVnNA9RBesKOvnTYPEZfKmGKCiU1ZRXt8Ux5NnWuO2gguwcEv/Oyozu
QURwCqlGw5buHs3pskXjjoGiWQWPSr/ZEwCUlpqUiDDyAhx2ldjdJr6lXF2RabMCXMTcXd+x8RhI
eusyskLXL6F3mDfpQHzXEQJIsiP3uiLnIXIJoVu+pOUKVH9a4FXI/oS9Xb9Xl9Lk0Hhhskf9oXeQ
0WKCqa5Zek0je7FNqNNQwCugY4N7uazy854yJ03cRzF6lw42LDytRh2cOX1cf8cIMdSxJJG1xJcO
lYElj6rBzM04T04uKMZDYdCJo58AbAQYO4AXGluVoN7kJmAIxlqUJ5J5U343xglPa21cUHHc0Zl/
d8jZPkXKeBJ9Ye8imVHeoYoTOo+P6xdNwhp56SOrGWc56Ma4Otk1rnbLdsjggWuXKQIJUg2hjMXy
BVrZce2y1tKb7ybjMFUf0ld6FyzZilkMmWGWFJA1FhMq4Q75R/CuVPHa47m4lx4ytLod82vmdXCx
Rob6MBv5E+CR5BIaGJLA5lBJde9CRyxQyv1q3ZhrSs/YZMSR197V4Cy+5ylPIm0Z2KciuADlWkik
XGjrt6ccaCZpEc7Yx+p8t0rPxfw6Md14KvmL9n6TnEPC1AGcLsRaSaDeWkZGW3ZB1nYgU/aeDWCG
B+tswkjcrtdYaUi4kmBGKDjY5aj57yq+1yg990okD6DGl+rTxzBkkv92WD9VKweDBRf80UNdCoke
riYKO38W5rbJoNTXlpguUlQYk0LrhJTiueX2vNhV9ZYOAqt1/StOxpslBhx3yxvA602IEhIYKNtN
sTVEUW8E8SGsZX7VjRsf118V0Csa9fjfypk0Z4grJxa5FF7EF+vXIBPGV4tTLMKI1HAslL0afCTy
76gvj7XMyJUlqJA5TvDop88yk2rrdRUD26ANdi2z0fWNnBTA7sDbQgYBUbA8SMV5NlKXJDiK/yht
4MRUQXspGj85hmNxFXXMJDAoX9fudOQCY8IYohPSfkiujvrQBj/ml5DW2plO1l3Xk2u9R6bKJedO
saWmpuUPnknqAPW9DeM5IO3hg7mxc+5r8j7anhk7McKk/kUJIiHy49fjYBXncnwdTdJNhSVJPR5g
vEfVfjD6c52SRTh2YXfqxcRiQWmxYR4uUGnghyxj/T7PLdivufRpmo/jNKqzg5UNTw6L8BjIwjGN
KEJg1037BEboxkwitJ9R9CaBnB0Nn864IRN2edadox7ie+rUz+uTbFbqZCv+VoyxXpK5qr9arcgg
KsNrEL8216/FtsEMvrf72+qHWr8EwbKVufU+UJ59RUMF7AL6CnMPjJy1MvZ2QzJzA8jzaJD3Onlh
dR6G+MWrQUTEJIqFLbtIPxl/WRY5EKsKFim2/RKF/t7riBG2HcKgc1LAkMHeq84Lv87W3DQIeq3s
5/V4Sb2s25I/aRCnweonTnPe+RIpaaN+mW1fnozWdG5Fnu6qReAic/XXW1S9IgEQIXtIA2UUq4tJ
6HleOvoWTGdnYFS9PJP5UjF7S9e+vqlupkfgd0z64N5GG4KbIUcKtIn10m2qRczW1MkJfQTcjWT8
EURI77FnJ6e0G4n5XPrjqdR/c1UjmJTM+UA9oXx0p2OeAZ9iLi+v638rp+CJPSSHZED5G7blP5ln
GxL6gjPLsGlj2r/V8tMQdPk9Trvp7iK22yg6HkpHb9d37cf6irlL0b3cKzNi9UQ7HxUnECFfrIVX
C5+Pxu1qPlETIxyuVXUqU2w0RDAbOzDUwK78bLpOoQXCVgwXBsfvTRFvWhn9Q5/L7nfkdyXt4qFA
urxzGnsXK5ozwwKCNUTNLSGwjJyyP5Fhouzu2e6sN/68GH5HH6NfMjEQJQqGZtUob2MIudcZYdKa
1pDvHOhxyG2/ZdphhTsqzPTIYJDrIvDpmvyJSNI/LGHyu6qb8KCKnKwwRn9lUH1veGMPulEBq3ii
71znIjqj2me+leLsjZHXOdaf1AVQnaCDpuLzsl1e+Dk9MM5E10jlXYcB4iuBlTNzP0vUSG2kiT9z
c25zFTJzXuTfiyLz69CQ5nAq2rEhT9p6F0vgAeM8d2d7rLyALxEczXCcfpHZGBmx47EwrYA4i44d
I48/Mp9wkcVBp2DYCi8g45gIHCY7iy5r8WEtAk0Y6Yd2YA0BOl6fIMhltat2+aJhjrpioVjm/m4Q
f4oxDB4Nu2MYgyIVZgIIMYRw1Vj4R+a2BB329Gdf7aIiVudrEBEkf2Vt4OtPfyEBAfMbZ9VJln9r
UvGo22IoyypilFL0INPb7nnqwIk5IKPSgImUjfVfOn382gEjVxCq17rMsNsDqWXBhvxftGEuqQ7K
Kl7yuCMUx4H5QZrjr0Dj2JjN8FXYcvtfjJ3Hlt1IlmV/pVfOkQ2DRq+uGvjTwrU7neQEixJaGvTX
9zbz6MogszqiB5UVJF289wCYXbv3nH36rq1vhwEYTl7ytmDY3kyoQOmkN4e+JAFwENPVnpfgvLbL
R1nXyS0lCcgGND9t8qzCPtDAlQIUKOUqOraJ6F4k5Jdy8QiKm3qwE3RbbfamduZ81a3NoV3yxwXI
WFr4j4twI+T543hYrekJ0N5yJ0vehEhP+uIZWTxzokQ4Q/dRHuqs59SMNNWKWk7SzFWXfCUHkmrx
TOg8aJ1tiB2QRYiFldX12sjd4A2kqrnxA15Pz72tmrU9tSjRboLMCG+EjarA9ZN7Ybjh+V1nqjX/
yKkQHo6zGQLSj9JzzVDCcJAvpvZ3Oo/WrmML5cTKiIWZFXLAJVSLDJXanA9omPweSZG1nE0+xkNW
i+Acoa45E1S/MfBAnls/qIDG1DhyqHB6e342cfzf83E2TOasdm8h47hhaI+vYww+g04vTsnMFsvt
tx3yNLgdajbtYI7P0Zrc9hLSgCH7eJd6UBObrN4xgJ/wHCjzmyqiuqqT5DUj/PF6A7ubOi0n7hcy
Qbzblmb0XiqcMEzUHagEImHV9xDy0Zy6GIGwvmvm4UjuJ5DD0v/83iCT0fcgag4pQqWLLof7YDwj
zzS2QYeuAjh0hLYH1KabMKyNmvh7GD0gFCTqVRnZqiCeLsW4ptd2jh5zkDmHxvTmYyGij+D9cUsg
EAqt6KsgJC5IF3FcfPdnFqQ26WYs7/Nq3XeEGjwAfiUqjogoyB0WjpP4vv/gVHb7oO8iW5J7BmmO
ur1Hv+lHVXZW/PFCNSurD5hrP6v0recxp3Myj+WJFoo8ppKuwkw6WH2ZKjKMqiCHxESb0QmQxfuO
gzwTXdq+IwSAZkfoQl646aplOM/ImWuDhIfEqXfv9yvwDJcm1O0kIzqosfV9UEbnbqw/lqPdbhF8
WNthyA4rCYiXOrceMf9wikDwpNeitIdj7JOlaYdNuxktBwY01Rdla4Se8EaLuXWlOuAEPhZZ/Cqd
9q50rfxOf9DJQPamnMdPYe5DWgV+d50G8ruU7h6oUXhpKFE2RpQ+161379ElDRzGKa6BREj1IdPZ
7Q5MjJ61tTfFORQSDnZEt3/QrWsTzGebV6eg7unnejAtdD1HxCvyFKC5JDWpflKIVIFh0iEFr0gf
uVgvscu8VuTNuymxb9eM88DC5B4G0FnlJvkEpR2KomFVNZGEG06GiUMsJzUpsRvUEe7Yh0A1UZ7p
JVa/3ZwA4Zn54G6xYfWEBAMj98q3GAzmYxyOJOZZ9YcWrj0XabpF/TmhSKjr/Qq24q6SzetaMJeP
hqPDyz2jFHpLZlXSU/ruICsm95b93StHC6JF8W0q1hxdFmOKSHxFzda+X3IY49m+m3TigVNdK7BT
GcO+rUE3bjcMXyxYNSdd3uWDQBEhkn6PhhKskxPGt25cn5cpVJEDnE1XmVyxFxJEkDaIVVbzPpJP
bs1nZ6meIEK8z6nADEcbe6x7+zgGHfAuVajjVYR1Q+QP+VMgNToGUqoVHaGL3EDYI6QMyB77Crjk
7JNeXHq1vtL6Hfj7GCG0OpDU+cdkSeo7/j82jpdyWgGU2DwsssSsrO34Vuq7pzyvSW2K7DPcWe3G
kOgEbwjdDLcMKytyFNwFdj3qDs+wGeFHV/0BIChI7/R/daOJZjfnvDOiuvfSInhAJ/8cDn5+Hpbk
6keTc/HixbvoOoATQX1p0B5tfJ8z21QTz4pi95LnOcJwfT+05APrChTJ41ZYoPwmc1i3cerV19Wp
7yy8XkSPorgJGTWfQn997gbQA6I6C0hvF3DN+V7PTPQWG5nmeDfjyWeYkkEUnfvvPJIj9VA5nfJk
vNYBUqKET5UzHCr6npImbND8NH661e0BaD2nWip8mItT10LrjfO2y1mpec6qxC3ey0CkD9cwldFh
Xs2r3edMFNWQVaL8cdfPNWlkPh7AT/XUghs1FwVfJn4sJMeBgW/WC3UuSxXp1kHKMYjiFLjzjyCO
UUdyH1UkZsL1Xv3HRknbSaQ7ZaDnAfqxjUTTulxmxz40RUo+0LrOkOGd7orkfavL+xRi59H2mdWl
RLDoXsHYueIe+9sDU38itdRAZYwsRqfEEw1myE5qZOl+TBDStONCIrkD8Q5VQnq3cmxDMoKibK5s
5xRN9g9dYxktlLNhjrpNY3YSM3yf79OketBtxCQkSMpdm+Weh5scI996P9G0/fCBIaI8Mmr4jKCk
YXLj0kfET79zmc8h2IbDg3xA3FhDb+6TxL3EfYfuqkZQZCHNHHk/3nDQvg6vjr/R57Re85F8tBZw
n7+ip7HHlJOWuS703ycO66s8t5EHW4DJS2pkD7pBMQ5G/zDHhErOvQXjG8g5vGoB39wZLv5KIa69
f0sIwrtFyi7b0L2gaEy3a9J/0nspAa3jccoA/kYLc4eUJMvaIme9b+hb5YVD9ojDzdBbr2F5EOWu
HYid1QcNljB7p//FL3+GHbu5Wch9VWNAS2VmnANg/3HSbWLQ0bSDodj1MZptumI1YCM9D7HC+Cij
nOGQgGytN+s09i9pamZPTjwFe6nmL7LsPoQG6/Igp6+xMPDR9az2MUJyBNXliHzGKLbO5JkMvZjx
d1LQkKTU2htz8ZLI6jsjSfemN5ejDxu5n7gw9TxVlFoo3rP6Dfc/mNvKCK9V8rWJu0Pn89Sw75rP
dVeazzFnv5KGltmARR3InLmgepnviI15cU17Ouc9xVltIlRgqoKoPaRdPNnY5CjRu+tcZV+0c6CR
XAHFF2ktlQlqDpgmsWYjW2/NS2dacMhopTNMVVkwHCrGNn7qsXsjZsNCDLzsLgl9DnZKkz5iljtn
bssZTC6f5bS+pFFBRmv42aNYBcKXjsSrFR/nYEzQUo0uBeTweYrr/hSPybR3E3lPg/UMeBK6U+nF
O2Pl5GfNYCRtw8DEb3rFoW8ATWl/GbFxycb0GCBacRdca/W6XeDStRds5yo4MDXJODstxRbqzXRJ
e/juiZ09JlUW3pdf7QAEby6YVjrMNmxH7ofBiy7pS9ktw6kxoNj6ObIIp7AYB0/lx8Rp6j1umZ9R
2M27ujARSnGJnOBiZaO59cK4+onzxT3SLw6umIa2U9w8d9U0HVQylmf5/jPhKO2JwTthSOyrrSTk
qjCDB6ZS8S1tBEACftfz9IcMzTzrKFfzLEXqPumbrpqWasdVeCuZ2V47P7HO8M2brddIsQXFknKI
q7Ys4jYGoegmV6L3pKC/UBBTUvjLHcJe3nFpnu3Fy7aCSm7nELa8I4XFeXRvndWjVpjzN4Sb3xCA
yPsRjX4TB8vZLwlMWAeDQL2E02dCmk3cY8oRDSRSddfMEyufXtdkwc8uMvLH9ClctKh87Wr9QgQk
HU11PHU9RnxzzcQP8kNLBYJfwMmac4Dq161M+9UpxOdiaZ4z3BMHvD3pjrZVCKN1qg+xXQjEwhZG
Ull8ELN1FW7L0Km1vpmJkx17q5/5Kc1eGt7wwFzaeuxGixmlqHbO5H+OjeCsEQ9ZA/2QVMDLygqL
who9o1NnHaY2e7ysq3euJdKreKkqFlWs7oZZYnha4H5aKBR4ElDhqycHCxlTm4yJFGSFNbHj+2wV
30Q/oWTMETd0Czdy7LIeebStEqbcuhKpOiTH/nCsTQ44MO6/5e6CkNeZngOifh3U2roA7RL5FrR+
dx6cEeEfMg++r3vMbUCGDjNcwjv3KXkElE9WBCRlYH8TvS8vHJAeyRydDl5FqFZXtPOxtBMagBgl
jv6KqFxg9t5h0s8v7tT3pAp4/U5WZXfNlugpPTmq7uqIXzuzW+EqTwgXpL2KPNkKHv3hCwqk+oBv
RYULiYsHRjTIe2AT6nyiQUzEQrw2EfbTjM112ySW5JDK0gRql24P4Dyf982QEfFY+UIgzXxaBzgL
DlICP5jS3ZK5uK5GyXUbe15pMHVHI85RMKZOvEPli9GhoVNfNM54b4wNgQmu/0WPAm07++Ej9jzn
7viqBwLGxGM4CNlcWTW3NUFEFxNv99Y2QOn5nnUq/DK6k3BKyLs1hp1oufYRTl48ejXPYfzV8WV9
XG3yHXXTrkoFTUh3/DkVvCymCTcGk4v9UtkCH/Degoh1DldEOsQqw0GwWfqJ7LyvHMs/2E31pF30
QKWVAKvZe21079E9e8qY5avtrLObA9Fg0aOdMjgtyWHY4yW50pzFU6SoX6yU6B2Ysgo2kmOTEwZb
kwly7lFuM7BGvdpnH8OsKA4ZdESEit/0t8E4fYvEZJ5rytsyl9FdZUNoGmNL8CLG8Rb9ofkVaERy
0/fMn1uCNW7w2c+Jx3He6YYPE86HTVpUz9HCtBYNMwtHEeydwiwwBeKd029otqjPvYig2D70yeKw
EcsO2LLzRT4XtuvceRDAd1O/ekCdo0uNhv82Smg/T7OYOb1uDxEzfQivLJNh27gXKYNrzjDktnMm
kl4G5nMl0RyHxJzxa6rdGZPb8CjKQ1ANoNG5wG492RfGhpeFFKrn1jCukU0PpytpyDnD0D8sLm+9
i6A9xu5TJOGWdFZnb8kxZjrjzZJGGjLNzl54JBEbfH3f51BYY/pvp5HZAPIKiG/v+xFpbWT0qh/J
3j0wzx9gDDD2InW43M3RGt6vJJXbSvHk8NSSmdcxGi2zowHOZwsRad1pEERgPmryBrAU74Rgla7V
0jsQKLJs680oNqsiJp+P1l+LEa0wEcgz0cpPZo69KwnxZIRj1h6xXJRe/dYgDar8yHzisr0rPsY5
OwvHbM7C6F+6McDOwaaFJ9k+AyuNt8vHLuiX+8DsnnSlHNG3p6gNMQMacXMgPM/fDzWw/WRFtZQn
PwG4QWN37XpX45jYQ6d3ZuOzY6VAsLA1MeJkevWPf9H6Ht7hMv+jGsqHOq16+R//+G+YM6g5LQwd
cPW4IzU75U9sFIAW09yxwW8siaVDErR5bNrOvi0JK8DnQvUS+gHdbYte5dQDD+4WkwjEaRWX+p1x
9T+/zf8LbcEfL0ZqlOC3umFBjZP+tz/+53H3tPvf6jv+6yt+/fr/PPyoFXlQ/uUX3T7vX37/gl9+
KL/2j5e1/dJ/+eUPeLkhSj8OP7rl6QeVQv9n9uH/7z/+wUh8+Wu0okJj/b/RijvZ11X65c9oRfUN
72hFK/gnexmqCEIvLFexjP7xB1nREv8MaPL5IaVoELpI1v8FVgz/6XmhjVhbAI+yAsE3SUjUyX/8
w/X/6QpOtoBz9U/jn/7v+/7lwv3rQv75rrIUhupfJCOYgT7zX/hDwoUcxEr8G2ZpTdbMyCnPto2z
zA/liGiyGZErmqDoVlKZOb5xtJNoUYs2+CHhiztd8JbQPmHXGOybanTvF8ZQ4GhCcrIZieBfIbbB
8AhlAnxP+FX/fqh2vPxE9Nh4qtbiGjkUcKDi0KhF9fp3tLBf8Uw+MhqXtrjn+PCQvMD3f8MIje3a
ZNi6qOCBq2yqch2xkQXPcRANWyI5Qdcg4l8sM0IfEMEfAUdgekt3ytLkFNZxuTWd5BNwtOiMr/3n
2lpvmB0kajeUwKRyHWOQvZ0fdH/DvILB+G9Xg5fuOMIXtkv+TvAbV2ry+3aasb1ss9n8YDXjwgSF
PpGT8DaICYf+Y8jxGkYhAjNadTYgIVN8Wl0/OxDoZGzb6qdXC7RofGlrmEQuiPS5IMxtP7IkKzKH
u7OaCURYnJHvW1q3iz+vm4bMoGAmO69sWmMP5RUOfrfilxsJWPRRhN0A5+43CsWUO8hzKmwwG/1j
XcUqavt+3bezNW68yWxIMGGMROr9jV/PEndI4+8KkzM/wihci14HjyjajEqjadkjA8d2Mo+m1bxE
MFT2Vay6d1GB65Al3yOsjOi4EGQZwguikDq2UjB+N+mI60FWJIQ1IWyN2f2RCrBVCcry998NbmhL
Ulm14ePmtS7cAuEQH9BkqS9oyKv1CKKarepHPuafEqWn6ACpLAWVUFGRiSKseVQWVMDD8a5tyjcw
vUfDleCBGrr+bswRTTXMKlf5AmTTcDZkYrYyHEce/HPMdv5ivKzdh/FLNVGhUFtfmAkRCCr6DwEm
uE2+eghW1ce2yCuRiwbQEZ4cpBZkpnUl8+quZdutexpIRoGsOSOKK0RxjmF2fDZX43OCbhhqiv9D
XwYywjLKQyZ1SUQeCkKoS5CHjwTxBDdh4o8Hs09R3qpfmGHh2EWUt3JBFV84xlOFYyUaQWVjoVn3
+vJlcadaBXJrhHZ09giQuRQd6aiTIO8LFGUVjt8Kb4VcU/G30nrDGz7cmLI0L27LhxfY2Sle12+2
NJB5As+YiWXfLBMnY47M3iab1JlPfYa9iuGo5vIVj3K3tQqLR9HED+UI+5u+foGVffX4v8XlQQgH
zk15stNfJ0qWD6uj99ZOjOwsZM8EPTU4QcfX0idUXQMyZJ1vWN9CwJA5uSbtt9SLX1IGfuEUIfXj
BMVaxQ/yQxO9/4AWmpZ80RjL3pTJB2smOnKYOCwkY8Vtbffy0hESIrKaWML+rO9lzLJTVt2F4wL6
SWFWk3mS28LmEurHN80audUPZu8RIg6dNYjwu9LkB57ZGeis24BbtuK3h8SVpHZ09bPgu74l+hr6
BEqt9+/PrDU4MKamoY9cRL4vco3gXwdSjMOB35NE/GM9fJEO4ufOA/Oi71UpIbsFw8O/vkbfvZld
Q83OO3qIMQ+8vvhBSm6Ggdjwxjtx9MKVZ5AI3tBMIKHe3gz94GxpdjykMHtuGEm5KBlxDXQx6RSe
YPlJScu9WYlI0Jdev3H9XwVic4aRZNl6aXirF6NIfQYLJLCN/tX6nekv6zj+b3ICJSY7BfA2Jeve
tET6COYXrbEZnevWfVrxDOI5sraeSeRsZoPhgx5HIqD6cv2j/RyNP3KHgd8bvqzuoc59AJwIyeDP
GDdFXH434u5lsIltntMcwSp7ga/ehN2gqJs9AnT1H02WZqAtpPJG8zQefIio6lUn+AVi11l3cRzv
cPwwvy4GG5xS8DUS2dtSc3dP9WvcL3SR1DPtCdVNmGh6ImLKb4y6xgBffK0KY18ZA7M5Tpo3aUcW
udWGiKUwubVVelg8E0dzWZ8mTIabhdkbWUU2ydMj4yI21BvP9nbMDWr4ujxVtYmyeyqMAGbioXAr
7xbfFtGIcjv79LVmep+5WjLIXbkOWfDQqqXDDscvOTZ2lfAURm9exJV11NMMbf7VXpcXepOkb2OJ
faNh1p1AVUbcO8uhTt1qv4a+wGd3LVARJuQq5TUrSiYvlXoSEYew5wgprvrliU6e+jj+mXpMz2xc
DEOPBIJEkA9e+kp0UsSKkIUMwfu9/pRbhQEmp7GjCczkZSaEOclR2LKcjAIOemsotlpg7kckjUqF
wcKlihCyn8lcWNu3Chn4wa+ZpPkFSK+Cx9MtBS4/I7VoTPHmjebQGAoKpC5SU0zZER4CiC59e9LG
GcIsBIZBnL3L54uH5mVO+WuvrYGK1GfJ3RVLNtYqZZvQGD/puBh82/mhgem7VX23Tq2/s+8HB8S4
D6U0cP0O3l3Vcac1A6upVy3WUzWlt46DlUttVR3iPwKWjKN+MvTGRfbcDCYesysbm/q9MyXPjdYb
4IY2b+QW2ZC192mUbS2e2n3kidt1Hfjx8USTrMAwhbJzbNsZYw0YGXPB1FNxb7Bqr/svdFS7rUzY
2pS2ebVwJ7mhnHEFrABo2OA2A+aCU0euhTfAY6IPdsw6HAy+BzRkMbjs5P/GdCYhgzamtB4S95YH
suXRoJIaSw8TrpechsaveGTQGKkHqfHK7AQs0AfYCk8pC+1+Vzjei64o62U0j5aaXKsv9WXo32Rt
+SQCR5wnbChm67+ZDdnj+u4qWvIrs2lntm+LHU3HhU7ezghoCblEh83L0c4wtXcj4qpO/NTLk4FY
/aaaYswIN77gmgOypco1O9ydElGp3ahIbaYQm9LELWnkPX22BnyZxTVS18B4mfKq3THXks5KJymG
sV+o7RR3WEu5/DkR7Cgic6fTnMJl5DljmzAzRqh1+TKoTVA65NK0gcwukjW/RrR7Ff58ESWtwzlv
xCYl/Mp0sqd89t70B1F7LsrbRbzqvc/wExAYKF6QXGOhZ1kt+IAjB/3I1CKx059kFaHb9zr0qJE2
RhMO3COhQi8/f2wsgqqG9oiBHy8Mb4pbXR4EwEDU/6vD5RObtuC6pCVHTCfoQG6p+tqX3A0WRZ/6
Hpb4Htkrpwf1J1SD6MlhybkJ7ghVhXm+/5KqCjQnCHObJGpArwqJ0mau3wk3Q4YUvozEAyg967sE
Uj2E+r+SxCQnKySNXr+ZiQQ1xCjFsQ5XllqvO+Ekp/jISBJFv1ShgrKHfWWRi9Jk5oNfd+MFYX0V
vOhd0PdZHFPffo3lc+rdFg7LgK9KQxAeJCikiE9yJllV51OBB8traUNwjXJ08frX6P1zUmtNqGru
Gr1bgX/P9e1NGePH67Eayhlwo77D3BxpHNp/CWfiWU7LXRt0X9sALXzE/eUa0y4mJhbr2pMJ6hdZ
AtHyGVIIFfnWVlN3cgRj6TJNf6YSodlcAFLkg7KYNm/sLL2NV9ZmfVcM6jOYBu/nlIcLzBP+pJcS
MoneWrt7Itedo11G8s8Ih751vi8JIgb9HtrE/tLb6V56LG16tYpyaBZ67RGqNKsp8Ai1IUjnW+yQ
s+yp7cHWlQg78aCIG3qT0It+ZxYXYOiswPTCtnrtQnjLxlwrXU5fXiDdsXD566cgRZSIYKbfNSSd
ZW0LyGhwzssavMB9i9CasFf96Zj+3/RUbEXi//Pp1zaZQWBSFTRViD0IfiNgJ1XoMG8V8U4OzqUh
kAkTA8pnj5kCH+DeCNdznmN2je2LroubZHjMW+5i2TPMaxK5HoIc2c0k2LBdyAnSMG4tn5o5cqfy
yIkCQs+AdpLUzskY263WudqEEOdAETd5Kp55BMZtGH4fWbcP4F8/6fJyhU/3N+9VHXp/e6+ubwnb
8oTnQ/3+DUg9BVOeYW1Id0jOIlKARsyO9/ainthyuNTMW3ZQUXZ1Ft3hXp6pVFjqLYEaTq9Mei9V
d5tXzjypgdJqwkBBF672DqJcBx6aduGPao3GbE145JHhJHmCBXy5LMQBpa81vQjCQkf5bKVEMgbW
z79+n9avDGF1+PeY6tEyCcAI03P+jWQfcrZxAQejoll4LJOSit6IOQNquZ/RTKDOEoMzr7ounCne
j8LM5UmIdYwHXR/lJqJf2RBwp8erpaK6xF13gjjPloEzQC95puhPVJsbSDSEFleQg9Qn89fvxv6V
7vzHu4Ekgcgo9BxPdwX/1PXzKqrkdU2jbV5t+9T9OTg9PC4LP1QMUCie4gdBctvGlJgtcQ2hhFfr
UGMGp8GTPh7X4j41p9fSQKegn0q9FhRGOB29sAU2Z32CKLANzHKhPIzbvZqYZLIn8XOq8bCG5AKr
irano7xFUKQ/VI22bJ3DmHz767er+lq/3qSC21O4Dk0vokOC4LeLN5Hoxkky997V8ZhQ+20ystEQ
2sl52yT+yBo5mhEPNovzEubPkxEv5DxV9U4Uxoe/fjW2/2uSB58+L8eiSeaSihByCdT68adPf0pN
P4xFTqaGJ74zc04O6WpQsTeqFo0m9ErMBhidzAsptW1C1BuI7X1bxd7OjbyH0BQFozdxt8YR/YHe
ZNAeAA+O8pm4Y6c7JQ7fOMpb3aeK8vSzzCglKzO8ctyjClEbESe4oAOCpMuMsVVjfAgc7SFbOOM1
Dcr0YSB+Xi3CumoyUHCc/Gh4dABqvh+AskkeTBe+hEWOJBg/juzqJ+vHIqBLgTvS7OiDx6qtFzPQ
xtg8Qz1xgy+5w3kqDcc9ffhk06qjpKp7syzH7xH/lNX8xB1FZDpbf9DbOwqbr3o/BG6R0UShPdRh
yZUzrKnYY8kfV06Z8Zu+j7qUTb+daQ2EIlj25Lmxsq7TgUDV6Kx7jOY6YSIMrvoD0od1a0yfopp9
HQrATV7AQcpaNPX9uJBvjHursYl2NczdbLN/0ztRh2aoRGvEK4E7SdQZa1g8gYM1unbPnOE8weKm
/pcf9IFG90cIF7hbMyryifQWhBasb/VEtmXuXSHbfbJdVL+5T69UZjEAi9ACpByheHPH/pDXHoM0
C/thn7zG3gFn1vReSs612BWD87WiT3wtzUVcuzJ96GIsnmBs0AbnT9h5EJzky3y3khw510TcDqpF
A7/2J6a5rQm0aOrcc1I4ydYK2JdhVPfQ0xYgQBMtui4xXkpK5lGQempRSamrReE6HsGnGAwX2Zu0
5ETCOQQNezJSxFZMpTfFaEz7UWIycKirN5EpKWUf3IU1TXiablITAQPqtBk3nVobix69eJ00ZNJD
379hYvFBr7HeDLUUed93vRTl/kJvxmjfixAR8eN+lB3tLIl1GzQXG6f0cQFGZvsYG+mLn8IFtFH0
3cxrut74/vIUL4t/Fu6waauM5AM4vyBfYGAq6Tbq84wnKL+RAjWSXr2nmpPPSu9Kv9leYtNN52zv
L+F8doMxuDrfdaGTGojpSbTQdaDa2ZiE5FvJxghO6ZJVyZMWg+lzXGGiJWahcTpIWPNSU6whdC7K
9SB63IJD4J/0wuol/X1DeYshhGMOqiTOgaoBaaCghxaT8NvqwDpAswQSQX8in1MoVaRdD3X7HCaE
YUU2Z/u4y/CNqeZ17xh3Gdq6jd5/jQDAeoPIdimr6DwlHeoTjHejyH+U7WpgxZ7ENVotoLr4C6B2
cGk4dBslW5bvxLcg7cB4kKSjT2GiU1Hwcxvpk6tJS33ri4zuIQtLDJxoP4TbIRk4IaYXWkExiAHM
Ob5kjI91lG9VG2wVQU2oiQzUx673bmhMLYF74k20fXKzAm9ixG2DI0G6s0LI4KHPKJgoFZt9I8JX
zoAgaTmO11n42NTuiiM+QqUMEk9X/EPBClGmtDJ7fA9ug2hE9ll5Ysh1MEokYF438+mGBj/OfbBI
jtgJmvO68+d0U6tm+gPd4vAMJptqgBofW0TCw8/rzwNcmGECSbsJw/AcqD0c+mW1wT5yNVf/Hsry
g+NWP3W7DkJLvxvY+uKgA0HjKVPbeNJvfVKrBBCvinQl9yDMmKlcNL/fXbD8xEUOD/LrGD0EWfc1
VWUJI/+3Oe+P+q7VlaF+YtA80nDnoHHjWbOznwxxDFxPXPWBymnSj3AY14PVul+HlcDsv97zhA4m
+aVOFGreROwkwRJQhn6fM9oV2l2rgjiw+Ka4Vg56syDd1uqQ19feH3MIR205VhFdca/FE4HauhUO
/ht2GDgbcuPNa7RjKatpVwPhYz/nZg4WyRewSAPyvfVS4DtWn3ND3bUcYK9q5e4MYEtL0lx1CwZ5
BZphZYEPBRWPJOTJq1/1g4apHshMuFEHOXpQqLA51A5qFxr8sTthoN9EWYATVF0V38AsUs7NjWgF
N7tqgZE9yZ0QkDc+z9GNPi5VNkc/eCEImJudgN5lQWPbONabmc/iPZVhhszve6gkhahvZzE9YwZ6
DdPgVR9s7Ir+CoqCP7qt+iwz0zbZukxtpwD4tOHYGw892q1vJUefRILBVmrmwjhYnCi2HX53rA1b
tUWpT8OZjI9xGkzvw4j/+qeLoHe5153hsCA9PfVh+6sGezFAjvdxsOvLkbYO7RxFXMsOpioSOSYS
PePa/dPf3DP/VqRyy/hqffBcCiGi4n4tk7Dxot8uYh8iKBMffVK0ivTZx7CoTnf63imC8fNoLt+M
Af5kNGQXwhjUyYgVMo1oWnRjcfqbl/Xv1Zttmjb9WAJaAl/8ntKC5WrG4jKCIWUss8Fuu4Pr+uIQ
UUs0l7pT1CGZcpRgDTQ7sgUXALxs+JtpJKerfytqbdOi1nM8ZryYdX+rIkPiyLtCuQY6AfSlzG+t
DF+GOSUf67S7KVXLQVcdqCg5R8kwJkce1XA4sM9xuBxjsr4nV0DeYRykSjT91essTrYVQOH1KrTb
3w0D+fLi5p9Lc01uCu4P8Qp5ZCenTWtNnyLV6DAWGgQdiY/52jx5g/XKwZXWzC1Wae46v0aCBL3c
Ds27PmB3gu98GUvREPt6TJUbDtzfA2y76oImEeaJeRwHmuGzMYGqdVP3LKLldRDEWaMDh13oG3wH
HQL9xC6qVZq1HIInStWWNPRdCq5wH05fF7/3ED0vH+bSfg3iTyhw4veJxVg3yn6XPc3wWo74mejw
8sJoEX7oB6WSrO1PMx2M9/ObXx0KycY0qZmywJpQzQ7dfvVozIpERwZlAXZyeWonulucX19Q7sDn
V0emYZkTtfnCuQ0QvIVs3yAi3a3dmnthmj+oOK4prBIgGfRZCR7lL6jxSCbf6xEV2SjtjlrtfU7r
BbZ78K/WTD9crw1NGr+4ifxUVM6jPj2+P6LN+HWpxRfV5KDl+8OI33P1dAWox6dhcg7jmVV2pudm
RHhTDf+9/ayfqjg5xs21Nnmm9GOnDn5KKkoflgJfn7dNteZNiOeRFu9GChVMYHSh1G/LvCsCJ/Dr
3ZEk4rqfQHGrB1JPEvXLlt60yzoXoVnNEES2zp3e6wY//uouDt0NVio17pRBWP1Nc8b6fRhuC5X+
5KOacHXY22/DcPi+8TqWiG5jNR1wvezjmn8Gu/eWqdvGVldIX1q9VehxLek9f/S/9KuM1+SHNbtX
nCrBB6i5v9YrYwisGTLH21+vOv+mqOBl++g5VKiacLDV/tZTikjKM41pJE2YJAem2yw0lnRprhD6
F3bgXvyBA6SeErnD09Krg7vaXC11VrJ658kamnWX+NGLfmKadbyEbtTt31uTtFl9TLE3rlol1Oi5
D6f7xqleEY/t9MCTOeffdSHEvy/wjlrZPctmKuA4rrpUfzoHwxWqBs+FmKdHwXlBiZ4I7wHnwrp3
J0zWuYMRTLe3ZeUeplmx54TzAHac8YeauxiL9SopuP5GFWWrT/PXasXxCL4SLK+BQxfvN/2KX6gE
rpyc9jiqXx3mU+vCsx8GetKMrQ1Lw13PBD0baYDo82aWMdDIle6AK7NOLLREqACzscWpZC57KH6q
85PeIHTDRE8DG18+Tklm7xbV1daloO4+C9ekFATyLxFzXP/mTuLj/f3d0a+jGUI3WzWA8KL9+rmD
CCLTmY45c/rCA97eMSqryRdYI0b6YvlpTRzsfEY7JpZEtMCHPvUfPQlXJs/PcVeVz9P86vn1a9CH
4aVWAQfo/Y7mWOOUdE3nov8nhmTEXH7L4Yxgoiz5XAKVvBftVjTdcm2dvWk2VyDq7tmEezH4d74H
2aT1wm9GQSIOfqOngnxtKUho8vJl59zCUkr2fFQZvFieMlF6xzQGJhgR8DKy2/KaCQBGn+FuxtHo
No4RrydJi2AV47CL7Zyz9MSAhPnCS+3eMtdmCjmzz+Fk3haLEC9mfhuKns/d6NZj70/3oaM6zWYf
XnH87nA1RdcasuImNDI6lK3xXbjjo+NVMamo6aUjxeKIv8TfwvDprMW9MYI2Oy1GfgvGLt6Kop55
VS4eIkrZbTugLwfZgKcrN7b0Ms8cuw+5aZw7ozh2+BfH6UMZLIeermIaPqVOB2IKjLgfsQ+t97nM
b3u6oIL4ag9xKfGUcfXdjv8PeWfSGzmSbem/0ug9C6RxXvTG50mSa5ZiQyhCEud55q9/n5kSXZWF
fgW8dS8ykJlSSO500uzaved8B8iX1X8vLL7Inze5T6s5iioJ3hmBs397mvaUhN5d1G/dkVvThCHB
hhImFmkvLgPAMsIAxB1ILAf6nVWbdfcF2QvrCidHhP2FkQ9QRe1SzGRpx9khhhnjbJZG0LshESNJ
DnM2n3LtT5cf65zUVhTmvzygoCsYUxtogW8MsXegGl8RIPjRZn42yR1waJhBQsgfWywyiWGsMh1U
PBCy2IsQ54ptVaFSLd2b5iy+ybK+1SeULm11jSb4DB6q/ebAS13pxg1y45qyvnA+62S4Aa7p9Mt6
Z+QMBVNrdTMnNz7J3bSW0Xmbt4EG4ZjoRHfayeuYhS9Dl29GpzwW1PuLh+HDGL7dsWJue3FxIIjF
JfJNakTFwQK0uIpi7MYWMnzJsALqy2/EzM7tWzynzT4/a6W/1cdwQ9HuNbcIeS+IRG9nXJ5RP0gi
28pPtQOXGCYM+qQAUmvBjzQchPAdcykjw0A7xZRorn8T1vkFdtaZARDzaOfcEqiW8sPL2vptgzLR
evcjQ1EclJ9Di6/LSo8zIJQh9a+LDmUWhfK2tsfHyYIdnlYWIoSB1N5oA6v6xm3yXRdNd47oYDjb
LwHzEj3Ozrysd4JsHmzebRYQW5NesSZAgbRfgL++aQREDYl3KEfPWcF22wMBOhcTztK8wpiVEw6W
Bhbn84L0MOswORzgRXdbM9uYvOUU5bjTHF0wsxaQOwj1sWEb53h4g5ouVjCemK1uRUS31k6pLesh
OpRgDvom3viifsBEi5jmYmcTPHL/PhT6MfeuyIHvxjEgU+cNtdXassuHtDTXgP3fdUu7EIgFuGfE
rbZyXNDLE6Qerb1WS0WIRvFuS4pBQyomKHkUMcVpcsp9UBR3glzItGxvOrz0YXgfB0i/IaxVnrGv
610Z65fIM+/iLL1fyuh1coKrX/SQLqWzRVvJYThOFxaSDZs8hXGwSzE8aUytI5/NRGvwT6OoFiQN
3/tN/CutjN9+DPPO0ruHsfLPk3/RIppoEldQPpbk/ZnJ1hhezejLiJ7PRVGu4r7dSlZSnVkb/TH2
nPsi3NyJ4YOXPgV4CU2a3c+99RwU+B3c79IaN0Cmdll4WDpy3PqSgb1L2WBuqwvzByCh/cq76XDz
+eIRZwT+xmB+EM0fvbrqmHg0QboWj3w3Y0medhVUhgIfdTBn9/iFCeKR62e4Hun1ygRjSpUAZoC/
oPrumsee/lvRp3fECq5CnZiacd91xTnwz6LBtlNCRMRWjcpsJkIrC8ERg7M0OlLI2lPDA13haXIN
krAQHabD7w4ROga5c2uFO+gN2LqCs8cn5LkmQnn3EFXI5az7xfwzQUmZhubBxjLeQkTAvb4arQp8
UHYi2w5clwehfrh4Wrkvwu/an+lEX5ba3xiDAVGq2/jEK3nuuwWw0AuRyoh+65P/QHefOJ/bljSb
wW7BYQ1rKBr7rEBngIi9aYu1Hlyj4IYe1KE2AL+KFLvIXsfIC3392mOeNnG6tXZDz/P3UAmsZs0R
O/fGdCwqDq5Bk56mCQaPuS0jrVqPLgptn94BvW12cWuPUxEDuPCOTYnVm3mvZiybxGtJR+s4PbTk
qg303GwNg4z+IOzXhMkZqKDVOAA0CgF2fZf12ZcrCZ6hBX+y631iR1iLkyE4/ZGHRKwRxNoYhwNT
Sdv505sOjJPyzOEZ0+6LEXkc4FoSnO+MkY44mkVn2UfzaxcD0km3ZqAB/NWP7vRt0/yKxCI9h2v4
mq+xTzFqB9umbJ96XqIRliEgbh2RBI2Vsn2wGF5rKCQmWmyoNrezUTyH+vzY6KgUfQDcXLqTPSyn
UZu2aPF4xmgZZmtLx2VSJxE6wgowi35HpAkWgnpvNPFaJ1vP8tp9ruFaHN67JRCEE5CkXFTjGYDW
nW6KPzDZL7pZHcAKsjkD0PXZXkywUP45AHNVmC44GutaRekf6HE4osoOWUzhvqRuQFDmZMAup31b
flq6DIUpZMAw76d3X0e/fHbT/oSDCFR1+rjEMpIJWathJFfxkkOBdrSHpZs2IjBvcaZZmypuHi0j
vDY4WOhVWp+lAWYvglZd2NzMS5teBt09mGXy0I83PaSXyHwenM9qKM4C/0lGjSrcFHetbApT18C8
M6pTW7z2kEwhWOyjQrBz7khrW89p+WEOxo74lffGczawSzEBe0Qepuk9TtVhSc4egz5BjgPj6mtk
WUw+MwhfywbkzNXgr3rvrmtvU9YzXyca54wy7SY2073DpZf235AgSI0RSL2Uz6nXXUoSAimD7N91
5/2ug/7kLGUMDm44DSFIPFwdZwEpeEvVtNCkBbjZhMYDA3jC0zL9fUFBj7SSsm0gm/U+sQ4Ge9Do
p+TIGTISReisLYnxu8smhtYhSAOraKgDIhPx3SZvHP0DhR1CJ5KKJz8LTkQVoyGaB5fwqKK5jAAr
WDvG4lw5nKqjKJ+PaWHEiGfC+iC0QHtsvGlZaUs/nXBWhE+Ok/d7M/OqjfqqkxGIgU/kNORz2K61
Dp9dlxXsRfzVwPZJUy4mxKjyP4k11M+VOeern29O5i+HHLPNgHSGeMslfXLclA3Ym7KTX4egvDhW
4nTEqt4G0FVT54yLrngBuZ2BE4HubY55/qKPfXfwmmoieCirYCF02noabPz+FeEq6lsaowU7C7Fp
r37ARC+XBWKBNDMt+YubsKC1xNad1FdNOa8n6cG4qK/6CQpo8gI4txJXjO4sePVLsU3HmmG+FRD/
5MA8Xs3jITGpKIL3OZh/tzqvvpB4Kv2lKuOjid3JyR8SyLE8Dho510jgenc+MDfCHloQIE/BP2CS
HrM/MmKlvidTsiUYp9o75J6xZQ27sYV6TpBy4TUbazAfPXcxV7vJYhTMVOstQb3FZCt+HdtPWscn
fSoeIy+oUZmwkmKmRZFKOOEIoJWaZMW8f29py5fHTiv/MZoapiKzidEbdrVO/m1WETsH48sgPBHd
FFqnhhebHaJRjLsMzqldEH7g9TlgZPjPzgy0bdoBQ2EcF4XPvtnuetFuC0CesRs81JDWV3OynIYS
ejkYDA0JQQHiBrVBuO+W/jSL/Fek74J+cXZS5RW1pHhiK1175TrAPueiEF67FWpH4lVQjxr3PhBL
cnRu3BVyVpKThIYMygnfgQOj3iUNCglovCFAFWu7t9ySXfDOmnPyx+LezMnxoOdPOmXjI4NijSoY
KizNrkNPFFustvB+rrA+hD4OiOtbuuCVc8MUE+kbo+5+JD4WaXxy0qNXp/HY+ZlJoUib/vQ6Q1sz
9S+TdyccnP5afS39jtuiXPadbm6sFiVhgxVyqtxmnwE2rhkxbyjhYd8QCUrUazN7XwXlgV/j0a2O
bZQ9JLl3A3h9raX2S4proR6RyJY4xYVzaWxzM482WIVo5erdo1WDVv6s+KFhZX0xXSafPsAh5x44
8D4XRb4TiR2QIqDtJ2CxaGLrrYuxVwhz3XX0tdKZqNGuXF5sLOGNXn8JibJv3AQwGrXd2AzwXyQF
3uKBDm10t0nEyIoNzerT2zFGfWAHeE5Ls3or2Qgh85hXbd6gF90GXralvTwQFERlEww+6HjAWEv7
sMwhqA+knVMdPbvw+OaqPVkJsJYiSYx99WJmmkWI4wqmZHkb94Q+xdE2T4V/ozmsETV6vBukPte+
vjedJSFI1CZjVSbRcshQcz1HOAt9gGxTV8I5G1pFwpf0/ndGF++NwpEU3eiIz57wDYDtB6Yr2Mem
DRrQh7LTyvnod27HUkSgkIjqU1rON0oHusgxheYsrwHcl3MGj3wVhKa1bQpvhH4enGaT8IZsaIKN
mwr9Fmmps46WNniv0euBkdLCs56Za5uKKt5nssubm3Z9M/ZkWoK2409sC+M6Jxr6ZMpYD2INOUPO
weOCKHwfGlV9IN38PM91cCZV7mwwQeHMxvibdpO572rdPIveY9/uSbahuTYcIgPXHtMbyJ6eZcMQ
cV9zopnJD6DpG+rd1TP9rxRwW48bGW009flA+sFFy9kW49S6Hw3qoH4wh4MSAA/ZYO6bIjyra9qL
HVTyVZWbsLQsS9DTX2ZkxhaSC7rMq6pbSPp1Qb9726nyy/WP+Fv1Mb22J6sV8zXHhhLtv/ZRtN59
MQefBr4BJpMoCJdQ/1rC4pHaxN6oS1khct7OdFpKpgAOUmdzLgVr2visbB2q664EDMR7YQ1Gx9FR
XFouU1P53V7qYJQPtG3gcEDEMPozwibtdqK5M5lbxyJ3gQY+RPzUfx8HizJlaY+DZDUOvd1u/+TK
GZCaxmYp8+FnsqZDgl+HJAbuwT0FpzjLeQzT4Tz4ZMub6DP1EjuBDhmGiDvyQVC5K29E2yAaRRTQ
XVAL+nI8Z0X+gVikl9zViOHR2m2tNaCscu9ZKdJUgzqPsIXOwks2Su7q02FaUe3s/QLtnR0BFJCS
FfV+geV+QTQrzpNh/YiE1XwehNGXi88e6wzU01hmMstfrkQaSq7wz0aheudl7q5hVOs/sy31k8Wi
a0wih616XYkotCc9nG7sDle0tBFlns/YheOV+khQcOW00jGwMC4iA6C5Z39iJvYjuFDfEhmYJBYP
tagn5dKa1NZh0KhZ4Ka1KyX/xOWwG5IVjvN1lSVVsamc7LUj52VV5+39IHv8atJfmvphjKJmF49H
uyevc5r+dHJCYDBz+HFZ6KtZLmGpYROMwIBIzlQrA+UejLdVaqUWKLT2HqM+9bMcK4QifBd5u1cC
DBfHFwNSGbgQrxuf1BxvSk8u0tsNc/tqlbg66WSekpRqDWgK5pwTy5SWpMdUFrUuBcrYvilFQtsb
L0u7nCHf5T8aBThD6HOxK5Fp2r4qu8iyPDhOstzIEa16i6pXK5oK+LWj79X6pCYB4VQ/0olwlAYG
suznkLD6qysWmn6zH2MATlIIqxQgqtse4iEwhzmjkYPSVSkI1LRm9pvN3LQcYnydEDuU2kpCoiGC
R95Pe9BFDLPWDI5plQ8SbbRfNI0WvVLkqsuttPkBEJ0wX46OZjkk++gOQkofbgOtBo28SDZUHdMb
Aab7IBPzqh00zn59fpl6MPiGHC+rYYeagf34W7Tlm4zogoaX9jT47Y+roGgSjeMibW/SeqQEEPKD
IE/W57mtraPcojaVziw/DJnsB8ifBpYRDmLOaooyl8RMbjoFrqD+YsriFWTwmONayUuU7TOQLqOi
iI6Dzv6J3ZkKQv7Uzjaf7bhhBZTddTrRDNYYOSmFqEScmWYJyEfQApAzbjXRnjgskbP8jZKIIUlP
oJJBe3qt7oeInF5uQCTig0ELR9v/TPYcUa2jEEr0axu31UbNEtX4y9FLFgIYkhqOj3zfeGF6iJtc
cMNw3xJx6O3V5zD1KGqa+EktDo4vy7qePnWjcdfpxWEmEantOBNbMT090d4pn0wzMNmXAzZ4j+Ay
ym6X1eE5GqErZDhj1sL0D+rjyejRYZ5B1/uzCZuiXbGZ+T+Pv11Rs08u6MOQ9qmPcgXescY8JRxX
dlvdNxVrkWhD8QBIg1WGZfpHaaNmWumENzE6qGGQP7Wf/ZLbazmFK33/Se/tJy92d7DOKYWlPi11
CfvR0gnTzIzbVRpAgrFsEXLxMxmUMHVHliu1NyBOe47V6bCzWFDk2P5n0ZSOOI2d2OvKhpSentrY
gDaFHX2dSDamWuStpqnJlXPbvbrhG7ihwI3u1E8PYqyY9pBKXITDgHmggyyS4TMsrfcxdDRCDcmm
ks7HJCFVxhpzLkP52zCX2yqv3g2aVpHfvJURdtxYIBSwDQLKUvPRJN31oFt1uGrDaqPpVXWEN4Gj
jmluWecRB94WVhTPt3rAdCqoo6DkVPeQDrmL8EvyVLKk3zXUfn0obtzCZNogrF996EBg7XOGA9VY
oYKSPq0O080aJ8BKrZJKGq+WCXWbJ4KaK8B+qnvGrVKeRegtNr1bEVGRwSgjDwWKRH0T5EiEgI9T
xLEJu850ZwEuUmbDIXNMgo445AAh9giiqKq1WvJSMqRRpjnYw7iFEU8vh7qJGJFbEWCrKiVuqybG
HouE1CHsmSK+V7KQTz3cndKMNA3G9+g+10NDi6Gx/1gaabXB2P+C47wrHJlbxxO9slB50lVmrAj8
GjDM7BRroATlxo4cVIAmAXkLRwkmdLTc0sneewZxEuqNqMdfPYS6hvkuFbAfkFdp855h9sEPy/LH
KJIPoP2r0NaZXiybToobE0K8V43FbTlJq1xgfuT9soclQya9fG5hhJJAQ1KLVI7pg0/bnceN6/lb
DejUEFgtF2rJU5+LwC2xNZv6pD5/kls+NQMIqirUlPbKdNDZivfCGcl7kFVj1yF0E7iqUGa5t+qN
qLGs3AwdWxwrpCYoMOIvx7FRRZFxDiDzuZcqyprW9wQi5aZt65US/iUBEWFxQQsPo5Ba/tWGpKfg
x0KfTCN22UjY6CTwI3G1cXx7RrDyC2Y2pRxiqxm9Igxq90xUHuIyfu01PdhZSDpViZCmNrtXBM2d
hFf1cn8WKRPZyDjrYPU0Hna3rLjhc4qaEH30Sl0ldXMqFVNWQFsm67U79c1BlZRKtTsW4Vts999q
m1GrTtL59zrKjZ/dB4EWpI8YdDP9XqSW8nP2wP6C/QIjsCoW39klC+dcqa8hMeutYBVVu5r6BJWU
wcmi30VIy1Htvfpks8g7t1TpD//cjLvA28yE/OyThm6r24wHZYIxpZTMSX/h9SO+G8P6Qg7aNpSe
ZymptGPrMnNk4pSPvLEtFmJ9S+tGrpFuG2JUB14LW5K/K+8tDV3DqgiTU0r7IXCy9wHz2j7nOa6N
uTioa5VUw4xSMziqB32gh8a6icgX9xspppHFWJx47pUSeyh1Y0PW2GoK++Avw2859Otx7p+V0ERp
EDNSqNZOY98ZEWjHVNrTFUlGT/DhhTPB7NXoHjD6bzxTO4+JeJhxyKulzZaWe+XSU7tLZkMyEnep
dD4r6ZtX8UGjBf6ESkkSspujtMPPGuXEFcIanrjqO7U7L01Pp1if1jHu6M5lrbFy4WO2pHRE1t5S
/2tH9YSh5ay24k9fIV8Kg/jF1JKjMSR01zIPjrJpFWt1ZyiprLLORQRY7tXD62RMLHV3vCbESCq3
sNTdLAPVDoC6hzaNni1y7peUFo0UEZqEiFISQGrE3LCO54DYbh77/1sueCggFoTpU+tv4yF75p0S
vms5R9uentol6SgHeJlO0L7OnLpFz3uXGmgCnNGvhntLkGswNMictfKP2ZndPbEN0unFKhl66OoL
L7wFQLD1Dewto4g7boJPJbVQFhd1QVwiWWjW0GdK35axHw9iQBZQyaMGat5LbBFGakj5rvK+qRtN
4RKUAsUXeOhyN1xgb2fBe7jg0miWPaANZltN/6V0nn0kfagBynZTL6J9bepXx6V7mtgRo4LGucyQ
tuqAe7XUxb6tyksK7mWbJM6mlQop+ZbNrsLBMnQ/5rquYycMa/fJBj0BfL1bq+tt+f3L0MqkddYk
+ZAo2aKqkorwyVpK1jCj0YAE/FJ3hioN1EVQhXYnT23qSZtL+8ELHFB18ofIvY2uHp3pv5RJwo6+
HdJb1FeCmS78DHk9GmrjwA5FkKL0qBECI889cifQObY000b3nVPtdo+6Ee0T4ryUgqkpdPQlTf+t
lZShMyHrYRj0+3EEhJ4HSbtjEMAjjGhYaut+VjDpdPZ6a1f2sGg1XVzqfi52Sq05NIzFoTeJVc7F
+insx8mjc9BlnE3nqzoHELJABEpNzJl6AtUanrh5vK27n7KvjfsbrQ1a7AtYG+GaXDjgXZwkvw2k
/0hJTSyRvECwZf7kSJ96r8cIEKlXRsO5R0L1VqbdhT7Aj2aNceNbHdj7wLY5QurlRq0OXd/8Vp+c
yMeHbDIOplG7PKfUYkoSKm1J/lJamB/ML1VXqWVH1RFJ5/gkn3a3ZcvgYWZALlVUSpu7zC1YihHf
uTRmKnOJjasWrVHxIyZTKuxukEZWvT6rc6264dUGVpThVaYuBLb+EvtE4S0v6q4fF442EJwIJMms
nwVhRG4bdMX2uZ40sWrk/ZNWHHfpwO5TMycZx0RuliCniVv9dQy8b7VrYNWSqeDMMTwt36qTuxKq
B3p+Dfzi11JgBIi7zr8yBgmREcpDfKwD0wqq5SZ2ugdu+WqVad+N9FTrHB7V5zinDv4JIDDEI1Op
aGt1yA8Gl4oa3aC6dgC0wT/dE4gQnPpegw9T0MICr6duDLk0VUYDoTdFVBDNb0s4s5bg1TyQTHNP
gBwe7Az2apKlZ/VWR817MrPkxYlaeI4V0zP1u8ok00+97RAmIr2X5BzJz4Y1ERjcd6P5HJ3pWaul
X/3v2g+pXBN35ZRQOXhtmqYlG22w3rTkrI16fVIHLHvKMBHH+2TRxS6waDj2JXIJ5Qe2WDjlUqE+
LPkviTwLKBA1IeTxyMyrscLHfFoImZUvRRe4J5h1/Nhf1W7Xz1lJHyL9piF5g5qnOOoOqV6yDFel
5EzqIN2NiuGHsAjUkyUOVzbUNHrimByQ9rP2BpNZrJGeXHTSoS6pgHcNYIuuIlu2jWbCY70MymmG
kf44cHyii1sk284etJ01VE/hUNXnwDMevEXv/zLncqLk3NK3hDypQQylplrH1U2vXl9iVyFlIgcU
L7XoRUXtW1ARijzTDC/Izkw66ytc0vc6C4yHeNyHkw+/Xp6ibKe8nxbg4p6DtFwSdkZUShzzMASm
Damrrk5Ark3h4CCcYiwfkMbVi5jog5zURsJsYL8uXYaqwVlAkFrdRo8Qd04hgw2velB+fo4K49nO
aK6qD8vRkMsA9OOkzi2nVKd9wpl0INQutdwbtd/i6OPYr0wZ2KpHgJ3NYj7VVvwcteI70knKkBu8
OjO7c4xoPkZaoJYP4kbyrRst5yxh9U493gUMpJBponZtbPo8Wlrd2xYfSFbozAMq9kmHsGtJhJhq
ZuzsvBasYXdYlQl7DBH1pDft3eolKgx7mxvxPhr4yWFPyydnrqnqMReOvOfT2rfRcEzU5QfNzDFo
DO1D0rmPtKm4NJxXs6AP7jop+arT6uCbA25hBlQ5ANJjQmtsYS9uiyDfmGQ+M6XHy1qYiwNBn+h3
c2zoNUf93oBwtXOBJW0caEY2ugIiwPts1+QswiMjU9MbKrwiNPmE6+RbciauGfDxHYPjD22y3F0r
6PQX7gFoPxvMmPwm53bcYGp+d+2GXAeRnwY0MH0NYifV0mLXN2cMaWeOXCx3XhJsmJTeER/1PGpR
uo+IK0pgp+tNUq+isAv3icnjpTk2wZkw+zZQN5eETLnEcwlqxNIz1319rpGKOUV6Eg094KwfmFlj
guq1NKS5i+SaLEGiYxKIGaAvHrzQcY/J0nyNI1lUjQ0HZGzjcxQSMTu3kICIFrNdb7vEE0Mss9SO
gjtxHZDfHnYgMgR8kDUNKUI9KnLTJQsqra5t7lfrXlTeNgm3/ah3N4EJk9EObHQf9j0ek5yDP92l
qSCsqOOAsTEI7RbRBM94ig7GkViXfDMv2skh3oRgDPOR5yFsv0lM/xM1PCWDMVlnc7Su3VS/LSC5
t8MICkH9UdGBKduKVVho5Y40nysdJhrWvfm9gCk9pNWyMbWpPgauvstbA50dSlWnd3uG0Xy0bY4P
mitT4K0lvXMORX+cELTmEbFImWdfHct7bO3KxVM7h6uF+Xg3jK91m18Km+aQcFHxt0J7q9wQ6pVd
TeQ/ylg/r//l+fWHHxJi0rgF8qaMWm9BIS36FLxD0meH1hc9E0I7YOpGy8FEdzKW0bM/g4ryUIbQ
YhbXtEgWksEiBL4BuSI1/Bio/GtvqvDTy/Mc46eP0A3vGYmjBpzxwxRtDkQ2+sR1SqIsEAFI8OfG
i+KtjyoZB8+YrTwwsvXUD5wXkmkVdOcoH+gX9j7jZjtcZ90+uemIRN4nnLO3ZkKWbdTIv1fHppyR
7JNkgGDvJgCKDQ3/ho83bxqzdw4b9n7pmxeNPusyAjtpyjcCy5odOr0dsjsaXf6jGX66iCkuBBEg
H/Smszu2/ksvPvza/LQn39xFYfw71idxE2OwE0sQ3b6gNF5g1TMCwjoE1orWlumWm87j7I0+HpEB
B5eUcTtqI9IzOL8triCzxo0ee6YAgGnwHbggymtDkNxdmj4QkvmlN+Dkd+gdCyBHR6tKQK5gTx8b
Y1jNtTHcGCAWRjxJaULuSRIhxPdB/LuV9TbRwzkXg+wLtYxIAPaBxw2SP36mxUcr77yTa45kjMKO
jKmiEIRw5CBiLa9EuBY1bTw9ZbAcld+pO4E4zfsjvbHkPNUDbyMGF1sTiknTTMbhOQscDK8AgYZW
S54KyrxAzRgSLDmk+qU0PTJwiFOliyG2rd2/kIVm71sHRBFEgC1UpODi0SOyIrc+jm71TCtubwK8
XTs2JrU8EA4G4ygkzG9sbxJ69FprzifHzTs0YUzudbodp8YrsNBwF7K4obFIz22sy7BcBGm5P6Di
sbkQlR8SiqKRGlTKk5FbWz/GgL8wj9cfdfe/4Sb/7T///6JPSgzgf0+f3H005df/OrbZR/HZ/iuD
Uv61Hwal5vwDEwVYBJ0enXB83UJoPn613f/535r7D8cXOBt5brFa4JL6J4XSEf8wOeXyReG4LP/S
rf8XhdIx5JeobcBtmzp/Wv8TCqXzd527bdkGngLGibbj+ajd/91A5gxWSvqFNAXXMnjN6Fbt4vik
gXevWsnpByw74kDGNabb3UNZBV9VzGhSYLCXFd31JLCcjcbUe7KZ3dg5IwOvKHeezUPWZJcorwAw
0Wzqo+kjmeptJzirhCjGecZgL08EyFpWT3QB+KjFCW95xFZ1/zVb1f1Mrmg0ekQroi5t/PxGA0NA
f7a+MjElx5LxpTwAAEjXVznW2lU8DUd251+TyE65br32JP8IYMmxYe5rT0s3rj3OrCUo4tzovdPp
Xwdh8ctIy1/0W1Nl/ovnP2bb3PzLbfHXY/M31qeCRfzTLKEusyN8qKI2bgk+UonO+BcbR9HEZlZR
tqwXXiA0q+xiQgX5YdMAiEo3fsAh2J3JWYosZ+0uBptO8W0FeFFti3mNzFj1ubixy0X3y+Kk1+K1
8LmyWuzMaMER9XhPrsyBb+ybjj7hLvQZYqAtfm7z/AJqmQ8hZllrfGD/7LSbxazjTePd0Uwb0dLw
8dseVwQu50q9Srhzf7IFEJn7NNTRtzyj9LH7bHj7ecSARE3H7Ll7E134HNSerHaJmIm1DOUamm77
2uv0FYByER+OARQKScqog/2T3RnLWUhBvQBByiNYpaQ9YC0LtFsEVvNazgMM+1dT5tccc9cq9LwP
n6MnbjwGjR1vxMqJR5/6/Oxr3UwDYUNJfogm7yWt8JlpvvfU9HywS5yv5b9Ysmsx1vjlABcczckZ
oUHkr33fx0xweS+NI3M3bYrUgmmcSYKX8HRu7nE5BXX5wGyNTyjt3kfb+9WX4Q1Z2Hf9WFwJvCNg
QfuSrWqys2hElk/tyP3IHQHRudQyFAi8ohER5Npzs61l2kf5zcxFbjFJMY+SjdOhdJ+mgHzLKL6q
p8qI8l+1R99Fm/6EbXE1gBDodfBUwtykeYkUwqfZjEho7XmEXc1W+O0MfLa+wy8rYG96WncxIYhU
FneZfEo4C18F1SrNMR5oZ9gU2YiRjNPcTKQdrBzjQFLLt9MirUn18Buux6HvzedGvpseHdCaVPLY
a15bE/mjG7p7p2LsnAYPeZv+ij2Sh7wmYLNy0fEBzSSAK34DGnkDuwyxThh/10Z6Qaa6mdL4YdDR
wwePrcP0Msn1b/kGtNjH55GM+gok1vdAvvgIqH8L450peYuyuFrornb9YwZOw50zpDwoROFcJecs
FmI72ySmMtWubF5xqmk2epHxpg7LR3XvD4JLY9bI45H8ziZRV5Hxod4dHfBf//l5V/Sivz/utm24
uuX4FhMKpLx/f9wtTevoSZFT26bJ0QUsS6O7+PDJcqaYNZ+nUlzc2Lmm0bybabeJEV1/QqwBp0Hv
WpbS0LEkH67prxnAUSBGGV7MYCEuaOnPjA8f7Add8BxUKcaFbuHp1qU2C3jTYD5UcbY1U2MFWeWr
Q5XPQuxd5XchMz8SCEkwQGZs+jh+p5vwJ/cRuUHtWY2A3AEa5neMLDm97XthboZwuuQdgMAq/4i0
vufch6SV6A0nzT+K1B5XKRIOzSDLSTwhU9rYsU5x3Ukhskdlq01FxFD5EHDXIRgrXuolRckCwRP6
8cfC66LIwk7nxkf5awQdKq1vP0nmA/fjUg4azvTpEQm1AvjEu3eG/qek+RtP+1+XZkP/u8NOLs22
bQKi8g2m3+x1/wa+4bKJeIlR2YWVePZ5X/IydRqu+KDEa+I907s/9CUpEVanraqE/OB2EWqCqVfT
k/xuf+FDmkzyKv0MjjFeFbcRv+jhgLh0xfMCS8c29C/NTT8cznqGZn2EBZd8iC2iVVKultHoW3d2
79u0/jBL61n4fDllYQe4+XtiZLgq6cFV5QdZfmhUtejRdrMPl6n72nBzJB5M+hv3PXO4h/yaqzex
LFEG5msaJ9syDDgusd25AReQQiNAwnscCy6pCGaByR2LYIRgwR2uxmhfhcc7VV8hKu3eLtrrYopL
meTRtkuQ8AtkJKPT+Ovc5z3DoMzp37JOcxcWpXGdWNdCct9ru8WhC36D03YhMa5XMc9Hp1oOTBD3
6K4dmrGSi0NIA8wAd+OEbbqL6uc2xNWWIe2mUMfFOHMjYJX47Y7c8gkQVqkcxdvpB+lhiQSLf9/T
yUzfmyy9/c9Psvt3SvfP3QEW2jcQaXoW9qq/P8k68MJQq+m5kH9IS58QPdu75qN3XRaukdOXvz1E
aYE++5D84OIM9bRTD13JPR2y5VbkhDsCSCALQMmBQX3RiHkKu4QPC91f54VbW3cvaNU+5Hf2BWkP
05x/aBm/AuIWAnuwFwkd4rTPPqrOeo7xdMajfzUb91raUcR4tL3SpJeCNy5Wr/FZyxcg6YSD0CX2
U1u5xL3TEHBLMoYZ3Y2QPEd+Uzc8Q5mjlsprHtjCO+Xihb83Y2XDj5PG06EwQe53MWpF1UGkHR7N
yXEc3WNBxwvOPT/E4A88BpLbhZGn0XZqEdBM4EtOf4hY1hwWPHjlz0xnnv/zh+T/vz4kmOwG6R1Y
NkHK/f1Dmgut5Z0Q+5k4g4dXu8eebtx2RnEdXLKM3fKjkvyljrZ75yT4Yizux1icc9AJdHVZqCoz
+5Ars/x+A4klYORil9dZjQqd7TEeAcoW+mbRqFggdOpYGLKPsFouIcEfevja/hd7Z7YcN5ac4Vdx
+B4d2JcI2xe1sIpkkSwWF0l1g6AoEfu+4+n9JdhtS5weKeZ+HNOyVBuAc/Lk+uefhXbyfHp25Fja
GRixZQ8UP/lSVCMJTO8oCp8RORxI61T61jFOaFDvm72fWxeyukXEtwp7eEo86wn4pLL08bZkglax
EG3toOQim17vdZUho43YlC4BuzjQ4mQ+hQMKoxDR4Gdz5iLlQ/zEMEUUBqecIsEmT1IdalV0NpNa
vueNwvDZ1KRsTp9KgaahoQtNHPXnhY2TsXQMxKBw6E9usYnU5AukZGtCiGvZP5ASR1HYTjEXa/AL
q85Vn2psHTACJI/a5KbV+wOpnKcaSub1fdUjgL/eddMRK/rRyhLc0yDtmaZrSdT1o1PNAgaDpyna
WjWL49wyHLnKzs1cHpnfeyRweapDaXNVCry57FDCeG6XT5YJNtzID+CojtCdHA3fvWHYhaXiNYx1
mK2rqn3yo0vdS99KPQMGFVmXWtc+4LMAXMgCCHfVaRuEV7D8vsRVfiDrd8TO44F5p1hd0eT4VjDm
gt5MnBYmjgEsj9/yOngzxxgvmtGZI9hYqM14KNpQtJDRHQw7c8z6mLius2lDKndKSEEhzfKCObEJ
pfricYqBEPqwvaoueYN3v0wvn5ORClpT3ilOet8GZoJo3Bkt0RBoMyVWoVV0STWyv6ZPiiDNh2Sv
BjBwmGW5raburFvFIaKKv3ispscqlIK6Bi29tS2mjxVMiVqFbbMMz922OBUk9h/hxSuAQcIQlgRP
Shu8dgptfNY+VKy9WTMrd7KxWVOnZpvCzrN1Qmy0yShag3YeD7nf2XDIDRbNmsF2GMVddBjDqCpP
JIpri8SdARNPXEWPQvy1eNR+TzTBSJWrqhxflZxqETw/24lGO3PkUdzQqCmi0mNMcmytGHBOmDjN
mLISty/k11oJfqqC3w79LTmVR0fDMy3c8M3I8DOXuKKErsnqHSq6WJqJUb8rBqk/KA2tWnNJpKXv
RWxEkirxMkcdmUP23DI/2yM+stuRrGqNce9byds4E+pRmaIFvnnsA+cKgPmNpsT7RGEyEBweZCGv
Czc5M/vnrGXZWwuvKJAwOkSS8JMm9zwGzefMti67OIcHMHpVWnqCTEIij3wwNCBQTjXxOeq5kIQh
S6Q9J4BfpomQz3Z205sHqgIcGiMZYKwmZbSNmulL4s9QWYd3cZ292RHV9t7VrnTIPojDQMVLKK+G
9Ai3SMoMwn1vgHsn4uOWitB6HJuvdqxASpZDaxMLVk43B4faSMxuA6Ea7HOaZefadh5NxdyLd++z
v1LjnCLlJo++wdt8tFk1uggPTFWkGgyBeBcXUK+8gV98o24Er5n2GaDbp9B3Hxd5iOYADiqN+Bke
Kqr4x87NzoP49ZFDUCNbQyPOM0z2wNvDBE50b7huWxmErXCQI2ZFmcE5Z8ejIrDXXWadhi7+1NY8
8yCb3QKQosf9s4Q0i7xJ6D3GxcM4JV9r+ZjEbpNR0Q4LF7FbHJi4e04b9xHb+6inrAwIDz2nCz3e
F4or9IHEgj7bWlfhiakqjMSiHJk7rCZZWq5YPsP1pG+GLMCI2197kuWG3+wDenqAExO/inaBpMVd
oLShqR1zmE6CSR7aq1dlZF8bDWDNvL1QjORZsIiMQofeLjssKmKBNDRpfqbkizzZQLYdG4cfozYa
3QP8uzhwXvCWBx5dA1N0oFYj8SHPmkTJw1L3lJpXH9GenvGqEvO+UVj7Ynotoe4DMnpUoI1VBocx
BNdR3nyWy6Xw1Qw0k9K6TH5dcALwu0IXVa0yhYNSs8cDJdWgg12n0MHne864px2TRtUOAjFSOBQI
4AcbVeUIbfOdXco/Wl5OOcMcjDehT6yD6AqIBDj9DF4GaKcw4MqD5IAACBFBV/vMnp6Wx/eQcmfE
FqlGdh0nESqwhR4BMRuxxmsqqGzSHL5JRihRybR0EcwG0FDZ04nhRqhzjZxJNm+kCLY1p/xcRsWx
q6ujNV2ZTXaEPWjLtKmV4+XHpiftVFkbkVgRS0qzRzdK3+ipEPoId++kFuxb0Cyr/AZSzAS8I6iX
J0nitBoQtzBXP/UV2CxNgW6bPNARBp2XsexoQsrJwum98mbZ010qt6obGP+gb77RSyN310jmBTjq
PoxRdwWDtL+NAGqp/tdMq07dW3tm2wsyxcCCaV0OmRPS4vHNKosEvdpr4Rg3Q6PSobQxPKhxmMi0
8eCruW5p/rGh5FgJ9MMXJS3CUdhbEn03tK6/645IS84DA9BWfWnuGS1NKB7BMIZMTtgIkZgmb4YN
s0UBM5KuSc76V2ug9iOaYtlkXZsb6rPBbxih9L8L9jwLL9Ei66kTn//sMuRGWdPjRU0M+nFsuJow
cB5u8YQyA7QTBiOsF9MtZE50i56zDAZq6lQ7a4BWfDmUXeHs6LF8rgOo2D2LNl1K3RC3kKczZlBt
iGk7Jxj5Ck5hUo2/dnoWVpUPPo+tkkeElAT6ZO1jvlY1BqricEBKP9njYozSSV+7JhAzyTERN36r
RwjUsH1L/pbWkRu3t2/p97+DOeDdlg4DM5Lt/rps8A30KD0sa158ihiEtJo75yrRrX0sNtDsmS80
Jm8mHzIYl0Zv8aoW6ZKNzNrxUPiuSZ9wux898ywH7TfP60pm9OMDA52FBMczbNVTP5D6FGCNkyC0
ubKYiST+1ofOhSlW1eLQOaIWliRhHfqPPbfdTCa9+/k57hieiRWWIyjO1xxozHDZDvpD7+IciANQ
cYBloSZomkzPuqzT6oj3cKyC4KkirSZ5U5guLyg26g5Ew9pOiR14Va7EYsn6LwbJ2jJT5QayWlRT
BvQrxjT0dQGQj8t4qvtsleprYKUH8ToNS1acMWv0WZxo1oSc398moDfBLe4YyVtuJ9d/zGO8PjDp
UtjyCtJ4em9SGrLubDor4ULB2IlzWYBoXcVfA8CCuifoKMm+p7Z13cf6eXkT2v1sVcITEXAGJzU9
yB3LYzkurSxjne4KmxCusnqO+ohyqAv7NoSYYlGFZmQPUKIyLCNg4qTfRPHaMk408uFL1MC/6LCH
x1skKL6Ksmknx34x3OAvgcanUDA6Mbmj4tJVye35M/5u7tmwrUBZIHlFWjAswC3NlsYyOuWZNt4Q
1K+Y3rgdpVW/0Xus4OwwJJmODrG9JJtpszEEZx4gAkAnH5xxvIlN1H+nYdSVLGBUU3gVMWw3mEis
26AG6GjTruWwSA5b3AsP8PZU3uhoItDoN0UGsVdyFj/d0sdjjjs1eiigxeHJAoyO3BuAmWQj6WQG
+TLOeTUn93CmwEpKGnkX1emlh71JxVQECWl7Tba6cPJ1ZAOqyHLzupqtt9i+99uIrnpJC3s6sorn
o5PuXVLutsnNqnH7JTOzA5EKbh0O9eTF9wSoe3J5w2au5ALiHoitUOc52WTjevDDV1+Sv3bP9Glf
YRir8rh484uj6p1Kq7w2O2MvAuCmikBRnvyG2yz0+A2hh+p0LWeh8e29SC/czyhgHf5qxpNLVLD8
jpaZQqr2xXfdfeCJZ82eGDPyxLGhaf17kK11mri1sn+0xgMz1h4NzuW7J81HHVw+pOQz0dEsaecl
2d1X5TEP0qP8lnixIfqGcjhtzvadYdAA3dnAXGq/9EGvD0y6si5LW7miT4PEPbLcEvF1aXhX5PlN
Oodn8tjHVJF4jPUT8wSzWnKxWC24CpuV6xbmReoZtOCRWlaN8UbPnVcQL/hYwSoMQbwAUGRUEhME
1IBzOMmSL96UovYXs+F+E7dVLg0VLSBNWaoOEmryPKMCfyVBQUaSZTSmtcREoilKmw8y1eNoEz+B
XHcZpgrlitptFiOaoaAW72rxNBT6kq2NXpGp6Gt07SIaizq2mUN4gcJn+aYuWldJyFRUxEyCkBhb
b1btrR9pm6yLv/bOV4+cnhvUe3G+c/bZl7DonhQR30jzg+T5YRl6lDUaaC0n6jmLBW6ZfrEq0KFR
Fd5pc3qT4qUERgQcMMP9zL/mZfZQ6JA0NOqpjqyIw+hH+6WGJr6XiUAU14NkLRcHS8v0L2YXXi5W
Brze9ZyGN1KQELdJcYsXJwrxK1mhzofHyGrBnS/PWOPoBHJOjeFBH6rvpl9zPHhWdW4evPxU0UC9
WQKvXEvvZh1+8toNbvLWwpVw4CBbToNSQhBCdCKhzbKVVohPGsfqNQX1o/h8BSnJkb6kEtXwa/vF
wMG/sV+mQWYKlerohvWBJm22dJCwNellVZ+BpILLbZr8AlLfJ7MlL5WSO1WYGz4m9WM13s8aOUFr
JncbDG69KhodV1AKA5I9KpjwLXzOkjnyM+/oqy9xp46rWcX9o+EatpB5fJQEEGORGaMZw81Mdhu3
W6HnDUj/kueZNfpicSqPxuju/O52Vqeb2CNlrA00Spk2CZwl8ZiT35F6SmW191ZFGaHMzYRcBp4P
OXKNrNKSuZb8d0TTFPSZ/BHTL2wa6KFRN56SVnuGcH3tDeBQ5pIMW0TmzIpJRsjgv6I3oVNuqwfV
DR+CgVyT3hSX1uicw1Yr1gkJu8q9dVoEJ4HcYCSnCRzrsk/Vt6DUHmj4axkedWEY3Vu6S8fO3s02
9d1JqT8D58hXFsDVteN4tLHI7Q8t9otitam6NK2X1IEU80nS+RMz3RTjWaokS42FKShwbXff8KR5
KpvLLilC1x0vmPcnzLo8QNHy+li4t4XAjl0adVynuPLylJJnxKMUVfzEtFq9PaXJeC2LJBhyK7OP
PUwijEnAac++LRnG1tr1PVAneoTB33fATXrSSOHI+HrHo0IbWHtJC7fUYCZYRiTnK9KgjMZTFGhP
YJ+DCWKXgg5v964hJ7EuS0nlMa1bDxWsrN16wJyHm3QcHwtX6+iKV77ZyWPFRlp68RK1ya5x8jvJ
6ClGcFkUAvUrLuTfoLFv3Zyy60ANJoVsYsnw9cltaX0qMutTaiF7ZHKY2J1bR8+oH0IV2teeBW/i
9JAU9f1SZ1Aku+hHSE2qsjdVqT4FAdB58u5kpyQRbnhECeS6l1Ty2D/2Y4iWtFnrvDNhxU6/U8uk
5yFHb5BkLZaMrqSdI+YKTb25GzOUDmJHK9cx7AkSl3MRm9alWQ3rX59r6+/cUpdIzZMjTWXtg1ua
URdQg4wZu2GGKQzToybMgJFGTG9pCjW36tXplHVuzuuofrM9OkkfBRBRO+bellyjvSQD/cdamYMV
zX0geyqiOhxA3LQl3SEu6OLvyCvMmLyMGPpdMkQAmqvu2k67SwYQ7m2ozsRwLy5e68UHhSF1m0h3
531KG1eba3dikZQkg4y7ukt1CqOBaz2KlVziXPpQkJHKgdDbuFwCmcUSxYZzBfri3vOU75nHRX+9
gKbk5D/49Q74F9MxmTtBRPahsBKZ6TB3Ddaw1c0nq97SrRcBj0aHSHXF99PPXvbFBey7VmLCFnLL
thSvbD3fF2G/WcooAncog/ZCFQU46Q+TrTz0wfyk1NQ1skFFH9FguhxVRSqQkrS3KTEt6kwy9VJy
QTYYhv1NUvAReOl1M9KzFfs9nFMTdYBEf6KYB21fAk2GGU7rXspm9MJMvxEp4x8shWnZNrO5qTZZ
sCBoInI/YERmyPYiR+m1tQ8n2KVhycQLvBC9ONBSTqpII9BKlUc/mQCO9N1D6Yz376lRyTJJzxTJ
toN4UajFbg0RJzG7s/Vce6+KqziBki5d+sJn0BhVdKBOeIu/tpTch8CyVqH5ULf97RzB7tFJkBSm
+PHDSvPp6oCxTvANlGIpxPxGGJYCzU/CAJ+BCkaKqrlLPfZjAaer5VUDY6PmHCAJUGymDzRjRk9Q
+DYPNClUpvakhvvIpju9vg8GY29M3YWrAEkVw74k4CQ4EGemzuI7H9T66Gzzqr4Ji+TNy9LfhKYf
qFnJh8tNs00soqdT7P9QdYpU+mGLyVPXLlBkTakeqYGS2KEnGRKKVU6w0zuUXizv2HQjlAzhKYHt
mWK+DxcI3BFBlvxGhOBe/XiquCdI5ImXVVBlpA5/lqG4wxl2O7qcoj47e0kBERvBjGTUXYNhZw1W
VzKrAkDKcJGX8G3JU492cOcFp75socYGiSRp1mKyH42pgnc6AvdrHiQjIsnOWbfvCvcwu2g8qLya
VaWkOz1ibuB7FJxGbzK8KADDHM/hpToukBdfpFS+zoTz+87+ugRXS1SxAJt6Rb8iE0vfnsLUDEhi
ySV4knAUjSkvuB0NmIyCzVdxg5AsYZkNlikt8Lwj06ePlMSi5jY3nuLcZnC9rceEvGeW08R/YU01
dlHyHUDsX6hc4AIhVfJIEkctajWKusuWOqFJ7nJJuS7hSZeLfjQaxn9JJLjUUyS6glQ10EwonggN
YSA/z9BBQCoG1ZpkpRW7Wjmu+rJAh1KlPc6F90WKDcFMFkACqtqK7wl97nKpFWne8CUGzZIQWVGt
064DRip4QKljPfzc0QRWMosz98a9lTS4ze7WiPytpFts2agleZkTMgqUJZ7SYxiql0Fe0eFEFDsN
eOrdaJxte08JdK+1trPKmaOy5FR1IH+db5JKlooG5URJ8To0rjEvfUjfjKB4s6zkEBLbt8Z81wkJ
GsivRWhCKTwwFvh5CptrSecnCX5Zk9wEavaW68NJZ7Cq6B5d8qymmu7ytLpl2sOjlHuWyGUyku8m
faNLeEVjCYBY0Np2m7FQcMOE4Zs5oKQUNX4Zcx3WviVmFSNY+f4NbSYRklBdlDPe8pKYymb93Kkk
8pn8gzgIWqyaUgCJl334JwzOIc4PpWJQzS390c1vytGm+jPt/KIZqERrmg7RoKlr2gefn0xpapok
xdeivOPYek/WcXmJviXpIOG91F6shGTFcGVRJNGBl1uK8ZiG+YH+vGOInIx5DkYoP0glq2tfYK6+
t0g8j5K9Fz1faZT/6LxjSFG6kqKFpJPlrEhhSpJfperfMS6CcqjUmEzNhv8xrmnx081Nq96HPmQq
8kMMe4zL7yI5A3Wqbn6QxC0DTt+kcCp34Db6I4hOsQHLuc05qJxt+bm393yaHX7t6iBeh7bOVgtu
MYypDvmQ9zJbjfArp3mDsfIvSWxSW6A85ENYLVx/G/h59shEblEcF8xij2O4/CWY7hQt+DJF9dkk
t7cuR8n45WeR4swEoBeQnNImuJskJSY5CD9KKA85yiLo5ZLbwotKQDZ4fnUaLBTHsvO62Bm7fPAo
Ua+qlFzT83cywDicUieQPJ4ccdeg1QLdOaVArKC+ywUrOBTxWZRTEBYXFrjLRUnJrnU5gVXkbI3q
Bl6SR82O9umc3vfOpG8lC6IggItEOKR9EOoHKC835AMe1QH6WqmtLSmjRSVOUQnOipa7wkvPTjng
0MUPSSMaSz6ouN1VnzPdBSfYZf2Q5+Q28SDwqt3bmKMqQfKijDMqmoZpHWjCxZSjkUeGwQcpafkH
ynVUWqhMSO5Lz+IXV6HHjbPhUdRaSomalBKdMH3g4OW4wWtHUiry8NCwQ7FJeMWj+A5jx5fP26p5
Z8Kbmkg6znGDM6hn3mL0bXOneKjG92J0RRmPg8Esc8AgjD9i7WJFChKoNdZJzM4CO9YgfItghnxP
Ey0rtJQmJUEUx8p3rWemOo3/fiX1QORCRLlX/VPtPYivLTdHo9fRyVGq4RhfE2Q+0+u5HBEDSKI9
qpsy117p+AbpDHigpUhXTgdpvFsAw4nwLNdEa5Bt8EipPJfKZyH1f09d6aQEqyBVTnLTEKc+0VVJ
ytb6YrrqecLMghvCQFoR5bbCPEn2UIUVL1Nf/99zo2tl4/rK63tu0wqclXcjt596IvICnrbSLQ1J
JRyTnA4QYYcx4ABM1iNQ6wVmncz0jZjK7r1iSD1F6i2Jm96bdb+NBtoG1IxIA4eQGaoW8NbZVa6r
8TqXJOoiUZCHbmd8JSnMSgWrFau3VC5bxrhoaszwI1wuKQNL8kvQEX5ndCQFIMICnExLO41dRnvP
AODauZLkmBgEKRPJ59USn4AwZMbeDvFj7TNQQwChMdluRu3QoismXVJZIsxSXnTZvDz3t0uSfCBz
TYW1tMuzZBsXYxG08VlMbS6x/hTt5vg2aaDhjUJYTjQSVXJymvzBzLqbqZ+f8Jboi27vtJpSaQtc
mB8VT1N+mDmpbwYNbhG6WmyXVK5teqdAxQv7D/cmC+eLCC8ZpCW12Bn6laHzraWhcdTLz3b14Jrf
yA6/5EVyEfTe9TfLqqz1Emfls7Hv4QPToe6CV5PlGuL+6zjyw60JNoKzPeb2Y8kPFhMHsKS+ZNsk
wJGNdC13GeXaph9gdCA7uW49P1+3AypWcoyxE3J23PtsQYRLibbsw28js5RLflIse4NzJGvJEE34
+MxHTXH3S0j37+6Qosvbejp9D6Ii/7HNwwOQ9M+7Q3bd9zpvvk8fv/FnY4j+B9rcA1RoACv0TN0A
1PZnY4j+B91BjPXBa8STtx15Ky/qNvzv/zS9PxzDUJnQ6NiYa7pK/q8xhLcMGkbw+jWNkQe8/a80
hvxDpdQxoWnHhQF9YICpsz5USvvaKTzgnbDZFxC+2oxy0l9BFtNydpw5D7lWrX37ORkOnXGUZijP
P+rW177Xoa8GQBzdy+xhczrOObyeEFL5sEDRoT69tuCJfljX43uc+COG9yP878Ot2h9yMUGjtGFS
piPFj3NTH5r53FvtKjZMSjMHrYh+cznd+tsLmq5HTRLwmf4RFJpOflYyu3Ncybq0Q703HWiv+HtK
9WnWDzmt1FRRIMBKVmb+Wpf3I83WSX/wwkMDV1xxP1WvWQmCx1nNTI/npjOAQ4qymUD3PjOcbBjw
WPSDH1Fe4Edy/Vlv6zVrr8BeN47PE4xeU/jJiQ7Z8JrwCc16HepXO7ivwI2RZ4PzXVtxuUEDcN1D
f8RnuvJZD9fozyql1FuDVkpW3Gg6vo7ZfSw1IQFnb8KHqr2ANX62X/uxwsS/6t2zawVbW38F9zeM
Ag+V355DOuVyWDX94aL1X7k7WEkD/8iN1NDKhg60AMWOubysQWo8Z93BSA5Cdm0wQLUPw23Zv2ro
KJXfSc0SHaetuI0SnH9aPNvusx7dk/HYZmMMDvVVCQ4dr5EvHA6Oeuu/We1zQR4UYHv0mkKb5Q7j
JqbluRs3rX3tTyDIoldXrVe86NjA6KOtmh1S4iLk0lSg8xmegxEvMjjkbIbhoGttxDo4tNWhJqCQ
DLqmPCtQzIL6HjQMMf6f+1Vr4518MqPck86M07hO/et4eh3Kg5wNWccesFG454oObqpXP9fpJ/mG
6T/7IVMMyEkD41+18P/S4gjS/RqABhAm+3nSjpTv+vKQJpuCCTUNLhhPIxwLWrbneWXFDO6jLJje
PFRwOMc7A+zrCJCD6HDl8F+l4ueg/N3run21wns5gXL/IIxy7xr0E9HvUeU2uSBBRAsnC7yaKy2+
5/LQIPDDLJfxWptHOf4lHynu2fu6e5VLhzBRJeZzhMTLffGpAVZopWLP/JUdHbh7ngHJRHDa8qAK
6/kxShlXAfcnAEheTvzrfLivQBuiLfhxIHL6IjGcBXaNV4QCkVHXkbEybf03iZJ/SDiJyqCrjhqV
xuw0XUOT/5hrM5TITZ2mxbjb2SbCyZuA3B98/axE3cpsuYWc84W2iw8teXiNwLRnnBsuIqD2Fa3f
ewNoIzsRG0gFaFL3nFD46n+naz7mBOU+wavYpqfBoPgPjSQhbnnf9qi2Hlxd0Zz5H5NkRLUxxxJ1
Z4bWb7QbydcPOaTlmnB+Az81GAa8NLf8kIds2yoaBqRp5apXmkvtm+ZXFeLMlvGwEDRbcbb3KEtp
LfPuyxwrQFQDD5Hi0id1gu6CZrxlJRq60X3icyqVQiQG3gp/bFfHJqw7J/kW/4qaawYqOLC/L5+O
CAiDnC6UkzLAV9mmG7jd4bNrV8ZkbOS3q4aakQLKqrOW9gYcHnCiFrDzc2S0pKkg2U4fZpsBeHQs
FJBclufB5+fn87gZGdASThaTM09te9Ya8LwN0dU59YlUGFo/nRSV54TdirYqRAPmfx86fT2jDQfy
bQgi3L5dJcx8H4MXeSRZj8A4tTDKGASzQfzAdRztVKcvMp67d5W93LRlHSxEIzb50Upb27w1qee+
1NaIGhMwLv3QxsfGZo0ndlhWt56X/WYpYx6Lce1rtUuZYQKZeit2jjcAd23U7iwvyG2x/hqPnVUH
yznxdq3w4PpGU0+Ez+wdmyP9IG55LoCHy/2orXoht40rcuEztbVnRqkVfnO1bZehHCHELCcejPsS
ws+ZbYzGdlVOJ36tn5etzs0Tu2g3O1kN+kbLYCOHAIq0lSwKt8eiVjwLn/Lsm7ioyERBb7KcuILY
G97nVZpK+p9f72lXgc4rhuGQJOnyVCEg4S6gdsGKYgqUmQzRdJZ1NwwNZtdpxXAeEoNy79zMIqCQ
UKR0bCR1u2xQBtyrYdqB3JC8Lv8eqRy0abfLp3M5AjsATaS8ELdBUvzql1d1uMu/QeOyZZ9l12rq
FKx9Fery/6CDu5D1kydhv+U6IoIDBYyN/EU+PSMs9G5tRU5FBJqMQTYxs6qHAztcowj5G4vIrjHb
Do+fTYS5ClSvvKHVOzI4sjbiviTYFJXTFuca/fHZGilhE0b7bDO7ZLZPHCwRDmYfrFtuKdGMjU9l
Kpk4d2LM9/WtH4NJOPTVrix3RoGUMCXNZ3RdcDMiI/LDi4pjUz+ZzVluuG9kc5gTqeZrBMphigMa
boYYnMEZoAMg3uNooozkDrnZlhUmElvzIZ175RW57cA75bq+CdnZnJZh2R7GaKs8JsAYUV4iaQzR
WZ5z7KptQeOwEvhbLYTt1jjlDWLV7KweIm0Ur1yrzCIwaqx+xLayqgC8N3KiRHLqBt4L55QCAGZh
a4NTA0hj4Atsx5Qi/VhTgwhoyNQLjoXiniG152tMF+Kp8hq4ugtxOsKPpmBfFNOHB/SOO0mgbQIX
ZXQnuQH5zVJN9/J7ZnT2yYtF7LwFrLR2/X2H/xnWLH+irWlm2owsW87h6y1qSNGZxeFkyEOkclCG
nZibRINjglMgz9IhqvJ2xqwm2Uq+o0EYQBl/IPsjvyRKSYRa0dCD06mglE68uugrP/iatlA2MpqU
xZS75fZFkdXqjau/qUST8obYNcTIUE1RO3P2wF2FkIJ0Vb6ua2ZBIANoKISrIb2h4FSwAciRLKWi
nz2KDNigjo+QttzI2enm04jScHuGv3KbYqVyB3pizpysru8B03eYGsXay9agiXRUcFA+yKPKfnEq
POyCXEEsLbBYREj2nO7vtShU7ouZh7ikzPa5sBPQMyx8chicRIYT4BZxhLAhVrVDCni40jTBfjU7
13uJlWMEPzh50I3clHyxG3YgnpeFjqFyJB6iBPZoKYAENbEMHg8iay0GzITMeKZGBnX6Rh5yxiBW
U8aExFPq6htZbbEXImNiPwQIxFuiFWf7aPqbXEFKnfnCDkhmzzfg+oUx1S3UC5FjkV1ZIrZA1mLi
QqIEPdS6rHwE4r9uTiIdLusMZ/u6ylIYqljzxKDpst2J+eSCy3awUGIQsBK1+a6HxXS9G40Od1WM
sgWWU+zMol95TUzlOGJjObtijcL6zLkTe40y46tKqgPjZtE1MZ1+mW1CzgRHGeU3NQfRgUCK1vLT
vBGMZ/5ELh0OhBwKeb1E6PjZiVMeGNxiYGwGO92o+KakhdbPiI/FhYqDyBLWS64sbgJpD/idUSmY
aHkQ0WtJR/sMekxsOBeT3WHDdJZbFMe/HF66qu7ZDq28pmF4H+qyyZAavQ9/gdgwji3/E+GRzWAl
xKj8+nJ/55u6jGy3TJeWJxUn9Wff1KwgF+mj9+uJcQ8IbVhN1IRsGB6DqOcWTIaRhsxwuzKmfVGz
LJwVt7hDR6EtxItCHNitiZP1xtr8+ib/LgR2bXxn3aXUCKLnQ/l+pPeNUTrByOSxdmVaGCXMpDhn
3KmKxyDNnayU3LG4rnLOcEDkr6wiUpCRHZiCh9k8iEkXHbfoO1jKcVjQOe8uBoMGVw0yLF83+vks
ykz0aRW8eNZ1BqUDqssdyq2FAKDq5WSKCWQ+wVZ8EMtGk+B9pOjRGlsx5GcL5348iaTIixUqh5MF
1dJaBIcmgM2vF8qQiuuPpW28ade2AYpYjqYyj0pyCT940wxky001cAaIDoILeX6MPudJHJE2jnZ9
/YX2OWy5NR8wSPgG4lmIbrZxY0QnyN9VPOBFX7PAWCCPCm0Wk9PGrIqSEkMgbhfr6sz6hoP064fQ
7L/JePAUriOHAJaQj2gNvR+NrrcZQyCHjd3mViPtS+7uHGfxZdl1OrdkRXHC5CkVUcPOWXCU4srh
7oonxMfw3spvinPqApw2Poi3LD6AU+OYYdPEySOe4jL61AFAPYvWsBpjUbhzQHURFs6+2eF3ycfp
NJJ9HjL2mbWR/8SKyLHhQmSWNw4D5cVa41WJ9yHviNeAfImZGbgL8b0wF3TyL26C2N7FLmFQ0oQu
se2ofpVfyPEMCoc+JfSROMZdo8JZgc63T+KfL0/Nx8TBxsND6vgbLh9BU70VIRQTLP6C+BXLSr0r
LHHddGoEioLZeHf6DPh4XfTmuxMhgiuOQ5tlG/GyxLaKURRbSpoOiMq3WoNeyTpz3CWUwnBGrLnE
MNLAJWdQRnHKf56zjYuMrmMWnw4IAi35ZXSuaA+f9m2sHtpXTJljLvdDV8qmgKbDOco5YYgofoHY
pBKTzO3iABaxSX38IJaNrzexslWBhdYHeUbKlfKiEj2IdyJ7ObjCaYWuwJvg8qhQ2X6xH3zl12L7
d0LrqDb0O6RuBKr189ELKVAwetIYRCbFT2+DC3F+xIPgUbnycrl/57//Wf5bt4wfNmTz0r78x3d6
2JhG/pJ9/+//fH5po9eX/D/WvPJjEnz52nsWXNP/MME6kbVWyTeQicG2vifB5R3BslDjslA6OiX0
v1Lg2h+Aacm+Og56FfPItv/JjWTKW6qOmgIDQ9qct/7nv36ignhnswq+F3+TVjZ/BtM4OklvU3cs
14C7CSoF54Phb0uFabAjCR5PDVd1dx+ZYPdffFK0TrtpGFag7pzxQWXKhbe/u8hK9PKdbgSMwIWT
wEhWNB0yaoAGAa9aMU43r56N8tma6NV+UufbsDp2LWDenccMoHiEN3k9ufd28eo6t9BuMMvK0h7+
LaElkvb6zyRU09jTf16iuXz9LtxdPwrn8o0/SzSa8Yfp4eKoYKkMhFAE4K8SjfmHpRu6DuEqZQBP
1TkJf8qnbf9hmSAhPPqzDEi/pC39L+4ufhCHTqVwAF6M3KP9r8in/rN8Qmmkot1UjfnKFpIKdPBn
/QaOImTqaVNvw7J070PTvfEmMzm4NR3uJIeYskmwWibfUjtxSIe3+W096+pF62JDwmg+DPngUs1P
nYMlbL1jUlH1rm0Yecp6Q/OydfHD4v7NgdI+Yj6pJ3k2KwB1mQXj2eL5/uALMaLatqNROP1aA9RL
2TOYw4YM01SftQriQpf0St8HGwcqhc0QMV3P8ezbJCBT7seWuXc0ZfvrW5J9+sk9MzXdVG2yq564
9qrzAaozzqWXDD2AbYCXJnOyWoaguJeMSr6z5vxusuP+i9I7lwahVpQF/ZNi19qtNrnPHRNfxhge
kGmHe9x98ezuumTMzrYfIDlOw/S6yWxzo08ApvraePnNfYvt+tGtNDWHGxbwLP+nw13z8957+L7d
XDYKE5l1cO91ftdNwDnUMaq+mENGAJ7Sew3DMzPI43VgDum9ZmaU7Yp8Z8MNvfJdzG6fdnQJgQ3o
9LfeZgDtSBw1KPP1QHfKFA3T9a9v23T/ccF1jeomCw3pHR2YH2tncVd5ZZYymLdFfMVZMw7//0eQ
my1cjDateH+9Pjmgw1T5w9Z9H3Ih+WtlzD5TC1LmHv3fB5WxMQ+ubYFVNyoDtsh2vKaqPl6XZTC9
/215bflnW8bTxmNSNn40H1newA8bzGi+qxQjOpZFXd9pzZXiR4wpkz+Wl2G4HbZBX3wde/ULM5/m
+6YP1Pt2aPKtY2b3DEUHkWj0rbX3TMaE1HVzDejfwzr03j1sOUwHZjjnWcqnntvt3LDSPk9zwJRc
fdRuzSiLrqKRlgLmVn3WGOR4SNxW3w0jfLJ53vchHFx//VvV4ubeHDUa5jNtbzlKd0uPC0Sksw8V
PfMe/5epM1uOG9ey6BchgvPwqpyTmanRVtkvjCq7CpxJAJy/vhfljuh+ybB161pSJggcnLP32kT9
9TH3iDK8zpikb6ZghXh9SZ5f1Krb19fwfu+6XIFjsLPxlgbWePv6E5vdeGvntL46Iz+c1aDPaTjJ
r3MfkEEd2wSsho5JCAyY9nLsuZAEjkOWAy9OO6vwoCVygz9fHXXTHL0qguA64iOpi/Zg1yEug2Iu
8uTrxRfCO+gUOe9qMich+sr+fy+jT2odajCjNJFAPdHGQtSfbq7qA8pA/dNCnZbZ4q++Waez24/t
8evLNplEcKjU5wKyheTMf4u+tLge9c33FXzXEcwQWjkraL4LRe7A6hMvvG5/jZnw7Gwz6ov2AwZy
2r1Vcsb958TqVObCvEv293tnICYQcfz+9aW6Dml0lGpIvv5qTxpIToi0y9QjCJd1fkuBX7wBWEfG
Hqno8udrde0/y8nbf/0t2/6zAvfCcVrThfYW/wddkbjeEutxQfH1TXvVQF5t1b/NihTCeqaNvP2t
J9+UVkD6qSMLBUwp15apZNcm3Tbx0Eg2A8k39oehf7Hq2LsLa92Xq+c/Uk9Eu3ogxPjrr9Lq2XO3
/0EI/vEMCCoFTH4gQ3Nz0C+Kic3akYC5/VFO4gQoSp6LSpgaWYuzYh5maPPUzjmwOYmrOiTFI4m3
F+COvDka8P0QcnGps0xcR7ybV+2r7FrlP/u2CBJrzBvEnLZ8dgZpTt6i8FPICj5uqrQL7aY7mji3
b6aHOrt2fZnQiiDjE61pLgf/rfbjmwQl9WpHemdPsBKLWLh3PhS5BzqSXmH6ogUusOfM9ncylcKH
W3pYpPVoXaK6/dVHzHfHogFNIgv5zW8ylJwZaUxV0EeJODdAL5Pa90liCVDVBd7QJEvhxO3T1x/t
xQVCPmf1USKbvNdj9eZxt8vnrn3U7aD2pi7Lk7Kz9NggqNvTEIMnPIXLZZzHw+Tb3wTgrGKA07Eg
1x+DCjJwJMwtRUt0050FjcnhESjdoniQsFwynXIJWPeZP/QyCpMuHZ/xm4a3AthYgSXlpSfI70zP
qd3JNPbfY5SRz5hHDlXpNQ8IDfMB+0MODyqa7oskVixM0Slx2+smwO6zk51ag/GMBkcO4sceEd56
t9KHd8OzBgC7bNgDRvLNZf1SsKPuzXwtAfo6PoECAG6KqYS+WTDgXkOY4FnsgFOgtVdK4AWG9L+e
BLKscM5ZTnz5jMHjsMAPigQepnyqcR/YHRJ6u/7l5t6/X7R+N+/I8NxCaSfzjLPFO9Q4iY9FGnRc
/Z0BL1e6t3rPvaSkVR0sP4QlSN4KsLb5V1wr+0VN3Y+4DcyZ2z6alKAfL9mQT2cpO4Dg4xxCgB+4
vmZFvuzhtTOPF0HzGuYAj73a+7C2Fx6CHUt1c96zEdrxkH6mGYlRxep/aHYkVZkFGJv1PDXF8t1a
yk8lwpy8yFgzYN6WB7lO1xL8+WwCc+/G2gBZNqznIpwPwnP+UQve5y7S8TmtYvAviMY8MQ0PvCQv
PBr5x9dLI51zyt2fvMqbOIZpl9+dzqnuIYjku8JBMT0Zx/tUy7x+QIi/EhV48G0zvWMKu1dyKA6g
m4E8+hDO0xWUYp1DuxGLeBM405HALa/BFqZbYz1sYuvmEQuP1JeOUGf1fN7ZCBVzIFekHO5xoexH
6vjZvvXm6F4XQXUI4UA+iXSEG5IaAdzZQgWR/bNK1l5qqvbeNuklL/T0K9XhTrtWebOb9IcOXO9o
eZGdjPmpM/WKKH3RryOeeNWP6TULRkLzprUlYWpBBFghdHzCWnSfinmvAo2eJfUTGLZmX/nttKNn
kz3M9rIQPr5zO7ijwluelzYM2ClnzC+WuKhwGo+MLwjgi8lzKkMCWtPADKhUsuxjk3ekGA/FPITY
o9Zs2dtzSphnnxUsWVq0xL6K7XcalxgH0drCG+r0cqva/lflOz+yKssofBt00EasRMeP3tlD20iO
3YuLdZMop86/tGVFthoIrrfIH/5BXrhSybhLspwaENY36lYNPejd6irmqib8G6w86XUFWa2t4wLP
7AdzrrHO7a26mk5ZOLz0QyhwZ5bFQbR8F3czgCJEvNlqhVo9SM72LjythPIcmnGy31KKiYHuEsGs
+X2MwJl4ywLykYo5QYT2hAs7TAYbe6jdM6woBcF04+Ld2jWCsIPnIZ1vjGbzIV/+ysIQfWOUbf6L
QR/lcakozZ9CbJ17YS9LUk7QidYZUTXx9fJaswWvAfkIEDhIrs9G8FHg2FDp9r/inEiyTH962fpQ
xRTvbTcIjly3kJz+sqAREFFI5y/zepnYrb4Rz86T1cEbj+mL051qzjiRUvLWJzgauMFvPQ9EU6ds
QSyzWLWEHHqZA6vP/76gQEqEar4pz2CbYAo4qHnnyFTtGluuO5GTaZyS37i6Yf5aLWDbMsNWwVhy
F/QmPkbGPE9Wpq9TNcojwPGP0l2iK2x0codt6Z3WyDX3eE7/kyquT7MJh2TI7E/C6EJsK8Nb3lFX
dJ794HLSJNlc4YaMZHrM/ADnIIFIOHVU5+2HRlAXNaTDYkQGHBgP7kHZipAB9c/EIFKM3c9FGj9x
C0Jxh4XZWFa3C01WYjuiImw+SL26Lhl0ssw2DikM63+SnM1EC69MupZZe16SAUeN6XKKpzuwmsFF
Epd0IhrjDSoDz2wWHe25xUczDqTvdXFD8AAPwSgb58Dy9u2uS0SOucUggQs0JgcZ5EQWBvuKggHh
EjagZisihxGBEJVrja99h5g12a61uqxj6seO9deCNen7K3luYOnYFPfEhEU3LcJLicT9/FVW9Ftt
kXsADyrygJCJN8d5SvNrhrCMKjx6zFyrnzolmPCuhzBtyr/nLPsnOtVg2567yQynMHZJFl6K5tpl
gzl4SkaQx/zxNuI7OLv58LFotXDApui1kfxhYFSJCdxyp0TNfHLbK+2gnA6qZa+MptVOQvhtT62u
7EMkhvr+fy920TJPmQuowIt18QlWOVo2ZrGsxwDgpHZ39PvAZZDHA1TGLoGm2CjI/8KUKMT0tyF6
4ZaB5yL+IUefhJl6DpeXGVjaqzYAlsLprSEy02IiHxDZtJKHsI4faTsiJJMZ+IuZgPZQt4+5dqwD
YnfcAqhR4Th5NJSjswq76NRt++80zAZSdVzlx7he7tJb9S0v737Hrc2Kyv6Yl31FsheN+cp9FhSK
3hLKD136e2V78jv48F+mtUkxJI6AFj38z9Ezf3WxUIdisQj/FgNG/45fhctpUGe0nK1pP9a2ed9g
pnNhZ6+tNySRw8LPe2NOg9A/Ok24NnuGXQ36YWeivpC4/vl1HNXD6N5nVdMun5V7dV3/2dJ5fJ8U
bInVFMFJGw6VvC72c71+k0ixXwbvE91u/+1/nzEvCF9T4xV7OQUgSMcxf1QmJs1ibe7EiJlD1TTX
tQ+da13/cCZfnjLX+9uVfhLnQ3+VRek9wlgWXDsY/UJ8MkD75M9hqfMTfBSVZJwUfPRuD417Y8cu
M0umd0H5+22p93bm0cAGLfGm7O6vxZFRgtdhHbqZ6pNohLFUhJ5X9bDLzNQ++8stnP4NPDrffhFf
Scm8rYNvwe4o82NvSnNWTBMeQZPJJ3pN2Uve81msXW0+TdD/akXc/gojzOuy8IabIank1vresndm
Spe4LBhQfkUvojPdYhjXeN6lxI5evmqEsFefgnHqyYUWc0tTaIkBdPbSSt9VmC+nMvJHuhWdwTwu
MMbn20VQzEGWEJH2H1OS7jqvKek7a2R4YMiQka6vzuFq4kvuhKcGmoFrgmOQRegz86FDkcWGqzrC
FnhDXvyxYTzWjuLUZoHcRcvY8JEEpx7y2oXB8Tt3XgKZi+ojquFohLpmQy5hyHB3PzjtWt2itEoo
xvRuKPPonod9eDfrFO0ba+r3LSHSO6kMPHekb4nUC52IJlO7QtNAIs+VEGIfResawvzUTXCXvsp3
TJG5c0bVchyrxj4QF0RryJVOAofyb1nazQcJ9/R+5RbHmc83YxEI71XitJae+1LFPD2O8rtjAS9i
HMnzJuOnTQYHvEyrvOYQ1LXcj6FfnfP+yrZkvxnUy+esio6TcrMnh6P9dRJhegAk015aqO43Mo73
uZk0K3AiDq8NwoNXG4WuU5c39+efpS8duAV1T8p842Ygs4zOnrWb21clbfcyDzFQr/KbqTHiD231
30Ci6OXrWcQqFHMO+zvwRuYaFznDWnZAstbyfd4CXw2cFb2lvaqj7jWE94w8dWnB1hGhSQDj4jhx
wzu0SQA05bYfamc5VEv0s3XGazGl7j01lnt3If6MEAYecTMxITXDtXPi/m4G/G9MfJRi1FeJDPhC
31kQJH83cxO9puRETcHwn8509+ZIhdd01nKnNKEy+Zax6op2uG5zSJ0ycSU3e74sAYkF7kQXyAIE
d1BbPSiG9QniRJR8vUBv8/Fxth2UPL28FSkJ6bbKo2PtSe+Ybyg/ay77hER261iUJRrsrZGjeXNT
r7k6ZfVRNRLfpggIo/GXWu89PVd3q6jqu2uJO8viPa+kOQfSLt+ndOsk1JM+6nZMeWvB83ol23O9
uuthdifWo1OE93Lkm0snT5qwEehP5uyphvOY7QNB2FnsiyZ9UkvzfVTvwp7SYy+5Cawe2bp522GE
idMU7r98DzpIR12z3itHylfCfcSLrQ3ZPcr5e7X7X/jMrH/stT81ftm81qX72s5heralKA4wErp3
paZL14NqCkVbnyO3yT56qSmy1zr5KgjSEKFQsbCroBiWU1Pd/e33XzTRMrLIvBOXkPhKQsXz12Hl
0Ra7qnh5ccbA+Za6v+cUO98Sz90PV9XXfHH1zcIkGRVjn+h+qW5tF3wunfl7aquQfzv09wQDpues
9cZTF8bTIRWed+zS4W0CY7nJheYDY0tS6lb1oU2gLqJbRnbmnj3GGqLry9fTshYor9N0bi9WOZ5N
B2qe1NrwQJBe9merDMP2X9P6j66qubBgwmkXVX8gHMDNoy6LoJL882R2OlFgp+/pR4nwBYDqfC83
GCvE+f5UebPzOpFUDhpQ7yin82sXte7r3Lm7Qa0kDVXWc+9nV4e4+ETCUeEQJu+8sYlYFB0bTEj9
4DVsIvUYHFKnpxBfmr8HWl2c/157lp3w3ivRTVfNVrP4A1rxm1BOcQ+Eiwm7GZtTDFX/OPSNQuRG
CzoeWytZvvXKQtOw/0rldp1sSYq8AiqT0SsZSizMfSu4mYTmWcZBc4jSEvJP4/BmEpOSgizI7b9K
v0bV0dKT7ovHiBEuaRY53DqwRnkeh3dydU8Ep4XXfu2zJK66Y2UX+p5nVp1Y5F7Rsph3BSlfL6H+
/nX296U5rjn4N+g9x0bF6VFX4l8KZS6SAIAmeimroWwWFukUMGR4toXRlOoUS07dWw/uptxny/ev
4i4IsmknfIleamTvigH2BnP/wNYSXGpdDjsZGoJj4yIjjB40l6ia5WjRbwZpHpLElIs0eJ0629k1
UJMe/mqdS6fExDHEL8ESJ207zEfy3NZjWPAUWR0c93VrvZU6OhGjnNBb/5mKsLvWlih3nkjnMzr3
X7Xb/Whzel+x1v21KIiqbTuPEjCVx26al4+wYRzhNyQuZIV1KlAORd3kJ6Uh1ChY6/EjBnFMJOB4
mxAFfrScbrmP3A22v7tXjadfM4ujsJTjcYhqrgDtFoEtxoe2omCX5v66r8Zmprblzn0p/eHm9jVA
8AyOFjfW5fnrBVXD8uzGn7xf4PGGNgWNny03Z7sgf92ShzWl9zpEY8EbtEVDjiy0CWDtGpPrJmRg
Ja6onUsAN1sZsnqJjXVPIObfvcKh76CQ93pZiTi0XfFJk1eBd0MsxEB5EjF3RpiaXCLvmVwp8LzV
6lzTQbTX1Epfiu2UH2o0E7rxKVLWYEeZ5z5qPdoP6Y3TeWFu1XVWe2Fvjy7Spj6APaugs2/FXRR8
AwElD96Ani0CivRikTafT3q6CzqfxC6ot7gc961u8rd2rr+bdgSft+1bSwbbxVk1QcuLZFWHMnGz
6juxfvmJrpwEo6czaG1oZfe4kk6ERH3+X9Fk5Vmz7xz/V08ZQRG7TJ+WXt/d8VE1g/M64C05zmkY
7qRtDxfpDvbT7JMwbtspjTovbq4KCdkuGA5fFxYX6NngyfGlLIYwUfmvxrdfuFd7L2EIyilj5rSb
e4cHg3Wp/ZPM6uJ3VBEZ1KWvkT2bG8nUWGRqrLJD71mYlLi8uGZCULu1gINwqo/zQm605+jgVkPP
PIHS0Mhw6Jd4UMWqQP+3LnTGxIrd1S/OokAAX3wbKEjpfBFffVQOXfQsf3drQ9piPJEIF/j+lbbq
gVFDe+2tkDwSMBz7qTNVUlj68cUPM/BQr2U+pqfABb7VuUN5klOt9iySCQJpXl+zWRGeOPoNJ/2O
fru4Q8vpTquzZaTTboAY8Wr12jpbnuwvJGmeBqt/d5EEnhpQuql5E9xijvwr9gwtoc7oktjHEpDy
afEKN5HHnKiOsIgwKpAaZlU0QfKK2KGwuvZD1312WfoPP2d0BrZ3i6wI6lxU2o/cwo7KhPW5mPHS
afSoiT/RY4ybfj9PdXwAFFCcUllOTxWhiTX4FuD01s81baK7Euslaz5WS5lbPA0EkKQeUvYNQ1iQ
gWkEPbJytl7r1W8fq6gpLOf07IQ6YqKE4UsCBj7OeZmSQfnyVWsQ8IxLJkjXl3BYz5tp5FBWoIAd
KyrepvF5yjwIZMJr/n2TMqq5aUK/FcM2B+vhUEf538uQjacmEN9DKNMX5EEHtvEqScvGe9IiGE7z
ls8cVNE/Oq9fOpGTL6usSzNw7RpS9O5jayuK66Dd04OGSCnXhYlPYJLJbUdolt6wt0ov3Nld2Z9X
Ztv5VJKWxFT9lHsdeTP9IE7jTuh1vMLJ2FsdrbXKGQ6ExK7P7ooxahRRQUrilv86kpsq8zp79EP7
7C4eABDtkRI/FbsAl3RruQdjAJ1PwHsyFbHMHJCwjiLQz51Uey6AEKBlRD9nADjuyee2Dvkyc/qy
IZ2HqJ2eKMovwaLLyzj13+MBsaAKZyB4VXQzy9+DM3xAVnNRqi9EJpbWcHSqnAR5UDKzbokLcQ1p
pl3+F16iEvtbABltmwS53gz2q6T7ZYsFkzXJGaqXVTKVxAaGiNoyh9sWxZV/+le3EgYPdTpm43Q9
ZiMtzcmFLzpuJWHe6fXQ1QSYy4DZ4cQNHay2fvO8JbrYlmPxNhNzEkTm0I5heaB3SLBRE9j3gDbM
Xtchvc8ifisDumzeBEa+8xGoVUWvdhMRf7BoF2ufbV19SBLI+qIlwxUIgzVa5+I5LumGk5VYHee1
SU8FE9xiLKLXqLCTDpZz3etv/gpAOYyJ+Ky3AVhuN9NBR1WNoa83j14xQ5SFne6CYipYsStNN8Ke
n8q1Jp9cWdwllzV9mYHDbjvz3D7sFbHl0kEu1HF+QYG0Yi6x7ddO6YtQy57WPjYp6v5bPWgGv/kN
DsNtrZHH+mFIMMYiP8kRATYgx+pYhHRP8/LiV+SDj058toLxx2RzQSub9LWnLH733JEdIYrwxn9v
RQcuXtXRzszjb6ep9Fmnpt0P8WCA+A7zNe6+gWWRB82COAbBlJ9K9B3PhfHeReH/a7nkra7pcMHK
5/KkyfA4d3KTtNtUOlMfk8IZz8cQYuyu6mCZEjswEdTZTJc8MPbFdv3fgDfLm+zxP4R1cS0y9a81
u/+SR/rqYAq+tg3mLy6JJy3JGWoJaLIHf3rIWLuJ6fVpbJeOrC6GhUPnvRAtadnjA37od7VRlOs1
n64WAaB73tDpOluldREPrze/MZ/Y13HsFziok3xrghUvlSqPGmHYzm9IiM+j9BTSy/3qOtgkvj15
gWCX9qekzbV10Q7okdEjln5qUHDLuTqh5UDsorU8Cu1d4K4EeDcUUGFNio4KLeKY7suys9CFHVKw
UXqehqMLGHbv9gDowgq9sXIX+aohAOBwwUVIO6x/G9BXukUPR8G159vsUQmJmlAc3/pbKE3vFBZe
Rzf4ydC6Pzh9VZ9r5uhXu7JiWHV5cf4iqdSQ5zG1hjgp/XU8d00W0pLOMDvpDUaBc8c9el77E7Rs
mshRvKahpE2+ZOmDW8mEC2peDzRDynvv8Hl1i0mKnmZsoJxx61PtXSKPT2s66zPjTNoWFh2+cXxu
mCRexbSE+G/IY/CgQXUT2mTplA71jVRcUsrwNY+ukzeEz+iJoNNm0kv83pCs4ROGbXWkp3k4QnTV
/Bibor6rHI2GVXPcswsBkFpQyDnNc+h2zttUxv91PlnPasmZDZcVUbYpozYy3MaE4MScCq5t6YKk
LhbdEExv0P81myy+eVp8xrOncFSwDRY2O6BIzbVpu/lR4FyWRZ1eOq8l/mqjQdT91gI23uWrFski
7hx/bh7FHNCIN9a1+GbFyzNNN/tHoCfi1ZyUiI0mvmGcnQClAUjHTzqdlOWrrff/6Vc2hefatU/r
6KvrWg8kaPiaQkTb9cGmEVgvdXlb6tE6iWl655uofT8s4hAax7qujFSfAtEuVwOOzg259tcZlb3U
cHy23gwkHeLWyy47dU3ObxBm5a2tEHsreaqjUl9aK09pnJRQKWYxkk8P7oycvAHZxaQ5At7tyOt+
ZEGrTys9rX1UtO6p6gMut+Vg3vL0ztEV3mTVved5IcInpyveXLRgV7LcxHmdDNzbqsheYWqAt7fX
1yZF7rzdmXSxQLeVE6ezg0Z6mkb/AVTse1O3zbe1to/eQsOWGfv4sXTjqw5r96z9tdiV3DDhrVK1
VOQkTDPZBaWzWPhQSuucW9NAdopBaeGWd5p25hVlRfw0OeGl9t30vayH01K+FpJgR62nR9nH0RZq
Yp7JEnvu+hqO8uhkj6xlqwTCva3OOLiMaYgbeSYdJPPEm+fgjxzGlqB61JyVUdYBnUW8m224LZJL
28kdpMsHgXO+nePnzCY0Z6UePjE99Z7z8sco/eWp0MM/TiGL/er0hsCkoP0Ba1E0w5tvjfq17C+B
33XXssKIn4nAQf5QpVyRwr98WnIvO7/TULolVUzITI5RTdu/xArbZffRb98nynz3asqYMzfFDU8L
abh7nliepg7IO2io6tlNWwJpM8bpyxCt13guinMValoZKdsMLXId5u/kM9EcmDG3Q3k369PopLgy
2vq5yhcAnR2VETq24tC1nX/WRtnPMqIhh2Kd1NNx+Ulj8ibazwAI+yUt5IsHSOVsgR+MlulCEsTP
SbbLT9NzXLj2b6fNxVGKzLnb7J14zeLrmI7cLbJF3Cd6+0ADhpaOReR/j9WIrW2FC8uU9lTTVvw2
Ci6bSsLK440pmHIiyRn4mA7e2FjHtrdoMJSG8MoePUwf9PNzPdcHRgkZu2KDbiRY77MPdStOJ/rz
NGqeiHbI9nZZFMmq6Zpz260Bb+873S17EA43rZzhYU3hfjapd5/jjFbxWpCEKIo30UcGy5wdHMvO
Km4ZIKiryaf/Rquc3gY3PufwUC/l4Cj2+PhXhMLqXWYrlrBsPnjZsIXVxB9iZeQg/XC9hkRGP+H6
n36dvhpyKpX5nha8Q88FIZUI2uGgRoAPX+MlY4Uj6hqIbIUtLo1tN+zpwXLxRro48KyAWGpTHx16
gE/haqWcYwa8wAC1QEjVXpjRTpe6GWGohW3Dz1MCfdzm+v34GuUf3WxHVyscfi9Yb96beAMNlLiu
vTJ+Fl7AWLPoaqY3gUhKd1Mj1+MjmNEO2vSintJ2GZOoclCnzHHow0DAv0D88/SYLYt+gKteWz7t
VGvxHHL+UVG72T6dA/2jsVn5eWVdumEWLxyjL4QpuNjsqnJXbEUfm0v5NA0EbZRMiB5LhaXjSyE2
vQ6Az65uMNh7Fbb2kzV29JdsLvX5ODinKqLd5LuEgVQxC0TYYXNChauPEY2nox42E72ugsfXSMf0
jcB5xxC39/prnVbqGWUKsqlhdTd46u8sRM9iuGzXYc3B2gT16U8vHMHef/PW7F23F4SM5bmY2vvX
4lr/KJfmbajhuDelW+L5MkbR3nYKqxY4chCK7gduEPcSOHX7cKfx2zzH4uitS3A19BGJ/WNUMLv9
fcxbLhYMzttLr3tnD5o72gXuACx5LOtHPNChCFeknLPjR9co7JZduDlfRxJUbuRHVElraP6GZmTI
IUiggQCUo17ZMTAU9zZV8Sma4IxV8zTCFjOIYahSmiJmdGTTnnXCaP814fEbvqRdSCG21vuv9oeY
in5bI5JKvfIfS4zELWizLfDAVw9CxvZLj+JQMVK85Z1H4wl7yyFtI+4CXGSNwAVcOkO+d6opuHML
uWCGshLj2f+4Vb93Z5KiRNo2lzozqDwmE0Mr8a6xKItjlq4VcRPRbVL4UKRn5osHJgIGIBrF2bIz
eihZ8KlD7GU+4A6Llsqpyi1q1SU8trH/bWqEu8vGVB3j3vktaWxgbGoGjNoMP7UrwVeXlnWcolDs
QhfQwzq5y6MOxhZEsewPRaFeIjN7FxoZ5tyzme6qYYqvpja3yCvWu/Lbj47JbyWVl9CQ2cbpuNOA
nRWiTF+71R5vNMSTis0kmcjaSiJLhTui4Na7WTaEXV2+pm6UNGglj3UxHKfCfbXn6HNCufGZ2Zm8
Bsg3GPcHbCIRvCddOProFXNNP8yVfOxILuu+eXPIvt3x0Qgqi6F6YXTRn+Jq9k4eqz9BqsBPMXgX
LzTULWYoTlOr2oNfwjX1YqLQpkb+NQRclEKo6gcYy0c36E6kSl8bupl3f0ZcwrC/vdjh4j2pABlL
90nuZ0FNkLWPQr1bJLW/TcT7rDRKjwjTvEMaVoAQ2Y5ONgN1PoXES6cYaF8ICVAx4PV7B+bdthbj
ocyeYr/hpNoK7CCdur1b5s61x8I1CTv70zJnQlYfVMz7bPPNj9mM4KwRWp2cgPn76j1G134Z2qC8
pSvVdw23Bk1SsOe09en3cCao4B5uZwbYSCy+67iyHKrE21R1jjMOJ9Eo57hkfIbCc+NHUOrvqLyt
P9dPdyCHBOgeukWUH39+pJgm/1k5E7OyMws/w/g/ngoZorEeOcIYmJtDc6ZJk+9oDuf7LpJtYhUo
HL5KQN+nb1QPGf2Z1exa23589WBdOx33jHWI0XDX4LJuq62oEEIU3Sv81PkQ/PV1BTQev2swbjCB
NCBBTjNKDGX3OafzS+tm2ctiNgE4A0sqOP+9b6g9JO1PpwA8QxDrfJ6F9VaGqfvIgRxunWKvYDxb
LUzt8sDmpgSbzBWD/TpwhSyY8B2KqGz3UBAXTlgoO3DDiaWlTDi5OcfP0tPXLft+31nqP81y2olu
YHTeSedYteWZpb3cSO5BcFKULx2t7OcxE1iTqQVJUfpNTSEfXy/MNaKDL3iDdsqkpJw1kbgjl4La
M+waN3hCfeC/U3gdfbPEL1NrnxxbjYeyQEb0JZMI/DRPTCPFSyutZeejzjtZArx5vY1UC9ZzIi05
78mrpsDayoEgRJdRVCPPRrfJ/dAsBmX2OsfrLkgpae2qQsDGOftzQx6ONemKYZe+qNb57Rtq9T5y
BRBj4KaRSdWjLkD3RN4I1WKkMWG5/hUpYZrEBlBTxezpJPLbWgIAbfz0U2Suc6fyDZ/mSP1K0eoe
CX/O9gv5pPuI7X/nWx16JaVGmtI28wzfRVtebr1jrg0+b/+1qkP75K40yVapE/7z5mTC5tdqMXeb
txflVJRyLTZOuySLxh8Q11jxxbcx3TKGgIGYFaANsv9h7zya5EbOdf1f7h6KhEcu7qYcyldbsskN
gm7ggYQ3v/4+AEdXIx2jOPsTISG6SU6zWAVk5vdaMT4ZJdpmLx3Ifnqm1iW4ADSNJDwY2jbVyOuF
FRT3LuZpXDEnSvC6k6YX8pBU5h+jpn6GII17D8nFPup055qNeAjHoFKL4rU923H52hiuToOgOf6k
DzXy0e2AnU0tvEPuYdSPhUXynQHBRTA1tWOL1kur1IvOiIkAfxYgWnH4OQcn8Prijj5v2DEyMWJ4
3XRogV1PHgnkz26ynyUO9NCyvM+TNUUQW2Vz+Mga176p4KdehM7NqlkcjOWCo7Cckb9Hb0nYe8c2
DIRfGRg6TZ3nfL1oqYsQW4hHqNzoEZUOrclhMRxX4WIMNLqxrEGeUI7QXdCTN5Mv62hc64BKFURK
RmoM5QViTjig8A561rA14hoBdjGhD7TKZ9MDIVPRa2RzNI+1PTJb6247XXRsu6LfxYANuhaOnxzQ
i61szehi1R2BEropfXOq2yPd3LVfqgHpxGgR9+rmfigg28faBtvxSsoEjNGfdJuMbSwkKquMr1lL
XNmSbTE6Kj+6GntM2Ffu5276jNDuu1bFNoocw3qWJvSrqDt3L6J+utFh21ynUfG6EoZktvn3xkSh
UUDJ7GGgHb+3DN9A2IWkz7aeCW4mdaMYfTvXcr8nQJ78LzqX5mqJYlQ5xhFZQc1XA7gaq+NTanP4
TAtUo+NQpP4Ifn6cQRtYiGRxxREAXCJnUiVsZ7j1uv3chdlrRh3UqdU6isBaMsoSBHMIWyIiPtpB
fwiispoANmd26VyycyIW9HY8aSVpJHVdIwjrPeMwW2Z4jr86JJ6eEnC8TVa9ccrUfbQ8qd/FuYle
Cy1DN9fuKWY04JnVZ3L0RHDvqgGZTh3FF3uyvljcnu9AutFhIgiCxnP7EgXjkpWWZvtxoqG7G5Ph
h7I999qzum8XXmav3P7XEBMAVNlyB801Mvul442TxC5JWkCOzt6vc3clteBWTdN4zhr7m0r7CE+2
5XyZizkCu6xQWdmk98mC6k1KpQuOlLpTaqchNh6wndNLNsvNVNII33Tsw4EVD69taP8xa675aiFE
Qklg/ZGn74Gc22uZkjdaGs5rC0uU9Au6lHjGQ96yzIn2ISPcIVuW5yxyAjw9v7yG3gRBs8my4AcJ
Q+7scbIpU2dE7+OEvqiFeaLwMN6zVlLjqTlv3kz+nc3NgZa8zc44afoDUI97MLTaRoo+fYc8mBFU
YJceRxQbuhy9o5EgcVy0yVaVHXtODkZalXct8vzG0YDe67E4JR5VLek4xn4XwB7WI3wGe/h4gPEk
rKwKplND8+RoWCOdhE2xRRLs+sw+415Vqf6iIWQjr6GPGDcMxLtfumpRb0rXerRS056pWHszc5sO
dlB3PwoL1y9p4WLQ3oZ2gTfUrmpu1Xk+z5ECYPWCZ3xd7+mc6jvTKPOd1DLnZchBWJiZ3kZOE5eI
TLy8mbBzR4G4O55tbFcJToaO6h5FBaXAY2ITpcZJNMG9y/+ZebzhPRjGRVSn9adVuD619cWeOXnn
E7V2kokd4/mqdXSa4eq89VZJgjZD+7VvIQ/DMZl32Ab0qzn2ZHrEfXlaF37dXUJJJ3ntIiQ5o1fe
Y0/O5A55tIj1E5IDL3N2kvdwk643ajPjHYGdPYeOZRB+A+QuBhEc8hCvQwnfffk9e3ksGWk8L0kn
XUANDhGmuKashxyQIfB3JAy7lnOMi/5B06FHwnja+NpUOxsvzYY9OQxM53Y6Pa2TcJxWGzCVdz6h
8kIo1LG2BiLN2kQcpo5duJ9xSMzpAs6mnXw4pkbmbogmosAlkSUA7lmkjZs6ZVaSnn5bL0j23IOj
6Nl0g1IfN2Y7xhdEZ8hsxuFcMRzNljwOfVQ90BdEhJXJr5UVay9FGr5R7Tmctb5pjprHWjC0aNEi
YbyjI29p56q+CXCSfWJ42ht0vDjJvOOf0Pa7JLO8fE8f357irPJUmM13m87SF6vpTCpVaa52Z7dn
xXC1c71citCrdn00q1Ouqi2H8PD19/abP1YBcuZxL/wGSXWIKy3s+lcDh+zezTo6KTsO1qE2UxPT
IAge7CUtaRnexRzezVoE58Kr9Atq8lPctvNGUEixR/1kn9ust89Tl3ZHI9xHofStRZPWohBbx0o6
pn3aBrpraHr5cf2qqNLiWAzC23eKWB7Um+ApRac+B5zmD2naVuCnnGvn/iRrWV+lE38ivcnztRH0
EdVXu1U2WEpdde2tXS4mN9llgd2oDvk1hagzTIqKL/+4hI4pLimFVwc3pgJoxRnqdFbV7y/X75FK
UNBHzOmkkT9lIVp4ivWwfqSYWZRXTHenVTumOFoSh+arI773qR5/G5zauhiqFBt3iaownYrJPxg+
q7BCJtQpmHT45HJOL78ntrSviktOROJVjaymrD4TnkJU0UbvOmenaN1z32JQJzCm2fV1h4VV2nnK
Yo1IQ7OZ9Vm13J07qPHoZVF/C+UcbIaKqij2Cgg/E2VL3GXvmd4UT1mi51RDwFn/9rxwTAg+T/IN
PYpTOcHRpoQ8MnrzkiwXnDhEUXmDvS8IczkWCz4rOZ6cpkWMGhMueECM91PXACdkEO6NwGAIjpov
KgE2j6A2NyYmClGoa5xwnllVFQs8JpzOvPRSP0iC4985XOxyjiMfuJ82SV6/uRN4VETjy9MU583D
tBCzDTuk4nQS5YF4GhqlP/WJvrMnBMyNZ7gcocbkbpJSe1+/0tautsH0Tl53c023Igg/nW6WE/jp
FPLogtS4fNboZDX73Jm0MJHUxI6rSUpR8FheG03T8XpyscOB/UcYKBtYZpRlp+fR1e0TDymbrF5t
NAamOyO5xgNsAz5l0oeDDilejepbMTTvIQPflIxYTXtgcA1BiBa26ffWDW+wewfC8JunDgfzJTa7
H53kuYoNBTkf6I9+dpEs97o8cP9F9y6rorsxutdM0eRBQ9GJNsL+dcjC+DJoA4XdCWmXlYHmvVk8
sU2GsE8JJ9ybyypq0pAT1hQ1dh6KwGg5vVqzk59zzburYA5vaQ6++1u7Jgi4PjnSDSn3kuq7C3nh
5So8Khxz23hZCkwZfa/NafbjHLV+2hcveSI6ZPPNC6af6KTHUbUpbRMtweg3aWk/x7BkJy+BBlCZ
Jo/obscjJmL5lFlGu50Q3Owo8ThVegB3khASg8zbX8Tsr7GXPGuu5z3rKZbrFWNtg0ScxyyfNllB
S96o1aSrRWRsr+am2YuGJ9TFPBIbO6xrOE6teWmLKD8PuVCbouqag6711XYdT/SeWjrDQm8AyGjf
MkUUbWRyU3DauLkhEQ/eyBGBU9dxpYxtAJMNxUwhulcHKQ5x4bchD39N2GMYub38Cf6Z6NjVu2FL
CJ4mCzD0ga2+huphoQMitcXszA2xGbgb3F2su/YTxuD9uDi+sqozie+nB3vCO0FIuHltTXS8PX7b
lt41nCi+nube1fJ6D3voxexr7QIHol9FxQqP5+voukzlfXLVJ2PJJtIsQtF5M6Zuutmekz5S2NAj
A9N3lRkw4HKYsJovlq5Yx4RpeRxRLXt4a5IG1v/CwKAY50FWVnuX8rxjENI95gLY7ZJgKP0RcyP/
GfNvBQQMPbRoavpXbFUoqePxNtcKU2QaHhJY2UuCKOHSWypk7Ze0Z4o6kNvUMdpLx9yHnVI/h5gR
IeWr5lNI7PKlaXRsJigJrKol+ZeVwNyjHaXztVLtzVNzewuWS61QN9vpAHdO/rq3i1ob2XOj0v1E
TJtll+55vRjLV9TcYXobYZlog4zf3d5BWdxZEj8tWWR22B6jaPpVAmSSwUAK2yxjXsSSvYCHcdrC
g33Eue0+uVbm7DnkSWbrCAi0DN+sxijPjL2MKAje9s56qy5Ys5dnh2ImYSwCVNqRbM3BLwzNTeZZ
lG40ujgghNZubeLY9P0ZfmXHlIbp7rtdDTmmWPEKKD3Sf4iShzsn0LyJ44R2avJ6hDHMI8R4CNhk
6OrPY8NyI6dhPraxpxPXvdQBxCbtdaqBD2+0rWkw8S26EeLm39sk7YjamsUzeOI1NNrj6r7EGzqT
bm3RMjdDknAH8Me7UiPkysBBZ8xYAVjVEjpbcBE90dI4R716aufoODfZdImWQ6lTbwUH421eWslJ
s4t3ig/aE9BkdcStTj5yhdIU/+aLHdUvGmXHtAOiNS3q1jkhfhheanM4auZ80TGpoEPU6PfLjcPv
tSj6UVp2+4Q94Uczq+gCKBduhdVLP4iwnGdx8yVQ2rMBP/opFe43Nh73zsT5aBAXbwslTn3sihfw
gXwTzzheOrx7ZB5jdtLa6ZBxgLvFM75m9o/5lKfJcrgBVARR/zHWxiHSmlNUNZqPAsja4zxKj6UV
vLisazp2K2OqcbYS0t/7vegCnNAt9rxFTrbibm1ilr5nlx2Emf1RtHQWmnbHeoHJfQ8wgsEUDesx
HMh+S2zsiOvpf/3U0rSvd6lsLL9NpullGqnLiiQmDofKJgQBb9lYYvHs0iekyFjjyjHc2UZhHgOW
PML9gvmLY7PYObr2ibeiPKz3ztxeBO1PQL6ptfMgAca6+APNrjq0pou+tALMm53+Osfa0Sv7+QKy
9yM2s/Ko7IkjdtoE96knM7gbkJuIrIlPHCZ93nQaQ4OxPYRN7j13aLxHzpgDEDTDdk2fl1lGrx3p
hMRZwIKRVHWJ+7p+KYfyZxKg8W5HpFa5QatK0b85UzqgaAOEo8SrQz7BzGh1pHy1ddI+TcsK/FsV
hND8R1aYiDRpot+EwgXjjtw/9K7J9q051tt+GIZDhJEXk4v6ArFQnPQgL/eWkUaHYowKf8LwuzU7
azrTKPVd07Iccx2hbbUmh6cO+6pnMQZZqNmJ67K0K4Hd9EwVHavuII3tHJCF0XQlsrE613fSRBvl
pOBfeYYJtaLK7V71waajcKVyebBrIsDoFSVRK8raqzvxZGsjhqMUIssP+0E7NgvNXqtE4xBRRGeh
IKXwPXpAOG+pHRp3WJGPFB1uhuLN55yLeHDJXFjTF+aQDQIN4j2c9e6J2ZlQcTbwukxRVGq5wEit
8H86uGKxSdxMnZqABpHJbiQ6Y2eHxzo7F4NRvGB8tvex20TnallxO2+4JLk3YhkJSyyPcXKbnryg
hoLQ4uQinSQ+jvFw8VSPeTat6n1MusN2apgeM6QUW2pnWClc5ApBlNYLLMaptM27vUgKKuIWgne9
GFT/4cccFn70VzUo60VOckmTTd8t7QBv6EDlt/2LEQ0PobMhxEWaHn+bmuwm5VnSCAK1hScRpxCl
WQYt4epA5VZtaG85sfxvE7z0XA4kyVox1LmbEPXUphRaIvlWYgr9eCKPpMnEJ+E1tj+4PdYzUPG7
5kqwtVJ79VTcnFf0VBhasdPMkfog/VcXZ3tIseFDQ+y7MwOaueqFMmGR2If4GwFnWmH4qS7uYuGr
9IYTCZPjTSKLRXbUP/eZhnEIxYfwAzpii/55wHBE0ZiTP0jKI9uth9hku9gnHcrbLh+ss12VCQ08
UG57lVqExQGZ3dZL6cg/v9JtHlYs/desbQX+ej7DJtNRlfCdTmvvYcwR3yRW117ApMCGE9G/ak0a
37u6/IJFhG3tp9HSGNBY/BcJRyYzMnDBOZNxRQh80Ep8B57Hsb3LbFQsjYt5cvCaF6U1NBzWP6eq
CW8Fu9MtUcjTGVA2RhO0LzZ0FyG7pJDwCOOhXBYYEzfjFHJgWQyLYhbGw4Xim2pQgjZNKupnnfJz
zp46l7iDvJBwDcRzKHFz5PzX9QII/OdXoGQYiXiQrAXnXc/GMRz61khdNNMM5Cf0Ie+2KsczFXA/
V6bGNtqfuZlbh5Wfpb/KO8eGg2wogT8DGHyOCOM5mUON7XUZJeascai5Tku/q4J6V0+MqJ6bfVdO
9ZFqRnu2luyOeEq3eslTeFzs+w9DY1GwIsQ4g7yt/+5VCbZevNrV2aV4bXOr3yXivzA38n22gFV2
iyHXVgAUIogOYhzczzKpj4EFWkxAtHUZbAwQbU2sMpgllpH+Xk6DeSgJLtn+XjZdXg6RIWHzaEhd
d0LCatqJ91y27lPTZT+oLucv022ERI7iHKAIDQEIvmeBkewoC6449y3Ma269rJpM9Ih/X5F7OWO9
RBpuG4Y6YtqCiMqdaxe67lEJ9W2W2a6pxuCZMLirZN4+JC0VRblL+JFshG+nSMLwkbFhAi9IC3cU
5C2UTRe/uBQYjjrhlShstxr5BGlXdX5thT+CJon2DvqfXdgY1WvNuW4fQuwS8EAjsNC0hoM0XNTv
f35jdT6iIxQVbfsjhxpQnGTNYB5eSVVChKBL9xk3f3oOPVUf/hQPLGS+6E8Yr95X66JncVAJPZos
nbawsKZztpwcSaFdWHL07afT6rcljOI4DTLARMri20wR9a/a87TQQ1qsOlSOqHcd+l79jj77A9Ee
KQRBQTIYEigWkIDc9TJJlyN8z8RYIMAxxGWlu1eWdmHXKfnrdReWern00w7tpTrHuAKQuATPmC37
qymzG8o9vFjoNzcVfbyHWWFXNYfcZfeLD56eOW9zmRU+tw2+lcUMjXFJP+ZoxJaReeSAVSeLgnqI
bqr6vv4Jb0mSQVe6EQIIsa7HbTZ6LOe8pJMJsXTuZYkyqOnBwi33MXnafX2oS9KaNlNqm8dk1qGX
x2z2i/arrZnpOW2N0K/60SJIpdeIiPCGR2COf164WYr90E5IBQl/cEVFrEkmJ4JsJ3tPTou8rm7y
NHVFj4iI79kAt2VsMTMqFXzG2Pelz6vqkzAQl4FI+PRLgmcsMTLdEigzLJfOew2MeulRZAVqkSgs
s2aE9t/d63igLqsqxBSfCAzbZiUyzo0zvGvK/sQL8o6sPcCx/IDL+pXronsxylRu5EKrrhd3dZdn
qNWFV5y9Nlu0W0tEx8C6VSWx4QPXOef1IiITgYk5vRBcB+C9eMXJqfs2dA2oh8bBeaPr1nAoEgx0
i2VSb7ItdWPtrkZUh3QBBpy69LcWXeN1klVydjGl//4OVPOQKNLkJyI93u2+w/Rfom6lfcs4FBje
tkEjzJsYbPdkOfrZ0IALBkf+dOSMsyHtimNimV8hlM3PgWZU27QhEAtx46+VEq2K9l55zXRq9Tzc
uwUx0+uvp84zJjYMTEBATgcrkGlEJtmm97BlK/fOPCH7Gaz2gKQ72xGhRoNNkXyJFGF5ONKgn4NQ
HnQru498etcuOFk19rRYVt5Oq+AqbNYMP0ZzvwUPx6aeBDoEQwaoFDvhTsuL16RDXmpE2Xd3UV0H
ooRvZYVrrOCQcq/SoFG9xQLCZl0Nyqrl9hZtR2q3tuScWdUCxAwv6+/y8/T7Spd2k0cCmlU2hEv0
M1Y5xLssKTsXPm/fKw98D/L3NkS0gVNBC2poz8Nzb5ZvNoIflVjqlpr0BHlNjCihcY1HSUa69x1v
NxZP1/7Ah/YQIwrJtJfT1+7IE4ndw0TZYJjjqU95YLzIrHZifGTogG9OSnCYEiI7m3HtnFcFFcIP
ztsLVE+IhAuCw/HBySIcWrZD/OWyVXnCt6gHh6To+H11CmM5YZGbgmPtzOAD1gjfJnpBTkombp4O
s9lgKSjSCQDeDclqdz4ygBk6cHBVY19cJO5OQoaDnj1s1CHnsPFeWgdII5AOudem6I6rRLUZp69u
18izN4zNoU1N46g1um81+XRKh1zH31Xbh8QGHO5s72sFGzy0dvNpyhkeAjjoowoUCvA52gKThifX
UAj8F+sSErT4oFI+g3wIMKm6eb5YPbsrZeO8H94Y7box7ckdgbbNejQDMiwHnh/kU3Bu5K+Z+g9h
W/UFUKk7ZBoEqFaqX2CyckdXENNTHKQ+oU9fwY/MjduwayI4GfYzukrCIbZDMjFelxiimpnDfUAk
UDXOu9G1PjXyM4hdi5i5OdZD6SKJHN3LtFzWb82Uc99ogRKTHVyfJAka5Awl+jMxCfpzXVvd3kVO
l2i2AGkI5asEYuEUZ1+7wX64USyfU6OVzyWTngwYk6TMgk00a+Zz7in0yPQDHuLZM/ZhyYDdMOWj
t6I8cr2L7BCPzDSlrp8h/ccIlGdHMQFeTjN5Tb5LO7ff9Rz6xWySB7GY3qaCT6jI6RAb9WDimSoI
w19c3yjzPo8ThFaF5mAjpvHidpISj7o7TIuMos4pQa9JZNsYTL9EgwdYc5SWXYNrUkwjkkKXFghz
0VavcrlWLzf5nObnVS+vXAsBI8Kf2HJiOOOJN60T11U+PoYcMiOH9PUkyg7rKImoONmCIYF5tdYL
jl2qMmICt2C1kqsY6ytGmJ2j1PQhyuRNCNu84K7ZCoUAGYkj0goS9QIJr0G306FYzIZaM+UHqaC9
O1P5U0IKdRvI+jkIcpYlTHVx+wL7usVlKl9ICtrHFeal6Gm116tGTAf0j19CNPhYBLiA2i6L8nJs
zAcaB+v4EXaWeNEMfAamRUvkJCjK4r4GaQigDXWQVoXSiz18MOiJDM3tqtwOyeTdupNu3H+faMDK
PqJOLK4YC+dD4reh630YWrqnfLm9E79zy4JfUAywQMGMbVFEb4UgXbqehouBnAMYxiOXaSRty61w
D7ECXLrUHB7oWFKA1TKAEXKzay+j8aGVyam2oTxXqSjv70s4R6Gv0uHe6p6xqXKc1+vhW9rko7iF
IjlucZBH2rQvy1o/Wz39mggFjWcLPlwNZkXGyWBA12s4gqBQDrZr0mkasyKyzmn77tZnNu2XYThh
l4yctzF9OHOJr8/Im3ehifY0QoSiQZ2bdw+V8NlGrUgXjl2/6zRguoJdz1R2vcrft6anEys2sWWn
TXRN83JjItRHBt7Uu3Cpa7cwmu9GCXBp20O1x/VLB0dP2jBxa8SgIi4CeYEulCTjhUJcW2pjzAbv
Vb74vCwlkGSmmcsGHj/JOoz8jB7RSze2NorT5AVpNYlXKqKxY3S6A2MaHGNDW51U9iXnfIYMwnDQ
fkTqblQVLtosTZ4ms8CSYJiLBlnzOSOAsmL/JPpom+hZTtokYeEZHXeVaDVyBIwSlw9FYR03wtPI
w/A8EjkODyO7/YowYGBES2hU2AHK+Jg08C2Nu6yHaRBtXeDWCSYCibHzDZYJs0mOvrk6lq5+wbJR
nKSegkt4sbV1UGjvxmWtWC+8vvDKgRUgXEVUmIXzdYIfNRebABUcgE/evllW5dxLGlx4ngJxnOnf
ZeQJ9kWnYdeDrA3JM2dMcjYORuBLZMfyPMjPJUTxfb1EjfhCggImUR7kiznEml8TEZpOtnPrl7QF
I2H+rWKmVoN0M0AE0EeRs7FlRbnICvSpfgKPv5d5Xd2bBfv1IoJlaRFYFjjY1XlA8Afo39+Dr7Pt
lc+WsLsTm/2GgJivRuDpB89A3WA66XhNmN+uukyIv4tKAp3MRH+Y6nnMLY7SJNZ+AiDalVnzQTIY
sDoe4JAOtgItSrXkHwXxO+KQDmqk6zZjaP4KJ9VxBMqp4lguBCGmCQet9bS3XkxNjMd67BmYkSot
8QTVSoo7CU9s1eTglkX+PA7ZY7br8qrz1fP6S7Eb/DCMRX5ghJ9Ukbb+qu2uCC+j8pyjbp+Hp39Q
F9wSZyVRYGVT8pmoCMLngO7vcZP46+FZLEEao0TAaRLXQx743kZStEP16PLZ6+OLNLctc9H33s2O
QaT0L6lp/gxa9UeRFvdO6eGtGRHiIWKdPjLiQHAWcmbRhhuSv2yXddSq2hMqGa0aoVvCvKSgYIw/
6NqGlm2FH3H433FqSB76KPzQrM2XTJjmCyYoudM4kALljCTlS7BA+pYvonCWGCI4nGJBSu1qrk9G
JVK/nanvEyLqjkOMhYEbZOkw5lhn2tNW/f4ul6+phYfazHFli3r5NlUm0mCe2vU/mAvp3YdJ3dbf
jHSYn1xU35KsCogEXOL/8wjVeFvS6lZW45JsNOfE5GTGY07bb6PS+x6xA8TRn18GHilnEkRy/cUk
mHLfiNWXgJr6c1JiIXCjQp7JhKB6QabC13EQ+VXOUXBCLTS4jM2ewI42wKptHHOmpTePzCNYvzUM
6V1Do3pvG7emIUpwmtDcmrShRFAg/v9/OxD6h93F+tGavQo6IcqyexEzS5UCAd36E9ZfC2OHcuR0
ic/LPaPbsalV1MYQmoFza0QJW5VESqHLvK7fr5ckUw8zsrpjKtT3aQ2ki40amLc+ok6zXjqOc0BR
ZPutd/2wTMbdcqk974PEihDZXJsdUdbf1onEVjK4pMH85+X3lJLp7e8c7f8tGvgvY9yX1pT/OsZ9
W5dUDZCg/bt94PTz//6ftWflz44B+TdSsqVNTDuqdFu4/KzfKe5LvrvnCaK/XT4sYTmEaP+9ZMD5
G4Oig3nZ8RzEtyS1/z3E3TL+ZnpoeaSwLEolLEoQ/gclA8sP+kuQt2voliQHy+Uvs1jOnTXk/S+Z
6BxH0Jq7I4fnJscxTWN4Qm7HoZyxTScF4WTgZvkJ7bmzHe2k3KbU3eDm7bGdtPGHVAI/hxGpo0md
ZhlJ/d90aPzH12ebpCd6lgXrS5eG/JeA9L7sCPxAZkwPGWrCiYDkRmGAE+GPNIBVaRI6ulOdjKSg
ZZ/osuh7ZjAJmtWpdyRUbW4cyyR+7p3tXz7i/yxM/p/bPXjjeGHSMFzhSoMXZ/xLAnoB1ch4QF7T
0NGTzv69CDhvNJXPB3t2T4SRuidXoqrlHf4+z2CVxMmGmzKNr0OA1MFzqbiNyvQrLkC/aTNF8Wv/
+DcvUiyv4h857eurtHQaSGymKhtW/F86SEhBBXouiCCzrJCD1+JNnKMAjcSsjYsdTBan0tLemy5E
+oc2RHPGaN9ayQOknwVo1MJTRZL4pm3Sn+Mwl5/DNLg7ifhIwjzFJuHUO88Nmp1LgS5tkHa3i+Ic
2jYGqx5jfSJPcIjQpeiLB4HuM0NLFhknyrO4scXzuPs1M9EcYEBnCgThsUezCE8NFqIturvmRiC4
r2elu5tNM3saxoIe49w+5KQS3NBQPfGgOCfTTb2jjfB2E8AEL1lSpPCRfE1kY8A8hkzf9OJLQOfY
hY/yGPZdepk0ptveoAkQH4Tj26EWHLpRGY+JqlpAFhAlZmkzjCsEAyVAc9Mdgy4vLiahXFtPlWfS
RUiq7LX6rvij6HTKbTIb2bEarHQRaQ4HvVq03qTiZpppsAW0QChswlAA+SG2hh4vkqqP6O/PbF6f
8GGX+MgzDtCtm/CvNkhYc6Zm8YWekQ1il5JEQeB6+97lZnbTremXl7mBn6XzeAituNtNVQtirBef
kGZf143Ahcn4dzUK/5z9//ueIvffZFAUnuEsBSh/rZSqxy6JckeEiFO2ZDHRtGO3lt9Z7lktcRnB
mBS8CZmx6wnh3pMP9LMc5hCwZ9A//vv72/zPXop0XAPHiyv439J+9ZfVy0NdlYceJ22aE06CZXiT
59LnaTuUHGCRbZrUx47moRvmFtY/IKuPFKJB4l0gFTPYGJK+qiQm/tycMG9P5Revd8MzswOBrp37
hzagEyRefh8R2LXPGZ8rEj85T4Sbwa3svYARguGJ+p2dmK8UEhu+NtT/prVA/+feivUNt4UkMkOy
WVDW/i9vOOtQLeqRbmMZyuzWdXl10V4IgTR3XmSNtNkR8nJy2ksKPdEbZMdgigsPBRJwnltv89+/
56wQ/3FNsWkFNnUWZpYW719XvjIiBkcjF8ocPjtlbfoohTzCcOabO2aU6ZEwkyiIe6yCyHxY6nRl
ErG6xGBj71dfEt3+0QVo5yzkq9OkiXPbZfFxnorowc2zbRpSLEjuJIwSZv0TN+CPrtYaUsaS29gj
N8BsHwDS2k9R0wMaMryF2qWyxvLLT8VEsxU9tgwC2z+No/ds89tpWWYfnhs9x+CnG7AoeKUo+2Ni
1qUe2DxohppuYIJ2jYAcTlvfeQhwkdpvmtZKj24M/tFBQwdE74aVFpyrhNycZCbxqgXq9YJS+oyZ
HhvoiAht7L/rY4zYZn7lr0rPaBsy5Dc2xHNskwRYJx2B/Ao2T8z9DjNRs0X6cVV9aNzEVE+nRDlP
Sd//SLB/nPlAbTQboEAG5rNDaY8Wfp34OFTYdr2uenNVXb8FEnWlK4+qzm+CzIaj4VgI2+dx2MQh
WYVR9jkIW/2cg4ot0+3M3fJktUnP01J1+0TZEAFGDFCUWU9KG2zAdcNAy1UMO9dcxE+Y+xVIwL62
iEu1TE67QTmqQx7XoHVZh6GywvhWDcGXjIhK8jX9UnbuUcpyb+ryNAAZ7FtXATyPA96HV5iG/oFl
7HvGu34ghOIRV1SbFYTHBrP64XWD9o7r6WLMOqsIEtthKXujdROqRVdHe3Gissy8t4X+8ESrXzo8
1Kki7qM0LIJhW/5VYe/4ymWnyxtB0PqsCp+UTX3e14kZ7Fm8SKuuAufENrOTc/LNUgg+6pF6yaED
po1tcjnaFkfXEP2kGrQhjcV8KdlnSWL2QnxLqOX1vBqf6pA0cDk+N8ub5lX2Z0vvPxMTlR56fqJR
u7+yQDSnULWLL7lpbzqyypF2AFIWkJ6Qrs1bWvG8EqUGGfb/KDuz3biVLIt+EQEyOMYryRw1D5Yl
vRCyZQfnef76XlQDjWvZsNEooApVt2BnMoMRJ87Ze+1J7WgdK+TfGs9V5TG9H7q9uj79MAt5ipHe
7NE6cL1f9UvTgjRlJvGZ9/KiX9AT8/qjs1FgRtzpp9LFjkkKfwleYt9RyQ+zifDuuysHEH4ufDSa
OiuyeCpu4NjdcMiflonSL6W9TscK8nbVA8aQhrDDNXKB029cQpxW7cltND1A16aTmtq2D/g59zxa
435ssfeWKnaOxM7ZgWdieLexyjVt85PO0wmiYjil1XhvyJYxqOudMm2Yb8ct0A5YQU+/hZtm5CTj
j81cFMU33PL7f6TYGFvx+Kk6suFyozjdQs45z349PtxqQlsHDpp20jfDMN6R3Zh3gwndQIo8VMLp
DlGlCKgD6OWPSd0xhSXZbiWqJa+/dE0Vg2WGGzPUI0Ik91877XZ6ffp4VOUmylFJZf7bQWt7bZtM
Jt5pJCYS8Q+JBUrgnnFM/LBYZ7jLGxwZN14htZMeLWOw1F8ESqXnQonHta8oINr+R8XwJkhKY3jx
Cs68nDHiEc/OQzrVy+nvh4PxhwPZ9jirbO4SOrXX9s//cyBHToRZSvQMldEAyjGaAvTFWP+r5Fag
APjisFJa13nEeBGFyeIRAZ30a+AhX/xH8qXxhwIdDI9BlxRpA1EA26n6n48yttKo2Ng1f2L6t6/m
lFI9nsnbNOIXAHjguQB++WYEcJMedRUItz4ACwAIVnS3Rb2mCJ+mA7P3HtS00JEHvjJxGf/1I//p
Y3KT29wL2zJ0Pz0x4lIMojUZeRVFO5ySAY/XugL7aQc0wIVZdaGFBjFadGc/SvWGrf2iAKpeWKU8
6Kp6i6Cn+ZrZjcdCd28+LmQOrwqoXIJy4tEyoQAle8HbGrqd1oYsoC+ZQ6zw6JVXvdW0l5SO/3j2
4k8r19G372QbrvA+8jz/8+wLp7JXJPgqqHRvCmtMv8chx0Ia5SvGHqCEs849wxUpPVInBl3tOWHZ
GD9wNNG2ouZiMLBFQXUunXFzAEDTvEEdqLAgGOY+sub40nKGb///xUtZa25xXJ6x/evXFeMg7eyg
c3NZqid3G4mLo1z6K6u5bAR9tnix2IztDNKfkrFvxOaJjQlBsafy279/FPcPNRY3S2Yxks6BLj92
rv88wDnHn8jcXAViyPVDNrcIWL3DOC7YZtZm3Y2g+33GMPUFE19mOeVU3yZtbB+5Vpp7N7bDUub9
g9553znV+8dEzl/XvIJdJtoU52Zz39n1ZQ1p91AlrHLEQiChEFP3NZy4JFp3HhEyZC0whZqa7KIq
+oWYaHmsBqMMW8/KUYdgYZETfbtYaSCslHVdahmTTG/9mWfKIKWk3DtGvjUu55PuyPbayd1dKftb
BsOjrwZYGXOF3nRAml3VQ3tWKP9OkzUCJqM7v8dbR5gDOoDNFK2K+vvUcOR8iPW7+TJr9CFA1pN9
cZU85eb82NJ8uYSiogWGubzVov5X7WtukXafdmQMeLZtWvQkDBKIf10hxVRXpuhA4nTbeU/etz/M
RndRjPgm3cZZdmw5l6q2+l3rbmzOcvqJSm9XyQ4BtVh3hSKrfB3sCkCg2KHulRyLUOpQKgmoJ1Zk
vbjDfDPQot5lztqj/ySmypt6Vn5B2dKXKJmbeqn3o7hYa3j5U+/Sb67LqyGLQD5H2j9eZXPbJj9/
ZYmwURi0qDxW5K9fOWpz/Bt6ogJ39Eh+SC3DF0q/1QEktVzMbuJZr4IeljeqPpQlTCpJn4idjMAj
F5xgWflZtAnShREBgaeQHV8VRviHLJ6P+YpkrqzMa61o1K7aFKtc16szWl6KVEw0u3Gu0Dv0ubWb
yEE6dc0iAqfUv2ojrKxmeuqUaK7+/u7Zv1cFlulAtSQ+kWpLWp/uN9KtcQ1UkwYFHJMV03um2UV7
TzTL2Rzr5LYtfpRIRDHdkjDgraUTjFRKJ7x8+ZNCW9YO60sDrfKWBAD9ItEIm5syWGhTgrhNxsmj
pujF5OManafOAV27cXEgGw0+Sh6UlYM+HeycQHQJJ3Fnx82u2oxFSAeNKzFStk4rgocE+Nvk9FkA
uta46VGv+ZNHv7sYvlSdiM6L3Ndt8qCYiQcV2SZTG01hSXOMZnJ/ERlw84dKYdXXvZPW5peSwMVL
vLOweEt5zBBGclDTwf/7w/1DgWCZ3NNxWljUNsbHw//PxubFTAebBK4lVx8g7AaFrKpJClYYyGHn
4ZfUJrKUhCC/FLVboEEb4xt3D+bC0v/Hh/k1fXG7WPNhBD8ynQyX6+ynEqFYWh1bPb80hrXkDo7J
HlwiEMIuCSZIv3sUjkdDiOve5q69sZxiqtkD8OZCquEfnU7x+97Ch2HReewwOj3frVP7nyczaOvY
5wO6BeZvclN0p2zWSt/n2z5Qbhwa0gd8wnswuYgZlOiI2GYs+8B2yvVBZ8jlw3ZWrMPhXMzc/e2Y
QCp9M9XpACbPNcNRpJDdW9lF6qClDrcqBiRpxuX1789V/NZUJrCBtjKYLWnxYH8LHScVMBtxQXLV
he+/wPbfZx4WYNBqLxyYWSLVTauaJ+wFAlV9H6phGB8nsiCCLUuBTAMNIkv8VLYQl2oDT3Ybp4e2
dqwz8V6MWbB/7ynuJPNMPTRlOd0QksTtCSDZP/a/Len30/730WenwbSF/lKo/fqzSB3ZTTXwXWQc
JrI89v1gEBqD45eG/6091c2LjSy914ujE4MVQvhwmW49uMrhnIv2dYUtC5FHv5Ptts5NW4NIFkcI
pJc7ZXbiaWRL1dDDopmAO6tr7U/wQ+aLqY7//5/FsXX2cc/g1dPdTyuMJZSWndiyeWom0abJxU4h
itrjs8R1N+IjnTv3pSGIfnJjrA25drN0UN2jKoLfnhOAYeS2u2+X6pSP1PeiwhVGEbNi5LSRohNM
GLh5ByCHhbW3U0KVfojZjnbaoA//WGPGnxYZ4wrSlj0mF6b++Sx2ao3YgYHJQDIz/Rc5sKvIjZ6s
bo7QyhW3Il+SfVm5Gt/PDejOIOuC1E4+0kwEglEmt9n87sLQM4bmlaHwoUoVMhd+kcDQC6CHTrXr
M4zRj6WLE1rXYcSUI3y0xRhufzjYXu086p7zTT7DnoWD3FEF6jXdvhcOr59MTdznPfLqarb747KM
OEwKkwNFOF9sLZGBkd7kRe48RBiIMN13Iwl3sgqdofYuy2Z9GTPtsmVafLV24tUbq/bBjY2HRVW7
dpLNgxtNZHVVx1YnRc9Z55FITcIEYHJhd7MWjAuCuz6NdW/tLgkRRNgdrzqKCv1Fc4ksJEHmEr6y
jgrDpuOlndC6ZbtK14tDc4ge4rS+lZLoE0fTyfOqajew9Mx38VG1uJYP0jPRSvT0Qhwg3/vVzdZ9
p6FpzZqecQMdahvBYYi9sAusZvUYmwtw9LCEWWfU+0RvFK8a15IcSPYpInvx1CfvDElkmPfVRLqC
QB1pkw/VWK+Oi0ZhyQoUoh0t2yRu9Z1mec1tGWX6rlRgF8a47g9bbbAMNvKIbMZImzdfBr3HpsMc
pmAEfdkVzRfPpic52wQl/P39Mn7fwW2HC5xjuZZNWrP3qVRKYjpgXcpIyObeFkxTRzCa/YJRncyS
MXs0LXHWFC3iUbOvIju5I3emmx6tYX7NtK7aESux/OOVN34/4fhIDKcoWV2a4Z97tfEYj5M59jhB
zfipXcanuKZX204TfadEC1SNalBNQHBLSSDTqMU0pCRoAdSVfLDJ+ceJa/5+MtgotLYBJhdzzrlP
BfQYkVyQgFoFKEXLjQ8MWsoqpydF9yp7LqNiorsLFZNvMwQrGQaFt9n8Uz40avMGzmr8HVvEbu69
7OBoC2bGZL2f6TndtQY4KvTJueC1aIo8RcCJYKJpPY49zaR1tyI9h3w+lp2x3+KAUoEsjwSfEDfv
XS/au1xEzdW0TA9/Xxjm79dhvjWdHMeRpmnr1qeF0Tu6u4weNbTNmC9pcGF5tncCFTDse1lCjKyz
DpsRjuR1tTJAnkV+U8br/TCgz0LxTRhf9tgvdn6do1r1E67vpyZLFl9aaROMK/vOYL8S0BSC8LWe
6JwiAI5tPGqgixAYWEErl5HEH76eOT+P7Kr/Wvu/tzH4ig5jRo8eyVY4/3pM0lEuSdRpFA4S91V3
aWwuznQDlYsjfetWLqt9ZUUpsrKGXaBd6x/SpKlWCgN7aCVhCDQ4Y1o5DLvRWYF77uyhSoK//xDi
D68D3EBXF4Jpiknj79dP2cFQUnLkWp3b4xduWQcMYvkpEyuqJeTIys3wnyZ0UXgTS+Hp/rDMjypP
n4xtUki5jFh25EaDdwi0FGiAEvXLbnDvAIGjK0X4cQJb8jxU8vz3T/6HF9llX9kmXd7HGvp0KdGV
uxKbyou8rCTxugmQnDTB0NstCUF/7VTeFFjDvRXj3zZQ5q23do6Jt36ozlj9zX+8yH+Yy/N5PN3Z
BqwuP/pWNv2nWi2S3AaPzrk1yC1Kt5JkukyEk9FtRa0zG5caEYY+aU9YPNsl6CfxmrjMBD5K0Y9p
plyZlLj5/uOe+4+ntRVlv15aXT6e0LeJmcXcb2uv/OfTGRoZ5KVnMTGbIgNaA7EFudsEzApfIu5+
WAn0CPIMpKoml9UJvnajviy6/fj3z/Gx4//6ObjluLrnUdpzNDifXny38JwJuwyXZ2OG29VBnNTa
wb5wiWEIhwx4vGTe4RveXd+txxhvy2O9at45IgqaecoSYnfSH62VkiaPAIKQpnD6wOgBRH2f0OzB
SE3qkzBbEB0xDsjNXTYhqk9K8xAburhXwMxVXS07NevWQUF78zO9kBfgaghWkMxreQJcFef5p8La
e2dgYPTTwesvCu3YujGuhJlaQS/MgzVOHpry0p+yublkKnt2e0u7yunl3ygLTKKDjyhTevnNMVvG
wAbAomjEaA20IBAQTS+TvsdUMGraEZctBMnmK29Ke2U7tdrBS4UQk6hHtkDzvhm257ViOos77WVu
ZglFjpiwduIysGa1dRZJKXdp4mbPS/wCfmLXbsRgxwDT5kYw1WO00WEUyfxitte7D1uKyVT87z/w
H2ahluPR4dx2E/QV4tPtoMWANRaIKSDRAIhK+/QqcfqvZVo9I+iU3G2Q5vLBsaA0bcJ0iopl7QbC
cPPodSE27A6XubdhCnYyK7oLzDHVTSvzO08T/4tAHoliwdOQvyljRKrer9lOzPV0qAZUgclMm7KF
dd6b3wQ3ko/dVK6wt6LBfQb7Np5KjwJtZtAaTVl5D0g56Avbw6lLwWGTtfEYqxbDliDfvZ/NI9Pg
S4ZgxZ0jhzbkrnrCBzjvqg5+0T8e3R/eUY+xBgoo9gT+49NejFwutaeKR2cOzQtZr0i0u3i6XqZ2
PWoFNDCxIRX4sBtZIk73joWuL264UE6oU2F2GWjq7f4eWRwTKe6hhzryIJHUOfhQ7MarZstDJpvB
x84tDrrx5LIi3LW8AMk14bUiG9Zs8HkiRCHOo5m+aviQ9shEzEObm5f1Bw+zg+7WFwSMrYWUp7Kw
HkaR3S1bsWtMkFUyj5uc6UGfiAZ6tGX96EW2zq3PhdMaAdmRhLOGDZJnZpCmBpF6Ffu/P8k/6ANc
jy6x6bibmsz7LMhAdhMlccGkwynL8uQ9Ra6Yz4QSYAtuT7RZSWSDy5uY5RmslRXAC76NKNJ3TRdH
F5GVtf84HD5GK79uey7tHcAg3P05BszPh0OVON6kQ2eZ05GRaBYyxpgZYA2QO1qmDa4AWZirDGuJ
vtUz2VIdx7wleEs3uXjBs3ilFXRfJ867asiB4Lqj7szV2LVbFGwKRjl0ucqgOciji5nkXGi65Alk
mrPx3XFUZmejX8TRqUDyumbfobm5L21ic8g5IlInxQHvUft9GMYSrUbCnldvlgS1a3U15HcEaaAn
Rnx1McgaPQdq8PffTP6++vmthDSFa4pNSfFp9afJbABWqwkjKRHoaxvEsjeM5ELHVkucQs15Sh2+
7dPFA2xmplKTRQk7D6e86dudFs/onoj97dz6XpWdPFQtxm30vDPg7y6Q4s0bc+tAWQ+xcPF+0mgz
TjpJNmZJMAwiAv1OTyk448TUQ2LDXoZ6TjG9u+mVbICOR912hU1mFAm5K67k6set1V/N+AYRfRXH
OBuLiw+bwqgvMIu8OQ2TthD3o8Pf+OGP6NP1iVC66uCqLg9jb3nvrPWAn+22Axe4Vy1kEWupGTcv
UGSM3iFptn/JNuAjc4IeQLVfM7e+MET/VNsETG1+DN3T/DTQ5Hw2G6cmDb0OhaeeVhiU54a2CdN7
5E9JWe2kg6M6jYH8QqGszfRB9PD6NhMVTRt0Ml5zJNm4PYvsWa3f0nbrVFctMuD/8zdKaf7jZ/9D
08LTUXs66DfZ96zPerzKqlNZi0kFo7onlNnzvfLdrLQbKEoQBUvyBvJJu1grmPItgfBpAsqqWhLM
lfxfU+JHkmG5QDoGfaTaDd38AFoPmBUO2aICcYdy/vTRPiRWdPCJAOuQc2b/qKKNrdb89fXeZiDC
oByl1keH+mt1hX4HcqENMQjBZ3WgXTGeCOo7uLMor5IjaI6zG3n3A2kTUZ/O14yBy/0kuMfZV/D0
50s+JqEvdHzhE1UvaBKLyzL1vv/9DftDp5n5jMPwl4uXRDf1qQaMO3bDbmC5lBjiNv7dF7UgVmoG
z96lBRFjS8LEPFrLArKsHR1K3iRoHVrQl4wA//5htify6Yk5W7MKma0tbdSsvz4xp7HyRdYAmRBO
BWCi9zbOoL//FcTefP5L2Er07Ujd+uum9bHl/Kfobbw8qzIsA2QI6ERqU0aAWkUgdtkkBDtT2JHw
UCYW/nqbVM3B4cWkitTR3BOTsgyhEeU/SfiILjNTRZdtxr2zEPmZ8TNWy7isxRHW20F+cBlNXtVL
BS6GKGpnmd/J14O+oghoahEMb4MoQfNtAruyJeuinmOQMYHQ6epm8sEiSTIucKlrTj0e9J55WZIy
ixj0dXhaoH9x5TCBzD18xP7ilwOFV3aTP03m62RxezcA1OhlsgapzN8ck5aUJJ4TUWUfB1G2n3IW
m5UTHuQsadjrztOcYDepi/osVpSpTROF8aSG09JM30j0Mo4laHLG6qFlp9bVnPc7UmqSPRtatLO5
wppzEZ+5QmypeI/x2qFxQtMVYm166rBmh3FUAMmCGn4aoFbbOc29olVXUK0ppuM+O8hFFETorndN
a12hLVCX8FavlhLZw9Bn+b4i0DfK7Qg5Gqoz0P5XY0mknEcozq6FMsgkLWP/Tqr4XjlnZpA1SKCL
sZbJ9VhsiN8xetBmaL6g5m5GJFmnDxCWm3GzbvQI/OFGV0mSjmIy4XkGCnD1nggoeclL4Rw1QqQZ
/5EOvjmKprL1HZE351ir9QtBlBjeSgXljkr+bFI0nVs2YOVZ2gG4hOJ3nIp/vb6/7zLbyWiausFv
zRzc2zoO/1nOkALKaXBVHNBaeSPvKAEHNz6DjzRxkhm1b3zvnWQ5j2lmHiImlEHultplvpBN1WQr
P1e6iYh1pmw5VNdNeki/RJBm1ikMi2vVEfropccJ9ciZBdMFE8ltgeWV3zFF+wBFAq8fNYoFx8N1
37oHZEnX5Fh01+2YXjjrs9TGDEF3wETi1eiL+OTmbnGEAnJNzAExTnN7PUWyvdOkvRJBdS6FbVwS
6H1VLsGwRcPrdqXOcfGDcUG2+s6M4WvSU+betW3cRM3J9eLoDOVguIgztlCO5dJnNCJuCAAwb2aZ
WozISRzSF/8Do/ABVFhF/U2V9vXMNQqN1tycMru5A0n9pmNLPigr9VOMJ6fCTiBPGQBYOJX9Zmrw
FS80RgCdAcc4pTaFczkTq5Shz+ozL+z4htFIU1Z026igITk4R+4D3omYKOCTOT3iqywl35IEttC0
6wHvMTbSpadrjPaLqJsWeFpV1zaiD5xlU+3eG16FMtsEmV9Q+TCYmMIPF8vcOtFpYpRM3oV9UdNY
uQBprlCFXgCnKZCAkJIQN5CQ/r6L4nf8rVnnmtsOTdfUlNus5NNejTG3X7KU9VQ3Q0TUzoksMaL8
jK+dKIge7dwAa//3uEMg5ME12tr+2Q4MLePLwn1C8w2JCYc+lO4BuoqKeTlghK7xty2fJiBH9rtr
jjw7Tb1VBND6qmaN41fepXDMdhnxkEy7tFAKfFhp39waWfRAGfpeRjOgSPWlLlHUr8MtB9lB46rY
TSPwX8hsdNXWXWrGQLn5E6MXmrnZqc8bVM42DU/J0mdK2Ps4Ag/4i8DYzq0GXb4CqohJaJ60d+Kg
dMgFbBoOuql8ypEcbknwqQ4oFC5s7kKcIjQRO75j31Hf+iRmHb2ueJig2xA9w4fvnZUZJtGwxfRY
RfKHWDrhQ8TpNq1V7cON++4uMSx1h8jCFJNzZsESMxu6SKv5zQRbyqoE/MvjQTLQNCgmGGLaftLh
Oamrh7kYd1qO79xwQccgtN2epf5W9z2M1g4atBb3F95jgrCOwCgEW8Oa3XPnwce2AmCc65hKMsLJ
0gL5aGlxx6b10hV12BnNfLJ5jr1hzuFcdSlXbf11yVciRhsMxI1W7Rr7oWVxhFG9XHgl4ZQbHhv5
FrJFhh0l4+pdagNYxbV7GBb3GvzyOSkxbas2A4GVqlckl5dGrF1pXsMhVfNw0M5IomBJX9Da8zAx
RByJuMIJkAYmBouppGmzcuSHRq09swO9LAWmcqvNraCfUVs4/LdscSkKUzdMHecGAcB1ahHoE6VI
ncGBXZODzBAiIYaq0gAICe2N+etFVIoQhjk2VskfYddz2GtVFEhC+vyxi1cgEzjphhN+Q3yaxeDt
RpVj63Yf1jo7W03yjbSlW2ytJptq8oNANavL7lgkL9Lj28KraCWlf1qQCtu75peom5KgKIqSMVDz
jk959Du2OyeOQ1IUK76tRHucf4UzfEyLihQdfcx35KpBlHZuvT59MyCKNRNfdZA8uFUbfzjpeMxm
bjKO4n8xIMSkEpBV3WV+CXAA9XP2c2orHrBVfkmNoANsKlL+6bCAEpImhj1i5LB7p29yrR6SqABT
M9J9AmF2MME6Bjx5rP14iBOAGQ4lSzB7vC8gWs4R5PTAsD3k76v5Lmp7783txdCLGlcBMY3uBJnV
qFKCThor0NtXsrMu1x6RgZtHt5lp3yuj4PLjXWR6U9HegwOgdXa21xhdEEd2VKlb+YZgPNAUa8y+
qa0BnZKjO9nfVrQNm2mWaZjLeAvOcljfrOyJW9cwD1dJM7CMXtYG04++VgjVyh75IwbsvEpeZ4OR
y5I8fryu/ILxrnG9wI1TrFSOfRnFvEmlt73KyfhTklww4JP0195D8exa1AfRvWj6R16eaxYhYBQw
FH5pDXuN5ArIBfwYWt7eqKZ/A0uFKmb+gZEGMZhBtYYF6TtopJplndS3Ve+9Q2ItGBmQdKfIkHLw
mIZVqoOrYyNq7ewFByw/S3HvoHNlpiPfNF5KyfexqdSCGHuMn91hbNf9qsxxM+s/s1or2W7zlyLm
r50TokSzHlEqQMtSSWLCs5S44ezO1MH4mDUyGfSevlrXH92wwhQ8IqchPxG6/pxZfJlofhMdT1EX
1VfXIbSiaN9meph+Yn41tO5t6DyTzBqwVu34rmp2rE4s1yW7FekizKYzfmjsbAdvtH7Y9WG2NdCO
ecGGqbIHvTbObhk/yFw9NJ5pBXnHLu/N3N9SUtapw971dL4v3O6pXMcdGQ1MtgDo+8iuLwXx6E3J
t9VdnnpKJosfSf56oIlNbQI8dBl91R6AyXrjOLHdFotbhFf1FojrgBnhjwocAcIhiVKWOIMFf0Df
ZiF45Cd1OIcycrtXums5siGDIbhGizNAQNsHUR9WRTXgtGOH3wOXY2JLgmvgDvy8EeEGVqbunOxW
qya8hVrJvHfNH+pOu11tUptA2jehZt9o0JbCVo8tHIbltxjIiE/PEBpV6+4qb/4O2/WIeB7DyBiT
wTaw2Iy0udW89mfrsWR1k/wga0QTpc6lVaQhObNtkLrTQ5T1jy0bPll2NaqSmh52zwiK3tB38tzB
0pb72RnxxdkwKRPvaz1IScom2r54IEWMjHnfW8yHshTP+OHMkBg9XArNdFFbIKyHar/IlPDJmDXT
OlWgPBX5ZW1Cth/RUHmz3JnjvhYK7CuJxEHsKscnLZORMD+WahQ5k9ZXre3o14nsvZih0jCD+oF9
K5j0EReV6DwklJDfP/6Nv0t0ublbV0qUTZEqYHqyRfDfUmbMuv3d8ZoscCiYidtedjPWD58q/ftY
K6ySU365xqba1PvE5FTrfsY45qMaO8neGIiz0yu/r+RP2mBnGPiPscdigknv2xp7Qa7zo5a9d20U
w+W0tuFsAzYo4hs30l9aXbPYJztsBaP9QhOOzin4XZqEksOq/mrb7rOxYJ/Cy0IOoObVvEuHIR3e
KoDfwexQAMoFmDZHV4B0gCqHtlOmO3S6JQ3dSuY3tmhYz4YqA2D+JRGZPoB3BtdWeg8SdYySr3lB
kzF68gr9tZ1ZjIaKJ/4Q8RLxdkOWhkfq1W8W/SStalFB4ykZJWiCCAEdOJhzbs213xDY0RXsqnWP
YWdozK84sF/JN0hCGPzPU6sel4XD3ypjZHS82HokOs45mKsjLaTJ0GsgQ3EBdVbRmbPAQboaYYGp
QzMMEk+54JBrg3JYfxLkBFkT8KeouTQ6c0eFlFpB4+A8XEVzMWek8PU2bsUuGW40cqLIo0MdRzmE
CpW3O11zKjRKhMWU723dvOgShGkU3XYedqWcMOK9a6ubdABAh2SfDJT8vhjhUXOVeM911D54OsbA
KjjlmuLCHcFFUvA9ZOTitVb7tk6ck3lePWvwqTCUEYosEu9L3WOC4/XDSTW9eVNchKO9JZYzVZiY
XWVZHibODXllD13PILpacPpPUwzxjMkDUoi96KnhiBN76BmRBcXwozac8RrOyrtYLouO9y8yrANo
cyovh6I2InE9tXGlgNFZM1RGRqyTN0mqUMEiRdZCcsRSIH9jnSaG/KqkRgTJ6PCr8htynX2i5XpV
5vJtkAyrikL3wpXUcV/W7amXmIRIIHqbJLI4g288FilVFdo0ZoVgOxYOCbKpwJ/x2bii11FKizIT
NB7ggbv6HrU2bei1YZo3w6hJCoNjKklPxK+sezdN740uf3FNzlBvIT8BimnclG2YUFXCinAVkoVl
OiiyibQJ8bWZ3RujmHdy/W41zU+zSvS9WXRBtjiYoOzS5lVWGYoiMyAcafLXkjCQaZ7Z2/3VWepQ
WosdTn1M/VK76jRP0O5LGjiECrCjsaH7NFJoFlfWa4EkjZwHZmpe2xET2iZBT2pbUaohAP1AB8C4
y5ra8GdGJbst5b6jp74DPW/6dQU02Cr0E0xtO2mOJgg2occA+EwBHcSu993809CbnHuOs29xNYVc
GvtdMb3W9ZAzM+RGqS3jvhjR6GAqSVGifW9UHN80dePhDJhWhKhILwH6hI1DVAO8z6CJ2yN6kPGi
EuI8AXa9WuZvyCjU3ioF46AWspoh0qM2u+GGijrZmSLRENG8WCBCTg3uIsdqn8nyg0WhexU0q+Vo
rOREfmh1I0GygvlVEuNCXyYtfNpT10aqP9FVOzsGYKdBrTRy3B5MV/y8pMVZb2lGCBZdkssYTkX2
vWhY9PTtfcmT9gf9+xS5sLLN0tqLyn4s5+S9T2NavSuZwhr086QjaMGhYt8QRWScHKa1fucmdFNn
ALkHAml9zGyUiG3/zP+xBGWcWf6QP0a5IhkAvx0xy6yICt/dEjXPcxFp3N/tO0fFyjdb8DKWW1/1
cMtOuNACKFx+5soHbZCTPwPN8xviXGLc9MPUUY8sCKdICm6HYvCzidmtVNDjioUdizs0RTy76Kp3
73g/iXWgqiSLgWSyQRATMjo98g5e9sfCcttAVe7rDGg7SHpfFf2OHnJ8FTHSqZrBCmG4cEaMzskr
UMGtthp5S+qT1kzLsbYSH2fC2yhhJ8Oof2112Lt0RKognudD0hd6AFYoKGzjZxrTzYRD2dDlYruF
X0lTax8ZzAtJtv/Z9SSzZ3oWIio+6qw3Izf2q/R4kEXxtZyIjVy0fu96gKfKaIGF05z6Bid5NCoS
3evnvI0FV0DQQrhnbiHjoREmfHI/WtZrX5CS0k4ULqthfBtcWlTuQna0SPsstHD5IS2Jv67G/K7P
WOTznjCnwUA232xuRjYjRHUGEw/1o1dLH8zkexXravKzpy9Nlh4dOyNtZXhYmvZ+ts2W0zEKBntp
GPbAbpz0Wbsk3g+VHFMQSL1bAHH7hcukk0z4cAzEKg7xjLqYT4qwIz+p+iu3NLIQKM5VOw1hPXD+
Zl2/XcjC0YSR1s3kXaqhx9jhG4tNat7a+nGdFqE9mZA1F9RWhmcfxhqk8Di1xwTltL2SQGzwOcaI
BpPGKs0izD5NW0/Umdp8SK/yNdUDciOIqRbKeqql/DGwtHzHbUcOUJPvVZTxkd8uYQo80YhaAbW2
pn0g+sBBmYO1QOc4aGZUjoC9EZJ711ptyCsLRGbZFjqd468Ybvm1zdS9tg0izdaPdkVVXQ+zb8+E
isBH4fKvy+IQ46DW0szvFxCwA13s0BRTxlVZ+6KgUF2gNH6E7jAHkb18S7PuVnXrkxjT/NAjF/XX
GGl6BDqb0aV77VJ+0eJmSDcuKy+cHV0NheBsJ3gPW4hkRygeoMSGlOVk9/EP15mUCFLqTedem6hu
k/SGgSEh10lnXDRLfy0fDZObkZiQ+9MIP05W0+2bZiAojUmdAqqULGsw5r0bVC1tzpiXtqkxucc4
PY+i6MN4AEZuJQVGnvWhQCseLsbyluXse7pC2RTLLMib4lsKCRuAlyAuj26kNppnz5rJ702T+6bm
Tx4BE5FOekjNYTrEEsmpmf4ciBsOnYbwcFfrQzlVxLhY9dXUcBG3Fq0lDYFjH1ePsXgoVpX6vgKB
pxy2C/9/CDuPJbeRbA0/UUbAmy1B0JPlHTcIlUoCEkDC+6efD1pdE3HvZqJboy6VWEDmOb9t1iYQ
0/01uK08ZSK6t2yfxwjaxhKcslNZg742/RMX5j1aIYnMLiXLhs2SaDV7YMvXrvC+q+LX0jIsF/5y
H6voicmeYskuPjUIAyiye4Xn3DuyHDfmMiAeoA8hHhm1PHDi6Fdh1jRtZiNBgWUWNH3LnNPvaXUF
kXQJRRbmlaXqraAehvulxC+Y8Jkx+hgSdS/LZdI9JC7JjPRxI6w2zq4UchfbcDFuql/bTn8COHt3
YmQsPCZ4gRKacxxe8jIGDXQlN4T5Y5kkUqAT2iYFXqBFOrdKE0erUg9VpH8rrNddF//4JdSH1T1Z
GhmGXh5WCetVVwej09YbNqEhGe8lkSwB/z6DFTQrzxV6iEf0zHo0xfIE5tnvVBn/wvM7740iOhaF
eJiU+1jpTc10Tce30EsayEkxpnQEm+g6Zm+Xgh81DZ9e7HqhHqXfo6ycbZvG18ZVgQm9xD392E3W
WY2DdYWZuy5sF0ivs2PlZyQRCw8XBQnaE7Xh/bK1m6jZEwB9K3yxbFsPpbJJpnJSGhvmoZzvc5/2
66nTPjRaMRy4JaFxiVNCYJMePWuW+zz+5PnKzd20kBONg7o51W39VujT6nukCa238x/Pr3+kLXl6
dc58gvwQnRV4UFsCIT3PJf/U+65JvBum16gAPVCZBvA7NEztRf+T5uPVVe6hUvUdpMq4WVb2HWXD
N/i1dvAJESOmzViQMVOcqxVFoE/s/nbD+FhFGgl10KKBz0e/qC9ErawgYuct/W8WTwLireFuNPSQ
I+KsziUNA+eccROdrHHKKnvZDeaaU6L9bdbfTXbrn7ongrStTX6kDcISrQpgaQkV6OSdAh73avcz
06nZuFjM1qx2NV3UIO7k3Y5b0yXWQHRdjcGGsO+0TN9txJaEiC5bx+TdFQxtBVquPSZfePLGQ3n6
IbKY7jtq94ju3k6TaHd9Vf8ytCbfdoRt7mrHBPGOQt2vsUoLk5ey4m4z6pSE/Iteg4OR9ffWGRmA
GLk5OFdcDcf8jU0rQb3fjGyYfrx17HYMTaLwg4gewzCXw7ipJuNp6F1xTsuckMuJ68ykIPegKPIj
GpTorAbEmBRK+uASuFUE8hUn+MQa5XdXY6YLkl8vNsKYdha15WAhxKlV2gs4eC1W81XTymcjrbaW
4xLOTy1HEiSjN4QOCkMoUaPcSnrEenvs9jEoGDG53sXu2gt9G6dFcRigKMEbnxJxv6FH9GkuEIJp
MQ3PEqqpUXc/ItQ9TgR3KqVnuSu+XEJxcF6k30zZ2skem0mx05N1PFK2CPOk31yLFmutIJ6OAoJT
6ZBjsmB5pP91vc6ByuvWuvKX9k5zLKjjMuofkmnJAxUK7yROsQDKFSglISjSqXpn59jGt50vVtBu
YM0JyDO0Z66Ky0Lb8w5pX+05T70ln2SCA8VDolQglgDn26LwKUA64Fa7ajk1ur9PidF99q3q6Oqc
xOY0U3ysg5TNBByEcyZZ7iJxczPg6jR+mKkq2QmNiOakycEhizK9W4WdBpWbv2WrGKjL2k8RREIp
6nx19IEmI6Dt76RnX5ExHu3J/d070a70lQqMJf3GyvA8dYTFrvAUl0hDnUWEsFg+6+SMN1N8Nrg5
ZGeVf7phhMYJs3y4ExyhwmaGsYNqNC+ckKFnN1PQ43sVdyMuf4S7tPAnaBFBr63VydIcPPqpW5OF
qB8dK0y6sDWoR1+kTRQAhe4KqLNMLLiSDlEpGfEnZ0keaAI+LUwjMCBq3HpeczK7Yf2QQcjscqKf
XP9D3duXL5nU6txyAqHNB6D3d8nDczMa+VHlzp0LwtlCID4ok6uiaXnFnGXg8wHX9WyrDxAFg3y1
PlYIfE9JLXTUwc67zIcrEhOSOgarCJv6KttkH2HQ1MlhVgP5kgRNPtZFTP7e78iiNB3BJHw4SjeX
MHzDsZkgcPCCF0vCkCL/oo0PXhotHKYFHTKpdrBiYjSKBlFX44qnamjLYGj5E7yZqpu5uQ1mLfae
BoFRtFg9kG6l+OcLuLBe/RUm7i1NpL9iDYSbzvkDr8Fj7hQKP4Q1ht2ofWRWMu8c5X23xDYwy7Dp
L5I/ZSIBKmDA+gNj++oYwjgj1+Fmosu6dS0sIvNXPUuGvYxbtuYep9ycroWxI0lUA7wtXfDa/Bw1
/ovdDaSXniprYATmzzaEmhjk6YZDt7MtdBV6CKma3n1b4phnwurhld9qp3sps1U4EtFGVeg49cdR
epycyOhg8KBCfeseI60KS6oYeU9Pjd2Ld+T3xHPgU8bL1tRk1uNF2ug48TZxpx3GGWW31vf10a4I
eKgG9mWZY06yC4kJmJFzQy8ReDUOstYyim1iinxbGeJtZmiP/cImCqjMw7HQ4bwr7rVsqUJrAi7h
9Db4gioGHKlBcrnVBuo9Qjzee51DhuAWmNBmN3tkzkzEt+oOXJi9JkWYXXqaG7LG09XBN/Xt2c8L
lGExkveR7OaEV6FJxugILv5gJfpVM41PSTniOaH/d1PZ7rNo6se8tQbcem4OK0O5ZTouXG2u2o1a
JULO4OOgUy7NqazHM9Em3Jho2tfyjw/CukHtx7st/PQiZ3uvzX68qy3YnHTUvmm3mQ765KWAk6iR
+6Q/ccT9imOKCFppX/4Vga5cRVSuDpdpunvW8NjX86+okDUBT6TJoQDbOMqia6ZglKPXpim7dDf0
/sekcQGY5r2naI8+kpzCgmw5OCq2DyXeZbdeaFd3/NPceb87mb8a3lXx6w7rKhGaBUAvm5RRHeWg
7ZGDHrEK1CFii3NHdC9b+V6HcyInA4wZ1GgHGZuEVqQ9g7GHce+jgyZzksmzmLyz48zJVYzLqz/W
l05R3Tqa0uaWJl+4ln+oOCAZVDnfdeq4jKzLLYvir6lptiUbDVEvvLKYWmPmAu9vnaxRnxbfHeQd
uJnBdeKhkz2ggdT2TeI8RU6yyycx7gC6YBgcqsz6ImUBnx9YD8iHAbretrPIdu04clG3/V4nHQVj
rL/soirF9GX37z7ewmc3Fxd/orS20WxaCbRDr4PR2PbyYXj5zETobDqT+5medOpPxHSSYkK6V+Vv
VZm5+yzX37ql1s8D6Cz9x+zdS/ljZeZZlhWZM6v1Lpvui2Z++6pnbCSng+CoL+pvh4MF7ES+eHt0
+tSG86p+ZTNpAgxaFZwegcXMd5TMGRXbpBU78BjF+Jp54iLSJqSw97XwIY29TgBtgT0QM8cz7TMG
YXbBQ1UnF94vjpwUEn/yjGw3+eYbhjb8ks4djQQgxJC9TAmrSs7DwgeDWJuhSS//eIZ6Jxyp49Iq
zWNHmjCXJ6RyApteR97N6SuCA4jCImadyDwv6HubY8Hrj6XK+iA3gVRJFqd0I3G2ROGHsvzrofGg
v8mOWWP7306a1ZeoJP6DsEEs++lK6bBzLm9k1loHGsJMD4LbyvFOmrRDEt266ywQBnyGzz0im8Dq
zIe+6u4Y+B7RwGDU1RYwt3mCClubUhLvRyMYU3fvuQvii3tgN5ftD/QYbC7pDXpjfvpaRZ2iG/8l
cYIw30wemIFAHg08gbbhEa2fH93JtMNqDdyZIIbpZKAU26qcoJjBAqBbuYjrHUkhb1gZ/B0XyDWJ
6agjgYt7L3MeGbjOZEZDNngGFksOEBgKeMCOFjW+CLitq7O9IH9n2PQWEtfz+AB1Rm5XYpGH7oZ4
f7sHpJOgQP9iWJynolgpaZjKMFbLHOb1+JYyMEiL8KxFFp8VUfMnvezpWjJAvhr/oDFEb5YB94G1
Bu7iM6R7prKOOfFGLrR/AIK/Rb+y8wbzR6aCKNmC4i0VvUg4P5ybdbCU61WXUJ1EqUqgphknjSme
ZesfiLqVXP2El2SbLIFzZPM7eMr+IkX0L1lNxMRinffAlhB7LzZckOndyY7ACFCTBWXmV+CsL/5r
0gwb8bddynQjk+LgT0tQ8rbPur13h7iHP5cgGRFZjjQTgR4oujkZq+cGKUif88sFreQJrI02VQEE
GGbGKduZ5mebtK9aDxCdohfdWCW0kcrdr6huU+Ig/lKaNH01s3Ukk+C1q2frFMXGr66NTx0VXpu8
nH7VJqmSbnac6usCXLMKhlLCwwCFYKrSuLjn6UR4ll6aQdJaR6pElGg/EKj9lPx7kKt9Czt1cFKy
WSyTkgEa65hIMhDB2SHQP4+Hw1RVXzlCgKMpKYFVjHDr17Ckn+3jWOwdY7i4usDJYn3r1rinZHnT
NnaHhKSMt1HH70/S7Ke2cDv3JIWLrH1p/LPOP3W0UnLKv+YatT5+e6YocZ8u8tGeEm0rNJDyxJ3l
ZnDNHMOe2W9MPX9qRLztQTkD27SLwF3YWhLPRFI0tD9cYt8oxyjxSFcMD7bBviMD2qiUOGByI0Pb
EHtJKdhuHD+ouyYQTmcz65d833Tf5sh7rVctra2wmdiT4xDM/gUKH0G8t9WaoaWeelPKFHeIZiUB
lPhR+svrrLTfUbE6MHQvkO6oPftKUFeM/php8J3sk8/Ua39jhSn2bXklTuxj8Ohl6IGLNCS9m8ww
g6Wd3SAx+SSs9YVTTWUCTWQw7EBdEBHNnqCDdquZv+GfdFCXaGVFWJNr4rgpG6FCuITnJIUl3cIP
HNliWXma1fgbOdQ8znj2KBYPk4Xo5nK0CABsjpmWg4XDbDqtFvaoFzfOUGV7zQxqAyTE8mO4+8X8
TJPljKJ/3JQig8B0vCd3ZI7GxwBmOcIe+qZiaQJs7ikx4evAcZv8iCtr6vEZ1AeLFOv9IubfyD06
6rzhz7JqRwaOn3r9waJ1YZPP6HszD0AqnrAB9TO7LueLn5No4s4GxzXQo1wxQjjuE+bQCYqvxO7V
zPVpVtlrrg82lAStclbkPMUTdcJUmgS6Z7ZUbZj7xXMueMtQzI5VYI7kROMX/e2okj7ADEgABdDW
1OkWrf2F32WOsESgnCP9WiSvDnt+ENquTX3UYF3+Rbqix/NFnGdHqpRZ2LwyxEj2act1qqGp7VrK
E1OPDCQXnRsrNFM0RWeTlr3RfT6CY+l39iPRSe4rhxdw7KklRloUTg28kSy0dyWjesftTwcXZ3Xd
QMUQU6U2kcoetIhusLnadzqBc1kx3yuTHuBWX9wtCsCKx5PzfLTRwhoaYG9eeM/Uzcz7CMUIm2k7
A/o6CAt6Qv5VD0iHGN5+7hOXPXfh0aq8G6NZB1+Q+7vWn66TUxNp2DCxjf4bFkfiUWS9XTrM7uY7
TU8on+j63Mw5O9Hqsjq31eid6vFT4Q4KeK54k0FHNrQXX0W0aGHsakk4CX39wwDH2y8zt0VYFeW+
zO0KTYPakhNYIElCUDjo5IfjhwjacQG9b2GunYbfXH1Arsb7poHZoASGqeFd98tyxyCHOXUpwA0b
5FSNkx3Qo/LQG+gpC4e7pBMAUBZKuKaei31dDjd/IgqXJYt2AqJ1kGQXpN12eRBPJkhxwmUf4fBW
4ISRg+THsdmSItLKCTMlEbAv/pgi/hhN74+KWIn0DnqqTsvXFrHMFsXvFwWe/PgBVKQndk5qflp5
6YQZJYEj2Qow8FoUlB76MUX+VCjhwbmzTNrM0TXlJKAESc7nF1sloUgJZZQZdoedXQyoEh1aVmx6
RddwWZQvyG9FLQ/S4B2MPI6ZYc6YasqHPOlVAB9GeTvSfWqCwXt4axNiVNBnQKs2Q3TrivrTjVFs
xJkBaVChYGMNTBF88GgeYd7mTY1AdmfASm50s7ZCIiD5rm1XhtRzHJoRJJHWbCggRCX/jkpPjrz3
froZKjKzk8T+M6btYTAzmPW2xeu0fAC1UJtR/HJzALVxKNZbVvJTrrIqVJm7Gxo9LOA6CUt1zNPE
8ViaUDekvxGJJU17S5QIdBH9eqxfG801gRvY+Dm6mfxttz6a6DNY0vqAimSAy9Xyl3DznnnMGfQA
5zcOQivUvEW1sbvyUcns0iX2fG7EgKk+RuNgoskqSrHNFNdq1sCMoXcRB5q2AHftEjWKsewB3JCe
yS4/Fnq5zrMosbs9ivkk8Bu0cWweO8j/lLqKm/KzM2KG6EDKyIvT0ytq5AhkRrILiyEBLWll88At
r9OjTsodAhUSa3JWaZtKLZpr4afNPtoZMRCUM2ZbnG4s42b9IdCu8vmDXpRG+5Poxh0750Be9Kxt
Y7R1duMci55DYNo4EnKY2F9JIWB5TaZU36gaoUJntChMEBOEem88zNF1jAjVlMmAYUhLBYoGmtFc
NB0oFdoDzol2W0zxrxwRlhJYqfWeHRa46tMwZzOkiXHa5iuQ4sFJpV4D6V9ToOIKSs4tgNZON2A9
kKqFGC25OEsCQ5FJb712ak620J6aNmuulk82bBKzBBpw/kjTPw0iQGlHaELda9sjTljeZfu+uCOw
rQYy7VTTay1ZOojO42N0p0drmOg9RepESmzHGmIe0NM/GwZyBslFunfabOBOYAwnqYpEoanP1qPn
Q3kshrPevfhjvO0a/3vNh+yzUBsRHE6aOe5QsOLHX6rtEOU7TYJU0OgHHlQOJyH8gRm574jY9pmu
dFDWaeDrYexlp2BaeKV24pJz/hu9eF3gHm16DJ0WV3K2ljKUw0HzcY0Ra5izfrCToMN1YLE3Gd2Y
JG47b1mbfXSYaQNMFto2K2IkQV5xE2TtxbYPowEOzaCb7AV9LZDwRz3uf2wKuck9YqG06Y0BvCx/
HLU8xdFEjlZWhyOJn8FiLX4w4V34N95EPpkoBMV2QVrUrzyOC1EvQDnUZQdcVw6iiubbbecvL3ro
HPauRuFeKpaHool9kEB43TInu7eKg04mr/g7qCStoQFyNosk0QFUJC1SC7qqiWBHFkv+LcfHkc/d
vC9K0lxyXwPpllOyy9yeGSaCiFZRLZC5qbMQ1VecINx3WFsBy5kAuUihpnL+DsA1xfgmWnmwmEDD
ZULuEOVWd6qcJNo00NiC6vWN9M1iK4/oKa1gNuOXuQUJEsub6+RUYSKrrXHMcaMbO7urbHJ7idgv
dbML84l7xcG2jGLCe2pd5BxK2ES3KFrgyYnJh1ptayymB7MpeXdM9QehNcbyTP4Gh3ul1hQBTF9d
XVE91JP7yZr3lzhklDwQf4HRL5gMp0oLJc3eAKDYA0T9phL9tUsQfvYWIb65sp88mUKzpu0VtZgM
9NipWXaAfI0J8MkGrDXMdu8jE1/DjmmSIb12nzr9s4QWOpDo/Sv37R/XMYKEPp06G7+LPG23BhQ1
CwL2HB0cGnH0L7755jShQ9+w2qOIMGwywPS/TdUnl1yquxMBP7oo29CNTcuj5ufh2qQmvYcql4/J
AHLmSRJxNS/7pK2EKhil6AQQv8yIgNjO5y5L85WuzYrHJLXtVycpbpgk/koDdMbGEvpr8LgCbaIN
C8TP4SjG0yIqn449lEhdI2+1VG/TotXHnuF2dMRP0uoq+JcYSKoAiICs7mNtmjRaOsCvmveAuds+
F4QNCJpaDpZ1JKKVslwHqnIwhuEct8VeWxIiFIF7y5Re24FIMGzBz9LOUDGVQ7pHHcMJgpt9V6XO
A1EgBFGsHuiB7N8Hs+8eRgRIVNdC82BqgPFHYaWtGdhoJUJOrXTXNc7rvy9g2P0NbJ66uc6ifL3h
24AcpCDGHI9Yiatw6YjUTXCdhYLhlrop57YGdFAghFDO8+TWsGFnlRTImzpQ3qIfsDPxrZU1t207
Wbcsa40nPzKOg+qzvQEJSQnuTFuo85G5FnmaupCEDotV5Y+WwwNli1BpOUTSykmxx64YkNvuZ7t0
Q9QaWwqwQFMqyi5idqTC09qjMjlJVVM4RAQDE7nmRzwbdoglCQ0dOxssIh1TXp3il1iWbSWj/b+U
zUrQ1ubypRijudsnQo2CSKPIvJHMzYYuaaWPWVXa7MVWmkWBT1UHM9WUM/c4NWTxpTMn8Vr+osWy
ClEBRad/8ZJZfcuS3DvMyfhCP9yyNxbX3TkNqTNSasYRleg11SKNMWwhj6PuUqzpCGlIDqUZuuMW
8uuGSb6dEDIWE5MXwf2xhpMtczEnpWjEKqkdjbWWYJEmyquOQy4qqPJqJ98n1rXeyhzOD//CZpWO
baiNkseIYiLqxTruRFLAkEESXloZDP/JklJZGeVgJRZFknVJCVyVDhdK4npYFsC8qnVgEipxsEeH
E6Icl9Ay0uI18Wk11B+bbuTdbv27zHRiqtP43S8aE0ew/jXMg7bz6uq9J43/hksZ9MdzHzPgeeSK
11HO0wtmb8BTIsJiRox3y/Ve/oX517b3l2iTIjBgeWMQ+UtvGJgaScwZaIXdTDE/Vj3GUEObdoIs
7Cdj/70tJWOB0fO4dMTUhdGINH+mpJ3MGKf4JK/+mOvNbZ7IQUZgygi9sHNkOp11iHTSu8zVtRDr
RL7U3tmLkYv4ZnXITd35GOn1BbKL/ljZ9ClSNknHfLJMZCUaNmoapXXjwTeKP2oNEgc1Rf4/qf7W
YE+Qxtg+gPjbB1fZz52ko6QGwdeZDE7uKn3kDtMf0DPZqDYSP6y65UIkvHrnO9NuYH17wyABcaFu
qIGiZVLfwPfBayHDOZclQ+CQme9F71rBlBkxLxk/RIad7ua2eBcMytURyyhsqVujj9owUV4XOqqL
KMSdy7XWb4dItQIZHA34fOvVGS16btHSIhPrL8IcMUmMYld4Cahf76WhWT7jUBjemSAJBnRpYOLz
vYwGxHSNINyqAIX6N8J/rAfKligjYVuMJ+uz7mFOKxI4N5Vy/S3rt3pfWjtw7ah8lkjg2qTS9rUh
6Y9KB/GeUMTpUwSxpGgIIg3OET8MLB8Ajjjgqfde6I2db323zkCuT5ZC5VpnHZHCzCb4W6zWATdR
sEatdut8JR+SEr3JQK1jMI5lfFAklT3mvVVsI2iZMF7Esx6L4Srw7+3jSdIYW1wyFxF4xB17ycja
QzDKJjxG9hCWcYHCXRhqa5j1s7sYH0ub3fSiznfDVJO2sr6lPvZnas7RwY1/c0Ds2O/1c6z/8Ujg
PLeo+ZYe3aM7mvo2t3HgcXQ1R0keAdDkl0nn8YkOkDAfOo/CMVKcdRhNrVD1LlLWn6qY6ke3G3D9
uZYIp7GgnX6wp+c+ZZIezqMPblrlWvoICINTPNvoTZSeQKOmg01LSqQ56TNCEHrjOjq4Y+AIOx1e
Z9M6Z2wy+6mBMSU8JzBiob/j9OoPOQEHljNqe0TSB+1fxhANQDSSsUMnagmjef5VI2C/4o8vD9og
7TBJIfKHRvuSFpb/FU207SF7ykrX2BiJpi5ut9CsOshu52VxdjRIO2EOioo9C9gQpqkcrj6rWCV8
sYcCYjm1IK5abTgPHsrSjs1HN8Rh5F04GIjkm9bZUuqX7mmsMEJzVbLz6u0wNyCko4n78i/Ns7HT
fuc5EynfcY4gXY9MZqoquRCPdqyWinLw93GY5WOsBgqdSftCC4NOlfGZ6IThg5cha8jNUDAzo1zT
89aHK5Utwqsy0l8ykeyIhDqlXV2defsOTtM3x9aCG7AjXzxOMICUhMzxg99zghTW9GVmwwNxvCf2
IhoZOoLZRWd7vERXdFLtoQSSPAPA39Ms5SmQykKasFrPsnsTCRO6m+cJ3wr4r19+u5r+RloPr6vK
P5u5tU80CQDBOVdHr8crqpEpjKiW3E70cG85WsxHkRVfmsFNPhNcflm4sw/2LON92g030L/sUnhz
uZO+cZqt2r0UJQJwF2yxT2RzFiMhp8g3y4AsEGqNHPmSpfl8rEcdtelUFA/at7NQkAOGN1/iCYYI
SAqaTeDgqIwheWkaGGZTjk+WJbKTS0bZSdmwXGYL3mgVuUAYgHEqjWqAxGFgwugvw4KMIZnG+NqT
6rD3exyvDN8bgmx6mhaKdPR3SQRs72v3OlMwGnU2PaaRdyyw2b8XGTZKHADrtYerZqjSN2V2c/iv
TaXN4XtMY83tcSD64nnorkAOSaCS6pLABVB2zHZcYOXMWhoE59IpDou5VOdUeb8nhqYtMdSYWvzU
344+BTVE/1ZbpPZ0NjiscaQc/+4GXI0kwYSt1me/xvQ9ZcTCdiX1gGjj79Ykb7ZPIiucAWHRnSRM
52b6ROETNkV2O14lAkjitnvHdb6hQxXcLrUebb+dbv0agVglJUo8hnWXvbZf5hTy15tQoIC+ejMQ
PSVaw0m99Xkp/pRC0vee/vV9o2cgEYhMVTd+iZnHLMpPmUdWSt9+tHU+0ZAE5UF2zB8NWwUsicvY
MStKsfHt8VZ0Ias80vTyxRXCfpLOBEZi8AnBkeJFGnjFvbvREbytZ8myszzU4H4DMifTV9uahgeL
v4FTDw/89F7jBqBI76imzEzSM3X71nCqbwiR+UYJt50xZN4tLuw2dr5hufU3MbffCXct3rCPBPvC
xzRlr0Nd+ScbARrugh4enZZayHq6G9EUkXO/fI7rP82VzuoRRf0pziPqCJxFw+rHf4SkleNUMLRp
GDl+BPvNsODeLUYvu8Xt8C3zhcF4Fn7YA3eerZIsbTJNtsKVxh0RzjEX5elfzySBiJQ51wtQUJqR
2fCSGD7KfDtrj6UPfVtWhziq1EUzQOV1l8g+GRNhWw32tQS4fKLxlv+TaBkHoKYHSIwLGMMVaHS4
cXsi4RprVZvbzIHL9DsXmY1oE+5UVCtcaPunSsjkqAYsK/JE1i+3ZEvk5MJwt0l0ygGMrv9kGU9Q
xZoEIM51dSTQ9jMq8uyEr6fc121b7lC8Xdjy+VsrRTE69Rcb163A3yFpRPEu7Sqm6otDBn4AJ1jS
faTxol900sYlk02Zl4pN0mLdr+osXOix0oAmeuEd03r0zyZx5phKaP1J4ueytZ3XHlkTYq1iJ4xi
JkDAX868q7+UcNxTimRaOVLwEZZXFQ0vXRQRrBrxxnb9SGuKVdwXvaD9NXtqopk0DAS3c6PESdCg
hdrUdfkU2uqWz3uLgeVJ6fw4XEphRUqAfAEsc5AFAGucatdpgXSgMtTdmlmDtk23vwujR6Iyg8bR
yLLR9BI7ufQw7brZq6jBzNk90QdWnz5VJvuEy1qThL4KEup2yoPkwqGLXjA5FZn5m+cCPhfYPzWs
edu1RWhniRu0/Ydn4S4luAmUge9kQyo1RTV98tdjkNCayL45w49ByAS1vJk6kPKvzlzDO+zKSJBN
D9nLVL72JHXulTO/sa6JnY1pazvCoAQkv+PzJfB+N4+r4KWt12FKv/RxUoUjenfyXFCHWzdzbufD
Uhp3oqOxvxj+I9cLMIzX9Pu443Gb9MlFHp/VZ7f9cnHc3TxjBphV80kiR1yn4DSobYGkgTmJpMyd
pmkSdQl5om4yf4lRvnjzqrboJjgygFRlIetQsROajspPHZed1iyEe43ksf+70nMXQrTXiEPposOi
/VuZGAtRCrx7Iw9R7BYpDxmEi+aAlCU6j+sIPLKfVfs9esRLgG+eKKF/NSNa3rSByD/weJB0Lf5w
PNYpsg7Vq8eEApK35ru0sxEdpDLbc1+1xrNWot7oOxzOCXoHVmrOqBIWRc6tdZntFKgUg8DEtrCd
UnJwCAf492Nreg3mRJQvdclrwqubsRkTWe+kglca+dS5TMedSdD+86zx2WkTyckSYRTet8BM+yJo
+MEH9JgsL0LO+AmTHTDUgGjwNmmzdUkr9BFIU5MbujuoCo0am3FJRJjo3gMFVauMzm3eapu2+Sx6
Sxpqif2dbyHebiVLfsIWE9D7jKDVjhzAYgrz8Hggu8by7rM2+ea5yimlQL6aTqinzLQM584W2wgh
195eWudCi/RxoERI1IP51FA5FlTzaXZS9/eAGsxu7rCD84/CXb0mVRDHxKjL7NTRuBGRH5Ik6qJn
YtjVzYesVXeN6N6hgCvionEg+HMTFVaZNc5zuSYWz0ZHrBRGshkT47ObYQilnkZeyLDw9c+h64pH
StezQz7pzSrHfOwpiXgZXdI6l8kdtzUo5bWRZ89cQoIQ0X6vc4zhnOgl0b+9EfJJ8Aei9RNP3Xp8
pJpe3+p0bD9cxFHE2c7245DwoIiOyG6jfc5kDLVMIFkQJSp+FLE6UTD8WYx58S0j49TkhOFoU/yk
F4Amle0Tx0j30bqo/N/5Gv+y6P5bEhJydt3VqIQx2Jn1f41+/yXVBW2pdF0MnAFMHuAPfH9Mwy8n
SUiAWXliFc32dDtwECBwqLBvRCWmhGYeD53uHBJa6cLB/5gXjSkS3WVlePumJ4M1lrMO92bdXLIz
N+PaNsH9te2YvC8VIoywa1tu2lqN/8/fyPtfVS0uQiLH9AxyaHxfc/9n2F3W+3paAkvOWvMyGe6D
8HGSQHRaBH4E2eQCnnJ9HwUVd7kodhzVcs9frfbtlJAsrb75tIBERWhMqXXVUzShkQRkkD0YftsS
U10s5hsaFvOE2I6UETGJfawM+yEehrVpsvwgKrvFRMH/CAv63VScAnNqFRd6Ik/esbPN8qlVcXVS
Js8BBTLqDA939xBXnthMYGBq4lSGzge4JVA/np2HRuEfNpGcbZVrxRTYT0Qla8TB1Er7Hqx8Qq+K
RDQnwvEg+S5Pxmyc//1Wx7y3udce2xrPLuToU5PN0w2pM6x16TuPC34TGxH/RcWor3QyOelBCbv/
MHZeS5IjaXZ+lbG+xxDS4aBtz0VEIHREankDS1XQGg719PzQO0uye2izvOvqqsrMQgCOX5zzHbqR
U+6UxsVtZ+nDO4vXhH/oNw77qa20CyLzpHmoJ6iCk0JJ/O/vS+tfwNR8irD4bBNiobVE4v6ZNlQx
80kYUcZroGe3ndXIfbhEQ2IhOWshroiACK6zKYsdCK1u20U8+oVhLVRF/OO2DuWHd0bZo73PCD6A
DSlHztF0r/D9XwPiQcKYTEYGZ4TlzRFkwuFtKOxHPFz9NlZNtBlt9VBzZjQWLF9hdSj/Wzh/Leo8
e867G90cdnAI5X+TdmL8v25f6ZJ4pDs6VDfnL7evaCc7gfG7fNh45Cltyt1c1Yqkl8niDc4xO0fM
Vt3MpgAdPCbfDu3xf3P1vX/BR7sO8DIykm1DmGQe/SWaANukPohwQPHWpBw+oQaQGfURgGv9adEz
oXw9N5k6u2Ojv3T9/IzjAoXaOP7gGn/GGe695W70NZqV2C0uO1inNQbrARDgAbVhvepmE3sa022E
4fkaXBSUKI0CfNbUc2yWH2LGW+vahGQNpBjY5FDh7cR+WqF5w1LOXHwp/FrvxHsP0URADGUygBso
+l8DPbxPyQuHmdlNYWP8QwlIAabaKwqhVSsS3CFDDLZs9OtpGg5WgGFFodKasWNunJpcJsfDCmjU
zBxMJnQ0YmKNG/0pi9+mEC2tjeVznSY4czrPfpERMUkp/zvQFw89i7RuZhDllNrH8iGWZDGtFPX5
Cn1ZxQgSK/yEpXzGJphyChC9cx9SPoJMgVc96zcM8FgYR+yjMYHjdXX2TQsnUxm0RqyLg1KnE4Bx
zOT2SUdLNfEP8POYMF6VRwiDAoBphfD8vtfaDTiYJbz3A+lz4hM6X68jb3hVDiFPIIqZ11eer8fi
Ebc3kiFIL/ESVNq2+Tptp3DbLdV8GFZnhK1nTGH3uQEivA0JwgUP9+pIHEDLyUK13UGqQjXYUQ1K
znslEXIiCWoA4B3dFL+9GJnDJxJUhZl/VqZ+uzTUqakk+B70RYHtjtwKPaZ2TRxns7hNGjmx9hn2
ziw+9AaiT9hXN4NLkHFTPNt6/RZrOO7GAcK2hco/VEO8Nh2+r4mLB9ludWNC55jphFtcDNBrijWc
2Yd2NNDOmQh0R+Na5/mIsjPKt3Sio3K5tGLaEWxSbfEmIWOE5DraEAF6p2aBrJjTDqTj4NeA1FPm
UbNjwYqammAE3jGdvCmTJ6ep8l2uiIhi9OjnHUplVfOzSa+c72nF5ntp48edsiQ5gi1HGxk9FmQG
7KsKlVal6cGpNvk8R6ZPW3QXJRnfwQjH0YQqFKe7Oey9Ez5T7WqaOLPtoTxUwssvYTDnlz65SyrT
PXLT66eutABAGBZ1qki5PbuRmUYRM3zJopSti2OaB8cww6sXcdundvWaGGAehpJRqHLWyzHq8ZIC
Cir4VGm/sxLJVWUv2i9ArYvVjjJvwCSXeDcV7eRN1LsPZYsGIJgEsutFTaGngpVb1t54NkKBGFGM
X1h2cYpD+9EyhujGjPJf/ZTLg8wozMKuuOmIKmQCGa2dybymKqp2iSaAszhRsTMMRBExUIQDNtrF
nY3E2wMOKwKg3QWKC/ZtlynTYaCzmtyymhS+tPpvbPzIbgqGSaRnmOR6/vR5j9hF2cCV7VbIrURk
YBTEg5AcL/qVOU79qQBgAIEAu4GigzBiRioQpu9byahijMTZNBezFUqstcjN90E51gXoyJM2ZPJY
xBlSrxC0Vh7ZzQHtZVeNB1Lgl1uBoqLrp24vJaUQwpmQcOTifRQN4UAo9mAkMPDJ5yC+LRq2b0Fs
GWfc6NJRgt2jTeBCnv9qlRUf4kyr1jLobhOLfgxFBg2amB+xwjenAhUw5sqxf0vKrYvuKAv66bYK
BHLuxMEomHXJKR66aZWqerzTZeh3CCcegGSoJskuvB2eICy2t209388wiTgRu4NWzvTCmEwW1zlX
UAb5Je6rN+oKMKKxk21cPXxouuR9Lks4jta7tazHmNfiaoiqTZEIPrAhAZIQN6T49EbGkIgx8B9Q
yCodL1VFzZKStDay8fTdVgIBrMuXrjbaOxhtp6nh9i1ElGySkcktoTLFWo1FeohLdrcoF4HMaw7T
qJLXig6RZDdP5Bf2AkcaCvzoBcO17zrg+vXR8vZtxey8rwA+FSJ5KURu+VrtckfDkogT9BqAPiO/
MJl3awOqyKKW+WO9pH8uo9Z///5d3vF/Lsp5+1o27ZCH2I1g+z8XP0MnJ9Kw+wQRNxiTljhNANbZ
gCekMfbYlu5ETAn0x/f8H1/j/wx/ytv//PLtP/6DX3+V1cSeMer+8st/7H7K60f+0/7H8rf+95/6
89/5x+Vh+/hv/8Dev/f/+gf+9AX5tv/8sTYf3ceffuEXXdxNd+qnme7hOmXdH9+cf8DyJ/9/f/Nv
P398lcep+vn9t69SFd3y1cK4LH77528dvn//jeye/+tTWb7+P39zuQS//7ZXRfjRTP/yN34+2u73
30zz7xKPgasTqiBgpS9dxvCz/I4h/k7KKaFhgNxtoMI2v1OUTRf9/pst/+7AgwUNbrrUVgSy/va3
tlR//Jbzd5eUO0Onb9Glrrvyt//6l//po/s/H+XfCpXflnHRtb//ZmF9+fMtBB3EAzdN/8N/mY71
14zyMCGvzC7IWMj6FEhTZVWIbJ1XW5iXvKpvisFmBQrlR8mJVhZXqs9jts1iddLKdNzGFVLoJAAq
txiPGBEgO1Jgamspb/Uy4GBdjEr6lYToXTJiQCqoZSZHIfaqoXXOJK/j4Qh6XF61j7wI3/0fZYjo
SN7uFh0sfwBl97Nhp/mmdd1iQ9wl0ryKoJEOwaGX8XQmi+WqXsxXXT6hHYe/cwhnmCqlY+xH8glX
1FFQ45nGbxxAWDINDmMPEAKDV4XTq8DxxWyz9iM8YPFiBguY0K36xSCWL1YxYPCYxhb7WKz1D/H4
FOAq0xd7WW95T3qICImAPoiPBC3XlJEjSpnIjdBse/HRzlCAMSHWdmmKg0wvwHXGYfweD+4Zc8Nw
4vW7ZvYMfdo4igAxR6cN+5GV1rGs82g/quFN0o7Bij0P0vJL22OqBKyF4ylnasEGJpuHvYzSn6wb
Hq0BxXI5KUSMsGwiAU4G2TomuR/pEko5cTnYS39QYQKrdLxfKPOv3IYsXMrp4NkeQVCmvgMyDk0r
DFEzjwrzv6O/zeIrs5LAD/Joh5m3QL8ACI5goM1UnPSAqWVjcErmAE7XWXRExe5XNaJNb3IRVQu0
t3qr7hDcbC2PFDLDIV6irBtK9M49jNI9xCDrkK00i+4WrLGC8DznbPFCizHaGLl3lsrS1TD1L5Yo
AtxXHoFuDnYiyY6XLR0jZd42+ERLSJEOJfeEYKixfnF8yrXRRE9dZr4awZtaYD9a9pVYHeJvnbVD
JaU/BSaZfCupa/nR63amU41boTBX9x41uJFnq6TDmMQK7tnThqdY8267Kn1MamAM08iiJFeQmUfr
PSMRGy+ya6wKnQxEgYIHcT3O6q4xfZUlZ08hX8yjiJmAOZ3YmGLIHl/iQhL70HtXDGU/KG3TzXzT
Iz/domAl9tuiMUVlgolCWBuAPk+4OLJzs6yC8JWnt6b6TMYGVRESsUXMsrHxD5K/S2Ya7fMOFP0l
td9MHeW9gdu+0kuKtlHzCUPFiegMg592LbsS0Wzn0Hghc5baayQMdZKdiykIVMDU1fsYmVY1Dp9S
ZremBBlvJAVFhuesc7NAHVLztta+vYA9RdKSATo3LOgUmYGFM+bb3KB3GN1Z25oRStV61DdlH1Mi
Lqpnw5yKPVPftZETkdh2QPbRq+XgP+VPlmr7uguyzeTVAEm9FIW+Mw/Yso1qO4Ueij5PfDKcfwiS
Sm6Frieo+bBRyonck1ZW655tGnS1qD/qHtt369kuqAE6GG2cxKbPgg2Vd67fdSMLzSjxi5l5nUcl
iG1u4sZoJXlPMnq2CYxC8118ZFr2NoSSVaKr0OCO7kdK/ryiYKgm7OWlIqW6ce2bgOoFiW6+9VKt
pvwF9+jE7D2riKu83N5o3ZYtcr0FhVVDIUCEgZ/dmhD1ovWd4VhvjWTnRrAh+yWXtRgYzBY10deq
X04zkMo16fMF+Z/cnRgUelpVO27eLUBca4vUWWSphL+ZZLaxUWLwO7DtRGvFikUTT5rVnVJlAq7B
tBYHBlYytPDLCFHq8etUgJyZY8YJTi53gRmSms5BQRND3enK6tQt+XV6RgB9n7qgU247N5jOaf+U
xkJta7bRuB8+55TpHo4oXCslUAfFZqxwbx0dtFakHTwD05us7UPUT4xm2ozrBDZox8QHVhvy870d
R0/KRtORQ4UCTQwJ+k6xo1s7I22WhTBsXfaMyEBBhIozQFEx4prEpzCZd3WmXcfEAyQbQ75ttPgJ
ZvguLKhxZYyVfC60FyMrdgUPKbRs2AivvXm2DIVl0tWAmWC3li5SuO4wFO5e6wRzCQexqZvDeEtK
+YNZg9ml86209hKznl0RP3Kd1VEzMRFajlOvcbngeeyvVYdSNA8QXWrkGsD4YK1qyJPHpAed2Whv
ZhHfQdWNQRqueVxepVA0hyFP9YSEtjQ5FywnZMLimK/44zEQo3wF+MkMaHBRRJbybuxKBm698JVV
lJscqlc2igfAApS7Mjwa9XjiPflqE9u2atX3GOT6ZpBvGUmmvoQUUJlIVpHrNGuCOY+NxX0DCgjC
wRhhx4WRvU6z1yAyHmSCb6cftG7VFpi8FdGkHCfZBmbQvYknhy6ZoSaPcKbDfky5YhwH3LFj/ixF
9x06iNQ9F5pk5H5NRpNgziauS5EVHGLTXqk23GoDWRcSt9OgRg5r3unZGFIuIIpYVZqzr6thr9tw
VFAIIB5X7cXw+IITkYSGjjmmwqGBMX2x/4GISTIORycgOIIhfx4e4yq9M/kowVn2aBOKpz5m705I
KBBJFKVNF1h7LXMdkKjl1jRgjdSyZ6WtIj8sRYBY3WSUEu+LnLcsvT48CAPBdemR0x4WMxLFIdjK
qDtLK37QZuvHcxNaKsZSQXMJm+bVXoYGurm4jrzunriZe1NnsuQ0NwN1Ak9BxmwhBqSl4Qz0CiJ0
umCd2Rfh2JiSdbKDIOoZgG3fG4F+IUTYCzsm+sQ+duOGlEzsaSzUkT0BlxPecQIBkhyFsQ0SZKiQ
bI9F88ZxsB56xg9CP7Sqpi8LumZlNt19G9YTMyz0jWGF5ac/EC/CQ2O5zygDbABsYldGiLgsYuI2
UYMxQFTNWrX3/RD2OMCNACzNeCjNbFrTNdbs9tEIONotMBPO/8Y4soiqVqZnH1GqJz7Zc+wUmB1N
HhkB7aUuKDE8K3CxSfnZAuRwUVEVJQeyK2Cvd1nwUM+Kr2stdnFFSALG5jTQDoUsTURDzY3DdsVb
tJtzA1pVDncTHkpI/hvqYX1Tdc2ZWff9tJi+u8gkx9b5KkF50scvAdiQtQJ5qWVcrrz83cySG3CA
I8Aah/FyyYyl8LBj9OO2dFoOREfbMXVkdyzYCbJoQ6VRwi69Jw2rxifYV+TQdWSIIJTTlu5TyzUi
WswDygy/m6dXkIAsGidTA2vClQChN9pjcHZBga3ycEkFmTLIFKa7HhKkWc2hRI5PtURMkADWgH0V
D6XxCIRS4hwt9xaq0ptZe7c5qdYyDJ+lyg+gKGcKDgKZMEuvgSefF9WopXBT9NM3OGbu3/beA5bK
tGUDB+uHKG0mnZwhHoBFR9uOffBGElvjT5V2RP9RrWHARZS9Luo7o3oIhnhTJR9FXk6rFnDTZilr
wGNeiwiXI1voBMEJ+qUM5FoHYdBBdxAN3S+2ur5Y2Jhais69Gk9OJz4pwahao/YYDkbom6XB1USH
NJjeeQweUcIv1Kr0Y7aS7aib+9adXnQI/eytjSuHJIPjpsG4lrmsS50CAa6XWT9TxIDYi13W26yi
4zwnWctBJiQe3IqVEJbRYFOUch+jMyGbm5WxOyX7RGjnjonVnlDWVws1eWsVKQognvuwTL48xilT
Fr2TNWCtKaQWHG2xKC/xYKv2kT32W4aemBScbEu/A8Pbcn0HJPdutoZFhf2q9+hne6RQetUPDBHc
r7RY3pkV/i7YvH1rfECke4g6RnCBnL+TN1J+YmZnwU53ORtrTPw8XzGMh1yhu9HbizUGp5Z5K9jI
nBSr0MVWmUrsg/GmDZyfkaEmoUqNdWgHXouIMISg5s8cKEgZR4NWfslQ/3aYG6DKq7DoBUReMsIW
U4DhKHYAQMXZFWx4vC2HYl/qiG2GHJWRIT6FrHQuI8t5W1O71GZOCI2Jt1CZDn5PLWtOUQ2MKCNI
I1O8I9FTTUjCNxh5WFLDOkPSJLQ8Zq0ZnUvPHfaArLDWjlwmtThBVJufovEECNXame1wCmHbcVkJ
D7KT6jiYj0npEBtjBKB4277cZYUL1E/OH85UUl3X1Itw+dcsYjf1IF8sKl/yFW4HzfHzilW/Ke6M
0fmV582DhikuM+FGEHBEP8Az6mAxWjH6umn5FFYsRt3VkJEckvbDtpLDd6DZFbLZ4IJOPNkMLRdP
1e4hgIS6KZmzkq6Liy8mNr3ADFePAXdNd55kwKzLwU0vscukZgzsk+YyipnWltlDn3EWWCUsP4bJ
D1DebqM6f0oHjzXFPBzkkulU6edx9mxEz+gg+hT+f06In1edzTw8JbZzSSrtsXWLm3KO302+zypY
VwE4MyPKtW1eBfs8xcLbKp4NJ0au0wuxcr7zGASyK/LvdoEUSXd+kJZF/IGLqZ9TUAxfNL6c02n5
OEuIpcymPpvB/RzlKFZm6uI5jQBolCTQiGwzCLru0WMeoIKQpboZEeGTnJy6PQ8OskxP8tzHdpEc
XKzBqMbKFk6rUpsp7BZylLmfyV0pZoggHv8+sCWi3yZmCJvOhI2EDtVntynx/Ti89ayzrJS7hWup
++0YEyfQ33Zhc22aylknsXB8nDKcMzk2ZVRpgSZROTm6uWF6c2cscSxe2zDuzndFz4tHi6oMyePM
bVUYNyigujUx1O/KxLSJoHHhG8Gnbwn7wyT8ZhbeZ/hiWYNF3R7F6OLqV1tR4bRiuDMa7JJu4228
fOoPI1tmKny8TTZo7DV2X6S/zEcQLQJVTx0QnwV3RJH0d+Zsk4cS3eNHZh/DaIJ39WyCvUsYzaMy
j8Nn2xr3EvwwTtt91p8sC/1Iml2akvRZHo/o3gwy9k605AUuScQ+Y2PvuO5rzr97a7rxJCNyQkNo
MdrR1yELi8zbN6OzvxzslEkrZkgiYoNDa0Am0np/Vv3dYGyCVjyY43ypI3kJHfVLKJ8Y3Xu8XShc
CN5YCSM+zANq1/IodQY6oqwOFZ7/jRDtBYPWY454xRujDWJGAibK6FUfy8/AhCVWpjrodoYE2pL8
xZB5LTXvs1bS2hkB2cDjzVDQDuMo0TNfN2twS0vAWnfyRvO9q3MEtx6TRWs8ZaGLSEb88qht2dX6
9ahOo8zvCnLotCo79kN/SHkdkkywmb3utkFCPwX3lauhSweykbU/VIFXxy1OoPVuRcDsqUnzZ4I0
LvFw8az+YFoIM3vMbrp2h6YXcdrV9dwzZxw6x8rh3afPN46LSqqrgy+bbNVxprCrmlOahIeaF/8m
G9ste0EbsFuf5/e1Xp+csAaXygoiL90Xw47uwMU8NtS/czLsK5sO02alvZqkRtYePXIOGGoGfF6E
p4wiIW1OkbFzTdY3QSl3OGLII7Upj0xNQjLl/deYAqezpmNaC3MMuToYLxv8LZYM4TsGh3qLV0/x
X5TUyckg0Xxfjul9fuHIb/D+T2d7uLfY3+YuDbhbdkdPuE8EtS9ck5LGgNcWCq04WGFSCwk30D71
WPseTN6nArz5uuPIm8W3aq1zWI7nCE0uVMt+06j8PBB/UeuhBQApfGPDRGai+T5y8cvCpd81IYxl
0zbK3K1Zdz9uLw9zVpzYhGwTvmsdBZ+9l/+adQY4LnsyXeNHZmVHEry1cu5Bq8LpMsllKrtTRToJ
l8V4FulJnwhbGA15Ea3GtaKC2gQi2JH55/dafJel7heIXdT82oHGbRsIbCd9ab/hqz44CoQUYQ8C
ExgEtDxL2eRolm/Bipui+daQBnTQmLUGETJJ+xIuKN1IH/bQ1ul9eojItnVJtZ85e5XRfWoJvzfd
F7YCEKGKfqPN5R8bZfjXccwRpMsHs2IyiWwq8rCcgFLwoRw8jyI8T+I279nTRpT8OErSI5En4wza
tpOYKwI2RFZJkFRDU5gUORIXuY4MvO0WXZaO21/CMQFddWem2jNSawcqwVTdyhy5VFta5r5joBTb
+i806pzFtfPSZJ7r52ymSmbw9CgMgpqAKYwcXxXdMJ5ZunIYfCsd8bvPxjhn9Uwb5RTVXhkkKoYz
9Sd94jZN2IcjinpuDcQ6kvoaR8gO+Ni9kCTJ4xYhH2B2DvNoHEyKA9TBLlvl5VVg1QtplgtMP7fO
4hdRO/uRkmBTtsM9GSnb0mBc1JZT/54GH6UA7EWq611rxfpK1viAe/oTdKUAePlhO7xgzCM9q4Q0
Adcr6T/gobDYR7zIAYq8JFPEmvWMBxqPiXfIv8kazac2966FovkMnF+MUJDzQJ3o2u6rwTbZhOS3
hDbVZFXikPCwA/m8x9yNatS4wWMA6mgqIvbYE99JhWjjW8bqSCJmh4+fLD1+tLIs1kVRfRtp854w
ut3z5vBVM3GCccTfZlpLiBxUqMRqbwUhmV5qPVZoKkkMYsade3hJ6sR9AWo8XHTedLVDNxSHzk1b
NsWJXs8m1YVxDpDC+Cow5vBCR/KjquHiyBJEScqPgsyJqMkGQSkfxzUf06uTkWaiZRWTZTIUAKdP
5HYtQnqH/Ajk1dONUTts1/TxO2YmF84Y8JqWN3HjLFQUZqgIUhkltRU58sraxVgvkrk+thTbtxUr
YaSK+jsIvs8y7wMkSAyBzcT7zmtnS0AG5jYYRQ1nhiZo6iRzoiELmqvGgpVSGfuDSV3bJu33pBuP
bcvJRRjxsSxkumHBi2AKu+nKiEnuIXeUuSQNRpbwDnHaMVhlgovqNEoAv+QAK4hYZJ1e4362PEB8
geEnhQ+v4UKF9ivplxY6nQXgaAZ5QYBWKyHYA8oaObcWCUmIjCWfEW1tyoBiVyOZWFXpQAkUN8Bq
GJoM6YKt0CeGj6aV4U2eIWJKilyrfyrTyL7TuMGrGTruFF4xWlfLv31Ep6lrawarrEMZDGlMZeCR
8Y6oSfPTOi3Dqs1WVkJEilDtbbNQfIQOiSteMG2zqvowMYxZOt9rnhALxLH9owS46WoOZw7ziMUH
Rn88+7PvVPFjORfZvlR4kru+z1Ym3KdyYtTQorm2Wu5IlRFckYZfdRLpCHS7LU5Ga03A3byJEfy0
cvwU5BEwfMBlXCi8tbFtrb0eknotGX2Qt6D82g5vSM3c6bgxtjxe3JwTMzKnaeU61SYE0W3r0IxM
314RulRv4pCZgUEjTleYomNktHyNWAAw8Fgoq2mEt5LYJQgFmyJS34YQl7SOboaaQnNQxUHw9j3j
jT62FbADLeuAgyJ3J6uluULM44lixOcrIc+1FZ1xlN6kAYUfAqlr7ixcWYRhKA3WQ8tDzehnxwUy
jdlemfu8TIOtoCHExMMFGLUw2HZ1dmvVw7WsMLE2KQsKTng6WY1Umkg/M1UhoqdC3qqOJjvuiajx
pdb29pVxF9zosVS3bM3UKuMDXFjoj9AZrU1WOWxLZvtcOulXiDt3P3g7RAiIP7y7GJLKytLjNy2l
eonVinAlBHY1uqzZResZz8egq+t13Au16UDeHGuhp/sUQOSNMQuwrAbKYUptSDzCOLRufIf6acDP
ylifjDuYh+9xUFxLbZjOpXEiOUZeQ+KFSJ2S8L/YpTBYIK9okhvH65kAmeVVEw667ZJcKXMpVSVE
6jiISd5jq7l2O2oIo6l3ShXe2o1pj5vQBHMBFHzVQ+PssgccumzCpulIeOmqYqpKhu4FQlG9tmzH
Ry2eXtA578HMi9PEs4cMpwMkz9TbZfgPMUDdOFqjL7Oz2zZKz+BfBv7aVoab2QgAFhWLDbeZSCJA
QokKZY7Wdc9zqiLtzrF4VlGUWBS42rb3mnTt9CxTo9T5UORp4VjsCYQKPkKLKTzTonGf6w1pt1iX
A4IwoO/wI1k54YXTSrMme9PPL6SCkNYWNiYTWxeSgMWigJt4VRPsnlegM9FE1pvRBLGtuqU1+Ek7
MUKXyRZ8r/uhC4JBJk9hbSUdPhtKtZ5rJqT4FL6Rqj1V8XKSUwTiJPbWCe/fsQGKM3rNvkkoxYEO
vHGikF8tQg8HtdevDATublux501rg2AbiCu2qy49DFcDxMuIoyEcj2hbkECl9msKBXg3zwTNzC4+
uXzSgQM3N8BzQtSp0XdqxdquowNr8uQHoRPJXXh6ashm8+TS5C2avXkigAXl4TUhunPNcrXaDTJ6
Ct2KAWBvEX4Ep2Ca7PtJdD2v49yjDTe3OBNpzhKgWmYp31OjpbmDULyGH6EDMUvPEVSyLStJZr7N
hUQhoFg2EBxIVjgKiugUwwDCqsUKAmFhEgZw+w3W32GP48A0uJSD9CtmXSjRXg3B2yBqmftaNJGq
09tj0nRfRcfUBLyQx+CmfYoD8ulaI1wCxEYCt3roURGFFhtj9pS9QP0bsqEgYsWfis7Ap62clRXR
CnDPwjSzuRcqupuQwbzT3Fk4BmxZv3lD1j03mnqUUUhLH+ToVimecDppG6tYttU8vftABUfuOlRS
Odb4OCBXPuA0UBUrCZ2Q4F5QeYEUI7FVaAYqSMaT2M8A9Wekt/9hxdO0oygNcdErbKZQ6tY1mnJk
teGROOQHGbYC8KZ87zMms9LpC8IPQx/8PAJJZCwMldw3pFXrQZaPfRbcOAZd0SCfQAiCJp6ePFvd
TEV670aEuTTb3CSRiEvg6z2kLuFy8GuQwVaEtV6JpvIqcR+6n5N0wBOTlwoOKr7HiK3AyiAEQDbd
GMMt/ve4odKLtNzxJxe5bAloTbrqq2xJ947Lp1TKZ0KzFrZJTnZOfyKV8GRk3X2fYxgqk63nRfu6
LS6mCXQwzr8q0f9C1fY9GfUb4+kVOW0PJlP7Vagx07LFXG9qRq6AMbNLaDEarBx701XE9yUDXqDa
NGjc6DKoCUBd15zmBiu0CNbaWmtifWdl+P2C4i7Vw+dxrvaRTE9Dg34ZPyGuPuM+qYmRavOFzjd5
P8R5Hc2JHhRFW2QH9GbYlnd9fWWs+qDMScfRTA0OHtzk7QymEBjD7PcdjLKMzfS6zisaR8hVsYux
m4C6w9pLEee66QBeKhHuIbIQFJgAk9CZw0Nr4yh+bGsAg6xdjlbee77lsjzPmUzdGAXL3lKrQNSN
U3dqEaEKnSzUoF2CVElmQjHYM+9ywVGjS3rFtSrOSJgfdUiw+5xXH/6VStt2U+xdQ10QzkDvg17m
KjBT5l03HAGKyV2npkeQss6VA2JHVCA0kxBsgOMFAV7UZQMn1eiDT28PCQw4i9wWBrWU4q6VT+ck
bmYS5An6CAdAYa7+RKxJbkw7MY0v7kSd1LpwQZjn3rMlmrf6DDc+mO29YJdBUdpuvZziYkbxOar+
lMXAbUpXv08j+vjBHe7dRVZZgNHnroT+kpDUBqlNbJXatQGLQMb37KkGxi2TB6+XUWGl6B3wv65i
ZeGeaLSPxBVsaa3ozaQ4cpXXMGnn6QGjRD+5mJkXiExD+GQ/UqFaeYEUgScT/BEmgxGhi2/a7Qsm
YPxMNuO9OA0RlDRZug2levVSisBlN2V0cXGLg5cJUvGA9PlQg9VeG3qQ7cYFMY7yFWLkiBKYh4I1
OG8SQCuOtxMEzLE77ZsMg7oZPoZh9+KhH90lg51uAtnflfEcMiwaH1nKMIZhgSCLdAukD6VOVjp7
kcXnodaLvSzERJrxKJlqV7u+DfPnMvzRxDgfFXQuVc/1zoBn5/OlkRFUQ08LDfFEEvHZMx9Y14NN
OKuezRw3OjRBqeq9BEY4NqDFeWMfIDcAMlHuBiDxOpKds2206gADsN4HHiVro6z7Kqu2Wet258G2
F4NehGwBARfjdFRFwC4DP0zZ7DVjfRMkMBrrdpqvliqRF5Lmcepm3qaJMvJDKIydheOJPi48y3D4
Tgb2adqs4+3aKXBni0SI6FVDY+rSMJwt82E8jWX1qGPaxas+OscsSNaeCFFQTWQCV8BQSCBBfhxF
yTabD6llaYeqeHaC8Yks4ycLIs+CDeE9aXn3YYUzzjFxfw1wmqagU2tH2NpFUTvA16ExQfa4CamS
96mIr4yx+90YFSQkzPTOScguqWqiauvMAfgqioncTE6mkYeXXHedvc2W9Zz07nwOexRatqVrbB7T
+djDnf8jSH6Rd/oiUIylWjbmLozDlT7kyPZ1UH2K+WOSdDOStFvA1hyALY4Ky5qehoYFRFB3D6b1
IxqCjBMVlYD4wmTfkj2wKiCOZrb2nOLgQJTKXHEEn5pCFvZ5rhQu5vCZSCUQDHOsnwH9BlCmVgPz
2r3H3bY3XjRXPmMITvZMezUefybUyowPxKdKhFBoT0umPhO7Zw1Xy7bh8afwF7uKIMtVVsOqMAbn
1gmLLQJnjZQL+DAMgoMAouRkKmKe8hsOiIQ/xg+uBY671mvG07VDAdsHZHfFEFdovk4ueBymqdlV
F8Gq7jvXn3Vx6NRixcX3gWJpYqCsIdbTy1u31s/BUHyMRutbkwDF6h4mW9tP0gUBIM8WFSHiq/Zj
hlbF2MT6CA3ezHWv+QiWjyNca2J9x1WiJS+u8wK2jSmVc4aZMh6tyl6FoCy2SUgF6i2yE9MhBYeQ
lE/yonZDkYU7PVdPGNi0ijm4VYb/i7nzWo5dSa/0q+gFcAYmE+a2HMqTRVbR3SCKDt57PL0+bKml
bo1iRtKVLvp0xD7N3WQRyPzNWt96tDF0r7We9xURropxGbz1GBIkJOukXhHiKTQgv2Ovl5tEdtHe
53ImqZ60BKbhEMzyWx0hQZ/0EB6e0TL1I1IyYYuv5orjsp3adu2wS6y3iJOhDH2uET5CnppVPqnE
50RBunPooCYF7Z8eol6OOuIqTHtkgxy8OSmXlw6QZSGbwV7FMINWrBpdIiFcD4nbMggVknFy0scr
5lzAIKC6ziQc7Z2qv4DlYfyq0Cxd34ofgoEBTzZOZG8r6P4lcxdGcZkWEXZtxiuz0V0UO+PGy3hC
1ZCxHhkDjJOgkA0kL5IbwQhvAqjVRiPr0zjCRB4f+3GURGCO59lCR+tFERM9ILwhrBJzlaEiwdEM
uY8hNey7hrB5hNesiSgWC0lYbNS4SswqHeLaahyUz4QFBtIfvoF2PI5QHqnb7HIltOy3MeRTl4E7
iwRCOIQTq3r0j0HiNJu2gcKklmB3E9QrguMhMF810FAveE6WdpzzUqiDoJzQ92YFilhEFKIZ4R2B
fa6rJDwlbHpXnTqdMHgCDq0x2ZYE9ZGAFdrxzhAJaK/WwU+Sw0avhPUK34AhrKGdzAy8nwwCuY2b
YB+HLIzNDF5eU+CY4Ph5VP0cozq134RdklqnOaSmru+dCoxlzhiV8rQuETxV4abFjppi41jaXXZI
i3zPV8U53blmgKSEiH4JqCiWZjfsbcd5See6laR3Osm4uzsOVVMbs5tDxbfQ0+DVbljkq5XDug+E
G3KIDoTSMBPHHgh06HY9ykGDU+9QMi+h8CiIropoOpbeECd7srnudgK+nsxWatOc1CwJoRcKY7i1
GhwSVDErNRXqJrDNs4c5HEEc4xZdVNzopn+lLgYzbdQsiQmO6stmIss8wAcSfKuFFaIhzN1Qf0mI
B9MCQIgstkD7VuUTdKWHhBN1w256bzCWWsaOUq8tde+15uzwdTp4dzZVFWu3FY/WdwOaCjqmNiee
v1UALtcUi+AObEqlsLa0lTAo9BRHX0cTEjKHLaxT6fl6cmYrM+pyN/EMIK301eg1zgWTQgQNzHIL
h/VayoQgU/2LmVqRm1VI2MMmvGml57+GdvakkmTMD7Vsu34gQsfIXcdsseOwvZ7oxNdy4Giyg8w7
TCZbz9r4A3fs3+MKBEFAHA+GQwCsRiD71UhFuOxy3rI8VohfdLp16hBfDnD2iFeG/RkqOHrKA6VK
s8Ds0a7wiGNaLrpD7QFOQpJWjOMJN0W3cdhYSGJTqMoZcEO1c4feWdejityGNUHcNitQNMzFNNbU
uRfItcgxiSSxx2s8cVP0hTynVpusMgNYvGokrDKG9EwhXaySBlpNEr1ps9C4RjJlynYLoPykoNVe
sIJ9cNJiAKBL0VjMntk4GuQKItUdENW4hGCzxnmVr9PKZtXE8Qdr7klYXYd0xniOJxRjggxpBoqd
uVXSHAo2AM+Uk9YrzAOwkHcSCIvV4PUfoCkAK8SITOEUM5vHMqWWF+GfVZ/VRjY4l86ktE0gxboh
JjRRAYqtLSeC7tS4hfeSBWl5tEImJEaXPMRtri5DjeUaE5MwFo9FY3/m8Yw30xAG6NJemRUa3DFG
DhWlistqPnZB/6MuK3XmD8Z60PNrxYwdFVPGiJRnaZG0c/Lt6F/b0aMxhgyBFAbEm6lVABG1R4HX
A3HwGB5E2kZPvllcCgP1sI87KlEiyFCNUpxztdHZLjCWCCGWS4tCIpyxQw408xGqueafuibajcX4
JrX2XjPsXwyEkDFCu9czFh0X9JX/3qUzMD0Lfp0ZoJ5AUjdykOpGbfOoOjX4lKy9TqgeNSQPM4a9
UeEPjJDZJwjtDaR2YpXIY2sKZenPGHfYJYAyIp4+fkMdgjtsbtLFzoIFaVoGsOCrGQpPR/CrG2Di
UwoeHTPOjI8n0Y/bz/4YMWISbgBWc/hu4M0PM3heQKCnfCVeN0FAx7wbewmf68Q+zN4HtbMdYdgn
M8x+9nJD+AZZ3PXsoiDeBzP6HgTKHK6MUBCQMfqLb6VLNwJaPnxc3qy5rZ9B+hVEfWNG6wNtLBfM
VFJ6Amebw99XZxA/UQfKnuiXt2CG9CtIfGTQ3pQEDBUAhwRtBEj/JK3MS8ImUhnmPQfY/8laWwEx
AOzgQaeQDECWLBEBc1iAOccGpHOAQD1HCaQN/DrCpBBlzkEDvW4icyZ7wCODIGwZSvtzLIFHPgEO
UdLWSCwwSS5oTYWDkCyDqUcHyvRDR9aSLfM58MCcow/4iLQKmYwxhyK0czyCPQcl+CQm5CQn2HOE
AhaPN0WBaScoqIe8/ibnaRNbxC7UmoXj6a4U8C1V6rB0DmjoSWowep/Jb1A9pmZHIJx8aOZQB4t0
h3qOeUjJe4hmhQhW+mWVAKdgvNnkidi26a0hKUIjMcKZoyOcOURCznES9dh++XPABMkTk1uKn2QA
ZEICBboGypFZ3gzIgIVT2VNhAjAiT8ECqBst5+NJkmkRmt7ZM4txq08D9QG5F2IOwLAxNEKPL17m
iU/dJ6sUCkVMZkYfoHv1SNGAO1+wezM+PP7GnpyN/k/gxhy94WT1uMg0bsk4Q2YwB3Tg6+QjI7Ij
po/gR6XIscnz8Mj1AHR58unq+xxFvjZHf4y4IBM6IFXseHILpHGEhBRmdR9zdj7T0OyMOUiEdWO3
BVzwAWyKB3fQWXQZ5MANHx0agSgnjkTGxiEqq28vr0lr5aNj/aMdIjJMEBtYeP6TGz76fC3JOUED
EG7qOfpE8UxWl4ShCFJR4Ab4m46clKoiMMUmOcUkQQXFXfiEDe/FmcNV4jlmBbxZAfqpdasepSJI
i3gTz7Es8RzQ0pLU0rCbMxTTQMXIiDqe41wc3vYyMC/6HPRizZEvlY693JtjYHAiN5tijobJeaHz
OSwGjam69UdWeg6OOrWO3i1dO8P/ZPFA1oxoCJ1RivBH2Jgc5zgaErNJfSKhhlXUNdTs4IRGlFlj
IU6dte015ZrmrKrJuAHLGKyNFiZaRAFT+JhqatrWgSEbK8JDVRPalefMhMjO8cnQaVCBjqRZLccC
6XYzbr30POTZdWjsrwLg/N7kYcn5cznH87BunNttvKhzdI9ufPT4mVZt67wq6hRt8ANxmbF3kqFy
5jeAJJ3kFKrzkiXJeLdE90gK+4czhwYBt+NfS5LcpHn04ZC7QWrdAcfuxRw5pA6ED5VzDFHYq58F
VFMaaSKKArKKxBxa1HgfekCMH5Th13CONfLJN8rnoCP8cpjPTxOTsN7jxbWNgG6PbCTyVdVNNscl
xayBNl5VPuYkKf333Xf/mW/uH3x4/2N73v9G950u/1/uu/09+6fTffz5R8fe/DU/f/x3ivWXozsQ
DvE+OkJIW9X+ZsBTnL94fDQKeod9m65q2r878CztLw3bnW2h7uI4IA/43xx4lvoXyBDNEZZpENsg
HfHfcuBZfGt/5+H889cL2+YI1JAomPYfwMXfgVXAMTZV0pGhacjyW1GIb5nCni1nFZ2Ie+lX8Njn
SfuwrEoB6sBUWS8zSE7G/pUpGVQScarIJWTu5F3tOv3wijmlo9yUhvZQxhMSVn9a2xWbtI7qV88s
AD7iyfPBDNW0UZjzRwrfc5ok52oKfmMnefQogYC/MWO6AHg6l6Z11f3hKVKavSfj30qPzmlFOyfH
Z8202DgULcrS4JdeBTgqPNB51r1pazbmwpgg1/Z6z9iqecvLL+FqjXP1jeEJEDje/aRYwI85CrxT
KBZJzqIb0hnsKCeZcTUb7ROnOKsVgTgjbJMnJdKfkaefUiENF9wClE/WVQCD0XgA6fBXbCASNx2I
xLERbGqI90+qF7Cp6/ATZaRVnBBzF6ekgPvQZQFMUZ/5ehNbcunr8NUtKAeDma4hnbxZhWg2kqFe
z6xgw496amrQ0xmjQP4o/gz8Hz3RWOn5v4wXXmNZhcAcsicAUctBti6XBj+9zlgWH1vqkpb9kjEg
OtDquToiZiRwojqm9qi6oTHcJNOqIyqOEff2UzE52taucpcNiYZKmI/QCkp9PU7o3xrbItzHZkZS
Zdmh9zQQeU16m5K4cJ1oessN+a2bClW1oT8i8bFWfcJiUtjxNmqUadtg9zM81k6d+Nb5JFblgLq9
YpectM+KNt3CykDe3/AP6c20A7ij7OYCJzpLPQdkiHZGdtcpVlbTpKr0BRBQouE1YXlL/FBwdLoI
tL2txKs2A+cdhl/FmJNkgK2vOHW++So64nMS2/+qivwIc5Q9nrPA54cxyXmxAS2k/ncPAdPou1cd
QyIxoVAbB6apkyVQL8o4B0qGCIpdv8ZAbgnSmdylikVmNySHsKZehUP5BMbAWKWiQ5zfMhigKZ5F
YBSRDJhtdPBcsKtKxWnRj19Gp8tlp6qPhuapK0vsrWFEeKeTpdsRX8wmjz0DFMl1aXQvuOW50nJC
MvBUnTKRqhsGw4yVFNr0kEXJ6k+oRoD82NPUegGglzsQe9bzgIV8RefFvE30FSundDfVs0FGiyxU
dNHG9NWnxme1AnJ4J8ug2o6q84IQ/zVHkkiLjhpqiooXVY+JM3Wukc6jXaJqXPteeUFT2i2L7KtV
uweLAwFKoL5SEOPQG4BujjxsmYn2phjpB6NI9okNzkxN+PsC4pEX3Eld7xgM4LCLejp5lQSxJk5D
VhXtkx8oSFs1uZn/Q+CFssFs9WjQrdOHkb+nc7SIDkFcYUzHIk30fZ9fOjFpe4s51kFENqaywXA7
ta1dVfoHIyYnUWrpR9v4vxYwJctvHiQbdtH6X4QYAM4kYRQ1rf2sWA4ClVSgXqlAxMiS38ikises
ZHos0Wlh5Csdhvu7imQIiPETtA5sKwx5u5hiNLiXtTQ24TH0a2cdec690xNzYRhsuRxRXElGZDow
DcFCsdTHpqrAUQTqDVUrS2nJyTaK9sh7/FSUPjizQvnBHL0N/PGmedqhoFRFKc4q0wuZQ3p3xx9w
1NR8XtlQPYfCujP6Xowd+L3Ry+jnrJRSiQJVpAbKxUJnnsPqbhWTc7UY9hoZ3yvTQ9ITR1qy4IbY
pymURM9b9fpNYMtjS8zPQb7wz5Dd40pTmeHSK+MW+irUhDKIF1bP0mseZG8KjczSK4xbGxbvIebs
/wEU4P9blryGyJV+vsP7fzT9/0Px8p9hA/431iUCINP/+Zv3/v+iAhzvTRfe/wEKMH/BvxQluv0X
5iILbhO7SHZrQJX+hQmgq38hg1V1R1oa7bauAnT4VyaAtP/iTTNUx9K5AShJqGP+lQkg5V/8Hba0
pMXmSbf5V3/7vv4rTABj/sb+riSxVAEJwGEahNfPNPhW/gPUCbNCM2qmAzxEkEw454JWSkKlr5Pu
jFvUP6gy9g8Kr92YFvvJuYxoxOm/Oc9drcIb2uyqFqpL8QRNc+FVci2Rg2yIlFWYsbJLJeWKzFW6
vprHmB4U9/aEeE5rlZkfV7ZLzQHsowbXtEgfkyTRXhjtPgh/5IyM36aak14QsL2JsXmyET2O1DQy
QQLXqjXaHeM1CemOEz+A1oFZQGkX5chKMsmyx4CV80gO46GMjBOwoWdtMF8TnflHNzOE9Fhqp1Ht
j7gmUFE73sHEtNuqwSlDl2Gb5YqoK7FxKuPNMuckk1Fn3qQSglExCyetI82JZAnz+5Tep8j49ikg
EEItDS4FYYSbRuluZlXsRM+8WQ8MVnB0gCjUL0jbzqaZEbSe/KTa+4DVflmQPUPmPIPMmYxQJ8iD
guJgFp8Boaet4p17Pbnk9EpGMGFlTlZ18WpZwUbnvlF8JjeWTeqqwWyVcMJ5f92wW6d5yeHX+/Oh
3afGscaOiVpKYqvDdobwRks9Jq03qCYz9mq29eNeSWvTjSTKfa/7xJaZzD0WVnE1LBHjdQ0hHulL
mTUv0ax4+wmt/HH+kKsAnK4zfuIPXzXBuG+R1JDxfkAJReYUu1qL09YwP5FJbUsr2Ub9werESTCv
77kJZlf1K+mkO2mobhMO2w5yWyP0XWUZlw4hnRJMxspGGpGnlqvw1Ak2AvbWC3GBGOak7xP+RzZr
DDKBm2WjdcdyNAUJDvIpfnWyWzm77NFGBdFjAqDOt5HYhAiJdf6ixFR25H3snFkOmQ1uLt78iIGj
1jOa6kZi2FkygqS9J7NuJKDXjEYHP1qlHwouxlRHWoQXGBZDRQ6qELeuC6EzIXg/pzH2JUS/dCAr
Ro1kAdxjVd3FQ/dd3fzcpwEeroXKNquEKTpilVeKDAmQodbIA6MHqba/npIjnmTNkUMOAyU2rJta
RyuQhK4R2BevwVwgfAZ/gT/FKBkdcJdq/BYANV5WmvioucLXCpxQ3j31CH0+cOmfGNDKOcTStopN
k2fkp4FK691uJjixXMrTvdqy/6qI+GT01XZ3Q35kKBG9z7Du3TxNol0XWOFZlekxVTVj1yPZg4zQ
jZesdKodUqZijcc0Ie7Gc3Zalm7UQScRgaI2ManGa62tzlYS3lSRimvqN+K5zc+N1eLfCLpLozA2
hBQG/pNp2bLQnhzCbgibK/n6GFTvsTbzQ6DEh6FllhTE17bFydAFXwzQAuCTYM2yMV1CCjjEwtwK
FrBM04gVZd8+3GBiz18EoTTkNv0tLZVpEfFNETThdlyb3U06yEgilsZacqxRAle9fm743Zs4GybC
7PW3XnPWo77XiJTwRze11OeuI3WK4aeUdw/WFEHBhMB+ZahobOgNSDsWhK+uPeGtbFxHisrhiGBm
Mr3Hrj6ZRb+ucsiTsP1iph8D9Og2fdZKQr4ydFlWRVGLMl2/DNmb2dMRJB9GvtVZI1hojbzu2kyH
IsY1zAMTqTAN1ccpu9SX2itd8hT3EoeD0G6K7Fa6SSDj2SAko8O0TVos1AHVTZnRQYVf5saDQwyh
YrDFqN+DQeNdGy/8mgh9iFcl31/oGw0u+u0EHSksLoFqP+agxDCmBghE5JSy8PfTmqMge83K4Zqz
w5DWsBnIkamo0xWyxOCk0AGGZMqPEfRj8TJGxFhlbKkRiJKeELLM9/zxJSVEpBywy/8ybdkr5MFN
+GPLqNgNTUAvghIpe8urmOjm19A82ThjI/7FwIgGZTlTaKY6kG1Dsl5Ctx/9F78PH+MBm0a9bo19
GH+V2Mct0K6RdFOk5+mo4DYj9ZLheR06y64CposWiFofyaNYh4wW/QzqSL5Lmj1JOusix5GZvvZ2
+NyMrC+ZHE84VtL2jhmC3bi+Q4Dv4/8n8a8rVoY4+s5b6eduF3abNCXCRvvwg1/Ymcgdf8l7+ipj
qsfBdPvwEmrWtco4DilYwSFfqg4KHPpEOiKcxjxsqKQ5T2p0evARFy2nicD0QoogKyhXyUZQE1V7
1uv6FETtylYjpD35JeqVFbYrUKI8Vq5sICtPuvMbyeT9z5/hy1ZL5OBtVD6aHaBBpgb40yOVHaw6
IjRH60JCq4CLURolO5U8WeqEd1UwfLoJFCri0RGV0bKK7W3D5Fn142eZeK6Sxuee1cdgfnjau6c9
DDgp9eyzQV8dcgdPEx4p2PR2+1mHL1lDT90zgmCG28p+PjsWesveKFH0RTkPCi0Mec9dxh4vlsdK
f0pNwrmSFzN64w1am0x642ZCq7gJh53mBTu/R+2o5Z8xBDkUnZvUQQFAR9SFL16THvMQy3GIkbcH
/Wx7x06+W3OXqvLRhhVr9W5lr7E58wJlDyH0yIkdmzfQNqUm91wSw8RO99Vg7AvWmpCDsIZvJ9Kv
2oZsLhNOKJpeaxzWtnmoAahwugZIThv5w1oPcb3c2DXwSbYqRjW+pU22qPRqIVBjOLzTWr+x6S59
FMXCJz1cBdQyM0+j3B0H8mhqc8Mom5JNkuFW7FK9O2kevza1ij892rGye5fNnI4GCCof6q3fOU/5
oB1LXKB5ysXIWqjk9sRNC2LJ+fUFo1zvOcqIFpDqykz1J2LOEYkXwnyuaa1QUlzZ4H/2LQ94oJUb
Wmk85rpzSmPH7S2af5E9JzYPaprjTJiyFClzqn5Qx1BIeuTKL4caQZnRtY9GEHb0ShzRvWiXFrC2
Ze77e6ukr8u+p2j4ThzhQySXNwiaj56D6JknwFbHbQq5lUk9gqluOILWhH2udU9+OOEkQe6B78/3
j4lVheuksN/Qr7DOt81txTzOHzDK9AoPRfjcznYDPxi/E9RnS6edqznyvhwHdWr5QPW4xS/zRILM
USTO86ARxDD0pPD1mziMDi2n49SdSwbbhv7rG/Y39GdIdZA6q3Ff9cp35XNKFvGyKGvOD9ZkXXvI
CwRvof0mSJVjezjZ+2Y6S0KKzACoUuflbh19yYjc2ywhAnEmfZavZvzddsbWAOLQeACDaoVlPRvf
jr8AxSNoLlLvcIWkPLH4yQMk+n9kOg/D+ImPfzEGFzJwXeInD61IiMcbNq1SgGOkUKtTrnKGYcCv
2XSoqznH2nN+IefPpOYtVJp1o56l2uzSkSwq1na5BVooI+djegkD/dDzR5PJkVUUWw5p3gJmEjby
fsSfxIideuJuU34AVO0AYQn0sUFqP+uOsc2V4cWiPvQY34QZJgcb2RUyxj46BQZ7kxeMpsvO+Q6T
HH1hz+Kv306luoegWkbmWjhE6ypXnfHXUCZkW40sE8Ztwq8xtefNZMdNnFxNzg30LywY7nkmnoN8
hxAbuqtnrqi9F1mSrOJpgJb8TKquZTP+yvh0K+wJ4Cs7gqtHsYaGsmSgeQ1FtOcLia83LyavP9DS
atPjeipasSzUZlWK4q2fYef+F68pcQI4c9i2tb26VSjjA6O5OC31gyeI8CzkDiHug662EaSx+Cfu
cT/Zw1MKK8HvuUzCtGB+QBUjx2FlRPCDFAXUUltb8aUNiY0LTVZu+TSvvKQQe7ZTb0gj322LsCMu
+MdyNJ4jFKVwV4CFaQOPYnIjaX7hgQ6YvhqybtPpwceNA/+QNYy+EU24dByQ+I2FceHFaClFqa3z
4BthJjJiUonjL2coObGBE/HZcXRCoL3IWU7VszdWvrP41lgNis0A40G0meJgx/hG8PDG3F66FMgC
/XvTWFQagjuJpWa61csnZGkN817VFgw1rHUsxpMEWA9bXUeRmttns3ws1XiH/Yeii/jFKX8iIIfB
jofDntKFtPIeCZDannja13nGm8L8tyaFNo/QYMHQ9Sa8blj0jW7dDt6tRK45Of0sFVvatLg6JPRg
yhiwYUoitGwKGUmfbPbSEIZiTufEC7eq6R8GsMfmXPxuQbfcY8ZIKBVJa4LkK7WjLH59hriw6juq
jZxLreGw6LLf5D7xbob8gFN0HTx/a8jABd2CMzBdVdhl6sI7+Q5rQ1pOHXO3BjHe5nWK5AGy+FIz
yRihSEkh6vbGIdFfQjPcxrNbmErQ+wSjxMy722q5vMHK2tPU4IP4jZD/hnlyDjJ/bWVPmn2vkRDY
JZEwxleVATlw7pl2GD1cw2TAUvdvpg0GQiDVj7PmtY12KrqKrHpsu5eCGkzKY1wiWQTk7sm3Donx
BJy1jeIFkvgbAodlK2wwW4xSUWcpRFM3146yWUXr4nNU1Mozozeit+iDC32jjfGyQ46R4BhVk9eJ
AJAeRp+G2MEf3hXcCV73MPL7iSyg3arlCs/ZwABaYvKcrWYoNju3IABzjpBWnU8CeBfAAwHYTes4
2yI3X+jjaQ6+MrWrBF2M6bbNcKFBLtK+DWlulCxeGvU2nCoXFfduzPoN1pW1dPxTRd6B3WCIJJms
bw8JTum83U/SWdjYJsepIQBrWprT3aKEZ2+AoJSc1zm6IsMsiak/tItl09D11PXRRFRoc+yMR5RQ
LDy3MQJ+E2SicB6rylqVunHWWLtKJYHI67y3KqZqL+ZKthcJZceoFAtz0M/6CIOR32GbtzvgCRsj
edHFb5VMpxGAD5RDtKsAgkROsRUeu5b45r4Fqdjk0U53qoeI8eGmKj0UPMqnjMILBFmXBUyI9k2u
PCkaBhGKtw5T+3nUo5UeKO5QdshIOQtKPsEEY0/BoHnZF/2lsuBrYcvUV32jPIxtt1HV8iu1biF7
qS3pVetcSy8ELxxspaQ+VG+YUFamlK5G9wKyZo/yskK8SWG6qa32Es22fApOJ7I3UxS7SjVu+wGn
dZ0/DOYROyMXJwtyDj9h166PpUvidCsjcHJYbBkbXEZun6oXbhNTf4/ZhXnZYvyqm93E3MWguwKL
kIJVUQSnc659sc/nlkr2xkhxmKES5xMCTPXec7bqvo0ClWNKHrSJlOjpy0hI7ZHpXnjwk4z7wLOh
8rkV2aGhrSfgdkUi26IyjDPcQWzfGmr/HbuhH2i4bi9KDHBMr6JuowGXwyO2LGbiiV/xorRs8cmu
1tEE6dMe8MzZG9/MDjUQlt9Vlr2psHWiplggzVjAtd34lmSjNl4n+MmBAfscnp4tr4nduthn0EG/
O+JnTLDARi5ZN9taykuNlGpQo41sSVaGSeJ3XEBz+lz5SO4Ftzvrl9w+oZe9W46Jp4A5fDc26/4p
US0QCQud1RsUt7C/z7v7SnuyNavcg4XbxgU0iEYll61nsl/k3QQza+0p/W+GgAYhXGmuMtVEhae1
pIdp6uHEtiL67YhnUdTd1SxvkfVN+uM67yk7K51PRTHJdclpXNFGpLuAFZo5M+lzAz+XXf4Y4seI
tIUh4qNFqz00gJsMhEZz0kdL329OE9WI9YgVZVlSo0Oh+Ahz5UVGNjcDAhpe74HboVKROWlu2+/I
Id1D+1zHZbEx+13Rnakw2CAWFMWjS3QmMbDMKDEFAZqn3ha7VkcsRliDQQ3GMLRPH8NSPJfEkOvi
ecryrWZ+R7F0K7lFC+MqRIIxmFnb3bspSvypCP+dS1KHTybvwSC45Ith5fsC6JmZn9uMQEDaKGmq
V0/HseBT0iYOIrDSXzneXu30pcDE2UTTN+062cZIhnsHVd2yrNUlACcTn0/5WnDte8ovme7H1HvT
Caajxf5zU6pl9KrUkRsKGk412coMrYqggpCfeojsE/SC1f+EAzqk2qJKVHOIftOmFb9DdyIOBpYI
hBAY1S61/Qy7ZCBLi2ZNc1DUrNEEBJkCmMBjhCQqr5/0hC2cvu74i3gaZugmM7VguGO1vxG9OHBw
8f9lK9atiqsXI6rvVdz/lBUrzorODFUQE2wjg1zFMmwimtdlPIhC0ycdqNiomiB7d1vyrng1owzw
8/GU7ns5HrIW1S2FB2PYZSGr16xwTmIsoJGnBzWKX3paRohT+uBsTec4Rs3Rwm88Nachle6o6RS0
ISw8yNRTeBHecyrDA4pm9P2v8ZpwdcrpEp2Tl0Jk6V8wyIr6u6zqc1ddU4+7k542xfDcWNMyHsRz
2p90mi0j8A56OLv+MO8tTZ3oPQ9yv1MEW93vgi3k0BvOPJpB+RhU6YHt6VIkLPAy+emMzkFJQM2U
eOyG5BsNDvvp/DljHyzgRkBci77a3nc1pmdOAPeTBTbVl57tglpdd53lOmm95INY4R07oLegyMN5
NLJu1ylgTYNeFilWdBHxS40wMyGGQC9f8sDasvS6DnnPu/GVyo8aS2+RvPNxHBDej1hVxC2WvKkR
FiULsAkUFLKI2whyUIB0T1XXekCoIRQcYpnAHB28vn0mTGGV5MJe9fYyiUFfAmjaRJNztj28PM5H
ZF5SBAh29RUx9Igm4qPaxrW08kemiJeT/egNWxzEC7N2NnVlH6VGTDW/It15qivY8Up/M/DGk8ek
Jj7K7CuLYHRPGP0tOquwWI3Rhx+/TPQcgfxwQH52Nr5rBZJE9EP0IdXFhMUh22BE3nl28OwU6jem
0p3ZkOyIawunrCaJkkQjMKYQ3SCP1xpSwjZ+CZJhPxb6iRr9sdbxpsOr6ZcW6T4LozD3dcbd2+uw
VJNEQW1n8FEBp9M2WWzr+5GQgU4zTpGtnEvfvgYTWwgacd6+VDxUCbWakp3yrgYlXNvWsVX8YheZ
zqsWNfk5nN3naDJTK3xpWjirJBs/ingDYzFgkDHe+4D9Y5XtuTTHSz1wwNtR+Go1mlhPVkQ56hi7
NLGwQ42Da+hUzSmulnXD/4Fd/iknS8ZCeLdy7VHJOZHbYBOOux7MW4IpOatC3Ojt/NVrtSJHDYkF
NKvOZW/l+jaauxwqkErQKxOnOQ6ktsh1orxl2gqmCWxN0+PcmVW+j7EVvUHU24lGRz+fJYwrqum1
gHcyBEpw+PMPpqlQHCJsSx72d6zvbP2PEh7A1oc545ihiyJv6WM51rzppHvtNu7Q5BlfPTc+axrE
MFXhtkEkN4aqPzgmNntOFTC7FrhaKBKfZiXQjQxEQpB6j/8UDARvfnwo0gxhvfIVk7ZQ+NQ+THB1
RqI+WU8wglNu72i4DYNNeEiL9aajBBzxqPoFbHyHoVNTb1ubILR1jep9gDRTtlSkXKwG8CT0ii3X
XBUdArCiAt147fVHPvjjSHxkGL5lbNycCH8pRCgj0AkvytYlw2edp6VUYbZxDpFWhAFnMyQBrh9F
0vwkOcXqyAvBiOdUWWG0U2YvMmZzQV4A6Xaxvx2H4CDNzAek3F20UoGGhti6aLm/lMCDaejl61Jt
nKMnSJRqrf6hUSr0fxrUL6z46ahp13F+iwfyHxn3y1UhT4mwq2tMumxgxEyFNeIdmtihCPanXd+B
DMgHSMQ23sNFn/Szvt14inxCB/XU3OYjA8PJ4hsIAzXY+McBexx+nXZwUaumBFc8TX67KeH4oPzK
mJ5G1hlEcOmJve1lx3FA9hCMxwGda1l6wNO8dwDJ9aasuM1Li969Eoc//1BzXnelpOlTsQqroeoc
zCm9ifjmF1byrFq7Mp/gfPryYqBidjVgOKZ2QuzSIWTufhs0Q3D8WkBCCTndrSVPdikWRd+Sp6Xw
+ykdJkYmUJX5Iaj2U+3omyZkVTGy2OjKeN93I6Y3Gyi5Onl7mCwwxqy0IR7QGPdx0646u+e01wPf
zbx/Zu/MeuNG0iz6VwbzzgIZDDLIh3nJhbmnUrvlF0KSLe77zl8/h66e6aqengL6vYGG0VUu2alU
MuJb7j2XW4BA5RGDO28hlr/dqMpnK1TVgcDTc2IG/lng721tJdE0VRaW/O6lazux1WMLrQfRV7Ey
zq7mo0TPcD5AuSbiFXsV1k2GBQRDBbgyNvUi5ifFmwVLRV7N3Cfxqcg6jFwjnFPzyylGCNmIWBcv
AlPHsXgnCJRtSA5WfsaM55jDnZW1ztFPtejQ+jAXXT6QXcMbUfTkbk187E9OKb9lLjFaBK+iHafg
a1FrbWnP0PVyh9jUSgnVZtF3820utAK9qgFPcURTPugvaWG6mxrF4GZUrKZzyee6D8W+UCE/OeHu
3JKtnhowXtrLU1qToSG7YxnnWK5NVTBxdl0syNFFw6oe5/N8upmzHwIomHfxsu6C/v5hkzWEl9H8
0Yt3fhTuS+KMy1KauJEgz88y+JEGmvuIantoM8rvDJeGn37rTXFRFjdAUr44vSZ3bhi/RT28gaaz
G6CmvCCSwWCpmLzQKjJvUc05K2MJoIMEeaYZebRLLsjR7CXOzY3VS5SRbKi1p16x50L12O/cJn3p
Cr7O17Vh3ThhRABmfRrjYkaCYgC2CX8UTfZIpY+LLaAGC5R/C9zwXTNYSbrE0VCQMZir+BRWEl+K
NMM71OqU16G4udmMFZC8VIAx4XNvLtimzrqwafFvrUuMbB0TI4eLAx/PzMINhT5ifpWjTGwI23Gr
90g53fcF2V2Cad9WKij3rdC+marVmEhTUtpoo8a4e4X36IkOgE/ShDx1s/2YONYtRay7HnJyWQLR
HWKCXGHds3yvs9AHwYX8z+oUc7CFrppNE4x80mb55B/IldroEydL2MGVZ0VOJTrcgHYUXtmUnJ1F
SzvDOOLXL2aIfaQbgf0N8jYYozy1y6yzi/JPLWi+EPyH5iO4K3AcoX+s64qylDg/Kjm8TLTuZCNx
bzOdgOVh9/i8ZjWSglCY9wM4lNXC7uNPby9YALoudrYEUJRY/8lDIipmHcWqOANGzAz4uRyHtLGY
oDIN3kFcBNpBS+pmC54DgVSubfWh3qZ8P8kYRyeTgNNirPy9Zhc/G8INGcrl1YPTASeJK+046wGf
tdDXPN2GVhMm7YtZ+xUzo+SIz5rnrKtOGrvWxFE0ZRY6VpzG41B2m3nS8b4jZlulURbsnDigUOnS
tZsTJwqcaVdo83Nh9Xdm4bvcJyQpZJp+6usTibR4Q6sk2A7jtGXiBc8UI3dcF2++jsfLd4IPNkvU
HAgcRZZBEpOKODYweWXle75T3YBWZ1tCOFmozZjoSKShXKKRFiYz9DSB+WuzoyKeQG1Qlboed0i7
87Ef4wAj0CYjUKcrnWJbNzhhkpTUGDOIvmltuckSrT7UtfOKy2NYJcIp9viYkdx1/p2BSkUwhtgk
rXoMhuYhkBmjuXI4BBmIR8KG6B8SJBmDbXtuAUA1y0TtpXVMtzgm4bpmlb5XwuN9jkCttgc9nKpT
FAE2smtneXZN48k2fVyggzjIoK88TSqIpflPrU9IoFLWxHIp4S0pAuKzJwUDxdHyRwHv/cGigYH8
xHpgEB2MjkLsXLBcp7JycRFjDZj8DO2M219Dp3nG+Nzu8zqbBhoKc58iT96PnLbIdTLrqGZb2zZg
ftdZrtz7mHxgAGIhOQ6O8VSjiqIPTO4qocut1szWtxzobuGPb8JtrH1motTpy+LTh1P7NsfZd634
gfMlvExzBdChSvEU4aDfJpH1AjxMPZkTZzbSPoQ1yz+Wk4shbOrarSajxyjD48i9TmkUNcTIGxak
mpH1XNmEpHkywasnsgJi3c6fosrfURSzQjOa8gh1im89GSB+6VV1K8eyWCeWa3mBaVQ3KuRNpLhn
CyGjSzhG8cXCdgWgLRwwCqHty3MGGq4WGsdfv6jl/0V2ph2c8GpZhTrqNeiXlQE4YPJD0zMy/SMT
RYjQOGfn0rACmJzuKmfygxLpH7lUopuKxX5k7nwMMk6Cms3WNqoM6xSHQQ8tcpNQf6j8MjtBdTGW
XzKYDSS96tHej7ltsRdrV7uJ2qch9L1QuphpMNymFpFbWhw++VKy2Mans41KsHYAIyzE1Anjeagu
RxQJv7JZxt1g1fMpL6pbb2gKrtuTPbaen2K9LWvGAlNN6xihRL43cLUBFPuhgfW6JEl8LANaTSWS
TWtr8Tlq8UTBs97XHcHsku5uZ1bJ28x4zZ9EdsM6jlxLD/PbXI5fWYk3MkgF93SU5y9zUGCoCUhX
VqwJDkEICCYTntnPTPpUANyiHOunvJJvA370TZtbOWYUwBGWTbSzHbfGwQ7ZWBOn+UCednxyW6ZD
jp0/ACHNH1jKrtOBHJNa6vU+tkb15HAveWa34MdVzvDRH9JDEdmbshbYQWM4xii2OpJxanMPcMTx
ipIAFNO2jSMI1a8ZB9gp7khmlPldIyryOfv5AgVl8jAuVEfKtftsGIQ3Ntw+pV6yagMceiUTJySd
2fw+jwICM2upptb8O+IitDtj+SUZCfJIDPkc0xqswd6NtybUx5uAKkJdWL5K0x1uv/69owBJlT22
lnzqtG3ZQNWrLcXMS0+ksY4SuAJ9b5EOJ9sTP4vx3rb78d6CUXESmnyZmxiYi84lkpRui11u7C4g
FdFEZQDYYiC9AXiqvbAV05CycM9YYeFVULtshYNCdx13mIF7Cm2vni3z6toTsYLkrnh2rrO3byfx
UiNLZz6W7fMyVjdCMH4qFqbcWqm4I+uBcIs6ZpzXF98nRtBVV9MbxtMZE357NhZmQsvUkyVbVix2
onRr6013NYDpbfs0eGXD0HgDcetvGHkZFDTXUlLKDgNOZCYvbO7RB+A/7ral0rLj2MTBU1dbiIgm
i/XenIJEJGUD5QFDtckCJGGiynEacTBKymzsyT7iO/MbbNDmrnCYcwWQlKmQ8uGcW+w0SjPIwg0C
SDgaZLlfK7Pbd1Iq3NTxcNcQULFG9xbdmZ2/SUqwBOGcze8hUeIc3P7rHOjocRI0hzy/HxByKNOG
AsCcPbyomWuEG2gfm8BgOIzVbXJbdQPe55AKqjHgi0FNSJR6i//CeoScWyRGsyIlZD5Zrus85bHc
o/tG9aZfrKalKkMgtrabnt63SykmCnLFEXAHNN0o3NGi9YkXxjbmXNFWt4n0kYPm92iaQoPlEAOg
o4lZ/Vu9NGUu6+4RISWZLtPtFz6IP3LYjc5kXrJo3AEpJ5BBr41dbdbfQ980L2Dgu22iagbcbpw9
+5Gq7ynJnwIYjKcW3ZpX+sCOjLyGRoOGDCgmY+vJ9++igZI0ZWYyVnm0tc042w/5+JgI/z5w6nhn
dQ57XpnIb1EkdnHODJ7cKWMly5RRj/BrFqL9DwU1/lvgDpfGt+8cG89v2LPjQNmd7NtxMsBCWJGX
VjGN49YW83RxeomlQCf7oHV+kvv4kFnI4qt5EZrb/SbjSl8Vo3Ub8JVlJa2rDadsSxq5szG1rAbl
x96mRUGxarkXPVwJ3/RxiJ75QtCeOjFzkbyThnoVPoZvX3+LuumFNwjNeeBjc81N+OEIQ4KC1RhR
cFcSBdxnO4Nz7w7y+9Qby5XDpTnmTMsDwnHvbR22yJLx0RXwfmSzBF4a5UE485l6JPR6B+ql1UOx
Lrr5WPsLSie1nkLVA+Um4ZpVmX2JeY0k3hP8HOYWvuqAxatxdhKcJ2OloyVriApyE4YXGaeB3vmE
d4Lzx6cgYf3WOro2oWcny0rTXb4ov5IwpFfo5IDZssjOkgT2XUk9K1mh+YHGfgVaKb17vS4BFWzG
pBxAVdiHKRuujdNDqEkATCT+q+u21n0YvCOlfSEbwN+XnXOe9KJ/dLsKvQM3Zx3oqFt0kwL1VMcx
bLYEjU43juFtFI9FUGR7SY4HaQHqggRpIMG7aMFVEypRdhGudNgQLkNE/FgrtHirul6sGC5TQnDu
cHHRlPivivZ0ravE9CYhglPDPh7cDRPurO/NM5Z3i9FhPlChwcAUMDBxOFQnQO/zptRQ6uT+wUFi
dkE0/BBWC/d1plnvciCEcajA5pLzihQEOFMcsjJwwify3YvLiFyA/RF4M6EPKMrCTkfzgoazVNi9
rZSPM5T9u2wK4rvOuUKbTHeS0fBq7CysBlrpkgYx5yRHQlNMGddYcrqSyORsx1md2FN4Fi/4HBnY
bs38mpTae6fbDYQuRbzFoAD3zJPjpWH0MYI2OGICPaTuuCtTBsBtflYDFuQAHvwKcmW5K/QcckvQ
H83+vh+ziQW3xKdcHYqxfJ9tVKDO+L1YZDPwBX+KWFjojphhxjEayDZqBf/hnZ6k5Unz2SI4Zpqt
BTuxs6rcZcLXxlstHeujO9ZnvXfvskL/2QKA3voTi/yWgeU4uVd8N7ADQy5G5HHWpo5YMYXMPmwG
OatWgssmPvc5djgHfRu5Vc9IJGnbnPUvcdsOKfSrwpi0R0ZPK2w5CpKxTNEIYDMF1decmJ+16ICZ
5g6YrfjsUX4zGZGAK9HuGRp8QcC9DQwZLpf52jRzxbYHjKUO5R+WNTTo0bS9ym6e63H6qrpuPLuh
HM/a8osrNK8sbUgrAbFECeW9V8ZTgO3PTDCp2PsojapNZptPvVmcKZfrnZzoZ4as5PrsKnGdDTFf
muSbdLNtJP0lWCN5YGcAdqKfprt6aJkTxI3cFQ1Jp7GJQb1gSBfn4hIY5ckP/GYP5hp8R9xArJXT
l0w1dT9blXOvFYPlGQPJI702XjsMy4dBRcSWSEtujVR3dgwyDlkyGAeFN3tkuHk0n8Ck62cLXmwh
uzfRM3jKHQPj4U8O8tyrnAYljzW+xw6rdZAzPyz7Ga83yyinm+9m5xC338LFxy8SJ9tEDQVJHRlb
oDHIMvsIWJQOtcLsyMZKaI/h8uQbRfbMIeYKr8rmynGOMz0fDxM7dPAp2X72P520IE7XMCAOGNi3
Mmjo8OYbxvr026UfvpjyVSd6XYieTVpne6LFbiAZ4UU28vGuumY2Cog5GelZSYZEK0hhb5HpnA9a
fIhNA2ZJvKjwofsg5cByVaA3jIi98jVokIMEcFNJI9mSkuAz36TBMdKKwW6TRpAEC4lUIL5ydg2b
KGPd7Wtn16mMo5GB589HOHlly882dTx3IH3BNsvsDCD/kfWnvyUxEQBPQPtnYtBsHf+ptLEr4Qex
PQcNlk0dCV5JXxMCEt/az056zNPFJUXuwtCWfAg17jRtHg+VXbwAv0hhL6DQNCuTfRS6DNEulzSF
ez6jpCz8iGcrtcZzLrLnvpVgZKP2Tg7EFozBhbP/u2jmj0ifowOgD3skSK9Z3AlGwzAXCjQf9UIz
eGCgrGPyIw7Qk/kPjlltW4H/gCZml3ua+nPBUOHYU7Age2bpJsyZcdIGz0CNfLtHkIgiGi1OfEKs
ne0n5ktNDVCFZ6DHUgiryMl/1Mj7ZrfewAzE5BpxvRv9oFZtt+tKuz9YKWEHQ83lZZA3AFYg2rpU
ij6tzsqYCjb4UbELZlI6wvFL9W95Z9AZQ3y8uMHPoPAZL9aYQkmHWxEPlHjEiix6Gy1Z4ItUZBMd
iDug61esECbXqgDi3ocZOQ52Hj7XnU9vW/K4Ll/GEak3RYMlM2E/Zvo/I5FZG3vwuN0BtdexVw5k
gOuzOW5av/kxBCGKDXBuKyU1GBMzCNYmO0Rxt3PaCKWSMdcbI9LAI7eFsR0Uu8aQvdN6kvNE0Vdd
amqqUwyaZm7l1sfLsAbUAT45J+wrwOVJ77zBpYjYB+QmSpVYeUPTP8F1RX+upnBnzeX3usXxgBLF
2uguZmF2ZpuhrBM8LV0B+Tv4SRDKDip3dJS6sRU24WaBW9aXpn4cHD7wDLVDmEvWnW7b6XYAegs/
qqJwttFfOO0z+KMKRQR9lg4vKaly5kwD14bzozcV1DoZRpx2n2UCISmuEF6w6aD3jlzjrM/BAIYl
WkSlr1XWOb8OASePdTqApZ9lWEyCYOmEhacfiwFNTTRPT1EBRZfahKGmCYwMaN4qS9DFN2W7rjiK
V6PJsC+DIWYa86sPcdVzmRLQv71pIZzcNvjZ2AF5VUBSuLmdYSN1Eiai/qM1bDCudazvpwdRCCL6
7GJYhy3jXidlu2jRgAfsntRAQHg3gKlLm4KSMNS/6yJrCV41G7LX7qu2Amsjgo5BBD9ut/c19npd
dvUdsIdh0uwdq3rXRYOtqNTctehmnvypeJIaZwVjA96gvjGuCrGetD7RIbxELilChRldZKasn4pk
Ltd8dOOiuY2Avp8Y3H0MHFTnANfAOKT3SgskWI/sKOBfsIMcksewGm4dLoCN6kJQS82o9kzFCJ5D
HZ4m4qkbo+m+taiB8menTqYn22fr4LK7JQrFArZZF+ec3BjGKcUHqY9rMtjG2Jj3VsBPv1k26E47
IH2kFYSnYbEY5rnkR8LYzs0wQ5g2jHR7tI29qNOXxC+dk4G5eiddBfm0nlFeGrwl/yY9/HXO8pKA
/BeOym78mX1Q2gV/dlXyRb+7Ku3fLIGbUteFpYjltExIC7/bKq3fSDi1JKAHV5hK5wH/u61S/81w
JPJlRrqWcEEH/a+tUrq/Yafkz3IVqbfCcP6lqGXL4k/6k6vSWCoYy7RN4SjdQSDN7/8B9DCVpJyZ
HQRY0bTtErSK36aFZ5cFrBop9SORFPsYgQTnNINjo/ARTr2O5ZAx4sa0nZWo1mEkbWU9a4sgNkd5
6X5qfv3KVBu6OLIVMJcgCFiHAcN1QfZgLx95xDZFwfGnzTHLXpF+dKq5H5IWjEmd46hEX25Bk2sY
w9aL7BqFQlACe69D/wpVj2rPCyuT5ZsVfZFoewKdvmcIXZBlT1pdZY7nXjofmKDXkTDEwR98Qn7x
/YUD6rWAtYIZNc+N4rjrSWZgKD2uLb/cym7a1Kl/U8v50qcx/ae4s+X05uIfi1L3oLp8F5uMhfP+
Mub2UWMVdNf69hbEEsKcvKf0YE7cNbRwtH1r3ONjbqLZnfGiZBEZrFHe4GfQHtzO4kBgCUFSEGDr
AK1knxETQ4wrwgnsNSPLG6S16ocx0iY4AQk3ag4XJ6v8CHwc8Dql9z7Rio9ugMXomGwZ3Jo9NBuE
B4YA4cr8IhPbK/T6yZ30j9CUw65uh0MikntzZPbCgm6ojMzrXFuue0VLrYUFlrGGIXPbsOzrRnxH
IdoOfaB4qkGZy2x6ls1wTuMrS4+BDYn8ltouaXUhEiGcYw4xQhsZfimlfwRcrKGm3fUcdklUPSkL
4QmwiadmtF/0LEg2DKhAZCsm8gHoi1jwjQ6NPXtD154TY/5R+4y/ZLOvgclGTBsRMzI4WQwhxBaA
eHfe4VD4P1z2gutmmcYqxegX7Fcx6lBEhsojcPM1kgCYXHLRXFXeugDgsFPSpFsan/lMzMOF1QHm
mMqRDw65nau6I5YnQ/hju1Z39lts8Ck5xEGEQ4vx7nOupxiGWXaB/41WhYOMEXVXvraw55cCCuVc
EnFf/VonK2NrN8aKCfO9rn3HKSyAQnhzO78ActH2RGWQTOWHHiK8AGCf40fHaJoGGEHlQwdWjcnM
KgkIpixzkmu6ud8JtwfwpQ+7GRPnKuhbVpMSMThpLlaJ1mwiBbfvQ3sVf+bldK/EsI/c6tlkrL1C
AIFOGR+L3lkvdlc8ASqnNjX9YzW4Z2dMHtKwfxGM2p1F56nVT0N5XjatMvm0hgYLSY+pZR7prSXc
ST+iXhX2BaTuq9ObK5VVLy664jREFh8xdo18BIvITBe/Tf9q0WetwYtu2V4/NjAVV1PTgy9czK5J
dwY7c2T295GXwB9UByw5Nz1redmxk74bdX/z9Y7IGrd6azAIjea5qsJrinvRh3KLqin5NLPZ3nZ0
eBhP2u+BER95e0iiid4TobFuxbxbUviAy4VG5WRHwuSWTn9qV7lrfNQ9pConI3Y4YRUU5M8WMo0l
DAXKRrWbuvi9SGjH0tH6zFMK0swdcXgKcNmTWgbNs3snk/pbLXASN0lysYpenIyhOcBZNtYSIqfd
Tt+CgRjwYEyo+X00XlKuxzF9J56CVSpBzWGDRD114mbr1t1bUujHCOdhCtmKsINbIGfP0qp+39NW
2L3SscJonCPTDEFVHEPgGbxBqOYibZmrDvKiySC8MzRkQ/FSWFZ8/thws/Rlb+imEKkgZfEcp0vM
Rsis7zDMlODhmH3TLiC/l2BDusmKHXYfDl8MyNgiDcgsXbt6bOdx2iz4h9SMDnVJpeVrl6xVrL7G
8ZD11DR1h/fEGWEw4s+41hmWgLnYmXVzzOviviOKQwLxIEqSmJ62/JracQ/PdwlIwgThazNOBud7
o1tvSRB8cO+ciQS8Z1SBmAgwWLPEQq6DiaumQZ6xikzpJeDH2AhkhLr65V7TCWZIakkvDPeHtked
NLK8VlZFVG6c5PEZhL3H32XXPQpkliyrytYRH9ruBiwaJWihvxq1SdcYYPktV2bGBERLiHdoVHNw
yMnrXf1mx/RcTkV5SETDQxtyIBvz+xSPT8YC3Gwjg0leN4SbPE6/RRZYOj9kSY3f3OMEIo/X73d2
Qpm9nFyU16VXWIvnLPIR7BoY2wEEdVcOZW1vVdFZssTYaEZ98AFHlxObm5YdG7b1RO4S4i6sqIso
h0GBlgwJhApQT435MayH4WpmyjmaZkZvoYM+WcxGbGJqFEqCif+SG5EN6Z2WGhbOUFTx5CCdLAOn
Sq+LtW7ScujdAOinOnYmwgE4LzlSPHA0974T3SJ3iI8wQ9+QKbzGKLw2Vd4EuypID6J0v7gKrnpB
dElcPPkZ0VLRspcdWZyvDYkMGC9HkDd3ID8T9g11/FKk/qnTupvl+7jqnPs2EVt37nYR0ZFcYPG3
oAInKwLUVVE3PysClAhqOQBH2qZLcxk43KQqjFcWbpGokah8EwaTGlbkweoeAFhnno8bOXfA8Rrj
nTuqHcuWgHV6/lUQG7ly0hr1SESkN1kH1k4o/zNW+AyqpGcyNr0XHSwUox2DfRx+WUHwrUSMFff2
S6CZgK3N/uIzshLsgoppMZO46OcIs31zWQyscl1129hGmd6J87+L9b8u1i2gJf9/sX4p8vfP4k+F
+vIFvxfq6jd6KNKqqawtxxAuhfXfCnV+R18KdfKtbNd0pKKG/hv/RJq/Kds0AWbaroNOwHD/Xqjz
W1zdPB9KUP/zhf8K/0RY4s+FuoCzYpkgUJC0ubo0lpbgj4X6qDlTHC/hr6moTkteAJIHRFg+Cafj
pn9MH7WJAM5ya1a7bNg2+G9mqFWwifpNp3Z28Cr0L0F6HDLXjP+qu+/L9yC9qPpbO7BfeUzse8Nm
d3zQqzVi6RFNbuw8T3LHVcfx5RxEfEhxzjFC2cLTbqDwT+UmfBzi8X4RiSPB1UENwPAXxmYqn5U6
kia5jNDN+RDXXutci8r1SD/vmBbPZ0zB9QQWssHSeUTz3CHJcpzdzOZyBi+A9hg94faEErSKf0b9
ZkxZ/CnGeou3fY0Ig9jzmJXhWzp4KDa0Y3RPrPHcrXWWPK8BiGAg5uxPsZYmREGkPIcVrvlnDgLi
GtI3xzppJLC9Q6U+57v5y38cFpnHBnN1HsKLPmh7Ee/ld8jk5CqGHg7zDShG5iGI2tD17R76PXbn
9SKVL872F6JQo9vp+dUYjinR31iaV4FYqW2zkfvIcx9ZoICDfhfr+hA0XnxXnvR9RBWJ5wdB+q48
k8pmAWeNNwouHYCCjFEhQyXtMLqXntdDvV8/qw87vYoRY/QxSh99/za0D5F4ktaJzoxoBjsDlroh
uEZ+pNGK0Sspo8ApkZBgGSX6melFuJnELsk3ZGwg+FEGaqENEYTdO4nqiCCthJX1JZ+vwt8yVDW5
HCZvQgB9WNxN4uioTcvNAWzCWZtkNDyWP+QXK3zjM7tM1/RWhCWt150744xA+PfTaWDW+Cq7RzlQ
eMzn0cwm5svUHeGuWXP85TIl3epWdvr36ffXp58NmOkvTr/3tP0z+2n5738//Az5m6VsxwRGCejJ
kI78n8OP36ENkZYr4C4JDsi/H36m/f/Cn0zrN0e34TUZliUYc/xrhx8H6j8cfpD6CG22JWAqAFXI
6f98+OlDkGlBQgMdAq9oq37NFq3k3GNeC4Swukq0cKPzSfrFgdEo+9PXNPwUuHpBDhmA39jfbXAp
70rcoUYzegM2uIqDrl50tclpdsJD0au1PGKqLSBFcucb9zPUb6d7X5KGaM9xkmVfOqzJW67dUPe6
xTF9Ciy5IrBE55W5pFYQparOrv4QZ3ezfzcVP2bS7frcQz+L22nFKnk2V/ZU8Zo4XG00Ds9gDWz3
xjZxVC4P6OjZOIAmlK+AxbFsmzvp0PBGB+IPNzX7Xwh9JP92K0BSEBDAJ4CbvZUBkgK7ofys0Vcm
G5SI3vL2hBqEJXKtJtrWqU/2fkLRnSW7SONbcJiSB/vaIsAVt1uEWYOK30k+UNiTPc/7bDsgHiim
NBv5NWPvgByyejIxNzPoEaT/qIsOicFf1E8MOxxFDhCNhD48EiSwQZ+zBdeOrkWxLw7xXeDTA2bL
XmtnlIFHevIpIJebIHqGPD8NslFd9uq2Px/yCbdxYK7LIPRwL+yGgo0rS8upR7oZfXYVKbFEXLc7
zAp2726MOVsxosALYeF/6bC1d4tTDpiG6fIigmTng+lYXqdmvYwBl2B0P8Sv1kI2CNdEbNGeO84z
mgWxj+1rEH2n5yqad4VvTDokCtL+mEqs0+KlxtVGHzkQhpCJFzInWKm+8JqWDbdfkONZvSyvMkJI
OkGTwF6yKoJPTbKzovf0i5HYz2Bt8nVz2m/r8FdjsMtGLKrxdz5VNYpRUcCTgSYp+KAmprHW8NaW
DNjoCpGrBnwrY/W5/BuX4z0btS2uuhUECM8Wnz3GjjDEz7Hcm9pHNhurYXwhDGW9+BwGBjx+ecwa
gqQiEvt4WURooNEmFTwh/ohQFxkN29EFouNqmwpieq6GTYnSoHBYBn4vmhcAUUaIBblgSsKGtebj
NQTmbnb1VcZfo+tQh0AH5rQKOYsYGT7AdtcKnevmbSQHqovZAxOoKPS3tjkaDDCYAG6WT+4cNTgl
AmK6+dQGREoOiDCqbB3YL6RornVc/Ro/iS7kVTF318vPrr1W7HPRGLFgO7j1C/nwpDhQuvMZWMDs
ahy2lU2GRrXrWSRVTPuccpENsVRCXD8vUCXmTwQyE2qKnwRk0mwArQbhs7xnA5+V5Z+jln82P0te
rM02Sej6uWLTNOYE++R8nBoeMVA6FfAhFkgbuXxWsGvWKCFo0hF0rcOjhuBC66HafP7hEP8bKe8/
8i67FVHeNv/1n4qj+Y8TXPHrbLR0IZYpsgRB/uez0VSOcEkFQ42UfpGGu5nv3BL0DOkNWFKYXaQ7
PvVZVqHKWL4z59SmgkdN2xhADVS2LufRm/iJ97pxGKYdCzSHw6T0etPAH4a9g8FXrJNdytSSjnXn
jLda3y+VaAu9szAq0J8J3HQYRNPn8pCN469nAGwP0FIf5Ym7eJdZjEumiln4mfIAOfqLVLtMgBTm
J09WDlubF39izFYBd9A/ZfxGV8bfRtxtlRWbof6sKyxdgrL303cQ2/FeR+QcOcxQbfuuCR/QcKDe
3/31u2v805vnD+/uP1AHO4X/rZC8u3P6nIxP2HAYljEF5RlVDJl0RDBt9WXKqxZfJ1whE1q0pj5b
iDP++pVwZf7fn7M0sdhYSgr0cP8wqc97TcORkfBzplVHPGGciZDjqltL/cAbZ7ke4aetfwQ04bYb
lL9Vc2uI/0KqTsleFFtl72x0YKS56SeUBAyURHmfFHcZTu/qs7ROFer7iP+9muYOv81Kt/cla1St
u/vrb2W5rQsSFYv88IMP8PKJdXWh83ldvhtHLN/pH3YOZmw6uu6kHT5Sr3Y/ujbdoM5Bck7sar3+
67+LBuyf/F2mrUzaM9qmf/j51UZK2giR1atBehiRFJOq3uu6nUVjDjLwd+IoKNDgZ/FPHkbXXP68
P31vKLLoBqmVdJuGUixP6x++N/A+oyZI8QSLx1kSi4PyeaxIpEpK4zAKnkAwL8n4KbSKDIaNy50x
aO4WkswwdMTyBGR50SI4xtVg6T8x0Z+wA5LceVlO+bxhEjgnL+A51mjyPgKkHNnejcLn2CSshoec
eNgflmYwFnqqI2gBBFAaDSERIzICBj7Lq0jT+NY4w2UA2S/zT0VQizl5tcNhQStHvpf+XqEcrLrP
IaS/kQedy3UpI5b8MifGWFuRFXDif1yvYCn9LYG5fWYeAnRsIxWBRL6pDBRsi3W0C9hU3sz+wTez
XaO9ZdI4aCFYBZ75qcIBWx1FuucIXfNJWcWgBzJ1Ewznox59COd9xMtergcBtmdgQARXGpIB1DO+
22B4Ekir/RedCXKxjNNkvV7uE468pWrQ+RpteThYXKSs/peDvvbrY/ehEPPZLBzIm+in154e2MYf
0w6C/ogBO8xJDPK4D1ZS+7FL29emurWzF/SlF9N356rfllwSwbLkgUQBB3NqKjL/QCBhxXXnnzK5
aQxbfVCioqWEyQP8g9+X72u5ULLidQZ1rqoLqI/KoYI0og1Io/VovIHzXC+vueLOmxABLQVbX0Ub
eddBR7NDxSh+YW0fk4ACuOAPiwU2X20NeBLy2nJNdqPGvDY4mFH2ypZ9b5jDpRgOMbkhOnPasHGu
E0FsNmsU5JK8Now6380+XBtwXNIEZ1oUIu2lWFQKkeRuLPaSFnI0EoI0oRQN6S4u+q0ZVLzDOx2m
+JydZ+AmAddKz6UpBX86I2IH117RU6oeuS4j+/LrXt46i+IgeW9C8uspYH37hY0ZXLqf3X+zdx5L
rivbdv0iKOAT6JIAPYvFIst2EGXhPZAwX6+BffUi9BpShPpq3M65e59TRQKZy8w5Jr8F0rW1PZ6Y
u++W69pg3b2UR1UKRqOA58RLs9xIVv5N5hE2+pc5yZg6dNspR/dmnsrqWgMX6CmEdHppE600geeU
ikdyarwkDPddFd4zTcc7wQOh0IjigW2fpDaeqjSCIMlCIqQ2ICRQtt+D80XQ90qDXdSCA0Ck6cRg
Izb8c4OBQaHdC9Tky3/BoabmwS/54UZ5cPNN2U7Ls9yQxy3JISrZdnFGghDlL7eH5RyQg74NoxFf
iA4VrdvZ9bAxptelFKG6cUNWkbyVMRLiWaJK5coz6htPAEvBnQIFnVl0FTHgxN+oU2tEOg2BDl/i
ka3yejkvRB2yRHgpxfjvtupREQDgFGwNm6He5XmzBpz7r74lb3Y/LVX1eM+7r6WJECiilh6jqQdf
6N8QoP/9FAXGxUp+Y8Hz0yT0jfzat99LETWAhNI3rC1QDMJfciOYI5iwRORHivTb+SONkTMrPMK2
AoVc9QFbmz3LutIrlvVQ9c0OCYrCDjYHUpSdXiTIFEffXlwRVfzYAlKx+X0kdHcc7VCmcZLzcmXb
CF5qyxC5aVEXWjeHyUvcv+T1wyaJWWTw/y6dRctyUMnQ0k2eISWJoxKlFd8ViKp/jQVPw9I6uNyi
Lg8aTON14VDMASsz9auFiVTYwKTiH7TkvvZGIsiq664ActgNgOb8Wj5zoyKaM4VJxLlPnekSBgx6
a5WlzW7pqJgTXwTwRrueuIwISKutNdwD1N1bHHOwPXL6TDoWjfzgoL2kTbgtOcUa5yPoPxZbR5Ty
6fHWNx+QnGA9llg88h1fKwTAlz55JjgvRrI7xLBo7MwbWGZX/AwqRI8s8CzYhR2Pb9SwLSh2FSU9
8y4CsTHYLf8bGQwqncle7dxTQZbRIWOeZowxQdAFuVgxW2swlzD/VSD+OlNArZs9d4z8UN212hWD
bxDtquzuwhmKvszZF8Y2CD5i6xuB+Cq8gy9fL9/1gNnTvmUNcmbz779+2BJumds9Qf1KWY7UHYZo
oWycksgd2skG1w6chGHA8TBOWxNWqyEH4BheY2ByKgA7Wgredy5ddVtqf2p6CrVi3dsEj9dnyZCQ
KkNv2NLjCBevRM83ZCGahEGorX0uoi/JRxs/O/2dkxU/2qpH4EYps7U5hH8ji9xZQtRCzEkwN9uj
wrlJaBQR7s+lcR+TT4XjmRsg4PWhWV121xBZyxLh5OzV4lRk93r0w+5C9mIsd5AdU2xY80NXXhi5
8VssRdDylc39C4jWkmWIyDzsR5Aeay90TpCxJpWPAqjv8OlamVfG/TrVN1aEut0EjR/CguktIiq0
QzF4rmj2mtH7euo+K2F9mUdmo7PuMdde6ZoKGLnfQLLBLz8hz+bH7GFgMe+omXUCvPDSmlmn4d5T
mCQasXQT7xS8JySdvEgcf1rWXjA/rLXsg9jIjOgPpY0OQ7QrSQ9MFKavzqnhQhAE7WqNvTb5Rpjp
aq8hTE0jZh+3PECY8oZuXQpEzhySRX4cFTAeycBxy1J2hg2s7YL51dLvBIogxWbU2n+YkuSg52mh
amIwCNfSDr0FxTjin9bJs09lsp4Ka02SK7qSAoTO4MOyY1fdrS0Lqi7hYQryMydtSQQ0r0ZhbvSR
uQyHZE7GTv7asNYZSbjV7ZAFJLcDfLs647Uq5UYQiRpRN5rsq4QrqRr4Z8R7adlt+Q83tKI1aOwo
b+FZZr4BxlcZEIP99cxA1OytNQAAUbwsfn8Ik1Ob/mnzG74gw7grKvzsPqf0uA8Nc3T9zyAEsGAl
DR57kQXzhcdcQ3/Lg6JzNmnB3zjcB6PDmmktSQBrQYABQa6l/Tez114+EoSfpLBYJBzyw06Rv7Nt
AyTen62SaQecu48/CrYJqJGQ1gxrDT5/pn0UOIuChYvWZJ5LcZTLAHot37/GHzOWHwbH8Yy1E410
AsUFlgzDYEkuBz9wYMKTiFaNpFfR2atG0b8/nzGuUfiMkgpROW+bQOLHEJ/drdexZU4rHjuEBhN6
6o4XkMhR6CnmbpBL+B4LNUhHMaedwukQIQzv6o+pnz3477vlkFAYxGcLG5T3bjRXzXK8u/3GpCUc
xXjN6d2XP4ajk/1BvxDNcC/ITYnJuEcpI4GQqma0nZvwyWyzjW0XH9PMQQ9VtiFupWbEjeOGqVTM
8CDJJ9LTdI4ALotJP4Eky1i1Lt2+4YwbapQRCbXSpv4CQcHHsiuYcQ8zpa8VHXNiO3HO+7j+8cm/
QJbbxAtncDqiM9sTAvwRDwGnOh4KPCfLvKOzelDv7aGdn2zsOQ7XmUQYHDDfi82XNifbkKJ3GRu2
xkK8lYSvXcOKP2FqW0TfOwP++lJ4pi1X8TgCZ+F2S+NNzm1uCMXLFBBEWC9mNvGD9tlgKJzYWicq
Ue4UlVzZjPtjj0fZno88DqrYWeyy/80gR7jCRcNGiAkIVdrCUCpQgASRB6h1nSakzbNowTXCMz0N
32gyTX0vM76D6Kcd1b3oAm7KwU+Z+7S2erLlCz7oBzePYNQkCEPm1c8svlu2KSpTwqXIypRg183p
QgS4kP71MBjtfu7qbRQmLwZinT5il1vE/z/mavq/bxRc8hz+zxsFGuLP4ue/7VOXv/CflYLO4sC0
hEAFhfrRciw68/8IH5eVgs6C1bVRHgJI0+ih/ytPwvwfjoGmimk/QFuhLUvY/5UngfBRZWigCVcA
sYX2bf+/7FMFyRX/vVNXWXLojrasE0zHZkOxTA7+t05daOhibHK41nHQXZSxO6YNzZ2jHhvtJivm
jqaC5YnioqBiD3QQQEi9tDSiqIm2WgizqfnpYFQT84egDn4MNcIEAzewx52N7UBm74mNwPmaxfvY
QVTRamsDSJ3aqOsUJ2lqQF/8ENqnqZBiCEpvEauDyGCZTCGKda5HiNJ9VswSkp7dwKR/5m8UXNwZ
i5CJ5a/5jdeG4zfwJYe9nF7AMqzCtD2lct/yX4DztWAVwBFwYH0QObTuafSd6qmqKYCSp488xJzO
DG086+4tLrZkIxiUIwKfOCDvdeVci/aBotFeOiWmuLCBNWx8NvYstzkr1dWCOOuGniI8QV0VKB8F
IZ+sBsKU1XDHKFHAzhJvFf9Svb9I+8k10xVgx+qzBESNag5mURfEwDHaw9LiU5YFrrqGzsYrfG6U
LTngBhkW4HFb9T1drF2RpzVLDNV6gNMnwdXpJuL/PyLFu4KOqBp/ZeNuDMV46lPrYEbnqEGd1UNv
ak89XsnZ9lLQ3HJGmL1YpM1+u3gUR9yEGl+apa3VzoY7xu+Y1Ok2N16LBkOy/q6H7VoY+yDcTAPg
SQeyTXvUxVlyR6fma5x/u4a6auXBonKLXc5SsCS5MlwYq8WQJi3imyM6WowDqw6i+wz/okXOr3Pj
wijxixgrGLPqWdX9oMnOun7NTYi33PM4bhsVmg2Tvpgt8cK7zbB2lzS0kkTU2+BGFCJEDLE7atoM
HJxNIzEfDEYkanB27NsEYzbL53/drdtDHGCwtOSfBQEyVIgoWs9Uh0SJ9FSYXsf0INlrLhRS5+66
3mg8syF8lFF/nQ1o+xVz4GKtRnxU/QXLmpPIxxnjJsJb5k+5P9cXRPcrC55hjlutRj1D3Oy+asof
+FRCbCbnJMyXJLhGsReDP2W53W0N54PgxtyJD3JhTxYTbZNBTj0+RbjfdPh4XQpsilixktkn/ZIC
7lCnwxqqPj4RuqsxWKMtJgyVAHrmLUVRrMDGEqOBHdtwaWRDhpu7pooejYY0l2hmvz16ak6cAgTX
NPykXbF7rwUtwQxA9WrnJakN3LfkSvdjtLMY3pQvsy38+lSgNdPfnTB4ILuChVLFw8v7WrJfd/Nj
FmvbTP9sZiq45zrj3zg9YrzxgzZlSqttc8YRTkP2GjEtGOvilkVEZLQb8rDRvfmFu4sNh5iLetcN
FHjdj9EiZCpGkFOvzpKQPmZbwVCxFM2rYoLkkmyAVMIeNSaJF9I/TLc4qfW9b0GZDKzleBobMIbt
8JGkh676juYvseznEXVZAY+e+5UZ13nKnuTSzKLnCHikKj5vu8TgjHk0m9Y1pBgwSRtiUJk93VCn
rfpiiUbIyLnRd1kBlzkxaYxgqGpnJ0mZkxXNISMmIs7/JCcR4MXRaA4qQa/FwkUAIJ1WX1DSAFVn
FFSFR5XqW5qLYeN5IEBBjzpP1a+JWq9c45LjnRlnzZ/72Tet7GByXIQNq53ZOAet2KgBdXnaYApS
V7NyZF1qs9ZhgDTG7S5o5i9QKYhh3ubILk/AUthzdNEnyGY7IQ44kcTXdBkkkk64xbrQyGGTXdpv
9BmZprAhMrbLuGWgplq1wGsNF7sHhOvDrImz5Q75g2nZ92Gsqq0WGGCmygmnW7ovKvB9pnTISJt/
zJk5ij7Z45YZZnMGsQ11l1m0/qbW8TdEMaR7irMJUaEddCt+QV3kbpNQ+XYj+yiskKR2RcenGzzn
FpjcQjSFZ+N83hUW5ZHM9xg8pzTBWNbStjlIOwqdBDSpUDRVKNzMFrKoHXOQj0mNGqf/1SCerFBT
Y0620nEPbgFruhvfGC9ea4Q3ak5/EbTSfisR4ro64rWii95FrcHBVx0W0GUML3pRoiONdNY9fup1
YdWP5rxTogWf6hJ/lwVjv69XcbxI6kHGyRq+0FjBjJIzwF2FdfXKJEuWBPWo8dy8PJBuwxBqWeo0
UBGjOv5jAdWTiea7Kv3vSOzsngLzt/Wnjk+wrmK8hj3riokmqZ4QJnfdtrVeO3hoGgt4h16/H8hw
C5R0Rcp1sMNu+zP5ghAIf46Sx3kae3ZYLgoaOeyjhCR1qIDfetxdh8n8iszQvLoEDeLGVHDU4Sdb
D2LsD32l/o4atx6To6gKpodARf7atXC74JgBWLcyUT30tfjjcKuxZTYOpumZ8y1C9RfX4olA+AdX
47BH0sgar+svwJHk1mjPmZpN21ifNU5vh7iBKdiY8dz7zeiyjirqQyamj0QOX/qEoKqaHb5Yaa8r
lptOl9/bgaj55clodNj8vNFd/tIG+jMbOyaBtfMUIf8aE94At+UQA/kDCyH2OhFNO6SKF2sweTnM
CD8ZnCZYMADPIEbLRDrPimRRGIKmA8g87IVmIPpU+2MSZ8AsHP0lFILI3lgEu0ACYJm67zoP+wPS
8lXLh4OXpEiwfXlqSF+gwUhlXJKdo1p7HSzH8RScADpYHZJPGoh1ZD7RddOSEi+uQ6gBbmayiswe
uAwfgkXhHADqeki0h6Zj1VjnFEjumH+i8sVI5ZQ/EAhVfzB1Di2e0dFAlAwe2y+i8mQYMvTsbCrA
9hnDRc3N24R9YmcXDBmIwBz9xdxKoHq8dzP7ZkZBuk0aPMFqbT4MpO3o6rJpTSrV6xAq0ylF1sGa
DBOsZ4cSqxp2Y9CGUJO4j/lj7CWaWJ6Ik3ixRZqvsOM3gmFcYXebmaFW5STdQ8Mf5kZ15CbpUK7x
21ED1iByHeZWEIZxYN7MgbWZiUFz4XCdLFLQNq07AJgr5VmW9V7VSQyJp3uauJ8NPnrdhBraGI94
GTwDlMMG2Rf8HrOFJCi9gVIQeyb4L6o1vaQWOlqEXzWnwtg7ergdE7iqDfZNhaFgzFDKqzEAs98B
pwq0Yd5r3ecMNkLDi3NpayJdCjQBnJjWIDzQDxdUfln0EWnfhCEZ2q/hXtwIRyhjHn6DqL05+U2J
cfTY1qVpdX7JSx7uQ4B5qrJV0j87eUg7YqpkznsSoa+Hx6djKnyU2qGbQq+qon1WwvOBx+XcFiDp
UBQ7lb17p5mfgDRgdY4HiXdHN2DmFwEBlgUSuGPWMQPp8s8lQ8gC/OykGGL+Exer4UoE6bqutNcm
fp8A0TPeIwcDmheBKPVa8P1KorHS+okSWgzNa0nt2hGprdgfbIigmD3UGo37Sm8e2yq92x3Oep5+
NT8Qh+H38r2VzVOUXDD3oYPZ2VmO9xnUajKTn6Z4HV+7pKSSqJL66LHv1Y1t0icPEZACwy+RUMxP
ZZGuBqH7OGOPpnq0NbyPGgJ58CmPrBzw2KsEST1Yk+u39bvL3JIQrDVcO8+1trPiHtRmwjEyPSQK
cUmkVeXKbubFpvYptxXiBhVKfk/+BeVEzrqLPRA5sOSlHfbU2qOzM6vuMR4B/PMOFe7sNcE5AlZE
NgO05x1sHz8U8MO/SE7jecVOTqAUfcU41viWwYcme0e9qmnl90jXA6kjav2OUqzvIxiLwcvGjg7m
7LiTN48/aWutcFex5zNXUf/bI5WckI0mTeYvRgYbxYrNOIk0zeYYhp9ycZs9qpVFcMFJZMyC0dKb
5Vk4LLlf222jIUAYr3P01DOq7/tnBWgG+FtOuZeAwIKQit+dOz/jqgvYRSY6K9QYyYrOLDG+1IwV
S1BRbZOyVMPRTvKDcKCUT/RVJPKqIrxEREzJytwGpsAVkMwvPZE83MteYrJWYpFQBuB4KscX5b6e
osd4MFcJCpiC5Fctsv1uBDHesw3dSztaO8ZDaD1q5WNlctspj2r45JiPcrBptVS2Pzh5oF7G7/qY
r9WYNDwDPDKLQTs5DKPJLoptSep4zfBjx5gpYAk2VyenAZD8V4OPNEo9nc8TEMQmrluqXvzdc7Ex
8EVNeMZCtXqS6XSzqwdpjgeDsY8OSLloK5gLBVEZERA1APKMxzrn3Jc9fCP8HuPRUI7I8MmMB5rb
vXF7IdOa14n9yPSIOxyO2x7aMwIP+5CpxkHVAZhtEhvMtGy8Okdclye7OH+b0Nhq855+pxTXZRpX
A5d3ww8Cavf1ACEu+OwTkrDsJ2lfAADy86nhRhPE8ETrDgpdTPdV6xHMAp5ap+QbeLMa+Wya3A3C
2JTTRdfI6Z1IMNSjS1H1+4r2IiUmilFxr55DdiWLzU6Zt73NDoA0aynvuriPVD4Gqc7M51eGDSoS
JIayNA0uiiyoeR3k5OLOuA78Z7jKTLpRbIetIO6rqW6dYt7xf2/j+Qua6YNOBz9uXMaK0wwPcDwK
flRDewk4JUwEPxj0eIgYosLOSBlJjBVTx/GYAzIM5dMEuEEq3zNjxwzuEy1G4EV0sMvSH0uOVzCC
IAyk0qotlJJNY6NZtrLoAgCetVf+OOJcDxCSReWlyN8HlNk2KGaFd6AO9Us+JF9lzNGuhcKfQnGq
l+H93uDw0pJLqN9qZ96JCIJ/e5pnNk+Y0Sr1uRqnvcKIcyKAQ983drN1TaJAhHIkVm7tAj/O6OFz
+LlzTcSOZKxZt7cCCIkK3jNv8w0tyosahXvTbq4VF7Ph1Ke8xn6SvkxMFLA1TVrp1SBQrCdL3MFF
rStQM1OMdHKa0jc3CVlNNZee5Q5Ew9YmVSjtfTfi1i31q1BPmlttiQxjI4+wIBbmRw4BVQCnjpSz
4GzUQpOwNrFMWaezjElLGBs/MUlvcBNfLEmF1vNoxTys2PJgMVIikfKcGz+jzua15ytuX3S0N1ZY
H0FV/kyOguCuWHDM11jMV4cWMs9LX3HeE/Uauo1vlT+jfW/ntyYxDokDpF19tgOcncvmx+S0dzk3
2nVFHINRx8W67Ek3js2jNv3V0troIUMLuoTQGr+rxPSdCTxIxzi8j5qNLShkM0BoI0ZI0OIEc5wj
pKpSa1g2tpvWGl8nZ2TwuhnC9pLF6BkacjuFfHMmVK7W1h149Fyca6zgZHHRrZB1o9gvQa2G+RTn
O3VQQdvxuM8PCg1TR80hjYxgwUNWqN6LBqo71YuNVrwnLgHJlMpkPVL7/o7u65SpxxA5qjT/QKOB
qr6UxrAhMXrdjnt7PIQDLRuutyyd+KjwUBonxilerZ5xTaUO5SpBF3H+BafIz5ropJjWuxa5xA0O
61SEV3bDqxmLa2w8qXVImKn5MBNwgGZtwUNaer4WGY1pKJbR1N4qzupfQ4kd49IdKDPCHB4soa3l
M2qmA/ZDBMUbzWp2ZcSnAIJeKYu1YfMW6/UBRDoW2/FUIvRdInTc9kFxrhBXsN4yps0K462Md1ri
wkV2t4uKXi1N8pRivwqO7SKprKJrMJE71nDAcrgal8rKj2UBDGqgV4TmW94q5dglh5I0Q94KXrmn
mGXMiCVCNl9u1N/xXa6NYcJoZ1Aq/vXRLqxQ+UbTl2Q50keBFyDaWZInYkTBiq7f4vqZe7RJXgOU
WuIr6h6Ee8/Z0c+kCuSFdoCUTBjplvHakkOrvM119BoztWnmkrtm9ox6hFdebuDUeTJvN4XhAXtB
dLJLiHN0b46NbGTlaBvUbG1EjkRwMh9tQHVwu4quwxjNeJRsNV0emunGRgg2xVB4zgCgn99RE+mu
ioeFeLvLrQeN5k7Aozah8MqAjlQm5xjOlF3qB4NtEP2VBv+V8HAOD2j0VRS/AGNdxcFj3uurK5ba
bUYeS1Xdu8w5JxV86DlFCXpT9SOw802YvLmxCWdK37f9sKnYPIi4P/M2rIzpB9Sg17FzqXg5Ybmu
Zs5B3VFXWrEvE76UloMlDHA3L5XXZm6vo24yUKYmtAHOplfI5hudUqVQ3e+0NxBdRuuSfdlkpZsZ
G2IAnotM+Dr6y1LF140DbaXfNccEqFzfyk1WHgvYNCPpfvp4b+NfVe3XvG4spsnHVG3PcnGwsMzL
yYUJ9cex5eSJin8hXXjj1or9vlBZI5cZAMfqxISxy4hPnC5pSESi5fCbFBypLg1dcn2as2iPnR12
a8mYjB6I/WuBuZXV3yHPmHOml4R0xDHGHtJH64TXrYzK69Q1qIL5K7SkeR48hGwFv7sO2j2LJbSJ
LRgZTK7UQw0aFo6jFBV2+Vty9HEttZPlqwap7h01a7vHerzpieeUWB3deBPSK7tMAPqMYanVHAD8
sFz2LdyVFTUOWh4c5VZJAg+69BjWbXQuSEpz+ssA2bhNH0yXP+x6uJylyzQP+SSOcL9h/GNqDHXM
85TCFyClKuEXboejy+raLZuddAiBgEJGeH2Ebq50fhzEehNkMwlAberrLdb5bbNUUdVfNr620Yxf
sEcXDWSHCW+CIFJx453Te5WKXJ23tFd0v+l6ysX3mWe5mb7TxvXtqt2B54YJy7tBRp2d70QN39IT
3NVIcfOtkSkop1+BgRh9RgkF4ZGPYazOAwHUQiVsFgGTLNagjM5jcomnTxETpcjSdRn6uhrHhcN5
w6kuAwRhY0rXfoCJt3GynWadB3Qn4XQYutNM0qgj3qwxXWFh9IhpdrNLZ+/xjjIJLtcYuv2hwIH2
kgwTij6e/u6UU2LU5bGyzzoxSm7JFewQNIlT3zo4VNJVBw7PfMEEGlgdOSbKqivulfVRQX3M+NnU
+AGUH7870o4OclF+tueLKkkRylYhrVOffZsx4RfTXhjDbmK7GPW8BG3/brjXkOANI0x8WhmKmW1m
I32RaCLEKYn3qfpQl5jj0v1MSuOIILBnpFiSPgA8YI+9aaK+EzOUqZu0DhXj2RCnZ62inP3QSFQx
Of2rQ2dTiSffqB89FFI/RvebufeWNqrPnyoU1pn2GdW3ufka3H47pBRCmuGbjNUw0O/U8c0m2KXr
CH+Jj3V0UEN7ExM7A+8e81uBuEI5Ibfy2xbTq058TOW1nD2dYFLj3LoBM9liKzBkzHOXeyF5UczF
I+tsYFJNSvuYzb8aQkLDnNaTRurX3jA5gfGlovkZYDbVutzG+GA61A4FGEipdR+wBotl3KtARWD6
Oc83i3OrdzI2PN8Fx7hBSJyCWiVUpy0BhGcb5yFf/kqz0lssrEMCLE+yNrPZMVB3hegCyS9dy2ED
nT0fyrM9McDx7RwuugZW35rXkIRidkAO+ZAIJSo8vjk77jz5AQjguw5RVcq5qu8jlYwx9d6I5U+L
P9ivr7P+aDjVhsHQRIkqp8fWGLZgs7ZzB44C2ZMm6leJ/UOWrYfu79jK6jyxLc9dtjf5ZXKmZ9HV
QAWIIcGhLMJkx4Cxd9dENh6slGxIB4Wb9o6ymDrtFqVnB1cHCNGF/4zGGJFxca20x6K6m+OXrMt9
S4iaEaPJVhC3sJ1pwmNB4qDS/VWVP9VEQDDkObH7BEdxDYacLzHxbYBOCjo3bXqb5etE6oTYaW9B
/y3ylStRxlnFVobPZWnesre5ubScWaOKTM+Uz4hReJzVx4qIBa1GTjTOh8F8tTvhNylAhN55CufP
AY9EVzrHsmlPkglmqmReo3U+Y9yJ9HNKcXgW+X2OKsxNiMqcqXkf1fmF9Hd0JNzpWFaGooXp53ih
i2Jmep/L3gsaDjmu2goZqDMgPh+/ZtpFM3mZhguG8kmz8SDmhxqAWZDhnapfjYQtlJ0BRkbIGrlr
1ZAnB15nJ9tbZmlHqvQDkDgmVLa6MNo8nZxkkZClKYiWIXXBOpEV4Drhi6TmtzgXzeC1oSXoxwaO
FrxoUppraOjtIrATBXNu5W7ReifKYUrAJ4/4iLQZEVLybLKJKwmu7QXaH5BqnT5sC/D16d2pSr91
GdUN7SYkPyAlrZbAAIodsmwQ3uHc3UbYvDTG3poLjtV+I6uTAjLaDcI5D1p6suzrjIZoLBlf0vyp
DTzVUMF0cbddNDbOe1a/ki/0PDXjd4/L0n0o0NwYPWlDNkYq3WfA6kl5qLrjnAvG1OAo9GcRV2A9
n91jV0WXPqo2ev2oq5ARbXI3BpAErLeDGyibWIvQAhrPwYxhw5IRbyUFHcNg+ZeK9tKmxTaao20i
5Svu/JXV2tehyTeIQVdorPeTZkCBAP5Z/7Rt4iNPPTb0PjNZLh3yRCc+iYJYF5N18nL8XxLuk9oa
18z4EcqcOhnsLQsjErhr3WSWXfN2SexZcAXh96OIJQBOd+TBZJofau9chDv5zUlgg6fvQZxtY3kZ
3XtMDupmSUPR5A83sRJd0vhFNCZSyc1cvybZ1Ukepylfd495qR9r4j6eqm4XRvuORKVnzdynksAc
2DlbTMot+J0lXsZh/mF/1tn8nebaBi3aXkQmllcDnSNmMolobMEZTD2z8CLfKhUy1Ok318yDHdeE
VrYbCCGvSU0+GLUTmztGuuI6OI8dAw7ghnPeH8kj3ob1ZuB87+YEUQ86gmrCwovErE0+ERMBpig3
HTsZM9c9oWkIXnXmjw+zbuOSRfg3k3g0FH7CJr6W1T6l2GBveFBZONTcsDreM/zOfDe3ggcjRPlm
gjDG67Vc8EUzbrO69WyMh+2Y7Y3gXZkJVIMKM4/cjCQ16NFbLlN/bgV2IZaiGscA8R2BfYpRbEYL
kb9k5Tj2DPVAeCufIVB/t3gy9avZnczB8VJW3G3J5JNAVsd+hYNJRdCSp7yxDf1J9Iv+d9pa4kvX
dj3T+m7JSgp+1emNat7PE/FqkPwTah9qidC3/9QHeeYsMFkmV2R0pOlDl1wKGgGdM0rw4M3BkldJ
xDjApBiegl4NH1X6acemF2U9fkPOekwxYUbM1lenRzTBkl/2XZqCaceix0CIXV9j57nUnDXQRnS7
4KwsYsLViXdXP8YfRANdYtS46BOSrHsowYJZ78Xgrro8+gXIsiny4BFILFrGL0s5QHfyIv0lEuq5
K4Mt3mm+x9/BfYhm7ZXqG3lJu26V+Ef0GTF6JEawpFUSRpoj22+0yq3ZebCsDp2yVbnQ2acuboWX
QjyH+V8BFb8JLjnjsNSYLgk+iYlb0kylP4B9RH5Ib/5U2khjcfDM7b4ZUfeT69BkhGqQRDmb3w4E
UYfYSRuvSGlNB4hkYPDETu1PjnyekpDRAbMUarvBfbXzP6vgMzg4MeEEzIDRyAUFOGBuV0yUnZmx
0AxWjYG6g1obtQrWP+WOEoMTYMlUiSGnFEOFLrk/lz1NLcbzPrN3Q/YgqhI3qZ3sooyMs37cC3M4
hJnc9Up0I/IJleCj7JRvvXP9WhBeqmLGt7ttV2WHuSKYSV1y78lEQlMXOr7ZCQJRsztM9l8RgZKi
sc8n0mrmX3z2Uf0OvJS+Wl7U1gBz+KtjYwMHtXJYGXXmeFHA+djOi7U4LNJ1SMZyheiiQEZsuMHr
pF8VYW5irTzyF7EGZ6xk+C1e+/m+NAys5N87m88unXZCd3ueL8nQawkHpKv/o4za5Xr1nJOzk6AX
fup7RnmBWe0t90dD8ur2MYwuAAHOoR2JD6va57RgWoX4IOlfs1TdAhT9FQpsRMe9lRVLJnhTjmZe
4kC9lAMK3HIPHbejdMCmj1enG1GAT9Cqkxk+tfKU6NO+bUriCQDn6JSOzATKCsA5+IJ2eECOi2Hp
YvyUDH0HNcP3PHl8LMQ4qg0VuK7djLA/ogg41X3zNxakOSK8mO1t5Zj7iFDFyhqIQ4uOpc20J4Y8
UJ0jedQ5zsgPW1UaSvORvaQ12HuI8shZjuUErKHRN0HpAEHWcJVw0liu9OJerLSWbWw+K9B8GTg2
3c0Z+28j6LwjyNv9kPL9gDpvuGCygklevcDY95PBSH74CsyW3aZ2HBgQslt4clM0w1MRrJaAbIQf
fU4OCdbtRs+3KqWEYXSIgyHyMqRWdO2tm4dDwqWlKfNdWAhnMS4QwAO3mzsA5APV575CO/QvUza4
kq9Djk712GnNSQh0WXgqe0ngQvqOd48hPlplpyFhUdGh00zlrpqopkkHDWMa7qwk98u+SmC+Qh8f
FZQbwWONFHqiYEaiJG9p5L43DtxZ7vR6eNYyAtQL9FlInOPwhyg2v+XhLzUV+pPu1yap4IgwFPOk
6d3HmCsIUJ4bis04wa21qjkC+p1CgBkeLpvt3Dz9jvMPPKk9FZM3ZeQoF4h9dBhR5E/8mjhPmqE7
FHq7bynJMKZRlgxN+1Isbx5Wqqklz1f8OciXinLckqxF2nqA0pSU4Ab2EuKgDEvRLPUXRH6eAWB+
LIjwyF3xqGHKKCZq0O3/5Oo8liNHsiz6RTBzh8aWoRUjgmRSbWBMBS3dIb9+Dlg93TO9iWKyUoZw
f+Lecwdak7DSnxr0YJzKtatZtWLeV8M+JRBzKD980r2rlmF0BA6pJ6S8q7YjM4uCSoBFycCbAxG8
NmB2qbvW8SUjgBz+BABV9r4010j1e6QWIZE6SUSyBa4IyKt7Y1nCRcYrh+a6ym6uXPbOA1HFj86S
RrD4ltzwxBPyuMSvawTL0AZA7F2jcK9kvw0HjxTMaOOY0R6Ey0opdOyM6BcpdLTgpHW9tSWXp9nh
nHaPtVlewyJatz993pAdysBlVcSkHVlQ9V5Wr8ZgXomc5XJnrJAMdwAGmwH9Fhibp5LePMyYNNMZ
lgvw+960OLkQPnvtjNCYrO2sfk67idjhkgHCh21/JDOFqEcrAkpw4C2FbLs0TywZXj2K37Ynwlle
skVK3fUvtS6PrRP+Mm0+xaDO94ndPxmZ9WEqSiWrdHeKGUxBCGY76aOls13TGY+kMT5MJSzDbN6T
MfdgUithESfvhhBzW/LEm3ThzC8ac+vVWIQwGD0mhFJao3UggGrb+ZCT6SJTQpAWBAGZgEP4Owm7
bUFTlmfRD8JCV403o36p17cmKJe0aGip85H42AwB26j6la6s9zA99Oy3JvvNNv7UDFJGFIxB+e7L
aRelbLqb35O1s0y6g/iquT9xIJOriojOfDFGCWUZubeT3OvI3i8wAG+lExfyQ3hoItC7rL1NdHS6
uEiyKNw4PdgZlAa0cXb0bDmfAOoLQheajv8WPcq8n3XwjOthXzuo68uYzf7jLJ6i+skcvwbi1Ud7
kwb0HTZabp7ZQSL4stS9m/0/XsEghZuBUpaMBwxnX0swj9U7z3ExnGJsG5SPlwqLxmDVuwlyWM9S
3XLS89Srn4kYPmQhH+SAC5tkuckhhZBFiaQS9ALIZhcyUGkHEIpwmNWzvo8dtYvLqe/ZDpMeeR6S
/iEYImyWfvBn8OKPltF65WQcJlaHsS+8dxNWiGb8nOF1NepnVRBCqcrswoI6s9pHDlTHeRZGAT8H
9908ajQqffieE/IS89EsHhGH8m6I8Czk062bm+eGkCWHHAM1megDxGmRM/r1w6A1k+VfPfPatj7O
c/6lRoAedWjjkKiXeTfRh8YWD/WK4O5zn5nFxpgd+43h7s11uuSUxSLazT3NqzuK1yGwf0eZOOs4
/oCjUL350bipZu+1DJppVRtOsxdAFdaFbtleu9MubCdmoxgEFyFV9OQYEKSJlPY521GF8ZZtjfpZ
DGxGawAXAPVL5KC9pZ3PbrDFyrGL/iJ5sYsZEH3ukkdNzB7aKj//KP1861XpLejht01twpqeY24G
hfFAZB/kedZSO4Qaec5pEIJLHUPLo8XSv/3OCCka/eApTJAmkTCBwBaHQ1PYP6tMxMe0I77F76Ra
+4n3l2vY3Tswm5mA0vnY8uSJZbZajrApcEHsiCt4i/n8Zoo5oINfj4R0Es0xylBOQk7YCDkfdfhq
nGXM+M/+HZiPOphYWL9H+X2sRohqFB7IL8yMTMKQcDTFJJndabFU6Gh4+A1RQtorkV597ssg2pte
z+JbrEg131SmifYsPajwDZbg1o3rg6Cerd1DKXjHMPljk8823jrJaHoO+yE8FdGQv9iEzHXmIF6L
hGaxeIWK+GoToPHYjCSi2Sn7Ku396jVHmDvaw1vuqnLDYgusihuQLVEia4lvQOHpDbtDPy4nQgVt
CYZ2Fmhr15MowEJz7ODMg/wbUSI+QNPmvZa16z5VAO0z1jujVbhwCemCR8X4EQ2qRXnJTt3NWxK7
nhskyY3skDcyGx9RPpqokiTRUml7lM34M2UgtR+qlnna2AOitzPjRcJRqDCWzUkNv19mgmaPnGsH
/oFEuwCH72VE+TJFjwmrWyuK17r/NTNzI26MfT9q55JJEPdfwHwtXDjc0BbECDeNMVmJ4h1PGulc
uC0x77AVhG4eUgh5nAtkWCGaExvP4SaLmAqhYLBAA/Z/c/rQtkTRZ/+wIr0n0K8iVbafnxSzriD6
iYsXsjmvq/NFRihDHvIPKvQRhHBDI8ByiqXSs1j1EqZbR6Tb48ftcbMtYvYqy5FQj3uVHEfnsyj1
tqpILHZ+kavGcYIuJ/ghUxT27sPoeKzviLiIuPhr5uzgu0b6+V2KpxZk5diQFjdvpUXzTUJyjtN7
Zs8HHZJ3/3vpfKU2uycN43fT1i9F/eYzNOqFOiw61rk6VuFCyL0T8Q3qh12PT05RQBGL2iXpaSTD
VdHsoSw/VEKdE+/MuV2ztCssjObicxBA6OVbxdDWwr29BD0a4YsLuTSv3nsYIpLLUZH1CCiU6pgL
3YYuyrOm2J4n5cms/9JCGBQHycTpvsQKSjxOV4/rwvKyQwtXEp/MMnou1bFGhoN1fOUMwyp/ZuI0
0QPrsyDoG+x6eHWZ1YtsIg4o3I32bqDT95zPXj7VHobYFNzZtHVZbVczTlzCsDB1+emBINUNRfwq
8OtdoYKVwe1oM3qOfzMWXRX6jN6BAx+OZHnKkt9xWjGk+2aqxdlnUaMCqK5h87gskAwWHMiPm+ar
KjAesL0oWLkJ/HKdWmH+Y++FHCFptgQCQQY5LzQLkiIM7z1ghNsl7zVPzejwc3hVKsTPVbPt+mTt
I7JdlJjeRBXxNjOUduRjrchztQim7SG91UwQ6/dUHZoiW2gZKUYPhlC1PEX9HzO81beQvW3PZTeY
l1FQR7JCgqxnYKlwTgNOAU2PXs9PGGW58nMIuScvfDERi4A8wNeHTi5/KdL+mNGix/XzNIDG/jU3
yOjNWxP/bpKjQuSEzigbLlPwJ+yZrUbQ3uySbdLG54a1Bgf3o8Db+eFNxLbtJhz6xZ9AtcsO+JDz
IW7pzA1Hb93gr4uTKiU2MMPk57h/BHAef9jomX8FLXxTHlMbCJb9Q4y7kOusi9UxTDfEtSfpj5LI
FIc2FCNpUv9FCfpQ+rRN+8pGWAN/D4UgDP8wH2EGEggDW6R8iMPd7KBQtgHTcZR04m4QsYlNMpFX
i5ZF+WRzbKr2XUbuach/RVSzHQzSsHolyUgQ0zHtRKI2y1tnZsue0gKJhvzr+mvECdJuLSKJmuIY
MNmMIog6tx7EQmG+t9lfLlpc/f024rQk/4P2hHdDqh6KhtJOruriYGUvs/tH9fso/3QQfDa/K9z0
VbBCf+oW9toIf1g1QhKwCGJPWNRMtA2xFYwLVDLWN7968iah9kSWI3pv+l/TUEfrypTuQU5OfvCI
0VlX7GobD5K3ohPaOmEeY41JjXW7qOcMnHcZiz6GLH8sYX+4s4GEecKtm5Nd9Bw4V5KBkMvi2zMS
vN8Ds3azicbV0Ey/8Rn7rwp08zqMmve2Y02ZVBULgU4wqmFrXvlMkL1iR/T2I6tt50enPzHKe5sy
B4k2jIymfOOOCRIXI7RGCOYs0DiqDBsqoOWaHpVj/7eopzd3MSwiD+MVvFc5yqLEfYbT7u9ioH9u
pD4ki9WfRQPxsKBTsFln0VgCEjM7DnwjJt4iNgc4XiCdBlQz10g216n7IfjY2/xFLA+Ec3iXCR8G
5BMBfw7rCga3JhtpH0uU+DlmYl+WT2V27oIJuScLJv+vn+48cZuq7GXCROSWhHuZf0PNTHOodjP8
YQ92wUtjnP38N4yOO5DpFZpoj2L+NRuQuroYn7pNZzGIQ0ozuD0JDfrBtZ8UQpLF/h3DoZfZpRxf
g95+DIJPA9+O0X8vFpfL0coH5sj2JouHcwuB0Y6LYzYiP0HHPdwq0Zdrk0aWYOuPvCWWqGB/rlt6
5jkMcBg3JELilrYyhf5NuXgnMUgbvsTrSIiV02Xnvl+lYTzfmkThBabkKbyU+9HF8BhVjnPKx5TM
qXZ6A7kMNJ9w6c4CXDXz4kTK3aeZEeyolCN8S+ekzB6TnvMOHRGXnxzYWGV46zWll9fA2DfECOen
Hg8BgU7ov+lXzMZBvzCkmGuEd8tJvQxZc9YThzOfBflgMmvESj8RNgmCDLDPq1/31cXs2pgYAH8A
Qp6ffatjdMFq/Cm0H1lgPSW59vDFqWFtLYqtuUBTWg34tg3tXtuCWXnRDNUqSQh5SY6yhIUzDCAr
FtmxGqf6khMVOCKP3sdN9jMwEShQEMsdNd0h8NTMKwWM33iJ0Qr72bWNigreW5duUkOzYSo+5QRF
XqU/J0eMjF+ztaGceaeyhnV2lv9hhLPocZBl8rFlocJfiGcDk498reDW8R668Y9LqPZ8mA462bYh
93vbIp5xOwR8iVEdC9aeALRrrjtrIlotlbuQQPIHoMkMEmAfBNCTkyb2V0HrkWKgiCOJ0oghR+8y
cmKcvDi/DF0v3QmVYiRIfqSjVhsvI1kuifNnjBh79BLUEQg/5wZpQlVw9ZP181Hq9IAz8BjZ3HxR
3N+m0bXO3gJ6GCA3RGmw70rCRGGq0Kd67GYXckjEZpq7TybIHcamonILk9P3j+1G2IwjsudpzNgO
Lg9Zbii69eXL729+P+SONx1Tk8RvBG18+f1N3RisUqz+GjRBcKT5GBxYXnw5IbchHFtiYXSrtMXD
HVHJVOw0lSjFsVseRi+c/3n4/t5/fvj9f//re9//V+vh//6yupzjo98eK4u34Mrl6T9OfYiYRaoU
+o/BXMOz9C2QEW4FUnrYRY5WdTIakf7rS1F4aLsD0eoD1O5VN0f1CeVhdfrnf0iOV4Fbwc+no1EP
eOMc0U3Hfx56PM3p0KMNNrHptJPrHb+/qv/91T8/TJwaBg/lDkm3pzj73wfLIpjL9COD3tLOTg6S
KwazzomN2rxDGh2WBFyYhoG9cHlwUnZ91vLwX98LGyM/GAUoIi/1uGq1d/r+ij6eMVQGqtFlnmHT
1zxMurRMuFNOtWvT7mMILQnxPtb63OU+wUpVWG4rs07BEOhb3Dk2iXZZ0lK+Jg6718EmN9v6fz+O
x2g+xW//+Qnfv+r7p3YLrSGUbglKajTOzHD/9dARi3D603ksmkKRnr4fBiKoOC3//WOL54D9aMfg
wMa/sCMp5EubrUkKY4mtxvcaBK258zz3/lutNXoG+hLTvhtlIR/DmPmHkbaPvUV8pEzV3bbIYmJt
+2niC0IlhkIdYYu/GzQNiNOO+SUaMK12ZnCctUShjEdnM5B5RDOUxmc3Nb8Q6DhbZQvw35Zm0MoE
8/T9gMFTMQUykD50dXMak8LnSxgAZleSQAfLyGutUzSrnxkBDqijEcuglVBhRcxtFP2IQrthCZf1
J48FFwMr6vgSMFfYtsYmZsL4kCZ4/ETdn77TiBtDPM29K/aFNx+KckBWoMbq4HrUaAFC09qdlmgP
xnEQGiEbWDvHJY85F00LBTP3WB131zS0q0OCjz/2DThi4WfZ01WYswP2yqRjQ2seHrwgWfIZjV3P
fpmsxGArQQ1UFgpru0zozSx6K22Y1yjD3SeEGGApGvERjgZFXcZywZ80gBGx7DKSpzJgbKZmnZ+r
qKEaK9StusyeNijah3iTOEzpE4mm0Qfy3DatupKt8P1HOyrE/EBYzKms8SIMyfxSkllzmEI2U47u
X1wDOwvSlO+fODWM0SXNJiQi1C5Wpd0dYZKIfwImOkSQvvr0M5ue1C+WfBUpczbU/aQlUrlm1nQf
EG5RzRcfrUi7jeyKZhsXlKCpZbj7gjhg2K8Up14zFzv8P/MtAAeCy7ZnRK9ngPfzcHdxQnpo2jJT
TTCM1DYGcVyRHYWjUGa3qhaXfq6tN14Lc1MVtbeKZ1aTNkzUHSVttzZdjWQsz16yagQTxaiY8WdE
xs3knEykwiFRlD1anSar1CUlixgB9vjqFG22VXk/fSb4Y7y6bG+Rzp4m6P5PkglRnRgeu4TOe9Km
RYQIg6OaJzseTfduB41791De0htaxfY/32vSZSptOiipurEDcCMQQgp964mpWOF7r3Ypo5Hb94Mq
4gYJQvZkWmLGc+bFV3c2z6G5uEYJHV6rkqdJyUjsijpoz2NiZVupW8bato5OBYStEyPyYkfq18gy
nomNx0Wo43Neu9GZCltYF3j+NotpMvnoUhmpmVO0gxZcX1DO1BcC9eoLAdfBpstbpioU2lulRyDc
ZlE9NtovcUA57c5dRmqqbapLGDaoeT1iuGYH+0rEsHxdd914puBPDlaaX/TybsxmtM8zGfC8J3y0
itrSYKy66CdpCzSOQSdP2CYxoo4m+9nSuPRaqrOBMZy8SXEmTIYHsxOsCTtGM/7F5Uo55TLxbrFk
a0rAyLRXSNQDDIX3LI/Fqm4lvtzl92oK0187tn3TTc/IqLTbu2lo70ZIvewNAeTJFqC5vfHdo3di
k+rxcfnhKB9RKikpDzYFoJt23s1zHfWUeeFbjhCdzRTrHv4M4cN1ciDynZImxSrU+SaT1Dm6pF0i
kRWz5m3Sx7GLxalXT6rNmRMVgf8Y4Xw9Ce0BAhyn+QFLLeGMQvSPedX0j6OM7m6En5uX2l4XE6FN
Vtb4G5OKcO3LXq4NlDt734xXWBTde2QFr7WeggWYV2FXdc0faoBcZfsH0XM2o0UfDuxInqwOoykA
xksVaHM/DgNhD02aoy+aXnqk+OfcYfhBpPfmO6O69usXktzQv6aiORlJkb4ELQYbRia87NkPaqVi
E1JFHMwlSFFaKFEao7jULFBvMPaVF734QWIuOVQtltTC2XUN6rnvQyp0GJoXpJjunNh8chtl77U/
0AIj+4Nhk+E19NppODUFr3Y3esPJsZPskBNtHEqUQ06LkdCeqhj4quLN5YM6YRzMDqyPtE2W7D2R
afLP+8vDxWOYQ3dk8ogCcxjjizbOyokqfkmCDnAMm/oDrrW4WmT2hmX/LEjEMIRm6e823rWJJ+Py
/YYKMsZhokrHtZNEyZ7y/DD0QXbi+lKbpvbc9wQt/SKcqveKg+vaSmnsSh+a1Uj4y5UQ5OjqPkeV
NK4Rh9VWJkQfyZrY9+/v+dQWe9PE+hCEjIuly/XZW5b3qJeH2IFLHyez+OcTPfX2BbbkDLUeEf1I
+u7ygZsH1pikkKDL7TVGEEOda4PCLuoDeFcshhO6MlNd5VDIfcubEwJ1gh9I9K8hMclXGhjzCqCA
aqAsGFk0oE9zO3nUoU7QlybpP18pchyduEMMydh/E40h21KHh3VgZG/WpCRKMdNaw5g1DxmogChu
iQbSAhdgj0l9HPv3sYuqy0B45dFnipZZIEFwzyTLhiV7HDWJP1Ht76zUzBi4OuNNT/5fFXvpzvXJ
NQFlARowJH1m+hPEEg6/srZhKLyVC7txncw5gx+PLCI4s9sGLfKeFdjNYs2JilDgbg/Bgdtk7tCD
Y7EfK8xSfuCfGofhiuV27ykcX/BUf4XZoPCpE+tHX5BtCkfzYcIH5+gw3ePXTo+5g1hZZQ5mLa7+
QCFICJHn7jy73xJjdh1NG1CYOiDepdCZnBuWqKeGzDUVh6tBmnJrAmPEYBw8zQl8RZgO425AKn1M
wk/bKYJnRxIgR1QhdKpmEyToNDurRdNYxETUw+qKJzxopZ0IThXScdt222dWxrAMrCfoqHtREZTq
l3R+aLcGe186ZUMJO1XbghVWYS2+gNF4K0ZNeEHeXcQiJml8jDoGNb87hFfiaBfXD2KR/jyNPpHy
qQ1Bz/evdk1PLvxEH4d+wkB3nayMG64Rh2LMOIfbG8NgwCakUzbABVx0fkRV59euLykzsl/gZ6JT
PVeAzbqSVVnxCvSCIVy+qemMXb8UaIMVMKQ2+jJT0Mxlg47ALcNT0JvmnmwPrp35Zx+lByGYSApj
bs6dNbzJCPVZLeeLbIZP36Pb0kpzGNno1/0lCktAmE+13RwawWrQRnKbjZjfUsd5KhMCVIt5MKDS
g2rnU7ORiWsep8r2lo0Sw4bsHAT+s2FGUPzmP2bC6J1ZA2KvuItWqVElWyN/m1xIJYgVWuDeyj5F
k3UiUmmjOCPvVjU8Klupc2TLx6gM2tch75FuFPzTp/oe+LP3wHnnXCPNOG8uK6bwKMeOOUJTbmuN
Nq2AkpoAB3ATc6ugAjBnjA+x3XZEUzOt9UJCqTon+IhNsC1T1p4DJ24eQyboCDPMTSk7Bi4hpMCo
vbdpbnwIlexMXz/nsXmt27aBUqWOBqY/nNikkIrA4a87pFfKtXaPu9w4kBN3LKWAfFKAlRic+WXM
h/LZw8t4pmp77az4/l3+fRd9odTZ0fDNn75FzFA2uBSwVbljATGiErJ23WI0EB7g7UlOCWoBNOnE
MaFIrbj2/JQFVkEEOrJB1lR6lYppY7p9t2XdqlZz/lPo5tWNAQ+EEPWJNtSbkWSlVPU3P7A2iQn8
s8vHidcnwFRDF9oLgpuRTnyJmBw5T4w/kQjg+3cDverrsF0PcbMMq3Gn1QCGBv7e6Go7KngsNr7t
WHs1/ZJTq0EaFU884R1zfbZVdjD4G8UL29opunBshDtbAbqsbOckxt+z7yDBmo7aMusdxu0PKSJz
nVU10b6dgx0dnlk6fJCYG62B0iEwI3dkGiueb9PGGDu0fwxYDOtp4QX6CtFjfJ8d9FwJSlT8IiTX
5AytwPD0z6OXzTujY7ScdjeMwuQpyOI9nsy/0iYePSdde12YDLcKgfA+RRIelijzZ3ZzHepinxMX
jp1ER87b7wQFxGLFrK30TdFEbHTaNOuSyfvvYLqVKv9VAZXrPPxcpeRFNQonXRG52m7alEVXXhDn
jYR8K8xWrGeA8oB3x9cYHpE7Eifsudmn6U351k5JjWTRPHQKSUDXXIJCIszRFRqEjuZfGS91BkVN
kwjWOd0r4RbreGJaazvms5rhnLlqw7RUVLl+F635R5LLddaYvQOTa1BQeMIVybmz6nznNFZ3mgAn
dBI0iB1u4ixvN7pxtk6fJoT39lvtlfe5Kz9ihyV67yAoHCIW1yR5bPFRcgBC31glWXIkgPzJpCxt
q7+RZ4S7Mm2g5UE8dAmCtrLiHWwkiWUx5iim+Pu4s8H3BlB5Jj/6aw/mSOwnNnjbkH8qN2bMPIxf
0jN+lEOJGJyIzIeJSsY14zNMuIc+GOxHKAuUBVX121bvNhB9pOXNzyageA8nbnCSzj6nkFJHKnfj
dhWqMHRFtUVF3PcCdQZDsDBXK9f0z5oVcTXF5QaJN15kstVG2T+WBcil5qF6MVw69E6wfynVOw0P
Vp2J+9OznkBshOu7U6Zfbd7g9I1yJvwc8KE7vEfxYjrsPHKwR2sXETUkU9xnoLFZxmTySSa/ssh9
0Z67s/v5dQKgiSKjgKSK7dORDcsUG9w+KQva7Y1jlsY/jMxjbalTKpjqy+kAO7cVsrfRd66LtUiG
0D3tEeh32N5T02FUlzaknikOF58pa7CgI1Q5sUGRYtvWGOmHbvl7JfbBq7Hb+DnqgzG2Xu2ZwZjr
QP9zf7VZ4R2DZe071+xlafd9YAZEKG5s1bymVKMbaBi7qoxO4Tiu2yxcDwknQ2KhJAQ4k1g13R0L
YKe28i01FXtml3GuN2HDM/HoS/iEiSJkFfHoczp6pwjhYO/PUBFCzeytD85MnTH2TmKbGdOPusEk
38akLaQDf6DvzvAewB56AX0LWW6/7EXNaX5p2ReYGr3PzELUQ6yyMzYec1qGGTV/tSJM3sdev0xc
nYBf3L0fi2YTEX1VcWy5BX0RjnzgNcmDXRa3zPUuFZLYkqZfpLfOh/jjV7zWaUnXVtREn7Z8SDqv
xrpB2gMuAPAc+ZGMBgTtobcP5RNcGrHqQ240hYoKcLqsy+eBmKfUADwrPbGX8W/wzr8Kpk4EayBt
p/tclSWSc445NKyy+QoUkjNZ5/e5mI6lELu0LJOXBM3oQBPGM0mYSDnkKysE019yK4Hq6V81mLxD
zHSJjzHLWVGg4YAtFm+mCdwJ+JQTsy8CIBpCKrL8hw3PGKHqpxBPg66fCZgFk2C19srvrBW68uWJ
QZnYTtOxrzh/wtDeiyYGlB9WAKvT9m6n8YefBeLB4ZJ6UKo85e1QbIrkayozd2NZwFmcabyLBMeC
GfaomwGtUY+2Oy/NYXiyTFiwa60SzVaPPEmNZ+/EqDdCwFkyAtx9XvZcJja2pULvRNeTYC+C/FAE
NlZA96muUY/4qfpDIOJDt7gJsYyhUayZFabYTR1Lusjk7gMfgbBs8WZkza88ndxta3fQIcJntix4
w8ZLxlx83XVsUpqhuTByuqdYHvbt8vz1HowbOdKIxkF6hKX+Pkv3Jfadc6YhedJq/G2KNly7soeZ
Uv7KFtefZQNSHzEQPwjLfjNNbT2UUxlDdDB/w/W9IZ3TDBZh201x9JhZDPaqOb1atShWceRsjch9
4y85syFM3/MpJvIkQHNDcv0FsB/zMl8yNeQDsJtrufZaDKy4fk9ewB4UNtfQJqg/0xhFqOMCR0ey
tFR4QHwaFCywpxI5SYC81uPkQvaybGqHykOHU1WC2QiShNrIUcYMaD0zvKdQRN76oB43rA54I7eN
d+BSP+S11Z6MjN0V3IO5zM81byffcod9NnbwiRlLIIizS+9dht2Jo/nURcHfyWUhBxIRlRv0qMm0
n5m0ATqMLW7u7HOeu3YXFfoxb723zKtAtxCvXP2MjPrCZ/Wz+Ub0MJsscdlgaAIe7dTi5EfmJU+7
8xQNtzI0m01Mvcdm06FcxMzDvxzvsccSxUFBhVumA/nTQANT2RIzMYAGqrldASh8YoNjPNLL8mpY
7q9B1V/95BMBW09bi7QFZstXL42GY1EcyOPEBNO+TaxXeQHdrxS8OpNTW63HTqwmKOeE9XBjUBPk
FkxSyK+D3GWMJmgCFQD3BVQB6Aqnk92/zKqGYtwW61JR/seyEeQG+PqouNUpzD7RngHtiGygB4yN
Tr4e5weegBdU6kGRBrfCgrA+4GIb/Bqmoek9IRhGSILS4sFIprcAq7PDQZ/r62Bar27Ev19SGocG
i7kZ3nOZ8QmnT5lQMRvIrZBgsE57mpSFa8IwQLOQue2dnbnlBM67cp1mHh8gODrrObebE0XSWzuy
jIcHs6m8+kdJr1incb3P8iYgq6HdennCINfCdEZaxGyYP2cMY9qOCE5JyEPqY4r/2Y44qJeq96kw
IJMbHpB2w2wQY5cucPKxyYmiSvMNIBai68qM7ggY4mTDDgMbtp+H4EnGOApcw5tXg3Ji/jAmuoD4
YZg1KEUVwriWqXXG7HRluvxi1Qf7xiJI3DZo6bqU3FPtvxXyPnghNSIIkgcRZGh32zd/ofiYffiq
VPfZNUgMXM30Na+2mUWUbW49K2uc76Dj8TtJfvWkC8Tx9rgblSYej1TiJfY2yU5hCEk91FO8Zg9z
rSMZrsYB8HHd5r/kYHGaEpk1+PkbdwZv5CiQCDNH3oyte2JE2WzswL2aTXex1KuTWRKyXr8O0gFd
vF8QTZF8YvWi7JcVWRspEMnUg+OO2rdKxnYL7fRZV2CSgtxC6hkyFZ+UOCsAiiEimF0QmWjTCvmZ
zqzkiW45FD2HeUdgCB9CjhXiKMLY/V3HVcgtEAFN9DmsCaTdRQnIypqJVe5jXibAYaHNGzzDTo/D
wWlrCjXuan/On9jbYQMKsEYZefXSVSEdgcU8cq6hXVnRr4KxIDUlpBP2Hy/NaF4ri3G1wKhszxnB
kczRmfLVO99kRixSTYBq27c7TthtYATB1kCBKDpM/IbNfjoch+yiyuKiAjafrirqazpSWzkKEbaf
1M4+ZUKVR9zscdthLgAaRQwzMT5WvLWyUuzDhrF8x0Z1truvtMqAVd0b3HErahdM1hYOxshMT0Uy
bun9iF6LvkoRInqt4ofKZPxazWDsCDdO9kFornOPhWSZMZ2RBeuPsYBREc7btohec9QK2bJdD8vu
XnBJRznJW2jg4I2xYD8VYZBtVI8GVcb5S+nTtSFIRaaErRtQozf3p1hiQAk9OIzCLW86M36Lojbw
jXjjKvLr+2xUZz3Iz44x2qoKk+khDeTt+0eQAslhyOGRRuwU1h6rFLI+hnwfcWSGltAPvodwS02Y
HaM84kh3eaLJdzNdyDx1zkrcEulfrQYQtHDtFIr6Jon/gp5E6mb680J+3KO36X90Zn2kuCv3boDg
J3Wwt5k1mqY4sbutcFHOivLWJciZIoFejdjT7YwdkwAYqIC99A/Rcl0lgleui/BIldCwq14/yqQ/
ook89EY23pJp/NvQmVIXWCvPJOUgU3gHwhB1du2NpynDMuboIVhb0GkRRSIJSriYlrcH7JYarM3C
2ako96xcfyadBusNHaC1R7nSWf83mcu3PrSLDTR0TYfAx3SY1x12uNqkrh9sQJV2jtgjRcwThBdW
Rawf/GTRaOOA4Fjs9R8hInIqpvis5vIzr7OJuknf/dHNTm5bnkO/QWoHcTDJ2uLCluytEQSoO3EM
Qch4CC1GqdQvKHRaa97ZLs9GWhhvlJrTufQzlhozXagfG2xT+MhV1nTKB5f0H8qVnOnwNIaSaqwc
d3Vf7CmjT4aG+GDMQqxmV8drfjMLcR/uUGevJXR/xkEKRgyffZBMczLu0oTf2LHmdWp5+G7Ljsxs
ZJZ1AeHdCnibxbogj8048BYpjr34H8bOa7l5JMvWrzLR9+iBywRwYrovRC/KkPLSDUIW3iRsAk9/
Pvynp7uq+kTN3DBKpn6RBJG5c++1vuXRmonFWvZwOsTEa5EAEpoe6GCIG6vwRsIXeUPwRjlgvGfz
s+a+jE0jZtnldZhlcx925MYbZcURCYFfXM/xycxxpsxYxCOETuzypE3UWAeKsfHZ5vR2NqLxMCVw
hmb9MzHxvNB9628l84ejSeJEnoroGp0tkJz0eQwSZ5slDgFYLv5xFUELwt+h2mk9Ni41toIWyHAN
5diQ7HrsHi3OGEDsaNCXsKmr2uLDz8/u4hHlESyODNYtT31ENllSVjmIPggSZMFArZPVBf8/UHSh
ohNHwmTvSvUgK8thJhbvXM3S3E/eDaj1U5EjaHEZ94Hx4KiqwGz1EVF4KZavRr3V6ZupOgHHU6+D
OfCRF9gfUyU+3JDX0ZYQXcZ4ISaKbOO41psW2V1bCvydZf/YSBzlcwkltgZigX6IlZuOSJYjnwuC
d58gg3S2b2SWfaK/fzJCuR2q9G3ibLHStn87hiRERRpn6FRCjPdM1AutGi8nG3aiNSDIKvuHvK/J
/e4YFCJW307t3D9qtwXnXE0HPDPXSPYR9PdVt8nKWa66EnkvneeLzArZScANbu0Qdgmf+1UaSZJA
cAN59NiTCFt9W6UgBzlcDZgWNjkRVnbaD7uc0eDKadOCI3CziJOW3/DxWGbRnTWYbK0oQb2lZes3
R8ZV+gLjIKt6hmzS7qA9ddZP3SToXPPwrUjiq1nhMQDA+YldAWEp/Fazf2UGQSwuHidl9gRrZvJj
yvU9gh68kWqrWiSt9nSfM8dfe8Y5MC5bhxZpHtLsLXMi5GVVVwSQWKDvclh57TAcijAURGR6NAAS
9zJmQUGZ1eEaQIo9E8yTWk25miK4D6KFDclkJkjK18KkaTpMHcB+ALrz6FPsG0QJ2LtkrONVqDJ/
rxDkm2mZEgOSvtEvriFBwLHtxPBFeiKAb0x95tgWOyjg4cUAQUMXcNiKErG9wlKEnJyXRCcf/btK
qh8y1wMY3uG888bsSSFCHouGjboEnIQeZ5MQLRV0QIVGP6DR252yCsvgLJgMyoomi0HrWtY4G20u
vBFY+9HyYbghieOC2SaXJJMZNtaMAwbqw/cEuwhn0FMee/ScGvfWLO3noUHMqZTNW+EFzQVS64gO
8rxpWkvilyorJK6YDiaUldRdRENPLFEJfekLGQpKvRoj4SDoDxE7uIpjVGN2hEjG8BdbfGx95Xn1
qGCJlbaRHnsbtABOH65C0aIQ0UeJmvHCdfVrXhJM5bnZi3RVc3Db6N1McFYanIT7dlOZsHCarh72
tjBvwsnbV03zYNm0pBkdAlCIrnuOu5iMyq+6iTRALP/VKYL3ilwxY6pvTT996GNU0JmhShBK+Yoa
ctc6oLdGaB2MlZjKC7ZV7n9uDULuLcyVDDzH7SAb3EN+hiumThEw0A0ykcOQmItxF2Cv74FEBIV8
cDv8y8O4JG1xxA6YEmNUG1jvGgdugr6dZUVaRmydjQwnVoZS2HLdp6ZTPhfVy1dx/mGE33kmURt5
FgYCupRAAnH/NqYHwnHAsRKjyYqG6thNzk8ih89uQHAY16Rre1W9ZaKIKjrYtRA3peG+MQF8j8wh
5GMH6RyYceEhi42wx5QhpWirPoykvzScKjig57mVUVMfp46yrXSGszFg4+sM2rTRNyKQY6qhzAVR
8oGF6Wm2E+Io6aIbtfeKmoyT5qQOBSsHvVUXaS5TlgZXyGrQpEMlw1PwOozut5Q2+9LgU13REMm1
fA8p4VcD+p5sBsWLu8JBvxjuMnOOV3XJaGhENo3tS2/dlhu3bgZ6VJ570cX617r1SEYni8wh5yYI
B4zmsxNdo+nZciHEDvEBljtzYgHD8fADNQNuYa+ZMRbOfRoySCpo7Xs+jXVL+HhJmzed45cfhWmR
7g0fnpfQWsT/MAkHSOaCORM/ZTA56y60VqIlsonj426ewofe961j1+81vMPL1q63oKDig+j0Z9QQ
72erwKPxUq4CLx7uUdWjEhuzq5yVeQrSZqdG6zbrAyx4NerMBm3uSmbjpQG6rOvu+6ZrWU6iteuK
gDHJCgr4RYqACCXLiV7SgVAIQHoK8ndvtos/FGZdko+PQYN3sDPGp5zuDzy24NaV5pnAP4DMof/B
qkwv2JkRxkxsXq3RI1iKtLEO63XX8rGZQygDNW0kSkcMdLcAUqd3B67+Ou0VK0EL1740+pCQnbnb
U3bQF7DdeO0E5UdZ8w/E+ZNiXspAE4lWkizhriTjjKHaQ0/MQJdnl8mAyTOjF+YkCuHEoL47msTj
aH2PBly1klWUl8DcumU/aScUN3bDZ1zP0CawmMiZQ5lI5EY1tOQbrJIjU/SluWcpYHyajlVFtLOf
g8lsB0oK2OobpnRXtc8K28trg9d44TQBlrlI70RB6udYkO9oU2klA8L5MunA743mWyE1sH4QGC6i
MdKLkQ+mPQA45a9T7e+aGZxOxQFjU6bG0zixaM0SDgb2G8gP9Nx8pBZVB+JrnIvned6lWfXdjd6l
HfHXcuHsJlBW/CHar5HL4M9ilEXGTMLE+VAawdFKMH+RwbYOIlMezGg6lxreiIVoh9RecG9m+Uzt
YW60jwMJRUeB1L4b5pjZvM9IUTB9bx+7RN03yImAVwBy6iY6ZL1zz/lq1zsWEHhFNFHbl0eOGzRV
HLExOP3Q1sAJpRFdwVi5Cuf5gZWGDL+J7ICUFb1N5JKuvRyMM5wItsy3k8EqIBpxGCjCV27ow6+F
g3Ph2tU5H4+ExD61Mrk1U8wcw/xSxa/asA/ugErONjkll2XP3ec61wldUwosEP4ldhZB9ILhMILR
CdN35vTbgFkP903mb5YPR41XhklWgZJC6+u4ejXZIVcuEyf2ffVi092pJT7BKp2ekrzvVrpnZRnd
Ck7/KolB6af6i2dxlSfe7WICHnV7BYT7kXBI2E7NJkuCYT+XBk5Qetq5C7B5jsZXrwlIh5b7qfTw
ZdGsrUOvAmtrnprgdogDoEFJ+xT7cEWD+zIePzLo+tv6ZU6pVuoOIK9Xyxs7j18oOutVZTfWpndf
WEEtNJHjae6MkwE6FLELbWd1w014JIZ0j4S9RwgoMdkETObHMv2qLdzO6CyipY1gKL2NLY7as4Pk
yAroI9k29FQPkJ9lOu+MzNZGnDARTcq9s7BZsw9Nz3XXlhV11ogDbojpmJbB0mIa90mvHOBaOw5N
ULJs6e+UEOB8OxDFs13Oa7lMGjvjycrrAPfMEuHWkuNl1I95rkGTQ+21KZkooqCMOAxlmOLszAbG
czqzkpieSw/Q6o4W88VpwDvljFFO7Km+CqL8LirETzEfazwpAR/yhM7kqokDHxgQZHU50qGNae9Q
YePtU7Ld50Vw1Vpdf8RauhzUAS7SxT/6PjGwM7d4Vqphk8pPwwXlFwh1M1oWDo2of4gd+gX1UD4h
gMfaFLLGzHRbL5oiXJuSnolHO5IBwMgMymNKM8Kmho/27mbMl9AffPgRZZPw9UNO64j8rSGFXUBH
Xlh09SmzsnXvwbXlYjfqxFACIYHvfhXSuvJ14G/p8eCxaHA8t0AX4tldz0q8ywhvIhZcGwMrhyWG
UFNGU8LBCpWUwJG0ykD++6SlxzPfN1iyL8a9YUzfsdM8p7HYcbC50ySH1HaIN9Y9cWcPaKvokMY+
8LaYmDAP+6Af9msGOgPCVe48y95HghvJo1lSAjWPkkJe5GVo7Igr8WGfOmtdDCcns9XJ6PE5unFz
KJhxyqLtd3k03FiqSzaq4iA8juHBF/WnZkRgTIys0thDFNxjesyH2wpjFod3DT6gNNbUL7xSK7MO
pku/BzLNgepxbQd0nL3W/kRNJ3mTWA+IMCAxk2k6MEVjXZXpZ6yNc1nl96k7PM8hsgF6wp9VYFeb
jsKs7sQe3cVn2gTZASn7JsdrZztNt8ZM1O4DKTe2BuJVx++kAnnwZsorAUYVD13oI4XEuW5hc4Sa
P10UHe6VVgGaDpDyM8i6jszZuOxd4xFRzkcMrXITjcPLlGhmAPGjCfiWODPcGdb9PNEoEIg85qwA
Ad3REhhpt83ao8WXEyVXIZ/N6uw5zCjRG8S1pC9Zr3Yz0REq39jfPe+r1M2j01CqGyGRJWl7qo3+
sss4gFS6fEt9eIuF9epr8kBDxYA/a2Jno0RyNzjPlZnvZ5VkV4jyV324sbBArzIMXV0LOt8Y30k1
fy2b7tbNyE2zKCSHxLlEag0ptFprLKic29+xTN9bDWqfdiBAkEn5xqnQzFrMEjzZc5C0zBvGBMPa
pueySXhjzd6tEFaUtw1brqHLp6kT9aU38h/0hi4tOd4mCv13H8HFn0V4SgX28QigElY+CJmWzu57
02eWSmtTd49hQOtUemiPgzx7URXZFWmtKMS2Ab6/GP93ve0b2DjYW3CWTQtTAjLwkCdXMkHBjgeI
BbLRUCHgkGzFrV+SUTwspgxb2cAm3eolcGl8TNNzJEBx2lV8BAhDBCet/Y3dn6RHwlHPEEFgs16n
IaAY37I4yU8Rttx+2UFpfo0xzvbW3gSTfCI1BW5uQtOoeEHyqLaDyV+iK4J6HeUo948r+bFs9U85
ZeS7BerCLqabAQnYOmlSmrjWB4LG4mgHGF0a2u58PGF1OGIbZ9jew1Lemkn+5N3TEwz2YE0hIKeI
F4mO8qvxttbdac5lvfUpyR32O8rLGeu/IQ5OwVhXpbdjsxQ3U/QwONmuGwbnRsBpkjYmbL9njzdj
dHIiaQ6WSn+sKtu37VOe1W9eTMTl3PSnKuQpFePaDbzX2mG5UUg113ncLY3jmgvsBPvQtn7CkRGQ
rZq1Nab0tgooSBFacYR1W9mLewD0T3UPhwlM9LqUHK5KZWyGpH+TGam8etRXXZeX27Lv7PXcIUj2
NlYKAsP3hb8OLOeltox1T6m2RmT4mJp0aW3in9YGaeUX/TBBgBtRbyH/xHbjlbiri6+UKf068T17
yT29zBYpnlVMX0ShUHh0+qFPZt47mggXSDiPuS3mBeiKY3lBg3kgxSaTsE9o89J6THx0cLS2zbXj
0X22JwaWYBOW7CBjSViGxehuMNZ9RERJJaH3KlxoioNPL2Hwn0xa9btaMnqsoGdd4nsuK1mvUDQ0
cFHap7oKChStICOiPll7C90hR+GMKxZ18hRAaDXUo1BQS7By9i4MlD4NL4uYfdtMidEWUniEhnu0
SFGthgmT367t96ljf0TjRGfLgTuoMN0C4vDAntM30OckGfdj2tEAWyheU+IqHOL1m6o9LkipCMXI
xHc0yrfZJyunkiSxjxyfY6tgixDZ1XXFQH6Vd2wClSM+p+A1BXthY6ZZg9VaDGT2A7jedKVRCK0d
NPxrbZioY7zFsGVDjitIPOqYCGrwaGsCHTD9xdix/Dh+7l1PrtkuD+x609qJjMPcBHeGQ48XA0bQ
uDs4E8ZFlGZX9ZJrxmwDK33uP9LTR+PYzXw0LYMu+KgIKKFWaPscECJAUwZ2lJPK+9Yg4cnrIavH
wlrHSJw51aPOS0qYFO5/C7STTmAnzp3zJar+R3AhtkMh/bWVfdY+DX1Si1Y5SookROvIwZAA1gFm
F4Fb7iBzFiWSZuvK3LKHhNS1aCp9S3NYcqWPy42BQlsS/RShlkCH7Ww7dGArIyqN7eQwvHRsc2dW
rQVlwjvNg7J3VgRdoZqdVdfrlesUJxG9eGN7DRrlSPSkStWjEf7QWDw5dnHPATaBOUFvWeZik4r0
sRfM+Jo6+cZT8mITmwQvsSduwbIESBUACMEwb6eYeVCS1PbeNJxHoskqWRy9Ch9LHdesr3ZNZgMf
56xbeKfqjQRnYGzoswaJes6zgFuhSJ+jdxUhoWwnWTJwix+JDd/3y4LiF0ej6b8ismtx+zPTTeHR
oN25EF9+bbxbteNthyT9Eald7wbbRDjmZuAxZs7cbB3XRdPLG5qcB4Ev8BLhKCbk0KT+d2k+K4mh
lRbJNYMzFukAyXgeAs+OX11hvGhOEFs5VE/IPe/bwOxwiN0FVttsZ7v/sTVeUBI9a1J/kaLUfNjy
BcyBHgT5jzz4ntcdGKDMXCf+uL7TKH8KizwBeI0MriJHH+jBfCFt2pTRB8sXGPEFg7O4J9/nJetv
9JaN+W5xu8Tp9DxbOUKe184dGYpCyjLrQwI5yS0kyZ6IuurgiDAC8WJUX1Ln83Sqyx6zJb4WMKRA
id0VGQJzn50CFpIeHWMBU9pZFnhsn3O4b/psPwTFq6IqSHR0nObs1ZpZkgy9rfzXxuZYPoZQMJz4
IzPYhz5VKY91clavoo5OlvUcOW/ccZcju2AOAwg+I5PB4BJJzQ2F0Tqtmw8JTIK4c298xjBLgF8/
PAaDvmZMv679RVDBU4Sb3I/li1K8Cz3HAdE2R1AOmZuTLo3mjZxirzd3ukM9bG2cMtgGt8xGNoKo
2iK3zhQeb83gbvzwFNLKDCL3LCCVlA4Fw6JKkJoRRB8ewxyccVLc4+DWXv8TOYxBh8CZLkYSfMaA
ZPU03fd2/CxqMA4Uqj3vDCfS1wrVNWX8hdPbu9jTD1GbXZbE0it16u3hy7YeLeKOWE3IJ842acbt
CXXUlXeTGXFGmS5iw7/py5tp4gj0K2T0Pz/1/4m+K0JFiaQp27//F19/VuRPJlHc/eHLv+83d5v/
Wv6Pf/7G73//77vv6ua9+G7/9Jeu77cPf/yF3/2j/Nl/PK31e/f+uy82KL266dx/N9PdN4tl9+sJ
8AKW3/zf/vA/vn/9Kw//Uwwr2aV/FsPadH30nv8+iJX/5fu97f72F0P+1fI5u1LkM/fwTVf+M4nV
cKy/Mvp0gAIJx3Y90/tnEqtrL/GtcvmJtAPft/+VxOqYfzVRydv8RLh2IAlp/e/X/ruL96+L+R9l
X5wqtHHt3/5i8TeoQZZrfPj621+EdCyenunbdhA4AZWzyc9/k8M6orqbXRNGQBSA4O7rLwbFRG3P
7m1rd3KTu8EDu6CxoXtOzVjV57DqxYGhzQ7TzEOJVIryGhekj1e9llQ4v3kv//F8f/v8XPHH5+fS
cTTNQArT41laS47sb59fHSVljLhsZTCW3UZ92mxbU4cXihYpo6kSAe6WQ/t+aJAwMENOz01kcaca
cMPqzr70ZmaXRbIMD/QKqUyPHYdNBjTkQ+Zj7zb9Qt2K8jBHOj7ObXGr/HK6kUHzriqH2XEKtbYA
G78hJ7rbmhUQC7NU/WWkkndzsvRN6eTRk8pTTFSLiC/OALc41nskUZwG8KtPw+g4N6BoN0M43jnJ
WPxPb9Hvo3S5hC58ScfiI2Z5wrWWQN/fvkVKTpUn7ApJOhd7O2GjP/56yGWHF2UE2SNGmpiyXaRr
bpg/m5z8geSNaifpwa2qOvGPWZru2Pv1MZ4oba0sj46aaVmQJMa51sZLK/LpmPV2ePaM/nYmyu+h
kpgO8FDvWh0BgKhrYqfKkpOPT957E8TTlZV0BDXFO69o/OeRZ8Gu4BAjm4/e84wOGR0UcmfHp7Zy
HBNTmlPfTcv85c8/RN7yDvzuQ+76dmAGjnQDW9iOWG6C33yI1DS1RRQ7lF2sjBq3Q5bTCEEoMd5h
Bwlvho5KrhfpET0pRwlm2vSxTci2Rg9P2e3H9Bg43XU3iJuaRvPW6uGDh5mOrnMoQMjqsmvZtfl1
XNhveapR1Szf6hL0xuw9MaA2bZ7tPsjWuWvUW3A05lkvD1TAaKlpveznAGWvcIfsHFCJ2MxXf6a8
PYlyqM/NbF6Ni0P+l4v+14Ow6n98KcN6Q8alewyTzL1pZuHcAAFJ9mPX7LO4ruAJ+hWt6Q7ObuQE
2w5eYepX2ZuAJrB1iwzEjyMsogdrfTUl8WHwAWMMy1e/vpXEETP1PkkvYw9C0JhBUV4c8l2tyiNj
aRGmoOyzyL2pvbC5CisG9X9++ewlC/p3lw8yimNz5LVs7KSe/MMH3MgIGuf21Svl47i0Ub7dxLF3
4m2ZLgJsTLvIrOBeMZt7HJ2OeDJfAQFqmZLGZrsJhY62nMXFfT5Cz+w6/07NIFfcZLoh9iW9qp06
u2kzepr+TT4M6qlekumySlZkU9DIciIMx2qxhtfumO7+/MX57r+9OMcO2BgcJi7LS/zDAoeZN5N0
1kZOneOHG5BfpctYX4cueYcwRq5jDjSDpSENjjAkp5K+iZWcDRl+xokPmtII4/Ovb82DB5lS9g7T
Tr7366GQSxwbEXnrcDJ3ueEkBFgROzOkmbv2wyx9MtpKIttKNpnbu8zchL779eAN06E2yINggjHd
9dUgL5XNQfDXD+Mmn+4cL6arzw6wI8BFEmF5KsAmnWQTEsISjHL968tfD15DyFXl+RE49Im8bWCs
q1A68p0w8lM2+fEjlpRhVzokLaPX2xiBn7z6E9VhOKqzafXVyXJq8CQK8JE0yI9oAjIUbYhxRVTj
siqrx7zK000bOfYBLxFzrDxfAClzcZwdDowNu9XW9Po7CR3hFllq9BRhxuppeJz7VEVPCOs2NPzF
3ejWX39+icX/5xKzSEubjy/X15PLz3+z/HCml4kZMl0afMFcrvHOEQKdh2oi7nFuX6LSE6/RjHg1
TlERVx4RcssD8zqUPkiWsQFfapeZ6lCm89Ygq5CGcXwW/uBf/Xqws8K/cnK32hccSxFTRmo95PYb
brpuF6See1UMTXk5ed0xaQhcopWmDrJ1rJd4vq37wL7qJRYOUtqxFrkEgERe/xTlNP4xxHwUlXC/
surQNc6+q6vyGpkOAy9Vb+K0JfbYOBiIIYCXBHSOJ3MOL+nz/veDp+T6z99Ojnv/dst4Ni0EWtjm
klO/xNT/9v3UBpCxpkKYNepNLN3+Eq8qLU54NgOMmFDmjOqH7hCTApyWQtzly4NvPcCSN8/p4EU3
va/2Pf/y8V8PauzWtQ7R5HakoUmKmkfirXdVKq1noeit+QWZJiU0l8QkYHRC/rlj8bwcaJ8h7dpE
Am6kH1TzHcIhb204IVxjPXvXlltf/WJkkPxA9gtd/FWOUD2wuEWMAKcIAlA8Ds4X+BK5p4Qi7GKx
mbfLg7CHcdW3iMAUc2W1mOgta4oO/tyc0ciqY9+TLmlaoQnqHYRTbdRoQXTxZMf6aGDXOUFc7OCI
9peJ4lz964FMODBHRvwm9NIIClvjus8c47qdHRqxGCK7PITf7yZnEMLY6DrzWtDp9dvJ2geGsk/e
8oD+CSV55zAEr+Zuq4dS3BYxtOs0qPszXnRzHdQGscwN9LaQcQl9gibHSZLfimUMVIuFSDG443H2
cIu1eVm9jYl+6Wvd3OmoLq/jwFSrOXTLNxRRDyjxxqs2ntLzr4dqhvKVKPuyaGbaAqEnjuPkYM5O
jU/frMrPP//UOf92E3uW5wXsP7bj2x5zw99/6DySo8sJV9oqbtZaDPUdQqB639Qw6VIu+LXobWwZ
QaoJrIBqGBf9QFGZHQbmNEdH5y3m4fKnEQWeohj7/D5LvOewDNjam/iLUaCxiw33XE7nKosCAlIJ
K29pM9650zhyTkdBlEzB1a8HuGDjNkxsaH2xHB5rRJYNcI7nP3/JfPr/eDrwKLypvFi9hLADCs3f
v2gVdGPvu1OGfI69fqoefj3kkBWB4dt3I2zi60j7r20u6Dh0sVw10i8OVkK9KQZSIQTi2CsjDJA/
Djp58nHFYvKlC/frpzKUwyF3PbFqRyd+0iF0O9QFgrCT7USy+aOfxuhX2k2PEPhuMPOOnptJzlBX
ESW7fIlllSy2OA7YJE3xo13HBabLfjd1/qkhchvhXctBvZxQlnR6VSK+tAY9kimJ32poHlQaRfSO
1VeKg5+SUL1V2c2hjZMvP0MxY2QTjbPgLRTYvdR8gWHxdXKCl5aKdtV/d4b/U+Lmnmv059og6inO
pjftsKHR+lzlGE3IzRkXz9b0rsYE24xT7TwJ2V47GOZm6e6CKrJXzI/Jr8fVwwbg3/oAW+e3oAMu
PpUJ8y5ErgURKM3wmjZin3nZu4/VNVCoLC0mBHi6kUYz7mINdwjPGEb/pvEx8ojQoNWjzsk4Y3Yr
4+TaKGh0pAy5YgMCcF1l95ZgmDEEVFEifEqT9KUxHqRU98PkuYfUBdTVlNDAl0ClQY7PRsnZwejz
Vao67G7auE19tPS9CVPeLfRj6i7toCU1adzZw3wP//0iNR7jAIZuXAZEA9bnzOvqjY5QlluI+agG
6K0yS6vQHV0oRIzbolGoZq1w19jlM1pUBx1aQqRxbuNdEGpiWD7nezNoM9BRjr9yGC84TbJTlrO1
0LDBw0H8YiixJ3KSyQsu1K1TR58m7DzD87+UNA/J1BPNnpAxYnVFeIjuwsBtt25uMC8ckOHlojc3
VnXLmYfVqVj7Xko/F3J8EZjM0zGl+n0pDjnoe438aWc1C7lO+AJkpmnsbcJ7BhSqYjCuXLwTl6XA
b91XAJShzHKeXlk54SuQXS6wGqOGrnV0ZdTZkVfmbUh0oHNuI/dWcJaRshm7fDJvmQD8xAYWnMGO
km0cZw0xqOVd05sP4IL6gfwj36/30kbaAmZf6QG0Ri0u44COZqrlya8n2ruts4y0cSukzAHFZFs3
djY/zc1QbloYeWjK+D4boreVrHp7YTOi0nhAXA67+0ELvUGCbyTlU9D570UVkBW1B+NxLR0mIl1n
djsNnPKBOLmfvAmPo3DjW03bYGooMEaXy4lK8ZqBFyRbOzZO1nyvRPlBj3uXxmi+Z5aQFoVaGAXu
fprTLf4L1B7Wda0DGmDoQ1saYx3kjn7Gn8Is8skwzXfDHdmLoucc9f8Um/tBDhfZQxJbSMQ6PDEY
V2/pQt9qy8c3/cx4jduwDl7nRpLROxmLxHFdLxuV85aSchBjqjZakn/HqV5FADgH/Y3crnoteOKj
RlFpVIN3Li4jhEy3xYTJZcR9cGErbuZJVHd2FrzLbMZiOkIgpY+B2jFCSRYZfrTOfQw7XmJY14PJ
TK7S1QWy/OlRJOkeDDajyYCNECQrSqrRtC/NhgBdy8m+6ix2SXBsYPEUCglQKL3NOKlzUBHMKIFv
Jm760eLEoxdM7i9ybrxyhLpOA6e8KJ8vGBK8EYdF6EmdP821PBWX4eXocwc2o94XijsNg4O9sehY
XAxQ5UiYgkibfROWymCN0eLclZuwLMydoOXoh822E6gxsD9OezIHiD+F3jna9GVJPToXGeOPyJ3h
kRfhG6NaMHoh4+SRfBqKvydKD+M6GC0w6B7BVgMYEPb9JIAz1JoElaLDfwm9xr+iBXPDBf9Jc55X
C1PpQtkGeXAEaHRGfx41yhgpFIbMZgeEd7j25MSabtdchKDfgx6HKUzkqhLNpcx3cBvVRZ/xzxRe
+IIQqjukk9ri4GIIFZv1ujQrE55g99iG2Ogyu4b7R9Cf6dTffXIdWHfJJH+YCEXbJAEEHTVQBiyF
4tIKi+umnuetG07PXb1k79gj8rdwzIgwGAG2Nty5lkFQ4pB0ZIFC2Lec4tv3k/ylAHlBA49BUDIX
p9I5ibZ8xBB219hS7SJMEG1/TrqtGp2HsrIZb9bJvde5VyMKszpN58Ngz+1OAF3s2ibZFlqPa0Pq
6Db09JJT6X6HUM8XECPR0v5974/TnjhtH+NtDi0MAUqODmfX2/qI0MK7CFK0ufmEcLAEzEbkuJ2j
BUTidWf4lHsVY26NqdFUln+r3AfLJX4pHYxiPQf5OZ0I4SCv2zWy7BqPA+PyzCo3XrkHw+BtaACZ
O9tgAp18YVNRhzhnQRznpDi4Sl1VPdHcha7MTYAqfMutUEOFDSr+Ix9yb1dr84NIuea2C6NNyqf8
gc32SQ0w+oPBc66bxLgWqO4vajM8D7Y33gBQKzZ9mn3XMf67AInFmDftynOZ66UJBzBz0o8+R65t
4VSfTh9h0k7LR2ckGG6RehJFLRmRCkcxivG9dS3a+bq3jQ2XGte/gbCsZwY3KsAPCn6MI/DWCBen
bxzAS/cqNCaUxcTX1y/jCBWjbIMPU/X7JgUEF2Yl+0PVfjK9uxrodEDAJJuhQLNLSAkNrDpBjubH
4bYuuSgz/qn1OGSA0zGt7Su8eTZh9cV03XN6Xtm5O+5lF6EOckckpNqCQxLezbp8yMyJ+R1eXdmg
dxxR6pAweltpaHpTkn6kszw1qeHtA2JICM8CiSxK9xi0akbq+p4vCUpRSkhbpe1jl/nz/3uwpp6t
ic2vLrz8ShKEcYqZ9AdpX1yhXKcLWR6jbCiOZe4S09aZYhmV/HgoFS4Ch9x4yMYeWUmocj0TfwgS
odKQhEjTwFvXuA8bFwW67HfhO55AzKgDTZtygLXfO8NLmk8vXu40Wx9ozz4JNXje8S1006VrURyG
ajnitgaSEUOUqybNyCInCpo5w0WOuaUNQCwgUHhp60WHQ964l0tUGejCB/IvmLU4opv3AxPGi8DF
tDj0tXnZVDPBc+oskQltBoIROd+z8Un2ei8heqQzNgVPmQB6BGUQJj/o9knUt6yZzeThIvm/7J3J
cuRAsl3/RXu0IYAAEFhok/PMZHLmBsYqsgLzPH+9TpYW/bplatnba0MzVjHJHIAID/d7z00Ilc1y
4kCThORCjFv4DAL4R+847rydbES6sjxzW7lywGOJpAN6GWincriWMczPvj6UDaKYzjEhjiN91FNz
YWxIJ3pGc15mkHgITav1Z4jaK4bDE3ukdlnUQwM/MA3UMZPjodEE++LhOGm670i7O6ORdIeL52FO
npmtkjnt2y8+k2tMfRqrtFoPrvHHamegGeAuPMuCgyo8HM1lj7CxunfgT/ncYmomX2wR6QOyknkn
xvZ3MKpTSN21xAX5Ppqq3k9EGXQ0DzQnmrRB0hxO895J+5eZrDsfxEYM8a2UdrtJqw77fo+8recp
MSJZzzPSp9JYG0FM/wqn1VbgrYol6o4qQj8E+FBukpKjvmdxS7Zzvnb/KAzFrFA4BpCjA/lCBA7p
C4T80DnefoKFCO+42OAmgW1VwgulfCpjwMZ0wKF3wSYIn62xxnyd98Z6HpGp1bZB+m5ubXxBBkU/
BxHkEJckiBTuBUojpGc8tAmIVZ+UQ74yLvcZBNEwIZsZuQZ7LUek8Lh9k1is47l6i4L+NKQ+NgPi
kbOI8MEOc6DT+NHW8LGRztn8kBjW21yti6ardwQKPhQ5n5samq0CxEkgKK2CLu4PLrvUujHdLbeG
A9+b6ANpVJ+DcoltJ2mGaxs1WCVlx0h/HxvgnETC1W4EDBAnM/yNTOGWFiVy6tZFg1sWX5xNWXCi
alxZGQUtdg0IAEmOOtRoNnPMMSGd6m87LJKV4NktEjIK++EElOwyg2fAvRIFKwuq1nm+i8tyMgVc
tgZOQahxe7Pi+LbKeZKU8QVUdu7jhRRkkICJFKtkHh8Rcc0He24eRoW/DGsHnluyK9GeURc6xLdO
81cmBrKtdHeuHG/d+M2dAxy2a7dB2+ChWkPaOB9cE0gYAKKPiSTTDESGn91zoJhMB7FymY/cIXod
wlbf6UG2ynQ/9c1LGaZrY4rmDTZnNLo1+Xcy6lYNeQPCGNKDUWc2Ltfqs8mtiBY1ouDMQukMUuEh
mD6QnTzEFT5vUo+8pcG5wBXzV4oncV1bFlbb+RRZY4QvgK3IKrnf2vBSaxjy7jyjXVGoNjQo0nWm
z7Bhv6MJW13m+hvTJv68HD0G83AiGbpEr5m5o65/SBxbw6UcXySLSjnm2brOeZTy6KIFjyNqfYJK
bhlAwniyb31U4hN2Q7nN3GRaTDUnYC/xh5uTG/vep9WeNCchrC9L93vhZC67Hx78No93psxXHuvL
rsYVylmWHPGuiiA7VBA7PIMbyHmsjfCDCpyhvPwMGPosHdt5SSy5S/rGWRmVfOjHN3K9yaohdBUJ
EbeFwYgRuwsjf/oJEx6H0DqRASW2ReC+dFl5RVg6f6dkUOQuNHgQqdew5WnkoT6XWD4OyAF3k3k2
rS7kTTUgay6Uw4sbobFZc1SDyXS9PZYrmCVELKDIWrPNvTal/OIOi1adz2kWXMu0dEy0o6h0vlJd
UJoPy9lG6YSxtCkTb5N2wcFJA0pNhFkwrMir1ViHu/A9KdNdOfALjI7zd2sgbCsG7gNsruDR5+9Y
l+/oSkg7GroTaA1AQwEHIVeQ0TjLpwxVSW2Yw14F6XPCzCyMw6NMYIgoq0lWoQOtMtDz21TYz+Mz
PatiZbEhHwwX5CLzLrQPQ7UB0MwH1A/sruaHqJwL091gqQKWq7nLfjQlaZ1uHB1k23bofxdyJEC9
qTH3mJsoyduLdVUdOnM6yM2GwQbUka5jkWRkujcMphDYibZGEVrAQQp6Hj0HS+1cq9lcK6TMPOER
ixVrXh2j0unIiax6jliFBnia2KjurYzop752d23vnShqnoKCGcxk9esGx+G6o9WDjDiOGNg4VbJB
BvwUzBcYi7QHpqg6lgOu9gT4GBPR+CGph+9+gBYMPpaAOxUuk549BUvLkdoaT3n3p1HDSzVWoH5V
hNGh/hNiiNjmWLP6wPxoiuhoZJA6sXq2dJ9M0gkEOAqNYWBROtCGR3cNS/fI9UpHwEA1bEXnOKDm
TyP7y57yL6PMGTQAh/U97jMsIv3MLJphBySnUbIqyas7Eo8m76khIJaWvIRNiydllanZQiCqb1gb
41Vfpy+wtXHt4tZaJ5gyKV56l+ohG+7oLlKzIlDmM5ejYTbsWlfqYGZY0nNI1mGu1Vr5RlokCPOD
/Lk+udVGsm47sRks0Lvy4HkZ9uvAmVcBkSORQuYPv9dbu+7LX1BpN9GhNgsQzxFBO25H+Bvg9acs
wHPodmCCIn7PXND+dgdBRUr9Wg/kAXCuvV8nwKiBU++5h3Avoj04ERPnG6XkgJ3AFdOEOjJwW1Y9
qsecYmA9MGX2DESo0XjVeXSAJzMSQGWunIQWAfiGaVlH2Z+RWrp33w03PSZAgCBSolquHkiKeR+I
cKQe0dc2cOKNU4uf1PKviMO52qbuyWzCipoaj1GQpZ8NYiQ/g6Bk06rjs04+w/ChHcqezBZE7Zhq
t/4kV9wKr4nUd0xLj9gstU9jK1HoRBSjhDVDKBA+Rzw4+M4c/GJ6U5OBHIanKgwQkDpPqE+j663s
zfxQduWtjJqzYeXJcdTtOf0FviYNRp+bDdML8L9l6AIedOsY1zTYo1w/F7V4hjIXddbmrrLK6Gnw
Tf4V+dUe2equlGjgoyFh9yuIpKlg0fdZ9jAnEuezkJxLOM3+/S4ZmSA3HnjSzt1adqN3qNY9qJJ+
CZYPpC4S6dV9dGRlCT06Hb2Wta05ucXP2iMHE7+1xeHknuAQQssjOc0uKlreZK66vfUztpFxgKZE
1npAFlxQbQ0HiUmvEDBRJNsjKvs62RWKhKqEREVAStbCbUd7MdY8qPiKBtpCPK9qmY4ELODC4ERa
YbF0v+yQCXBJmMDCgmCVVdp61APBDzW9DWZiPYpGpoMxlc04WC/Srd8wcNEA9gEXQ469W0Co5HLz
p8mw3IyS3GprtuBa9WRvzma1ov39kpP3ji7dfUhsZ+v3xQaE6rzTetM2j7VpTsc6qfx1G8ICNWJa
F737sY2a4j0x9S8X4ffCNtIrDAiPyz2clllgPZphS3ATwaHEvL4HaDTjNLuKFr+2PyTIsoc+2GXa
PXVN852IP5WnMypoFhEbhraHmUulITz0niUiRnmR5NNamhyFyipa112bPbZRuB39CH/ZIu70wRwn
tXcapCs9MOpktNDczfUnGMNwdTJNSQ//bvixshptf8473xAwFMqXPEOuOnYe0QrCVRc54j/zhctJ
aDKDRXKomC6q4ioZhMDo3lqO8YQ/iBIySs/lwNkLxeG66GBk+zMdHeVCDyhOUB6LZaD8VzZSVqkw
efWGGJS+XdIINKmxA1r83lg9GBOrWD7STaJ54ND9RXJnkmyW4StYmDjEWY8pccQwL92y+YoH0zwO
98Ng3DpblyBTTcdl4TFe8LrwPM5tupkl0SJ10DibvIYTOQ42KgG6E7bNUX5AoEJI+MWIgwJYKHgH
n7nDzouq30Xa0CJuwPRRE2vxZN+dJS7xo8i44Wam/qpN05pyNtkJNq9FYcHcwm3wYyo0huhSdjQC
CAkfZL2PheMuMqPseW3jF0axfUyjfAmjDa2PfkhBknY4yE+RTN5SEM1dn+onU477ASX2PpLoAkOz
+hiMYNy3T1iQqnO4GumXLV1p9Fs1oFQl0uUSCkEEA0ZZrsSfauX6fBiJiemNXde7K7Z+GGIgq86g
Y4N7MMy05z5Szdb32fczXO9m/cVaxh9mMD97sEsz9TCJ6BAH0VNERTIqLiAnYOUcWm7AtEY6VIuO
cYtfYGzrx0WGxFf0EWG9yt5Xo/NB9pSNcn32ds5sbFVT/2I7MPCfG0RJCWPZNOpUF52/ZVj4pzXm
n5IeIHiL7ksIauQsismna64TeplDg2Q69amV8jsrgdMruAep0D9E6pzCEd3AUXj32nmhi/gM9gYt
5byfYw5esT6ju3uldU2Lo4DsHtOjG2rvC6tMtIpwJ69EWkAbZvxx8GlftsiTkW7qZqtJRrFUWGzA
lcfrKhTxJoF/WoANfrBa/ESC/A1inksGFk+B34Hq5UwTjNkN4Sgsq/TqRfvaoxSCeoDtsNY5Kiq4
Rc1P0ji8dymtLN7Iba+aR6xwd3ASrG0GLS+Z8ReFjcnY7qo/TCD0IiADSzujdR3UTOin9P5kCY5p
JR6cRCFurUu8qi7lMqNNdD9VCPGbltYd4sNeFrxR8AeI8TEzBE569srot0omue2SgP7N/bBiNNOG
V0EcZo0Gr7XF86Aq8SziYmtRMUNIHRkvKc7owD8KtCvmdPWI6sBVoW9sH+2eaT3XgAx94m9HY4ka
Mbg4FC4XZc54mfJ5WMbgtzM9+aQ1mO2FXFrOZro4wT+oL4YiMjAZOGEZryRY/yHQJXoVhdOeWLgJ
fK4DItmo3DD9+z9OGB+hDtenGF5fDbsYFDr6dyiHOX3KkrKdpvpa2/0vYyiOuTvleyskImRIRA2j
UjhLQarF7xgjWVGBG7Nzc4uu29ngiBTn2qEnECHJX9XKHM4D5vQbaINVRVV4K4stdOjmxqAQEypJ
0GWWu4yl4+Lu2W54Lx5c0hj2rXb7B7g8w4Nq3XrXKmrWLv7qsta5xnEd3yJ7do6zE74r8slvf7/E
PbmUoeTQDtRlH7pRegkomG+cD5A9kKIAODBgIh05DT2gHONKFJI3JsrpEd2zfe1SjhLio0fVcAAg
FT0m4CcfDQrZxdgG3e7+n0OayYNhNExj+r5c9RXGb1ViUqLXNaydLgEoeLeFG0PTbDw/aW7+/Uvd
SO7BcLiYiVPf/GIKjrz496wl71Qnpn2IAOg/Bd5vXXJmZkiOfpzt7EQUtlzVtqxOKKwNd+iYPQT5
2fLGszlb/VOWvkyqrG6cqYen0LQhEZVzBBCbb80Z+Jglo2wz+d530XHjL00yBVWOP1LWzzIp/iR+
bp5U1dTPKrc8dIyZv/n7n7qtWLX1/DzZ8Q3Mov82WKKlIV1lO3/u7WcH3iMjDHMTKEpQOEcjfAcX
Dm0k8ydL8xFyFmFV1g2MYqszlljn5SWTXC4JycHvxaiKP1ZE7g7CxuwcOhCCsPC5KzfW48UPIdaE
TXidddwwQPe+7P6uJmfCtaxqtasTqR5zyZBj7N3vgBP1fdOR3DRfYxp+6tjsX2o7EmgDvMdYGeAF
ILqgn8LPgiUt3977p6cQ9NxB3rV6WWWdyjgrEchiKqiJ1vUM17wp5PVkLRo9fuOSdHabKfFJ2nTK
pTEc5lg9h9oG/Go4aIc6buuxvngxY+WWoeuSZzxth3ZNB6h+qVtdPd0hFkKcu2jq3woRFCgpL4Cn
U7aDbDhMmlRfUVn62FI3uTki9Qjl2Cp1nlVsEyxYcEAGErMDIneD/l5cHCNATx8ST5IYiXU20n6v
U9563hSs7EPWvmaOWFbe7HBt6Wjdu4ylJMkuIiiDN4dy62A6hVpGzp8ylsD/4sK4JXH9PA2GdbAJ
r6bpBg2otcvwRHvlEZ+YtQrMkRSUaLTOyG3FiqweyZoniO2r0gIJVr6tHeB0hVNX26EynMfJTfMH
GtCbsWrxYnf3OLXSO/Z4Ehzg5BtFE2nh30UeVqdBimfVOpvaWz39HaRYjD1UUZ3sOXMOVceyD54f
ASnsFlOqY+Yz9wCI2m/syAhRacocpfL8yfob7LzEg+QckVzmErOiDT+7Ceweu/o+wyzcd+zQ7t4p
kUiX7Si5EyDvC/keUy5cihpspp9najtz5t82TXVNWgQqug7/DI1Ql79fcoAHXpUZuwmJ4DpQPySo
s5niNp0r7xfeAwph8OdOrhjFggk6gdsBD9DVF9I41pPl68PkRs669t2dz4YHF3DotsrlQi0Nz8Pz
TgC91gMBtAvkL+41geO8Z6/D08IpsQxRwUzayHbEz/WnGU7OypBRCdqpnI6e4YENcyPOAtVdyhsA
dSJ1pt1HmbfVZWX/znJ7VeK2zkRjvqVimk7MBxFBxHg9ncJdCTuG03r/UkTopA39VvdZ/uhlWt5y
Sxtk9b5rhCxwplN5iCDO7Kyi+TQLD2BaFn9LTHd47ib3UaGoXBT+vbEz06htvPaUEwc4zg1SRwCi
bmKZxKfRiqlKWIj4sPKra6Lr8hwgX2bKgJ/DVv1l+e23/yDmobwl7MpySO+0eEBYUuClmSYvRcNS
KyDVGfEMukPCB48ry35yne+mZJ4erMQtX4LB+DYqtOpGPF3IHBsOKkn2ZQTvOYVXqS0nPpsGQZy9
7WCUzZ1TpRp1gSvKLTqV5zmMXuyWCd+QaPGYtLjegB8lC8NWoCBGLbY5zIczjlbMc0lHL7qzaYAg
3UUZAeWuTOZHjRb51qvxWBeQGKz7ASURUUgChtRnD2WiSru1a/XOOrF1gGfOyunhkRDlhOawSlih
tthkpsd5lPtwLr2LHhswc03anmLwOmQqDpv4/u+jndfoIBaySeQ1LRgk+o0905sHQlJGZL8LzODr
ZsJXKjhUvujy3luP5XCacukdx9oi/aPsGVA00tgpINevqSQcI7Sir2XriOEsgomMWV1ZS2F6wKtS
g5uym5L9UKQ52Tp8SYOYZkNuMVIdEMD6Hcp/Ff9SwUsnMoLoMo9xOes5WCywlyQDkFQ4EHa3EX6y
6TPtPzdu4z8X1YfFlO1Bzuo2C5b4fO7STT+WEs0zWsZJwd2IbX3hNM/ZsKqix2Y3M8/XqS1gZ/bG
WZjDpuuEfTCKwGakX7/OTLm3oeIztz11RwZ3dJ2qPDspE78h8p7lNGfPxCzlx5wWGRjvDhGilITF
Jl1J9mFcki2Z7azmOczG+tgkAfpZU78NrQOpLNSPPWaQP4qDaNXoVZ434Mdnx1n9s84Bk7pniv53
TyC91vo0u+6QM1JfuUGGO+xunCuVRmBsdlt+G4Qm1+AUBwL6xRvMfj0DpgBgmElwIASDMlsYFxKO
yJV9qGV9y8dnf6RIqT0CN1zDPZAL5Vy5r8B9Yy3dRGYXbLPUm9aFnJoND9BHIpq9Zdy23rPbB1tE
DQS/cWe86hkIYuMe7ML9Sf1pm41hAeAUbgsnuXI1jB4w4AZkR9oRKlx7bsaQLe3Pwbh2e/XkM2zE
TOs82T79qFpHX4AG6ALqvD5VUBvPnUnchdC7qTafMkG00kCBtKzfay9yNqXXiWcgMiyIgUEPdo78
A0PPZYtrAvgRRmJp0steJoG/1prWEaoKorvTjF5dEMfLGfcJQQaMnjKBIs6vYuYiKoD+mc6l9eCP
ZGXObWjvZKb7XVBimazgNV6RvTHrr9vL3++soBIAmE0FuCOPD0UUfEmn75CfjS69ibDbDeFcbBEH
2kv6q+Wt8svyJvtvtKH5g0/dcCZDaU1opHPSVskXxkzLmYgtFCW6v1oIja4qUe1R2c5Vy+5merW4
+EE6PA/xsxWa1svfb3L7qfSJOUu19exQH59L5x5IHM/+B3yWPYcYMHlZlG4bpwoeG1JXHv+zAvKv
+P6/Og88ZSL3dNBu0+0Ttin+Vf8oc78ZogiXcDDJr9SIPkdX7nv4v+AXsWYnwjgAmJ9B/TPBGHBA
jl8yVeQ+tPhL/x/P5a/C9F+ejGN70rLpVyjHwjZ2t0n8Fxl5BTAY7BBiJsCgNkqexnwE7+wvPJIl
1zKGcu3fjRmRyEFhdxq08YQpMQinvetnakXIX7dheysWSUUQAEvdQEsP/Uxov2axTmmQCG851eQm
NaRI0AUqAlqdtX2kOX4Xj2zwAHgkMt68pD1zViqu5Uh2fFb1579fjJHBXD4i7fn7rRn/KiNEA5nl
9cdAq1XTN82u6JV7RCAU7usojI6+J+39RMLBIWs+nZ6ts4PvPPD8wfHIuH3P8JX9DfXp78k+IUFQ
EBzFiH9UUZNzwacb26bLapMZgX46f0n71jkCuUS5U/SIbAP3dexqKIvFDKRhTnYz5Q84JbS0HODJ
CMs5W/B75Ift+TvDK+/jQPOInFAsChWrLYTP9i0foVaSh55fymEm5bovCKUGYnrr6FaviE7yNn/v
AjuC49YSG6bHdysY41fGQ3hJxlQT1PE2IvK5/f2iJIUhLh9rUxyLME0vRdBWJ7KdVq1nFE9li3v+
P18//4eA2XNRgEvPcy1lOa7l/tu1XOWRR0LTvVdDpOcyqCMSwCO7WP/qk9n46FzQlT2SILhf/Ewc
t1C3fRZay6JjVmL54QOLN14yAqphJnkOFaRDFrjoOnlgj+wQqzA4sACSt/xVQHrnmISIIwwQ45Xi
3W8I18tb9tIma+6W43KDdZY2ecW0Xgj7GuJh2P/nlyzvL+lf7hjckT5cDHQjwucu/reXbFYK4H7V
giPsip6OrlusEh//fl/AZxZkOuQjgsvG4qhP3oN58nJnZTZB9IDFOX6ITER4BTyhQ4Q2r/Td5m2M
CuNQVGay0tQ6H52+j1/6S9aBjKomXM2q4HE6dC9h/dWbweecl6BxrZqZaNUgaS3GB5si9i2UnXkA
P/mmEvMgMvLf8MOQSJWhJmWCFh/pT7xxOsue/vNb8u9WqvuCZnnKlx7vCpbBf3Mb6dKywrjnWjZA
2y9oav24mfGHoDNy2I37sECgVOgdzWzABuTz3//jNCgs0xW+4kq0/nUBY+kx4kIzcQ6s/Htsaip7
qPI9ICHIb0c3hOfhybnbFZX1/03L/9m0bFl8sv930/LTELXzD26L/Pu/+pb/Pup/+5aF+Q/pC9zK
oKksm2UY093wc3c0O//wHeRwfI6uazoWXvd/2pa9f1CD2jb3HA+ypMUnzH3dhv/zf0jnH/dlBy+z
Yzk2EYH2f8e2bElxNyb/8972TIE/zDR5Gt79OjbdfzMu21GDIjeiGTv3CJ80pHvVkh6BdyBdpF13
mY1fbVvDD1MQBVKFGjuT+BPmABhBb14i+axJ77tURGSCu0K9gceOzGt3OHvWDQ4JkcN5hp5beOtK
ogtMTPWt4vF1JiuaOJGniU7Ebix+h3PFgaC3u4XdWu8Nrb89k4XtQN8PSt1EunbpFdvUnGOOeujb
O6VRfNeuv5WKTVZkCFNJnzh3VJ7CARvtYIhATJ5vEZBQSxeTA/rVcNa0JcaNBZqfMSdCwNy4llHg
7GaBHk0hia/cqD02sOS7NGL/ERwtjMRYORPpbkUFSnRgIr9gOvGSU0ccqoZhVT4hkyqhoxhoJlck
C9aLo2XhJYjilgQwnf3CY/cwcLzearC0nGnlbQysn7IKUsIqO8oI+dy5VLA2jX4gstgzR2pyN41/
etn/BuPH6ik/jOTE8Qtoa+OZC6tVh951oyc4s/TJ4XmumLwtvXawmf5l+lAaya+uKsVO9cP7iN5t
S5N3r1g+Fn6D1hM86AZpg083N91UXfM6xtUH/SqiwnnTm2rShyGBLzhA0WrL6GCGUDjBwV9GOkBr
k6gNCrR5D4CZfFjmc+TUnBzvK0KyD5MieuKwF0CB8c8mk/aVogBcug157QIkkGuQmhLWpbv2kQxw
RokQQ4FHNgf6uLClF+5AV5Qba2kRgDEUDhItq8dsVqAvQ+E5+SgepvCXrLP7mVjeYGhhbA2DYxaj
HcuIGBvEJhNmeD802Bt0V/TkMJQEoopA0A184BEQlrZ9rhskYURbIdTQ+M/eoec5i87GvBtlaqNq
quMqL55w5n+qrJlXfoiKVFqkp6VgeTSoiGWQmc3VoEHZpuJoWuSlw7MEdzrKccvUkeDNzMd1nA+w
kqeLbYa7SuJJKHHrbBgjov+sVbi1h1wif3grO08gVyECohUQBRw1VSCXrCdhl/mlKs1LE7obwZlz
DW6IZzDIfgH+aBGlSIvMZIAPg+JiU9X9W0QuwTIiV3YRSn1pnHdPjk8zYWnHtvBfkiwdHx3t/c6A
w7Rd2G0naS1DOxMI/IBJWXQFlnrOk43dyfk4ejZ22PCzMh4tIjDWUPBerT4LTpE5PGEVpJeaD8dw
bgdGWO5loIreOS2bJG/dvaNrpjk9z8EnkMwDpe90BvFOfat2w36ckXWFmSC+E09rg9l703ZYJC1P
7kSWbDzPpo3uOcU6AIQY5HTkMxS/vCriERArrcL6RtN9QXA6YaajL5YuoVhoqV20OcrdFtH8EZh2
vDXK6qOfXaQzCPxlWz56hPGMWMrWuhrtU+kAjyIZT69aGSqI73yUNQZ8Q+ZXrrSW16zBG+TFmUmN
nUwOJnfw5ZarcSTapEbgpwjE1qbHs6lzX9Ie+y5LeMtmEBbHBtH6YjYilxE2a0ir6dQg3GRR1DVq
wgEBCU2wPXXlLxuRrd/Llg6IixeouGQk0UGvny8YxcOlJDGqMcnYCTMUGc4ioplTmeNXyZDYUpVe
etYQrB2WLD230a6dmkUt83Vdt0g0ytYDdmgDOhHdWxaXv0Iesg+pwQr9gPis4rYnXNx10DkgxCDV
pf0sCMBasfQAWWrw7vn04xwVOKuOj22qb06DODNHMFJFI+1uuIpmZ71WySEjg5CYwcBdxVoFwHto
MLqM0RedxdDEjZ018C4Gcfe1AZLLUrRWvPM6+9uDrcr6V911O2svGELQu4CzGUBZReGsJpmaILWK
N9kFjzrxBoIVmrOoRgYlekM+MC/Yx4wVKXGNoizfhMWE2SHta6DyDqhjfO81ZPrQ/yljfm4UGB4s
b/7yTYRRqV8fVAZ61NAyWdQo6PJgF5KJQuuR/DYcKofc86KH3jWuXl00y6C8x3+0xMFxzuXNjyJS
YzAgSIo/HGL91mF7BGNzdO5YRy4Gghkk9Lmaqt1z5/W9SIRugH7TIOnRjnyWcVhgqXFsczPZTvl4
zxqJjQVHD/rrnqzXYUACUx6hqDW8duW7pGs5db12AK8vjax2tmYzgQ7yunWoyQtL0Est4sr1P9zq
92RMDBP6MycT4xbkw2dtMN1HAUKOdW0TQlRA/yVgntgcOsP830rFzYGzVr5lTKigsSxJ876nbwto
s037rpxxz7LYrExUcyR4G7deDN/3+91ic9n14B0DO2AAmUQrI6JAHYV8zlQDlFZHZ89IYNFNZGTF
PTQ1bRCHJiPiyBsB/KywX4uAuEATB+hGQ6JbuwQ3rRpb7eNiBXn73GdNukqrlqsqk9OCgBixaAR3
czGZSytRKysmD0O6Uf9uI4aBhNYl3huce2ibMVDCuqwZGtnqMmE6AXPAC2sIWJVTl++NmYhunM9f
cz1schhSWxCfPwlCR49RXhuQCc55dp0zJURNTQ/fjKAEzKJfRNZAGKKi+YycAV1h/eNUHnC2LEbh
6PyJ6/bR8aYdbRCCnMhbuv8H89h5JaQ3L1HuZEsUDjHMeeZyoSYglB/9RdOVpL0ZY1wNcaOABWDe
faTCJs9Bj/njKOIamh1UatG2Ww6c3fMkmd0zOqs25Dkupcf12o2HtsyCM6cY6GUgEJO7OqjzaVAa
Q79hrYFQLpx9VqCEwBL7RFzDR8/bhQBqbd9pSOzEJ/5yvEwHiw8vqGDPDqbYWpjHcVFCw/a+Btae
FfLWDUw3LzUOmRrq9azMl6bHt9cO0SFsCIbnNJOy70FmdnFZ02EU19mhtx7fN/bqVDmiX9LvpDui
rv6Ex0L4R7tRajs0yI3wggQsUdJe47TcdTOkCfe+QWbogSJWJkztx8qPvoQxF0teb7jyrJ2Tmb9S
FYCyQWC+SOuCCsH7YiqkF0OZ0DrtbHr+5niw1HRyYWbQ0y53ZjhVe3vIuJtxHHn2xrLK5igGrMyZ
xsU9w+2iqTqeXSJqKmOH2slE9+7Wi3Ee+c096z1wo3CLp7RnGcASoZnnLsYTf/nKvcgSW0K4pLSS
D/ASt6CrV0kEaowxEHDXjFyK1EJz4rXRjbjD5743fnWBHPbtzNhhylI4InmKx6+HNzrbGL9Slzef
KWjnqZtXGoqs1TuQlZmL7ENCgLj9kNzTza1pmUxhcvaTUyhUuI8KREq2PXyTcn1NPfE9eSg/p1G9
dQGWODPvcAMMT9gLm71FmFKg0zeJRuMtMvonJnx2uBV/7eihcTD7aYtH2eDzbH8LLM6Vlx1K3/mo
lCJCBvNNZluXOIIs3yj6f5lrI7FBQKX9WeB/qdYTd8MitpAMuEFRbj33UBTDOpf6xQGZtsJDAXrd
7fGk5BCCU8wfNVulDD5dSSCusDA6cfQB/YgGJRkr7KDo41ZGi59owChKq10uUf8mRyUzmuejA8xb
N1Dd+USneF060tlSjGbbIie1QQfqC4JyuRQCQ7cvcmtdCCk3SFhpcNC3OMmIZESdDcwAaHPNXo3f
wFchHuiiuVWlc2tK0tCyjneIdjd88JroFpTex9ZM1aNxaZ1sX1YOLlZC73rYQ9vRGR5DQQZb6jFv
KYl06DNzHdjztEti+/cdPUVj+125xo/PhMvJ6pKlqPgSfVUdGGg/NCbkIdxVSCfzX+Akum1s+tda
N9luHqsv1bn9hg4QntNuem4dIm0L4qyR763brpsPVWRgNVMHMjv0taoqXBSyeBS++cmkFJxgObEv
DRU7YUzwinj6X+SdyXLryHZFf8h4kQAS3ZQEG1GkJKqXJgjp6gp9kwAS3dd74dmOsF+EBx57UlEV
VTdKpNDk2WfvtYeiDqWXONsoxg5Sjs58WjiC+5nZ3QQTmmOj4/jIGy315M86Luq2vlUy9OdqvEqv
FAxJmonGjIyjMOeL0fQYPGz7R1VGceeanIEiC7PfsnKQUo9+z77HqIn1LLHMj5LLfOMlLH4pRfC2
JcBNxZYIPCoftjiS/fXOsehCL0Z2nEd+9jHNQdIruM5j/tDW4lgHLTH0Gk0uMifyM8Xy0nIZxYMg
hSTEawIaJYzQiElbEwdkaMaoUAYQqbdW4GElYSWbz0odFY0rrdOyPht6LFbD99ymsGKQ/dyxGhj/
koXKdYsTAdUMeoi47GWwTfVoH8wVFR87O6frhi0Mpd/VFepnt4hO58GDgldMVIP3A+5Iy4cG6WK1
TTBU7VNPsd+cu0PbjifNSe40v8cZNIEpnZDavOltbYv2lqtV8NgjlyFAWGCPN2hJKsIUqjnuU6jb
XVnfA78pbyK7v3U8wU/Bt+5oHe21lfZ07rjtOZk9iNz8sbEbuZMMMkYrUi9zuC6sJfpQdOOde425
HnvNRqtWIx/wFO+be3siLzVFzh4IzaMvkrcU+3XP5L6nusAP66k/sS/iePgUF4l5APphbIsiOxHN
8TaD4f+BPUqB2cj2bqm4Eprix4iHgTSCyvCv9kSludDbwj/60rzlzf0Se5wQBt6oNK00ODRheI7j
jJWdL6fxU9pEewdXLLfsriYbsVEGblbR5n+6Nslg1N/Mzl+TiFJm9fdsUVi2I8PN1BSQjwxJ4OY8
CfG7eAX1KnS61MrBlZ6K97bUz21K0B7IBWcq7f4aPo+SoHDVrnCTdyNyKGcFK+o602ks4gdkUD0J
9+JWAdXhCjToYLLSa6i+m8GWj8Lmkr4twB/cBjWFsuVjF/zFKpW03QiUBnO3SJk0GqwGu6omEdEV
9U3hU4votH2yIXnvM/QP1IYDdrR/Ot/+LXmws1WiE0bkv0DT7QOGwZ2RgBSGWRLzNAAE2Y5nPMf7
aoQqGlDFIjB6R7PLKrYPnvm6l43r4kQ0fdWFg1dcpMVapY4yDP8T7lCTzlAfmnndxI8jzVuB018s
JU8EwH5maX7Yhv+snWXemEQDyIFDfqCu7QRfcd+U/Z9ZlF+B1WxbbqWsN7mzm0/8SA81LPkDaXDl
WA91Q+dLYuwtcJSz9vmBDOBPafDLJE3XHxtV+lZSYmNzuZO6eeK+/O07ElwiHQa6zfs9mVrWwSwl
t1EKnpGOmTGtiKVhJMXlTzGRfccGaF/F5P+Mdj2b8rK2HfAt4xL9sur+05XZpxp16Nfuc+V0EROo
dZO7yQ3nxGY/kFwhtMFpybCxEsSRuVvuuobPmru8DbQu7pO5OBYpj+DU7TgJG0lxZGd4zuV2wL8N
8j19ge5UbUi+Txu7LF6HJKAoeRx+3Bh+xSIj/LLdJ4yCMSwsdZ4Q1/GBOPu205TSmsLYZcYZhp97
Rg+rkRz5t+bLQJqtlT7xpuoSGHQqZTaUEav3LOjZHUZwbhrSFs4+l3+Kym/2pa3PUrgPQy3qC5QN
fs2B1e5puxoKea+sn2JunumRyPc5aCi3n+V5bqiFqTuEljjYuTwScAyi+Sf6maLwcjm1a6sbcODd
GMvDPKO/yCLhdQrgfRxFsbWItyy+IpZTUniRYzIncf1QuN4nr92/RTuRLe5wNY9OfA+7cKGAgI2c
22oqH6mwLm+SFEyYWgN8hnHm2CXCtHZwotEF7Q3dzUSJ4IQ91qVSJhPFq5a4PA29fDlrjr+0zTN6
1IEevY3deMGhdgbrVASkoogYnXIH5G4TZ7eeo/pTP0pjU4Hvrr3+M5HtfPDS1Yxt8/v37JwR2Iq+
lyR60PMB+7d+akswJPYkKXpwwFr1eUFiPgVMM2BRZGtJ8ogouWFJsgxx/Dvx+k/L4uTl9LR1NMtP
Um4Kn/FAtstNwjs/TNYeOX9AUrJE+6imlbUKU94bkJ2UU//avK0P2TdxweWE7FfD8MOOEoW5CRba
UnVwjnlM0XZyXy7DOSj0hzfD7qP/j2euZx7c6hmEyUIgiPm5qi55duvS7k5ze0QxnrDfMYiBwpwK
7IDgG7fzOP72hsdKx31MBBttSz9V6K0hug6tlW9lxEK4ybHrKExDXlPwI/mPOMgP0g7Gh1Ub2rQT
OFzLnw5mKQaqkHn5jKKDFjXIbTIlLeflhZuG261hpUVN4Aw2YlI7HnQYdgKDAHMRP9PAVG6R4ONT
NYqnhL7pGb7AJvIJVEYgMBk2W+qqMss89iCF0vEtsZuw7hvqCOEFbT+Y+uut79X4bbiuzC4n6ZB3
q9/V3cYFAUBvTu7Mws3OlYLGUEGn85G1trVNhKf261sdJNN9vFbtyF5CtE4IhpaLqLHbEGCHgUbh
WtTQ4+IRsoVmXB179lK7YRUILYLM7Qi+pMR0ttFkTwAu7BuS6ftgwvdRewQQo+5xaZJnM8A6vnJm
0gp/OMBpWPgNtJi8Agg3EHKNR+ZMWo+6MeeoEzevuB3+lIkLzHjcT6SbN13CjD7X5ZFVwsVjib6x
UsnNPsgLoJm09d+Rf1gZqEcdwbOpPCprVUOerks+XAS1Dd78x9QkvwMjy9r595xVUg50cp+M5qdL
2zL9OrhaOTmEHgWHnJ4x85eJ/Z6rKxPupYKq9eyRWYa1yl8GWE2Vt8aVmq0V++/ajJ7mzlvpzhPk
E7wGdeTv29bbNdANQkP7nDjFfgk60jiXuHOt+2UqzzGwHILQZXxbds5dhCja9GZ97DPvN5/NUCge
aC68d2Yy422Ju33kkBthTE1hxL2Xi/8pu+prNchBPGxDYQwfSoN2oNx4P+HXAKyueqZD7zRV7t+6
d/SGAKXDCRL0VJq+eM3C+Uzjrwb2yY73hOJJtw7mWQKtfRYuS3daTNXtFt7HG+kkeEwFyvY4gukv
6hHFlicPfaLTlnNSQ/nNNk4Ca2sUxWM3FcNtPPiPee214ag5qmBy5lkz8bPJRfDrbJ7M2Drh7X43
e+9sK6LTQX2yq1uFwQCDKIa+2Z7fyeHTypD94Kz1ngTk0o2mhwagEWbQOHDJRpLYXOjWddJ+/F6T
hbLYsbjEBpWp8yChT1HYjBZQUXfhjd5rOkC+qMA3xT6PNMyY2dRSjTCP97FqLEJf+tUVvuBNO6W8
OLjlYae3oJlQlATUpA3D4nI/NBBjm/EwWslrl5Vc3l6X4xyPX7qq/Z5+ReLt24aeV5G+NIFdniuv
5drAQcOs7MPG4oFIsJH8UeAme0eQQIsD7B9av7W9nZ6Ib+udBTcHcoPxRlXIbTz1zk7CntlXBhkA
u5Pjhegcd7QzhBEh4SOYf9x4g4X+YiChy1hP7yVBFZmmX3VlHEdZ/F06CwVs9Lv7AcjjQra5rM0Q
6as8N525T4fm2IjSOWBQJcV2x4bdCXPVDdeIOP2uiCPjUsT9Fm8V6luOzT+3RxfEBSNFwx7tSIzu
tR2gEjgKGF10Q6bqbx5MEYMZ19UYRH5YtibOjrGzd30wpDdedhfh9mJ/NbonmkVQegBiF4mKkOkL
eUP7MDCbL09M8r4ZUySgL2wtVC37lF1kNo+uAdptBpqjUzbgI5Wb27adBCNJd3THbp8zYUnUmsZc
d0jmjEE2oNzRqdneJzhB6Z/bC0Eq2yvQmFNTu3vXMvBWueqih/6pSJD5PA4OcHgmCKztq6zbP3lT
yVDXNST3DIFF+WQ2IUF0zPjNHXVPPhJz/hoV85MNVu/GyZAY3ZFnUBo1HlubayOHe6+pnltuR1JK
NSNmXTUnGw70PR6xed9YgNTS3nrJi2M7DFE4lwtFc43Hr4t3MCwirJJN9DEYKPHGEFV43nEnA8aQ
FTfTxCktxWrUCflDDglmVAZwQNtViLORot1SmTzcbxJNRFhl9jNNIiuoZXmzvQYj+29uN4+Y0MlU
EIvLOdBszdz7HpufbBX+DBriEppNPVE9egM8sagCWsvRxjpbdfHYTOXfwcXQ29fsf3T0YdbSZBvE
6tOGsSTIlVIR3TzroCDzutC8xRb77PeoJ3RHvHZQIZRXXdwPBhBLHOmn+6tNVAUG5bl6HJTzR7nU
X/PCEQGOYyrYqIQ49gn14RBG/tAFntou3UU7e+Fw0MnyK9WSnN5lnsm6Wi3ykoMRnqBTOtRfJNn6
sK39OxNUf2CE3O93ugf0QTaqEdldXZm0tpXjLz0eDu/2h2mpHjrK5nih8/i1q/zGJ1J2N3qMy2xn
OhwR+2Jo0iOJCuMhWj9k71NwRW6SZE/g8DRqllcvOk0D6R6zHBwkbLbeUyPmU5z3H0OjwiUbslOP
F2tGqsSXP9QHUWY3LBBvsA8nF+l3HxRX0LzNiNGNM93dbkKKjd0Qkz38vTGhj1eO7UbWcXccgohj
PMF8uVa0C/SyW8g0FXZQqP9eT16O+B6uyaFuQq/rTEYXrzthT4Oz60hy9UoZqF9PSVx/+aa/7JWt
niGR7IS7yDtnFpDXZMr4iSy3ya28OwjpcuFH+rbO5YXjKizPzDYOyy7A07zD36U3sZ+f2nm6nwv7
KgVnY8FZnL50/TC6wwe8qaR36cRJoD7UDb6l2ubG6JzjQFsXjCPi9z3FkDWt8xxqCO9azsiiPibn
SK9pTV8e4HE2fY497FvB6NmW9V0lpHmuIcaigALVJHFOX0vHaQv94Ei7hrsVCa/5zn2sTcxUvdmb
q1VzA/2kx7zbvxC4OnGYEviz4S91k09HYgt1a4CL4MQFxJ8pybfDrG8xPhBtbrmfZl4NtxwGobDp
ihpzQcB55ArPG/afQBO9jZdZL3qq2RzkhJqjMQ4DcEoA4CYiBhZVFeQROZSDTRIsXdVIR1pNY1HJ
XM0UA+ZKjDj7B7Bjd4HmqT9ZRNr88ikVEHJaKlpXwAX+TZfi49QR35NT1Tt7rXJmbe8duSiONv7I
PTmQS2RY8Ym+S8kp+yhneISruQBibQNOj/LoTqtX+mSekrR/XgxPh9QqfKdvquzZsto+5S+UC4ax
YOYu8m9psRwimEYLX2J9OFAIoJ7tIoEJw9p2Dd4sy/0xjd8c/jPp+JSCxvkHM/ob+4KcHdDyqTs/
3nm2qzdzc6Brg5VOsuwTsyZBPjhXOfUHWwOxsvrM4GqYdil2708XnNRG46xmnTn+zOUvjMW/bjFR
iZxAoMA91UdfDeeLhfBC6MLn2Q4ABTlutlgGu0fIZVwGZpbdsAN6Ld3my1nK8mR35V/XHU61dqi4
1dYcJgaVXpHg0xA4f4msAfk6Q4VN1RuyDFMurOJWVK+54z3TUM0jJDcJlk3TjdfaxEJijKgZytMG
q0pMsbDBC52UQF/E5X1Fm6lJwdwmMu1v7XunPHf/BnKRu5zeJCPp/CNwaqSfDoVRGtRF8Taa1+JW
+oaEA5yRqSUMcofmt0mK4+IIlq1LvidOw2iJ2EmhLRIlaK2Nt7jPDhTprb142c400s0cx+kRCWon
oVNdBKhOltrdWlFyqGfW5TBZNrIi2yxUn6NaRTccm/0jX/ondbQsDjNSCIQxmdlZwo+02qgSr4Jt
/WBhtKH+kiWb5l8jUN81ii2BP06+QyzMyzjCq03137K2PhUAWXQTNNeVT1yhjNnU96G/fOsquiIU
AUfPgUs0HVodi/8mQlSzNIXHmpLnIj16gsSkDqI9MADqMWv+48jNfsaymcLSS//EXkFXCK5blOWM
aG5VnP/5F85dxbkbWiCDjpBISSXSLhmt26xP/loJ+5ulbTIGJUkOKdWflhPfmFZmn9PACq3U/BtY
ZrEXUQV8S/MfyoGVHxWa+Tnv2cqKER2dPVm/w9gISz+3bqLPlMPyWZUVK/Poi9MMoYEhuo1r50to
e+Op6CmpiXpX7cTJhCSBzf2aTuHoUJLeWzw/Zv2hXG+/ALeCAPqqvZK8gD8+gc3Orh2/cKafhz4z
l8exqe9wX+NJL5SxL2z/UVJJfuppONsUM09jiky+fRecJNWeMfqrSqgdpD5O4aANJ9rlUYY9WJtD
fBuM/KEcCaDO3fTBoroaEyJhV3ooaS31sTy0Kr+1jPwNV1F2mlSnd427sJz3GMaCJaegTXroRG2w
hCSMqUqiGHZwimu/QGzLXftn1CTHRtoY9/2Y7dlRI7BPl3om0T5PPOjgSLapRyFRybc2aMYhd34z
eRVtoiWPj9QjWak97ZWpeSgHzlvulbxMpHgqbMEGnjPWDUTkTQ+EDzDRDPjDGAD+uFgtzdZCPomP
X0WVZfdt+WZM1xq9GLRIGyZ0gEUCHakgX1WbnF20Kv9kYNKVoS6iTfRuMEENsZh5GKrU3MZexUzN
zlXPyDumdqjLTu+5yYvPNrc3nV9DhyvEVdkV4Qhb7MoWAHM9oMVwjXJHi1EeIypNspQuHGk9qpJw
iSNT2vgMQC1LI7EHF+3RFWp4c9ZVfg4TMBAxvFia8m5nyN/xrHB/i19VJ+khSGVECIXwYFkaFs+H
5M3vems/VsttOWlSeFnU7yzMWl526CG6nfn9vQ5qFqHGZLdN9PRd2gyNo1d84oGzj9FSv/TTXWnO
7ZWKvfSgpaCW1K++dD8LBsv5a/HBR2fRTDAYEk0KSIgeInJaWccSHMEYezZjvQkJAtDNJyuVfK97
mKhVsFws3qnCmhZgZaxMk2ilfPUlOExp7dNevOrZ/zu1vTyZdmDtxtDLAj6bgScLcBab6FLeOG2W
XLp6+ZAlFClNr+ppGI3mWFepEQ7Ds1wV5BT2McYRzNYz66meJwjWe1alakuRKQ86aNA3ETKDhz5d
BLe1maSfDGkIvM4nMWcAf72r98a8UYKmb3T8+y5g9uwH55eEAKnIHpdRW5wBaDOjObD30juZFQ1n
EN8PA1WEyuyvXTDw+y3mo8Zvu8GN2G3/rXZKtfQB66V+RSgYMvipWHbaenxivYvPyX1LcrzvNdXh
fK56u3ISPPs5C6ozaCrU84GLfVoXqHn7YSjsFv+mvWzJFiB+tKfi4pjoHB2YZ7nMKUPi+JdR7wZl
IP7QSDjOyFLJNdLvTmRPpV88WL43U9nN75LGpJNXQC2kHXOr2apvMt9j6kkIjFrT1YL7fMor2nin
YvtPE+x/lgg9/Id99F/KjP7lH/9/dRtZAtvs/24TfqzLryr9+h8W4fVP/IdF2Ar+4QkPc7Dp0Bsk
aOb4L4uwJf6BL5RWi8AJbEc4/n+zCPv8K8dxvRWmjlq/ttX8l0XY/ocLWd2n35zgD6V8zv/FImyC
tvqfRQEeBmQp6Q1yGRUkP6P5L273pJvo2KYHkyWZ2YXIzNmR+pN7jPnOjVLluczNXRADZWXISjeo
5Le+ci8875Gy50EhL1p0CtHZ0PlIpPQugNsnEOtY5YeVwZcYDU4pylG4ECIJ0yPvzJ2CvqXKCKnI
J6tfTW8wT0HO+KO/K/OjlBJOmvVqeyyCK25Z+EF/ZgtrAetd2het4hQUAuo9eVKAX93OFS7NsHnn
bbSZXLA8FxCkBsSUOXi2xoDDsNPusORScA/hrbSKx9JT8mJwuiVGzzKaWJhBcA8PzjjsencgKs0i
vgwiAFu8mnPcOm3bsTpiw08+IT1xtOb8N1hPc2JDF008uSPrzmGlOzZT5+69tof/3InHGFsifHa2
ES61qppEMoSpp2Ay33iVIUdP5GziyQ92eIPNrd1G5HQ9wNKaocVdbGA3gmWfnTkHr+Q/wGKwPgAK
OiKn/toY9bGi2zZMvOzRrKimqsdlN7pmHGLB2tk4bYfEbXdWoavLsk+rgG7rDptxqkAEpqbYGyDY
msEMOf6/NVQeIYalO+hBPtUjUGUTHAXChxI1nhLS8+e5Lh7M1F/dOOBn3OoOOf7bTLl46MmJ91En
n9iLCkggHjCpefjorV+nDmpqJvQ1r4k4pZKdBiyRHuZb25uwsUbQOwt7a5o/MZep7ynvUfDMgiE2
+Ju3LL2dsQHe6H1MjU3nnFXYoe2wl2oVIEwglUws4l1Rln5MK1gbs2SBOERUsVuI8GKyb2J3lNtR
xAgdJfC9ybBvhIvdsLc5Ntf0VUqZHNN8uWT4NQ9+23zFEnF3xg517Im35F3+xTG9O+YulLkSA70f
kawW+sfSuUNRbV9tef9iSZiXMwskozGDiy8JUJVVRJfQJNk4rJRNcBGgXfuPMYoIpaLdjmVxwTdO
yqkYvLDrxbtOvWQ/pANqnYXeHTgiYkLH/GXpUAue/r4cw8R1zJCyYr4nvCKFdJl+BwjbAw24NsbZ
NJqrcGgs8qHs1bUHOYQa0NXQzViWTEUUmklOw5JuETmjcq/gU84Z7z1B7fvGiyjWo/nilI2sI2Y9
vHPQp4FDM32N6tuk7hJ3Cd4eaChfQ0XF3mr3XkOAbHsk3cCmuw/y5d3XHTqhBwW9a+030dk8R7yX
fEksYsH9S8M3mxglDZ8NluuoSB+mUX1GzbthTh+jAHkX1/dVBKLXnCMAxJWx1SmoJRcDUHitJs6v
xnPBjLUt3hVUpdsRCUPnjaSYhYEkLq8q2M9tZSMREk1aqo7KHC7smZA8GtR415a92EOWwbhgmOcW
10/m9ocyZVdMMeVNh9CK6FO8dE1wq9mcUGWx3OQw4AzTjvY1Ae0GVu2ZDKDb16fFmsJgogkrzZgv
M3+79tgQ0p8pZq05bLT2M0cfkGUuR3ZHyXeE3/tlxArAkxmrzASX2sFXQQfXliCd3La4Atj9r8KA
ASZjAMoISsZD1yIg4PyJF59fdFVTeR6PVxRadDlKcpsURiBWQX5fnIiBDNJsPtnDo5kvwxEcNNNg
IV5TYCtbkyIltEJCdEU+X0SvvhrUpeNozs9lLph3evbkSQLHbTTTWyeLsusMl4j9Pelzzq6sXXTY
UNTO4csoqZamGyZO6BwlNgz9Yt6R1WfR50FpVuIPzEh5Km1WCSVSgIycFjOKkx/L8nmBKPJQ6eK9
sPMLMw+4Dj/5cVtUXDegPymKsezhpeCqNc2dVVGxFfkGp6uyCXsr1deuMa27BJGo7WjE9keMOhLm
6rWeberwxjkNZdnxmDfLepcNMB47+vBiCKrJTAuNb5flbi75ApG400PtxTMoN3aGdI9kLOjOXROL
M1vNq/DoAAusyTgYqvt22tq9y1efYTPod0aobBvTpI0XljZ4tZjvdp/LA4fqt8iM2/OgnxmdM5BO
S+j3Ig5zLYmppPxMvQP0HqfhfJIDmVjXxRfmG0F3yaF7hUOFVOmYlX6ghWOSvICh3L8kyi6fsUt5
O4PsB/qqBbahbfZ5HmuCdxbxeq7qvuTVY8e5f0bafhY+ZazmQpq/jYKNIAB3Z6v2Lbdn2lcdCj/o
NHzynGQ4BnJseH+9iSqLT4WJ+cWbkjvXTwlcF1ezXWHn5BRRriisTd3sw3Eg+AJaNBhM4Wf69iUd
XNZ/i/wY0xgixNycQIcHh5hcAwGObsm7FxsIESfU9E47oGnEHanW5kvalD6tcu5smXtYH3aId8JF
917KrT22yZF6J0spfy/toXyRS3kWrI4oy95Q3rauMyoQeafJ/RMlU0rHwaCOc5+3WDkmumBbgem4
yZLHnvv8aKzGrV7PWCwhyLaeqh6FlbDDtdzp06OpRE8x2YFl+Iq9SW4datsvFhbJjW2uiMPOb8OM
4fO9bp0rsALntkb53HEuuRuqOHurcIL7kd5VoO/PUtrZJbFnBeL1LSjg2K7KbLyod6zc6DB0v+Jr
wfNs28mDEsmlcUmKYwZk7dI7cDPWf0Rc4JsykEG71ZLRt6q+wMgDeVnjfR0b1CM3spud7/LQCoY4
uMX/xO7d6z6ClRCCkD2e//l3srYRr2x+fYIOEcpj+K78yJKHis3dJfG+J7JeT3kvmq0hil2OQP2c
WjQhshsTe8L2KMWZGjZex5uC2sx9AB9goA17ZfMqH+BtcqpHzFNkIrg0onqU+yJJ5QU2gEgth7oE
thlGWX5wroyuyjp1He56u+nul66XNxDy5tyI7wZZ1zh68YkIqAd7WNpHF4QFdK+gDgM4TgzkwBAL
rUKIKaBNOebdMGodLHYCt64dvKk24RXqHTIJnQ7LJdwHSoOj+qknrFXOFtu+4qXkqbVho5GEyrLw
lbNOl5i+iQ+MOB+cd7oT76NYFmv9IKrHu+m7D/gntiPUL5vZLVrB5LIjGJo77rOOJ5AxxeoI9F1Q
GveB8zkZCsKM2lVmRdPYHOKLoUM6zAGbLi2HWZyMKL9AvXDYIahkNvy/GMUPGiDCOQu9yewBBoO7
N+yar3u1t1a+eoPwxc3omH9Fl4t9ppZjUFo91h2sFvRR7E3veay+EkBnox9ftDn1iMLDeSC/MfsF
vpbiHJEqQCmi2yC/K/R4LJV/UKo7OjzbgcseqdA5tMa7TtxjR6F2tQBOzA0SQXg/jdUbPuG6S3qs
/kQB5txdi1D4ZO7wwK2IQ7aggWNeWOaUdRUcEGPUkvxxFaFv1H0HbEpbry1ZRWhi3FozYtSkbxP1
rYBSpi51I8EDBHCg+5iFgMC7Ux0Kf8CSSCPlqTTio2loFhP+bn1wSgy7m7Hiy0G9pXp126eYVd3p
aPAJTSgQuU0Aq55D4MGbBmxo13qhdvONq31BG7NG0SQwnwYSF0RvE8bv/jjTn8zsSQ9Q78OpfeGk
IYJ4U2rU6/TBBfafKezY1JFkXIEYZel72DQTH5hV3NqTE1jDpaBppTbxxjbLNqnKz8m6lgHzRkQV
6G4E62G6PRBVVx66+sWjIo6DbX4U9ctcUelFlGTpKYvHIILNgPUB4TQ4OkBZzvGqPOeYQxHlWnoq
JAtoQQVFBvtFsWdRLYQDL3h1p+wTO/EVS62xo7kT6h0mclcvh4INZIimx/lc9dvOCU78EqlIanFG
cAYUfxT/C9aodxKgjrZ+eltwI7xXKPN5H2wcS8NdxIpDRtzFzIIbYBs3wPNqXO7cmPPSbrwYPZOz
Dea/TJmsGOqD61A2OlnJbrCwR/boLCXVqjKLjrZF2m49cUNf42vOp5PJ0GAEvbHSYrk+KP5xMhRP
TBUCOibGKQTKHbgYdPZ8Pnss8o3krdXBkyWXqwdvEaMRXNGek4TyLymVVsm940FFUm5JHswpbgbX
fFnAOW/kvPCdddZTwqAIa9TbZM78CBzkO4iAN0T56lCbIj6mXxJkp5+laUsw17jKeFuOgEiaqxjn
z5ECh00ji6vRl48w42BKJurVnTlwaU7HWDDKISZhRak5GhCpCyO+d2N/2Hm5vmd9RXTBxeJofWVO
e8F58J7V25j3CYxPO0EAtd5bWPjvmPzWJ8ICbxS4tTnjyzWs4rNR4t0yShbE7HsNPiK6+JQRS7J6
n5KiOsX/HQj8v+WmaiysvTHnd0n7QKrTeadqDGBV+cuwx8XGbZhNvXUoIvtP1CoSd1X803buwV0v
M2BqWL/ZfTY9X0/Q4x6K2+glTgN6MNzmuy+7/mZKyt9EUbQ1w6UoGsytYjUQmDbgJMNxt15U8DAh
dmL1JSe0uXqdOsM+BawPcrM5JnjWr3MewJcywHxlwI+OjOi4P62EAMbsWEcKiLgVecJbw8OkO3Dl
TRXCWsh3qsyrEAchJR6Vs59grnCHb1nrTUAnXA+vk0b9cPNHN25Dr2fVW0fymqf5tfR4zCiv3leE
GvdRZTFwFKDpcJlxRLyjZ9jfVkUPSl3V5APlvTmS3C+d0thTMd9jQihocEimOaSdhKkY8/Hq2J/q
6h4nb9hn775qEBI3YA/WPt0Y+FbLvZXbb0GJ4gIIyo9AdCU4wm4sTIITQOiUu8H8Svo7nd76I7Cw
3cK/D5qniZl8DWDGSbpt5H0eP9XN4+SdWreiL4HRNf3bqa9p/omnK3z9Vj/M0ymf34fqRr3U0zXy
z2aAK5xHoUv2g8Nm/Nkuv5ZH5qTXNAZ5AO5jgnnMFcZtzLTSuC27tRTbHPac8SNzoaHeG/1XMd8P
XbEBH7Sp6+dMz0zBR7xxfMQED0/5WWOMrvTRN+72Vvw+LG/spHuQ38W7kT4jTzDzszIO+q3BSlZF
jzPPbJp7+T+DJmbpaZV/kxXxyhQacz9V9XOcYy580lCbWzB79th9xcF75l+c+uinr3n0Gxl/YmrO
RuttRLvx2HROvH24VTYqvmnHgyKoN++LoN900zfkSBx9uBPVG45tY7w25ETokpK7oD85hFqTd1m9
Fd7jZYpvcd2l8hYLio0tN2F5ViHHNuPrekzBVu5QHApg95iwAoYtRHydOqq7edk5+NJ6AkHj45rt
jbP3lNjkgGednMumH/fC3Bfy0hk8Q3mnHzOokdlzyhKKtYge5WaPxYBdV8Kf+SpjxPwu2Qbj7yDO
LYnCNriZ3EfcZcQa0YyiL2WftL3n9T6pw+CcOqJvcMu3RgMPuTnEJtBvAE5kywz9sNL50V/Al570
/Bnrr5YMaG3CPzavfnCXq9fZ5j72AaX4t4T8YPr4+tz1P6lF9NxhJ0inH1HtdkszTcsjprodMHZJ
FqV24++X8avHOj8G3+CZNxbdISNLYlSc7GVCVFpv5o/EfOx8PCwmHXIp0cX56shjxckIXWQ7F69O
/lHE56j4jtKHkjNSTf9ao769aVcRZLTP9O0s1jslO5vBvZubmwqSHTEOEoxN9y1Kkkc7md/RbmZG
1wjzDl4xVtZwdrZ4h3k6IhfZ/87See02jm1p+IkIMIdbkRSVo2XLviEsl82cM5/+fGyci8EMerqr
bInce60/Cpeg0bZloq/wr43yTtD2Yk4TFQfXCiWbWO2pf/UTj/NTp1w5XilHCHGSgTt2h9l46slX
zNirekXwqwHziMKfMNGbo186ZV/mawrELfWfpP6L0XSyz5JA68W4F2aamxDhbnxsHP2/LDnJZbcN
OvNKH51T1/eko3ERZ5MWErj9MQi3cvhDdbDzB5Q/3bkJ7qzmVRJR1RPhIL2aDCq+KmxVGgz0CuJ4
i8GBDDAFfkIgsDLLGAChP6Pd4lcPBHHxntil5ZkxSU496j9QSvwGTXEhrNXWOjqGC8lTe5R3Xhac
pfGidTvsydzsFjbLrnjvoi1X9iKyAKkBICagkd/RqiDJGKwIlxiCNyt7kGXJ3yFaJ8OgE+DLKFGJ
MOZJQAhm/iNXdyn2ouxaMLKP5sUobo1C8J4KmeQ7Jh1DVbLJk35TlR+WRSr/JihY4NdG9ib7743w
F46/aP4E2REat6EQRMIHd/HDD0G55ertvzWwc/T0r7EuE3NmdNH6a10eRutADZ4lvIsTs/pvZVwl
9dJ222najIptdZRz0FNxTWHbQ/+RVse82aHKVveG/kimM3Iy/r4hcyUFfmZTowoj4ghIdVfOzyC5
zjKk8GnA6ZJjpN/L7H9l1kDcc4QdxOFTD7jmNvTFDNl3L5f7Sa7gTD0ZG6npjMQ54C3IfiMyk/mr
TXJex5G4cTNc5epB8o9WzX+7JXmuy/cC9nr1VqNUMQlfQ0tcRt9ddcn0fcnHp0pwrB7UeXu0wgPF
k1Z5zMpLUp3ajvD6q9jdiLw0JY/fSJ8eJOL1w0WIPltSUOKfuKoZYa6qcpnK64cGNhRwDkvr0bdz
+buEw+qvHDRTdk7NUx8/s2g/T7dK/WjKAy7goaUj3h7mbRw+9OGAjp/H4h1LhhHcJuvOGYMUJJOP
Urhv/atafhdou3rkEMvxGlgMeWTcAzvt5/leCsE959Nuqn/U8C0HMs72gpVQ/DC7FxmYq6D81edt
ykuNr0KY7ila2kXVecqokdBptnHANhKK9AryVz0wCntu4Sm2U3ySk1cufQN48dNb9T1wKQNRE9qG
3qc+IcrA1clp6s7ZiCKRvNhMj/Fg/g7BRxecicPNJDyUtH+z/6iyB2xplA6LHx9jFkLhA3XkeEP6
hcKLPhGuqpwOHrkTYuGV0U2JDpJys+RmpQhfEbm2DM1CDPKNywsHfnDE8V2Nj7l5SyMvT85NzNaT
LODSaiDqIgg5bgZsk9M/HM1i/qMGb1H20YYow3hwWmt0/OrEOwIMXwQbAmUnqh3GcwZ4SAooBUdH
LmVlWPP8OMC8A9JU7i0+dS05KDWRmQ+JHT+3IJ1vRCOSPZqEeM9u3F98Mi2Wq+zOtzLT4YzUXg2R
FBAXuV86B6KfQWLmAbezpldb4jPkfubenKqHOV6X8GemcX4lvoK5cKf+npINItBvpR4JQFGnnU/J
0PDKuHJ4fosnd19MTupMUSUCqnQzCR+a8isFVGfsRnTXSKTo2pDWRvunsbFK7alN3kaFIqz8Oe/r
5t5Z76rhFiWv40DRxYRn4cxLF2QbFDe+uC2m797cpPJBw8Vgrrv5hSZoFH5S82xYR1Xf85cKtWeJ
K55wbfqhVoVPlp5BP6f357w49TlEY4E/9E7xDYgaE7ucnnheFWC/ej2ChuDiLiRctQ+O09R6zckj
1g7x8nIbXq57JPxRBADewT/o1+QxMFMNiAJlrtckvzNvKOJrGHcp6bs8ECKGfn7YULR77MYVUml3
CpAwUVlAGk70kJFLp5D8GWtkAOxv0iPCq55gdY5QPDkM1oQ2T/2xVkm4vwuZbutAsnWqu9Kk2uR8
u0zg9JwfLDpkqFvi3+P7MigeN/pLQww7ejG53ybDiptZNL/1WoDOuhv+gdU8ib2ZwZlIETxuVHob
/FhED3XZTy88Bjw4UnnNQro41haG5YGCWS27IT6rJUy4W47BQTxWY8bS+TEN3z1fC97GuNxw+8X9
pSvhhkZxbVS7VndJ5B6GRzY6evMjppu2xRznEu0BCQKcNk3XoVyLItdO9KsZROOjNNQ9yEGeYsV/
S4tNMdjst8iYopo5hAtRyNdj8zeH62Ak3BelGothyLlWuKS7hJqrNM8+fnAUJznlDr5d+8fOwC5w
XDz1EgI4OkqcIth2CAM75jdAtI5gb/ZZ6mE8f97689E0T3CLRrOpecTFW5PR+tDTk4sqxFsAZ/JX
PP6svDpaLdSi/qwIO5GPIVW4+tlIqfrYUlaSoGKsWOSqh5Afu/E4Jp+1scTGbMR+Q30MsP0qii+x
8ohpj3PqaS/uTC+mdC7loL+X2iuLPvT6VhQXcd70oYv3VjF3xbjlB9ELbzJwRN1mJoUleeleshQW
qPdSx+zfOmGD+QL6AWlliXcDg0X8iQ03bu6FvOavZDNbCcIejTm1AkrnqbwHKsPxTTG+GxoQMyL/
1hG8pJxt89bJuy1x2GTPrdLBIk8Kefp8HsePLL3L3bem0ML21cIKJtSz4amhvMQIL7V+aJpDimTs
T5nvsf4uImqVReCb+K8SbRUAT33Tq8sY3dL04Zcnsz0UNbrYVUXoNvHr9DMinr5F+BLU3zhy0LaG
1W7qXV26q9K/OL5H3dHcEtcWewSDYg20EdGxXjhTeGwPvk7hzmcpkBp+8MVjSg3b7NXDZR7+iMOF
b+KkjlFiijbI15i5I3MXoYfRtytD4iqs3u9SaVOP0kbrcnxndZMRslCLU4Ex4mvVBP7YYJWuxPB9
5H8NysesRTZLk62KT+qz+DccwB7owa0eExd8iqxTwXoWSbsAOtb6aOODVTsRea/a2RwIuOCXyKSn
VW4H64mXhsjaLtyk6TUjlccYfwxOyEh4b4unIqARsr4qxeM5xzJf5+cqfgbCoZ3ZU5I/xTqW4mWc
1j0JKogyK3uk6UM/Bws6HxAWPAx2SEuRxu9F5rnCPrVJx3U6eHJ38MGFUaeSiBVxeubWQxEvpnRc
bHLldpm/GsUjo5hVBVx/PlOcy5/ZOz1RXj6R5EsjNfzEWm/XzXhkdNfuE1wImRNjj4qYRYrwb6ty
a/SdcffRCe+RhHGY7MKC8IzJ/yULGFDvjQ88G97kgNdwjwGVvjUcbMRcshmXvyN1xnrCISZdZPlN
Do+F+jYUXmAg1yZ9dp/s/PFN447PxCevZJOeQpi8QD+J2bulJ8Tq7NL2bgZ/uO/ZOolmGj4nwON4
uCTaqSN8BvuS3dKMOBL/0MXgRwXp1+TlpOck30G3B3ugXerSCN75RKJvf2nRY2I1lr0Ap1bhCu2+
Mg9UGq+W9laFu6OmQsdnIkb+Js9Pzn8QbO9V2LBRk9vYRbI8JlzZNknkofrP1+kiTGN7kHdzdRQ4
joJLWBz5stRgM+P4DN+EHKK155r57QRyGGwVsOBMQBfCVzdyBSpuHNpLUmZiVLNczvarARDt15D+
8UdpbBR/R/TLinkztR5ZU/AgQnvyP35F/uI780hR3EokstG+FZ4YwFpI9+MCXO9i8WbQeAQW7TDn
sKiS13zNBkbw8E/kEhiL2iVW7rBovET9UpgHbtHR/JxplWxQqz8sKtlcC70rrFhyIQoYOIa2kbW0
Fl2x+gnAmCA20LQB7/fffVfBQgPGA3G2S3rQURvvWvmpEXrWgR6xfcWXrPsM+snNhH9NhMKUQApj
OkDkLY8OZqnB2KcGCJ98WTYgijhClIGR9Vz6ShHbr5J2TWOtVe2U+FNML+bgysNL818RvikfhwmR
DJguKEDR4T7im5F/ydWpd16Yd2sNIbc9PisyohY/wWEaD1LxkAFWGtobt+ZDFA6ivAt9jxGaSbRU
t7P5Nkuoi7+XaKGClqCToJ8tPoRGooh6EwWklYNco6XkL9B8a8dzJVR8vptW38n9tWz/4uZPMe4i
kHKPXMaEXTVq1o18j9KxoI0EfThfRcMNLFJPGbhJ/d3I2xJmYeSj2EjSuzl/zgBgTBGOpIEYZ5+C
saU2Nkg/Sp6DQibaTnaI3ND+G6ChB4HCrHynCc8FF1PViXa8wg0niVRoWlOmN94OyffahERnhbee
V2Rhov6l4NGWjzPurZ3XvDwhQ4yBx7jAp3yfjA/B2harF+2zGaXPxpsWvdPVlBBLoh453/BfhQ0Z
+F9lzba/1/SNWbHzbEzzkyx/hJpOzfkp+YAawHTy3cTJ44tXkTolazPLr4kkiKXAjkCVlTzanKMM
kf6ZDulVS8YNkcTco0SlrfJ24Ci6wOyiZFaozkS/KT8M9UvDPs5HSoJNWe40Jo7eGcgx4HvCm5+b
G6Lm9fQDcG3S3qT5UJekBe61SEdBjaC2WmYuasVBJHlfpR+wk5FUJ6dBEdW5Q7ELsGFnhCCkax0S
n7GSk157U+rj4IP34z0ZZWKRtoqwrv7EeFd3WyRicuUZ6asXfieCb9TxFuAKNeAElBhfR/+I6WFT
py+NS6U8KYFXlxvGV6CguKKGvPbqJV0Coo5oYTaHSj77yIG130b5FLN7Xh/T+FFMFGdyPzr68FMn
r5Z0xSg8sz/qvAq1rcnOeAAgFB9xtWEsFaxNM11Rrw/Zpgmf5KME+jqMvy0yeUrya4b12RyPfkqm
9luE9yoixfe5vPcWpCNH1ZFFu/nTdSeZbEt3A3/fUaya54exdvGnxoGXyoSWQ+jAXMtx5tXdTiJP
SYUzcWqflPcNu8psrItu6xdXkt4KcR94FIwJtwqqHft+bDhhqq4ljiXiuxydZ9DaFca+Co9aIG4y
lNaB8pmnD9FNgJBVAmPeFqkU1kU0zRzi9MkbBKybO3E4AjhBEe1zzpEk/+DBbipCL9jzWgvP4COc
71byZZAbUO0b5fz3LpqfMVeLsmCi7QV5/VhvahblrAKaB/rCu6G+V5OyFggeEnxQyfkrNV6akVAX
cdWtS1sBMvZ3ouhiNtktT2djHcbxPYzhFzLsoeNVDX4RibcDwVsKMZ4dfwkvKp0JsNxng48zWl1C
jaGa6AauQJk5pTZv43yf17OjVj+4lUjiWusuwcSWM6yYkGggMELC/hG7Tg1XOLSKLJkrLBOrUflX
KAAQ26z0FPVQ6WtUiWb5SJnC/Mq3W0MAh9FdBOica+UmcsnbZkduYiQsDGsJrVg25gW+d3d04upq
yP+on7NHfJo2DmZelLl/S5eXG2qhHaGvqRiYGIrWrXQpp3sguoP7qsSNbzFVlCD7HZltE7u/vFaM
lRRvBoV8GZuC+PzSsfeLL2F477NjuoAAhLzpw5tUuGXIc2rDFTvEFHLhaNzSNKYTCKiNX9GI3rCE
dog/LLtxavm8/DoJGwh+bVQdmX7Cq26DIDqisW+kY7Nc6NRyylS+WHTPNy75y4ci2zXffX0suycf
ld6D46s7mXo1y7yl5dNSN3BiSPx5O3BItmul+23JUM2mpxruEW0JrEH89aSG/Rd1sx/Uf7Nw7+qz
qX1riRtNv0FoAu78U9ekz3a3zHplwrdR1/z77Bo239i0pdG93atbvae+m0/UAr9m28bpuB1caSX4
wNZYiVv1TxrvyfAIgG8tc8uMNclXPoYqdS36bVjT+422YPnSt8AjQUYWiaZ3MqWyxKV4yltK/7bK
OmYDqUkIWkexXTSUPW35yozoFlSnRj6KwRMSYMD5nZzapdSRhJl9wG7Q13uVEAq7XVVsqxt/y8TI
ws7FKHKbBMl2jP2lC8lWVORU030MXoEPUY2JC3+CSuJD1D5CHbAK0XuXdnYDJF1llx7xGSE/ScZs
IZB5CsgcBcTdMKbr/aNyKRiLd6FXbNRiV3oDshdvsK7K9KYS+KnVBIlLNxHwIo3+yRnw3+BRNQy6
V8onZLEgIHO3yLs+yeSnt9fjvlds3G5m4SDkh6CGM433aswOvvGFg6k9rW6ym+o9flPLSzh9LKdP
nzzkYq96A9EdXmQ8aW1djYlJ4kTCE1Ahin0b16Dh1bV0VNAqj4JApwSxXfvuPO10X0DLzh1ifOpk
ehte3zCWE/kaM6OiVtsOBnv6Ku5taO36jI0gL7dJAsZ+K8Y3VfjzlbvvvyvTQdF3eodU8m9qj1Lx
o0dfuA4BDoBRPtL0j5acaDr94pG3LkAOAHCWdmSnZMYIRjCqzyh/5TgdlP4XGegqtCPkwB50Bj95
4cpeFF8J8FqFmeyWXUinkrpq8j+QI2Z9QT0PIpq7FeV3844Av1UUHQnOQS1xEeHnJK8VKWDbULKL
VwdckQp6O4AEHVmVc/8naH7F8VGJ50m5jplAUBSmLm53bVXAbF00/ZXwf2XaHoDDHoZDDb/ZsPCi
bnGAR4HubIuSxk32WQiYaz/UdJ3SAF6bsCzlX00pbB+su/xZ5zdtfM712W/XBDoyMPyTETsJ1QZI
OOdgj9tto75VZDCGxVVEJhhC++Bj3wtG7XEyOhTzTXaIphQg4KAWF25kB+3iajybjMjb0CsJ4OpE
lZSSiJ4/Rvr8GBU4JvYjkamLQKNBOxGYrGp3s3sP1qEX0OXkROvhn/U7uhTHUV2A41ehH6rpngR7
LNk4gyfml56UM3q+ZwJKovwiZy6naPdtcoX1QP+1vFgoKFZtZKcBIJuFl9Q9W+PGxFuzjGCRnRfy
BETjJggEBq4l811nq1eIiyKrV+ELbMtDonvExsJry6vO4QWRdOxIT798IxqpuOAPk0UgpwL3ybAA
xoldDw3t7r+RdgyiLcJ4nggJ2Wm3R/O7yoyLhYqZJ7UnNmE/cmVJ1tnkpfU3UDMg7Zc4v3VUnJiW
naou+Xa438X0XsLCN5Bx6icUENKbMThwjhUqtjnc1Px321KgsrtYkRZN+NAxV7a64GExpJdoLdCy
YmIchZ4nVYMSAmcUYp61++g0GAURm7t02Wwzwi0dSj/0Y9fs6ZBolR+1fi1KMxHVUtdxG0mAoWPH
F9muTI6d4EOnyWD5wSXQk2HBfuH8Qow75TI/Z51j1IrdsusGXDUCusIYbYlS17sqn10Zq3ETvGXS
V5NIa5BGdBgbyXil6q8/3JLyUKqeWnyVtB2o46lTXT86VBYeRDRBtwUwETNr22as1nEMiPSos2eG
havL13W97lmWso/O+NcZP2X/EmWnx67tUDwg7BrH5MZ2+BRBcRzBNWyO6dgxnS6hjxHxhs4jwGMb
/ajhe9Zdbx99fFVxJCSe5EQuow5lNq6e7FKF641GjIFRugWDNe+tQkacsWHpya7cCibwXs5t10oc
JEpk0+TByvmTwPKizuLApeK650vQMANyFdQZ/5ByJbAe1bTRRXsIW6GNkCNw/pI7sHxDBp00sh2d
q7J1J+gUCZ67lO55BLa+0+Da640qHYPsBN8BWN2zLPCX2hbzEmQddUtQOMRvts/oZphY94A/iFmy
0X+vAkBH+sSiq8Fw4feDI2NgiJj2RMxo7VrmKkQHMRwy8ujq9EJCaE/8KeHBXPuYFtcKJMhB/qyY
EUO0jwY6+vS1tHlyvMcO14EnWZ8gBRDnb376I47RYaQRjPAAob2AfNlRQPPqBPXNcMs1aV6XoHe0
pDYeY8IV/+ntOx5XV25PdUW+BbKWlWoBGGHMA8fVXlVAp5DNtOW/KmE/t2fJeiepgjGdQ0Pc+zSq
N+Ud5yq4ytIvaYegDyLZcl6KMCQeGEjovBM7uowot1CeqfFrNKCB4qVlC6dJKBscEOPsBeC8ItCr
txFfYD41iD5xpGFDxUWDYJtEYa9AWF/PIVsRTwQ/FOHCtg6OPk38ajgyEfJayqPw/9RAQX2/Gaxj
Ny2sGAdL1mk8Bw6JphTHGS4KgGT2VL1CjUM+pQe0tuA84e//Lxj5HU1QvNW9dLj/d6FCNuYbS/gp
ec6K8Ucp1VUg7YgVKK1twEPc/YXqV7CC6jizoudEvnr80NUxW50tZFJ18C0ZD6SQaNboFQz4gotN
UOV8QCTwdLlds8fLwpcW7wzL5vdhA+vvtNs6UcoFEN2i8JjMZ2XVQzw/s/QXHBtTdLeFJ4fWF0Ah
zkp/lS4icwToF/pECxVJoHgZnjmNTzUo/thiR4iG5UIZwLTtxpWQNPA2UAqVxdaqDH4MUed+3VJW
i8DVR3TjCthdg18z2MCMekxc2rQf2bt5mjB+xwxdvZE52epr+o+rQ1mTwNVSeb2dQcqw/bkCPusU
L1D7MqDBQzsgjn63SDRThFmjAee2JvIRpLWEe39fEgujxFoVBOyMxfdQfqBuWSkhTceoXLkGycMm
Y5R2YNghQiYFPIqgprhsEKc7gsH6Cxo50ysfPDv5Gk1fVfFPxr7SjV+6+FZjUwLRNxy9PjG1+fkt
giftEQUs4BuZqKj+0Q7m34GwaRuUx9FBp9Un++ulzwnFcRb4NkIzQOu/hkcgsxe/4FfACgOcJYtP
uuFdbd6jYEWeqPAJI+AHtCOvyhY1gDswmRSn6r+p+pD7aNVkW/oRptNQvusKMrXGhMP5h0Wptjwt
hNk/DqhP+K6rbg3lEUiOmn2W5inyVMcw3ojM3frqXcifcrTDgImkF3d8CoWnIZG6jZzLrEIFHhhg
eDvive+u1LosiLCMZXNR2WgB+fLUP4Q/ffZtQECMAeWFVEqkxRufFCfygrhNn4axi6ajrL1REa+U
Z+Jelj/aEr5MEIYcOdBoJjyEiGTDm4UDfGKpk7ZIqlapfmNLUCkh8h1Z2aOO1KWnCr0ORZoQrxZ9
vmBq9a20RprHspHJOy6AbYsERAMhSjuC+TfESyERJo7ZVTiiUBgU7VftA9BBHRXhPRrcWd7UQAQL
3jFBB4/JOgfBEtQIJ9bDyN/ZBVZZ7FJLP24SL0s8RO3wUozEW0GwKywpSJqRrXriLt8u+cPWbvlV
iDeifn2Vh98dqsavBoZ6Fls7Vf51KMSM8IuSDYg58iv8j/kJedgkHxLfL0YjBNppyIKzFwQaBAri
SL25pR09Lc4F+RF1c+rH18Q6PXnLfqTwk7pchuGxdnDrY/JWcjhLqIWJvvnFoL1fUifGH4Kg7GUR
SksyILgXAv2yXN1af/pCHqfCkCfDK6nfg+LSiGeWbzX5F5InJcbvIflgq4sUfo71PUWytMAXXXaD
kxRwG2EDIimCBGIiVlK09hvDHWDrduxwcNkCPQpc4g1HAndr1YuoXH+0uneWnwWAFf2aBGzZnZe5
nlJHHDoLJ9QFxwIxb4kEV21ugXxtoDQlTub+AcNWzwfMfihghc0LuFJjIuBNHFR6R4aaVTIHRAWV
FdGcueZsKyaCV09oCLDhRL+qJLOWI2L49ptADVumlGOdeLyJEuBzqD3g4kUS50oGzexUC2/YuAld
+vTHHRlXs3Jsp7PPrNg8RfEiCuec5S9XMfTuOgcFs3UmihUq/Sp3uLwVmkm2RKUOsLmEynsNvyX8
x4I1ubQuwpJmuI1wN42ox+U/ObvX9PJ+VoS/RxeDz3mcbkmbcVy+KQYJSaQgsLguVfP7qjrp4laF
dipUiks6cvY5MkTmkJlgg/tyPqqZt+x2obWyHCw70b6ML4bqpJNnFJ2LFRTsbS9UWzpV5GSDZ4VB
qKKckyrwHLUF751EXIb2YegUOt8NJKtJIpO8+a6Yn11E3AKQ5CUw3dSBRgxsCKJlhkJ3NiZfCSoV
hziBaJsuL9ZTik70iLkV2Uo4y+xo3StrcuwD6SWE/1r5HhmsNxREfwkY5TLiyXFoICMivxrkIA6A
9qhAQcDDERHoK/OLguQOCIP05nXhdRjk0bTnZ0PbU/QIxr1wGNgllqcMLRaYh5uWvCXbAqSk3Avp
oe49I1snMMhJ/Y8tkCc+tnjcox9cYmG47qyzpCGCo+uA0aS4mZpHOpWT5MAfImO2g3XWUmnF3ExW
uB7UjwGCiVbh+C0eD+14K/RNph9AjuCZKN3liZqtLWac6JbPJGhdY/75THaUTlFDlGwSlY09PrQN
Qen2uJ5cfhb09o3Lt83naW5Hayu8SqBsAuL7d6Z4FDcrjV4GBuGEsBaVs8OaUjBgBvhJtnUzsxPW
1eXAhY8ldNXzsZXwFYxY0szlqc9ZgHpGl5aseM0O6n2j7S0OEA3X1De+Moy4u454jEAA1jCHlVmj
T1yPpGbl8x+JSHD/kXWreb3qVmfDQR5R3ofoxI8Yr/tNPP42V0nSGNJVm22b0urYWvQcyejK8noy
JiBEXuZqN8OusI1BMaGzus86VCgtRUD6UnZkYsBq6EUEVJqIbReCa2C9dOFiYuo/vvzqNemfU0mg
btLRR4HhvwFsQ0TznjDxlWGDLQMqmISHdgYdwoS5EqX9xOM7aeNGrQiM6P8ZItamA4cr1hte3H6j
b3ti3phPVro3ueV4t4heMfOTHm0n2FfpM2U+g7ZW2DxmpsQOgFU4h7LCNbgOiS+sDwrZZCxD803p
/8WcMFq5W1Y+Pd2PABEDGkwlQtpO5jlBd6bO94/ILky+agXUzTpOCggyZSMRfq2x/wgkr2YivAfj
4jZbFdEPbcPgrDTQOYS1xvuGIQKKbtkrypn5h4EkJZ+ph88WP6VmlxUXq34uA1f5jyOujT5jgyXb
ZPfLeeUXGJ6GJDuC1hiHJc+YdWRJgYoRllUYIXj1WO9QE4nNFxk5dmh4ryjxuIdQdLmatkXC0+Jz
G3cNATMSw2ztX2IB0mJFXCkWnpfq/yKQwEVJhnV3Qgm+XOALZG2/DFgSsYpX/yFozaHWX3WKkF/+
VBLIcSpQvKG/8Rh0qTd95d29yU4i0tShuMVor1I0/A0HJ8SUrYTgPTbFA+GB+CSg1ttCHJkmjgbE
5uTHGYgPWT+MFvXVS55sjdxa0iBZZk1SdyuvSbgcGc2ico38RUQIYfkKuiWQ7uWYax6VDK0Gyrn4
nx1eZknbWOa/SNyF+dVvvybY9hwh//KeWCbKIFYkuobTn4neFHTUkXpv7Hg98T2uQSuW7EhWUjco
XS26kGkO8OoM8mPs0UzArC3H6QwC1DaLMISNfWq/IhiP0Y7m3UJ4F/57yQMhTKinSnhVfndeG1R0
7gjqA4cQdruhJMiEr8oh1Fs1LiPqHo2faXjr0I9Y77ywZGWy+1TKLSrfQKmwARkCB1iKFfWSj28y
R1/YPkz1+3sCqg5tVX3Hjm0Hyl+3Ji+TjMxIOQWrn4oltSFPeBoaGwaJQpjmmoaLFpnUImLuIEcf
QffVIiXRRz5QxOcWv07aJXbp/0Djz/2lzo5t6abNX57/o0SB4Ra5ffcyra3MdMv8JjWq3X7TXhZs
Fd6KjwjJPebQXwkSqvTJwjJBV3gdeLyEJ2dORaZzt4mVU1ysq/Y3HnZDcWKpVA7MCtyt/xQdCvRa
L7ffvq/Oo3hf2H+ynejuaDRQw+EKgSlalU337ErQM3eoERlqu4STROX/7/JQ8Q4tYg1AJqpbN53+
1IJvQr0AMoAXIgAF3L9QKOS2fJHe5yg6iI3iCv2OM0/VT2aXg3GfF20D1YFcXu+WRDSQyyreQ+Rx
q5BZtMr4+3kj1plnoBVaRywTYKURadfRYqgAZFTAczYMp4A+Ur3XLGQO/pcp/c05+5iHhmM1B0dU
aCAumf3Tqt64aTfDtGvnQ4LXekhPfbgMIHmEKvLZVNtE8AiGXdGpgoD+Pa7uLX627LqwLkIOwEnO
Swfv84EqoCpPNEgw5n0DuGnGtok+ANSGmH1TXSOm4m02S7ivwVsO+dji/EF2r3TySgEoz7fECgn5
JZ+3bbKr+A7l37T1+UdEuwGntfklEvcpai39EyZ61bd7prboWpPRGZJC1VXQ80j4g9RkVSVBnzX9
ULncptNmQW387l0kRUumGkdG2d1swsahDYN9uITnKWMUTtxCgXGwCgg1TuePBInucNcnuD2HNaDp
WZ58dIsQdovT78SlTIccnqm3FPSEVcxnL3P6aVMjpZGvCiHMxGyJTB9MXcvsh7p8cIXgAB26nPro
XevMRAj1jPpbOe+N5NCILHcMh9OpL4/oVxxgZRF2F7hJSF8kTODa+liCXM01jixdK5EA3tEOA/zL
2ITS7qn/ycRLpdvW9ET4xpl+dod7T8I1nm9iJOAGHmdxpNK0vdH6Yg/l0Wy8JnZHHjGuPsxNmvG3
uCSEEzlhhPUMeFw4xSP0OSGUnXlJ5VdoXnkkR3lLZoNnQo2pZHyQZw2K8WG4RHYMh4jFUIQcTa7L
ecrF1SNWGP7CcitzTLHokenOkySujhLkcAM3Uyr/BOvbrN8ta8PuV/CfkKwskZfcfvdI7IGPQzZe
rfjt1gR9+Jz3ow30gUrfB0bEFtAToUp8A1a1H/yXHuwi6wmJjzZO9kUX12Wegryhj2rCjX4UZBES
yXDAlsrXAtl38ZvO3+r3qMdvHP3kiiCcpd3FGMA+MSosDIR4C4l6yuSe8FRUs8ECvlAuAQJHyqeF
YhN8Tcu3mnZWwgJvENIec1HX/YNj5Aw2tK3On5gDGYpjiVKAS9Z4WIi5Qo/i5Trdx9FvYF1laVp9
k06hXDqLtpK93xz9H/aL7icQ9/RgF57J3wGYN3PWYaf3kw4YNVqBETProtusGfKYGIdEdJaoBUx7
gNz/wX5gKexatGKxwq0IJFiW1QYlqVW+NcXv9F6T1V+tB8hLngXJ1SPaAY4aWv/mWaPalN8Nmx0v
vYFi1D66o+/sOBXfuUNWLyWFCGOxZo7JVUNA7v9YlJsPkKFwYrg8OLV/TWHLqCzzNcUpQhXBZDuG
EBVY65nPkj0ZqrSRL3OB+d9YpYkXxGrnmidMoJAaeW/PU/EwlfpiElp6STxUnWTheoUHjMK1j9Xl
yMzgS1jjCX8yN33V8729k4NAmMQXv5vYH32SIc21Bl5IeR3TXBB+h92rlb7+Q6etB82K6FIg3NDM
YRbh4a6iS7i2bHmwDuRacH5ddd7pXDpJwnF0GDXG8lwheGVmYkjQ0vPoL+m/KB3TN+6iBGgok3x6
2dASI1eqqQAEkSWdz10kXQOqE0k7Zl+RxSqP7wIAA+kMQRTUVm3bte5RMI6Bg/17wzKwNps9Nb1O
NOMm+B9J57HcupGF4SdCFXLYMuccRG1QogJyznh6f31dNQvPjO0rkUD3OX/8cfKvgNbwcMOuHAeX
TlkV0kEASvyVU9JkxMhZ76CUM0oGUn0aAuSUe6YbzMq7ob7U6StLt9lKRuSw9H/VAOqXM+fL1lat
i+Im/A6ag5TewTgKYzF8DcGHwZhavLL+3rEBC6Za6DqD7gupBseNhjgNML94KqStebuGpFa7Lab0
yDg//3Z/EPmIZt45kSkmFBYPHwp1hiqwb0K1Fy0cCjZyiIr7wMsvnSP5LOX7IVox4JkI1A5u+5KM
T5UOUaEI9wnuHLyf0PiUkuzqdD9UIk/ChTRvS8Exd9KfmAyT4Eeuj9Uvwy6UWsMOnob3FiBK6q4N
9/RoXNAM6wSpmBs3OGjqUW6pPnwRb4Kapl/q/kE15zLu59FldwtOsAfcA8QqDuOx016CPKlSzgjG
btOakarBYJSsMSlP7WgfyMs/VNL1y1tQlAd8iKU+4nIroHY8Xr8S0VDj8AoAkiaseEJgN9pflXxj
m7EMojiWHYgTmsB8Rk6Gh2NIax+D/6MqQhOOv+ZZ6AcnXYvhp0/PQgSG3KilAcE/m6iTa+nLGbZx
IU/q5B4YRBhhTru340NivNergQhGpm6LUMdnJZFue3HiQzwaQKO8ed0FeBGHAJTwSpcW4ghgZHRg
bcpi2b8J1cyLTdUDSdBk9Cd1p756aqj7KJuITt7IzbfKyQ7MGEt28TCHG0oc5ATtMKU1kt97TR7x
VAW8U6pd0CG3EYGUFB0y4e4oyWrMa+D/BeGjg0pokHcBX/KIlES2O6y4On8f3PIh0TFZznmF+MW9
4qet5zD2HBhfFQLFJuF0Lk6jRBA26ZtnUztJ8l2H2rMQxwvFbVxdTaZz3z8ITk4sQ050r1A0RtrZ
o27AXlnDophzkcCSXyOIFTbqOsd1YJ5i7VoPDBHRO2h/ogZ1+QkWAK0Ta1uP+c0oFdjhP1NatZST
IXoG5y2owVs72Uus6XJ1ca3rD42wxsydA1cYnyUp9y4xn8NqQGdBKva8V3cJ13sofUX9V3aA5Rcd
58xeufktKCQLDIfYzYlFLUpUBqjThomwLTaEHQTUswmpxZykkwwtTrlN448yfzaYLLN7y1ejKfdT
7r+szJ53YOyknsJRNIYlnnOFdCl/abF3iu1pWTHL1DsgpnIRrgPE2mhaOZw8j6fbnjveL8ETC+jt
El00ymQMhZhb6j+f91pnAKmdO7tT7zOCv3HNWA2QtoLQQhjl80+HMAE7biYFFttBPUjB2Slg7jkL
BNjcIQjf1NUpj/ZVukizjb9gOuUC6JdgG2Y0H7DP5VwtAiPRuxVeB0GQo9sUyIrGF6JE+PlRJlEC
TzPbTMg0pnxe1VVWo9lYfsnmvKlmsNH6qUhRlt/jkNmG8GLoVVBzr78NGUceRh1B/TQFAx3YoDoT
IwZUIYpkqpvEzKZnK8lfgR8Z5add0reT/Cgst9a7Jbm5t761GpJ6ouVrMLwQKsqjwcjAETb6B24v
B4zZR0kD8hZoqGJWhfkerDeFahM1ol5BOra8M0b+AHblckROW0yZfYu7WK5buJE+/fQ6DW6OMFv+
BtPka4QVLvUdzC55mP2JhEUDp284sfSFXqyJip+2GCQC8rat6o8NASnKRKEFxPKJN+UHMdiEK3Mq
lU9bb0lv2Y5vfn8BOzhcKOzaIqhaaO/hPzuevaPqnIgwaZqfTL635UcqbfJ65ZNcAYyJvA9+1CSZ
YeE05kRj/u4JNvdu0AdTBZqn4Wgoc14qSBy5BHtHnEFQM9KUx+CezPTXKxl3op0hbZoC6wqSGryF
C2Kq38S0M1l5V497glZUr2qXA5cF7XLTqj8n4Y/YgS1OQZu0DQVi2OV3jpufHtgoIme3+5SYLmGc
FW2NYNujiTCe2ktM4SDr7vGfwmI8BYylBM3Y4NOIkWTtVYHvuDeo1JSMqIEFX55bmU+dCc2LZNm6
NcQMEWEd4nTLBjgh32y0jU08ovYu0Z+oCsfyR0s9NTvljEwcUftUEQH3bwxwynXoLhuIY8+8hvJO
SAop9YLFpKCkOrraxR+OXvJpONNw3ESSxLDM4TSFrEZGOvXnJUl4E8wR6qZGuCRIjpkpd5Pf79JE
sVKRQiKPTOdgi00vvpY8OtfDBWSMoHMY9XOjXYPJb8v0j4sa2RC40aJY+eteP8X5vXC3kXNAqclH
Tx4Oxt+opxOkuwkp9+hKEz/+sPxboH/X6m1EtkctTDYP6pUZL9TvmM1uhpAlwe4yMwkAKcWOOc1R
hnYXS9tp7dKPYnTixqwgxqvUdqj90chj36kt6DKuWy1YknOLHxASCUktlhMIo9Srl6pCUVGL5pVj
fFPkD74K3+HW5nwp+2lSIIsdgHP6R4ECiC8a+mEO0cQAwyoI5N8B9CnNxeEW7cpjN0Nw4s8iC7Jv
RtGojTeLXQpyYOUt2/a3y+8B64dtTvOEGHjk4cYZcTLeX9qauOzF+cRUXcqkz7Mrz1mzSZsAxAJp
Q2TI4N7By2qfvf4RQRy1tTbvips9PMmML2SSp8ffxN+mTFrzgcTin6EuEObxtKYgCozYcgQ8MHkS
tlKo2aL2y5V4vmxW0SDP1rY9rnnWZo16ULMzlAiEP4PW2n6hrBAHmkstlXztWJvU8ZgT8uELbsbP
cRPnH1F7FOeri/KPOMfpr4SeQo+/XOU3CjmTfJQf1Z5PD5QXFd/OLFcGjJDvHxFB1dNey6GCRbse
bb6WNWmVi0aVn9dfrGyt2WeMCSVWB08na/GS9vB+kCDWFQku6WIc/eGGyCQi2T6GmqsLD/eM5NgA
pZC0cOb/PjmKJnnH5zYTtjgG7fKADxD2masPmAO+QOCCOrdusVeXI9WrJ2kh4+iaJ9ZLjf9g583w
SZyAh1xf1s92uwqynRSjoCJK2fFAC+cu10eeKDQDFgt/YEZATpnLd9f98Yd00eIhRFypSz+68xdk
d49IBG5+PlctXBD8RrfDJkJzozScmd01YkPFTDwqDzE1asFnPGVkqU4/aMsy6gmQQkX9pYTJFoKu
uD8AXjQIROqfbFyizhFfRF3g1NNVQnRIhymceQJw+E1zHXArPx16rnY/4LyOUhz7RDelqJZjTNPj
NuMMpOaQoAqai4l+ETNYGq26IycMpiZ3fLwIokfvNfnyUa5xiVK4iFwZXXmY2zOHE76wnVkrJZwA
8XTdC2s33eQFWLz3UlDtRj2pgFToaGw06k2nOxkj6BdPm89w7vQ/MbgLrfecDGziefXtjsDalA6k
vPU+OUvCNkKoVskegmT0JUWc8fGKGpERJKClMdvrnii4pSmXEdSjMKxAGXcrQRzUwbu2hMPUTh6V
J/KJHKAMrDG86hVlbLTETAqEcdgh6UFNl6111lPSDfGnWe70m6A31DaCsDTPffTRC7KEs1bAtyX+
mHg38C1m/RfPOq8uYIe5hakxYfVKrvDYF5erVsBdfKVvzwLTq/+4rHiIgnkVDoz26lRDpRJh3qQS
YNIyoarVhzkcxqW3rtSnNA+WFO4KIKOIl+6SWxd+T4iEFDJ9GhQZEVeiIyFs4eqy7Wsgfgju+pQo
ODBTd+GWnypB9b6G5pLEnRLj1ok6NdbPv6gWJSN/HpBj9LDCE1/ajEA/l8sC4Yc9uZfugSYB7oEv
3XgD209UsEfItRmSZdq4SJOaKQrp5R0/Dt8f+Yf4+1bi0PCRlkJkMWzU2i9/hecOLxi8p2Zt7GDb
G0CVHaiY+jlop0RqVplFT6hZ0RdUII3bViQhDydgwxl78VSxOUp91ImzaGqO8VrLUc7zcLR2OjGZ
vPXirn+15rdwVpvBM8Xsxycjw+nH4qTg9XzkDjd7hkiI1QyMgxRXflIHoLc6t+iJsmwrToLSIglp
HiN1sYc3Ne1crNjirc+0lLiBUSzpbyk6OcYp1A8SjUDyn5XdNBFnBN3pfUTFT08OfBrz7PrbKjnR
yFyyfJJQUmyM6JYmuH+XQ7ZjZAagDmTWUT7HBC06lXyURNCMld2LfF8U58b4tvkXH8ZxPaIgiBUB
epXsIjXCBSbgiTNtNIYsbkf+COGaUjhaYizB23TtLr34OvoXgnxChMr11m0p6hLgKnmy/kg+Aexh
QcADsh5vPW6sBkMQN0Dla6ztKvRRROsqLZZwAuFBMlKSRcqJV4nmqIKDcljasrQSeV8GinyT44Jf
wZXIS+gc9gpme1Kuejj+mmGeSnV+um9aPjn4OKZJEBPvDyzYgNYWQRcFbQ0UIjfeVEFiQkQSQ9jL
cjOyAxHtxdZcKLlGJyUhHm8GaB41OErwIBXOKD9c5dVom6w8QdTr+QXHjOW8otjiz5cWQ8ji0foT
TZ46cJ/1wmO7dNMW8xm1JxBMbvfETQhwDCL3ySZLmhUIIxPjEf9wgc2Zn9nD3BxAA6vqzTClfxpv
YwSSO5QobjNIukilhm+nNRVUUkMbi3BpiE3IHbEKbainncAZU3GyN5G2wfFU6ioPd5G8NqQFSb/y
YzRW5PWaNtsv0lCeSX38pDmGBTZd4+ZQdwQPiuUIk/FAVAriztqnD7FeO8FFrxCN1TDpq5gfkbYg
D9csXPe8Ez+LzJHPcGe3IKCo4lsK8qxs1tov1j1hPcj4lsU8rPositKLePco8Rmbb5V0JX6qo23u
gEOzC4jIHKadg97bCSeOidZfzeda3MzQ7s4tkCAgftdg/MLyMJO9tV58NdJfHt6Aw9Ps1KLl8ADK
DaSCCkwskMG8q/euhbD80MVfqs3ESfxnBWaDXVOoqiwG23L4ZTbla2Tfhdg1v/KUhUvbSwa/RMXV
3gZALAVuv4vL9xF/+iFKGZDYdtFYu7j9y4uritqDfCyeLbI+6cg5cXkT0oR6nWBHRi1YWHOWIfmQ
lg5eSFQ+fPt4g5jTCC9ZqW4+Tfj2iaDQ7ZzqEByjXz1+wcm7S/8wvYMk/JT8m4b2bg1X8XWU5qML
9jk8TLR0yqWuYjPbpMMuAvTVhP4UrpEOtWnEcVoS9hu2XIjZsyQ5SeKOwhiJHDANFtqTvAlxnCrS
Bs7ZIceF6Gxw5Edq4AM5NC5Mp4cnnlzrArNcvibTNFfegcZY4Wwl+atsvxsN9DEtkSiR2FtZ3Kb5
NLeQkKKI9PxvmzwxrkmkKddYXMc1bYQXV90X6dVFSEDB8r8H3uOq7dgr0jkhgWjtDPMXoNXLLwAZ
Ojd9PNecAymwyLZE1qMxkb8H+4tNkmaAY+IC+H2bw0eofhlyTcvtU4M5ICAHWHLYtQ5h+aAjAeJV
AXt6+Z/4TgPpSfbktMfmQfAQJuo1xzNfRN1vZOBPHBUJy7yx0oOFqMuJP2zpI3f+TH3LqZBJTxdd
hZXLkyF98slIdY0JB4SiPWXhwaTNsa3ZaOghMpbRnLoMghigZDS08yhzAm+vWWvLeGf1l87skvuX
UQJwIA5nBsAFLi6qDBvSVccLXZCktwFuhmgfw5ud7vhPBAwUokdsmRhs7UnnCe8tbckzEqUsHxxm
Ztkr+rYj9l9wGWs8UF/BEhOhlP8JEpTjKDqYH2J7HyM4i+stLAPJPymgI/03CEYoUZb5n5jX1PYq
ZEwc8NSJut1eq2+W8RfAOPhUIyhrV5RFIyW0T0G3892zV92xogF4z13WHDOX+HPZ7NwXmXdCkQKy
CDHBVRBR/dXufXOvNacSICj5icg0HVZVyVhZ2zOtomVG+bVnRJa6Pwg0pzHrZhjkKHMI+QkFJIDc
2TiilxQbb1up2Kgw91GZoFHc2J1UorMK6ZMq3ElpffTGaxzLtWFqSCrHeWqjD4lvRHhjCJgBmScF
/nWUfGwUaMJT41L5KoaDaheXYNXk2+dE5Pi8DNHoQK795sGfY9zU8ia7d+dvWAwzOBaGyHoCs9QJ
+M9xt8zqJQ4yjo3JpSUS9g3AUWxCOioax4Af2IsYjABPA8SaiA8zflp1ZmobXBIhu/REN3cQ1ZL7
IdTrVvvQxotqPIWfb+TEUutvrFliYWcfDpNPyX/7w6MbsGptJUTbvBw8lCrq4MqmaJejOsV671yD
CmfSvu/P1hBS0d5N77B1wV+FRrR6xME5LQNyM770hLCnCdWc/ZW4cMQgmPpWxFu7f6gZSSclXtGE
NBtuaX2Vy0+ABeawxagBhi07JPaZ/EEly3S4G9vaPhdc0RqqPTyIKNe5mKVjfVHlp1/92NHOT+do
dHddtwxagRx6c3MmlVffOfNvkYm2KPQJYpMJdU1oKRGbncnepjSeIL0O2rzkaqL8Z9ORWI5Gl1Qs
7BrcZ1OFu/pLFHoc5O7gkpFiwQRChCOQWNjdR4Vnk4tK3MugBUi0FnK6i2NydznPCPj0flSrBzzH
mMe70ZtnggS9yUlHACtttSdJQaWL2estuweZ5sGcdwdgXfq26o/RuYOe1nAtNhtYPx5KMBYX5P8R
J+cOILErsXWM96FYS8OqVW8JZrawnBgUFlSzkYTXCzPTrHqh8yJwkzCvbOnMhcpjVC4DpkpgdrV2
porazhzI/tSAFt7b6hZzsx595+rbYpkokD7yp6Zkj2HzV4mwCedEEMrhLqnWKJnafBtKB8KxJyVm
WmWVxWjVOS0N6hgQA4rvXQucqaYvjIAmrlfVOJPB8VYWKJYQ/Na0I8E/88GJsSsjckB4zREzSE+B
WeF2mNhQD7p7EJ+Ep74Sa5vRDIXYhGTxLKDarntVJvmbjF6Ws3XNHV/v4J/wPqBVLlGqhWi9a3gJ
WyLCLppryC2k/CBF86Z/WKhbyGinsu11h7pOz8MspypxXeR0d7FsHcUvEAZPTUaQNoPoVe5QYoQH
w2xwZCBssfrvfhUAH7HMI409ASdPI5IaC+lU4dlAHa8QOj7mc9+GX5ik2iwazzFsDkXtF83jznZ4
QJIvySA4sZrKySvRLwmZsQbpUZ7+nVYHLb+O+qePhE1FE9fcGajQgkgfxL0F3YxBKKgXOi94sa9n
1E/TIu9SlKARrekQ32zwostIdEflN9cuNb5+et1Bk12MSFF8UwBwq3xjNyeYqztRuxPDeFfyPsVP
XO+GlPPK+xiKh4rWUcifVB7GVENhayBdB6pu4dbRJqCM4zAtkHqH+drKjgaa8GBJMQVDAyQzsYCw
N/42TGZ1fE1o8hmnX1RZEk7EST5QUoMKq3I/nXAv8eYC26K1mxF34BcbXb8K4YocfIjP1ukwH5W3
OvhyEvyBQHYlsTMzEl252T+H/K1Ym4bgm/hdqqt+WAfBfeieSfUhpb9h/U4NbiH4hqFcW9xOoYvc
4YiaCvfRti6e1DJD03n/tkVFJbF73xXkFjMfc7dnxYnkQ6/8sfG0ppTngSWxvA/Umrnt21OOWbE1
9AF09jPSXy3aJrl5y9kWwIELPA1eFPntW6Qi/kYGjw/1HSc3mtXfwp6PASbShUU4orryxfZ/qrKj
1N1tY57ZBA5k5zhZ2ROWlfwY6X+NbE5trITfJvK+uzU35uT5CfLX9SlnOyP2HMVHam1a51ZgbKHx
AXTli+esKJAkW0s3YG/kY6g2Ahwy0EnQ2MGSpfkL9BSDeNpRDRTPEGX5EB+qdGPmgvFuh6d4EbF+
DOCYGJgV0qjYQHTAW+sd8kBIyqOAaW31H76ZUT40KGo8G9WeikdioRTiBtuq2V5LluF4lLVHLl01
vA0R8zFyDNilhUI4ojFPdobxkaWveNxb2h5DYRl9JBxhuX1GdUP26pKJQVeXpoXA6NTWq74/5RbK
BWcR5XcqEFKUEKzlFZnb/1uxIEg47Kk9F/h/zfGkGwvR+BLRPjJv6k87I3jS+hQySJSkVMkiluoo
LiHSSTriPRiwOjMxObtQuZYdwUOvquSxEzpRwUVyfM1Hg3WFNaIK65Wa/fTmO0fbHAG+zbN50pzo
iKTxoDdXwskXfmq4j3H7EqXrLoU4OfL3fbuU2qXTQjSSooGyOPdONRIopp9v6yPaetpWOPqVmntD
6O7WtrzyVPqBaZVbavKbegynPgUkYaPaIWB3Ids0kNwzeBWE5ZMS/QtQeaiufpn1a0xK4pCGx7Pa
38y7krsP5BbIMDjcDUF2tS0EqbAV1aJ6WNU6BGLzFql6sYwjTo34nRFBIoOIA0AV3j9k07H/1x2A
Q8pHMm7RaT4GdWmoDCnsDIum/EyQ3xLL3R8galt1QwMBDMcagS5SBninac5oeqfxZ6oXK01jENn2
zS8jHEJSkF1+2CC9xCGy3w7A4h5mXDTcVSal5mBNZGQcguSb68FPbhbJP9K/zJWo28G2oqkKwXuV
5UiO1s2T9zkPsQk5bPW4NF8DaIZFxrVSnhFPJfIqlUWcqhTtnAVLTG3tLSIaw9ZmFR+nuvdXtgch
DiARArk2n9O/6+koMLAwfVl0LwhP00g4L223WvIyOpAoLNdYPsd9Ul/S/OYaBFx916UIsDrkiNRN
ULtKJ3vnbecnDWm1tKGGu/UPgJpJtMZh4wekix1rfceslFQcQhiTcPHmS/lLpiAI+YYjEh8I/6EW
AgTwRhpA3P/k7tZmEqeQoQRFkrl2akifnlwP2GkmuxSVyr4MSCQSmAivP1pFfLR8novRPPbEC6E8
zc111u4sn6C3u8NUQMpAzhTnqFwFkP3aIePBdhGhbAD4c/R7DdiYDnAm1pm415dBdmmiDHdkPBur
J1FibvIWD3RBo0esAWzR/rugkKypSInzUyD+pUgbdIDTRBYrVW6TuNp5BTDESTM/nOrNSz/1MSvB
dXNA1ohDNeWzbDAFLJvmz8NkzbDkzMYaxTJKB1y3gk1NvavGp+M7p15ZDwt94XjY5TO0Q/Xcsx6/
3zJ/P5th3P3oQqtR2vOy+3HhwFBJzlqUc5287ZwN6dMhTU4Jomrnp7P+xM9gkmnhFt60qs4V5a7Q
aoyIt2KG5jH7FntnQ2hYewvBKiX1ixxlOd/hTyeLSB3IynF45TQa2s+9dB8Jc7a0xxBvPO+MRtGW
95omnNRAIt42EC0XS93bgNv1yr1uHrHzrBzEp9dMPnjuOg/2FuDhtCRCbo2CbVJnPxHX91hdCn2u
a79W+pdqxDPQ2bOo68+wuDvxW3Vu8sSfe81ZdK0PC20aZRS+kXIw4flE12D1KdNWhmn12TR7jfCa
YGuFrKW01M3d9N6CDSglvb88RhqPBpELFCeeNAMjxrrzCdWcIVqeEfzCKYuVZfTmDZgUmL9fb3Rm
Aq1eGt9QrmTWoDEkDUgYxs05L4L1DQQEmosqh74Ac2/Ztyq5xN13MJwy9acL1HVdXepSg1ImDogS
Ht36irvdmB4qmNqYW2+EIsiVm3w10T9QASiuTpgx7yqSrxLzaaA37FcESfNIHwg508qrne1a1ofS
yRcE3hCSBYws9hS1+dYxbAxPkf1Sd8uqPdbxWSYILNvJQKCAWfbMwPoRemB6nJVuKsKXDYYvXkqa
TP2fsD20w26s0NvGJBzzSoGbUZvtHTgCTGYwhBXBxTf+OBTITLH0FRU2rvfLaYCg7ndEpNED6jKo
uNgh9d+WmXkEPewgHiP1RdqAAQ1ZVUx23TaKNs24xlwwDf7iChHRs6WBtPzuq7UCWYcPvpvnyPP0
Z8y/WD8NwVtKtiqHRUfEYH9tQVAKmWmWqAUd2a2T/kjuKTcW1YgcCfJrJ7yuKqadYt1K3NcWZ/bh
n4xKuoEeTdOC7M1FE29Vj97th2rQE7PEqrGOcH0ZqDkaXqD4TMif1qCYF6G05zE4UnAttiuR4YHP
VDgBOpmwvh09WukuGAgVXSKPnJM4kbbPDqt7lW4tZUdUXJnvrfzcTMgkRItAPEx+U6sLrH+O5dxC
bz4LkwV3KDqpujv04XHgfpEbCnKYHSGqSbv7aJgYs+JWVR8D83x1scqLwyWqqSuyAxNAugiNjgCq
CuliqHf6gazmEPjlNOlfrc6BNX5D84vQ7hq1DPJ8u61wwm1IbzfXwN9d+6JhYYpLIQXqA5jAHchK
qBVn5+oO+AtWIQLhvj1b7p+t70f00XmHuI8TS/b7iZ8f1WqRa4gTmLtWerilg9vpd2RrDhDv5LeD
ZkbtM/I476qDzSKv0jHRUlsKWp+nNfKhp6atpWyT6AfhwB7LpTpP5tiehWbBO0hoHUIhKmC/iBZJ
uiQdXfhmtP5pAbNGRFBMkcRkoM5kHXfb0Vw55spMT0qxD5FqSSeTDS5HbP4wjE9luCTSOnW2Bvld
FQCpUi0kvyANyiZgA80flsD6wEg4Tc1PhVPAcl+CLyOuF3WqlX4E3ZGQjomW7MdiE2EqidHusHrP
O+1sf/37AIcrlto5/X+hu5eda9d+kfTCFUPhLtLqVEHeh5Q5XYqVSY+uws8c8uLIWDkr96k4XwFS
l4pYZF4JTsZuYRl49Lae/yMS50qSAbJNigfS0T68Sl6i53Y2VY0yiuxzx5rm8yY5+tUlr4RbyNzQ
NI1S6Km735X9i2yG4mYkwci9xami10doEDtkrZ0xI5NeRYyt1oOm41hWCESkhclFcbzpNYjyS80L
Y+4S+5E/+5j0VAvHEPuFTMQe37ZPlo5PHwmFv1Nqp6e9TloGhpOU/2rt7H7j9z+dXYBO46BhZ8Vi
BqlSkskpLNTJtrIPY488fMZUGvFUuUu0P7iS+LM1JgTYjUC9espWZ+G2jZNJuZXQ8yGUIR2Xnzfz
iTWg2GnamhvF3CQADinwWANulnf0kxFHaC68ZJ3hdrN34hitnLmygJ75qIdn2Kxt1qP+RlZkLBFp
b0AradAA48DxuGd+ScDf0PrHJZH1Z4iGKeeLbO1y2h5mKI9b60VF+tQgAQr6aU4fsSSTK7vVLmrw
SPEHWdjuYBmDE6l9Q3DIm0VlP9DQILvndcTS6gwXJbiRLu2Am9ITfcjVL1HWwgnUMKqQJdCI0vmc
uLmz1Bzk6IFedUZPsEXMVLRFVhqYp2rqL7CMGxjMjengrrx6BlInrhlbP/is3SvdnofRkZk9IXKj
QWwso4QRtwTNy1MHDx1XhN4QnojDFXG0YftIhIl9fEGaaQGRDkxj9hMZOndUE5904xlnvEoWcuDo
GMc3hBRk+qpEgLqEElg7XxAXETQ8qVQMyYQJ/9ML+bzS0aGpFyBWbHlJjJlg4bmPXiOU9zA0K2Kg
IhRNXbmy9nq2t2Z39kN7Ms4zAhjhSjDLUJ+zbCOw4A2hGhrDerZp/ZuN5F1yZp1Lq9InIsNwCiAZ
nMUuj6ZMBZhVD6UBVP6okT54K0i7vN+JKR8nqsTbxhvPwzm2G2nYElPLw6iRqUd+mmGtHp9UBZLr
KHeIs09xu8xEwhapRM49ThbC/ZdfugyuaM2t8f7lkxidG8gQrw6R2eTa/gvsQ65LqC1EpIV8JpOJ
1J77/Ym8BaysnmFPUyz+GcH2sq3PTW5GQ6upMpgwR09YJRfk5rE880y2DrVzqzY6Q5k8NfLBWZ4R
MZIX4RnPjDfEH7+jkGI94XMg5RM3nDvL+v3gb+KS7VlAsiQptcfKQvyw1HqCkcgOoaqG6Hm89bir
lWbJr00iTZc8h3Bvx1sk6BT0xvbKRuhkXnCOTKsaxm3noZEnETzRNgEBxAYllQeIDPB4WT2EFUgv
nEhGpEeak6TMLwBCHKPy7xjuh1mNHEbAk0hUumg5Jh8pgXdOtQ2GjTAgK8VcmJlVe5tX50DbcMjk
DuJOImx4XMt7hT9X3yYM6TL1lQXrwsax2NNQDwxsVlD7HFVqe6aLIx8uWRNORw8uUgRTQEZIBucF
ovn/pdEKIxHfXk/CKEHq+Vx64FJuy+V4IynSQ2Wa9tdSJ67E2wf1u3eWrXDMwj967zRZKPnRTDaU
w2CRxG+KRP025jMBvLjJTGLGV/dR/OwgNQkqUJWlQm8myx67okEUlRDzD8qtMT6EFyv8zFB92+NZ
bHNWcJBm4VRp9x4yK49SkIdXrEdlZbv3/pECukpHyb2WxdZydrKxDENszoRj1gOCi0ss1Nw+GEz4
fBAsAPPfa9+BczIhmiPrFS79JUmHY/BTSBxtmTntpb+YTL9sVTTEOSIMrnLce84llbd6R3cgWxxx
uwd5WDvyTCYUYhBaP2Xf1O89H0PNXFqVJ2IPs+Fc0OXT68cw3lMyneknxC9xUU9AAsT1G2prXt6i
+KSfhq86gjDwKKES8WI+T2s3F77KrPpKqB1UGfo5NYlDyxAYgPYWDIZetqxZYIV+UqIqG1HnVfyC
DUkCibwc7KdHlWmA9VKlPh1GBFc3AvSmRNs4rIxoIakPHSiAEhQBvBQ7CykZi5CFz9Ff0ycnGsiF
8qwNuMvap+6TCO8ew2ypkePaO1ggsO0pyN0IGARPbGNuKPtozkjKy55SFE1tDlGASRFcIJAk7vME
O2UwLKHGuEpBcJZNsKI3WCvP2Jt7Nnq7fJPDJ5Tw9nUUs0oLTWpchI65d77Fit2tC/I7qk+96eYp
ds03b4l7bpttm+wV7S5swyC2XrQ1+42qE/88o3dlrH/14qMx3x5qhwyxrVKRwAz0YRSLQZ8b5scA
mUr0na8uxdoWGBfhXtKLmeTtS+cAvb2sUB5D6xBTIOZkxT53ygfgvYU2wCONDxKYI7R4ZAZN8L9F
d2cgiq9MumFN7qnQ9QbBX61cAveR/I7h8U0TcbdAt5mOv1nLWiPkrNuQ8oZ0HfJ5ydRRAbtpzSZP
ppWDC0yGrN4QTEUiJEhEZp9GLm1oQKo22wfbMZidmRzJGokI0ESzI6dHOkoWMQ9pX11kd292W6Hp
ImONOZp/LEC8sgCBpYuDR42vQoxymsorthfpUMDQOWYZA0U7lPIzlV61c8PBbAA8qNfUf1WEtpo3
dAaNuIEDnOXooze6TcvDXY7WjYAGTNS09TkuNinSGWKLdabq4Z1ViFCdGfyS99vRt2IR5YieR0jD
iYhj6LH4v6gZ7UOOHDhqUrTgx8nT8oKDmDfk6A3hT/YHqtVuDcg/p+NhANNqdom2LECYVYbO78rf
6DlSWbRd8Qr2xzH2hEtSAr8RfkXYa4Fos+Kb55IIDiUktFh7aOW6bkRushEv2oQfiI6Rv3Jmkz6r
rmPvyxTxI96eYZ3/kNhuNPRHrnOCOTtY2XuqiFhNiADrVquE6t4sT4VDg4zjPvYAkcMsm6ps5CYZ
wp0jArhQcS2iNauCi2qRhT44ydpBrXndUlI+dzYhEEAXvrEXhumo+hSPeTTnHy+6OcsP2chqBolB
5CL4cXkkxl2Am1pwoaCALbbWTg4huJTXE0FO8kk9F8xCqP2q9SXpWHSgsBEt+etZvgvSg2EdMS5S
FXv3YOWYZ6Ztwcol4fm1WFZIvy6Dh6QdahdtYget/qnHy9SDnAowQlF4TUSDpCNFApFTdoMJ5wLo
VaQ/LTlI6g5ITgvuvnHJopWpbgrpWmVoKzYGSheSI+2NnSD00ebgyrgVOTOqcJu3vwPzbxIe4hYl
eMo6an2VEYd0se6pCaKtTGxYmvJVJikxMq+Yq8+iRKuFMCVtSw8G7CXufxydx3LrxhZFvwhVaMTG
VCTBHMSgNEFR0hVyzvh6L3hw37NdZYsiie4T9l77rbLKpybYdRKHvUUPxtqlxxkZ7SsLpFRR8SYu
896/V6Y81Ur011blF8kl3FV+ZixNRVymaXYdUSummfqnG84lSKe3VAVAVQkgDczztQj9WKDsGy7i
qtgS93wS9mY08u9++upJk5R8uPpALpevnCxY8lNuvdcpeLSgW0vmOUHp73MY91GaHisqyVBtWamK
B3rxRYuLH0xMf5UoScGuIi3E/5bF5G5gsiyhX3jToQ80LlNsIKWxcVimtB1fuCrm0BxdWmsX/f9C
C/XjMRjaU6e2J9sRa7+Q115LVRYuLefvqkAbqAcKuhkMoV18DYZprQgD3KizVmPKTWU4a+wikWTI
3IFMZLtdY7kDfdbM2uw5ayq1+ZVGxKrBfrWdebdDL5GQf47wzUE3Nqb51g7xiwL5Q2YeMHWyimup
QYodYdFZA/DFYRXl0GTscZ1P6FzInvUk0ivQkp5frYuJDTCrqEb75jBWun4jUjIH9XHXq8oxCbJD
0YUEh02bBJlgi/BB+NybbBHGtCd7zeGhQvqjpW5b6OuWnrME8Boa9MZ5fJlS+egcrB6dZV6KqT8G
UbE2fcC+6JHtRCyHco7NKWjoJrSGCcJH5WiFOyPlG0GFleJ7owVz0o8E98ngDycfUxC0zYMJQ0CN
y1VjwxSF+zivMfJIvNYOGDYyyogndmMeozAoDz1fDQoTAHoamZblOsptjGdgiUDbwy12OwlIi/XF
JEiun0VAFVk0gptS4PmW3UEYT0X9ngCqFPPZ8ytsADY2EQQ1PK2apScTU4+KwuACjKmUWNqCdPz0
fueyJEG2YrLXHy5RwLSc1VKE2jAwaZNQBsaSRbnJ2g9qI3sLg7mxEZ2c5KOgrxodOmeCNoaT0qB/
IBhysqDTgNZqMDqbDFQt1sTjhE6sgfmcxsuopcMZwLuyVi9SY6GRTSHBhY3c2RrlhvN00C6VpIMJ
pIQ9AoX55xh0WIXz6VHst0W7CmLxYmK44gT2VXpjOs1wcr1pPyaf5VS7vNAVMZurxEReN1Hodr9G
w0yJMUl0lvbBC/cZrg+GqVTKS6RJes1unfPDxq8wzN1ocA/MjS3IAGNzSWw9FeFXN10putP4rcDj
25JBFtqI7JhNIEMLlX7pB+m6Jt1B8o4keD0SMgBePAZlniojPHY2QoRxawBw89NVjbbTYBCipOqD
iWLLsTi/vdPMtSEKQYGBb6Outg3eNrTz84sLaWiTnPNBf+/IMOpn+SX/wcKiVInoQ2dJS0LaIIsx
Ek1GH8k7do+RmqqFtzdiv+a67vKl3ysrLURv6w1uhgRvwitgZ5siYP1YM16jqUSYXSBRCEeqEtBA
Gnr2TABMxUSZAoHq5kqNr1KFXAu9AAQBNA8d77mRbXSgXoUXH4xKrNJqpNuggWMwuCqtW1WwBwv/
5YCPLWYYGt/wme5lNulyYp2bzxGQDn10zRvI4Q6+sBqvYUNnTCcibMZuyExzkjMcpA4F2nUbip0N
wTigXkZ/1fwZ6VNiJZ7pFLXGPJhl5Vyxsr8XyXvVgZzV9zC87pDrazphgECUiNmPEjIpZkQuei4x
JtpFTWloowMbxnrlg9trnk26twGgDcy7anZzKrd2zmvVAZHoqr3pO/VFRg3KimiBGQtXU86T0lSo
aL868R34sERT3ubXXpJiSitZr7QBW8hEOECv7ZPqo7FwhbFG6Jvv3nvvhpMTPBLnXOhvuXasww9R
fgKtkNVDSY58+XXaSzFQpZg0LIz5kSYUGvVgDWaA/qOhJRj4+3xw29rgykBCMXg7p/NYT/0aPRjg
/l+LaG2eoM4zETV6S7hnCpsvEH7K14wPJY0vQ8lGX3tmktlDIh5FBN4V5ghWi2UEScHLMBvkhBIg
28ihiA/qz0y1YJlpWkcBUWq0gR2P3KKPrEDUF/LZfU/9xba+UtTQyeStZvOHY4ToSr5NiCp/gXZv
WwHZgplbwDAWYlKDyzEMn2HN1J5IKKINsr++RTxpoXYQnzVGgwJwiPgn4j/JVKr4ypCBRjRzdzX9
xqXAFUA65KsSn0UF0+szRFU9m/C0axiBXce8J6p8GWuA2dKX7YQjtHx2xsMa7rwTPV4QVsag5WKF
QK5wkZm7QX31i3tKkC7wo2hPBKywyBHiCWTrTeJRvh0ZD6nBOmUzG19EfO4gar202ocqaP8VN2Ah
mPAZAb+w6eN0HGplvTbRs436Ig29hWQT0FCFBiX8aJUQEaWAI4aBVOW9wFHZsC0w5Qf/CKEf1ifr
mXLKDDlVi1zrfOn/l2InaP0wmevc2K0MXN239hn9rmkXy4BRnAfJNk5q9koQI4cvr5vRgMlLwx5Y
Y6hAU4hgmFBEFtr88UeSCLx8M+TlJq6Wc34IjYjNxh1ZxZlRlRITpnIyiGGjzUg35L1BjQax/GKn
9A/9kZybEQll7+Y7fI5T6sJmnit27cG/qeSrcrxY0cEPrwp4PTTt7V7FvYirx8i3uQO375FUvxO4
VwXsZ8uYwhT3+UueFl8VthSfl5w7A38UknUhiLAPJ0I2ZOqU0OVG6bSJUAehq9DonhIVlH6IQt14
6FG51LuL4eWuLq6K8VBIl9S1b+HdrfRb+J+syicr+//oqQOc4BZlO1KoAt1TMzwL8zOrTq3twz8y
CdqgPfync4Lkr2FG1NufFpwMEknnxzJL/6n2Q7O/62GveecC+Iy9zxDCCJ3p4r+kKtxRe4vjgxJt
S97f2l/poXQtHU2E+OsYfnvvsM6AwlbenvcylAemCaztWMY0e9U5EMWD776W+wq7ZXor52s2fBr0
faN+F8VnmiKy/eN3dsZDbtx4QsbpI+eazcafHiFfWn4B+k3iGwrDCS6mejJkTUA3acna1h4eNXVA
SvphrRtHySKFmX8jOBE/Va6fCGd75VzUlhnV0SuvVvuTlZtykBh86VtCTHyExmcT1z6bqbJ4aIHN
E/PI8vdxBAfV38zmOlcIQkWL6+bYN8Uli9OlFRw0ce3MW8MMJYFbfO0s0s120tX8U9RdNYr3cR+V
9HInEtL5d0u57UFbTJeA+Yin3XT5WRViYXKnJvEZQxv7REdlF3iuOL2q2xj8pOlTpBt2mq1xTdF3
06yb01lrtjjwdG2vkhYior2njphq12X7HqqIHQ9JfJH5zvauAYM3qHa9t69YVXanonSNGvjCrjWv
eovIUn1M1r1HvyCyExT0ipZRCoY39TnHsMMb74n3JtvVxTERn+F0UoebwUHQhg++MoJjAP9z6fzT
HPMgJsRs3Jjzr6PTi9bZd8da147vDE3AsIf+n9K9MZYX4zGMWJy+FGARKMl8/WCxrMO8yBLFx3DI
7LLP74W4Ey+EAPZsRViQ8B1OFwUs5Ly0uFty2zAMMg4JXt/ILRzWFeaB3fbYfqRs5HscP3S2s96V
ujFee+aZv6jii+rcLUax0mREmXGiI01ILmb1sK1TUMEceg3KfRqg4t8OE5LIDXA9GVwC5ItERjj6
OTLl0lOpwtdccqzFbVS/A7T8vn+1km/ADgmfaN6iyyPLZSiotTg9uxtB2EX2L4GvWf7GXH/pMfDD
VYtiQQb2UnhvnrHpKjQobollyXkq1ffoP6fo3ZJ4U5WDk17oDpZrKpAAtnHFWZrrvwV3jcSDNaCm
qXO0PH20Ctlu5f7THMiHptQjDQdtZ56cxoCcejrQmPVDIJ5x8JZ375b1KEYWMKsqW2EG8sZ90x20
5MtgO5+d/eBq8t8gZZuBgtYeje6ucq9EPxyOtbnUfDwJi5C1FBi95lwYRwYsNZNiDITITBEkPFMU
lNK7OizQau8aCeonuBvaTfN+VT6A/ME3okyvRssH+lcwK0PEyEevI9IFc9vuDITlPt/aixz2vvc0
6l0hmI/lX6P/06hrs2f8XRz74RQRF9Nto+gMz5gGXvYbMuowV3PAx//mp6m91O3R1w5a9UGPrUL0
jKJ3Bf4mZZSh/3TtW6SuS1STrDWcfZKzId6G2hvf1aT4qastsrxBkjmavuRIkAiWwElCqjHDk7cQ
s40AaydeS5yTKWdxBxsSnC2k9oUF5zmFHsYodElZWEh/EUnJrOrf/IDNw4OiYVZ4jMx9JtYcba3x
VpABgH7RTP8q1vghGZN0gAuUKKB1eGWF2BGG7Ctb1WLahSKV00T2u7r7xAfRTMy4dp44MDx0cFVH
/ofGjJsK+KXusQrzZxqMZRulCzpqMlW3siVwVP9nzIEK1DQ92r4Yfq0qZ5U9J6ptv8rsajJYKHZB
dJ/bNF5sV33Tpfrw3CVj2Lkw6lCM2hV5GR7qq0OW/NNxJHWMf0OMhWZ478cP2ruc8ie6ROkrQW2Z
55blbHpIfbbaBxnfjORfK1jvq5+D8VOYP2X+VyLozxaiJ1VwF/S/VjwsMLjO/WGr/M6Zhyl9WFfd
DO0dLlhNFaIwzA+uGFYZo3/pKsJNvKRkSSVbT+7SZuvVoMzWgkAfG3jVepjIhr828U1Kht0fgXNK
3ipyF6AqqjDukNhRyWd/iXNrUfoWP9yi/PK9f83h4ACqmRmzkIwvBVORkGXigZdrWS5QA0IoLZ44
CrsXHpqgfOcZSPSzgjErfxuZ6yUbzdyMGeGo99A/2DChqVGqXcVflGTprh4G1tj6yHVM/VGBG0eE
SzY6ZDI+nRJHAhsa9lEvbPCgb2ikBIVr/iKy7xEDIs6J0Ua5sjXJl0Sd1hTAPpStPuKi4GBM/II1
Ss2FwCMzIoUP7Y+NUYwrY4zQgzhfXTq9O5b2VqgVQyaWldr0lF43sw5fJZeAhsK5TbPTyJ/k1LzF
TN1C2zh2OrbRXoINina1rvPI5og5frzKpIIYt2YMI84Z0m0qy701UBsU+cFDRZ9KtsQSmJ6C6Bsp
wACqMk+qi2V7l0PRpofWtGc31ipQMxP9jnWJbAPlHPlW/BH0exGkgCbUtE0Sb/S03g+9fuiVGA/d
yyQ9dxoLV2FI6dgRCENUlAGEkOBj8GhRbMyAaAtwtK5Ns1mnHSEUVUF8tSmWRXeFQLaZ7OAkPP+1
lu1rM0DgcEZa7kOT3nyg0t2zcaZTR3HUBIAEYnXVUpq2xbArwy8VxUA6UtfCd2q1dRYmx5RI9jJD
m2IiHCbUzerOHme9oFlXuxsGgcI+j/6wSRntNQEQEaRWI0sdHQZQ1DzV/HWW74a4YGJS47JYeylZ
IiraPa5GOGDjexxlOHemQ4uGQwyYJpuDMz3CxF9OGdFIOYk85HnFxrhQiwZV8rit4+8OVxgjm5hM
Cax+Gz5KN08wqnizNS7/8YEh044W2FfiP5NhCJmgUK005HX+OuYHpTkhtTS6IxB1jMRLQ0PYBbhe
6UbXIb/MIvLLpDU0KcYKhI62hmsZWUVN3kxXAuW3V2Qzcx7xQTOL1agbvQH0hFdO7HAJIGr67qYq
2P/ahHOntvorJrcuvSrVtM5Dkspa/6CLcSfr9oY/ccqHA/LMg5qMPFDinGXNKw3w2iClDmcNrlFI
EQM59fAT8uiqku1XSuU9Gfub0vwbZLjpbfMBXteU41Xzk31X+BuDHK0GY2+T6IfSqO5KGf1TEuKu
rFneW/cH52EPxbPsiem1+u+ozm6F4LtDXYrNv5ftpVeGUy/EKbOmUxAjMeaUbAJi9tiEOdZsE9bH
nxq+U0uy0azBV1cIHzJSkJIyedZVwSHC2mIgkoGCRt4cyGADLTqSuc65CmhipcmSHNaynYUfTcnq
6Ajo7MmEYCWU9IukV8z9yz6M72Og/iW6Dvgr7k618zeI/tZJ4zU3TEi03dIypk1P8ndm9ktHHc44
zFBFqNDGdAMhHuVFx4tOO5OdAiroHAmoGcZLj+90byngZ+1PFA84edKn7h2Ay7DdMmcJjAEZs3aI
bhLwSpR3LSxvhNrAhNYPqV/eWgfzWWpoH/kYd3vtDHWf27TMP/x+qrBR/wzK+Dv0BKMgUNyWYOcO
XJkOU3mH8WHSti9VOZcbiHSSnHC2MpbhwfOmhx2mZDeM4SsBiAibFOMlJ9U3aHDE9ZygWUnArs6+
VWDLIZJmDYfmZlSbiOplMRWsagyz2hXRh05IlYOwHvAAeS3hRmrBxpi8nS6rbTVC7oW2guSzKaK9
RkvbJqi+0J+kknW7THdTYJJu1EPrMzYWdApHPXakTXk67jsYJAXrEdRVvENrWYfbvI+WU4HTvqle
1RHjeBQAPvEXOEu2tt4fLB9WvqosvcD6DIFyJV66CHueM7Jv1b5eV1ZLZCYO4bqjC4sOIQ3bGOY7
sDpXQYA7X/7VZGNJNgQy1HtptJuxxfrUqjsRvQ8dX25RievUDp9qUJPzQasdBWdViJ8SkW62l56H
shCIcDmsyqTdzlIAxvItbxpzR7LXAMgP8dPyWa4b7Dui6uIX1a4Lp5+JhASe8YtjWNuh5a6cEWwW
N7RRLLOuw66ENx41jEinY63weZvTwQjUvelr+9aG7hFC16dAsNnuG9FXD+0qgbGUIlMJRmpsC9JP
f2iL6FRG4a4HOTkIJLegEbAOesV4HBg2Bmaz0cfWVXxoTWa+jiAEpI1zoqvBn7X1lfI0/20HKLUr
IlKEe1Yc4clsvXPDTr4aplUiFYZ8w7aOajRCzW5iBSiZepag8ImMd4EqEUUqrEUDaj/xxUWrAOuc
g3yXBK6nn4hP5n8DYwv/oWsvWk4bzZylOZEFWoE9CsOfYkCfB+58dH5r/b2a28j0mStr2/so1Idt
vuKtEcF9CAVDYIAW3qFi/l2V3yHjKD/uGLIz2LI+m8paJgwPxkvAORbAmiyFsrAhdTiBgLPKAhNS
FjZgVeCgcC74Z1tn13Ow++FXq19meL3pMUNRdwYury57myebvnN16Bd00BpDfema+QUZTEZLklfr
CvyZ/fQ5bBtm52zYabCDlpxDWCZ6+NrgHqMqakb07UfSs/DkUwcdAoInfMDZRgmCOHZr5YsfQvZC
8Caze8HFU+C3tYnZbRYOl6RRO4jJD+n4aperVt1MtLNUvg0J20b1FosNH0ed7BTvLPxnZfxpOvLy
u208S+Nm6fSu0HtVlLv6TQt/+b6nPsTrrxSspW+/w3TDdzTVaMYObjiT5I45UMIyCJcg+tuBaRmz
ectFNo4JRmVFHMenAZWXGUAfZ1CQYWBQbNJY2oLcPx5wR3mxWriE+FEaKByNDW0da3ZPqu6UfEQW
E6Q/fhFGQI7COHanPTrQkRrXmDwqyT1ndiw7DCEhvrgeZHM9+6M/asJGNQokLutynrUxFTanbx0Q
ZsFEjcgegxgfRX7ZMWI09kWpj8TJqxbfUTBwLMfLILdWCUE8Fes5S0nIqHZW3mXQWcjFziYcW8x4
aMJ5c9GVkrjAU8Q+Z2iyteklbtTMztnKtZhfy45+Ydwi/SARjQUx2RwxDl7d+wC1TOoDSNgMSLG/
A5s8MGH3Ih0tUrPwLQI0sL07117+C1IuRZVtGOQdg1Gy6Q8snR68/ZEbIm5ric/KNyJ5VbSHF6Xs
KJ5p9E/VPkRLQ3Hxhi3Zuo4bcVRI6xTJr8IEDuT/GONFpmd8J6wQKeSnAipx+D2j3TQsbe1xaC8Z
O5iR9dX//TadnEw//fClF28ZsL+JbqmDg5CUb5mP6/uDMiqVv776bmnwRB4xR7W4tR1bmAZPv5XS
IiE1798s+2DzMQRevbeU36QhTvgtiF8n2maCMib9wdMh5T5QXsPp7sOmZoCSaM+YpYM/ffg59lc4
1Wz1OWkWkWUuuFCZmbN5Vj4Ig0KMfgtS3E0KlJCPgaWsRNjH4+g821x1p1jg4bpX6GSq5N9AOksn
OHTDPzM1Wfyx+h4VjJwLxSCoihlpkdzRwTcoXkzrK0p4aZMPRJM8K4ay7b/YhnCPtIN1JnYXxPTL
sEmW7PDc3HKuY5Os569SG5SrmUHWiJVPrTGP3mpZbEwfDeMA4Ut05MFCQo1RnyKM1VaTFqyYKmGW
CbDxYP/TspVTaFtHIXUQPe9gcaWKdjma3i5g2uT1xn6Ii5XFPrVQAJqRg2o5jCSN3o24gnuIuEY0
kATCP6tnG/5OlOqx9/vXgW1cYvKwYH5OSfAcgnhLz0x6EVlOnWRlffMjzsvJOIVGsRHINxQP1Twl
hi0CV6qpy6smczxz84pauS/XWWStJpkgfBGfRQjrpBwIDod8J9djb578Cq9WHrABmQUQrGT8hw/V
QsYI9Rj79qg/KA+WhR+tmvJmBjGpjKTaBWhuQjeY2PJhV/ZMFHYIfBMaaFVVoA3GrsavEA084bq3
L7NzKLMDFmiQI6XiWpPzxr/aQ/ckVBTPqbWYVFQBGlwQDSJWGcO+JuYKUohpQIUDhJACZJo09MAD
BzDyyISFUd6zasOCUyQruEWLGi6YOY+em3KZU+JQmwXNYSABJsr6UxNOqxSVRxZBvvPZ/ndi2Tfj
qu+9ncIECG2uAC5V8fOG3t6EIDzNpF3L0QbqyYpdV88ts7TJS1fOoiK/xPCMlSLH1eiQr06XbQGp
pMFZmUW/GXtsLygyGid0O9CRKlLX0NYQL024cI6WhXKd3XcO6s1v5LpkEsTIYpSPSES7tJQb+pJW
zZd2S/SbYn/UtbNUGUxSp/OHoAq+JtFmmOpdIMn/XEzKwaKhsyirYpaPIzMQB/CPSi3pE5z+r2cS
ZKA46WeL8p8Sv6sFU6d4WPb4YmOb/RBGRSfEDtd9lzBpijNkWskOTrcW+byijluExex3iWgL4g+7
JKD4K2S5P+IUtduz0b5bbIlyb1tb19j8MZSvjp4/VqlmxGsV3yK8u5jz96aIXf018I9+HrMlnDpe
U30qTOUeRtWW+Uy+ikmizurwOLeGRTEtHfw6AyEp+VUHKNO5SXTuQCok4ac23CvxbSdHvftnZpsh
fFcVN9LvkgTPbB2rl6r6SeV2HruPeb9V6eR05RD1SxDmnnjzIAaXr2Ybr1KSVUT5E7MzCxsEd/LZ
isNsOvLBpaMAVeV31qMIvzpsNExUhp4xS078RdPmK8cmdP0z0M1FzygvZjfXmz/q7M3EwOQaabsL
FXxzIQXlm6M+akUs+D+A97AizLXhoFnClmC+lhkexHRvCbIXUMfRBlrQJylJLIFDUK0JLyIpvCLC
mC3Y/GPSFPOEPbKedGgw5on3JgzRn+sdOes33bmMEYx9issG2DcORDYQSLFUK/1t2Y0Lvd42HKFK
bLKaD92EbWSH10g51QKNX9/s/IoUlgi2ge8zwIW7Dysyh4xRac2ywr9nDKzDrEfGfVg7Lfv3ei2y
aT04+qofVLSpg1sU9U3RvzyOaZvBK5jy0OkXuhOh/qrXTqm7neUtdS90RWMsu1i6XVGiyf7SR9oS
uDiOc6rDh6cFL5NzSXIbqb4N5XNwK7wHqvQ4VHV8D8lP02J4i3n5rPKGmjoQtLrRE+ZDLHVyzmPj
wmhYHRPe8LnUwO5Bxl7vEJyCirhERsomF9wkrHqySWisM3QuaTCuU4+hvf+ZIXeKkFX4xruGVhiV
VUn62VTmm7FxwKOYqyGGz4TaIpzIdxwHAtsR32N2LUqyzUjUIKc31RBtZRjW2VzlrOEdjsdOZTLd
oEL5G6hAe1KP5vMkgls9sPvF/zav2atu5BZ+a9gQZZI1izmt6tFbDEVN7B9GSl5cg9miJWMyYesc
omjR9lrCo0x5rSwCjX/AVUcruo7DtyJC/YaRg/KuUfZdB07ot2BDlmsYb9I/raH0Fp9T2xKe5C9R
ms0D1cLtKvvFoAOfBqLrlHBT2NOKO4tcoEMDt9siabTw20PVy72ssVho7TokOGNMQYcahWC5wR4m
OXRxQBJU23EJTGeQc59IQVKmzuao7XKRHTW7Poe8cDriKqLXs836khjGc0zLYwEUbBJnQ8CGsXk0
XrQSX8R80ZuJ4k4t10zNqKQaTknfrouWXKVEnHwnuJWdeJudR3qIyFGLwr1MeCjUAlsIEfXaaX4C
RKRtulH9Jb/76OU+ODO5qdSRB62B8WWBWQtPloB6l5e7frIuk3H0nOB7ivObx2AqVep35nVMnnNI
/A1ICa/9BdkYNPUtyQ0UFADn+KmKGH/mwWDbtKfYga8UzbyA6uQTX508nBbIloNuOXmkTrSysUXF
0fDW5jWYE6qV/iMB2lIrxjYZ2ZGjiEJWhbkwHt3cr89aUCBST+o9D9ChExY6E4MzDUmyKT4FQozZ
ZqBUn6rN7srsId1Oe1HEWwapKLAQrTvVJbToNU1usLGqjhWNaBiRZWclH51RIc7w9d9alq7p+++G
b755or967OIc9U4AwDXhTRoVUFsO87SXcK1ZnCuS5pGA158eTUNjMCVLrL054gOL4rVa8arz6mSK
+XtA2ZmJe+4ghhHjw1GIcxk02qYiTN7tKVpLg8rYMv56P9+qSemKPnSr3rsOuf3Gj73Fhn/SUUT5
JWLBHu2mksCqSyn2Las/Ow42vZZSno3XaxXWnDqofn0Mh1UBeREpd6D/BDXJYRW5QbZyKBLpyuIV
hv9SkgcR87BF7Dnrsj7YULHo1OetWXH1UY+PbNH0tsRLfNWn4TJFWMWw8ykVKvIZbxoQJo+AiGF8
lAA7YUXZccMJLTzm3fSBFI76fDzyzUeb+KFid04Yb7K2XI2kyLcmzdxk32IEFKoWgXONj/ioXdkw
ssluqZ+ucZYr/vjRIFKIAsNF48qil1x5r7pPjPFbn+hLTTuMsXM0GyZxLVPifO9NBIb3MEyhK1pg
Ra0B4Y/OsVjq3xPNnMCc5fXqX6UmK9Gbm6jT92OsPxJfdc3W3BYFW08yWgH9ozxw09C/i6Y5oYP4
83NjqQfNtoEbb/dux9etI0IdRnvSBNsSpUiANisiXSzWEncym++gkW5vX5H4LbsyOVXUNmF+GJ2M
BRELD6ayMMu3Nlau0fQZh6aXvCOboPQe45ApSwqSc28dhCOIjA8B/wiaNqZXqtVSMpMljS5aH9KT
jOrXId8QIwtHcvCUU5oBCdURpHxLOWx0nt8pxWkIfCNkayyJxo257LMJicskDmWPLa5VEfKae3zY
72Zr/w1/NsGmmmQeZRzZjAroF0z4FoY8V711HWf7ZmP+m6drWuztNfYLZVBeysk+qJ56ytURK+a4
bgZAXBbJ2Hl3mcUDJV1Vr0wwobOLzKDrZSCpDKm4ulVvRFFf/B4oA+Zs4SSNSzPyUgMMEL4HpNCG
yqi7DWgCMXZ7cMKtPS07Q77nFVZQj/1NHtcLZhIo36aVPGUZsmtJvepjTsC3Ehvoopri5qBUC1PU
BmgL9Q+zq9yBzANuK9Z9kbWIZbvr2EHDsBdjDLbGIfQcF0fssBFvvWtb0kVEbb8s0/EwsBIi8f1Z
NuTE1XuZpRvTqQ/60G0THTozM8vOjA5VgDSzJcxdHssBj95BBOiTMvZXvUlATrFtFKi+XDpKiOrH
Yo7faAvy1FN8fTmXIJkHBeuCpm1O3luCYDEaf9oidYvRWYCS04dmk065G6OdGkODqCsJW0AHM6Et
uspyVbVzC/DruckHn7Lr8uq1aiB+yYdlCoE/HdY0k9ua1N2GGb9FzHdNR44P81ASTKXSlZUYFvL4
0wadWGMAAmMqv0oJxf1DiXI6KbQRAkWyHyz5iN0wsZj+pUtvNk6i+CvrBtzC50A2g7cket7Br9dA
qR3BjM9Vd8Fgk+SonkbUZKpgzsQFXHUhcxJ9lqwhwi6fTYUqC/lWSFOrk86ahTg2CtiOE2MwNvMh
BltBc5SSXz0FOKi7yH23dbg6Khd248C8KbEOIl9FJEnNQGTKT1cdMhbdMvgao+96+ujmEVEKxtDC
6APPj1/zmSntMqfI5erCpZezb8xdqWPrtPYqa6iwksxnGLirJursuxYGG0W8ahZJfVXYQNOmQAx0
QcpOq5H7nM5hg0Q05O2ED8GhAxMGrK9CKbptVuPoc0JkQGYLxNqCtT/kH3Ylg6WhU68H7+lkfetR
85mAhFkKNVzaE4bfRiv5+ZH/pWsRpVcmzmFFxo8tYxSlEv5Jr/BqAR9pMWKO2tBerRLIWSoZ1uSA
5kp+hTw2KQNtBNmZGkOiSYuTKJtLDQnSL0NEu21mu01zUDyuMM0Y5MJOUXkqBKp207xVSfiSBQa8
lCmUhZsRP6InQtuE4E6csuBUE4i+ZYwOMzKyiH0xZedgimBjcfmQhkoxCeHX82PiFpFWDVZvM9qO
l7Xt1Yccc6FmGyR3YmVWbOO77G1QrQNBjl5yFzaZFUrc/gDtW3aJ5cZCW0kNszIDpoWkQchCZAPW
r9XNcJAwPPAkzRRkC6Bt4W20AB4X9S/WZjLppYMYNvxq7OwcF8o9NkxAOz49f34I+uYQmeUm6Quq
aAshQT2NB4l/K0i6LW+scKOUmscYLrKxb1HmQejQvA4UXXRzguDVFukqTvHqT5ZOq96orEsQB+D5
BzSJELBXkDMISVjcMKNHCR4ILfghfmhvfTzNmsCxUTbymMbgsBpQ9iqBG73G2FozA1SB8/9kWcTK
1AZQ4A/cISqiXjOSu6plrRoUN20w/3TrlUQO4IyKSfSPf5lUuOOR9d4RY6tZ0P155dGt0VJ4TMNz
SIlMYJOcrzMDMpoe8CXxy7se/cfeeS1HjmRb9lfK6nnQF4C7Q1y71Q8ZkhHUIpPMFxiTZEJLh3Dg
62eBWd091WMzcz9g6oFFEUkRAXf4OWfvtRtsKMocZMHiEno6W/4oDmF1TvusPJdDdAh82silT40V
F/Z0NGV82TagV9I0Qja+DbhvbkwM5zOzgeJXBYFgS1HsnTkB9JEKwO/RuOs7fIoBneqNmOVw6FhF
7Zp4pLof8eDnuzhZVg16eczVSq+B/mjcZdnOCx5Nb1U5kcvlDOm07yvL7ILGvE9t+da7RHJ4jqZE
p4vv0qa3s6eO1O+LYgkI5CrERwSWsvUYVg8RM1uhy5PdIhLz6R+2QXvl5C1D9QEabpoD6Mr9HloY
ToqAgcBGfOUI/R73NQ6WfEHe4LxWExLtqdlmFb23LlZvummmXQcS0lY8TQN8rQlSibOQuVgST6HL
woV7k6MdDZm/e9kL7uTHxR9cjOol9RNBaPbCmHt2oheFEKBe4reuRNGaC5LqMsTbYVk+N2PmHUUa
XVY1gzQPeFY7A17sfO8YMWLZjhUFnZDywYYwx6zv4JAt2viA9WmjLcemtz9QbizFY7sgHJpj8Ism
XQTn4eU6mOjp6HHCXetwFiJSqExfVQGjdYoeRxdmbsJ406kRWY5OvDMJoR4W61723o/MHc9ZRxJB
tSiiFDFOuO3PKYp+zg79AMO5IG0Qz7U5ZSnKgSpOYSX715pSa+vbyPFD+3tEt8cYJD2Z627lvKqp
XYzLqQhPrQB37lj+Swg3b4RIo+VDHlBMCBV9sNeU3LBoVOh7hdfEGed3R7QWaBPiBaFmuT6oCG5g
RWQvTEQKziTh06RZGZX5nnnYjLOFXFhH+ld185jTnvKy0UHyzcshfdp/1qHmVPwl8L2NqGNA/DbR
wlZHyJpjVdFljE1NQJQLVhbbUpeMfIrpeQzbnQJmFZUWBRva6SF2OdnUPd7bsUFToVtOC/dhXp99
CehaE8Od5SkomxH1bFT7aJGmvakkA805AzyxiEsTQLdwm+RGyZdUgAOIIpCj0arrDoiNgJCQgaJ2
JM9GCwHD9819L5pLIV172y6EmTLd0j4UG5cRcEDRXxTtN8a0N2VQAwWOrAsXpHY4yHPNM87OSc9J
F9HDyMUD8xMqqyVwcCjdbhd/ayJO8J7F/KxKr1xLLkSq3LWfz0Qrs53biVM+0DfSHWFpQ4/IQ1m3
LbK6gmMX/VM8C0OJvctQ2/iBGtCD3rf0GArEM1jYBoJeFN7DqcX7vp6E8l59DTXiznC8cOIG3yny
9y6m6+V0/X3hYPbRLoeVsltgMoHrQXTlyPpFJjFTNBNjqstTyqgO6hehQ/PSX4hUi21lsbO3uOrU
HJGITevFqpDeTMH3TCNSNHbFqF7JFg3I1bgQCOIGIW15C+IcEuR4xIVoQ+ten0dC6LceKjDtdfca
vQ+cJSZLMqyfq6hjCiZo0CW3nW9/MBx4CLqOgMVwT7Qv4v1wKtGD4qLzPHZ330E5GPnxMWWSU2ty
yPKSaIe0G06sS8yKCYY0vRJ1jAsFAy7gnFWom8cw2KIAeCrs/tLpFdgiIkHYq08S8S/F2nPFMmU6
lm+SlKyPRtvdzraJGe7TdzWSWjC7LTUfOF6mb+2mo1/cWurIimNSZrjUIwOGfGTuX2QxYwcMTW5t
7erc5+vSQcOH7q2diTMKuzdktXRWNRzHHFJuUudfR5cureXhMVTUT34cIemlNzSyfOjR3MuiKrYj
5lcO4PVmmjAWhdkQM41wHsCI1n5qb1QXFgQU01esyKZFsYiSOqNR37oN8ZZOCEBiGXd4DOeotLf9
8K6qiEOgHJ8Vu1Sr4dgMzHlUJx8qRP6jqACVz6O3m/saFkJwFxt/DRhfoA2MTKsLJBuJtp8zwclI
OlOOEBpl3oCilnP3snOr/hnjXC4zqA9efCcaLdnIkC/liX/2Bqa/EaOxYcm7DRcppuzxOrNpabtK
4dt2FZit4kQMA2ZDBlqjpa+Mq96jhfnDqD6sWdvMWw3d/4I2mfTUsSkuygmCfK/fGguByhKujH0q
lcF+Rvy6MAdUYXGwvOAbBwaocSlXoiwJy7XSJyefQ5p7yJnmJrxOu7vCbtcMEMBQyYBvaBrNYwN7
QOZMunGREzvkZsvmfunzAs9nhI1QIqNVafKkAhEfPUHPMh1D75DpgqHWiAcibOVFxC310oIaV5TZ
i6jU7dzZxF2374nmlmnlLt+j/5HWjeJKW6COpE9N5cyXXXUb1xGvhk2fZjCw1fwAohQl6xjXmKvc
mIhMbBJ2ykBkqVL6gaAwTR0T6wtXwJlbtgNiM4OFBluuz5Mrn3RUAuKReHvTyq7WsyLXDRP4bNAN
/kWDJ32uv/vZGsJYMmdw8VBA3KWdbsf3wm2+MXeZPY5zVgaHZ+wUDcXorghEhGvAeXQj+p1tbq6T
MSBWJhJyN075Vd71tK2C9MbNDV4szl1xytyh6DTwjGEgCIb+dGN/J4si3dSe27AuDa6qqXvHvIg6
dsFqZEdil/tJf4oK767p+9d6zOm0od47aGQN4+BRlRnv1veREE91jS2KMiQsAucQDZzgbLptDZu6
rMnw7bN47W1YhK/2wXobBXxnwvSrGpJ3X/Tz3u4ulxyL0MBB+YvHgJkKB9BUr1iRNAPKgWKy66+s
pbkxlo+7VeTB1s0IZIugi2gqxCwq6RFNmJqEpsOQh2hw55MnehJ7nJB+S2Df5DYHeBHDW60ooLsC
dSTmwCitGO3Fw5E0nG0uLEguDnXv4BKrPGWbBpn2xjHihxEDY1KMBuFCmWllYtfo8QSu/dVNQozW
HSOovIKzZnNDwTokBeVnv0rhOrIHZNzYwAO9x0ii706T4EugAyyBzVJuXWtX+fPzmPyw2vKlstqX
PqNZEIU4WepUPwdJjLmt5+WPtXxy1GNWQfeG9kpcoM9+NPU7J3d/LhxdWcbcETKr2ySknfYGhmHe
ixApTXko0vpYag3pEJcB1s/awgNnh85+Jksay+MXnUDfiK6aqYPbCptz/fpUc0xEZkhox+W0BuP1
kk55jjBvC1o6CqH56sa6yFalRbJqk5MIt45az9cLXeVmNbgPWn8ncv3NR8NkL8HZGYvtNKgOvRqH
Edor22EkwjKoOSHPk/NgYgbkpLjTO3iTKnCAa/HbleEPrzTEEs6EUiYpEiAaknAxiLZN1yMvfUSG
TOQO+M6NDsR3lJQ/mqV98Oxhn9Ff2hTTnSXGVR2pQQPW3yoDwiBhrqXjBdlAsdaBBoO0cMjr7mGm
pP1hANyAukRP4CbLDCeJN+3DGJbHnFrEhg8MYH1QS4N7SZLbBKKyzSj9kpES2k0YF+ush7bmIDWR
F27W+DhRqnJXWTy9foavOQ/k0bG4i0yTa0ifjY/BECC4tgU+qSDYLw3OOERfz6asfiQ1/aalY0iC
ZPJbUGssZ/JgmYywzyBk5EHPMa2i4+fj+jTeEfN8X5f2o4jdRyYYbxjUz4PiZO0KysKy+qySjklS
8TQzixzXfHcXRqWd/YwH70a3DxmNAgA1XGTzMj631vJRCVQxNhbFKH8yE7WP7PqnWuDorjiW6YVZ
UH7ntpJ0wOJ7TbJj0NbbcIEJUNEhGEqFpiRUhx6ibMl3/+KtP1lY0KFs7iYz0xDCMRaaRStpJc+3
jWNR37rTIbCIGRACC14WojmwbXYr/hX9qh86kW8latY0TZ6TMoRc+6AmfJzSK7xtqJDd1SnuyQaZ
ITcuhr8MO9kKuiGIt22iv3vYy6oE/3ArkGUm3vg2NdaTDrPkUH8bosyQvXaJF+DVSxZKTA2kpWVs
kNS0oOJkgqkY5h+keLirasZNqX3ooX+lZj3mCCCROOWS499mGLB2AtA4y3GMdwBewQL5koB4uya5
9xI74cfYJ3eptE99PmDu5gBTK2gF7qAlTmREQ7kJ413pcWtJdr1H6qWPGaGJwmMbUrg0U1DulOLG
7a+XVK8e8e3euNGkt+XIaxYG/ZMYEZAt/pttKZfpFsRx9io1f+9jvKQKu94m7vmR3H0KUFDltcgp
LufBKc/t1D+X4VMZy1NeVZsCndrsZdztTEEbEFN4zQy0qOp5t7RU4oVpfg6d/+zExy4St/xG5zzG
oGg8hG0Qiulfp/t6Nhw9Blo0U+58CNJIo5753hLWpzSc1y4kODRr9I/CRxyVT1DTFw6Dg4jN1o84
JIuRw3YSR8yjzLaFayp977mbJDRVIestdyTDeN9ljsmti7kee64e543gV6I/HMc7ougflU0Tk1nn
UwzNhyiUmTnHquRTxXMf0BzpTD0xn+7CTTmmXPH9bG1bavalcSLkC9O7a7HXdTHFkFnmo9eAfOx8
rrahofKXHiPOITmrgrOHSYP2S2wXDX/9egJz9k1ifbVDzoFV0lDKOOLYq2mldKDqiIinYTSTbegs
41x26p9Lh5ijLB2KeaUfvRw5EYKBY23EVcimjmOSZ6aNeOY8UWD1K3cL8S0gRCcInU1A47wA41PS
EW3bNDg0MDBNg3OqUHsDzUEk9m0lEYo3kQUvyRBWOfRwUhpYso3N7KVX8850pMVyFnTSaucnTYSw
8HuhnxbFsT/PBY45F+iBwLKKG5S1ppihViVQfQ1Fo+pqBAus6UbWJ8cQ8tzHaI8s7V9QWm/jksux
kPRCpgxeURLTMZp6pkW04vBErMi3OEDAWM3T18D1/VNDse9n9KdpkWcLSlcPK70equxKj9Z9zz52
yE37KlrGbY7P91XeUJ8N43ydCV4vu+bE6swPsV/XF6Hxz+1QrwLrm6q2/VPKAHOjauc8J+xVTRJ3
R86HR6sjEzquaPLakUWpQApUEUOnVbP094tm+xKFeQlttK2e3yZfwjoIaOBjQ0P4u1MZyyN1oR3X
A+yOiSuTkZd9A+8g25oKw1kXEmFRT+9Lw1Gvj9rbwcLUlDPWrAOyHmviZqocPV469PokB3UXzGP9
UCFGY4g/MMK6ptaBrG+DQ44SXB79gR1/3tkVoWJL80Jvi2OWCOjZcESfF2yedoGfkRs+0YXdFxQ3
vKLNA22ogHo2eFGRc61m/lWiHArlzt/UiBQ22GeOtCRxtO7HhNAMY7cDshKaRUtj0HEpUi1zCnST
JEdXeQD6HPtFJ8JCWTCclqj7qFbtQnbhZ1SaVQHq109XUOfEKUl8iWqX08wcQSVoxl3EqhT5Re7x
ceDCEofJ0e3Q87N/kSXa5vKbg1JzsFhmdqpm5rXDT/o5CxousI9stRWi6LC87MnWDSZnXzb1sS/F
+1IvxAKW7PChtYtz/94uSXGRZkU1Jvbb1ANKqidxNTnIfZ3qI4qbaWMMfGSB6dAF9KiclMHPjBg2
oSJunbog67Y5NCpAGptrhp5Vei7AgIBRxlHT+P6jUnV7yKXZwimJj5oTMoKR8GfOStst8YvIuuoY
j/n6K1MmU2rdNbFgNDrJ7FD3gnxwAh6QdlnuViclObXCKo/CQ+zW9qbYNADYAtrGJPtyVJ6DN4xV
1ehAzQmKN64qEGHLyN5fLZs5lsDnFSa4mGrPmSYU97pk0Ws2l06j4GdlEwU04vcwFMyWMihtKVZg
WKNxi0rQHTndlC9BxxlGVDOBAEmusX03+yjvv9sDtVE6Jl+XZOyOKbFcit6J9mnSplFzVeKjS1pk
svGCrGCe52kztSTm5NZjYejeBLoVR+49zAOdahcTHd6V2XKVSgfXfLyc4L3scFOQi1qFb1nw1bQQ
qD0b7UYT57dxOj6WcwDFqnYZv6DmrXz2paVa5ZlF+do43dWYMpFxSi6b1s3AoVR3SYGm3Q1XK30i
nnovOxgxfx0q7610qJeiHEWmNMzsYTENhNVMGRcmM5ByAVunGOYmSAZQP/20I0jppSCBxUfSEYZm
tdoN6TZjUHeIwxe2zH7jUHphpaE5NVT5Jgy6F2W4fwvFVq8d7znpbefc+ujxXI1iPnVfuVftjQTg
qSQMgTxp0FIhmSus5KWNOXnl414Eut7W4XZSyCc9yti646BNOG7AnSyciL9JoG/FwBWtjnlBEgBv
X+8tOGL2kjE+SajntBjm40IVtuHRF6pChFmyn8D2UD+RIRYjIJapQgluevTL81PrRcMhY61+CYb2
IlcRvcCQ6he35G3le09O4fU7teTMHBO5S2K4MYNF+KqPcL2Pl2wXwucwSQT+0ZNM9+LhPi9QoWLB
MPUMFdN/N4IWrA7rfacwbcxx9GgSRdJSwY1GDslH42pFv9I6TXFEDH2GQYZYw6SLuFvPND9yQ/Sm
y8kaWj2lXDfQdgzv3ZKyNOoLnv0Epc/oze2hNZdR6E/c0W0Q+DIgiK0MdkO7TvG6IjrMC42zucJT
EeRle4zs3VjPV3OIp6+u5IXnDtMFoJOb0f7aLxUp6GOFEL/mBoIZixaAX+9BBamGFdUR1KkJpwJ5
8GYA2LZF+5MBY7YTsXVUkwsDOKS3Sj0kj9QOOLNpFqepuvM15IUGEwD+evSU800iW++EinK8WObu
I0P1Acu0sLbzRG2XOE90YDsUlj07AmfhsVdkGdrbaE5JvPCSXTP16NfJIRaWH/GY4nap+3Gfouz2
ATf1Ic8n4jEiLaZqJxLnW5k01Y6po+V7IUF++t4QsaYhzJCKQTK2jwp1KfqPlFPPyfHHO4uUjm1X
hM95FP2IdZddip6siNhPoovUaiCgIJQrJIFo+OlQ8dXs8IlL79Nz4v1S1LSGRgp0XbyhXQBP6rrg
G6Rpj14QvueTd5GxHNmX9M1EVs1gF+A8LXT0jDj87RCeS8nPcAN1TgKoJmpOBRNGH+iRZYN/Wzpr
l5T5YzC7wOpnkNR18taNyPqqfAQ7xmovbBUCETcXXndO5BTfmgV39sJpFiFewX2KnKA4Z94c44Qp
6+pGTna5NQmNywg/wKkzPf5B7mAunSysfDPQBNRrE4yEgz8C9e4befSDsdwqFFyFhP/guhHQoYom
Nb0Jz4fS6jUdplIGojii8hfP4RAhB3faer42e1HWz91buoSHWOBh0bh0x7HZlfP9EqbpLkBYvnV5
NoMcpkKckhcXV+l2aZAvcUN+Zd2/EhyWc6o2H7OU5DdZ+IMW5suhYzWXicUh1YIIkTMAyt3luur8
bf/WFUrslacfZVZdLvg7l4HROnYm5oMki8kfDjbRXaBzqNyWuZ+Xq0BTL9btAvyuQMxk0Fs7ABjr
2BEPIVW9TAh1UJm6zAcKzFROV70FEVeskuxZIaOmrOzJeOasOCBpo4Xpu5uVG2K57+Xa2caoB2an
+JHhBkfsAI6OG/+qPEYpmqDNDHu6MFWG/Ep7wjtSaSQh7q5Qt8uJXf6Y+YxU6Y/SEVPVnXbFVbsI
jp8TSoy1hilQYGKRo5SvW3fZJrBUpWNu8V69SOXX7IEJ3nLVQL7r0AxOsN1Dnphajxdl5Mys6dti
QPK+WBho+kjCTY2QqffATFeZmJ11EbBAs29zr0dAmpzQuIJzjmoa6k6Aa2DqwL2j4A5jwnokkvch
4nkrnbzCKd/BDM0c0IuQBHPF9oBijjCatNb7rGP7mBZNZyIo2S4i5p/47PaiQz/VtnQ8+4SDKGxa
hJ+U0Y2ZyA9EJeY7XXyYm/4pbyE0Yfcct2XHe5N2nzrmJonW1W70q2sLYNy2y3YtErUtsuoUsQW3
ozQs9aWd7Mkfji9H6NLsXB2KxgFKWkdrx0oPTczuE3rldMyS/kaOPttU5aGc9ILHKC4Rsfe0RoYW
bMvcmcvc9ZejZzPcxYlsffn9t//4+3/9x5v5z/ijvq0LBo2V/vt/8fEbZsIujZEd/vXDvx9397vP
f/HPR/zbAw4f9fVr+aH/rw+6etg//vsD1l/jn9+UH/vnr7V97V//8sGOW0g/3w0fcKs+9FD0n78A
f8D6yP/uF3/7+Pwuj3Pz8cfvb2tZsX63OK2r3//80sX7H7+7jvx8hn49Qev3//OL61/4x+8Pr9Vv
V69dWtX/2z/6eNX9H7877t+UE9BrksJGBR843u+/TR9/fkXaUtn853tuKEL1+2/c6/rkj9+l+FsY
ytAJAle4qBuC4PffdD38+aUg5FsFrgqp5Rgg//6PP/4vr96/Xs3fqgF9W1r1+o/ffX568+tFXv84
7IUyCEPlOZ5U0hd+6PP1t9f7tIp5tPM/+kxVnG7oMId1xWl8Jgcrh2Pv/VgU5jlf42sGtFWu0fZh
Pl5m84dFLeJXRL0YD+h32cd7iyjImFGTw8CITmizf+xigfa+pAQnjK37IM9tN4TNN9zeb61vumO+
gPiFcVYyMvAVSWD0Eajy6rcyfp289i0JW+DF+cOsA8lej7ZdL91lT5mDqNMkmIPYOihXW4XQYWVF
E1wgtm7p7vx1CCMYr3urItT2f/rA8xiJlKjg0nONk9d48z5XKfTyzmdcX45A55wjiJW4vGIw+dNr
aaEWcPNZz/tZX4fTcHY7jpUeR45ScHhSzZ0XucCW7e3/X1z/j8XF9cb2839aXM1r+m+Lkcf/Wlfy
b4J1gQiflx9WgvTCf6wrywn+5vj2+kkFVdTB6PK/Lizf9wFsenL9n+3/a2G5/t88W9pe4LMcbKFY
qP/4xf4bC0u6nvjL0lIea1M49Cp9x3X9gMX/16XVzLZOc6J003ZNTYDWTyiY6hDyF/19ha8NTfwD
ysC5r6onavGukt0dECq1rUXa7xqLXMVcycXZLmn5pr1oPs2gKy4GRc83AY1zndj2TTXV5HzOmNAp
knsIDDCmddVsSxpmqEf7nmOoqrCEKG8TWt5CsANylCElbmPojA8BL22fHAfrYmGJb4PlYCERhghM
j/FXnhb2q5t7yAYmws5Gi2MLZNy4b8WuswP3STpEJo+ZymHQrMqdgdbp2IIPio3Epm9Rjy7yzXQA
ySKtnJuY7N3S4jzQl1/zIEC1sizhTRujXpyKBjJA5qanoiVBq4o5rZRNl0P0PQU1OkA9+WBGOzRc
vU9Wn5G0cVAQ9eLUr6HXKr8bc7FcRUZFHOfj6J2ZHRwmpw5vknR6swd/usAeRZpkOvbnsp3glmC6
2cGexRuNj4VgZBv9eo36PsnG7MDWjSt0/fdBVb9HSTNcfP66iNHPOunMkSjX4GiLsrkYmj4nbcHF
pWWlN81izddJRvJZOJO2hPmUaL7U1DmuPno4HfPBUxnO1unzPRoff773+TmhCXhlLIDUxLIAZGgL
jgKS3muvmefrXgTztd176myACEttuXgAh9sc2zol9Pw8LWlxANAGoHWq7HsZX6EBsUkWXsiLj6NQ
Pcz0x2idtv1RiSF5KK0J6JDi2JX1DmPMhutNOrT0rEVG5883fVYpIJcS4NydXS0MtFPaSkE29Yda
zzAwg8fMIsmzqTmv4Vh9ntIXGW3duUMNRjcT1cH6a4pwuGwDSljL9gggkjNii7wDhI03AsFQ6wEp
Q2/tpvTQVOqG0D1zlyZoGmw+X0kRVsHNr78mCEt4eI6ubvvONzuiHOnwpamD+Zw3PoEkYTtYxzxa
ovPnmyZTDtCY9deQVExoaS3CZc0MvLMdh/tJkkdR46OP0QZRcu0raTk/2ry8EImrbxIjr/JMWqdI
ejZqOKzhVJwzty4J328ouA4DzN4bk2bziUsq2+ICjdAhT86taq8KCvv3TlMh9uYcTW32RDs24Zki
E7kCHZ5kS/kmCUqocWvbnZ+cF2YJt8zsqm0/SpBLSnKqjoLSuQyr0L503pXdppexADfZaW84/XpW
LEAZYxR2d0vd+vvOSzIGv/nLpIrgqzUyDrDG4I2ec3D96yOZkQswLRFGk9oiJAJOd1UPZPGmzpM7
VTUHzDkk35HB3c53OxolarEfpmkipM//9UG4fnq0MTVY5QBJhwTCNnQenVo9DogbmH7o5JZdvHkJ
Bu87busaCk/xMzAQQMf1I5UH+c7K8un46y8Nivgr51PDeaTxb/1ufiAl2j5VWeXdRcgyw4zogbLh
7BCmPnqJBhce7t/cws1KwsxtrTNEyiOoO6sL6VAtNfyA9ZGWhW81jeN56+ZtfT2iavAKcLkgZj6C
6mcSKwhuuUyuabtN35n+onb3nIiDEsvWKwxQHqf5xqtTHMIIdZ/NQOMHO4uqxh9FUqut31bdFvsw
pXRXiSer99+TzMXl0TA+ckbPfRqK6N0r0f81cja3viRq0pLIPmiNAtxF5cyUbvo2kPQUTcmtlzr1
lXGMesjj6SdB7pQU7jieazBSO6bxSKSCkEY0jbPBjZsdPXJzZTdIen49kz3p4Jea28aGA1dyMXUe
I5YESiYOIp615cw++RW6Q/ZgxR7xSsY5dRrVYVQsCabmznuo6b6YPM93XTLjNKgC6+rzvc83FDDl
NlbeMQtpjVeIMsYCH/+woNRI0yyEWsDKWZplPi8MkJo+7k5F3v+01zXeKZpRvzbwiYMo8UHzUSIP
vx3apMLgGaPjzG/KGU/7PMwpyTJp8y0c63bjCFvTNZdbpw3wEaxvXC8KDqH9rbK3g/SuZx0zQ0aM
mJ1IBocFkF7IoqH3YUf6xvMw1Pu16kjQBLaWN4Dy2xz08Igg/HoawA6YmXjeScfeQ9k1T6rsx1Nj
4Pj6PekYn789A4WEngSIrg7rLSk9vClAHIF1XO6qwCaYoRZkr1RdctWHLnG8sr75vAgDQjhrdmUn
1j/yYfgWo5MCRmEpBMrpRNEvEpBVEsNfYfX3gpiCIO8EGyM7IxC8usTLXl15spY/hx6pAK1XH9WD
cWkrNNqf902Hzj6XUOtFQI+hnRrx1NCC3kyBTVM27W57ZG0bFTQzsEryGGx3/tIWObjuKTXH3AFr
LFi80nf9k25xXCl6mBfWiu5siKt2huvPHdGMSOlU5HWHKvIZa9YEbmcSkVAXzJhg1GIVl7PAprL0
4qtJ0lcH1cGzLcdzQ/OT0bbJTjla2HNuRAfrNwdAvbTzw5TYWN0Yq38R2dy926S2Jdj/E072B50r
dQ1R/6QRePsi+aYCsnhpvZoNXs6A3U2Pl0HRkF01hWQiLVV1JPm3BTo6upfxFLzVZCG//uWdOIbL
4PduB1gJ+egXKM5uF437MKmxZXzu8YylzaXjxvt8nskvTwjazkSCfRFJ87Y37vQ61a8Vo+B4qr3n
kEYOIi0NPDfjkWkxZQR2jJJ+7lisExqiMpUhtD3v2hcV8lOQU36xBXJPlGyCbjCKSCqUi9nq3IML
8Joccd6sn8rmgDztprsLu4qAs9h7Dob6tiFZKRF09IdyHB+7wLsRIf3GKMpdOkB+c6rgH/q91cOV
WPobUzKzw/OUnvyEoaDNfPV2Jgp5pOC+dyv5ypoKvVO81PqidknN5sgactwh9U8OfQPmbpn3Opow
wIAI3CaT71/hrJDnSTWPMW3S7edel3RxvYXTcvjclZ11a+7hAQ9XWVJW38CxD5tldpe70CWfiQmX
DHLQlxS8T2mvz9Ki6RYNFWkKVMKXC/q7y8jVO4NIGjspSYtmEcttalvfAVCgxbEi771rx40tgpUj
b8qrXJG/WPcujayhab4FTkbaHQtBTcLZm2xuXzJjn3FUqLNX5uuMtflokdl/S5FjHJwpcnYuSpJv
yDqRdoRVcdaKvGMPe7MdJ+iuA+3cN322nUSQ34o0Hg/pMKOanvGE6JYzBpKF5GGZBucqsQCGZ821
n2fqa1CDUW4HPDXM2/t7r9Jk/eZu/hpJcdEk9nHSvn41pt2LGLUsm363lwTYGBpd7yOfrocxuZsi
oE7RAmtxrGb886Yk8ihqo0NPoDvSvrNIQxsub32202S+klGDYa4+q8/PjkwC1lsJivdyRwfMI/3X
X6MicDgDOFJ4JlDqc+En7Ox6+YLOZrwyuqtRdmlYEzVPYRuYl3/dEmwvT08VlI/Pe4OFG+TSb3Ii
6Q1XEL3K8YZbQrvVo1tBKm+JBglDcufxShxLGS7gL0Nza0ICHbiqYjy7Hky3cVIVtioH3GAYDFcU
NPzxmmQ1nzvBtjBD/TT03CpaUhjOfYLlo3ekOiULA+b1rPz5Zu5z/wsRCcyG1LgrekRTw4S/xK9D
fIl9Ja9DJZp97wRsOnVM8yKe9CXW5eh9fccMmX72lEWyCs4DbGwXMir0jcgy1PCdTf5pUfUcODKY
eg4aa6fP3hfd/2T81D963NPAIBBAn5XGI7++QXD2z/fWF3ZaguT8+fl/PcIhYasLgotOOMN9Iul2
1JVprjnnMSq3VzdCO8dfEJPucidZUP/YyPQ+T84ubJ2Qhg7tGUEqUrPKEECT1xwXRvzZ5EvHOtWX
CnrTrzNCi4zzO2eML7nVwm5DU/HrJKmWkISsrHtys5KbaWaqn84SlMk2EStrQhM4nC1gcmZrfHTt
+WB7hXsrMwklyrUuLcqD6yrIAuZgTNDY76cVFKdVT6xh33sNmc/lc8KUkUSYKjtNVkfDqa3J/qVO
TKV3OYLYvyxm2j7K8MrZ1hI7yBGzZGdjKkuK9n+ydB7LcSNbEP0iRMAWCtv2lt0kRdFsEJSD96ZQ
+Pp30PM2jKFGoukGCtdkniSDQI/IypMicli+8GDCt9mvtTuB5VGhcw07cxlNV+718WnMzYMTDviz
Hdj7oHapOdg4/QDY8buMMQEJvtEuaeOvyqJxbet+KWwyoFxmW7wz2js1GIV/mZIkJFuF33UWJzfk
3d22i3OfKIlyfNU5meGe3R4oL4c+sX7w+CigMbFaexSEy2d+hsWti9mG1b239oahv7OvTS4tlkfM
qMP98UePD3llb3VcH1toDuc2KA346ZLspvZQjVP1nIVjcghBda0H2+mesgl/GeAxOqm2/+/TxxSB
1WSF+DgT5z5is+YgEnqJouJrnIgUT7nLjT5pX0Mn6A+URmhk/QrQk+wJkh5Yo8XYiF9Ms+bV78Cx
TEEWrKXLt+/9nH7Kt37U/mBR65ubYhqHC3LxfAXir9tDcSpe4hSaPnNtqC3BVH/6eaZvTTeLnYqQ
Oww+gKgRoKo5Jc1n4TjH0LDFK7M6nsReVkWgk/McMmgETxtBT0uVhRWkt73fYb6EGGR+/1aWDDsi
418aBKhFGwhXTFp3iEmnowzLn9VsRmeYO1y7XY+tPxgR7sdosD9co3pyTXtTOmzB3FL760d57OSs
v4IaNNujoI7xKYG/RD1WhmOzJ+7APGnb+KujKN+b3ljutNXRDA8EzhPVckvHHkfYhMgd1JTedBi8
d9GEVdpJFY1cFwf9qVFNvh8cIEZQHxIRdc/s9cebgQYxKwSjGwOFn34pxfgt7BSeEoCFwqICDXwc
bTVrNWm9SqMiFMd6o4B7WOXrlffPR+aEHuZnIfPXIk3JPZK/SE/Z4gHGLjc3lyaYyVApaOPd7iXC
d4IQem27PklayIykyaojbl+6OHVWAsEXGzLACgsQx4GKBdQI41dcN2SJQtpv0ze0wIRHOa3AJItB
A2lSkMo3s/JeZGsa64TxRYipvBpRmUEfusCVRqasBnQn+LKqOsByYepuYwYdGsApRXM0LRq1ZjgD
Utz2YxV+Qnzb4LD8lydwPxycY2v8/r/CQmCz7LDOZEngX2dFm9o7/ooJug1fkBybvPmN/qS4mggs
tau/fAOuqjBxtKn0MsQIeOf6KUClvC0lMYPas/ehxcipzhz8spP97Ez+UyIe7OpQ42zYlQWjprKw
8N1MEALqxX8ZYXSUIikPVd88idRroCWhXrUbnR+SATiXFPPLUNVcHaF4h25LL291PTmxiignN/tK
ZmhkJAj8jBb0gV1muxDx+GmQRnRAHd8U5NSjrbVuo2F+dx4WHfwFuwHf9DHUkLjNKh2uMgI+2wAz
7ar4gkcyvjSM0abGqo9qibMokQIXGfYTBl9b93duVKz6OyARgsdZz4jbET+6Vpbnga16hT/9bRLd
dh6CZ3ZTwZ+uuuVoOPxBi1tZcBM1jp4vAqiLC7pjMlIQEyXDkTbq0TKRoZQ603POnn2Toj+kIzVX
uDAMlDcv0oqZnaAJWAOZPbKSIBgZR8jGgQWNSasEG4chgSSFjJm9fM4T9vqyzHCE4a72kvmlypg/
FmFIJnt79Py4RSiO6qKZICkXhfcjk7O3cxf0WRO41bpFtAJEAEoyRDsWqKeoEQAka8eC4gDrwWvx
yTKTos5wShbx0z8aiH9pOqEIC1qEH7VOme0gXgk5gyzFgtRo6nMcYVsl66hOQuQIOEEcC/I/blza
DF09+QRbjLW1TfOQZpWUWurd5DnPTh2hbkfTxFKEdaqCaEaui8ocSTep3H1bj5QwlVldtXUxR96P
pqjnk7R4RWYwPii/CGaDuNzaHn80TPAlFrSYTnV1HMN2T37FP2TNwzpBq7b3LdNFnBR/1LL/B2Vu
rqAUmNWL1IiUvGLfLMLwEvrnJmWA5zs/B9USs9kC/OMoP01euxViRoThM8KzTefQWe45V/056A1C
HwjCcQCYMs4GDJWUKNRxlYdB0r2WdvJVxXj7gg52kc//e29bLCFddrIjMliGsb6ZkXlPZu9PrsQO
gf+T1j24n4x0y7IsXhAfDbvBIB9vjlqI7QaYGIZpjIZ9xlNOMZ58Xz1FfX7JnNA7GgFJHcJWpwA0
9pwO1Dly/M0jCkelsm/e1L1KlVhnUD1bN0aBTLxe0oNh4DWx1i9JpU+mFRtfhep4fZHaAtds0BWZ
jCG08E+jqT6Y0ucb0i8+DdNvzrWH/t7Jdwz9uR3cxqVqrDK++Kmb7aeqnT/ALLyFAOqW12AT+Nm7
tvW/xgSM3MRYmnTe3yJt/LNbnV5Nm5y4mqnVdYzsZ4/eggGHkVTJ1spL8hQ5lC8ZqjcGmPmRxeDR
qVgRd4Fr72cHqDdksOjFveuFM5Akdbyve1+uAu3d+EVSYlZMg7oTCAyO7xrLI0oBggJkh6oG5+hr
W9fzLg5+xpb91M40AoWPe9hCjuekf0JCB5wq7Yii4TJoOwv+J15dbthyT9fvr2TOpYnmhpqwWtKM
7Xdgb+9tz37bh1cVOYSztGnxbx6IXWorps19g1LDtWe1HbKBhUQz2qtOy5D5cm6cKlUf5iIEqK70
P2s5VyimttoHDO0YT6kOrf00qfQsk63JyuQEIWeLyQyrVTMT5tQgDLTD+stp0dpYQJbzlJ2+HZJu
kuW0nwqxc1U1+kOjD4xdTJhKtskxazJAAkl9z/tG7+fSvYxK3AbTGE6Wd7RJPFzbg9VQ+yJ96Bsg
PUab/WEOj6QCnduunokiSB1R33HOPFHj/ioQvFKZLcirW7bUUomBUqHpxuhsempCVzLWhAaXGx7r
FcjAnDl2G2ACr1yynzEn2wWaV0vBv0VfdRv9H2pGOeTk9htf7r3EOkBaFx7UbJqsbW2ihEtqwSyf
inlt9whANTzBTeKXvzhSvhvUW1RdSAe1MxCUPg/gO8e/s9v8VZiHMEtivOhTn2u439udXX01c3AJ
6chsP8hut7zNqC2zfJcjpCKGsX9Gw3Twirbj0pdfbNYWzqr7N5pKgZ3RKjY1QXCRRHyqE/tT8BBj
cNPZ/FMiZFCNvafImvZN/dbUlfcTnPdfh6HXrg2bveO2xD/UpbvjNfvbzIxoqvDDVFZw5CZ5E1ZT
nSAJ0K2AOFhTXUvSxJGxiSI8NRVkwwE6AR4qNKgl1gp3hJ2Iws5C3bILBfeab6H3cTD2yYbBt2P/
FZ71e7AnJgzMaraZTt7S2j5FFUdzl4WwjAgqiCvcSkWUoZ5S7RXFx4+mmW4B3GXc3bne6AFyfzH+
kT7NyiCyl66acKDB4mwI0IoQrYBIAqeGcOyti1Cv1OIZoSCNTmEwShXYt8MRo32xjlNrVfXoH6EE
ypMnsQPwzGA0ORDqaSDXNoJqfEniv+CWptn1D4Pr9NhRITCG8nOMGQ3UE5M8juWcIg4E89yEmxDJ
CKhDwwTIiL+gH/N9O9o3K1PBUYIjlm08wPxFhzeWvaAG1kviah/eXb/bu4bo9gtFNYgFlV1oZm/K
udeYPU9lDVIvtjqWY2m4M4IO+q014tFz3C8XdxIgAOd36mckk2bmE4CYUIEUdbs03BbsCsmowZY+
FM2XoPBE6w812k/4lWvPVCtPdiA2pskFPWHu3aE6JrE/05ww0XYXeVpR3jRLqLU/1kSOyQFWOHfC
aDgBlJHojqAYDXGIon5esJ8ghEEposcZvEuseXfFqBRwvvKSmtVlKvKjWNZDtMvXVIQQQZhO5lFf
PJPmdIq91kFlqLmPivEgUKehrmrra+ixt0lq9TkDNtpWVs0g1yUqxm+ibz/1OUpQm4ZWB9KMMBHT
g3OV10W8zVvEWW0995C5SVEs2+Bzgstwi8V0CdoGm4aCX5p4ezkXzUlg8SYwpSBKOQtIxUKNFlb3
8D/Lc3WDF9E8ub65wUANoF8Gep0PFXr89A8Uo+aeTPWuzrRkFtASPmek+Vp7Ol7wci+hIX/bkYk2
vmSGllPy+GED3dLon41YMqwsRLVOsUZCSA9s/p2H892D3dr6i6IYoT9LC/2x1EpFR/CxoRAFshG7
lzLCUR/ofjXb0OlMdPKEJ7hkAAfbwGbqVkuNx8Ryjz6NNfA6eYiyX7GY2x1rAcaxWbgpEufJdFlL
GZM3Ux2QDzeAbHAWJ13Wc8fSIhYO2GdJT0l2jNme3AV1pov0ZBMXt5I2LDWvhRA322a6n4uMrZ94
b03nH7bpdda69zEnIyUN06c4MSCDMJeoaxiISMMZKVWvUcxnZj4frbZ+NyiQVk4IfOcoLONfrCeY
Pd3IWSjhXdte9wfba8dkIkxOZotlITD1hR0xU5kptM+Yc6aLsiHvGDwYRWnSJJU6UucIJvXsZgR0
ISRsZ88hzSVzj9k8viFfce5Oqwl4D5G8GiW73MefVXIvapGHOBAoFgyTXIYkENMaFt1a26l/ZX9P
rTLH9Kx8VpsxxMAMWnICXR4gcTbAuXfx70Z2jcsaXWU0uOYLXqruJBbM5ONT357mu8PeqkrUfc4l
/K/ZL7cMLxhNmWAhIumP20zGYpXbFUvyMmGbDMy3rrKBCFL6a4wuDOAMTho3RU6QV6o4z2iF+clN
GZ2hOcfrsZ6yywz97VhbOUweF8VP7aUWn8rdANtmY3kxoI8+rzE8Vc42jgMBGKGOtv99qaBHJZBN
SQtOYBrffRwYUcry2EJXPaayuLsZyKfAcOy1VDKCfgW+AvoAj2bIFcs2maC58g668MsutA9SEl8P
Cz1cQGFD4ldTGjQ6jrpCLNmWkfuAPb5kRYCTXRHf3ARe+sLM8lm0rQMtOc9e5NxzRvnKza7umOp7
3g6f9dR6r8EcNy92iLsLz2jvoxlQun1G2QwtBvsTN/vOV3Xz2WrCRyp/2EfxY4szzGvFcokYUTu6
U0hvFY3ftYabedVGcBYEyIw1fdrjQzzIc4Q8pFuUJZEtopMJ7A1/df8RmVHxS7mwoHI82WFP0hhp
tIsmAwwUSu3/5qHlsDymiAep4hy5szTG/NxENUlktX+2ZzIUZOa5r8aivVBJeKhBX0AJiNzFXJ+u
U5Uscl1FpKm9YOCskX4n4gJ8QrQy8K7Jaa1G6jcvaEnl0l5JzqEnQWpTmoQ7vAbAKiza55UB/+Ac
g/w8u9NAQHUT22KP9MPfxLNLdhLyzgQASCGYq7D2hr1UHgr0IU9lP4VPurEF/SJmq3xRBGjdoGwQ
wx+HtFFA0u0moYm8FCwvqKGmfeFpjujYA/419H2yYeAebB5f7fHBYJpJMmdLGdVYeciej5V8YBQZ
F0d6nvQmLWzv6vb2AE26wGZWy3wTS6t9TZN+Rvy6fPWedO/G66xdlYXWaxQSS7wz/dndUFdMK1EH
4fnxswZmCCzwMTvKXYTb7eMV7naDdoBxu/W5Mjuq7kXJMTNWFL45nUof2QeVPw+lPNwpXTa3ugPA
5vrlMlXGhcJaJAEdAhadzJCmtE4AL5obIYYj7NLI3fW6nDo8geTMFkr9DtIFwWUK7seoC3gLGOl6
eTKeWPIQr9LiRrAL0qeIiQA3oMWu9Lr2GbjPIezJ1IJa4qz++7XzpMakQ0d/rk3x8bjmIYlgaGcJ
vo6CwTo7mWtxFvJfdTwRwRzgJMIHB5LQ/f34Lqi/1TXyj8bYV/CUx/blvyOwN80L5Rwe7AgnWVoR
MWfo2bwUWUbJEfUt5VNUXWH6s1Z//FcaOaeBJMjHq/24KB4veYWoAXCU0NbGzOjHGgZsRNVwvQkm
TMEoyS8GkbZ73FW95808V63evrVx8e+/a2hsKITEkmJah96zHdvqUIhsOLPCYkxtO+9SoaGcnMEl
Ucf9a5uwnhjjJwcSrny2bplxpeaG/e0wHJrB1u0ZxmpoIeVFOrArx06KTZ1WoKQZPnf5otZG0bJ/
XAZM5Fi9n1JaEABN4pb3DPN6Vi4oNM0NthmBEhK0d5kWe06e8rv0ZUc/2FIMMa9d6VxnEJ3K6iQN
A733MnylpLz0ikXK4xitRAQe5/E/ZDv9zQzyeqFS43Ptc/RFEI/joHLvZAY6Hsv+cZzrA2I2shJC
uGlRVQyX2hKAtJvUJIO6BCnGpYdHnUBxC6jSukaKdhwBvh0po1gnJ+WwmLGMdd939d5wE/mGJuIF
7UIBHhNK3mN5M4bNh7Jc2ijHJNDiIZz578HQuU10spoAk4Rru+e2gvQUELuCxyTs/6Tha9yF/UFZ
GZxP04IXWtEh92McUSwtk2O9DK9JdoLt6Yr4meQW/PNXQ+v2EjSJ/k9j9tAo1SM5ZWMLlVKh4oK6
DhWq9k1iDjKOWFaFfyPSW97/u6HlhKcnTf+AKNVfpihZiIW0GP+tYAIbSy9aG5Qwo+Pcs3i8mLyJ
sI+InXlIukRc/sFMsvPIbn9BIovmhM8iRUmdjh56GDZibxjBdrEIsHKZ88QIfLrijhO7vCwlrndr
M7qj/aaEf3s88dCWYN/jn9VFOu1N1LA4wyC8bjBx4So3bHzvk0qwATr2VyB8ePFkHzye48qhMPMb
7EbknqH8kQaux9zE6JTUNQ+FOdLFZhw48ftFozW5g3lpTAJWFgfOZBcvGETG35FXvUQTQzN7hgIf
u+Dy+wyNMXr9x5kyB4VBe8g1YXWKhES3gr6z1Eq6Y16NPljvI1v9cjsWECbKJisn02lo3fan8sEd
ZyzuljG83aZ3TiGmsbg7oNkkOfGpPNhxXylCA/X3fyeT5eHZYZEMjpgHKFQ4HgjwEFMXn3Qo6/yz
SsbnWQ/qN+3tznGH6e0h7Zm2OKRPPVuu3y2hPTwkGe7wDoz6WOgiOKpOgDSqwn9WlPc/Pd+guCjY
/notGIdypFqXAeTNVLHhQhyCYQFB30Ug5rgEXaE5WkZ9shwa2anBYJE4at/T5G4teSrZHl+GHiRh
mLevD00cCgvros3lPho5UXsAV3s1A4UFrWXEO7932hM5rbTIEy0W4mfglJ5CdRRBzV0uq2RC05P6
wdFa3LFDDASsJ3J7H2ZIU5oIr0/EkvxUeBKwHxDSdVWE8042JkFz5pHJePXrsf4ZFN4ID1/GlFT5
pcbC81RkHR9kWh/kmPmvrQMs0mibVxxu5W4CYa4WARSI4e8sEc7FscZXO09Y3Jpj+5xpgjSQ5bU7
wNgfTZ+rQ8m8mW3SR4E9ehtz7RzK5dM8Vq+aicn18XNkQnxkWmTnUorPx+bZtWR9dUbN0rtKvqsp
eFa2H7+YQzlhEQm/H+tVQX29GWtJ9c/8565a5aPAYTiQNH7DvjNsN+wY2BNElvc0ogFAPSOZdeOw
RqLgVV5366ahu1lsERlB2Qej0L/ooB2EYQP4K0dxNrbTVY4zXPbeDCDdCvJCpuGXMKIZ0j9oePKh
5LZ23JwPEUdTCJwAUAoP/EQSWeumpGz04BtQbNTYfoKn/w5JMulHlf9gkrC4dqk0K8xArNU516Qq
4p2qx+op/MVPbZ10F4+3hwIxTV1kR2xo9imTpmuQFqjn3HDaGn4c3UTl/raYWLwz63CPrYJ6Ytfy
NBjCQfKifypXvljzkP4xiuitDkX+syjLYedL+N6m5efEbAUHMy3r/9c3rt23d3iJoUqTD8T2G6BF
FSkGtkFAjH30R3cZXCl3x9RvISXFwcYHlUkug2WgcsifHgu7xwdwRNOVL39qwyTc4Dy+i35ITm4f
ctYn+i2ei/nbRBSD1RIovUZ5sGNoWL6IQZF1a9afVp0/dSnFOSQ+d2stC9wJ/r8qMw+oaZK8Yi1i
70hqwp4Z4nxOJfxN6fv1vVWfj3YBQTJZLLZr3gGFFquCWmRYFQbW6YdwOSgqWlGbqtrubf/a+JSG
YgCPp+HwnSafgMthupUtvasTLv6HhlHfUCwixSgdV520bqFfrH0d/osiB5mBIe37ADxNmQREtFXP
JgMtTGgWBN358c/OhRlKO8wMNxienWW95LNP71oDmGM+/mU3bphN+TRG+CXGEJO60RydyCdoNnoR
VsAglV1MKNXdEsP8OuU7zzDKlYMpvMJzcetyzldULTvFgI2chIrZA+OSNKm6facztiisHvGZ0BSz
2UZ3mSekOTXJRoXBNwrliURacS6KXB5EHL2H89VMgWP1/lEHymb+lF3LBPiWmD6oNcxdJoMrV5iz
j0DhUV2iZ0foxokoqoNbMi+B7ZYnqbmeJIoqesvvBeaxiV37bze0/0DfBXszBRg4QTRD8kayDYkt
TPp/iZlE1dH3D2kHPR4q0edAUXqckuxsO7g8EW+uUK3Wh9IZ8ev6TBD7Olr39YCdViC8YNG1ScLk
tcnjEzXxTfv2aUQQaM7JxADuuysSAnqDYm/lYKDDJeKsZ1K8srLiklOGocIjVLaRqNVnsW4CbP4N
FsX0r7SwwEWWde8DDSibnt1zjXGvkiBZRwjX3Obavbq2PR15rz4bzwpX7timR1mrIzQh44WQmbXo
kvfCS42LV+N6KfvopjDI2COed81iMhy+i4nR+IhliKoS7FGL8p3RtFyOaKYW9fw3yolrNO0CevWU
Hbo8J2uzYdbc5CnFRmsdbYi+YWS9aqAQTJTAzIdHw+mwjabRIW3JVw1T5gajlT2RYwdqb9nB12ip
FKAoZJfDqsEusJt8w90i7GHP0iTcz2IdedwFWgHgGE0iMRCDjMxXzuMwfc8L6KdJyTtS1LMhV/fK
lPqcTL67jXLIu2nNmI7zk+kgp3DK644/iHlh6NSLPzHnrcGUYC4X7cxLFDdgl9PmouPgVZRuA9jI
2NLrICKK569eYBZSkOgttEG2IfYORe7kN3dt7pk7aQBfdc9iMCJKgQ2Bkk/0FvGhKLA1Ru6bwoiw
Ljq+VwV4EMPHYo3sxRWoKBdQmg1fKE3CdYdBAD+2tzHhxx1LqBVqbckmPHjkxTnCLZ5ps7duaaPf
y0pCRkkS45zfZYqYSlOgQZ8T72eisdkQMsUChPzHrvuTR7DP1Rii/oZfZvaNOiV5cQ8IqJjI3s0Y
k62Rq/9DnvxMXMQSG0xOPD3ynUc8Z0+Z/mq85uM8j+ITz/YqlrACHD8NtjaxXuehe3a9bd8JzUCg
JGfF24P0Q84LOqFTw9u4mMdNpBPWzHkHUACeJdYHgui9v4rKCWNK/uKBitkr3yZ7oxjee899G1Iy
svvlcZEVaF4j0RyQfIIspEcDWkTZiSLfjk30x574lmQSMZphO2KpFREmJDyDN9qP1bcidXOSLtPL
KGJpkOWEkUm9BZmaAYLXG97/eiQtO/VbAl7ydh9Fxtol6LhvW+OkyaSf53lnV+yBOXTmuGWnPmuw
qR5MmQo1ASvt/EfAPG/r1tlPUqSqLW7js+9hUeOK/umSursw0nz+osn94Pp7Y0if8imst4ZHGAqI
OXQSJg7+5TN00bemYSNuE5LM891l4QjY3/fIYm27Y6m7b9NkN1cCDGTBiMdkVZFRP0PCiVg4lY3c
MUnGsweZd61ncZyEG+x0vZ4/VdRfQ0QHZ0v010C1LxX0zBOV7pzcWTu/1nFIPdXEF8qYdsWq+JcJ
zCm1AoDdqh3XyBCwW/cMFFvpXqBc1CzLi2mrhP0T8sdmmCeFOEwyywcuG8U3g3RjVslc7IVqNi3x
LEGRf6FE5ejs4gZH8vCazBChkLHc3db6W7dRtguC5M71nW39uvqIY+R3rARP6At4PNHNfaoJ0EVS
/OPa0QAbmA+muFgqj46nclKSCud7ZRViNzeEincjKSyQvthizmyF+rNRk0Nb24O7xjDAH4KNaImc
4HkgyJk2Lm6SIjCgv1lL0Bqk1/L0qkJM8Xbxya+1sGzZvFRB+apDs9oJ21uDRvO3RWpP4A9b4yzK
n2gm/W1DuUumSLQTQMPIl+oJjo3PI1+nI9sAtNzWGbOXqU6gZduMZzq73NUh0aVIdDAYhLNc9U8p
ctaVQKmKDAMPd+PAoCwM4pziJc+Bc3PVxGDfBRXkciO9oRxIKYGiF3J1+T0l3N2KI0IQoVU14HIa
a2Z7whDcnxA0BMzdEG0RmTujG+mMTREgtmPx+OxH+fdECI2jWgv+/MWDXbgx0QAf/cA4cY46fEty
rkwGoYC2GdqgP02aql+1NUoF3PVkIGg4HPTFCPj23chTmBSBemqI95SKrea/3mN3OVms6tMRGCCI
XRCn2YkuE2ppMv/xoZfcuqrlUYpH09JJA34hwckWPlV29KMugKZPhXgy7UNvev8ID1db7aptUM0F
2i37tRv9yyJAOxT0lik0JhZzkhnyyO3QJ/D0UyG3sqLfcbJp7Ut0HvVMKeTeZ1zf2x72AVuXGJ95
j7cgNIwVNarDZTIsOip3Xpm17HY2es2VRUxl2WO1MXdl1x5L0DnHTo2ob+xib4Rbt7B3YOX/ZtJO
MDihdebsf/J5iUoJ7GsKUMUMRI3rqVXrtk+PlP8GxZNdbfoXRPY/QlO99wUuPZM7GCIQSv5e8Tdc
bPdz/KMxTHUsCJ/OBvuV/Yy16TrqQXRjK6GGi2FX6crQxQfGtD9FG/drHzEX5BHkngK9H/I9ve7C
FI3Ee25VLYs5tFmFww7G8uUeCPmprzN/ZyRkrrFxs/gpp7E49ego+iHuNmwhuRkDBjtROycb27a+
K6/42ZaIyGHf4nCH6O1N/rEYUAYHPRzZCmgSqubOIda5BX2gm6uYvAPvM4KPOrwg3iX3PLLusPnZ
OyXjRnXl/CfELIVs8y0TDoc0THsyxIBDE2DTowRaicZiLbkIrsufXYg+LM3eo9a9ybDwNky/D8Lx
3gzNeAl32tcYQDYEGWNJSCJAmda1B85mIPIqz8l9shLSBEJ+DOljQZSkG+UBorg5QkNN+RSn5jcH
O+RO9YbhG7X+pF5ERf/HVaNXIsOYp1gVQtYpnBfWH5k2nq0pZP0bPvucEICCiGgAh+hY+cboprdO
dNFdCuc2dId+8uKf+FvWuWPLtZlIdDhs6Xc6YnvVVX8gLqqUiA7YWWBgG6I0yjEnuHQ2rpjSJCeS
B/VxSs5mRLqcbe8K04y2hhq+Q2bsrS8JjWiIARNVdgv0Zx64t9wGOqvsJXETGd/eT5ovTju2mIbK
T21mfrFxIMWhtdZpBHgXaMq8Y1mwncburXfzo/TGnnQPTrSyhgaJPlDwajKZkYV4zsfgMrFTbjP/
s2Gkuo/mmb2Th0gODTyHUtxv26ATlKdiW1fdNZToKYShvu0iPjNoJl+1lnIRbm5Z6Khj6jQ38DD6
lOnxWZlsQxE8N+uU8QZp3BxFhWs026aGGt7c65z4V6jggKGTEYhVNIM0bexrApgadq0P+95wn+qy
UJeWDS0PpTkmEnDyqz+G5P0uc6/bZRHD5awTp2Ic0i2KvmljdX61durq24X1w8vG5i+qnZfJjH+H
xAgzEzZnSkULlnt1rF0kcLOX8J5ie10pA2JhNVZfgdUMeEYoW02Q2xxZ+F9dnH5uAabLjtoVqY5s
5Rcx82w8lbQ0B03GumG/62K+4UtSK7cjSjIZSCTKSRveEg3AnjM4xOF4Sebmva1QqBWLmDByqamX
GQ8bt7uj5dm1YFsmhnOTU03E/KgRjZJcE4zkaPKikWVJtBEkJ6iTsUVKBYTf0mwe6Q7G1uK8OgTP
XVMjTuRfVhDlAMishnwC0uKQi26DYNg1rCijmNvfpWELQAmcjeWDok4C/oMl65j8SeaeNSNfcNOZ
4oy8w92BEuLMLtC9I3NBvpeqvUBpgMYkYOsXbKgtKT11M216Tr5mwIKINmJHWB9P6FyCddu4+fiW
p/pIv0YuBSvebnBLiEYnZZKCHdgDRyJPh4IDJy7V78Jp54PpHNO+JOBrZrONIxMEyhLbSXyXhaFs
tKZ84/jGNmzcCJMhgeRTsIVtgvayw6ttIdN1YLPpPvnh6epH2Ll7Ro2HvMPQSFiNNOPj5BH/jCIP
ccmsdgbbegflQqLCWySK1dRGXzMd81AX1ybmLyTV4jxpUBqFHzwIsnVek08QG/XJqsBiinC8676m
Ep46hDg8Arme94ys8k1lS3Fofw70OLI0iKmCOgShckRs2rvJtgwtTiMmLKxrB4Fjgyz4geW8PWs4
wTW8uUX1HpZOz3d79S38vHqK0+1k3A16TEJuI/MkeokNkfRzZAI9LBKLetb/tmjPVpjDxXkYTtKB
B0nk6EcbWIweSSHmZ4V0hpZSEy6oHSzpdA7EPpEuvMCaj4VgE4Gj/avs+ze/8JfZHrSX0Rk/wrr/
8BPB6lEyUHEIO1kZ36MtBpRcrMH8daORGacagTtQNR4dzCZ3ruZaJOo5IMca7bPdsaCX/2wKB7gp
bnGOM0IWpyIuz239SlwrjDxM4Q3M67vlTPlFmcbB1oN5HhCd/vehnuwzAiFkEIVtr4m5DuHmUP65
51KAYQ41HLsxLiX8C3HHfPErAhgCmakl+ymG2W7mYhuPXP7ttB9b5nWWfAnc+cq4FdRYH2Ubi3Xq
oZeaCOOx0Fdqmm25HmOekuOYBRudYkqrygyIfxzuqgQYoxEzWMynkYcL5ryl/1sAdh2Tzu53kLHj
bxjrrTr7Ed/4e1xq6daoP8KgNs6JX+EaDZguuYOztj2YSnUeEbnFrJMN5trqOnzdELfJmIA773Xz
dZSo6R26Uq/qfiZLnmPgvKbafe7S8s3X0if6vPjtZ7a3m/X0NqY4MMfeBGnoFR0BwXClezHs7Db+
65RJsWUkpqDcQfjWsMm8KmA+6jtXFi1kdaqZb1EOP7ow+h9757EduZJs2S/CWwBcAJgydASDQS1y
gpUSWmt8/dsIVnVl3uq6tXreE2SSKQkC7uZm5+xD+HPeXHJv/Jb0qbNzi4biv+q/M+0cSfTYdh1Z
O9KCgkBeDoqcKDsEWIhuGB1VhzD6YRkMZcPI3BGW6Wx0vk/YGTZFgw5GGElyBv4TTaZFNyp9iHoE
W6asUKbXz01buRdPjOxCnGi8mlwVYT1aDMARBGwzxrTJ1NIb5D2jJYDIu7XHk/IDnk3eCuz3ESqB
CImiJTkvl8/JWDNFTXXHt0r+9BzoeL4egyVyeKCEq3HDJunPzp4bkjDi+dCTdKpbeeuV0dNSaa+r
0noGN1g13YNBfDwuNgrVinCL9CVu7kucjfdlx/eUp2RjWHnyrgxaS9Khus5wTnhEY5PkCCw7Sgme
JUJg2bot5uFEuchpeAOCP29VlvI9wIfEmAcAZpSLTRQq8OeT/qXCpzY6w8n9KW21TpB24XtwFX29
+mUmr2Z5S9mCY52uKAaJDqNw8hv3HX80OwpSzhvtbztrqI8kXLcxTNmptTqUQflXQVwHdb/XnUu7
2DUawX3gAKTw5+6Bc0pUAbgg0ZwpikX556v815xip44jUMV98Q6CAsFoYKDq4zfPNEO9Tu5VVRtn
ly7yeQis15LD69af1LxqZXGoM/+LIWZe0oT+ZU7fnASOIbePg2CoTZCOmqY9JE+90hVrptc9+qS5
7WqV5xsLbtSWXQFb0c+IbOXawhUNg/QGwIa96SQSrR7j+xCOxaY7EFle6vuoTF8dQRJS4uVf0o6o
j8EzIJbylBOfG2yx+JzMzs8gCsbfRNPv/WLI18XMmNVnHjdlFfZT1jxCIEKJ3CP5MdcBws0BKy3E
ZPig3lg/MrcPSCKIiejMp5esGDHFmeMvDQjnDH273xo+FGgVwHSfQ45xYzx4EMZma28l3teRIR3l
CV1VE3oBIZh4b+3avKRHaG7OQz+CGkhR8BDLUHx040+jtI7hwAnLNBriqpyPaOy+N+ILSNRVh2XF
z6alEe/uhNIfrVdiiHgZLHeCoIgJPPMuY7XUI41EkvAadwPjbGs/Mogj0Yesx+kOkN3XFKJIO5NS
1jDocoXYZSPGN0Y592BkzoxBbzQyXaDKHJdnOgRThpIQTmFNUwgB47cxf7Ia279HL7g0fRFwlDnx
1ZGpQHCJA0Pr8FLa7slX8hfPZPUcFm27q1KSxfzeOjNSLbxhHTrqa62SV3h79TCPG5GLFIhaugH8
zLl46vJ9ZWXONklQLjUV/UOz5lzJrX3lAGfhfSbKr0K7KxvEbImkfmGifN/aEdEeQhx1ns+HbvQg
hOPDI4ycCTN/kbOrOvN5HtNH1uEKd40Ot54IzBMjx18jIk/bQR5QM/Y2bNbbcKZfNzSG3sQi4gSd
B7edRL+b+cumPvc7Mp2Dinr2qr3JVIveLQiPsicTuQh3tsbX0zUGE2apVmVECo+nnHYXTnw5RBgf
WrLdQWGbm8weYTjazgv6fR/h4zr073hxzY1HW+FmEXDeIYBHQXwfGp53sEsttlNaxNuK2Jh4bFy8
J3B3vW9Ng/fTZZZFU8DeTyH/N5U5PBS9va0kPr26uenU5K4ahX1BpQ2c7iCe9o6eyF+OfAI2Cr6d
RpW+IbPccYQxbqIYLar0FniyMRSMkcI1YczyxgMMbBr0GY2pfIhy75yC76d8fTEn+8bq56cq7ndy
3hpY31YiG2H3FOkCEMBXD3CGBG3geJonEcEtJprurayR3Qm7+hIx/sCQ6ciD0tVTRZR1FL8b0n+F
1YB7Q7EWFslTWlXEslRkHZDrStp4GGHOn/UNOp4H6Rtfc2E00F3cO1tkFjKOOV3nVQJBUS0O88pl
76/Erimjr70v9obToFxO78Pc31hVeOe24ACVP39xDuXgXsqULALEXTTuioDGlpa7QZDrZdhEwtCj
3VUUUyun7b92ATIuVQzYYERBHowIX4Jk+jIgDOYZ5TMtx7HGcH+1P+uM8/0ovHdmoB9YlzNB/Z/P
+gu63o3r0Yao2XH3eXJnBNwVxHU3ZlT90B70FUXsEw7XVyZCtC9o2/JQjivXH3Z+M0nObi7fuRKZ
xNXX6dCIymNPHv5l9bx+vurGkLxc59Uck/Yky6k5Ie9M9iHwaat1mlNQ+9nxExVksB9nRUi4N1Ze
XBUT07jrpWYy4WFJ2xeoxuCsT/pUqc54pZV+ZrWPH5C4cUpA7Z2h3qHJmiH2duoCRIKnjhMeAoMT
5JNSMdvGmNwJJRSbxwAUVePKG+BU0oqj1AhCmRzavnJBziK+uH4oGQ7RI0mMpyAm4t02sDs0Rna2
CnM8wY5Mto6yA9ZuHqkarTZwUaIZQhThcMzll2ImmSOyrf7MHDjYxT6WutluSI5hTdd5STvJBWGm
sGrThXHQTfoyXgZO27zupoexib4hmIvuu7gl7SzPnNvRN5neuysDit7RhbVw+RwfyzK+86mnTpFg
e4nnYfrS2e1dI/Jt4ngWDmacIsv6VV0H1q3iX0zKCB1PPeFKXEbQ8IhfwSUh0Z7DiwgR5LEulRvW
NEAtAZzkXG1Jk7olDnv6UkjQ7CIiZrKPCK2s5owPRfKLPl/2fK1Ti7KxAUuFLscK1e9NApDWOpvl
1p1oIensu+0zGjADRn5efq46Vx2Wm8RTXh+u0KLwaMXZAvjH+5371Zp9ECv88jOjmG+dsaHxm0Uf
uE2HI+MnxL7JfPFdf/riI+xa6+GX0pm6VahJD2E3ZodqDJwzrG1cig1dK7tCmzq7MWtTYTXd4ZOE
Qm1rQpRkMGSFXnSpFvNUH3PKnQ2/eJygxqOQduevqUltKGN3up+DY79M22mcqz7uzpZrMPFbZKPd
gj91SkSsn3+3wcmSvuJtZNlfun7S957Z66MfthZdXr6A3yBt/2Ch/Q4VtP+ECn6Sz5RUCno5+YKO
/gtUkMhRABHC+2l5ZA9wcDyi4mKEm6vTEEt96Of0IwaiVdqheI7R8GwUUiqoHyRPsNwuSpzrJcOo
jm1wvI1dRmlOI+JDVRXhA288QHWJHAs/dN4OG1fnzjrqVHb4L18IoLjf6IjLFwIj1xYabrI2nSu7
8Xc6oqt7NuliRiNXAQBsa3NnZ9Vj2BqbEsTchnZWdVik9mYRPLtVFyxorl8jCF0aEpBYKAw5cCJ6
yBWlst9T8IMPYHvT9sWIjNMYBv/gc34C8v4v996BTvnnf1k7UijTNT2J3gAANr/+G9BxwIochBXJ
bCrtM4Y2mcx2SZXluyalt59g3/moW/vgTobACZ4Eh3y2knMxNPRM59LGH0vrZlfockQmmfrHwMFS
nyvrqXHiYybl9I7UDwWka5+8RUV9vZSkpmo/qIg+9f0jW2B/h+KfDilcTAIc6Q/ElY3Odp712nWS
p9Cc7Y0nNWE4ixpFxsxhTA/+TyvN22a5XH+mW/FFQKAAiCNpQIHyOtOWJsyyLUjW9SFO5RTQM73q
e6arOBpcR+4CNaNlkI77nndkRhhGeKkco35b1qCwKYuntjFOfhrJu17HGILM1KNr0ci7JBzGPQF4
/KdKBGKIangT7Vc63MYJ0U782Gu7vS8ohxIh6v/yznj/9s64jit42KTgBwme8M/vG5VjSAdsCY5i
q4+K6tCWxNJNra7PUYlt3gKEGRo629lGGZHVwXGnNBm4XaFuMBzUU+D69LbJR8EoW+6GBaXUKuDp
KGPHw/XDTpc4+8oFwGC2j1WXJgcjNDC10Bt9rCLSsMG3uTvp1mwN0ho2PZRSViKEK9UYPjX1/KQn
JznXkULROnOWXbBJ2YjRmDReAse8XN2CAWaQh0DoulxPzggxc7bSk4RPA+yzi05KSnJ4fI/ur9tk
JwQa+yQ1nVcXPtu+dlMe26zH0xOmBh3eFDARABLQBtePVSVu46pjOoBl7anWUbWfe/dtzLyHq/70
ekFA/AAODeWO9Amrzjpz41M1vhQGmnWhzfGlra17vxIc4ccMBYe06c9MPmE/KmfwQSoWyKB4Bt+b
KyDJzFTK3FPf3UW513fAwTTBQKTjGWwJuMoxPqQeKe75N0rrZP+PzxWBPv/9gqT/bUHyHB4N5bku
JbUCPPHnU2KEmoORBUEGX6m3bVBR306pbraGGgCmyNDctzMCnsAh88IdGu8Mvbl7EhOL0cQTJm6Q
uoFO7Eucsy7iPyey1pYhXvpuiVQ2pvAyq3dHq+aximnQBX5EFVZz/ImtB7NpM6g2RvqrHNJfXjmf
kWoaJ9VxpCX+hN7QPBiHMhbNpgzRVV9JKXODtHOwxC6O+nQzBOl0cbEBRbVbPF0vpK+B+YDQ9WyX
1CzTOLpISk1FWsgi6VzWgquCMZnj7DAo62eURs2HUYSosov2LQC6Bz8hUwu1On0F1zitIG/K3d/f
eGn/dVn1WP49UwnPY0vj3v9544WYOoUrakmp9XCN6LJEaJ4V2d4RGzMbvsRmMgO4C00ifgt965N2
+hjmzddaJvVdbaLuihHZIeYqGOGgu6Df6QRncN/3ARDqxzi2EtZqzreyxqi5UPxYXJ2j448fV9H1
9eJ3Be0EK/gGjB3Xj+49+wVMD2FlNVFRTTeufIiNNDUyCPFQim4HOZChxGmXWpjeDMzQQIBe//t7
Y4llbfoXRFhphEc8ioqN0lamtE3zz5sDXXFOvZBkCPxjhG8t5Miq6P0TyrsZJGnjMh9whlOhOprU
smjzr0kvv0O1/tIrVT+EGPqXjD8AUhk9fNGifOPVJyylNrvT2PbOkYifkMhcpOJWKx8GTf5SUVfB
bViJjH46Gtm5cwtmJB/Xzzi8pydUs+RHL79hiuL6YhS++c1LOlKV4nLbyHK4jUbLOroqsnZiUs2y
+9BVt7C0ulp7u3hoD+DK8+/NoB9l6dyx5s6ggNEC9qbDyhR7wO2qYd57PjkgiEPSJClCJt/dkZFC
+S2StCxC+iGv+FCLm8icLyjk/VvZe8+fpgUDBVqHXQAMgIUgysMSDt8sT6b1QMPySNpp/mRq61vY
OeG3GWZKNI07xj/TO4130gZIwtgzsSGWxGGOFpqDvUn5hVXYkVeFDQxu3djEwDUq7IIp0CiGPIZ7
97nGRgXavMqxqouH7m8xSA3oe1ZTBewCz0Jzub7AQ9M1J0reBZox3tN1blZz2oGQXT7sF5hroqoH
4Wa3V72mWESb5roAv3YWeelxByWGochrL+TsTaSHusWrpyzmMkAQ8XEi1tCNsbkeHJqKtLPUmCAL
ET0aj9xR22CKzEL9FtOiRGHm+TtAhDz8XWw2O6YpkPebYf5I0/GixSB/gTRaWaxSn9zz/1hXWeZf
VwDXEoqBmqt42qX23KXw+q2wauAiln6VLKm9YbgzpsDcg0PiTBmW+yvzzMXQqukv0dt2Vio3xQsL
WJNQWH0W4aVFdg7DpqdMEJpNulR9mrvRvxXO8KZ0wDQRCJl1uvIpu1b/pFtggcttCJm1mhcjN9vj
iJvuxnSCQ9z4EwGHhYB2MmTbAs0u45LoHYteCGvM7tb01LOzTfjZuZJFdo46n8b+zADIm7zw0IR5
wNSHKCyDIvyVQzb87clfj2YynPtUtDSAPP3AoB35GMsGpYKNvYbcwuvTOveQ9RVi6fX1QUkVSFQ8
MPgTcsBYSWnR6u8t8mGphAUAuUs0FyU5f9WwtZYPr59zGXTujSoCLop7KKhiIMRKz5uOeEB03/Kb
KTXT6YKo79FSG0atwcqvRms6VdrACuqGA0G79EBUq+VzLeo7lhrQrZ3zBfHVL5LWywfQUYBYE7Tv
VzquAaEB+QbGXT3fY/VNHsvFtIfI9wdo0Oh0/Sgou+i/bB+WXJbAP5dI6bA3S9NzqFW1+kt5Nwcj
fb+KrFvaEAkgwCpdx/xrryOEzRvfmYIfAGeW1ESi+Bz4jczVG3zWdvVga+sy2lb80k2XFsLepTTj
fT6HAEQY2NKCDrTYJUxzyerIfADNAET8JEYoqcCmMr2Yw42TmvapjUnjmU0sfo7TQ4CJIipNBhex
3aj7XjndC1H0N82Cy0stT53bgUVLoBSK8+eSMe2jMxLnuaynbTi295+nhdoj6S8acDubQh67SoRP
2oKbPub10Rpa/C86irPb/MNpw/B8vVzBmKqlSmJBNumebWbU7jdh3pVvE731beawAkknKN+SVj9r
D8NXKIHp9Yg0boyIhJx+YPhctW5+x/+rXCuiWTZXtfz1MgTKoQRKxOfnAlSqyOWR4Sk5dUcmOOQv
VMI7k7MLm0K4yZEuBJa2xVTg0dG9aeseho5i/rqgeZ0Wj/iU986dEU3MjuB/MZt9+GxPWFN/zoyv
o1TTXpmJi6rf9i91ph0iwarwVKJiWxWWle5c+JEwCuLmUi82ACd/irrBBJ0kSHOj2qaWZbjRLONv
ntX6SLEuHwVkLURq9ostnOCu1ojhkvrTvYmM7t0dx/Tk+8DNzMn8iOC83fWL9jOaLDCk+eB1ezdL
OJtpXma01cz5VLXrfHu2djZN/B6VO3q7O8Thxv7vqwIbkvpvT7xjm9pmPqnlUhiYEtjMn+tlOFjT
JBMflRFukNRWeydBgVDMjyGvYwk/dV/SI6bLidV1dA+WLOJ9G9wLwSTUD19DVNSxroj1yE/O0Iln
0hHvvMDdfK4iFtorq4GsMJrIpZi5k0pLzdnRyz3oNt/+/Rfj/cly54vhrdWESZrC04qbtXyxvy3+
MxNW2kgNSaqRMe8SdChvsmRIdrWC2CWbbbCAvCJRzVAmup0cKjyPy6HJLCsEjs1wtBj/4jLghB1k
HvqEq2kNr210mCHOIjec3noH7gGxxGUh9A8cC0yi4+rL5+/UfWsw7DMQqlkdKUl+DT2kssEOEox9
dRxMI29ORyESLdKnCJeVqFLkYVcrI8mjzalW1k6ZXgwnGyxu6aPosiMAjwGTz2c6Ks6mHRN5645P
6cRQJ8aPq41WPWFpGc7WFXRdpb/wZWLwGjIiZsYKFwavOqvqNB9R1BCyN+z6sIU4W8CdsIJ1Y3vJ
eWrQCXDebDf5oOxNKGmPt/6PMPEZEpdDvzc8dZhBca/GuBRvHhi5Fcru/Dhk+eq6dMcvgfKH/egy
Zb2Cy6vU/A4yzTv1jR+BIE3uhQ+ZsbbpnMd1oPbXD0vYZ//lwXb/PKk7NgAJQSKHxbBYoIkSS6Hw
27OgQg2vXrc/igVauSRe+Tf29d6UYkFAs7zclGZg3McL2cl37bODXZo4dUus4p7cjKsLyJjo4i7E
tNwZkYR3mDZGclxXuD2TswihXA8d8yX6gds4pxDFsEBab1z36OPldANvo7+fugrBKtMpi9L8wE4I
GscnV7lIpPx8JFqM6osXt1ksM3WeBrt+wsNgu7L8WER7ijXOHsxhwws2H20vo6PNJyHsQ1s1HY1o
wrbJQFL6dhZTzlEfZHk5Nrt0zJqHeIZunMwV8OGrHVqXF82YGbhoBak5GoDkxH4D2f/Bn6ZV4Qvz
5tqrQbc/3UZ29jzggjkafcHsc/lZMGi51l1XPM4uW05+a+vGBc0UQG0J5lPrzys3Kqvb1PoVNoqs
xDqmGY/iy/O/Rmn9/PfvvCBA4o8FjO+za3KkcaAdW8p1/3KqAZPmpKpIf4z26yCc/rPI4/BdrtlT
+32UhvUlm6m5uiR8dexwD6px+mKR9YNQ9P7zkRgifCZx23PymGhLSc196EX1Ufm0CbK0xi8zOeUH
Mkl47w915qRf0eJ8n7WbPBlpnxzLUYkNfItVwCL1LQiGcZUIikZOdmSU52tjFgEZ4FzcZYOFBv73
d4Ha9N9ugwuu3hKIjC14d87yOvz2uNPyizga078c6gwFncW5I+7t+atKwaT7wZc8N+dtFqdvU833
BkOY3Dqkk6Hlpq+DcpLA55zSxRQoxCJm4l+rfAdG7yzcpv5QxGuu01RCDQ3L9zJkQ56yaLq/XlxU
oUcZzkC1/HcrKzAH8hOz4fTW6uB9+WD+52c5K5D7pN+GvE7Q2ICowlFZEYpEQRIt9YmWxjNDuuIO
zEjGpG5GwEW/cDsHwY43ymWUB6Q4R1qJ8gcQVhh3qBdB/hZfpwyxCX7I+hxo70YuY5y2j967USWY
QMrvQ5V3F0cYjwztk9t89N/7mRiPlO/vWUZGtyPDs0TTljc31+5UlHnFqUnED2HPAEo0hm2UlfTi
42KPBVe+VT4Rp5nGvVTXNfh5v1MvfSiB9sWgynGd7m39RsPhR72816VoS/aQHEc1od8rG6XhcUkA
Xl5yr1xd+2R9K+Tu+trLqbX36dKyQwDw+ZsUPvBj0C0GsTi/b6d/sIuJfEDEBHNzb40IScbB/0nU
JX4fXKo1Acc3OKKbk1guHFyaE24cNZjJidarvf8839p+4eyyXE8vkc5I7SSCMV4MuEGdDI9Xb+c8
qos3ijs/SvJzXwf+mXQP+pApw+rPvyMZnYuZxTWw+rcS3fsb2pkz0kFji9i03EDDCL9BrSi9hibz
VKGOCnIKsO7Zpl/7koUhlvrO3ZcS47In8v6+LPQEgC2Vx1Lr7mDLgTkLp9/CnNNd3oXByqidZzKb
iwch0nZbMKffZ4X9lE2F8aBaB+FR1Z6XGRVo3sQ7GsJkcjMK4jgd5Inz3LUbMKJyrSa4qhB60nVb
dw468Ih4XzukINRkeEUG9BxDGea5JKX8dQaLsVe9k37XOXLy62TMN793gDHhGxIqm1Xz3hZqOvvz
5N8FA+xOqQKxyxs5H6VJgGfQF99bli1MCtOrpD6+a+CS7ZG+7PJgwohEIvZbCmh8UzUVc00NC4OA
xNYa36bJr6EjUn+I3ojBCdKBqkT9K7e5HUYuSQkQEhZjsUVr+o1cyjs4ti1QX7PdJXh3t34XDPtG
xe2+n0w0QFVzCHQyngd0vWZrpY8COh9oLeexls6wvsJWY5VNx08UsXRNFgZ3OOe++RjEkfcPFLGt
UtJrdfFc+LAikyHdBIM3vzZ09mlHwyQkvxgLCnbnEd4X8MAns5ftw3UR/P+hZ/8x9EzSeP7PuUwv
Sf01yn/+kXi2/Il/JDOZ/0PBr/HxaHYNuiX0Sodr4plt/w/NQwsGqittx1myy/6ZeKbs/xGOIsvD
JPNYcEJmm/ln4hlRT0seNhucENoDpfn/Esz0l+rN5DAiOIUTGoXNiULuLwfxqq99qKZTvg4gIwMc
/l4V9X0spk0t7O+/3ZT7z9P973NQS3jiz4a9w4nBtRxHKcvyNDPEv56CpGVVaaoY+sIMaQCaEpfT
2i7Wgsh7cEOyL3IPTggY3KBb02JCuaiMV2/poOa09Lajywn6usrX4odKCVkzHC/fu2ET3vvLJRW+
ZmrcHYbS74FItvUZjt7FjgbzkpPRsc2hiu47AgpezfjICDLemgMqo6Gw4Qz+n4vnkqmpnWEvStN+
xfkD1MkkFmlwZgI/AQsg0ip2YRJ7a1KRv6KA+qhDHd9bdfsLbM2IJrxOdppE0v0URNZKDOYLPudi
P/hota3OLM9d4rBDqSQ8kkeKVV2nJ1X11nNYC31CburBwaWXWjnYtnrDavcjAMNVz+r7CCXAfERh
dHXf16AODldHfpKmkGAYyc+E7hKpEA97el3JgynlvZUAHR759qybwKEKngf7vtE2ig41kRSXeCO2
ohSMwnKhRzsc23WSGiXW6MP15CDNHNjmwIYfLS42hSv1iCYAhgloJ9PeObbxhIkK/Qlq+T2CPwzi
PSBJ1rRVinIwQ96wswb7GemHSZaIxM735HHOfsHAZD3BqTPa4mRlL71TEJsz4snRvk/Kg2occLfr
Dr0JcCLmeihniBoK5haOrPlsQUg8mIgjvODWGh3GpSYxVcwtwpWTQFWys2jfF1jeSpIsVorB1t4d
reY5Lm7bUvdPhu+fyk4R2jIAOdWV2b02Tf4Re6I/JZ3bMeo0EGt4ej+gVXkEs1E+Ejuv9yQmhU1e
0uNBTgVpTh0wWLwXigNjE5n5bhmQ3FWlOkLeKPfTqDG3LpT4sgr1PVT1nZ2fBtxklybwnEsbT86l
THAUazUAIKghldHIMk8e3ro9ULZDg9T5/nrpmurYRfl0+69PRb0gJ7jPYTUnKZIkGx1jGTNNV+T9
vfMvgBUVxd5Pk+9jEYEagHJMbOl+CUTLMH0AjVfejRW6T+zJ3wFlh2tySPvNNe5LtVa8T/uOVy9B
Z9IJ4dx1SnVYHdwvyjHOqiynd78yfsZVlO5j6NFrztf0pqqM/lBCXBavWATtVKrbPoWqPfve3m1G
fWq752BOotuhFdEtomqgWGP8Ero+1X4wvEYx0jo27rWcgE2YEVaatT1NYsv7UTPvUtZhWEh6DJKn
h6iZpgesECCbB4sSobXPkGcqktPoILUDqUkFFG0jgDUXuv147Hv/Xg/VePTzaF5VTr1FWwHwB1mF
GtOnnPE3gzj9MUVQxPxA7pSLpwyR5bAKcUdx6kdMI5NfddvtOc2icu+S9j6AR7gNM6hxTYXfZlyH
I6OsplU4Ut0bKyrQVMVYDLLOPtVh860ysgh16vBkWhrTrA27GlULHKzppdDR+GEZAW99zzBprBQI
oap5zhwBn4HSZzUzb3iaK2Mf6SZ+J8RdCs+Abhm0xwiT72+X6+fiWqHeWSANiSHNAx30aWOaWfE4
euODIbC8JFGX3uaOH98WXfSTrxdTEiVs3yvyyOlWa9zJ6yop0i2j8Hh7VSsggT8xBIoOY2I9gVAJ
6YeCU5ZMU4Br9TiEhLivmVvaGtVFSYBDyOK4youivXUSqwH/5ze3ci4cKFi7ZuDHPDP050XE86qZ
m3FDQR9vPktYkCNjJ98Ygcf70VPvQeHGp4Q/soES7XzFvTxuKlyoTHxhwhhuWaHtqx5dSdnudJZe
Fa2PNLtOp0eF8pzmG+ACvwfO6wzVkyXjS0NK7t1soAODUHfLkdSD9zh+lTNZKHlvM2yrkHMScdVR
+8oaZGn7yrxt2CDJ9G6UqPoTEDu1rjR8uagBmRPGdvhS9HBNwsb7SIKSjW+RYCUOZ5wmf2MI3O0H
KbLj0Oc189IeupMz3BJugMjDTB6w34YHD5LNOYjUM8P74Wgox+aYTOZBgpZtVyxrekhswf08AQOK
hdpidMJLqb6TptW/qg7KYD/iXbOceXjN2rHY48yXnDfDYkOjwjqEpvE1te30OQrqdi95aXbIZrsX
WxXPHOaj7242hzcZM4gnQqOGzZx7x873RwDrmOWRzGXPNdPcG8mo7zvT3xWG7fEX9NJdBUM/Tszx
ez2MS5yYek5nPe9kioiaM3T0ZAZAJQtsrp5PPpsbozYpaOY8TdOM0bn3YB3Pkt0UuMuxbBro1Y0Z
rnCNfmROlLz1RKsSzNJUd/1oxW8VEu5UgV2QBNKffBflGcnI8bZNJxzv3aLCt75wCJzWll/dhja/
VKiie8nG3NhGcPpwb/ChWWh3N8Qadh+o0M5IE0QBXAYB3RpDncYTm650YpcwMLquwlfIBWwl8BIG
p4QBBNaubLOHyT7balwx0gdFJ+sCi6BXnjXLW2bBybXslLZATDCEtqbvjoqdM5NMZU/y7HmZOl9/
Bq4oPdvRwWSBSTD1nHDbyLsKExJZWDZsew2WNM1A1mQVz97s6W5dWY1xTzdjbQJhfxJZtmpGC2/C
Mj64ZvHEnHCbwrkbKy961KmZHIAPvjlg7X9AUTz6VqJfM2J3ksZ4H0bsNX6TFmcCvGHbo5rZozdo
NuyTKwbGAuUexFc/6aNtOiJSdMlsOJYODpuAlTOCo3EsCtKePUukO0cRA5COTXnBB3ucsYfiTlQ4
6bnb9jhuw6JdR0aCJj1rDiqysX+puDloxNx7mP7zjr9pvgF5YHHEQTRdNpZ5QgfU3togZRg/z/XO
x5+3roypuJmaRP0sDgIft1kH2eU6rr1eOF6/9gIrVGRZ8B/nwDv3ne2e27Fuzsl4iny2x9oq66PW
ffW2pBvmMhMfKSqHwsnf8Xpw8GQT3fJAFgQ7RPG9t1yiLq83ErknW1aCrzAGxG45Vfog2qI7hlp/
v36EdvVhjmlhjbSvb5gcOF/saLxv0MpNdIdfu1zQRcXJcBcTN3JUCPDWfUN6XOl1TzC2JFCT3P6W
mqQFMC/91UnCoaST7sK2UzuiD92bLMiqZ7wtgCu9ML+EbuLtKvRXR8+FWcNsFagjUpSHClbKDbdI
fGvK4S6OY5eyrcLgaEh9Nwf4Tep+3pl9j01+yZLxG1OcnbQvNo6w7sxhJtkAIfQrJvTpqBU97nqi
sWG5CWxY5LKFcsRFitygcsva45xo81aYbrE1mpJ8ojB77xp9nqhoH/OMP4giFM8R3N11XdLA4Rl9
1o1A/VBiNol1SORH/Y3o5vSSVvhfxpSnTHCHL8uNxSaRg90VZUJx2I001OS4oAy+8ALDWXPc4iBn
5zYlWHUdgXHbDMs+NcTm2aH9dfgXPYmZYEBVwCQWSccelNbRCL3hYpEe+wCOYYO9EqC1xOYgJx7S
PhsgZTOT8GaNQ9wKruj5GnsQ+DK82f3Z9MLw5DEcwIUYfKHV6iF0ruNLUqk7ODigswtkZrTVNi4z
QFI2nQhX+A6EIwW9W+vNFIj6IK32W++K6TIG+ZId4D3Z5OjmlOV1I50dtimIduX0i99CflsdfYP+
TjBnbzuPaU9SddjDJglVD1rWyqDxaADqomz6oxdZ05Ec9eKQdh4R9AGgwEYp9MFwCt5KuxEM5hm3
xPhoac23v2Rv5RcORDe+xfbk/i9NZ7bkKJIF0S/CDIIl4FUCtKak3JcXLLOqkn0Ldr5+jtpsXtJ6
arqruoWAG9fdj+fsmxpwudfq/qO05yuo/IXl0v9/KfEKxTN3pi9RWccqAv+zKlUeKo2DklAO4yk/
8F4SxqYJzk+VNZ1KnUcO/TfxR+WA+Cyyv3Ey4CkqjVteaemHeZ+H+oSrM8Q7LRHmg8rimSMaMI6+
jsFTCmKUNR0k9ch80KvEfipLvEIiJjBgoTc25FE2zdJO/z4QgX5IWxePVQtkhoq41nfzVH0gCDeY
Sdb4XBakDpzmDgWwdH5N7/KnmEsWspCPAEZh9LHmtntTGtC+2oSNhzKCpMGysVL7qgGT6I7mfOVd
g7pPsmE/1S0p3iVeyaVyAyRzNz6p5oWBFulJeTwQO0kb4EC7t4lZZzd0zQrb88VJB3c365Pz0Ey0
iUS6ilaivkQOnRG+elsxCmD7f1ncEvT3UhJqF40BgMGhrALX4anJh59RLi/j/egMBIDi8u7oGEL/
VwKxwlwHQLAmpmaPzRrkfDuw7yYpZuNew9JFi1LT0lw3FVQfa6k1XGO88/p+cPU0HCORXqVgA1cv
iDsED9e9kamB3gJgTBpjSKA6I9kVQNQY2x65p6wrK2z83I08Q5Ve92ZqfTQTSBKwPXlgj0Z66jKD
AgcvOXoDhNlBGCcll+cCmsROX9l63cmARwQI3he6ddOnrn5iLYARKydNjm9my5oZxwpWpY0cl6Do
+uqSgqx4rJXNK0IS/UlLnGgIjseBspRT5giUaz36tDNCrFjmfR5uf3lZ8Xu66C4kxg9ioNgqXg3m
qqrY5nQr7hKXcpjKoBxaj1PKCdgcl00Kuxh34EXFHhQHqD2vFgFkTrfZ4zQo02+aYgkGGkY3Xp8s
r+1E5p3aC2DbssRD2LNkdax22tcz7Ysr7fBqxU1mv3XSeq6UM/uc0bV7hOUE9MXboOHTBlDX97qU
AsJOrH2Mdn8oCvRw4qeCg5+ZbHvNIBn+O5vq3W2pSJ1zTpI1fLls0Nki1vFfbRgeOcJYOSIvoaKL
Zp/xL7lH66HPUejTDl0DygtI0RJcwDS1SKnZENrKwK5r4eWbidc3wno3LPtosgLaUeZXYBzEmoPK
S74086DizfJUWFdxt5ACyBO9w/zeGGLbRnQuxfwFq/lXJ4VXUzUdGaHeeITBdjZW0C9lXhabKJ8w
awOD41lFmuBlBeWzraezjfd+02Vw1fJk+aS2M5pe6rZ4KCU9s6539fLlH7SmCB9SjC/a0NjI9u5h
YYsLzCvG4mh9pxY541aHEj33lrPJCv2IOh8Fkcgvs9MUh7jOYSSl23aBQNeUOlE0DJL1OPqJKptN
yaXKJgBrGVA4UHEZL3qSUCjo+0X9sDrmE8REnABMh8hespUu9A/SeSCASrHtyC22JhxiVzaC5Oul
LwrvJAZxdeZ6ps9qOJsxlZwqaWCnCRNrW+XFG1xuVP4w3d2VTMhD7Dw2FJgFjYevu2tU2OciK/iU
KQL674fl0QtUT8qDvxnI9c62zwnraQ3liJ1sznPnvS56wSN4lN9T4zxh4v7UBi4mfs6Q+sJzjrtn
W+jqWDYxllU7grYv3sQIMTOn+hHzMvEaHRQ659uNJdoxbLQ2TCu3BvecaVvin1b/V/Xpt75YsF8M
9ZqlE/QF+YJf8XkybH1jee3zrMEso8xhEt+OvbBRlOmW+Z4H/mof5llLt1aWgZxoEYNjTEJmj98I
T/vC+Wij7I4ejdz9kKxT4JL9klu+lxHZbCCeC+J1rMgOd1zJ1LZfa+peqyx7TJbm2WO4OysSxlOc
8XjQThg1/djtz3WLAtFE2jMUpN3cyW+7mf6KVbxZcMZGQq9s5P9Rr5bg1ZsAOS4kiVBJ4UJD60ho
MbMJ2WQmnWAk9OjkWK1AqfrFqXlikReGqBNRXaqT5A71xnxNRmc9epNUNDxwAZ3ChSpkdfcNh+BI
R4RNnzP6ZsS1aIhZuzwVdCrI6RqBj+w6Azjdvn7Olx9ZGWqjCnB9vIu4gZek3c0WHy1h7efJngIn
g1JNiVuFXU+t2OTICFrtT+YC8gXJ9ltryYPXFkeswC/sKHRoKEMGyT4btlOjYDLRDeWv8AsW89sz
itI3iuQPnNjxOFTx7zQ71haERQ9xaLNmExaJFvp1krOhUcVnkdBbxYvt3dWBLmUjXSI6zK9o7g0/
9h7HxPvOI28Iu05iP9EsyoHzX32FrFyvTQZw0f0gZfG8psNDokGJqBbri96qdkxG8BG00+aZ8d1U
KXXHlfUC/lKcxUwRRUHBtEYwyUdabxHu6824QA8q6Fjh/atuOat7vpowzqzcepbkSP0pXaGSpS0t
1AkRd+VR1CMK6xPK8gcMxspfs3sdoEyxMJBMwrVHoVJDx1IjhgeeCPXqFaGJhX+TA2BpB2A6VbOv
B7zrUmHNp9fzid6MB6g4QAIoA9zazqs9rWpTO/a/3Gz+KfNGHfaZChxvb8YnexF/GylLVglkvOVi
74elpHyhx6w7tAMOdmRse3EgAUjCVwY9RKiLPPXHddrmFss4iqdoEzZ2OtvATUUhza40uzuPQx6q
Um95IJTL3injR4gKPGuSofKpZPbZItdXopfY16PoIPRWnOg26QLRet42XqBssAgdRrjcK/IEqiFx
3DyDXww9hGR27Y0PdSfXZ0jXAooT9RXUjH2BfvDpIMfarg0Jr3Q+KKkbhMaE57DZndyDMzGQymqn
aYBxmh6JDBcTi4RZfQ3mAxspDnG2ySfd6s42svqdW7bC9zD7bbRpTPyJRZtfzy67vEgHXaIXHJt6
WvVGkud0DKQE5d6I4MHIUC5lIPSOjcNihWsydTQfFjpUWti28fiHegwMoktrUzL2Ds/ROXAT7VNv
Mjed6a0nL0Xn72ocptRGo3eo6Fhb0yeeEI7o/FeDdmzmkJyBC7/WvpiDbW4ppxqvSh+J+tlY3Ao2
ZjvNW0MjtquABsgyAIlx0Rc3bFx4QcQFr6O6WxGOaUdKnBz7AA1xYyBj9mJ8yXvtEkveLEz5/5Ji
+ufm/T0lB1cSzeJ5SMpjo2C26JLQXdyxBGAYDg2S5XvDnkLpcFerucx39HCR3xPf9PdG53Z6Wjz9
n9dbv45rPTbz8kvSCBe4I6mmNfuzko1xpl2afRG6rY+reQ3cWTkYccXJUWXNQDY8dhiyWhtY5KRJ
kMgsvrauTrFTb1vfc5FUoWRYnQR1OvNarbtk4AhWsVAmMmSEqD10dWrkZFXTgEXIXB93BZ0l1YSC
n5e7wWjO7NlJxiN8bI04lkFM8ZvjLXf7gUdID9PgmJtlsIpKwZmlQqgW2ORpmwyszPqOMl35SZ18
0/AGHCylP7Ub4EB7ZHUalsO4JZiqQMIBbBDTJh6nx1F21naClley/do7PavsgeNeQ0ZJ8DSfMzes
EmozIkO+8FV0DC59HVN6pa9k2M3cphhFlXu+1NHeSPprFeU9N/VQZzdzajiCWBlotf9+EWewuAii
yYoNyeoxfoiqCLGSdn63ljM2a7PbiUjzrq2l6X6VJyeO8ug5kYiDWHbnfnZwaqmS4CfpjmgyeQmI
6X0kuXJrzfFTd/Od3trWe0OvJtUqrC1jY1DvGgeZ67pG+8QBbbDMk3G01n558Bb98F/JADNsfBIg
IAF0qSvdKc22FN0PSk3ki4pqW9vJAzdKfugKfHTopd5kevpG/8JpiaejO+vqcyrNP3VBMYB3v+is
v0AlCi+sSNF5S3JYOtiPZdckj06UBaluvNlZK88WU1FgT7+G/p6LNFAsZn085gHocAAus/Nd5vSc
ka459H1Ea1Giw+HSNv3QikvKLgkPKhVTduP5ZONqf+5sgBAjG062UDpMR/6sbvE8/Pz3Dr7+WKu+
P4KlJk0BNUjqrMAK4QZFzsvXkcBWmFpOpQKr01I7GNXEssDw15uKCm3OrWIzCFFt6KG6mmX8kAiR
/mtpimGgWva4B3JiDoifkZ3qp0KC/VQgeLagkrqXjnTRdqpussQnnGZeebKreW+TB97hmS92PUcv
0MoSBpLH9B4lmPNlUp1pq4JSaClGMmt+yxIObUXU1OTUyKskuEop4IYoysmIA2seVUc3w4hRJg+r
0c7IbF4bDPX9nWhWgSNlyN8HsgsDx7Vjy321aDOI8plL0qnoMBuvQ7OO7MAnnqORg+UkMZF1DAmT
kFCvNFhTQ780j/rCIVoUSUj8/1uMlrabZEbFe98aO2XKv1a39uFocSkJlehXQ8idAJ3zTM1SR9AL
qXAh1nL473/WhokZMps+JVNT0wORZLRnfpvdR85woVy07xQx87HTrQ8yjbc5YmUrq+IhKTZ544iL
6yAN0bhnjuaDWwyE5/VJx3ZOAzvHP1sflmOs8ZxzO9imnctbVBN6cbBLGlJqMjm5qJ5rsawPk0Qe
Y3WMQKEuZZT7fd1i1IWXswVXmftdbYrznzWRw6VNhd8TBQwIY4FWjefkrSJVJEZXOxdp+RC7TXmk
lywBb+4aDzaL2gRq5xb9l64ds6keTSroTAeBplaZvhntpOTU10P+qpZd7rXyOTHnxhemkR1di1Yx
MGOniUI8HOOcqqoI3FmaXixr5Hw9thYPwIryKtqpTnqrz3ygDVs6xPWd7U0fg+0MT6vSmRkmBMMY
GAU5Tptwc7pe4bs0F/fu+rfax6qhRR5+CadHXMQ7SJnZVlXUR5WThoTATHyb5zm5GXH34Y1QiEQT
p1vksADe1Pgpk+WWcjDmMazk0dDEVuNGCHUJ22Hy+X3f+qEhn6+JawpUdZQ8dOBqyYvd5toB1F+w
TLw+sv7SawjSOveB8ycjoxgMk1peku7O0HAondUciqwnmaN+629dDXefeMcdcD12ewJuCFxHsGKk
bTFykRLyuPYPcsWcWZmNFlLKeFonvH7aQI+xmfCyahr7GfPP7JcOMe61jvZ6XiDUuF/wgTRPGscO
DQVmuLPV73U2TUxZ12ioNUzn6KW1luaEOW06cCfzVF1YxlqpONIOfCWIOgZwdSh3iUEo2NDISQc1
YVS/5qZChkzRarDpGU86BuOqVZvEKeuHVNehCsC+CQiXXQmLYkle7YVcdp5duohiT6vSeibS6uCt
9WX1Furn5M8YayYaGxUfC13YK7K1Ow2/cVuVWDnAKePaLjY95M6LeS9ZVaZFgTgTm78oFOKCPcO0
Lv2Jb6u/6ApxkRP8dq4T1rTS4xzcdV/1wpuNzZukgaZeLvVCdovRx2ZvCZ+dWkO8YdzgWf7Yaiom
tdWzDwIOYrtA9CIOlePPEsmjs4xfxO0hipH2sqRXXwdLD0zCu8C4CYosFB8RxGo3GKe8CgwIGMWd
xK7clPm31/AVJf5pBEMnLhU7oI1rcxhS92ss3AUCcOadymqA5BpB+wVU0AeUvCN3XmJVe8FaWHy3
nNE8pj1w84WCmZD+hnfefHTJdLyUXLXsopmT4Zhrf236TUEJe7bvwFiXi/MqGzy2Em5NxUOchH4M
W8aC3Sbm/R3Ee8IFOFO/nszXnlU3ShQwp3gMe9C7sPWGjV7n72sB7JeKuclBWMgz7KF6RX9j4h1w
gYrf2BNhSZFQOgKCNfQlHMmne7Nl3qxsCcs8gNZO7txuSqwkuCUg3WrPtTMyh2nOdmoZsXDT0zgN
ICs0AGRsmCMbv87j20QdBee1pnghf9c9miu6jozYnSAlAeRe3AtkbnKiEPuI7LFGvpMw/tYsmtaC
R9WCcHfG1EBVJ0Sbh2wwKcuYojIYq4xO4QQ5n5z+jsiWduCh+Cdq4o9E6JwZeGnR/+3UfmMsFoob
Ip3T2t+G2wfGJKxtms+MsfbSBXWKtb80JMPYWB09r+Wicz4E7viXbiKcO1FywBzxylZpPeRIxsts
WzcLQ/jeEgSPJnLI4X8/6pK2paVS42lJJ22zULe6SQawPCh8BAAtI5Rt8s/h1mHxk1R76fXBrJfQ
ffP5sxiWk3CBNtfsRwPNM5ZbVk+hzXEgmubhYRqqQNyx3tlw93539y1ZurbU4A0/csz7UHNACw+d
chg7MRvFST1u2w7azEzTX9p4/aM9FRMVjoxoNEDpkKS1DZVu1k0rta82NvujeWehONV87P4ks5Cn
mOEuSErcK2aUunu4zucKbyQ6IFW/aTkax/9+VHFUhfUyfLXSQ67igLtBGB/oXWLtwC7j0PIPrlYB
pJIzR4ARVN54hfw37sK29IqBuspoFL41oPmouXfYYZKdQEnRaHbgmO0O0t6ii2JZwW4z2LyJG+tW
m9XvKJsXi7brj6zimW6rRwdKAJUidJGUudEGsyiGQM9iY8O6Kj9zsGIGc1YBAlxR5juNaCnzZwOI
1+zqKjS14ZbFLmDROQ5S5x44wqo+EfzcJtAMz9Q9OuGfHduc31Tmp7azFgB2JjCtPnnxehDysG7a
k+Jb+Wx8pba27Otaf4XPsLyZcNN5K01PYu2/dCULGpNIpg3SCYnKevBiAAEmZlwAcmm+MmoAV8cx
6ZjgB6KN2trGmPu0Fy5MFqUXKADml7xjF1YW9Q7iJNzddVc1bclCWv9SLJD8quwzHL0FD9j7caDK
a+wTVP3lBdKudb+K2pgc4eDpj4Vu9r4Zr68xV2AzV45xdmqlBbkECcoAFm+zVjOofdLdc42WQJJL
lww6Y4mxzXi2R2TUkTvdn2byzQij8+m/vxrQT8PS034s2TjAsfcpiDYsHeOAIMWDNSosGq16WoAH
JuWSwUgs2o9tqnBJ+uS+ZfN7sgCYaqP0zV0Aw1MBWUCdjkkVVbb95PXlOQfbfOej/MOzL8JJRru8
FDE1UajGMEpfB9UmoZ4Bmu2AWjtsSSNhm38skJOD1j2ZfNIYCT36RtOVjMK7Nw8UV2SA2uhjLOBu
sWEd8A5wdMswEORp2OpTdtV4AaQg2y4kTOmJOI0UEn4sdnooDISAhfzODmHZealIVGLkoZSQIwet
OLgXMlnRozBrVmipCrsF5dRyvPcw8K4+0YRr1GMYF/R5DDZ2iIk6orp2ga8Xs3qJoxmgeevtSZIj
W5NvBvbqnqUY5pMFdLzsMp3Xlrv0wBh8VEtCUsNcEovX6tClONahGNAuCZNS97ocjDH5XOjn26u8
0R+82HgbGaPDRmbPGrQcOlPu30mcUrBdyvxiiffSEOKZ9ue8jFqoZ8l3TdZ5yzePNsZJ/ivKxmRs
c1hUuZCPJm1f1dPb4hBhGFP+6KmE6aHKezmr7A7ZtSDx/GiPOtXeZcr2MK0OaXGis5z3mNXIzZ0g
4CNqagfFXbehYPIPTZ+K7zSzGB+m7WO9pkNjNvWDHK2H8Y/HwRox6ohliWh4w2KmB+oFcIxouMci
DItYhW5DkJDmT4/yEMfkAZA1RwfNz6a1dqyPNLbm+5WilIYwEEcG2P3G0c6HeUeZet5TEMNiFlCG
umYpcLqZzte9mO9szOoR3Eq01S1ZB26WQIxNZlYNpgdbMBsBCdbVcEnb/BYvRRxKPeW6elw60RQ7
u1nvDkdIYywwQrTpb15Xx7JCBE88DXTfwD+/QF+dy+TXbng32Qz8Saeri2nJf3Ja86v+6vCY3ywt
L9kqYX3So69vbAM7JLGKJdvFY2pyyGdbNDvddF7JPlPI0u+Nch+lACIBLzxUFiVmUwydlhuZrvQ4
V+oEeNCfV/yJqz5rZ57QnEaqvP9cCD2+8BHtCOPOmzgBqj3O5dmqsH05Rvldg8E9sf6eAoTeE3lJ
ts76FCOqTb9zF42H/h69zACyryN9RXoC7C7HvB7qkG3wDjDhF+jq96rRnA2kqe2LaQ5wvHlhX9Hx
RvHtgGd6q+UZJl179MkurETukidK8eywhTFbQTQ4AxSkO4IHjjIs2OvTyFUB9eIZbhK0EXXSRDBh
iKLbF+NokvN/HRBTxxjRMZvRZ5wEvHFTyCc3Ar0/uNNb0bFnQpzpnpqaJ7BtIkS5nksEqfhMVwqT
hEtL1VLl7xQ1uOcOXF9dxDddvOeJ6R5STTHxY54rvemphDpMXaOklNfUfc4/8jCvubkr6qrnst33
0H13dY1aBcWoNQEOxPF9NuZv8AU1K7VJBS4XSON+omeePxDvHOEUekM8qjxbamMzmxfZXNMtnOm3
SNKQaWZl5lujqbb91D0PWfbm6CV3m9mPu8aCNgT60odMOzFkjm9xNH7YDLI+h9+OBWuO0TnPIZoP
XjguFwMXKlNhi0tFAwO2otXN8nfqevIWBlCcypl1cutOeXFH563O8ndtmuTjXURreD34UeMRTDZr
XLkdcNzVPWHmes/M15ia5H2WQ/TsZ4xbmbMrSiu+5CUBMyuLWee0wdRYaGL2xLnVUjgcPWhKJAJD
DutpMIEkPSwA3PJYW0JmLCB9WgyGni0Wi1R8Vv/94Ea1H5LapYy2L8PCBryq5IEulU7ll74zNrXM
7AsjkYHPx3qTXU2Ms7AvYsjjHdCnK4Yx84ibpD/kArEN+f9YZ/1r5GTZpelJMmfNpUkoENJHAVo3
eSgybDGcCZvK5qHWfXqQEpuuTXarwOdDX3Tg5E2/8zKv3jLD8uTgJZQKdqP1MdXs37QtaUcyZ+8i
6u7v4Kqb3Qq4ahUqLv2yPO4yrGEd2HpcvUOJKW7mdP5oLzMgyJZyD2kxIhRtfoWOQbwKjTkH80Vz
LXVbk2CXnGRUvBRx+ZCV4/sYISPNacIyLUlP+Auh6zN2dPWj42mHXKqOB5P4Wj1rDOQyPbR9xXGo
bXmWuOn4AKBWpoOxGVcPTRTMQaDxZAjHOH6246ENVUYDh1VOOwUMgCWbiI4p/Gy7+jCoJ7hCyn6q
M+rZUI7jbPg7mwbFMT2WcygYi6oZbPToZzW4KrhSvxZeshtGhn92p/a1W5pXThtwLvMyyDyQxZw4
dpKGZt3s7Ae9qNCf5d0Gkmk8wgZG36XTNoWqthzxu73sVl/vNW+v5Q0SCUAPvImjF6QmmGwjuRcZ
CPOUPFNV8A6JJ4wqTfMPRVQme+6GNEhnxo6sBFbXLfI4dHRNJbLsAhSlauMs9ALoWUu5R0+/zCB7
yvLK+nm2Y8Hggsze6I/shdNd1zvgZuO7X2a1zKBNKN9i/b+W6eQTg8j2dLjslobzGErczICnZSTp
6dkdq1qwqpfM5Da0PPJcwdizLoh5riinyKBH8tIqctBZ3KyAKReHHSZuai8mUhHpCG9WWx9R4Mik
6o+0xPBSWGekuD7hcY6hIIByS/osXl7xrFztDJ9/NZS0Aprlp2Cg3I4GFBhlh7kwgPzbAWNE44MM
AjWVOKQuKOFgS9Cdcn2EDDnDHI9jWKgZ3N0k0p4snOJHjuddMFFosx3M9JpYCDPurHWBSqJiJxps
MPpdXozr7N0w+ta3JGJAf/+360sAdfxfhZXs3LmM/F6YK0+q+Ntbh3yjDB0NNhpp5R3qvyVK/Jbq
BYYxd4KRwAEkzTX6mO8Vx+4dwbUag8HHT387ocd6q6RnX0prQebveG672aGs2SBVs3HtBDKW58D2
5La/i4OjASOXwMa9p0pqXx3GLHSznudoknzIKL+BGXoeNVykIqIOFdRBZIyGD7jMJAu8bpmMpnC9
n/HLNNVCLEJ/NB2uYD+h/wpK3oR55qNrqEYX1IVaGSzjlPMzbhMd6PExLmrzWa6Vvjf5HvKkHfy1
oLV2lhAfqOf7AB/DtMSGKut4DFbMTx17FwAr/EtQ3+Pzlt5Jd4Uga9G+UawLvTg3MZ9GDPPsKWmc
JCz96bTQhSmlhKxSTaApQKZuUaG+e6cf+RSqPxpTsh4lw25MqVjLBf0BHWOx5G7yibDc0gTvm5d3
H/PCkBP3sXp1PD76Xs0AuyIDD77MgmRuOOMZVf2ceegvlMODlYQA368yvkk60FfDpmSnA4HGrb2l
ubqB0Y8jy3CbbSSyR8DpESee6itHzNssmcuq27KyfSyqVyWnjq5MhALCBEdM8xgi+8Oq3fH/evbk
uD8gNg3fSlFEiy86yjFWOxODI7+KCSVxObXz2unlfMgm+cZXgiB8nUS7ltzhZsBOReAfwoBXU8Ew
p+J3FQCpx4ilimC+DesWlmwFNXNjxE2oYwIHKALPr1DIzcXOIYCaZazWM9BnO3rSEevzC+foG8lK
23kmc2CG3ZCkYdli3NJAuvmZ9bE6M5cIgzlQzJe5p3PDWeyz4ElCQAOFf60Oos0weM861VokOzYa
AvWWt0O6J39+y2SHV1Bn8FG41buCgRqz+G4Yyzcjlq+Mo/Hew+UD8N36jSt25IUY72kYfzUXGKwr
bCg9EzTVOVq4eiuqTpMDSygeFlHZD/BU7JD4W+VHqXplQw0Ue2xaCgxzcy/d7HkGXk2xoN6FjEbU
hBSEMJNEnUzdfLTtrroO2nRb1/qrbnJ2zAXrmHI+Tj2xy/XeuWhHEu8jC9RdfzI6+zkhuXQk7CN2
UU1IATdm7HtJb7PfR8Kr7SwPDJi/y5LFNGE0IVDj8sqeqD6y/3s0GJMNr8NuDBsIm4CleEfj5Vwz
3MPMXseO5eQZs9JhMInfimTSTsQCMxg/dCFiYLJPrEicUyGmD8vSbBjSORSo1T7atf2z9m3py8p9
XfGuvNyhv3G8xszkw8nxpE6ey3qPZrVh8W9fVkmdzWB418H+Vw0cfhY7SO2YHaUEYTeP5tXdTLpD
/zpdgFRHTbTcGi/UCmXhCEhsqpA8XWU+zpo7b/EQAeJKtXI7gZ6832KPVj8b56YytvY4ZX6nINYM
Tlrf7CSEa8ZiPzF9C3/LtskIdBhkfKeWAWdd/dKkai0dgA5GZSEuCh6DpB3q2Ba2eW4/bAOjQFpI
eSJ+9Yd+bhE6Qwq+ZaiS0NK0H2Xwm6iaHUEuIop9nDLlpkHXQoTVRGMBjZ6wey1vhjvxNGZFsnUN
tSdZNjw2xIc4DiWhHUespSNeHtpo8/52oppPiJCQcp1zx0l+qycgl9IqfTHHhNZmK35dFPXTrRv/
LftDl/0ROgqIm1EWPgASHCZOdwtTjxW5H3lif4LKICrlJnqQDG+zlrPdWzii5Fax9bwEnk5Ze+BZ
UDOmGimi73YAR+Jtie3j3Cs6Ptw29pOWx+XQSnobJpQRJ7lBZkXWNrIfYfE3RjAhfdafl2iYfuaF
/LkH8V7v4z8E6OXOwPC6WXsv8WsHYvJ6kbN0d5yiHsqY+RCfdd3E7Cu8yD4Wd4tEjClIv8OnAANp
mUdbaDltmMHHrTD7U7bAKLNVeywqMtyuFN9eNgfSJL3DbFRq5su0QBUYWYLR9rEyKM0vpr6SYqki
j6839dpW9YSL8L3VIbqYjm5sI7BJ/vcyK/bVuveC2R+fN4n9ihNOcOvbZj4h9G6wAWDAAVi0q2nO
aVuq1sp7b0g/hYW6jSifdzPgDffkVZ9JG4qh/9XnIpB8i8saBnrJgQTbwfQbjW9CCD2Y1lPdDl9a
glV3sNLjNJMTsgmYIhDJXyOL9mNTvzvsLGzuyw3VBww3mV5Z24VICnq58y8HDTWsvLyAmJnZckTw
agLyRscpNwtEqnsHPdTFqpUBg8654TsfEn17k8sSzsV0BFHuL3y4uFvMvRrne9ENXpuu9o6xaQTz
6lEaMDcBpQzk+MHFwZ4MRuc+NgPnV92tsbNXJ1N/KTZu/Vng45vSAHjV0EQ7a0536G1ir7r6sFjI
Cc1jLse/YnCGoESLEjGARkimpNy3XUvlzlj2LQ5c7Delst8SngKml6HnGN27HNlwFIgujgsgC+MD
sg0xRbI21BwJwAwxlhBuLLfEdweRcJ3ls03f7ZahW/pljWdoWjksDsZRK396k35IuFU/nG5ZlPf3
chjc8BgPWHLdFRTTHbfSe6KQ2vapob9JV3u+X5E1WeVpNcfn/hecI5zauGZ9seDJdSgk4zR0KjLG
R7uDXkhd0mlGWAO/z9BVTVynqHqU8Az4lAkRUTeDyW7Gw5+73Af2E5LkHHw664i1va1PfQwDtxn/
sGBn57DY9b6kSD1RUUjm4DK5jUA2TE/RwlbFzkWgyP7wKiPU4Y0jHl+6HY2l2Jgr5xfUqF+gO4ee
hqENK+szC22cKBLpBO3wwVsrbnL7YZzitxoa+cZjiTFPVNKubljEViCtpAujET+DgWbQzqjhpnVx
UXJiu9/1nXaoYNvvzSyZg7ajqaDJk18OfmxE8NBQ/dBL9LbsWwcFMPSG9YqeQu/dwdQ0+4Xc5C1H
mQgLr1W8bdJLYvbN55KdNgz+XNBZUMzIgrOmqeXqtljLEkRj01bRxvPsv6ZUzGYzdcZs7wBt4mra
SMzcvkEOflsZ6XNdQ6vQrZkXAt9Rjpg/jclGavDA7LbimcAoAB/SwwOPaqtxLT9JVsJ2mUUZV5ss
e+VgATaHKTtZ9TjssjF5wANY7TExh6Uz9+dUEnyKnyvaIPcOwmxI6RObGb7AlKz67BmoGNDHelsu
81+Of9Pey9jB5tV0WOGdMLJw8CjKmmeYOb2ZmjBhsRrLvtW45V3uyHSIzWsN3rwa3GUj9KQ48D2h
xS+p1LYGlL8Ff2/2kYuoNfyPo7PYclzLgugXaS0xTC2wLWMyTLSSSqwrpq9/W2/Qg+rV1ZVpC+6J
E7HD3sUy7JBhUbxGd+ybrM1PvcGPi+v2kxzs0RIcAEZ78FmKRRdVrmNYXTyG1RKxLzMxkMzQyLDq
qdkO51BDsJNmW3t5QWX90DTJCQUzvVxihosxTaidle56tWvOPddbg+BMKDHRPUtT6faLkP0l2Lis
Jv+NhpmGbW9rLAB048BZyE5PQpaMfVdNv2kTqdgXnGNS9ph75N63cp1LtX1eeCiPujFgBsZZn+cO
JOTS4Gxj2Uf0Xt3VHD0OIxD5rOTOVRp/2CuNTesELJ9IJfOVOGZEdO70tmTYZnraEc14gl5IOUxu
H/FhfiLG0fCjoz7k2kkrVHnXdDkfEZiLXRPLR2Jk/N5SwguKGulW5g1Qke/Djf2IyIOzLe/XIDal
F86huyRBHJXmESemLH2YBh5p245O2ZxekqjJzqown1UTF4OJRMvd0Z1MOSacV2qb/ceFnbxeinX9
1UrPsJQteVSZl6J4U9v5S1oK7TOJt9KmxmIVXCkKfCZJuNKAWYBQINHZ7jIpyFqm1e1lpv8tV9PR
7mYFU06OPEKF8Ft2xnTI5C+LLQ24aqyrw4rsOspxuGjY36VafxKd/Jo4vbqXJtpx5YFHr7XltJiM
CKjOH3bx2fBJvDeRwfBjUUgkUd/VNLX+Ihe3PDbLIC2Y+jlcpjuFlNhNb/10alTXmiNnP5Vm4tlp
Cl6tHygNhqHtV5ZCqRbkeE3h9NLTbFIaEMVXHA5S0Ugo7YCxpLmRPHtAKtTTWOwpDYEp2zuhGvGN
zXFPb4PRP2JnILtjp1zNg+1nBiqDaQw7mD4boJNw34gi0JjUleXzAhGGmUBxCBiq3bdW61dQPugD
NRNHQl0PrykTdp9ZBJmdveLg2D68pT8YshrvG6mP3DzJpzMu1EfqJzS4jspBX/Foaonz0G9RPg43
1o7ZTz6WuvKt16MIkPO3Qg9TfdFT5SJY+UmYzUEFRzsjLfGUZnv6PA3aD9XnaUB8S/Pp3pVKcx0Q
B9bc2qecNX4idgW71rFqn49QJ/yAoVidoa3Rjmkj+ceQLZpfXkPEUQuLtWxC/2IKJ8SdDMdkCYJ9
3a4raNosD2Yar7StO1olHtHCJQ0IcVu+pfDfO5HEZY3bfi7WCXDd+2KbCE05t30EwQ6CA6ByyIcJ
hAgUidh6UzSQqbYZc9yocZmRMqfzU/M7PLAolhw11mtcGyrzMJsdteoOyro4Xj2AF+vX5p8Wt5/a
BNNuVNavlPJ5L9quHsdCSlfH+AORRQpNCeK30PGs2iTbPd1GXm5tnl2SVV+jFv3PEFQW1pZ+GT5L
R+9C9GYy0HHdcFGO1p5IWeICwwNY1EbiOBOe8gFcovFbDOH8hT0Cx0NRCds3Zj20hPPmEP1M0xIb
ZdKcltIaWXJNbIqWm8NiBfUfYJzTxw5KGoNwaX+MqQ1j2N5Xcr4Em5DTShqT6SMuMar9WH5ursPK
j7EeXlNSEFnOP23PSNvgi72FuLdXZ8khKRx2qbHpBOVsub2Qx13cyGM4WwYpXEcZduANKH4Dkk5R
BrhxIr2TZtABXFNyPoABdhQCtWA08IoZMo0JS8jJmmtiKDlczNKp1RjOnTbyc1z3noaYgJ2EPfis
0aAzsfeRY1On5UI9RM1nPhf6gyUtjwUWaA8POljd3Ety46mIkk+5R/TtTKBW8cQJjcYpW9Z/GmX9
dXTFpU3X3hnfOANsVERt3dt9DoWxq49RtTwt8O55vh+XpWT70WinosSbNqOgTRlEQih3xWHVMOgI
B7riatQca1AOSUJ56pyzb1ut+1A3Jnq1sMOq+Pe/81OfVQjIc//LFWC5kBh7/u+ShUETT6IzDF+W
KU6VaNE9cC+7NOKwJdAFATquOp0Zl5g+03IWXVbAApWDT5Fzx3zRcooc6/oFjLbpqykTkinPv5Iz
sYKSlNSlYO1lbrmXRoU7SOSZR815fIZxarJJoC5kx3muPZbqavlmIb0X0PhDTroEqBveRLJmpG4N
DZ+leyORxJJ+I3oiyfxQ48mkiqfMWVOM2sD8FYxMeq4geJoVi9bhkI/yBsHDrKkPv3BvTH9OrdcV
i4sxJrPbUDmBMRdNlY2dV+BEbqCsvKiKcejivtkJlkJ+N6Lat0T9PbIp824qONvrCW5QxCZGv2fy
fTJPusz0FSFNb6aV3Jz/rb8J63SDUYuwURZoef7a5dkzxjzsOSJLXJt9ultuvS5zQfdLkSjgW2IK
vYT9w2kaQ+1KbTbaNDdSS1oBRvY9k9LsZKffFRKfV+HK9Jq4Ui84+NnQZsdIbX4yfDM3xI8BwZOh
3cIyMCj5vPufacxFzFkrHfCvjMhvadPSKAErpCxScCpR+9YKqvTSyXAXRYnwmeCRU5tYZwTvRCBj
26Dz7Yv9n+yuG9abGR7xZ0C4ozikBg4kf7HFAou9+YkoOQCpGuuXVhDwqHu/LnAAJnYx7q2ZkzMg
2KNJB6MKsyauZ9mbpGJw87KmvdDZypa7FwLr2t6ke8o31uaZx4u+o76eFZb1YausVBOGhYOi3/BL
RTBjg1XMK74nTlwO2VUdaqOrOjPIDS4lV5s3Ykp6HHqPIgPW7hP2XK3CnN8Wx9oWs19U1KBHLNqR
gKd9ricR5h3tpBAr3BFpaoJJ6KdBqnwWotGhAxQyLI7PoQ/0nCEWDzsNZm0teq3YIh8m+nLSEWt3
KlsgTSltDIa8Pk+COYAgfkYMek/uHdmDTT0CElSAvBC+KUmEhSIOXA5RS5wvYdySOIjT8m+eqByo
Fuew6Gl1WY2CBi/M9A5tQaHKAmmR6xkYZQSjbcX4eK+jxbrIloUZU7UPehRbXm8Q+aJA5D4qyXqc
Rf3BymhB3v03J7iRS6PAAkJufGY6ccdO7Jc0bY8KVjAoGjT9PSgNFBx4tLprxGnrWllE3V9CSDod
O4zOOAbXvAxWEw1YxCjbTXPsohXRXUl7KhypwOAYb3BBzaCBBiM7MSQgiddM6K/mtConnK6lrCYI
aKy12TGluxps9K7JYztshTbemkndc2kPx0Xi+y04Ct2HdjoutGedFnAhO616zW3FPHGg8JKioly9
X1TASt3ipwMmTLpA5nMFGIWNneAVPz5AjZDCqtOkEK4NC2YRCU8bMP+1a9Zw7aHtRO3iqvh3j6vg
OaFKhhPQPt97CZLoCSX0vpBiOcxLQn2yunaHrraRLBJnPnQLCto2nvkjqyO3Hyg8ECRhMYUO//7v
aiWOKp9ImXznSpYH7YqVaEe/I+4DhChPblvpxL6JDbYDagIizqfZ19YJY+cPTXIGgxmV4Eu/Ulho
CsVjcq3w8qyAtTIyhjSOGLcutcIvwuz5cSRU3RdM3ZpSN/tRIWchowb7dTmYeIT1+UYIk/wsHXM/
jUXTO8+93i6e560gPNXbQ6am8dtS0UeSCzJT//8xahV77zgUHP7/R4NRkxNVXhzhtpbYrCVB7ddo
7EisjPRymSFlECIcEvtCGw6OB8FcUIooDmGyeiOh4staSV80xf6Df5EGvXHUFKDNdSTeZ4xjdDx2
XxT7pR7CIC/f0QQauCjxtUdACdWWsUVdhz5Q6n3T9/KLxabThWsdRh0PUoxy5PqpgdXFqYiNDvIx
jiy4g6Nbc4Ai+KbIu8KiwLnUMaANKb0jCdXD4xjLD9VIuF6mfl2bFfqSmuI5F6xAep0E1GDxrJ4H
xrVcuhDyspiQTutY9K/2Vs7Oqs1kBSImjEelE8HBd0Z1G5cyLDGtGnbM2GDKHYbP1LVh9yIwVPFV
lVuMAp9903Y3WUgRzkLzJW/eUvtjSeKgtJ9jdIkVbcSqOCEIAngMirr5ELflebTsCxWtBx0Eei0+
ZvpB5HHFrlOeOI/sYyy5jf08RZQwgl/fsQRxG5JUHedBi28zzcHJ3Nmc7ct5cssSuhXmiKlzdgSj
XmpMAOtse2aCJ4SGM569suI8K6z4ugFqwNwc55bElrYV8rWkv9kRzG9Kt+yGrndtO36N+pMxYpmK
j9Jq4dROQ6W4Kv3kwZXHp0kssmRjMffaqRtJFGAVQIA6V2TYxBp7Jb+RSmen3bw5KGANAA6M5mGD
iXuePdQlLcPvVF+n9NvuqeoDKd7QLxyx/pRAWinLh0QbVB3brJW6w2wsxPlEgH58mOQVobD9SAzu
xCUB6lk+lyYA0IW9xMAIhXlOhqMywLuo2u5cO86J0YNYxpfUmI98957RW/6ov8n0eMtNT9fFQH5q
ubOwB2LXvyg0CfV6zO98k17jTH0a4hfDqPZwsXz6tSPpu4a6dyB6UKVv6vIeg/exYpoSqScYJOaF
hl0/M5XWnOeGNaGo/aj/VxLVxOUMBsFd2glX1ezleY07WGDW/Lbsp6IB1kAwJ/K6EX6XI71YCu4t
GpTqZzrI/SL7tNlt6Dk9Tj3ehtV2Ge9jPFVb51UDHlTUwYocUtiMF0PId+zCkmXknk9ZS09emrts
IN4AB+5G7NuS3O57DSdBdWebQ2L7ir02yMnGcwKa5Q9ybi4MfM/hpOc4TzXxibo8KUhp8CXYJyG9
A4RmO0pftU/REqGvgSZcVReoICxkez8VNxrFLvP6OdBh0ZeuZGBynxVX5mNczUAq62NmGeGMFmZF
HJUJpiKAXTBY7leADCsW9K2mNet+IqQWh9fwWD0VOl8PtsASt58e7a28/cTB4ZMqC5I5eqlVOklB
efUTMHkGTt2EI3tclS+d1XONHpqvfyk0U5Wao9i4sNGXFgOTROmp8LbzNuG+52dZpqeBDZAdU0JT
b5Kdm9tgtyOVnlbK3mGhZYCWsWEdc1MP6iSs0xMps4Opcf6a33GdH2JO/8AzOOtsnbDTfjS/4+Yp
V756Y9335aOMyJs7z2r/1xnpr8Y1W2U/BkEmuQ6BvRmMaGb/VcsniSYOhUfNwEdlPjH8Ur/BqfQy
4yihF8OH2LVTCI6wYWS3cGy54OToWjVgEc4p11JuWizvs/1EsC3OfImMqeo8DN3wAT/anREJWGcf
lmk5aulrX/zg+N6R8JVZCKc1PN1L3dPGRbyANgwOG9d8AyKM3OjGZ1c9l3hWJCoaRHcr2lfwYQdc
H1fZCGUsqlF1t0W9V4qFVculkUJuEDfPz0Qg3FGdXWoYa3brS+uPqQAgrLidebSLWxUfqk0YpdE6
H963NXicnyU2lLg3ZePSRXs2yVhew3zOQwsnfOnwvuuQwfjZEsLSDRHLdMRi+oUNNU37y4QFoZyC
kZX2uMquIp1x/+0rOMvQt4MIra95UwvJLfYlNoeKXKXC93GwsX1mPBYlgsaDSmy9O2St4zfLz7YO
7MePph9eexJIzrR4CrqoNXjkHg8SHmHMmx6BzoDlptcn68HI3sgiNzoduWjmM0T2SR39eWCSgmWt
t38p2wh49tSoXwcbZ44AQjjlHr3CVLPuaph6sH2JoF2m1tppTM4dOwuUByRjwqCmX0yEOTE+51fg
JaE13NqIm66gS6M5Svm5J02rLje4PGQVqDPnBDlmfgsNyWjDvkBMVFNXwOMXThoMJRvhmHG8CwYg
mqQqecAH3agjW4C9yP3qjxOQa7INkBN5x+udFQ/fdxdQz3bijAN5a3PYQN2KIEoAHMGy2Ez9Y5WI
B+rj8H7hn0pxEmjYr/LbMPMkibqQY67rkIiJtRapkqGExepSJMeHeaEbVXX2MsMNFgSM+i3Es1uN
sRUziWfgV4odlDqC0JH5scyaS/h1F7Oth5S0owqybJlnx8jXsZlmWLNVzlcEJtg39G6b/inz84ae
yPBls1xjAxJUwPS6ltMftXBDSFW1X2MpLZQfOeLfqd4aJQsq6OF6R2qkJ/DbsAMlt55FM+PEA1Af
iqQhmvLcqpIHGAYMJd4aR0HRRS4mEE+uNg8M+sWCZi92cFF2na7ATZHAYv1u2QSC4RehdUf6b4I+
V4429pFJeZNJyazqaYyfJCsDQV2TxDcvjv1Upj1p7W7/uIXDzeXeVrwbNOkFkgRbKV4i9g5L2MSr
dt18WWFSGn6mJ5d222ptNqthOsx4fbDsTUD3qAjir5UHICQ7JPp9C7Arz3UaesunuBhCZmQqYS4l
sQNGYr7im3Y3xEXeVvcZmIaATQYjuPEw8hifuamXLmRpO5QdmajCk1SBS2Xk3MqApuI3y9JtC/0m
S++YtSyi0AOtwsuxqNiPAY5l/48C9hz316H5ibofbXpLW/S7F2uWnzCrBQl14g5je59E3iAIwyfL
t744/PnQOv+METM5t6kYW6JU03Nrfk8yFkeB9iE/FvyOOndq0qGnn9RVPCnGvZrCqUNxNspTp93w
zG00Kr+M7m2dPdhVuhPRKbVTH+KXVyU05UXWnqN9WKWH2pDfU/M3NXW3dyP7we6uJoakynJwr82w
Pqet2ifMFO4aViz50vDjctgfmoPWI1DnLiC7sBYvan/CVXmI7QJTPZIZjE37R68uSjUcLegrZlEE
ylDBVEo4BwDFNw6tfu1qIqhpBhG292Nut9yK7iqP+6S0rhDDPhIVOkfuEF/5Hgp06I1qumC6uZQI
zkTRJSr/8nx56HQ1lBBwjDls52OEMlxreKuia6fnGLX/0Sfgsls6Fe272v3poH1i9M0xkTBvvBdq
Fcza9HAvyVMBhbXUHCF8y/uSEBZXI8NeTkh04TXePVqO6dGIcNSM2LdsymmwAPBUt6dkvxh7Wc0Z
f96blnMT9gMEtv7W6egaM4a5+S3OeU7hB9u2k9BDLgybvmLzEC670m9oi0naQPStwntMHEWm+1xP
P04LjiHWjsw/gbz8YxQ/VYN4UKlExYzQB9W0hUoc7hD9lHNzGtE/W35JUZ6aTAvb9X0ynwv9d4ow
KUrAduDegXsTMFSt9aGq7IfJqXazLflxJP3qcXMqV3ar0gse9ecJKYTFyq8kYewySrQfTMATghrg
hBeTYKNDHFhnG0EEizmHd+RCeZDVI3TqgUlhS5NIF4hQhT2fEkv/pJkVRAg765nnuimfhVBJGk47
qDCchznic+4i9JdTRGFn8Wle8nfcVJxOIXbqnPl161l/XLAsLgvnHdB+2Eek7JW7wlPt5izwQ2lm
+7AmMeJnga0bJSFSPMdi/m66p2jNkYXEEyhcbKEa7gLMeqrkSlNytmHON2a7J5FpGOfWSI5iXo7E
fnqNCMQqce+fGVT2i1AOEsTC7NYmRVAcGuiqS22c4Zj6ccmBMLLj7zSTbxZKASuqI/DRfau/987V
SbodJLOdxbQvOGI4tcQ7kBXOaBtB0Yv9wP/SyA9Oj4nPAfzPgrLpHC+Jt+10B+BO+lk3o1SGZkwh
GrTlOvIKLdnT1bQatFSqqMLbwULq2LeLV9MWVDCgASlBhA+Di0UrD8WoQeL8lkhB17r6XFTVE6hT
X2b4K3USllzuMlQjcwRdpoazfpSFg9+TnyXL04O1HGwDJpI0+A6IK816pgLmOQIKtM2bMvTXzhWy
iVwO5UTHtIaavIFAh6OuJjeEfA6BkzdVt9HSAkNfdz3G6r54z7Yftb+DM2OtnEDva4C91RRpDi+a
TLyitZhyzds6PG6OEGX8Mi3tZGy7xfhz0Zg+h9mrrQdjJau9kFXD5/xelRnP8sW1UfBSExMI41J3
qYnaRpkZaikH0vW49tcCzGNu3scFUi2rfUd6q2FlEK8JePys4uRIYq/a7VvHImprkKAWfCVqUNXl
Ecndj2TjQJ3ZjlqbcJEuqzQ+TXP1mOYRcwYo9LUKdHC5SdMdhDUFQ0xmChU7jT5bYiRWOexUFfe8
xXcNfOO3hQIMIcebwHrTBxXOHeioab+mbaAQ/7HTD4CV5xh9r1uPA+W6ln7vuse2fdjwLxCGJf1u
adeVAQnXQgGFfeaYnJh+NkOOi0kCsehvZOlmChjrtl9FTMAAmfIN2KqyiMKFLWfrq6PjvxmwZBVg
jWVcurIuQBJhoMss+8AT2p85TXCMo8r2Wkc9DdGQ4tjlpfxuqnIsF8rVuAeo0wDOGweqGntT9ioU
Yx9rmPGTl4jOM0mBMPLApO62+8x8G5U9bRfUqgFlJbVvn3OOKk79QIR1Gr54j2ZbtoDEI9nOGB9q
w1OOz7PHrRMPf21tcFBiLZhQBDf/ytJMsAsEKLO6ghA9zH6cB1X7U+J3Hgca/vLa7+oH7LdHW9t2
qLjaJpAIO6DFO3rTXIxZUxYyMfoOguwgbmlfA2vDAb94xlxiyqvcuG3vinxgXQmVPiTWcmp4k3Vp
GXDEAUrnsoV558CPX1nR8JoFEEqPZnSmR2W3ytMViwHQCDvk5JUaEXQKItl16XX6h4k4LEtXhcTC
HAuOhM6dzS4rYUVgzTppknwaLZVDHufU9TFWQg3ilMwmJ0VYQSYM+uTO4k3ftZ3fgTWmbtmz+M1w
r7ForoI2OkzQgGPAlUv/yJigNiZgr+OimrtUXty2zp/V+A4kIm/ZtlwFmIjI/CS7gU0Q0kVRvw0z
DpDHQcQnkw0Uqx63ak6dTfSQVH2RB01KFuIt0nqGdYt2jy4ot4OMDsg3Dlrsr2VffoGI/Zz1k8lE
V1TRQSX5YzX6YYoheyN91sL6Whn1xqo6OOxhLQFFDJ1FhILkVI2WBnunN+8OVDWut8RJCNZwo1Dv
ZMCLlv/VUkyLHaDQIx4YmnqCzuGYxDPXNh/j7ikvSWLXiMtWwA4yK/9MCRjKT558Cuc4teIGTMWL
EPzbFYFqQuUZbqPCQ9+v7a9YkY/AhSi3YQDoyFp4IvZyaXCVdlu32S7iFMilY96e+/5gpWeF4+QI
VlCIGccrMDj2mVBWEvOQsCRgNRUYY+utnQJiftw3gw3G1fkq0uV5VftgIHNX59FwyavxrEucwUyj
PQsgnu6kj0CUBvlJa3+NccwCyABhpMKN0qa58R1ZGYOxhrzhTEZ3BbWwY2vfB/kmsxghlT0lhQnO
S27oA/hZ1sXQ9BBnIhrVjXo6jD1fsLloOoNMAlaxIy8xaJns1Vskq7SS/AzPCnX/OjodPsVEy/dz
rD/ldZMeGyLRKQYMf8nKapfmtn7oEvVpbrvphu+y8vFzxWiQsK0yqrQjGQ8nRp4JHweFYkL2u7L8
hasw8iwvv9JGoAxpSCwaG7SM7W2EXeFG4ebV1rJrPM76XhlQ6MrRRo/U8OhMXg0D9DBgWD2urJv0
UrM9x1neCn7BC7Lda7f5CcrWK3MpDXMWMSzxt1mQRHXjND+DwMaTkrrW4yW5QMB6rSbCi73dDCcp
QzSG7XrUKa62VsY+q0jtlwyVcj/oGSgg0Xmmyczg9JpPrPw2p+Z8ACdDZn0cK5q36DjvHMINzhv7
hsexAuojK/ILcv4rhRNYoWiDgKw1CEyiffmsmIzjfN1itQkzzHjfKqv/rpsJ9S2q4eRbL0wJgw+k
OqiRQP2UKkW37qKZXqate3Lcq3063LY0Q13IpDAgq8NFMB95kD/m8wjsWQAPHmSeiSUltAqm9CvQ
eM2MYOPz7I+ARfTWulxZ5CvZCjp2mv/wfw8h/sXErSJt2M8zAS2FmrgHJO7vKGkfetOqfwoQzhC2
jsaglMex4GwzZgn7JCPxF97h4lcA1D1MDoNtuWR3G5jXpGjqros+WgNg0X5p+KnaCZVbbOsaM4oP
Jsj4XectafKnWBKLqZU4rZpQpwSRwpmkPyUi9VDxm4LKxQ6glqGD/CogJOq3zICavEoV02sGwacd
MkRatXLNNM68r0Tj8DLpjOfWCOCVhpPVFPcyx3O7grX4EXnnUKUm/WH1Zj5lW7Ozoui9njLeSXBn
AK6b77Kx8IIkyMWj4cE0Yh46Woocg5lsUuXJrVe2G1Tr/iWJsx18Rl4r8+LXsip5rHjY/yxpkNsS
36E2cglJoCTXJxsv23ZdNKOjH1YdQF2pOM2+NaOXSYLFZcRFaCfmKY0lUNXIEoqRvuIJt0KdTO9A
4dtubdIfS31XZo78bsVLSGovymLOe20t1N2CjWrEzwmWGihmmx91gQQdbSfiGTCXZpjPujOV10Wx
LjSeh1Qj8vQjj0t7K7ohFPLdmOLKAYWIUbfPhyCrFYp2V96bc2IqSA75uDMrgn84EaY++QIHzgNr
nsRZ7d9HCOKRNn0XWnOwU958jRrzZpdOeE93Wt5SEoZy0FnBsGoXqWn2GjARzaB9b1jxCENYM7HA
ajctaRBNH8q884jehSJ96TOb4qrBzzG90mcVtBZdhvV3a2qQJhVMTZmvYNuCHWCpEv/snwFwtlXr
0K6IlTK6ZdcKvoybCBCFvKAPxI58zuuBjuCbxU9IN6Skl6DmvdYUC/57XtviheBIgIEcFC4FM6zF
Jbl6NNJHkTrfzMclmBJTFuSxvmf9h/YHVNTPalMvuLCcbCJXs8/xaa818YUvy74pLdZVJ6ThgaVE
uYur4c1M8j0kKXI9jWeNb/G6HNQOZHL0g5r2nEeC6mrr1CoUh/hL27gEiYK0o9S0YbMFEzTPyV+Z
2ilN5L3T5cFISYDp3M2+36vqS7P+y9WvGb8nTYenmiEyQj+OEKyVZnEJPF+Vj7Lm9HCVHNvXlFed
0MwM7n37mCp0ltp+7WQOZcOl3RuEILW9PHzl6C7QGJHB2bfm1DLkI02A2X1FZNASJguQgxkF8Dz8
VsL/svYPNAR2dN5OM1Yu5ouUwS9t8R3nXajoz3kCCAc71cTHTeyOhJ/zOCLb5DnbQUziQzXvoG2G
WrZT7U+r3FfZ0TT8wqGg+EFrX2f7bHJRJRt2+7ey12MNSYwuG4aV7FygVkkMbmnpx5waKuiNdjrf
C+W8DjeQLG5cV249NfTUAakfHlTduE/ai+14qf38v+prHWBloMWwYqaBfQtu7ezBdJ3ocSSnYuQa
jg7MpMt8ycvVS+PItcwnW1zVssEUQTVaD/WGdrkK3P2iwH/hipq1p+FQITHmSQMcCuOdhnG6Uo8N
5g5GsyKaiKGxg+M2kLMLgzYjD2B47ktEFDxk9A0lKSKH5daJdFwd3DfYwHTN4mrHfi4dgXncaCc/
EI9h81R6uc5owhG//Mn0N6pFmAXBnPXwTwJzcrBI+NxMg9G5Y/6Z4VMqtDfS8nuNEaPDpLxrJZnV
jwZlHcgo+uLY7wXbi3Uh12kgs3IMKBlulPM8CPr1Wj/Wz8OComErj2tuB840/NUM8RVmpoJkQDjA
7B3Rk6BwujO7ZooYkR268gPGwjrhSLJDLBeE6jaHHjZ4F22KkIgrBIY66J/OgPgd6AWJzvoLWM0m
HQ2PynATuD2nHjgJ9S507klZ7dks7sriguvJNsgXJNwjsaeLwxrdk5S2h4wLud1F3cSuaE/nChRf
RJ6rsB9Sk44IUlhUCuz4tNJ4zxnami+KhOqyPl3ZDzyK5s2qH1VslkAoXUn7aMF7tRrxJwxmdoSJ
+ihl3RnwPZvf14xNHaAqn1U1xODfjAfo3EGQTrmjMLvKXxInvGKguDr6lPA79QUvTuyb80gyn2WG
g5NdKFdT+WqKz5JbRI722IxcVRVUnyhuA+SDBhZp4me/DMVHoxiBw/llFiBFEIUyFVdXA3Sm4MRl
/8gxWRc0CTlPfNa3FNm10Ii5nQyCMNAi2mwrsVCeclvmyxFMIe2pSbrbuuiMA86lz6xrz7y0yvFZ
L5/g/gW8Z9CdQRil5OVqGX/ry6iOv0rT3IEFJ10eptb83BbKPoPtxHSxa3s6K7f+9Xy+mnXyO6rJ
m5VtbTPoO3yIk8ORKqFCG5jT8G8GR5yWNBaBJYlO1gyIN7Ko3RWasjPnzqM76CEiYCuv97HT/KHS
PyGbP/QbFZMTXXK1YjuwFJ/F+aM9kKCjmr7qVEwqpO2ynYk+PzbzeXEyzjpT9f+qaGwl8ki8Bu2a
syk5gqJ/GTA3Anp5yzHmKOrXqIjvES4yHZvXqmRC5J1axlQKA32VjTRMtE9VeTPr+G5+KT11uNSO
db+FdIq05Fvv5LBTUyLH9sckzYG6bo/K/CObKfvhk+EB/tENiE2caS2u5i3myzpkBCoflS3mt/xe
keJmf4vo3zLQjIlNTIhS2zT1hhjDjoOYXtcOl7B5jB19PwD7dOT62LRsZPRtUfIhUxMOgOVtKvLn
oROP0mQdZO66SvvqoFEY6sDEYp/W+UsZQPVoUKPEdEzhblfgCUx75cSyk3fidzp3Jpxet/DV0R2i
EuNtvVMsm90yddMJKOv6sSWep7Y4+IfkVjoJf6M/1gmoqOYkbdk5srdqNj/jyQudenCb8/OkMzsy
5MijdDeVlbyc5tayz0cgWdSG3UoWhuy0CFycRG08Rws7ouWbg6HCfOz1IIdsRHX4cqzA9ZWjORtW
u7220khVEr3IUb/jGoI7l2xkxhrnEP/ReZ5TXx4qvO1l0i2x/oeLoCJKjwNPWW8JTZGRHzcXLQvl
7qNw7Ac53TvLIxZwzrOpclpbE56ucsiA8Ytzgpcg4TG7ip8791uwJC/0Dnk4iU+Dae2l8l9fKYft
phjTt6R+MkjsVECt4lLjcX/DqArfwlh8wEYGFMVLWd7aJmABgo3NUg5WDvnZIzxuNmSd4EQOvDtp
0utlojYebF6iRBYvEi3g0QgSlXUWaVZ6CzQANA/ZKw9vEusSkHWiMFv/Nw5I3mKuJe85uVa4hekq
eGIxbJ65BNr/ODqP5ciNLYh+ESLgzbYt0N6STW4QNEN4j4L7eh1oMXp6ipGGZANV12SeNBbSm/rr
VBvgBmuCIGSxVKnzkruDCHQRHRCcsJFWPeQQ9V+sqU+C2AFtMfRX4Y44GOFtsCRCYa9cXmIzd01u
O6sGlFdnLCkb69pm+vInZRMY2rKnKnwymG7X+NblyrPDckl6gJcWmKlEzxCUu16kXpYgp4T0apD/
rTAqcVj8cKMwKOhLl3i/tI1WEX50l5+HcqRVQBM6PBPU8yvUpGm99Im/vWh/+deIHv9coMYEMCLt
Im/0msfwxHA6JSty3yGuVR9MBRzkzN3yI3gVD163WXF8cbzqAnp3gaVlxKR4Q06MJ1tPHwG6hZ6b
nM/xnMIZ6DIkRN14BvHB7ATPEttEakmCXM1B+Y78gtG51f1J3Ur77FneVqtp6ewQCoiHflC4hVQs
zwSdLZ1/NBwOhHYkpkw+WI4AIfnNLkjqMM/R+OUS2bXoYlhmrPXqaN6LOYp7y8fWJruh5GZd1OsS
iyjOctQB03FADjwCbV/kf+MLKgE6ZXwXlKETdvh87Wgf2exccZn7oh0OFrhxc9tG/MazSxG0oFbg
uedLIyJex3Pyjy8Fz7mYNhUrwnRHRl2b8jWhOsR4t/HLlVTc8dQgD8DD2QeHVF47iktLuu67nR7s
JXufhXtuv3L0KIoDUnAzVyr3qITQwQj4RrsCWh0fIGR4rs1XsWmPmCRUf9FYv5h8rX/kwaGYLaCM
9S6bE8Yo7Pcg4VXTSWGdHhwr67u2mZwOe1PAI1pV8HA81K6KcRq1J1vlIH3IzV0rN0b1rLm7aEaD
e/lZ6K5hH4RxTgovSM5NxZcwoFmHmSPOfsPtcXwaAW/CuxxvMsNtUQUAxqBq8/lGzbvg7wr1Jg3H
DFq9iQxY+fHTjfRXthtVBsa3boJFeOMkQiDNmA0DH8VgtESxjoqNbUvyo6BUBAJkr58oCxr9STPQ
Mpm2jhR+KE4agwNra0BV3rI9sLOjjh4fDzK0pmmJ/0ZnDIZUU9n6CYGIdKibJN3g3q7Ug8GWM3oq
/jpOXDSderut0o3aeFBt+urBQcHj7WOI4DkjKYjFBROz4BtMth+i4OGxJ01lk2sPWyzb2LOU7Xjv
s+U47ft3lZF8iDLlZEjrXiexqUOIvXI+E85avAZ40LQHj0he7vl0m5Z/+eh327qAY8myi5PWNcvj
xOtCdrOBgnqb1R4PMSo0xuHX9D1EnRB7dT1/SxoJiO8TUXf20thWBqdq+GXIR3PYW8W+aVxZ2tlE
oqY7TnXFXsYrap9x1jbOc4mcNJbxzjckh7Rxp4ncrAzIvr6tgp/JWioFl0V5nayVXeLOWpkjppet
SjxQ4uXFX6rtNHUHZseHYjqdq3atgyz540fBZ8g9Wa3tZDkYK808wW3h42m94YT2t0SRFG51h8oM
HGy4ZYaYq+devQynpQzWoF7RfrHGlfKtMq3L+pdJtgVBrvXqADDkOgaFwSkUswpYdxi9UcodKTlZ
yPrY+vOlxufF5qB5J/AjpgwFgYJYr2AbuSy7e0M54/xSDuoNazdW2itguU61kKmGEpxRi+qM8TA4
p/CxuyP2LRbePAH+T/c5kf+RQMFakpgl8kWJSk+FlMbiAoEurrjlzDjSYXkyV9l1CNUJU1M2oN5q
2iHEDEZOhBc27HNyx1elNnv+PR+xJQX9ojaZp6xQ35jv0l/EjTJ5oCIo4NdtB5Blm3IjFnfeGr51
cmm6LXP9HG5oyif4Vmqb+HPG+L00SHLODrmeTJXSLtHbZfwN9Mt4QRwsHzPgQX665NzUeGHZWKFU
eLS96bWM8DjsSPkyKtRN92GgL5Rpu5kKAdBXr7OgpJNuFoEQ6IfwscAW2FrkptfHCtER5iMZBfMz
V7es3CKxszmDeUFSOAXEbpJcuaqV48goLZJPLYeMPt51lpnGemAkr2O6ceNiWzccHyvAB8mlX31o
dIWkxO8DflivbNhwEKu+lwWrFInhcAFzxjalksEBXCe2Mmyt6h3zRKdaMh8gvtRRt6YJXxvKQcjb
fSBolvdwRIY7rKxpXWU4xBhMLPrD7Nma1grAXeKcChk6Kyf2Bu9cGl5DWgiAOEhsViqKqW4bfQzO
cnTI4abCc5Fy+qR06iuUKq281Ercn6vAckHylOBHCLBINqpYBA/ma9WPQnTdk3eMAo6fLAjFyuYk
XWn1QQvPDQ8Og+3s5nzl41KUSGRwy53JlErm82Bp1oz4SbdzUatJsRsii3dOLchlDIHlEqRYFXwR
5WgSdKbuStnlWysICNfXBSwCdvn/emXF1zfCgGNV8xkgk7xL9Um/GNjHwKGwqCRm0uBuX9VfScRq
wqOFQsyKi0d/ET1DvcSdCS6o1V958SNXq66+ETXT8Vvqdf/bkHlDfbLmdeK14GNrPB4eokjSr/A0
IT9jE0HWXzOftnBN5H6f8FFPF2gRo84QihTChThIyd3k2yScHNqQsi1qL/F3LDJMeggefd8+684O
qDxz23adWS4HtUFwgfTOwH7IUN5uYjb45aLFL7tgVzecOA0Ghi4CW/cNuCBLUKxdBxXJQLszIEtJ
/vtouQjx9HHTaP8m0goiLN3n7g9fHvSAn6Je2e12dL5sy2tAs+sQHmq3qQhG6u9avg/bA2OsWGZy
CUIJaZmbICiorTuTN+3JcdGfuZkzfB+RW5y1t8L4yazvsXZ7HMFNyYib/6gA/YX8A4gLRFTbK1B0
WWjvNzVsnNo1/V1lbzsW3NTqKDWmI3ZMlp4910KWLnXk49g3FirjjDXvEFcs9rIGGgN2JnTh04Je
oOBdQQFjzFWiOu3xY3GkoU+tgK9wRGJ9pT5Wl8mLklqcy5N1nTGQnvnSdi2xSnG/TCeEkTAabpLF
A7+GBEYHRV1iAfC6BDb1B/q/VSqfKVBFx/wHS/iCWXFe/qMoiawfrBXcOrz5UrYi6yxxvKQ8Tw3o
WxqGjWWSOQVWZd2zQ/S/sN4uBZkcZ6Iu2J5zfSUM2skY33BvU9EjbmydexI/YUCFS/UFCc7smQru
wXvU3HfKEbtCwMCkW9Xpysh3NeKFvD/oZGkg5CBOrW+PZXhWhpsUo/stOdeJEcE1alEjqYcYTcpj
QgY/wewNrA2PGXVVQQsJhLkY9lh7iLHlveC446UrTzx+Vk9n6YIOA1CDTgzu1Taoj6FMRuXMk+Ch
s548WbtiyFkFQJOay1ceqzDfUtBSAUQXk+n/S3cW3S45kBzJwcFfGbdQyvCSqxqrtGff78jSYCHj
mZgFcW5ba21eHzJfXmp4eAIoTOTtcvocYIoC9VGSdcFCIPpxxAq8AKlIwe9w4naoLlN2H3uYs/JF
KolLQFYDh5bmlhWzLC0iMplqf/BCR/aCMtqJSbgBdNqhJFSZ5hRtIBJbdCPV2mStarbybU7zGI1/
XNp93CNVIBRGvEgJpyqziAt/RDYarP4s9cjwUk9n7MKURFPc5TzRBtNJKxkdoa3MoDQGWxIjUTLw
GIchJxzI3eWZK+RqMekSsupHUxKPYeAIdvKVbBHaLaHRpkMQ3QXG56q6jNV5HAR9xjEvvgmk4XhH
Zxdea072Iv/U6mmdj18p9m20nvlnw8k7kj8Vk/IgKTbqFwQyyqfRtOCsy41d8HPulLWMvKD3DIZi
JaiERMR89Cl1Buw17EeJxbHCy1KdJk5/vXu1VguZSPca4qOMil1WrxyHdMTOgnDDuAbEAsYTkyYN
12NtXOwUahAPgjUwc06tRS8IMJwOKRMfVrx1xyRbAogebISOAm6lV+dIsMv65YfcJpzl0zNSf/Ka
1ImAcOvqS4fg0pTJMut6Zl/Q+Kjj+OwaZp/BpZHfNRUr1vczTy+6AayABeNPox+Z2PvdZ1cai9Zh
tHcZgE2l1UvWPsnGQu9+m8I3RB8bAhFvKapjiJOmO3TvqV4x7gwMYCBzTLhOuxNSoYqW8LGRLAWj
mAxPVCRIGTYRCnp/E8pgblm41QqOH1t3qPfx0neh2AQ6jYEaczordu4GDhsXaWgydl99Tr7ZQB1o
cya2AinLgJtddlZSMnDMYOtDdEVSPbuWdVWxuasZ0LJ7/GtydkNtp7pWxqlkTmCuqD1QuSUS2yk4
H1oFKaBiRVktA6WmjPNtxmKo3wnknqSY68qXaMZHlqMEaC8TYxuaabKTIKKy+i8Pg8mjFxwiW7xF
UF0Cx/BRgRhXf8SvYPh3Ei4ChMAS23kTzlqFutt0bPRVqvXe/M/guY1IkqR/vq4dCzNxfZvPIJB7
TI60EFHzXiClKETGStZWYGkpFz1vMRpqa39gvNWa3TqLyqfBqUR8Ej5mTxT6B663jm6o2xia46Vj
fSqF/lNLwZUk2LVj+lulZWAQTXQ/s8FqGrVwDQgFq8db0eJG94t2L9vBI1OSeKnfKLT1CgruJJHD
21gMxkbZuQgn+zMb67sj0zTOtU03pnvM2J5Stf9a38BMThtRsvrKc2vZjyH2BJVWU901afxRyoHG
6mUOFSwOfqehsiltgnyHg6pAEqh/B85MoywmlEIJ1EnV+a0y6TsuGdwXpHih38Df47QFuK4AtYtt
EvZXtDuf7Fr2C3NM222wxoOBY3eVHvMhucl+H7MAj/dgNvB8NhQNLQkDasnAD2S6vuksaSMk4GGK
oZvMWxnYEASNNn6uhQZO51QTNRAp/OFVOGu8t3VS7xPIaTm1K1571pD4dVdIHGX05yNxZjopV103
AAni56ioD1kPr2lhvScDFEGBjwDkw15k2U2TxX5WB1MkV7ZCgnocYHGv947MOqJS3CEIf9GkwyoH
EMiIEMJaTeQNzpoDG8AT2SSYrTlcwIqSjmxrnRf2R4MhW0UMleHz0y8sk6c/20u5eVId8c+sef8t
6TX4t2qc69z2osZgxQNG/XDOJyPekVK/S22k24Pg+0vXBmPQPDb/htrYt3B+Jau/NlCcF/bAqZJ3
e4XEjQQ5ccKHJ1jd5ox2p+lcshyKFW3b1NY3QEEsLATWQOpC4VQk2GkY6yd++i0s/z3h1F2ECLj4
EjdQXB+A84/KJPHemLkHEYD9YbHTmmBjKJFXOqS0hCBpGQwGN0MgYxV/jDyPvj4cxWjf8ZFqbXsF
nE7WhQTizae3VOnxeYzctUZDR+nh2mw3ZeC3GmNmLV3RfkzOGZrt3VYYX9f6tm65YufpWES+Qcmc
sb2JclcVbDWt7FiHxjbp9vXYuUnWnDUNJ6XhPCPFP1bxS5tRkPPaX0NtjPkrayM30h61hg27ZUKR
0a51DMriQ4Js0oYWN1KMmQSSzyG3MfozQeIjWVEF5cy1yzJmjikKodcQfyf95xR38MYPufYDdxNO
1LRoWPlCeXL7lqCkibkWG0J8WihSc9bp2WCsSwqQqEE0SiXeYZdSy4FwIht/ib+MMaRVsyyBK0Wv
vkq0Yw0/FyWSVuUQ4lliu5OyZgSERkwmOq2Y+fjUmEshx0tfypfyuFNIc4t+reCjbrA90SlzmG0k
pGZQB9nKNIBMkFcrxVJwzAZJsR76V21/avYn6LMeTKYd3svkg9ADRj09fRaKzC47NE2E0FBfNSI4
1BEHTJt6KXjtoD2rc6ylDpzIb7ZxZmxyEGSFYFYpk2RWmxBjIQOQ7KB0DqtgUtoIbiUUbaNCsdaB
9vACtCUclPEHJtfCeDaiPRVasImMzzxHjdw4jH7/wGCSuRNu4RquiTpBw6mtVb/kVUPIDhprABDU
jIdyeMm2c1RSlsvpEufwIZ78XaJNO3XoiEURpL3ldHXs5NSd3vtfCnBpVhCHop3YnebEhY3oNmQQ
c9LAnhKQeegTp6wcWKdsY2JkA7yEvWAR3/eMkcAaCs146dRiGAlIZNGH+i5zArMbXvXBiIMC7EBu
rWkiGbSAQFkGTrNUqXcL/IHLOGW6asirin+byK8yG0+dr4PJsS4qi/a2xZrdMwbpG3oNgQzdFx6n
5gURkhsk4bbMczYSdLKgpi46w83I5r/ObHnMh0tUnQwAcwsnkreBwP7hy6eaMG3O6Is6kUNpSPuK
9YeR2f8qJEHSZN8oQHyM+7JqAfkCu3bEEU1QX+EiOE5L/08y+3fCiPbKpN7NcNphQT1YKC2JO4Hq
TkqLBADeUi45DFK1gCxsD24gfzfh0a+CTe9Lp3zrdNzChQux9KoO2cnJtG0y1efJZKTNzsZRnNsY
1fBP4X135iHE7D8MQHogeT5zjCsB0pwImbJG0g1gNc+Cpp3T9A4OZv/ioE0J6Jf8REAQGuS7M0GV
aPtvrH5MMRR+tlgbcBQmbehpvc1c+Vcw1TX7Dfvhkxq2npTrK8Mv/uQW2XAUPMY23VCVnunxWjqR
VkKnz5zOtOSnZirgXXSXP5OBlPwnN/ZpjMZlW2lA1GTXAFBigFqLG/W97suXEM3J6Ks9eZiEBL+G
BA2zqh6gXRKo3nNFiodpWMRZgcwKUVYj/6qn7sWiiNJ8a1q3JtTcaJBIn0iOExtoyD5g6Kx7xnKy
6vxbzVzWyFAtWbiPnfJVdh9tNx6npLrn3fSS1egoSGPCfw9rM/kRw6Ul4TQY3iTauLhiioSXHxxz
dlQnnqD4HvPDHQKq9CxaWWF5g2fGGifo2B81B7hXQHTJk2+TdQqErFGuvK8b1FBHgdsh5TU0Qu3H
HnxGjiW8mOhbbptFFTWbIIiureqQS0vSo2H25xTxOmtkmqEe2xt5wk+VKAaUgqdBSu/t5LzlcnA3
GIMrDOqg/XiZYv3JAg+plVBV5UCEGSFB5y6xKMsQg5x7JrSHCloJljAUjfbUFCz6Y7IQ2csXqQkk
Pzp2yIozX/xYEY88HNcVKx6LfoI/dR4KARowhtswC5mnO7TlW19bb04dvdd2tSkD7bduUObERfEK
kQwQTr4Z6voI4ZJ8YtM5GU59GQ11GbGDl0u0Vda0r+YlgsUd7tcfiCBk2XINQ/kIW/tME8aJbh/q
ojhY+qyzqANMeO3Z1jctluQsNZ2FIfDXICbxQtYXhHkluAvaonmDLvvG5bVNMWzowxMG1HtJLF0h
0qd0GPr6ZFfJsykVNyt6nlLUZLXyU6bLMBzcpNARg7TNvfRvvi9+KZBQNHZrff64SVHHPD2gbSvu
KJu+R/2IKPHSF9XOUJKXyg8JTCtCwm01d2zQqVx/8vfJyMM2yr/gY10piND3n3pSRyrATknHDi2O
9uqcEmGglC07hbYgvFepciqEskx6se3r4RQ27b9R5Gc9lTa5Wf0vpUQ6xnw0aJk9p4NGmtLK9Gn/
a+sLgstFm2cLDmHUxvChWM05V/KjPiLehOM3jijXiw+i5s4qSIfNlOCdsrMDdUWgau/mVBJ7ZTOz
lLqtXcxVh78vAnGAjwQHIl22zoF0xU3BZLOXOIAgMgSp4tYoX2r2qWWUzDYi3rzZ3pR8ZjFcIPWv
wO4HhQce1q/oNo2076kimvId3DzQyLckZVKDKy5AitEgGOCVVdJvwhcI64YAsW25BWfWcgaGnAZw
0ZfNpsZeIzNOzVAxNBEbKvutYjIlYacbtQ6rDQwTmCVmugpmfEsLpbH5IxiWUuHLHpjBUoSNfgce
DOZBixLCAG1ZQtDE7shcQgLikowD+WLIyOTQ7UEshYT3DRjM8da4JcxIVUGPUCDRfY8SJAt8cXbw
AVWQfNlxm8UlSUaBK7rfsh5XPdPyEhBZiz6rc4idr9gGsm3SHHs5jSkEfZIh9Uty9mOqxr7eg/Xw
+iagJ/Nhu1VYTFg3Wzn6Nn09IY6pUNApCB4s8uCSwvKk4iqwYiXdcyjOElSeOgZoK31aTPVq9LFG
Y6CMwks6h4QMWLbHdhtzvYw4f1sdMThrZSRmvgaGGIYAtslukJGnEgo/55ZCuLIjvGY0iHL+pjfW
UmI5VqntiqwKtoEDSk57bQbBOY47V6oYofXtjrJ37Z8EWs+EY2V+A3xYyA2cVBkjJdfIajKzXy14
MqdCmremOh9G9t/MdePyanX3shx25INs2trljKOv4ofQMWWcJYoEC9RY/GNybcuG8bDars0KURnc
iIi9hgXLU/k34s6dCLniSNSNK3IJzTHZlxjbkh0OBrKaMpf/6cWbVnmRah4Cvduh61Y/cLZt9OJ3
/mP6eVyKraRGwJ+dB5hAKhhEnwEuAdyLkDlUjiwH3mH9w5W46JsD+sZFhq25/h4RPMkBw2PjR+QU
el3KBuTqZzwg74lzR60xlUfQBxAeB29Gu6rJrjN/GunSii2/U4ufkP+d7l3PXbX7h12kUr7xxybR
h8AGl8Rn8nLVBtDXDTgTZ+KmKMmp44bLmuhIWNkxxFSBnbP2nIBVZCVOiT08ATghYymPDI+ZLgaW
sicvGdUOEoWbLDUuWHNq2K+m+G0QJ2U7i7mYId5tcZ7s6f+yO02/eMd1kb1GJLSKfquiDuC6g+TL
wpWwtsTSnM4mr6SDztNEfsAEkmK6R0CRR+NKRrJfj+8N+ydqBZZFz2Kmead/oNNZCj1LIFEIa0mV
ZTZOr4pkGYICJFOKG4VZqFG5AFMYvyqIsrUT/LsETpo6K6KEsxJIyXB3Iqp0uxSlbPnmYLCLjJeE
ah/bM+t3iDVcJTWapGQ6hDhMJpz8AoJbg+W6CRXQGDw0eALguvBbjVUQ2pv5QCFmda2h86jkfmsj
LmG+KiANaPI59B2mo2z9ONDCGk95b7m04WQR1fSjBx+RYtf7uw40u2CCXWDxm6ApCOA+BopQKRwp
t1Caqwc6H102vaZigMC4uwGEZw/DUmbSJNDgTQVbnwCqZYX7CpnnqLopTBgTdY7On5cToFWw7+ir
ZGfDQrMFwAvssAGTUVBZyyLEjIMp2ZfeKmShA0vqqwnzNRppIHHRcj4yBgPUlmwmmaUoolwFAYXD
XR0yJkRui5xzE4bAFCLGgpgiiPYq4BmMYLI6XClmjC43ASxXsh4InnqC/9eHgt5ETNocN2qYGiRu
0xAZ1RNxEqEg6JWP0U6P3BhrmsZtjrHE1/ONumeAxpqMZmRTsoyZgmkF6J0Y4RI+rn6SyK2FWaHh
uxlHaH2Aavow8dJE25Z8C4nBbgzxEpfWlRTQIyldFVsIP4ROlvarWVMalfEeWtPGcOZ/NhM84WiV
2rbHNuX0+n527JJ+vWsVzIgBURZFRm5IDwVFJjsLeSySYpiYxNSya4MniallPYGcVtwcjatQuhU5
5ysdbQP6CJfwFLzW1YLfZIzyug0rGKPSinZyCz70BhlkE7boi7jpwz7yYGXPq97YemvEvzRhZ9Bd
rVkKzBmqm58NM2be/CJ9NFi66mzGPy+Z/yHqH1d6hv89+hNgMvtKbCT5X5XQfVmPkbERYMBN/lPD
yOEla0kzMPKPrrqCMvzfeYQ6xgR0Kev04dSixJAjz8cmA98Z/4uUs4t9xQzr0Em3zadEjxVOj0C6
yhNiX25gBEv7EcNQkFxz+y1pL4b0G/hATJHAGBb5ZG8i4/cBH5HYlbfs9ibcpuo1a96i6NqHL7X+
R2R4Wn9Y7avU3iYGthpr11oiSil6BwVpyx8FPXmHpmpgpZIh/+7FxRBHJdoO1FNO9D2i0QbeqFt4
OLbycA78C9hxDOSLCD20idpQXQB67+8Iq7T0Iov7pL7S+J+pQw3PYOfBKL0KOr/hEYaky25IKh6V
p0KYbA+bxEJ6WkJ+UNjYdvY/mjY9c4OswArXLp2YJwhhbNT9a4Mdp5yrk4hHHBu38CtWsl+Daj/D
AdyyNLLhfVjdI+qgyIzVRhtVBAAA8NJs65PLMbJvGBEWZBNXHtawEBSMlWAe0cqjcxnIdTEkgD4O
RGkepaAwEREnlGD98in79RIL4UZ2WNkmbBKZdNBJCz4GhxGjmlz16XtWCAMMB+PAe6Uaizp668ZX
1wC0g8mS0c1ZWDjzjkl3+shsGtnzxCxMeWKYs6W9U2zMal31f5H5yUC5a1jUzvWdxfTGRtiLaAZk
NlJM1OWIDidRojsVy6yg+ugMpK/GajZbx8lpAl3Uq2sAkfa0SWTm7RQnGSFEXBk+kar9EagmX8wh
Dx5D+c2VK5nvJLjxqH+mARCImxL9TtpdRhGvd/8MDTK8fufj1KZH1ly74q8cIYqfbdtL7VXD+MV/
Dl2wSQzMxFy9jcs3ko5XUR+COT41dMDMAOpnViG9ClZojfyIw7diHcR3u/3KEMcAKOoxb7Z9AhKK
6mJnWTof1LE03VJ5M1jct8U1pyZJKUEd8V5QD4TaspBGtCvfNktsEyk2AUYL07jyOvbNhahPdBQg
ceJ7Aoxkkt+KglIbBRPun6BHze1civ6zV9hjZ3unPhvFdULRZgfwP5iFNxklp8oWF4cC2JCgmKWM
vCWXxGRVXSG0MT8MxOGF05FLi0zS+CaSfgksouXdTVPmkeHDbr74gjCGm/4rl7ZO9lWhQqu198H5
jUBRFKxEwuiHidSqjS96e6rn7rE4CHER1jXQPUc7hfGFvybhJih2iX5Gmz9ICHAkQOHICnW6dAzX
PDxo4q3ZFqWXLPaoGmOknvHgYQRixjetG3n0dOGfbUEr2vZujNbU6nFNFtJpNvlNjTdY2XP+v5JI
9lNYseNGPUknSq/u9mHNqTsegTAASSd7Irz1JS/phOUV0pISjwc1sndqjDZDN3dDcggGYufGT1NV
thVICIKxNqKn1VI0YkYVkhOVA4hn4H8y4QQKGDAwLQDVDQWEYqJvbV+wKabbKWzkmfEFav4JUPhP
gAbUD5l0W+0tipQru54vPa23w2zJwg8rWnPDDVumwouYbcoMnGwB7M0p9tGpqXXIS9HZ6knhCBsU
o8OHWis3pPq4IIZ3OVDJLBk38H/dLnlGmsqaEqJQETPgzLdaH9+I6tyNvbTT5nDRYNgnlFW53a2T
GdBeF4cxnZs1jps5L2awPwouNTPCdCfGgyUqcpWwa/Txq9GDB+mm14786h6bWWOiE1P9LRmfbsb4
KlV/JIRsPWm8cBHm+ZoyGa7l97itzF0OMMuPs+2UGJ5PiWPCnASQgR7d2gG+l0Lbi+vW05haWmro
Bj4pLmAHQ0o+laiRgqE2iBytxWEp6aye+smNbf9umDjxtOypqoO0UI3OwvrsBS0L0rzvn1PFZjJg
60+K2LXT+CPVXH2aMw82LBnc+TwBCI/Yd7LDncVcHI7Dul+OvUAqUiOzJbKJukz5LUniNNS5R6le
TQ8lS70WWtvt51zXzGeqkgbVXZP0gynarRJVbOEkyCjaiS/Si1HKFKwMl50Mg30qjnpWfjVy505g
02fHZTYvjGa+Vm/QDo/Ot4CoNxIltQgaooo185JQ61pkPHAJTOdao7Dw4TXSggPVX4FMP2BvvPZK
D5vqr0u6U6KxZhxC+a+DUkfJW4LNlKXsc8p5SHX7S6J0k35NcB4T+VEVoI9BJYl4thJhcOyHb7va
J2+ZLT0MxHk+6rW6Ls94mb4ybCNFRno3+VesAlkL4JQwGuVncCB1mR1fdBWxWGAW4Q+nWlFOOl87
XJ9Tb/WXxpQvIXvCLoYuUt5VMX1XIrxg+PgqX1Y0Uouy7s9nlQRIT9NvH1D3DwPnmJZBF6WzZt+z
1+3x1kDZt4xnb0eu3/5LoIWVtvTeyPZFr9KbQR+IUmBtmunecLBYmltjYk5fdNfJ1M4Jk29Tiw8j
y78GDmwjyAqVdxVT/jyaDn49bYsuu0HlMQnDzQg4l6WAYY0y3KM4fPk2a1MhMNmrzIxzcO0ZrZyV
q2vcKOtyqNcasReOtdVgTKeIaNLYPrZoeSMp2A6k6RI5DGTcJ3oCInVfsBbFZcDBDmLjIrdEgZJL
L7h4yNQCFt4uSvlPSTYO800c2pP2k/uAn3ImU4KFQaG0bhxQCFsPAW6kTr6jbvQmVDqxDpYzMtda
0W7m3jAE+mJPT5Mpq8E2lz/IGJWDHJYXLVfe7WRaTvHT7KRdzHbdhmw1BojxtcUqka+a9RUDCQMD
Tm5AhMuJfSiYThAUrpk5Z0RM1r10dJzNDMAJ/MZ4tDIiqCI60wUAQ2Z27LV5H7cQMB/shge8//TN
cQdsFx2ksg5b4U4NKkJdYXr4pU/nAf0ooUTIs0MYp43TXw0/usIJPYFVcYm4lBEjdZOPhhUBdBsR
BxliycjExpYooygkhu4Vpw7SEDL/4hQDDVBPjUorBs2O4DnPGDLBQzEhLdYut7bq5pBBQ1760lYv
Mb8007z4hn1JW9T7oLfURELAzgL5ZVrBNaDEhT25A1r3GZNz15aRl7FhEEJ3Vak8jNAE1Bn9KuVe
qtGeWePk+ZF1KKrfFilvUxrYNdJd4zh4EbCSy+bRHrSD8QovZlCeVH6BZLuSlgC9XbvaIU6JUv2q
UDUX4P6G1HibRuU9kqXPYEgvQTOtQchZr2JMTkaTbFOBApJULsNkQIexPFOCXW7U7zSSegizyIuQ
e9H0dxDBrIdarOmG+Kf8DSAVAGVkzeASQrCUXybLm+wvnwMpD7Z6eyMBuFCPeE++CxIGq0PTu0q9
iyKAaTyOB71/TDmHtgvCNErmqsjnSAFN4N+C6j2Of0JAaga/2myexkfIx1C4jIdwV9AiOPpFzbwa
qSvta7YumhuoqIlYP/1HYH8sH4r2N5bRIqovcfxVD3dGr8NLyc9T9sEKZKC412+t5TJ7o+cru5fl
bDPFE4on2Tup9QpQPZWztPyjPH72+DdZr1r5R8O4wW7fNPVd1GAOKfDwibTSL5gmjrNfDFfIXn8T
Ig/6+csdidzR/6XVT1siPvtQAT0V6q+t3xQeWxTos7Vsg2y9Qq6RXacYmNWjFh9U2Xr0IK0bdxnF
Fe5CS/6HBIF1adek62keWaAcTPAi9illZfnGN99FB0h03GZokna6tLfym2nhvzy2JObll6TCWovp
pqZbKhwfm9MfXon1VHsw5E8Eyi01KOFJw5vLL9TYlL1Q8NqXAS1Sys+qdICx0UzfotnX3YfV7wIK
v4YjgsGfxAq736f+bhhPoDMqhFxsIpNjixUWT6r6Nwh+VNNdTd9BTU//cXRey3HjUBD9IlaRIAmC
r5o8ozDKsl9YkiwxZ4Dp6/dwX7Rr71q2hwFA3+7TWAnT20Df1freCWOisemNq35Spc4FaSb2vxEI
nsjzmayuLNcNHYaM52nvwZbewkSdkidIL+vl5fauxSmJ8ZOCjszxYjUl9Ptb9nc2wVXv21fMu9+d
7sSfbAwvprs0gKcD0CRvcfVPq88FMvEwvttoebqicuzDs247w2zgiiU6++FsAUtTT3fBeCzDvUUP
PZ3Z5pS4T7G6Z0NfEOH2A2AP30H91+HYB87C679yCMPONWrvvWVHbLNJaDbhDf5SN0je+sdXv655
aconOp2S+hXB3on+FeJZs4tmvMgzoFBeg+ipsBgqic/Sv4s5NncROL/5q/buJv2ANlz4MFs2MEg7
n1DmKw/NkpHeeHHMXS+g3BPqXdl3T+OMxf0cLX8T/7ZUF4xXlUZVpTfnQSLbqndOL7HzmRFp7nji
JgT2qsCg8xCCvkLnQuZ58MznzGy+nPKdIlSgQRIxNrlxpnzjlT/reXt9T/CHB7KJSDFfw/pu5l0P
1T0dwON/lf1XCilmXdzuLV5/0VuIi5jmINwy6W4o74ppn8h/0/Qeip9M/Mrg2XB7TUjuQtFfQzy7
oXMz5Yj8NYyAu5qt7DB5Ne8iurWgzchtig+bxLu1OqKJMiZX5YFuOeroYdAn090XyyXoH7Vzr+S9
7F7L4hr07xmGrNB3bwKiJ0740udXgO+W/xDlB/6l4MXokMyofqMY7ID6UFBHUujDDlI6DCfAP3eJ
/GmLMx3tNhZS+5pb11m8AHnmiMC0eiIZ98qltwmcwD9wuCSieWvFixffdcSsnWJPaGvu8QXdyRHj
0VsS/4buMwKKJDho6DGqvgRqk0eg0kNzs5lRoirBzf3p++sUEz+o30qEUhYBFT7P4X2T/e2XOxdu
jfNetH/XB4yMqb1m3xzgqc4viuJIwGKWLzlid1zdmOI5ds+euGvb/TLcM2mbCJmL55TQgIqewvpc
5tdwxtiz7cw7VSDgwTHGXRwGnZ64BGzanZMTPTD4iNBrDSmD6X5YwQWEKLXB/D0tDTgUaD1FVMtt
bsWSGmf/jUb7j1jhUsbIcJ0XYnVz9JFwIIhFiueSaqO1d5ljKqXTffBUWvK1qpIvK2+/5yLfGTY7
ztz/BOw0t+HwkZP+u2kEGoZiuNjT+7tQIMeQ3r5Oku3xZPq3oRzx3cc2xJEYzLgK1JYSEXq0S0qv
QkmXdpMFu5KSzlaXd45oQFE5gNqdGBMsQG2uSGvlDBCabAv53sOtu6LXrPEnbxtMRPC6Azfxd7XX
Y0iPiFEwZfmF8sE0LClW1AG98SSQJN78yT06AZKP8WpkXI8MRuZlHOUy39ry8JUHqesTG/3oUqAg
41c/WKa9Stdss9Hd/j/wpG4DF2DXMvpM9kuJATfQSYLCIbnRFvh4pFkhiy9m3w32uaBGBWlXXm3V
MI5qgM4sM2erZjpoX833cFw9G2K/nyEY6xl3fmHhX8c7zofhbyOTiD0VzdupTvVeG16IIuUA1Szh
T+losc+hmtWCIW5mndTspOBY+q1JSygQtiQy6SUzz/DTNLiX0k4oaCx69GrLuvXYRDEsLdkNckqn
L5OFgUlGwDmMfrX2IUrCg6oUPSU9TZYKUXdo25XsE/8xRLz1PH/WFnmWbmXj+lU1sduoLyrHK1nH
vELW6w2l/6Qo58a4xHoxtjSNh/8CxHK7AiDng5ZrAeDyuaenMQO6ZPX8aUfm15uAI9ukIS8H08z6
AL2CRhPrZnYIwTC1v6StNx915/12SlVUPv3zymKldDTWxgx2clqoPt8XY4Pru0Nip7ENcG3aiT1K
Z2W/eQ7YzgUfgvHFJXHqp3bsmieHG5yxMrhY0l2j33z7sG2o8ukvTEn681CzxHscOoc6h21gge7F
ybpJNKmIVhYvFa6gvvtYCAQlru8c6Ebkrem42wR/6Wbu6/ZArdFurgJKvcZszzBSYThZVb91Xacj
Gh0+qOx9L53fRqAwmKAlj4gswO+senLBM0FlMVjPvhU+gGGpCCzSu1aF1b0q25aGzOEQNe96wVQZ
KJCjaelVJ0Mf1zwo6y6FKRDZYjxnKVufhAQwZP/b3iUrVgQZRvKEpbYwF6eb7/LV+2APEX7Tpjt4
Fif4sKHlvUTyJvvCbAYiPVVQbSJ2UZ/Bw5kIZU8pT6yHulO3eCbcDsgd35j9QSJv51JlD8Ysf1Rf
VPtFpQfb8tytBlBILt4tTmEVykNiKKYqVUy7C17Om7nmf5H9xJ5ocUEtA4PzZvbsoiyvx5TqyF0T
2eSig/hjKslBATMKcNVk9uPQL1jpl6cJ1e5QNAyTfWP98fLogY1XdJnqEQiLJj1SphZjDO2g8IE5
G4OHOQBAsNSgtUQYBOyrgnNAJxZ7kPgKhw1jfl9fuKvtjZXm0PnzNVstvUf6ZcgG5MXdUEpmGRkx
gmR4cqpsW3iMmHyZiX3aEULPsZILj9BKE3kEZm1qXWqOTzq6aaZRb0cHHgZ+3G0XIneN3mI27iQx
G4v6s3PH4qaqKZXwrI70DC5/yPnxhsYWzEYDXRwVUpiiIhe7KQKvzcy5LKxj1nJM8ocQigtTozzD
US9NB1atjfYCuQ6rNJfBKyrGCUyUTSOZkSXDtOkp46AGMd11g0+KInyYDBb5Xs1g8rFWAdIeTsNc
4aPNlo80oaPLApO+R1l5zkr5yp12YMv2i/IMcHXxkEeH8Q34vksEoX4AePXhZz3jY2XYCTj/Iggz
fk0ugw6eE96qxzziGmfZ3PMAJadCWCMqUfzbCgJc/cxUcsKCAHrKbDxOvrbRj0VJhDgrR+hx4WNY
wnSzIiJY6Ba83DEoFnRK70wbvGU6uY1c64LuZgW8pcO6+RhG7wWk0JMhRNfn0XYUjgCc39Iryocr
Dfi83g6/C9i+B89k59pl8GWhTeAWih/6klXEEddUDOeZ0Sdgi9eMd/ZGEgKKpburNRMBNce3YkwQ
k2a8LZTI85F1xBsZpRU6f4HiTxuJXL6Va3/SUvFZOt8jMlI2S6rrITvQMtztRDf9rs/pOMwtP2ih
MKu7XqbuKXUhChhKXBq66DYq8K9BzKoeFAPl0QV8eAnctoMESeKDcQSvkxvXwxzcZ6596JbqbYXO
Q1jG623b0y63qOaIB7EN03U8hd9sSVDG/YVJKRaNZx/adDj5bHd98S+F+4zBB0r6ys7LSu+jWLri
qrFiTt79uBTnMJ+/k9oI6lrQ94ZonaYWIb0LZezvoaby6iUslM8BTURndu/s5LgVeVdFLNKvLlVn
jbd2UvHE77uwJV/HWbFpf8oBnTZOGrkf+wsTXFzcvWIij/VRttHjLILyiJE9YIWk27LczX2geRky
9h6KFn5fdZWtzRSS5tIwhSmVyf4hxdULm+tOez7geVu/RBo2UgLtC7utuQ0ZwWiXKMjK4QT9HI1M
H/uPgegJg3a0zjsMTA+aE1cQLJxzeb5cFpmRbWHYHaOBkztNdO62KsGbLthd5+yXAxlr5yVamH5G
Lp+mJdznNLCTW2fcaXLtIiCVFGg6xRqPbBpDSUiSPXm59upNfI5Ca/fGn6I3a3E2g8vL1CQUARqJ
ybquyfz5M+vUTIY64DmOXO+PspfH2vIEZ2N9O4v6o6X/I5sGPCMJaVzrUYUm3gOb5yNjqjszB1cm
+I6dcF+Dnz01mV3gB30ZouLsa6JMY1IqHh7WBFy7XJ2ogxuG38UqJdtSwltxRj4V4g1jf0VwgGo6
/FM8XZX1XFbAC7y++9f2K2Rn6K7lLMetw7YxsyQ2I6hmNV1feekfCtWNiDfQZycC+0XwkQYC1BFx
GOyyL+GSkdZFZojQWbd9mL2kpaJnK20+enzj2/5/tEhHmtjZ2nX5PRPjiscMdHrCFGZUzo+xwhc7
zA+iZs8pAjYHnjxkvHcBuiSfvcmePJvbMgzxdxt/q4XJCE89R9aoNm3wGmbAQel5+ZmDNj7NGowc
4/GVzxyRi8qRRn2mIHxIVvYg83BtwQM0PwWUAzAHyXyfDMZQUMwaipAeFve2GvrPQZv7IntF2/1J
4uGYWsOJ9rejj6tG2c9OS2Bm0iPDY78ld2x+/Ow3zF2EL8NIqSajna+qQUgrqAmKj1LKVywU3Blc
i8wl6VjUNY9qRl48Bz4rSvqzBmBbAxkesAz22VgMa3Pbhe097wklAGhmVDQk8zlm+9sbDuSt4Gq4
qrubfNwqWaxffergqSBAuiFYd9Rs8iDKjA65E8YBzCBPw9pCXEBTmRsohYHloiaH38H6y6qRQ8CS
c7QfvW09S58UDZFYhcNsWxb5gx+hXGal7fIftbUpfXG3eAOeHZuSPy/HZdSwkGcZh3zGvbTe0Kvr
zT9gp4hIxG5KuQ0nTmwkkdd2tLjEzoHdPngl16V5PmQ26kLYanuSHDY9isIjUq/mN89rn4rmwLK/
s7vxJyjgasf3egHEMkh8mHowR1H5F3+hKbzN9fb//6Nev81SZ9com9+CsebUpFsWb5fsfInlYIrA
7YMYZ2pjf4xL+BkL1tkWVfwGnXYJK5aKlmDuPPYn7C/csP5wVwAudmivUQ0+hywiRm1Z4rmviNG4
c8X+62osvHdxb/qNYzevScPWLm0EjaVF89L2YIIc0jmNoXxQWhntPIIElJVDzwio/SxLQmW1zl4k
x1Z8OF/lzHE7+Q39YNx3LsDDhNNkT7fTGsCCVVPJswzaCUpUpfb0gJ96y0xnr0mIrg+4ujuJlhli
w0jHWwjdRAya8cVeuBUWLcHBLiPWdA8IiSS9V88D0F172XP4XDhUjN8R8nyc4FpqeRUkFnY/mMMV
yS8TP0VyUCio2b5XZYaXPWcynQ6YYAFqBPJV5/ZbOJG4qeho6oPyYVyLbaLCvPe8o/hr43kxggvp
ze+YptnhMBcFAHAdbfvbi1cHey9vczt5zRK0wSluMU7XhPkh/TDjHa29y+nzZh4w40Txs5db71ZE
QjyNPQxxDlPi1gu+/ZjdFCYMrEgasOYUwT5BpNj0RZwdFAFMS/uXGPojAgTuyk6F4c2cr4kcUR3t
foGd1rzQsryx3eWz7jmM0lmDpiPPqjIHNY1AC3PjbA2UaBzqOE0Vzhv8jRUkgNwiFgf9+8WpqeFk
FqFZiz6cFZFGvRgGZUFzQhQ82lbGpcxD4vFxss8gAeP2CsLdUM+XpjfVuWxaXsK8K6b+FkQlfAWR
kseek/JCDoUC2O7kcRPPGQpEl4NnpZ3KEKLwk+OwFP8mlx1xLIkfzNU5LcafitrKTdgK2qTzh7wp
nh3RudvcfcNr9UenzYt+LR/Ylay0Gtj7c4KtKaBxCrFyPwZYq92QAkFOeE+YsX7zKYnJ93evukW4
Lbyt6ANg01m+MqBZBdCU4dt9VX51I7pgP2f+a4N/a8msf0GHfdo39aESOC0WmxW/oXKgTHlDN+Mf
p0ZtpfwdbERnjcdeS2pKDIYse2Zn4dG8riw6L0p20wN8WqRui/GaG7a7WNzLChrs6Hi3Xj/pzTnr
kheO6+BP4zS5xK63D5pMwA0mRhC7TEXSPUFBiFm0h6Fk1O118BySNKOvdvDXZj4e2mHc8i00qOUK
soTVUmRpVIzZZdhCYP2wZW320VqU2JEwXAr2HK55NW5yyyJvx1gVhoBho9d5GiMtaKJiXo1qPtKM
qRS1DnCFJ7s/pgM2txByfVdG4ugUCRwrTeNTBGZ4NceRJSXYo0+9xOBqQTHRnFrGOiWp4+unxeof
Gmx9lkvpATs3xK3yX6YGNN/2djDxz6jtr5KuJUdLIgHwT7JieXGU8wI8liNDlRApcvB8+d19O4A6
kynB+IJEVT/BFrT8hepYsTyagl01FaUMo5Lw6HKfsFW2ThZF2fYESzhnP1e16ZeJk3dOc/wdUs0J
g3VU2/Wp9XDHWA4FyUnO2jeuNJd6Hzu0nMwxv9eIo40BBDc9kp+lpudCt/eZtVxXI14fT/wZOAxk
Jk9OqfXQNnTmVZV/zmLz0oU8760y5S1N2ZtauUyxgwDDzDTZN1WD7bbIU3YaIZBIv8LU0DoTf006
pto8OLIyvod03WnLe1zWelclkmcShkQHWNZbt5O8EioybIJWhEDonp09DxbbWprJCgwfz6JMUjz9
yTVdvQZEjfLZGTfB+juFZNuygTa/SFmnH9rKYCKVetiN4VOreUfo1qPEwX4PYpYg3/2klYjUc3vx
4uxSTuaLVwyJtZxQBtrBkTTkEUPddxQNt3UcxJugH65ci8RY7yFF4D7BYYakkBiJTwK6KVfhkC18
nE2ckuICZ0b/EDdiP6+1GmXzOg/Vo+4JmKS2S3TV+YgSm6OX4g+j82bfttNLQJkRujZvl5mbpan7
vwQ+2y0dmN84L186Dbt3rog4pIJqs0Wwy8kUynYxBjtraOKt/mnq+upa6uQHFuadmtoXaH2PCq/N
mg7oN3bk4Z6jE2MsAk6bY/fupWI5a0FMuBpBMoB1hQphp8jQ46MOiqPftAQLW3bkplwzsRORbEod
fBzXW8uNvkIPgSic4ifLPc6peMFJ8UvxhdrNI7z6oKcn0MOHndBtcuMjnFgxR9wonKAzNa+GzP7L
Mn0HKmZmZyMN52txyMRkdtDJR+alBJuackFgRurWzkR/M3ViQE9yVJkhvrJWgb0oA+gcNvatthHz
pjLhn2TW7MRSmLeFrfbxzqUpGPMgW4mGGhV3BoY6gsJCEaZ1I4Mu4GXfgyu9G6Gdr3HIOuxka1AQ
6b2V/psTx4+oWneUBl/K1GO95h2DyLzVYJQml2XJN+1vN4gN6vPf3i8piOAN7zDxLjpYXesZErc2
To9PDiGI3d55rCjrI4CT3kg1nOYGm1DfMx5xJO9gdqirhrgB8ABpUoGdjHD8bGwrgjxIExTFbWQL
OM0URfaQWN547oqVfTNsFn/+srLqw0cnUp5/Ugq74EL2dcCNjmjqvInUfOV28CbTZAM/cMLzxAOo
WqA+KZ5q+h2G9SMWgDPgR3/a1OaSLZ5usRtt0VQ/C2wOPYYnTcRReDm1s23IVpqdy2LiahspXsN2
I59Ha3nwKRHgAA2SWq5rnXtgIzfANEm9fYUnp/epQ+ioHQCFf4509ldw8MfK6lAwNTKdCqVQO0VZ
2FBicS2jvKTlLP2ZRP4a9PJXRTyDnNr7ikB/Vb8ao4ias/sWA+AZo+FCtEVIl8b6hTYT+BXVOhMl
+8d0H9KoIwlw+OLgNEW5Cxv3hTwsmQR8YdUC84DsViYockpH95xxpfeTBCeZEFFU2coqpFlxTgm/
aR+e5uqRoc3td1pImmF+CBfY7HaEra0J7XpPr+kqPCuxE/bvVJo3GZVPFc3yYhCPoIize3ek9sQK
4LvWM0jUvFue3CRC74lX9R3+bHJeZpYowLLhti2jd28q36MMI+kcIQGuoL0yzqFkJt1HS6FTEQD/
IO3M69cKe3IV7DCzDMvHMmWfAN/dyPxdlqLD5888hmbYlUIGqsal7Plh4KGkY+Q9W69bqCI6XSAj
uueyr/Sry3zGr6GCD7rGxNrQ/NOiI+28Lp+3YcP8pPLY8zQ+TPfO1N36B/yaZ/neU+pB6itm8kPS
gprr7pAHILXdZWFCnP/xW0TBQAXXoW7wWFix2CbOcTCQO8uwju/bXvU37MLFsXbxa+UZafoKWzL+
SYzX9JKlx4GCMS4l92fktu6pr5AoZxzWsDeZT8pZAbr0iNBjf4WDRCPxzFbVqm7sHEZVMc0u1tbz
gOEX0RLvckZUEeGUj7bbDgpUeD2I8CZqdMfELGdFT/dtzXQ5HEIIdoKZsFvyy10PSgVtJJMN06Ol
IhdvvO3sCUhOSWGgR83/GgyfVT1/ibWba7RA+y3ymWfl3zBLGydvIbYFY9KS8sBj1swvtSB9aSYc
amEBc67yAhSQBgXy2Cq+g1dXyQ6P0NL9jMo++wBXnZjhiRMA9c6A1liVms8BJKVA5HoflfojkmWx
KzwGCJVFgfzCDdol9R8YBR91PYCpMugEfCqNlbCBNfGapbsqKgpQ2IhGlR0ol06Qfl6YN2xKSn1j
Xx3DwQVIqQAWGv/J7Qu59wKGoxbQ94I1dOMU5Ovs+7FznX2jqOCR7DBl171h4qeIRr9YOUmGdjki
If8pAgkujLxZMDXw4BxGok71L4rGs+tXFptKJuLDYu57jghjztFRWxO9fgEIqAKmCqQMwiDplpK5
dpNZhgClFutkeaCZ+9Ez8r2N0cAcC7BdNEs6gJ323A3TyUhQwPBdq+30W8ZpsMHUH7GhcwhtMWK0
Xq1m0Xc9ndhERadD71pHhLmrNet+06EhErunH5DKso1nAe12CZ3zJDo7EYxPQehC6YrwAwezs3fT
RZ/dEutkzWhrr1bTRmVIiyweuoWfdcz0FE3mIIcDjF8rANMtenhNhKD6gabRLqzpt5StjcI9WduO
8fHF0Ug7Na6Etj33M42ZxTSsx1uezhLfR5qN7B/8krLqERJGSNVU2daoEFCzXIchyhTcF7ZLSN6j
AzxO7Jey4jFt2EQWgRqIyOaPXR15j1JPN35M/6jMcUqjhVKWE+D4pbiLRlJOM8z3KnhJMpC7psyr
rdtF+W4syCyMgFwsVwxXn8T5nF7H2RdHX9Cy6CMyoiVJ++hQU8xeN8S1qX3rMXOao4KCNhJVPydz
9ebocjgVsr6VEeAZ1/Jp6nFcqiome0eBBmUjM2OtuLU+UfJ++xJqoZLNl5WEYKTa6FUBnUER4MPO
O7pwNbdCOs0wS0UAqT39ZzzwLoktv4fApvwaX2czEqTBYjAHEcB6k847P1uOIwdhyprEuKkIIKSh
jYMa3qi7Bn0KMLeYvol88KreYmm2KMgrPPHBifxvky0TmE786UvLlKccqZb97CfWCfHhYYKjbguN
jQOimpaP3Adal/ifU3Y7zSyTbjI+wPFlPBA/mN6D4RraJMiGGLDVwFxz+fDnNqAWqn2jgFlucOU9
1V7xOFp0ydiJ87eXzSO9VagUfGAs2eixzGgjFAfIQ8CCw3wdckfrx7M0X6k/PyU91nXtVU/z5D37
8zIgf8GiGaXzavzixAaeufVAorLFWcxvm0V3nMwh7OMboSCFVNfy2JrwuRveLTotpVxuaSYRN0h3
MC0AnBmFuquDZTiWDFsTnwrPThI/aSBGCmc+ozTFTOnpDUZd5DRKF4+RNInEqGJroG4SQCiWCctw
cxgWeHriRjNtc6OBFZPKbbpyzTQfagBpGfZtep+5IABhOgISxXjqeSgXkIxO+SdheBQVP3HYnSqT
3be8ivvfPGT9Dgxax8BsqrPOYjAa4a2AK9XV25xh+YFdW882CcdGbe3s3H9M0/JvVMbvTAHhfgzM
dkO8TtE+5kA/qIV5GSoZ9rCY30LeRVTo1eE1tATvTyJ1rthJfJod+9Spul3q16khC2nDnO7q136U
Hi5lOKoh1SQu1dGRoraEMbl2678F2Z2aPZCvR/yK010Gc7/EruTgPIrRYXIArZXgnwoccdbe+OVn
l14LMyDQEWYlAGPYs9PTuk2J/NCph2777Wj3SGV9wgOODWgxEKHTxNmI9cXUKrRLHEB8/6Wet4gt
NzYo/lULdCGf9xzqRo6mHSfrOPU2hFjdXYpUXIYhqAEGwk16rKi1hcmLVC4Nx0pkK2ZQzL5houIk
9EZIkewLvS8aYjYDo0CbAzRhp21bOxsPr0uZb/yWKVGzJN/aRwauwsO0LOZmLpDy6GkYNuxprmNG
7CunsZwdIKzJhBJZzAqF1fr0N/kAyKw1c3/owpBFWx5b66MhJNsPARGPdN9QSlYAtssNB/Qmv18b
2UOMspPN4UkVZ0NOjnfbLQcWzTWO72LsB0P1aQcvPuposXamqpJiopR1Dp+0TWLE+YkrG96xat+V
Ni7blzrcS7cmLgrPMxocztcRLpkwzndrr+pa7idJ/dqAW2YLky484AwBE2hAycm+GGZSM9Ut2jPJ
6vZW+X8xoJW+krTC4o2MebVlFJG4PXn4MKeamjTv+som5wD0AZvk3H84jf4jIl6LuR88CO1+1FkI
Nd/hZATcpBHC3iQu0mrRpMy6reLVeO5eWtVWV/pZ25xh3BksoBetzvmDL0BNEiNs6ccNt01W+6+C
MjTR9ckfryYkKg1IBIa51lNfYtuZimG5XXycwoOUBteSp88lHaLgXuDx0PbNETJkGR5c6zPOzPDi
DoBm+pEzzvTOYmOb+VUuWfz4/xec4fNlYCcXBdZrUUzJvR2MxGiw9j/ECpzlUE63TEnay+JAYwqq
qLqtR2ZdsxryK9Pj8KYPYvugrM6ndgAKxxKQXlbZm9d045Ollbsd3Dk4xcNAk+fk36d+o3AjNQ0F
D1wFxJji3DR4f3hQzqR/5r9hIBSX1h3PQWzq1/XnKasYXcy4Mlrzwkn+L5oX+5Zp/3AKqPl0M1V/
eH3yZPWu91jrkogb//f/P73kUtJ00qpdOhimX7ppOXhmybH0MZT3yAevKyqlr0r6IV0TnGObJ8SV
S/4hvZq+pTa49zpr3jPvrt+TpXpynUBdmXa1ryM8z/9/GsUGnb8h9VP1QbtxRaL+/K/rZ1NUHcea
gO4UsEHvJwzyhMJD+Krrfmyu/B3nanhWgyX2De6m57qGL967gebO3yVT4v0TU4NYq7R6SkNMJtWE
wqb7NH4INED10bjdjR2O3a1esPt0lMW9pmPubxRJjOdA4ziQvfN37L3sHrmNkgJvlj8CjU5f7dC3
H1XehQ9Z3119ASKN3/m9S4Fd25HSt5q8VleMHNTibv5Im+W78ZP2ivo3PLXl/BCy4noB4+klPvRw
QSB3ze7tYilYY455Kui/2irL/2haDL9lRTRuabr8oFz8Oi7uBQ5CVn+BLnOTgqA4zpjKny26EgN4
ZInT1Kde6Il7B+5RnevmkMn4eR1wHAMvCe/mxPwJXN1fWqKt8JimM5C2xI/5L1pY94Y3eY64eDfn
habecjrPfSFwRaUkhErrb7GM/EiyZsAGwz0TFw9dCF+uM1SxGOAJD3kJqLxn/0uzAsDv/7+UARah
JS/VgbPvnbS55e1IjBeZDcs+XhRofO6g6+SJ7xhY2+eE5Q9IoHfvZhQXoqIypAsi9z4lYzXxtKJH
9cNORk3BfSK827ppsIFIe69sigqLrv0zRXQGiAkq+gIDdGatSmrAvF06UQZgC/gl47IHhAHP2Bm/
pHPwKnaHN0sa7BdG3Dvbk/owDlzOKQjBp2WHZB4JQ6X600sNj7/K50siYSDDR8k2C1Q3+0Y2XX9y
4bwF67A9QcJa4vo+dPCps9UGhmNBCeiYle8db23sFmxV0YyOTZhgEjJDGuBkw+c62g4GmUV0O/bl
T3qs4rtJgsVWBVvgspvPrBryHOQA2JJAz39w+ZGXa1LI370IQYwtn7YW3UvVEELqNcBfqQokR1ts
RrTq23lmHa9H3V5cuJGqjBa2hTZHFWFhEKvBVrCendpJcOCanUsAZ41s1EPIvw9KYLCTObwlmpt0
HagzEInqHXGMXUCu/xgw9Bh00aOBelpd8jQb2E+9CepdwtySkbCtN5ntQC7H5ttMpfMsXIyDMffD
ty2qh8LPttaMXdrzrfEug7bCGBazdj9bE3JWi4mGQ86eb5udW2/vNlLecrwnhGuJYNdyOU6Fl560
GvsP4cLesAlZ+LwhYAj5xZ1aATVyjbbDLqgCztPxoNmf+Gl7RFTBZuLa2UHOmTq2k8e0drC75n5O
wCc5QM7AfXRMdv//QpoCItRS4bz7y7wGYz+z6QciUCypxQxhTBdYttYvvWaibi04y3G+qLM7A7Sm
xO+uLrB0pma4MDPjHNlkHcWOg33n2emjaUbvmAUmv4P1qW+Stqv3///Qs/L87mbxIEK5PCQ3C8DJ
1aeJYKFRB6tAUFto9S9ECNur8on9OaogP8bdeg0850pVN/mlQHcXvX6x2wISlC2OaVv6Z6Wc6IQF
JfsHKYAoV1fMTwLPwWHs3X/a9r/zrmwvYSg1QZLQpmWnytmT9KeEnewWGJF+oeR9PIhGa4Z8ULq9
WsZ3EqfCTS8t5yEULrypgjIUE2bzfTkJMBdq30+++qkiTKO5mK1dF0JBjXVEc9XiLnvxhpspRQT/
FhwjR6uXFynK+n40nGfDyWWvPZLiArjh32rYmGnHYcc4+OTyqUKfCntKiKX9Go6rNVBCka45aJ87
mZpdmtSEdyzsiJWFGdACzme68FL7sffW0Oc0VNyBVTRDh8nIaSwR6lYigFeZkWRs3WFrinv70USr
Z4SyW9va17JEYfIzB28c7VCJk180SahL3oZ7U0Xj+lq7qexAMrH28ktsDfnFHgq+b8mxR2D3eZt8
anaW0qmP3E5fGhbM/SRQV2VfgtjPWfiUV1M+H5pTXivzHDZOc42k4iCYsI/P4zOHgOQiCwZN9SFu
evu+4Vj2XDYVv5TyKlyL840aA3HRIpouyqJJTkP0+v8LIwRaVVBrFXL8bYwW2wDJOEPjBHBNy5fz
ISYdPWrjXHwvG55X6JFJXIPDy42OOrsYXrJ3DVoJ88H/qDuP5cixNEu/Slqu52ZfaNy2rlrQJd3p
Ti03MAaDhBYXGnj6+cDKrsqsmSmb3rTNLMKNDNJJugDwi3O+0xf3vibNpIiHG064xxnz5MmwtYnb
jkkOuVyZct3jHAhwUssNjwedSlRMa+KlLS5CCa0cJxlzHVss30otrat8uWnj5HHCl7TrZBR08KX5
v++vJkMOsCsJbunyisXh+sDADWg/NIDz9833/39/1Jrz29RRff/T/39/asklhMjsCNhWdcDiV+uE
pEdK+zyd/HMDgRZ3a7IvTWMz9kMPa5gzQFnQ0JC8a2JBMVFQBBw+vl/dzG6IpX8OovNYCOToc2pk
Gz9bEhQaGZ0NuIPn7494AtTRaBrwP5w8EkqwY20peWAv7DBPj1H11eyjtr0toNhF/VlIRmZOsxw9
33Cn5Ya18rz1QzwScV90p4x5rA4pe+quhqBaJOp6Tjt1XTgophPlcY409YONi20f9s+1awwHUafD
gbm5BPmUOa+99KkCOxXA9Ei8k5cFL67B8zxUsgU3Ed2iGqMUXl7B74/a5dPvj2qTUQ7bGlCFPM5q
sUOWXXgpzWoGVc1Nlqb4hmf8ejH6i9BJNT+nldffNyBD8dg29nGS8tIKg2qPcdQB8h+2B0iDVeZY
V/Vyk+i63kmT1ZbjFF8qscfLxqkSkDnml51U7fEfNxUu172fGKQ4134vF8YpUjvoAwSfcFqjjWGN
3DXqQ8mGHAsuKNhEv8Y4NJ88BmRcBJb9oiKtVmF2jSr8G1Hjd0hyFB4hQ4vHeMZ2GUeAjvOhvl8U
Nh2N7CiC7thP0jl937BeiTf2rKGqzGH+A16xS1hCxxbbhHBYEKTLdWmNqmTCTDYx7UAmUc5u+5XR
c9UNhiDXD4qth2rigArGv2J5e/Bz+l+zLq+ruj8nmAk4pjmbpiO+p2mYGNI416iM4bEJ1BV2FgX3
EyrOldkyHbAy6nEpnGw5fPyHVBWsgkhBhNzxrpmv3oUuKKLcbkASdVzSgG2IkpCQGVfrmXkJoV7S
gXgqrJe5n/xjnWUKBTydGg5L8GeBS+qaF1bPibQqjhvqnBqCYY4EYcva/tD68O1HLOGCJmttFNB+
PRBeayKCaBUt37iUZ6lK8nrtVD4MKQqPnkFTML1p1DArfB3x2QWRcYxreccdn5Peny7NCZJ+wCIH
Rcom83LITw1jqRpS6yaAmbkpmit2o4R2Rww9KpiVeewCUvQkjovIuGNSsjYq72eiND1Nr6ybMSW3
KUibjNCN0CGMz2LaElnqNimJesjHmrZKWidmn2QALW8KyD4FG9AQE2nPSxYY5oedMFAa2OEm/Rjs
rVGbpyLz75P4Pv4MZltsVNGOWzBN8ZPkz9gUsySdm7y0TdUmijOHg44pOJTOT6n8JTVvMb0V0UOY
mi+9U7DdzsyH0oc+FRGNehiX2GDXLA9th7koN+W1F9O12QU5IlR10S5JaRnyGQPuxErNRMKy6RsN
0MMnIzJRdn3yFYLsJvYl5KyOZjjvH6SJi17W5CUCkCywgDEOiWzXOAd5Zp61iShvDoJtspySTIZ2
CkU4olaMQXiIYC+ZxVsWWRFOMeWve7cbT2hRSmpS9KRztMcdIDdDJKrLEQSQiK0lMKGdXjIht0Jo
4z4M+oUOVdKo4Eg+Iyy8BYmZ70ujgwzThfHD0HsoMXS8HwKfcXeftdvB8OJHy3iVbm/eF3WZPIIB
PmqowxdVS8o1gs7pIZpspOjh8DVbUPtRrZkHNnFIbBT4fl55qrwu6Haqi6a1lcE2U6pkdhFH1sNM
Nw2wibVQNUjzIY9QiRaaUbVTsl8XX0N1siOzuW4zgXcuW04mVGe7OJbJnT+UDC4jmWETgRKDwn08
RHE37pBhJUwDVPhkBrAfgDyH22bwrkfWG3fQLl4DQ/QfplyaWvp1ZxkXzIH5rJqOcSh14KYVmbPt
0eCAjScmVVWixLXfk+7Sj58EiPZ/u7Z+X0IrgZ1uGPDeZr5bXjdF2pCQEIjN96f5lFXX+bMBEnAT
Eo1H5WcwtRQ3ZEsUoByc8KUgbcifA7ygnbtr7Ly5rHxs3HivCCigAqHBgGFohn5ylssNmpBpa9S0
elgYge7a0Dlqto93SS6cu9K79ZG5MfsecWTYmk2Jqc29ykkohBCJCAU1JIKypryV9fyUDWJ44Lz1
KUcwIL0ThftCWuG9Jy5mwqY58u3iU1WPnoWva7Bb65COgsJvKTrHhUOpLmYBvwuitLgJyhCV5Ih7
0ouM57wM2OgW7Y2nYUeVhRR7UaJMqS2JHjhHw2m0lbHrg+k2mTrvyvdfohDpsjmR/eM1KRmn7kiE
Cg0xc0FyfKzph06Gd3SI3v3c51sF63VreHawzZoofeaUfiTL0Pkx1oSJeA5gioltCToWjfALaeBz
6Xo5LmoCisOhmO5C0VwiHS/WMS3kriZn8CGqUXKFw9BscTRzdp4brFbDSH8WX7z7EvijDYP5zIiX
XWvsEcIZxTiSjF7uW9fBWBcT/QoVFB0C9jwf8qloBuzFIBtWXienFzBF8WTVV0USNSDmEFzqJEHD
EsO0BYprAjAx1YdsWvvSr8dm42W+3ogQHMkCrD+pHP9PHr+RNbZTNjAEbED06LDFYzs5IZwll3o0
x7VTPpVI9uCGEOGgmwaCkG8NG0/0ah+6dB3zhF9rdNOa4xzaks0HDOPsl5/NoPMPBKAVY6KYUb8q
byTvgUvlL7bC2r2TFXIF9JnNPhKReRpzqPtuGNnXaEbMtePYCFXa5JHWVwCLs/VJlBztZu0QeNSU
0dWgko8iZ6E/VuBwmfyCEWpoSD0/u+cJLs+e3ejNr7/821//498+xn8PP8sbmkRcCM1f/4PPP3ju
6ziM2n/69K/7zd3m+x5//44/f/9fd5/l+T3/bP7lN53utw///A3Ln/H3H8qv/f3PWr+373/6ZFMw
9Zhuu896uvtsuqz9/gN4AMt3/t9+8ZfP75/yMFWff/n1g2iCdvlpYVwWv/7+pcuff/nV9IzvZ+hv
T9Dy83//4vII//Lr/Wf9I37/X+7w+d603Nf6TUrXcpHOe9K3lcuPGj6Xrxj+b3xuSWkhYzFBi9i/
/lKUZKH85Vfb/c1QUhpSch9ufO7UlN33l8zfTFaYjjINaUrUY/6v//nA//TK/eOV/KXo8husf23z
l1/ZhP76S/W3V3h5ZILf69muw0SC//94v2N0xrcZ/yPxEE4UMSN3P23JRLE6J3w34KPsq5IkAbNI
YL5xDN+mSMtffC81uH530wk2S38ZMNfYTnOdbILOYpmcTcNVpoE0mlFEn5CD6VyPCYfeRRcOUEeq
rrqlfDU4lZOHfghJHT5zcSuBIWoHNXvazD+DrEVStLi4slwAyo/pQXWHCotnl2Hh5M6b0rKfg5wj
1DWAwVnOIGhMZ7Lhp1TUW79tvEuryzKA4DGLkopA4SEjH6TXeDzGTBJX5eb9kYeLIJG0yCvXEPBL
EVpvvXym88mx/qgel30c1KwozKy8NEcFBLdPXAixSBafaZtMvaYjZj/pa2t4yRXZwUZN9E7HSAHj
l8+la0qYArfTgNux8Nsfnt/193Vq+LtFS4x2xgfOnZD7UEri0XR57sJ2sXQPaf4wgWjblP1cgwTM
60cuTONKOGhsmdOHqGgCArUs2qvLsS3iBOZJO2/y3A5vGN6x7kbWeYynXnzptmT1EDntU1aX/Q9l
UkrmGWuqKG+ih0y6BJnmvefddjNZ6bUQzpM7TBlRnirHjDYELXsSFI9gFuPAtAFHjSl72TSLh4Np
qfozSMzHvAb45IzsZ/3USK+MUC4bor5+CKo6sMhvS/11G8EPL8s8OoWmibu2RDMLsYTxOJvLMcHw
leTYEQYgQNgcI4iVFW3P1+B1yBPSxQIcIrNjCa3Y1S7XumLy/VsvdqznSRfeO+Oc9DkLw+bAuI5o
KdQ7x4qo+t00GP0qVsp6zWB8X1lcP5/aOk7vSS1IevTRVNVUIG77bnUsjFn+L3vUvqNiNZEFXVSh
j+o9QmT0ompzJAaoyZ7C1kJ1NVc9oZh4HtZSj2wAarO9Z7YYIgAsQ0a7mkGkmSfZR5wpdksgcolu
67H/RzkXgrKb7yrITVcIYlk0RwV9VRIQEWgX/aa14Z4EUVXtmsxY1HzK9zE0I8tBYwS/IJ+8zTwQ
A8W7QW9o7QVpLRNbKRVl23EmsrsfVbqGS1hvjK4KMKBJR+zdWgRHZppUAA41xJwvYcg02paJ3i4H
qRgW4WXcMd0OEeN3NGgJs00QFKWs3oRoBEV0PDznxsBgyQUodjEqCZjTtZzgRc8pkOPJaVWxb6Ms
Bbs+NAaOftSbG1xhyUuMjPlsIhbiseSJBD88dbF/dHuGpdn3r0694SMhP8Jde1YNE2dM25/xkAHj
QOqsrjzeYB/2MFZPvZXCey+QBtmbqjIsJL/gwEr8jtcTV8VDiEifC+FcEyFlL6Ag1dEWrcKwlWcq
iPqH6uE0A2LiibjIvTQ/UNOTuKB1FDwms6Heao4AYs9CC4dI6GffoQHA2a2eVcqFC3eGPO6qqeTK
i2omy0G17MGjDD95S/973yRK3FBYkPgKNAlwq+ddAKjEIiaB8AuN9tLQ5khO9hjcJ4k1kOSJhSrO
Jf06JsYVzgT7Kpko9I1QsxegAHvHbsyO29E4lRDbKtI3EcuLR8RsiG3JpiH3Utp4dDSCu4KwXXaR
Levnfd8k00GSk3tQBV6aixAB06lRHnAvmzfGWdRmegocVgurpjSpC2eWJNc2o0omi6n3To1Li4gY
ikMfRtzOQn/82FQ0oc2s5udUdIbJwlbFd5VheJALc4+m3KvDe58PkbEZxm1ZG9MrdsiUM3Hvg1oF
2TpYuNMSuYiYpwVrGIzNRzqE4X0T2eLS8KEr6yhPbGxITX3kqgEAx6qSfmVyxztrQN01NzldsBuX
T5Ppm/sqQtmLDNOdt6MOsBc23ywLET0LUN9gQAM3Ay4746MzKgFfOgS+dQFYDQQgbmwcoUjao5sh
9vDhkY1zrDkpPzAft6/h5TLGZH64CuaOTlS5pK5HQYIhn+v64xBmJb3grO0vz9bRDGeyI3ez9YgA
Eq3t3lpjnF+jPZIpphZPb3JkQUvMPJl8ytHGRRgj11u7+CgqAAlNx5yHipUJe4dUbzPYzbF0YTKx
TAQ4xbAdgmGP0Xc11PD0EE9MX6lgl68wl16HkyjuehqYS4by7SVrTqBAxK3zLrZnr8dR0wLuHjqC
i724qYBgVZ4LaVH3h5b22CXqsVP45MtYP094y7v1nFQxJMwhx3Ts1HC0EYlnr3UrjRvqlvLFc0S7
zVuslH4h53vhzuwU0j61GXk7cb2vHJNHJE1lrtOImIhYOuTN9O4YMRNJXRRtBvLfjaVtpEeTY/sP
mh5hvsyHBF0d3niftDJt7UdeuhFbFEzyTssa81e4VOrB7MoHgIOMabkssmDCRTWcSVBrF3+FDC/D
UtlPKmYfR6KL3thW7Tx4MrRHmLxNf9s0udoYJeqjqWVhgSiwdjaG3eRPnkRKj3u5J4/Bkvd5MwNf
ihPwhDiN4Q8JKFdM/WIgX4NgqiiLQzJrcdXrYLhCLjDcdSJTpzAd9HPatvzuinoGBJgsksuosoIr
7c/LYpEl+8gp4QklnXUjhuUoLGo4oV0cAP2MBLNYCxZQ1Jj2tZgD47kvqv4D8Zb3ouIy+pqL0QQR
Au4ErZpeBzFAadsDGyzaLPxkYr6c7uQPTh4Bi93K3MBS8NaeE3v7LvSeS8MEas1OYkW7Z3+KhKgT
4bLmw2SdD69TZtgQ72tEj1ronZcO6R3mRpRaiS/ye7+eB0wD+WJTb5fOyqKgooEyNGnyirCBbdnV
ep842r8q1DQ+drlFcVMyfryo6qySoNRtpHSWTRSzpbokhs4ed+3GSnpvk41D+OW2S+4TqRG4ulqG
dGsLvXQPvQTGWa2b7trsZXvg2srWVLEu5cCY56vURMRH3+kfajqie3KcFt1/0r07s85A5pg4YwkN
ew8i9Mggw7zCXoVTWFEgxpLcNG3+LM0mvgx1FBJTM+DSRVbluyfO/TWZOIm4FYsr0VQBmqPR1ve5
GoPtUFkja9NpejFKFqtTaKhrhZf2ObHq8pYquXrr4676NFwSypwq8jkTQa8FxD9yBE9PhqndhAQ+
wK8+oioyKiKYvGD1rmsczmzyJl74C3yzEOtnaa+kCggOLecYTj/4uOLOEbr5rNu6PMxRW8hV0kzh
MYpCrIYpV0nF7jat73jLmK9z1hbDJtJiuoycTO9wpS4pyYR+Ys8qn1QDG1BUWcKB3MMp02a2yatI
re2ZoLPMaF7ZbqjV3GbOHnBxBOG0BZnByXNl1UKdsg5mHzz0bj8xarsManZnF3EkxgOXBJDyueVs
nIA6v0xyHw/EPG6NqKhXUTgYt5Ljfe2gpDsl6JM3paBj1hiFHl2eeZJQ2BTzZme7KtX8IzM0KVMU
x+vcG7s9R/tE7GYZE7DkmtGRFDfjMpSlPEHnZGocukS6lSz6H/GDxldG22PF85mvbdqsx9yQB8Gx
Hbz+soKUvS2YqJ4FZqeTBigHlqnR7a4y+oQfaftPriOinSGK/lzWeXlyiCxzYFGG0blhMXQyXXIa
hrByD1Vp69eu6JOdTLLguphxbNp9OB04JDFDcBRYb0mkanAbSb8VWTa/xZwfd04iwAHGOr4NzIIl
wez4w5IxqnV/AU+nuWsF7+WYdfrGRbAD2K0ageOmyTnCXXXJXmFci5jV6cpm1bvldKvfc1Y4JyC8
vCBlVWJFm4EjfPWz5UGt8ZuPMhiAL/FuAQGRcykKyrH90cq2/Blx7gSrrodV4juEhIbzfIMhY9z0
U42lTnetba/ZIQdbpPlk0VpB2Wic050AD7toHrmMtQdEADgYbG+8mzxhoIigQ1SFgFaTG12KYTB2
SH+LLYi97MqNTerV7F+QAu2oK6Kj3dnFBjJ9dWNE2jkGLfz6gOUrVWuFhG5mNJJz0CTBPaekzzxK
sj2mqTddaSqKvgZxSIVzRRlQnubE+GF7c34V2bU6SQRpm7yX8WviAtVtlfLQc0XQpiYu3pDZlVO9
zkYHHiY0T0ws72roHheYSHiT6WusJmckpMCmXGfn0TmYiUN2XUykvSUr5MEGEQSsEdoX3tT6GBIO
dhelQb0vMV+8uJpejbrQoDbKw9l8RdvqviZOqW6brp32yVRARaa5ZYAdhhOegkq4RA3khSUPLPCH
25HyktQxU5/idB42tjMt59BsoYp7ARfLjmdmkw61/8IjDu80gS+qlJjUofdm+7FyuxfUWsZWIFC7
nLsc083I0qRomb85GhKMyIcI3HJRus+lxGqQkBN4tvqMxgWJwYBprwtvmBgzTu1rHwthysidZU8R
04qJnhNBN55Hu+vey0DJWzPLqNDxlJKfm0UGO1pvPFUBGpc0ldMjxwmgC3eCD4sY2noZ+475W1J8
JoiPXvMA4oMFvJ7EOA8Ibh7w7mpYN5zsOSTct2oM/Yk1yQ43shzRRE5zhfrX8SQm3dRshbMaORMc
0rLrTkTHADkbOgZ8PqzuR8fBWRhQvt4pGtDd1JPUzKY5Wlfh0pMOo3cbEUCH7bIQPwdR5Tsmk9Vj
MowOwhHbGrZZUS00osFMdmMsPChhCQF1BWD3JMOxgwUQ8BJzaJSEpbDi56y2y/vJIMzZmuR4A5kn
OmDSlI/QMUnzjek83yT1J5mHnh9fV3J0gdQhZuf6bu2o5Qgjq6183SNpQfoROsEOxXJxO8iwffeM
ISCi2+QFHkPbR61tQr40pE28mm0nd6EHNduz/eESjBZbaRy//TX27XKHOp5Ieq8uDiiF42cKnOhG
dRjUKvxtmtGHWYbAEEME6aEX7wURnVdYvdQVig37sasMqDM6KO97eugj4ud+61fKPDt50V2ivqgZ
wGv3Bgq+/uHZTOanrIUNXg99dO8GY7yZeuzPXM0sa4VWBusbLzAGLA6Yp8pM+jvEbhgF/QAgZhzr
8CHzoo61Sl1NW1GaPSxXSzLzNNG5TZVVvZZIfi+wGhIyXsztve/Fio0AvBvtVwEd+tDsEDeJjylX
pBrgqwAM6IV+xVhCM9+p24ZJkem7QDoFyUCaVfBgKeaUVZMvvVr8UIFj2uA95aTKEg+5ORqJDWBn
ZzcYnUXED2IwP7dNQOboZXZGwZXXitx6V3NlfnYRgLzYluQk8t84tf1/cChrOIbp/qux7GWTff5S
fv1yev/TMPf3+/1tOivs3yzpu8xYHc8xHdeymYP+bTzLl3yLQDlFGen4tmn6zt/ns479m43nmf2m
sjwmMCb3+n0+y5ckRArpcyfpuK5t/FfmszygP0xnHduTyMRQULq+YWJIlf80pa2tTvhWS2Q8UxLW
eM8+CrIwLAFoVas/PDe/T4b/OAlenrt//lUc7w6jYJ4KV1renwfCjL/a1Gv4VYPIjhb7JCtrF3+1
fRNOJQJBdttlsquH9oA45ynR9n3W0i6NYjNnDjtrjYuk/qm0/EzZw0Tp9Mwuea+tGeRMeqTyuCE6
eZ01TH2FuPvXf7wtrf/NX2/gJfB4CBINOAPzP46zMaoPY5whP/c14mUfxVeHKuzCnhFkg8/LKMK6
fLpirxInHza2p7gEtZbGN9Yc3w3mUVfZs6ysKzFwRmIF6L/ZmJEugjhkpoxJT7SwoyRxJREAIccj
63WY9pk42HCEILYh7pc9qEGM/7QhWD6YocqJEEZXTscwjN6GgkZfyNxee1V0HAyizyZ1TLLkRk9s
dgqCIiibfR3dceKBOeGTIegxZXOwa1RspQ2NfJcMslM1TCVBuPVhsiBVZLgQW4Mtmak0BhDrMyoY
FSN3AQEq7lVtfDa2d5zK4VRPsF6Krrw2dcMyu4xWDOjLda28d2/CtBQs0EPySghfaFBajaewnLaB
bA6pFDthha/uPFER8qe0rj5WqXcTzOFlC+khwWiiwmEjF3G0gd0tj5pD36OCEiUpFdQ+42xc5n5P
RVZddB6qEyu5iaLk1ijEXhUZspPonA1YjXhzFFO1N0ofr7MzkcsA+duOo52q0yN0fVhRwXsqK6iW
0SbvooeAXhys0dL+vgEbJGeJ95+P5aD01lGb3KED2cFw28Yh8PrI3uUUxPh1aNXmc5JBNnHEA2Pp
NW7Cm9nUZ4NaucrS3ZwxnEDup2d0f5VLQFp0S1rZHbtPRxiXBRQNAMU3VcojYiADv6qEeaI0UZLD
dRzF7LZjsaeHfAtGLoUM/AfbIEbBZKJLPjGM/umkh1cM5qc8g9pIuA9QrY6WOzQJy+6J2MBtdlF1
tVxBmnie+nzB2TBUZ3r8w4mi+9B171J7GPjGWq10j9Sy9eNHn3jpAHktRSFvWE4v4dZcaDE0ATu/
BZscDUikw9yMV3PT7pyA+MtugqeSJJB/YjKTV0ECUJT9P9KufF6JHJZNy7nz0oXjWAeQfWbdvk7N
khvzE936F4KkVR0O9w117s6en/UEJ78NB8BimsFf6+8N1YBFSeSui9NxC3herToCjIvlCFUxYY9a
GywhENgSM2ddmVnxDHz8qFrjLe/xBSpY33lrIszHaaPPfgGwMOENMZJ8Rlb9beaz55zctyBUjMTZ
j6bd6KJE8PMLk9FBV6bHagheyohnQg4VZgG9ZyD1UPJKt3mG7hWrNnYUxk2+f9+40VPNPN43qw9y
68TcvJZ+cJMsg/EpOTIH35QehYoxrpndnJ10X1YOvWABThBzW5U+1ZGCRx4DFmbm2WE1jtAh+s2L
svCAl0ihcnQrZRvscyluAzv4Aqb3xWpo4/dYb6r4aUJk63jpjZc4765d4HiCmn2hJYwqP/XfWzrV
WHnH2bLfgb180BccGsP/rAdNEe+8g7YaZvxykXmVAK+VbfVzwn9UeUvOWk1OgLyUdCxIADcoDZ51
dZs57j7rU/IWIWXhKry2xVuXVfe+Mi7rqSUnywaT3y0JoGsP3m3D8Tf3LA89C6KjATQVhWXZh5eq
QYqf6r0bNDfddI2lgTzAjvedMCOUbuFlGRJe18SPNqbPEIPSNCRHNYgbb2hfOLG/d2261qRtjR4b
lnrvG82hSLGvzNOWPcPN4hxx3fpSuOIKXOTIyr4553lyXDCARZ6cK2t+MxAxTXRVyDrX2gsfe8z5
oP4IfeKMVUW3QiXPzY/Mgr2F7KJGG9KeMqM7ePgdQsthZwzYAD0+NjLmUFgfiVsfVsipdjGgBDWP
A7Zp97bumDA5cXWuNSz6wD1WJOd07kjQSeW9T6a8+m+s4P64Vf/r/yd7d4NtORUP2oT/w+adkUob
UeB9fP4siz+v4H+/7z+W8Ij0LGXZlukanqH+s8oz5W+2a7ue8gwEpZ7DOv3vS3jzN8szTUUJSEHn
qGVF/nuRZ8vffOQklH8szyU1oPNfKfJoD5Y67h9beM80mC4ZrqTsQhHA37cUZ3/YxgOIsnrTDrJV
rZikuAz/wgF7AI0e7T163hqNEJTnIblh5HR0qvpxErj36FwvuqS5GLH8OyULLdECwvfL7roT0Ztj
npEzPjoYaXuPDR37cmxaREiP3tZLLuqJFLYYTQlwVvfFh/8DiKGVwK3zDAv3FB0dcjiyPGgYQmen
YVZ7NSDDLVNUgH26HSQ7+c5jp5ep8QzJor3sRYQDs3kYEogKktHelj0nj8WsBkSb+VM74iV2OGVf
MGXGNpm2j6BB360piZf9h31Bg7SvKFAvBAwLLAYkzk/GKpqMD6lJhXTMr0p5t1WUjAfMbnGJxxZi
fIAFi1KvhIDmsASzLQCU0QS4Eg4OjPW48LCNLuCxV1As2PrBt6FHhrHlICEfkTONwWs8+PityoGp
dDzfsjAaKmCy7B7Di/kjDBMEoe54inEYusAp9Zi1K0lW5lpQ97bM7oHGroy6uU4FeYhtclsYI4PG
2r+xHCQ9JbvbZTmRtvOpiPubRJTzJo4JmRWx2DQ2qL+kIHXYsro31+vf5VCTwcMqYAU0akj9cm2M
2RVgvIek08e2T68z8Wa06snhSgJZm/y7+Lmu6h86DkktGVBdFhDD8cT5WAaw80/OfDKSJfSqDq/7
prsSUlwh12C+nH2xcz7i2Tv3hhfu/cXBTGP04GgEHLP74cBljz3sto7NkkeMRwRarGUlGxSihMXy
akq7ucmJ3GGU/yQKZg5tdtsOSL+dyU645ALB192FCR/Q8EN82TX5tfT0pL8U+WPVp/eul13aDteR
ttnl43ATR7xEQSWvugX5Xo3tfWUCk0kJi606axEqbvIoR/M8+PcSQjexcimckARtOcMIAz0BlRYt
AWAk9HcXBP3eF8CH89h4o3ZzV1VzYBuOdxBvxRqFszEzasdtMTJH7QH5kjok+uGZNuhZm0vN3hHR
4gKVzndp3j10sbGRuiDKp957/WsTAotK3fAdzgS44iWD2/R/FIXxmHvhRsAUwOXbPzghld4kh4PT
97uaVXfG2e0CPDPO95lCtyiumwhRgqvtDzHCoW77JX3eXrnUiXhGq5tSYQgOh8fvrzoLx7KhFDAb
OgFrQEISECPTjfkBjAubgkL+7AAYRn5wjGLy6O1mOFTSX1Vm9gOf7Kv0+y/fnn7EHP5WzHpOpSBD
B68m5ORQuKC+7DS/CXs4QBNb4QUQOR0SL6AE5tJYt1ta6oyqlAfBph3uSsrRJvsO1CBpF2pikBpc
4VPemM5wa3vNySEVx6A3iQZ5qOz83emR9j2VM3CqyEyBAtinOQxPfeRf2plejQ240cB4mmyobtYI
wsSmjSt6/AaoGm14eLFYl9DQmHiuIcg8Y47FT80vp53n4VNfzcvRXbVyEwiom3Ye4h2mLh7D5tqE
d4sgRuELJ/onIVJl8nYqsHu0ObnHhKnfaOU0jNuHR5yU9YWYCxD/YryZ+/ou8SLUs5JeLGsPkGXA
PXXyKQ19sn55dCzdiIibz01HXsycZN3Kg10dTtWjr5JVEGdf5ggkZRwHeGXNuGFNASWBSVqUajxT
aIG92T4kbvJla4qc1NBXXeUPF20O4XUGnWykhljV3sgBM32WuCNBpNR30FJoYvLehc8NR2lblsl1
YYJ6AaAH6r9gf9oUxa5n65bOODxdK3wuqupttkkUMRWoq3lwcOCS0zOGAdSC1y7HBD3q1yLwPsfC
gBNLvAEoVEhP72FjkgfLgJeo8Wtpz2cQ6NTefnnsQ1KScHN9tjg42QJWQJn4XszUBE3EklhyZr0z
yWqeEcgVi97bCQYT5yYTUr1LCDnC1qyhY5xKSbT4WwDkARDnlJA4QwXe9RD2K8IHe7CNgmf3glVK
izOPrpzoloIABnp5zvyF/Azs9LHos3uQDD8nP0aTj5y1HhIukzOq6pbHYuAMWvlm85TPrrF1Wvsq
bcZHdCwL1A4cgIhJdmFMoCriK5m77gpV82842C6jyF7xfg9KCk4Wnn2Xs3jQ4sFnsbXmtPBq6FvJ
FWBVqXgA/fWS5NjGypx44wCUvpkEEGItCm0b7bRlyAObvWsufmz/lOeulPUD6WOxdkfbI1YueISo
I1ApBedCpwjBltmr62z0kFzVgX/lt/JdhPqjiw54+T49fd1aOCJo1rsZbAmOfUiW+s1wyPdWTv7s
dcODY6bHxn39n9ydWXbbyLamp+IJwIW+eam1kn0jUhQpqvELFmXR6PseT3caNb0aSX2QrbyS7ZPH
mdJd5Xsf0mlbMgQGAhGx9/7395daf5On0b1EsRIQMzrctgCeG2HRKaTXqR0+UuiksJUULlwZHJ+i
1pvRK3rhB900kyJM4cBmOCUbaFOnS4jXR8ORG9Z6RsQr2hvfrZCjBOxoRvEIJBmOcyJONLKz45o1
c8wboOU6dCNSU9Qj4m2tN2ggJDZsuPQIuIEOU946uUV/JMEOmzkpr3W8nm1pKMqp6jZ1imBmKmY4
rkMVm/mIg7uO9bqPv20DTCXsIWjQdY+hmG0+ytgsDOA+Dxs00AvgajniFwiizEGaJiJsHmsi0Io8
AW8hIQ1ktbs0Br4+MBWiAK39VOriGn6xjtNrLPs8LQGMealsauESVdKVk2RMLo0ZVtXtjRXJ55i4
cqCh7R233rDcYZ5z0xbiwi+0GyWRrkknrpqKs5JTTtidUsO9jlQDIyRXmltCQayoHv1bolFaWFOh
HzU6Gv6SKFYVjZXZ4o5UmqhpArMCHuCXl4oM6qilvcDwOFsCqKGhs7VwQMo3TpHcqkEmU9CPx3Rl
RGOipXVDs3Jhq0uK98tBZWRKIArku6dDWUSWAROywU9jbOONkKTRLPQx7Arzx0ip960ITUDHO8uO
288F+uNMTO/aLHg0vRsNDkdU+V/KQstQqBEPS2l+WfYdNBGPJmSIBEpUWJjPQKLSwy++zxN3YN2w
5kPzyXxlAscQr3OHKn4sZxeGnO2zCjgkYhpq0QjXej9Ll5zy7nJaYpNKsKdVnDcjtOY5awN7mYOl
y6CT1OD0hjipxhVonZoUkAaYwlTvBdW/lErnCzsfuiAI5b2cPtiWdN106eVwTKQ5Z9lAnGgh5ZCZ
s1g9gA7pXmaCi2kf/ISNnFhhFESdOOLzUctoj6LrYOpJCzYmsj3xpooXMl4/pRfd1ipYwJKNOXH7
s5lXLF+obmMXKp0C3nBut8leyAfPjihHqmggM0sqbd/X6lJA7jQ2Q0zV7dS/NdjYJdQneKnPZata
FAFWgUKfndtO8Kau3lSzElobG6ADEUJhEetjWHycfSdZTiZIdmw6AhX7Hi2mN/VyLHJrV4QUQj5O
Vh4lAysVvxCsadhbc0OSmAM1ilq9nFac5gzC+AlEI9weNNqO6hgUtVPQI50uGnqH0Ado6yCE6IHC
JyRfA0PXt+VlTqoJkRYOd7SjT4QQX1OnCa6dtjUpGuNeV9Ifnjqs7Fab7pFw9aO2MsBjSN2j0EIu
k8J2q/fiPPZh0MA/31gcuSexkYNYsaOFzklkqqOdd1z7bJjtWKYqCPgBhydLuo96ZhrKnEncUpnO
OaGMA8sne+IgaIjUA23tgyUOorVkSL/76SKXwWrRgTy3IYcK8lSRr0Q3qUGX9Jd1g9GxSQV0LEkc
QxzW8rzg5NWSEQ3SXmPFjki4dcmjbtA9UNG5RWp/OMaoQPxj/OktO5znolEtpGAl46MziQY+nNYJ
q1rxM7Do4toZjqcV2Zix0m9aezgARS2qrjQdCxTFpnPqmsVMfcpB1/ax8OOaRWQH64BsKO7YVTlv
kRXhrCg9wg1WRkBlAvQkyTIhM04v3lXAi92FGIWYvYg+yG3mVaHda0rPipTzzlJmH4haKNYqV5z6
vXyUkV8TZTWrKNp3FNcxIdIJEMkuU6K/6xP7KjbCK891UAPn8lQdyCxh/qmk6XvCtOLQURyShron
fbS9CgJAzXgucpmR/GFBZbOktVKhWcbCGxm1YQUeDs8gSUR+5OjcL43mFZ4yFq1GASXebLD6doWu
hTBDwjyHeb6wAODVqIezzjOIUPULpTK2WRVJY/D1NahWh/OVumnC+MauENEa1Ro024jXJsfowxIx
E82WQcPKXQsgplNFOCoektIg51GqIx1XK9EN9amowC40Kx0NObb2MrmNOepF+izVc09+dtFpXo9F
jc3Zsm48MnCwfrC/6G1j4+K5M5a1Nl3aeFdbnpaT7KPQIJY5qAGpXioJhiGhqdHX7/vrkoqGGiUu
+VqpnHqqPvWYaDRlN9O2HxLiZV6N7Ng7xvpd2sXWpO+iSzemEK56inOZEzTFQtqtEQ2qKHlcjvDz
CGckutBsZxJEtTRJTfGq9Ql+i5CGtqwj/SnVF8WkzYOjhLAX+GDO3HUrQNkxoYoj0bD69Evvy9nI
kKC22KU8DWwLLiowavbkqprFUXOn1JIDKwHSUBqDr8PWi5Z14iD8RMbNYKgeWWSa8fPpR2Ekb1RE
gp8Q1tQyb1RqbEs7xOaEKDuGYKmU4U2hwGb0jHyuOG06Aw0ijIsu28Bzhzfn4AQg2vrMqbVFE9oo
1dCtztFEdVdO5eQrwuJYITuda372aGdXyHXSo9xAE/Y6ZMeldnYrqyd76dUj4RjgMeiJbNC5Yivj
Gn8X/JvOWVZc++ReB4AfSYAqa7B94qWjLsyhFZm2GozDqoSKW3Gkq+QYl3TnttAdkTqeh4VdVu3b
jraDWjv6oXSn6Mm+FCPYWUCJ6sy5KrLoUYm9R7Ux9pFpXJSUDVq/QKJr1VcR4nxZobuRVriD5sjH
hKWXVNgiEIlplYS4L/PmWioLc8cUoJYi10QtOXXM7iovoWkAGUTxONBTEA1NObzBuq3TnePq92ba
FVMhwmK+U409vOacKQKUCzTKIjY5JtHVrZEHCWm0TJTxABZCywrZzYcaKbbyXeuyfjtKFnPG80/4
8yirGNFkC/dbVL4IGg5ZsaRh8KLiaiRhPaYRXmZOGE7dhFaQUqHbnDYxRew2hqwh0qcpQVZWzDza
wlgIteReNbCWogUF63HTeQjoCc/yHqyP9bkMok+yUW3LTv1MO+u9VONWq8bVF0dYlnZ6DIiZ6Z87
uY0AZ43eyp69JiDTKzecPtJhNbT0eFl0zRnCTLEgOKFx+jKBdyqamGRENAzYfnJtZSlWYvFjTYhj
WW0ByBmUbYuIyIGGTfFjUvuuRLga99OYxACnAeCTKoFKncDd9RJO/gruiJIPIliwZ0J1qcX1J8JB
DqNNABSdQ7EgTP1gQuXHWBQ5sEr4i0NrLQkkMefRlwc6XA4gB/xRVjXkEU1jXfhePzEy9KQSYBs6
OmIkV10xQW6XLWzbOGqFL87khh5k89Gtp+o2FJD+Dun8jlZEGsk4JkHvqceZ6+HXVeismKQm9cRQ
6QHSTzZKllUkqhcyIrGpzviP07J7rAOBBvsIP6aqxgDWsa69XrxtQwqTsa5MyDghXNOzk6PnX3qg
k6qpzCQ6jydWwJpdqB5a18om5TVIrCOaXSclBVcUpFdih1wfP22TXnUBkwT+qnSNz0nCUka8Z5PI
xBCXlJPXpPuc01+jSVdVBErUjutrvTI+SQXyjySxC/BkFcc/UV0G+SEosnQPjHWJ7haviVJpV4HF
+tNpOToufANoc3o0eiudxnZ+U6vuNFf6cBaY+lxtEntcIFcbaW1EJarTZkYtf7a7rBhjrXbtue2n
WmtQnSPg4TBuYxRstHQ9+NV/RVvezzL//x1LAwZnL9q8/qo4sE8+B6cwfNmX9+e/+qb+kJSPugKP
Bdq0aWF/Rx7/Wf3BlwyN+MjiG+iPMxX5z8KAZnykZCCi1TaoDpiiilTiWf1hfFQtmXT+11oCoo2/
Uxjgu1+WBVBeWbQMaqJhUX2QTcPgHl6WBcwmSoykdU0EWCRxLBAWWAgUiUnlrzURXHHKM+l2sULZ
JLuCQ8e6tiTwXrGgTSACOHMfTxi6XIR4KwU0mj39LqtEEDYgb0el4LmbxotcEDeGe8kRENCGWG8U
qXFRwX4VafytttFbjMLS86N3+r7r87/jHKQypOompaR/XaBaJ0VSJy+n4J//6FtlSvpI476Cf7Yu
0ddDMel5BlKZElWJRLuCiojykIbk5bk9VPkoo1kyDBNNkCpRvPpzAqpfr8fX2IJUkXaYvzMBJUN9
PQWHypSh03BqaUw/kZX4u8pUWaemGql47SiReVYopF1EebGtOhH2vXxV0/Hw2EcNeR5rw8KdrxQT
MZxDDWFODprt1tAXRWjOWvzeZqJQQ/nIik1u4g7pt0o682KvmINte4gIDm+GxicxiCYUu5aw/Jrh
yBejqX46AnIWrIdDoVxkgJp1dKgznRqE5MDyzOqoISq4pWIVXviN5SyNvrtjgIh8a7J7Ysa3y40y
FcLcXcRkIUYqzIjt0y9BTqVHkgLIp7ADW0XgdFv20ZGjTykA17F2otXppB7JGEkWm38vShMrg4Yr
u2w4ZLSrOdLJqe4v+rDv1oJkH1TJdS+p+pH+R3NThqXFC3kv18Ex0SnaWS07XW9BTx+sWTPDmHKC
xSI7rMEo5di2D8f8gPO+PBz8ZSKAfggF0iEoMIfwAFz3VBoCBoyyHO6WIALJCo14FA0ILmBYQept
nH7cDaGHQgzSEosMRdO5OYQn9hCoQJi4K5JcnzJ8IwJgmTjfKCXa8xzvBvUOlk1D2APQaxk9BUJD
SIQ32AgYyJra2iyp0xs4C5uA1IRD3WrhebnEedba9rJ5wZnLWPoUy9uQ6UPf4aKTLJyrHY08tK4I
Y5nzNVkMD+O5KGHtidNqjCAOr8khyAN3XU1N4r5+CAC9IRS0h6DQBiGv1viniUPA2BM5pkSQSnGQ
h4AyDWpCS6n8pJLd1Utlqiu+whIYXnVEowpRKQwIxE9DoNoSsYY4URO/2gXyaMFQj9DERfxrCXJx
xZvYQ9grufS7ce6+V5y0mSupJoJgQaNAVrgzmqvS22fwNEiiIKYOKdT1E4pVhIOoaKJ2Bs9yjg3x
RKuFi0INlx2CU+iMNNdiT+y0h8CLcAHlmInxhRBiv51e5ll+idB87domyn1amjpxToJjQRi/gl6x
NXO6RnD+AXczTTQVEJA0CcNrQo05XuoaUl0vWmRmMsXOdoLSH6hfMTfKZFaHF64oTGzM2eLi2q4f
ciTKjlrOZQzzKv3OFbN1ArRQScxFB9tWMfoFStQLxa0oamJ3LyWbJnf3tRsP8dUlXlFzPSHOtYJb
rY3xkS0moY/Pe9zMbA/Ms2atPJ8XGeW8jYcoTbF0tVhzx1bhqcikNPCXqe1VDbo4cNNl6OHobJM0
UyLq2dYWpMy6jeuZiBlvWgAszc1loqAoboEs1P5FyWfSZQ50mM7bWTqp3U8tMXXSarOYx6Bb4rwT
6dSOusXARbW6mqLroqmI+vmryElnVSXuaiiqNJCMpCJdyIxWDpVIz286W8O+U5vxQxck5MceFdJM
ai5Mr70a/j4iIJEE76pTrWVqCzNTvq/kbqaEwlSulGlOOXv4f1SkM5zPVn7hzWV90NB5J8nqhlh7
7hEnABylW2siG+m4rq2J7NM1LosT/Aio6eZzKneUFkmB11NsywX0iyMcaca2Zi2Fxp47Hl1TFFKG
J520zqxxk8VsGA7IN5MqNBaWgsVMoO3oPwlTOmNi/GR5GJ1LIH0qJOYeWqbhhyUO2CB9rLbJlErK
0g8+aanHk5XWQa/dDXeJlv7QV+ijVRArXTYw8qaUGaZQe4TMOmu4TfSuN7faaKNoy6ynWTGzVm5L
W/5DjasR1dmVEUe3gWUcAHZMvM6BdY25FkQ5y8LjR6bQ3ICiEvqFYrSTOpzRmX1BDnpalRFZqnba
EmdAtR+pET1q2PyUAt0Ffj4x6CbziHYAWUwkjde7tZ6GScZGoSDEJ8uBEpSlz1o6JLh6JOaBql9k
/TLkS7hMX+leeT9M5WHMlVabNAO1kLAcQFnjTnEG9eNZJuK34x4k25oDB5nTvHsZSOklTgaLvDC3
aRJtoCwtevVSVe1VL7hXzqqzXPSXzKJCvQCzsutAz3OuvBQUd97nycJxaQ/G2B7v4aZXADUCgXS2
8HznEBKXKt6PDkQ6QrEhITqlIDymq2L4a4M2Wjs0F4rfzBTwhCVYcES8G/4bJ+q0xjOFXc22AKfM
e97lwqtnEc1/IHggJAjT1Olv4eZNhoV4+HOF7lNjtybjPGUiINQKJwnv4yD9ipNww4Y662RcQdqx
oZG6JRodvizhoqSnDa++uJEDYR6W3i63mwO5mEtYsTaNY3KsX2CjcNH6GhaN0VIjR45RJl17Iz3s
VoJozYOs/YzwYEx/zFZr5EtXcm4UP9pQ+AlG9FnvC4f6BG8Dzm74WZJZNZYubrMAVVauXB3DBFpq
oF9YMCBMxkvDpLce+lAdnPaMbF4rrNOBuVL7kGYm7UES6CwHbop8gXygzrrJYIfpbYbesgEEaTkR
/J0Cclx7LSbdRicbY4pgSGcZd20GDwIU57RM7wWDevDWrOTbBkucwPTJeO3jgGoCZLrEDXZllN47
ajxvGs4dcM2LHqpAV6gz1roVnVK6NRWCftOb2RyU5Y2YmHsMzDA/IDXtMGUk/FIAL1jdPodyZqkb
focBw7QQhanZC1NV4tG5j0LJIot8lOS5FaXTVnwMVcwSE3WssNyqwUykDVhFUUssLFTu1O4Remuz
Vk6nSc0jCcWFWOOD0HkghOKlI6QrRDyXNHcuG53Els84+izUkEojLE7oMVsrhMqB27Pz4Id6Wcjh
BHwDVGzqm1pdAHrUZ4GkTLGBGePhZVoU2E2SsdLGyFiIML/sNPTklbksJGXm4WTijjungQvbLRw8
ymMSJBUfKUE8G8pHBgVCPuKk0hzFUTymxXpRw0pv6isFS4XcR8bEoQHi7IgOl7GfGVByoDL7zky1
LEpI4Of5e1cnjYsMMbKtMS1w6CXMFiwZs0AqzlWMoAJacELxaJg55oVtPaaVOh6egoGPOK/mWCsg
TenWebiZ0EzXvmNMzPuuogJ+aNx4kbVQUgRv7tvVPu4wPEVWcZc/uGG0CxSfQncvjzKrwFyYa6YG
gGtI41F5lF3hSo1xg6s/a7pAU70ydiVrDk0JAU2BowVVlfMwv2m63CFSuewr99bWoFun8wbBI+C6
K6Py9oFV7GnNe3DzuV4H9DB1K6W21mlPVsSPVpLlXNT6XAOQZNjuPEWQm0n2GAUWBSrKz2G2Iuhc
OFZ2CdWGk3gEf+Qc+XhUypDw2OMpMOqic0R6PYq1cGQx9RInHieSD5vjptdDFnKI+x4WvHK3LDiU
VPSiVU5NdpI9WHegyne4Fqvj3Jv5l745irRbyav3me+Ny+ZRcDXQADx8cZ0OsH+M2h1fu3CT8qIq
ONeQ9R2HpKqmwSB7lZVLBYFqxy13+YWQ9dBttQtaDibx4IQXlxe8jThWt6sMGybyvOTUWCD6mP75
CBQV1X4VColFtjGv+oXJC9Qr2I2nC3rrAFujmccvg14ds1lB+yD1nCzMLLyjQ3phxCyf1Ppwetrb
ZPJQcWWKOQd7QvcxPoxqfS3RFj2MM01K+zhED1tfxopx1vMWWUtM3jq91mXOZQIJQ196bGOo58lO
NZiJbhptBA10BW3fMh15rFfODZisOe3DiLSLz4UVLRSNE0bjX6GNXaI4HFt1NxPhQuF3t1axDhJ7
61rwGARO+AJrqSI487IX5h14Pqg3JL+1GdXpjWBxSsWugQlZ0tsJEmhGv/UeOsMEeyLSc86NUSBA
Ae2zw4t2QrvTZzWPH3SfQli2l1X9XnPco5kcJeRUOuR3XZhUhkHlJq+OhW4u6BToWEJDvpxrDSnf
rt4OG2FUFEd70pKr1pp+XVX2MS/5F61+nyFLUFzxNlCDu85xrtOmOGBzvNV0zMLkK6OM75Qk2tUY
A6j1Bc1fe7cXH53m2gUaq1sNr4J9oymA66L4QbUA0VG69CyUkEFVHYYvtE11JPpIgbQG7sop2r0d
dscYxnpjXsheuBP96E5xu0MWpZsy7a4aAoYi2kB33DJatPtFO0mttmrv7mNsCDujRW/zpUuEYzc3
+vwqu8VR9lOTBQ9Vysvm03KYR5ta5JUJnOth5xruc/gUltiPNUFbDbfVJN1Kd841kQXmDtdg2q44
8e61gFBKjebDP4vF6jj8s6CzjyUiL00oNnhnzqoG5/BQvQ+tYOcwiQDc3Ltaj5Kt3HNivkvD/GD6
9jpu+lEuoELPMG7Oqm1elEejLY+eG+8qtefE6jHNaQdpykMdhLtEkR7ErjxY9k5223UsuVs3nhtJ
dd16/a1sZts2DXd9aN4XwUWlwUCSwcXAyJc5RtA1wEn6M54Ki6BOPnWcOF3wDJp2F+oV9QUJUL55
MLR65RkhfnzFzgqnGc0oWa7dEzof4gLWCSw7pdoNk0INQbWY5v3wGAXkeH3bXuVyRhSz61Rvp8kG
N9fiNN7calBSajncpPkpUO2FZFWHutK3vM1H2awwKWivvDZeuWgvh69ZWEubPRZdYb03o2hn5M5e
6ZhYqXzphM0+y/1dWXxOZX3TlDGSxebg6vp9JOSfeljAY7lzbgCN3OEFj47Uu6iVFv5Ic2wLkMWK
szeSuW1nG9cutl4lcBA0D6FSbOVKuhUMEEnCRpC1KRlG6KsCqATh4Gf2RvKcm+FDhS7mTtInN3Uu
GnMfdf4uj2jFKiPAWdWBGiv9qus0sg5P18+tbYsZmSwfCx7k8JB7YzCxbXYSM7vtC0DInwVf2Qw/
yu419DPSrvec27QVjpRJtpJ169a89025NUQ2FtHZ5wWosdLZR422yeHJ5JipDdMmM2m11out2mJS
PphJ8AnaYuZvw60TF+PhfkRAhjFcY8Kq++FbHbffCZpwhNQx0st2hRn1PgUYIGLoEhbNRRfM9I6V
XkcYUJj5qsV8RcZIS4+PVrEjdMAYcNNZl8MHkyA4OLvhaKp0l+JnfGGObBJNOHPScNXQidHYl0F5
l+DGxltmQ6+hO2p4AK3rIKlCaFPukWej3MB1ziG8k7jH2thWknBl4P0pVyAMXe5L0Wk0qbet290G
vJGCr1+4uPL1sTPpHXGn6BUN5VM7EG8jXtBGZDawgubqFszjOIBdTQ3o2HAyyKTiYFLKY24uy57D
FZNvmFGQn7c51C6/ccG/hryL9s7a4A14bysBp8FV2qH6sQ8kjg9GGO5kVKrD3XedT7cW/EFFuhy+
7vbmwYmk21ZNtlq8C1OeU0ojNM41ZtncxmZ/S1Ic7Ua4DVwLKKm468oSGVq/KEXqcEp7gJRyXQXM
MaG7NRXQaC1CM49RkALhUyciRiiyiQG6RcXedHhLe7mDGVPvMU8YR5G4FtRyX37JQ+uqT907LLIl
e1digJO65URJggfLKz41pTgfdgelfcA0cRNzCZnUi0Qpxqc7qCBedUIT/qaw7k1xJ2Tlcbgn1zDu
AejMh8yMaQCFkO3D8BmHmV3BpaIjdzW8q9gSw0uSV1h98DmbY9GxZULRSBLhEJv6NpatC7MYZ2G2
BgSzQyC9V1q6Tdpol5XRRsUEsCQpJXnDHJBuh9F1jWanWdFdmlTH0so/0YNF0ih4+jNJm37ESRij
5ezWy/ONFPYLN7jrSeyw6cER1e0NAkJZeCz8bKpxNvdiAmzD2ZpBsgN3yX7ZpZ9zjj+hJCMZt/C/
StJLEqeLtDUWCklFN4d1AFiZA2pbqpMSt6FhRY3R0zy9AYE7V1VSnkE9Szr3QoRiHzCtOQ8Ok4ae
5DlellN0puNAs65Vk3O13K01+zYnC4GpPd3Pn6KKbcER58P/6XKZxLDOgkiYxlBba0qFrkH3o4rV
d7xqbH0UIGIyFaB0STIt5WTpac1C6EM62Z19AkJY8HcpVBPLXyM5RiK5SWPc1fHqpQkfcn6+9tTL
TvEC1EHxSijZt3RCHIyeV5nEbcNHLTkCw6DY6iiOBaTTPBVyIs4WQeG0iwc/BoGmvXjhgVkDnb8G
8k8qmoxRvaxE+TImezZcjtdvUjrqRG28rYSxI0fPOXijeeuKKMPwv07vlJgMhD6p23xi2vjbknbS
03tXvW5Fwnp3PIxzll2pjruOcm8u5XizNqSzmHUa6cZhtEqRxxJiSgsQLTLyC1uyZuxSaB/7Jlra
TbNMAhvTFxRZRXmRIZMwDet6+JesU07WLvj5acGQumRBaTnUU2xVO6IzwqkOV7tC9OYNHMKUXqog
VKcJNstxRxd5sB3GpNGtudgkC53Csq7Z08KIV0EBQrduZkFgr1qMNpFbiyGLqbBqNeGLHWc7JwnP
If1500CK5oJqmWOxqG+FupUuEhipGBm2G9dA7lkjNLNJSlXYsldR9iD7qFB9tVqHlTryRBPyCpl4
r22nlZxuPGuwVocHNYqDdZSmIPV9BzGcZUB7yiTiuyCd+mpyrdnWGfRyNlUK+gTI+OFspF0BUgce
5FuHKnUOhT2zLYDAdqEpE048wAmweLSTZOKLcTPJNMghmaJd20VzWQTVFwBK3gQVgYmjMXV9GZAe
YW6XmACwQoRpaQPip+I3ovzg0dMgJ96nztIPTgFbHzNrF4ZNQooIy3UTsua4ViSExUhQGj8ep6FQ
jWLBXAQ9sbQQ24O/D5AIVXkMC/+LQ4jgtOjYw2Kt7VxfQOw8kKdRvCGDQtNtR+Kt0Vd3WR3cwsQq
plp5b+pZtKHHhsOFdvADnFRTCZPD3DcgtwnBIsKyAtqDiAqKpGFslZeNxU0EFYYGdDgibmWNVhGc
YEk9yywjpqFHXydSqIwdgUQCFAT8SBmNklbztY/lieKH46zVJYiPfFOQBHdaHx+8Al26IGfdCMbG
NHDbz2qcgopwkTHKWTCnuU7FO6eh3u+H0azx0SdaAmZKkOJHkdChiqajYUzP7zKrMKKM9PZL0ziL
HA7lJCKh0LtpP/ZVnh72PNMcCGOjVsfAbOaqjQxUJwwdSUcIgghA8aFm423HAUZPI0szrq20McaC
bGE+g5Gs7tLJ7fGox0l3kHXcdJKMRl4MSkujihGUgVIEcDeWFXKEkRo+MivhW+Nfl7F/ybpTjvWQ
LlapOwpInkdo3amV0nZRKCPFFFYV3ItJFCFbbEn/FQ3EyzrYeJqGfNjO9NH/kB6/FxheErqvybtf
4cDf0LtPqNnr5J9908tOvx8v9Gu03qH3/1VF9ulCT6Dgv7pAeOJTVY/wfDWd8qosQ0Gg6il+pe9i
s4eg6OnL1kd4DBRlCd1FmQq9TGH2P/HJAx34xzv/kVD8z77nrz7A+emxDFTfgST8phGAP6xT+VWR
Roi6roo6H/HFCMgf6cWycL2VDWrWFgP1u42AQUX8TSOgqx/5iJS7gX+AMRyUGS8HgBkC9MMSFb5H
VuWhn/T3mgLS20dA/iihP9AMPp45CGNefH7rI92vuiJLEg4NJPy+/bAXa8Q/m96/8pr82itgfd83
/HcXAcX6yNyWFJlqBC/Ck8bixQjI8keNz45EyBL1YXb8Xo/feusKoEkfJZ67aMC4UUwMp5Eevfj4
Em3ToqhbQMsNif8jM/nNRoC5+8YlQNOGhd4YxF9Q2lkGueCLIQDsTo8r2h1Vp0ud7/rttgHezjcO
gap81BB2AJnGOgW1k8hC/2IIJJaIYZ9QDF3SLFRKv90kML5XCP7dZUADt49MQLd0mvI5FGus9C9G
QPuoSwyLjAzL0Cxov7/dSiBLvLlv2goHMwL0XxpbIbwYfvf6MCDByZIlZoCkADbQmQ+/2yxAj/nG
IdDlp8+IXYOBXBQp3uulQNI/GhRaBtGnjCQUBehvNwTqW2eBxnKnKhyImFASW5/4ehYI7IeAt3hF
LCaJKD2P+W90JHin5VDjc37FwUnDuffFYvC0HPLZRYUjg4xm99dnwS8M059B1tj1wsen8Mo70+Nx
fvY/+bff8Bxc/XiBb2eqJ68TRcNt5NW3Du4oXy/+NcQY/vy/P780S3lS87744sBrefHHV9/71RHm
xVefHV6ebuvbz/o2Hj/e6asbmw4RD4Pw/JcL75yfcqBMT1/ovn2qryYt41N8ejy9VOIqPJ//vI0f
7F/+XDP/6qrz/HyOw1P8+HypYQgtXo23Xnhzbr3Pr4TDks5se+tlDyd8YD7sGKf8/IHb/rDxsurM
HH6+9NMUGLb5t/6kY+yV58cPh/JUnovnyz1dXeWs+Narj7lAfgo//BGdc+/zq8fKJmWy2P3Ln8DN
/NKjHUOqeXg4fwePFEUM4Uzx317/ZxP4T/uiH6f168Dn73/928d9Gl9Jtv4Hvr9/fHHcE2Lw8vUD
eYdX7Y/+nD+cPP/1hTnI/csp9Isz6I88On9HpSIt8darjk60MJ4ez4X7fK2np/4OA7HpTnF0yl9d
9j1u2K2+f2jvsALQWhifvZf3OhBL3zq441P0kNCe8nylYWjVv3rbf3EqHHLvw8UpDl5f+K+WqV+8
MEtF/Pqi7zBxFyQ7P6yHXw5/7F8OBYDY5z/+1DLtlxbWZQys7Vy8HmRJkt7lyt9f9R1ei9Upfb00
cLh9+72uu9zpQGx+d2nlHSbbVyreOsnPr2YG8dnbb/swuNAxN3649jtMjPWpPwXuj0PyDu/1xSlh
3/+6OgzvtDTA/N66WMAdPCU/vCLaO4zyhncvCb+by9o7DPHmFD569esDGe2N7zEW4an7/p3W3+HJ
bc/p6VUPpzQgGt/66HanHGhk+AFGOKfg11NjgDO+/frBD0cVHB3f4cIEf16aeiygzxd72v7Fd5h1
B8wfTymv9qsrDymttw7HtXvyvo+SSJ6/w4VPPh2l3y8ZsNrf49Je83pxlt/jhHFd5cFwLPzhnt9j
RTr2D+efDMfQoPzWR3jjncv4FD1f6GnSvcdStyyrvEq/vYgvry5psvgO972u4lPhevnPfgL9tu9w
PjigHS3D7mdrCa3j73Gu2XiPj3gZTE9F+XKE6J39y6uzQvzSgezgekHCQeQnQ6RjcEPT/PNP/eeH
PjaeU3f6sK5yL/y///F/imD40957dF4tNoTuWDC8Q/bh2ouSXLjAZ/f19enXV4bM5VvfhsOZs3xQ
/eyZUw4nC/wOP2OSBI/Jh//14foUEOx50avDHPA/vBre4cGsT5WH6+nzkDwdjkhh0sj9DseN3UkI
PeEzHY1CUVQ/+Rnv8KgPxMM/ufI7LB0Xp7R0vzt8fB2af7u9/H9M/zylv54zouMhV/wtp/oXOdkf
8rcv7/+/LCU7Qk/Yv3o/5XeYc+OErZWl5XVW8D0Oz9Pww+EU1qfH5FWOZCiNv3U9mVekSSPWyOdL
De+h9Q6vN6H8Y5Wf2Aq+3uLX9/sdXrstA5yfnOrVHSMHef5B/3yr2JGpf73YAVX4d5d9OWGnf5YF
fva3Lyomr96S53/1S19/MZpfd+FXl/ptX7iTm1MAeB7Lp7nwDuvkuEvz6tUMe4+NaU42gPJB7qWv
7lf8t1OBdQ4p4l9VbZb564O9NICE3voKL4v8dH4dqUrvMLjca/Z8c08PbChmv/VeMdh8/G4IBj+o
t152XTUn79URVRp4MW+97MX54RS/LlHBr3v7dS+j78ZAf4ft5wr9Z/58b08PbKDzvHUIDqfq0fvw
R356eJ0UkkXtHS7e5d9d9T0SnN8KgMM9f6BVgxjpu5TFe2z2t5zwP1AReXV+lbV3GJT7M1H689gO
zxFA0/Mf//neNk9Ig3xYnD0HEsXz5YarqzzJd5jSfzxUHzb/j7urWU7jCMKvwi3JwVXaVbDsS6oA
ISwbqVQC6eDbABOYCLPK/kiRXienHHLLG+jF8vXAxPTsFit2OpbKR/zTND09/ft1T5Fxp3yANBFY
Xfd1zbkfF6tJVcpzdAgIcBtLqo7aWKN2ABxIrcpXeeZv0x8FYPPo4FkNUoQRK1zcUnDMA+lkih5x
zb95DQCIPoWB3j3fWfmFfj6rfND51W/BAzLsK9tGls8luYIRneZeDB+hGhFI1xcA9co947wfp5Bq
cstymOigTUhRbvH3I7pu4FRhGyw4J4h2p8gIOeEpApLGQEGsG0MVPB/CV5eCgG15vJwpID0NDdy5
MXgNF72znAMUw1yAQFzToY4UI1pSmAKYnIdLPTcUqz3LdGATdYYiOyNLsxT88jSgiwI7d961FZv6
rAG71YvVzDjuyGtL1Ox7CzXbplk2Hvv//kt9W0yWZkrP3+YL3epRP5F9yaH71DwasERbPx5f9n5y
xGwkI6BsgGFovL/EjvBnAb3oJSgL805wW6Ap9x8azXrCVcuJf1ssEjFpT93q1rVOZ8zh1Adb9bp9
/JuZoLPPlPttyYnvr4h9PGmUb4tBoiXc/x3VsgQmbtnCi6ErjnJ4K6Am/dTkHsDhqOTSGwgjX5jk
lltmiUbBGDd8AOASp/yu5HT353igsHhu+/je1Qb29bo2AI6PWfxy6NGA05IiYGO94zzAxj39k+vW
7IfTu8TwvjhGIsLJf9KrByaKinh0f1kMzcQPAKJyRN6Ars4SPPHhfjYZeyxAdh+bCxn8elKgV9g1
YsT8oTnVM8C95ypDldrRWjMscGxn6iHJeWcxoqmYcJaX6p7ZYDtiIEDWIypwi8/gSKceQl2ignGm
0CJGM5obM4yZCYg3eSQrCcC7o2U1gsbWQkV8bhBzOzKWqoRht1Q9QdAkbii3a6/5Bs+uZapw5CzX
5Uyt2Duov0REzyctYgnY6CbBLBUbYlqZHioR9PP1nLd640jAf4xo0kK1hhqIV8clCTqOBMzFKEHH
kKtHLNHJGBVec8DOt4eKeJzwFCSmFxVCiY6e/kxa4+TL0192muUiffp7NcULA46ylfWhgKxR+jR+
8YiGnkN/wFitHn1jh0cnwglfzUu3UALIjiT4Bojz1onKWCAQ08MBocLApJbxothYpHGPIgNqucwJ
xm8FrvfnUtQdSyDKPpsvEzW551os0Zxa29Dy/aYx6d2H93JFunU99Xss06Grya137SnUJ1cdDFfA
47jjJPsnEN7YojHnNRIwfgAAzU3BMaUCeXY3ySBY6xA+6PRRz5M7b0iGFnbs1vd6SYN55cEeys2E
Yu/oqYsn6TF5yE7wUIDdY02zXaxPKtHQPE0hBj7+KhFP97M88S4HmnbBZ9Z71ARGdITodkjE03il
xhcCbcQJ1bATlSa6qt+KAe1w4sDATJmHoa1RoSwPzATNJQ8BITH3MMCc+yrTD45FOjqJlvZAp0CB
cLIScsBcOJcuLSQKlW4vTRDHMPWNDgTofigw+JEyIUQSWdUpRmw84xBJZFWnuVpybmnTTah0P+rU
U7CIdvoEkwXgAwUjDiaxC8VCKQ9Vfudpg0SIPzT5ovBDE7tOKZTh0TK5Uzc+ywIyHhrY9VyvAPfn
fb9IIi0ZFn9ojAUX6dxpA1kfPNfmPgYUKZPlDDJxhCzdtkBejAFC5RfnBK4IpjhyzqxEunOu0aNM
yVJkTBD1WUl9lAYoxb3itkLCNV8QjmvGuH0v4JQvErxt4NWhIol1IpcoFXnxVCzRH6EbjV470wm7
cSrYVFirmZoVrzJIZB2jWw8Dje1V7iSb3+TRnVpOVMp0Io4FYtbRvZ5x52F3KwUL+N7kWHzhq3Es
4fKubghmzoLLWALWsIGUfsKc6izhaaNEf+sawdUUetdD38kpBFlkrIB0H5vrBywyHJSep1yhJbKa
EfaXeFdQol2N2WhNAJIzDyXdjiSw4muMG0boNbZBcO7pFUoBZ7Xz/d/A5uKud113kn65OloMsGdo
FW2be7oK2Ly1/Ud9+uluKRn7Lvc37g93TWcMdJLOuUZIjORfFplfwJeYBKV5bp6WxvXlmiqh7RCl
4HYoi6F1p9B0OhBh11f3wzfBvdB2t04lYLhdv8jsBU/CrRILPY3tn/C/XcpOWkxYlCcQ7eLQDAYI
baG2q9IJ2o7Oz1q36z40d7oArRZmyWGrEvssiFuMgfJ0RcBlEZKrqxYYf2SkJcZxztWdQru/YsZf
Yi1QTz0gwaiqVUpkyT1P92jv5lcD1Gxz4zEeLVl5AwYSyayjW40C3Tlw8UzQNHZO+qssJXLPE5Cd
Lt5gEnmGhZAF76FL4EI+YDbQuIOzlQ4J//sRl8U7xkhismwjjjOVUufYxwxJoIYpI8gIHpIzoUgA
hS9QLc8TGoLn2YbE8Owob30yeZ5Zs32u7ww3VRI7W/AVw2LKQ0CsGXdiau4PxigomJmaWd7HyUR5
kBSJviAFhGvh9KCYSVZlFGOJTiGkdG3Qw8FCV9SiLM5/bRpKy6Ek4JR4/TU32QJfieC80tLjIYjw
E7oa7fwGgdJoF6VRD8uLpd3hnPcwX4d9cI6QjWAkQIAjxQMvvLnivqP5RVjvAcZD7ljPawp+gyU6
omv6CJNQ2V3qL6yc0pZoAUH5yTTzwhiWj0vMF2xo807CYXT0mrMJ2nr8Xa79rRpXpCcNdsd/2zlR
f1OV+DYJ9nrcMTSne4UZdjonkfPJjZ3rx54Zznax6NJrY0rUF7upejRsHYcE3pQqJqyuLTH/0EuW
iT+9I7Farz9FLM93FUnskF9HxjR65c3xSPTrTtTyhnoSVVHT0fu6a1/fDxwUWHLNygyRyOpMDC1g
axFTjUgCpkOLSlEjYQ40etcOF8SFTgtHxSZjEqNdV3jz2WMWL7+7r2kerlyjc/KIdwrYweHtvTrK
Dd1A1X/bWgu1qXpPl1qlv/wLAAD//w==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36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8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9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2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3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7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5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7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8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2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7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8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0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2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3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5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6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7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5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9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2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6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9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0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4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6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7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9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0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5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9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0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5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6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0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4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5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8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0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3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4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5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9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4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7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9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0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4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8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9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0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2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4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5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7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8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9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7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8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3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4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8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3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4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6.xml><?xml version="1.0" encoding="utf-8"?>
<cs:chartStyle xmlns:cs="http://schemas.microsoft.com/office/drawing/2012/chartStyle" xmlns:a="http://schemas.openxmlformats.org/drawingml/2006/main" id="496">
  <cs:axisTitle>
    <cs:lnRef idx="0"/>
    <cs:fillRef idx="0"/>
    <cs:effectRef idx="0"/>
    <cs:fontRef idx="minor">
      <a:schemeClr val="lt1">
        <a:lumMod val="95000"/>
      </a:schemeClr>
    </cs:fontRef>
    <cs:defRPr sz="900"/>
  </cs:axisTitle>
  <cs:category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</cs:spPr>
    <cs:defRPr sz="1000"/>
  </cs:chartArea>
  <cs:dataLabel>
    <cs:lnRef idx="0"/>
    <cs:fillRef idx="0"/>
    <cs:effectRef idx="0"/>
    <cs:fontRef idx="minor">
      <a:schemeClr val="lt1">
        <a:lumMod val="9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3175">
        <a:solidFill>
          <a:schemeClr val="dk1">
            <a:lumMod val="65000"/>
            <a:lumOff val="35000"/>
          </a:schemeClr>
        </a:solidFill>
      </a:ln>
    </cs:spPr>
  </cs:dataPoint>
  <cs:dataPoint3D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</cs:spPr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lt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lt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9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10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95000"/>
      </a:schemeClr>
    </cs:fontRef>
    <cs:defRPr sz="9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9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lt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lt1">
        <a:lumMod val="95000"/>
      </a:schemeClr>
    </cs:fontRef>
    <cs:defRPr sz="9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95000"/>
      </a:schemeClr>
    </cs:fontRef>
    <cs:defRPr sz="900"/>
  </cs:valueAxis>
  <cs:wall>
    <cs:lnRef idx="0"/>
    <cs:fillRef idx="0"/>
    <cs:effectRef idx="0"/>
    <cs:fontRef idx="minor">
      <a:schemeClr val="lt1"/>
    </cs:fontRef>
  </cs:wall>
</cs:chartStyle>
</file>

<file path=xl/charts/style207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9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0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2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3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4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8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8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9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3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7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8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9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3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4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6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7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8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7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0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2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3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7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2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5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7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8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7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0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2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8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0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4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6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7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9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5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6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7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09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2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4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5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6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1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0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4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5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8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2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0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5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39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0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3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5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6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8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49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0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4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8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59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4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5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69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4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5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7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79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80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8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82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83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84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8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8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8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88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8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9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9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92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9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9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9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9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9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98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99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0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0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0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03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0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0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0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07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08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09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1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1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1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13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14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1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1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1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1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1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2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2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2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2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2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2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26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27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2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2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3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3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3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3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3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3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3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37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3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39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4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4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4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4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4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4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46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47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48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49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50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51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52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53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54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55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56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3" Type="http://schemas.openxmlformats.org/officeDocument/2006/relationships/chart" Target="../charts/chart3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2.xml"/><Relationship Id="rId13" Type="http://schemas.openxmlformats.org/officeDocument/2006/relationships/chart" Target="../charts/chart47.xml"/><Relationship Id="rId18" Type="http://schemas.openxmlformats.org/officeDocument/2006/relationships/chart" Target="../charts/chart52.xml"/><Relationship Id="rId26" Type="http://schemas.openxmlformats.org/officeDocument/2006/relationships/chart" Target="../charts/chart60.xml"/><Relationship Id="rId3" Type="http://schemas.openxmlformats.org/officeDocument/2006/relationships/chart" Target="../charts/chart37.xml"/><Relationship Id="rId21" Type="http://schemas.openxmlformats.org/officeDocument/2006/relationships/chart" Target="../charts/chart55.xml"/><Relationship Id="rId34" Type="http://schemas.openxmlformats.org/officeDocument/2006/relationships/chart" Target="../charts/chart68.xml"/><Relationship Id="rId7" Type="http://schemas.openxmlformats.org/officeDocument/2006/relationships/chart" Target="../charts/chart41.xml"/><Relationship Id="rId12" Type="http://schemas.openxmlformats.org/officeDocument/2006/relationships/chart" Target="../charts/chart46.xml"/><Relationship Id="rId17" Type="http://schemas.openxmlformats.org/officeDocument/2006/relationships/chart" Target="../charts/chart51.xml"/><Relationship Id="rId25" Type="http://schemas.openxmlformats.org/officeDocument/2006/relationships/chart" Target="../charts/chart59.xml"/><Relationship Id="rId33" Type="http://schemas.openxmlformats.org/officeDocument/2006/relationships/chart" Target="../charts/chart67.xml"/><Relationship Id="rId2" Type="http://schemas.openxmlformats.org/officeDocument/2006/relationships/chart" Target="../charts/chart36.xml"/><Relationship Id="rId16" Type="http://schemas.openxmlformats.org/officeDocument/2006/relationships/chart" Target="../charts/chart50.xml"/><Relationship Id="rId20" Type="http://schemas.openxmlformats.org/officeDocument/2006/relationships/chart" Target="../charts/chart54.xml"/><Relationship Id="rId29" Type="http://schemas.openxmlformats.org/officeDocument/2006/relationships/chart" Target="../charts/chart63.xml"/><Relationship Id="rId1" Type="http://schemas.openxmlformats.org/officeDocument/2006/relationships/chart" Target="../charts/chart35.xml"/><Relationship Id="rId6" Type="http://schemas.openxmlformats.org/officeDocument/2006/relationships/chart" Target="../charts/chart40.xml"/><Relationship Id="rId11" Type="http://schemas.openxmlformats.org/officeDocument/2006/relationships/chart" Target="../charts/chart45.xml"/><Relationship Id="rId24" Type="http://schemas.openxmlformats.org/officeDocument/2006/relationships/chart" Target="../charts/chart58.xml"/><Relationship Id="rId32" Type="http://schemas.openxmlformats.org/officeDocument/2006/relationships/chart" Target="../charts/chart66.xml"/><Relationship Id="rId5" Type="http://schemas.openxmlformats.org/officeDocument/2006/relationships/chart" Target="../charts/chart39.xml"/><Relationship Id="rId15" Type="http://schemas.openxmlformats.org/officeDocument/2006/relationships/chart" Target="../charts/chart49.xml"/><Relationship Id="rId23" Type="http://schemas.openxmlformats.org/officeDocument/2006/relationships/chart" Target="../charts/chart57.xml"/><Relationship Id="rId28" Type="http://schemas.openxmlformats.org/officeDocument/2006/relationships/chart" Target="../charts/chart62.xml"/><Relationship Id="rId10" Type="http://schemas.openxmlformats.org/officeDocument/2006/relationships/chart" Target="../charts/chart44.xml"/><Relationship Id="rId19" Type="http://schemas.openxmlformats.org/officeDocument/2006/relationships/chart" Target="../charts/chart53.xml"/><Relationship Id="rId31" Type="http://schemas.openxmlformats.org/officeDocument/2006/relationships/chart" Target="../charts/chart65.xml"/><Relationship Id="rId4" Type="http://schemas.openxmlformats.org/officeDocument/2006/relationships/chart" Target="../charts/chart38.xml"/><Relationship Id="rId9" Type="http://schemas.openxmlformats.org/officeDocument/2006/relationships/chart" Target="../charts/chart43.xml"/><Relationship Id="rId14" Type="http://schemas.openxmlformats.org/officeDocument/2006/relationships/chart" Target="../charts/chart48.xml"/><Relationship Id="rId22" Type="http://schemas.openxmlformats.org/officeDocument/2006/relationships/chart" Target="../charts/chart56.xml"/><Relationship Id="rId27" Type="http://schemas.openxmlformats.org/officeDocument/2006/relationships/chart" Target="../charts/chart61.xml"/><Relationship Id="rId30" Type="http://schemas.openxmlformats.org/officeDocument/2006/relationships/chart" Target="../charts/chart64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6.xml"/><Relationship Id="rId13" Type="http://schemas.openxmlformats.org/officeDocument/2006/relationships/chart" Target="../charts/chart81.xml"/><Relationship Id="rId18" Type="http://schemas.openxmlformats.org/officeDocument/2006/relationships/chart" Target="../charts/chart86.xml"/><Relationship Id="rId26" Type="http://schemas.openxmlformats.org/officeDocument/2006/relationships/chart" Target="../charts/chart94.xml"/><Relationship Id="rId3" Type="http://schemas.openxmlformats.org/officeDocument/2006/relationships/chart" Target="../charts/chart71.xml"/><Relationship Id="rId21" Type="http://schemas.openxmlformats.org/officeDocument/2006/relationships/chart" Target="../charts/chart89.xml"/><Relationship Id="rId34" Type="http://schemas.openxmlformats.org/officeDocument/2006/relationships/chart" Target="../charts/chart102.xml"/><Relationship Id="rId7" Type="http://schemas.openxmlformats.org/officeDocument/2006/relationships/chart" Target="../charts/chart75.xml"/><Relationship Id="rId12" Type="http://schemas.openxmlformats.org/officeDocument/2006/relationships/chart" Target="../charts/chart80.xml"/><Relationship Id="rId17" Type="http://schemas.openxmlformats.org/officeDocument/2006/relationships/chart" Target="../charts/chart85.xml"/><Relationship Id="rId25" Type="http://schemas.openxmlformats.org/officeDocument/2006/relationships/chart" Target="../charts/chart93.xml"/><Relationship Id="rId33" Type="http://schemas.openxmlformats.org/officeDocument/2006/relationships/chart" Target="../charts/chart101.xml"/><Relationship Id="rId2" Type="http://schemas.openxmlformats.org/officeDocument/2006/relationships/chart" Target="../charts/chart70.xml"/><Relationship Id="rId16" Type="http://schemas.openxmlformats.org/officeDocument/2006/relationships/chart" Target="../charts/chart84.xml"/><Relationship Id="rId20" Type="http://schemas.openxmlformats.org/officeDocument/2006/relationships/chart" Target="../charts/chart88.xml"/><Relationship Id="rId29" Type="http://schemas.openxmlformats.org/officeDocument/2006/relationships/chart" Target="../charts/chart97.xml"/><Relationship Id="rId1" Type="http://schemas.openxmlformats.org/officeDocument/2006/relationships/chart" Target="../charts/chart69.xml"/><Relationship Id="rId6" Type="http://schemas.openxmlformats.org/officeDocument/2006/relationships/chart" Target="../charts/chart74.xml"/><Relationship Id="rId11" Type="http://schemas.openxmlformats.org/officeDocument/2006/relationships/chart" Target="../charts/chart79.xml"/><Relationship Id="rId24" Type="http://schemas.openxmlformats.org/officeDocument/2006/relationships/chart" Target="../charts/chart92.xml"/><Relationship Id="rId32" Type="http://schemas.openxmlformats.org/officeDocument/2006/relationships/chart" Target="../charts/chart100.xml"/><Relationship Id="rId5" Type="http://schemas.openxmlformats.org/officeDocument/2006/relationships/chart" Target="../charts/chart73.xml"/><Relationship Id="rId15" Type="http://schemas.openxmlformats.org/officeDocument/2006/relationships/chart" Target="../charts/chart83.xml"/><Relationship Id="rId23" Type="http://schemas.openxmlformats.org/officeDocument/2006/relationships/chart" Target="../charts/chart91.xml"/><Relationship Id="rId28" Type="http://schemas.openxmlformats.org/officeDocument/2006/relationships/chart" Target="../charts/chart96.xml"/><Relationship Id="rId10" Type="http://schemas.openxmlformats.org/officeDocument/2006/relationships/chart" Target="../charts/chart78.xml"/><Relationship Id="rId19" Type="http://schemas.openxmlformats.org/officeDocument/2006/relationships/chart" Target="../charts/chart87.xml"/><Relationship Id="rId31" Type="http://schemas.openxmlformats.org/officeDocument/2006/relationships/chart" Target="../charts/chart99.xml"/><Relationship Id="rId4" Type="http://schemas.openxmlformats.org/officeDocument/2006/relationships/chart" Target="../charts/chart72.xml"/><Relationship Id="rId9" Type="http://schemas.openxmlformats.org/officeDocument/2006/relationships/chart" Target="../charts/chart77.xml"/><Relationship Id="rId14" Type="http://schemas.openxmlformats.org/officeDocument/2006/relationships/chart" Target="../charts/chart82.xml"/><Relationship Id="rId22" Type="http://schemas.openxmlformats.org/officeDocument/2006/relationships/chart" Target="../charts/chart90.xml"/><Relationship Id="rId27" Type="http://schemas.openxmlformats.org/officeDocument/2006/relationships/chart" Target="../charts/chart95.xml"/><Relationship Id="rId30" Type="http://schemas.openxmlformats.org/officeDocument/2006/relationships/chart" Target="../charts/chart98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0.xml"/><Relationship Id="rId13" Type="http://schemas.openxmlformats.org/officeDocument/2006/relationships/chart" Target="../charts/chart115.xml"/><Relationship Id="rId18" Type="http://schemas.openxmlformats.org/officeDocument/2006/relationships/chart" Target="../charts/chart120.xml"/><Relationship Id="rId26" Type="http://schemas.openxmlformats.org/officeDocument/2006/relationships/chart" Target="../charts/chart128.xml"/><Relationship Id="rId3" Type="http://schemas.openxmlformats.org/officeDocument/2006/relationships/chart" Target="../charts/chart105.xml"/><Relationship Id="rId21" Type="http://schemas.openxmlformats.org/officeDocument/2006/relationships/chart" Target="../charts/chart123.xml"/><Relationship Id="rId34" Type="http://schemas.openxmlformats.org/officeDocument/2006/relationships/chart" Target="../charts/chart136.xml"/><Relationship Id="rId7" Type="http://schemas.openxmlformats.org/officeDocument/2006/relationships/chart" Target="../charts/chart109.xml"/><Relationship Id="rId12" Type="http://schemas.openxmlformats.org/officeDocument/2006/relationships/chart" Target="../charts/chart114.xml"/><Relationship Id="rId17" Type="http://schemas.openxmlformats.org/officeDocument/2006/relationships/chart" Target="../charts/chart119.xml"/><Relationship Id="rId25" Type="http://schemas.openxmlformats.org/officeDocument/2006/relationships/chart" Target="../charts/chart127.xml"/><Relationship Id="rId33" Type="http://schemas.openxmlformats.org/officeDocument/2006/relationships/chart" Target="../charts/chart135.xml"/><Relationship Id="rId2" Type="http://schemas.openxmlformats.org/officeDocument/2006/relationships/chart" Target="../charts/chart104.xml"/><Relationship Id="rId16" Type="http://schemas.openxmlformats.org/officeDocument/2006/relationships/chart" Target="../charts/chart118.xml"/><Relationship Id="rId20" Type="http://schemas.openxmlformats.org/officeDocument/2006/relationships/chart" Target="../charts/chart122.xml"/><Relationship Id="rId29" Type="http://schemas.openxmlformats.org/officeDocument/2006/relationships/chart" Target="../charts/chart131.xml"/><Relationship Id="rId1" Type="http://schemas.openxmlformats.org/officeDocument/2006/relationships/chart" Target="../charts/chart103.xml"/><Relationship Id="rId6" Type="http://schemas.openxmlformats.org/officeDocument/2006/relationships/chart" Target="../charts/chart108.xml"/><Relationship Id="rId11" Type="http://schemas.openxmlformats.org/officeDocument/2006/relationships/chart" Target="../charts/chart113.xml"/><Relationship Id="rId24" Type="http://schemas.openxmlformats.org/officeDocument/2006/relationships/chart" Target="../charts/chart126.xml"/><Relationship Id="rId32" Type="http://schemas.openxmlformats.org/officeDocument/2006/relationships/chart" Target="../charts/chart134.xml"/><Relationship Id="rId5" Type="http://schemas.openxmlformats.org/officeDocument/2006/relationships/chart" Target="../charts/chart107.xml"/><Relationship Id="rId15" Type="http://schemas.openxmlformats.org/officeDocument/2006/relationships/chart" Target="../charts/chart117.xml"/><Relationship Id="rId23" Type="http://schemas.openxmlformats.org/officeDocument/2006/relationships/chart" Target="../charts/chart125.xml"/><Relationship Id="rId28" Type="http://schemas.openxmlformats.org/officeDocument/2006/relationships/chart" Target="../charts/chart130.xml"/><Relationship Id="rId10" Type="http://schemas.openxmlformats.org/officeDocument/2006/relationships/chart" Target="../charts/chart112.xml"/><Relationship Id="rId19" Type="http://schemas.openxmlformats.org/officeDocument/2006/relationships/chart" Target="../charts/chart121.xml"/><Relationship Id="rId31" Type="http://schemas.openxmlformats.org/officeDocument/2006/relationships/chart" Target="../charts/chart133.xml"/><Relationship Id="rId4" Type="http://schemas.openxmlformats.org/officeDocument/2006/relationships/chart" Target="../charts/chart106.xml"/><Relationship Id="rId9" Type="http://schemas.openxmlformats.org/officeDocument/2006/relationships/chart" Target="../charts/chart111.xml"/><Relationship Id="rId14" Type="http://schemas.openxmlformats.org/officeDocument/2006/relationships/chart" Target="../charts/chart116.xml"/><Relationship Id="rId22" Type="http://schemas.openxmlformats.org/officeDocument/2006/relationships/chart" Target="../charts/chart124.xml"/><Relationship Id="rId27" Type="http://schemas.openxmlformats.org/officeDocument/2006/relationships/chart" Target="../charts/chart129.xml"/><Relationship Id="rId30" Type="http://schemas.openxmlformats.org/officeDocument/2006/relationships/chart" Target="../charts/chart132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4.xml"/><Relationship Id="rId13" Type="http://schemas.openxmlformats.org/officeDocument/2006/relationships/chart" Target="../charts/chart149.xml"/><Relationship Id="rId18" Type="http://schemas.openxmlformats.org/officeDocument/2006/relationships/chart" Target="../charts/chart154.xml"/><Relationship Id="rId26" Type="http://schemas.openxmlformats.org/officeDocument/2006/relationships/chart" Target="../charts/chart162.xml"/><Relationship Id="rId3" Type="http://schemas.openxmlformats.org/officeDocument/2006/relationships/chart" Target="../charts/chart139.xml"/><Relationship Id="rId21" Type="http://schemas.openxmlformats.org/officeDocument/2006/relationships/chart" Target="../charts/chart157.xml"/><Relationship Id="rId34" Type="http://schemas.openxmlformats.org/officeDocument/2006/relationships/chart" Target="../charts/chart170.xml"/><Relationship Id="rId7" Type="http://schemas.openxmlformats.org/officeDocument/2006/relationships/chart" Target="../charts/chart143.xml"/><Relationship Id="rId12" Type="http://schemas.openxmlformats.org/officeDocument/2006/relationships/chart" Target="../charts/chart148.xml"/><Relationship Id="rId17" Type="http://schemas.openxmlformats.org/officeDocument/2006/relationships/chart" Target="../charts/chart153.xml"/><Relationship Id="rId25" Type="http://schemas.openxmlformats.org/officeDocument/2006/relationships/chart" Target="../charts/chart161.xml"/><Relationship Id="rId33" Type="http://schemas.openxmlformats.org/officeDocument/2006/relationships/chart" Target="../charts/chart169.xml"/><Relationship Id="rId2" Type="http://schemas.openxmlformats.org/officeDocument/2006/relationships/chart" Target="../charts/chart138.xml"/><Relationship Id="rId16" Type="http://schemas.openxmlformats.org/officeDocument/2006/relationships/chart" Target="../charts/chart152.xml"/><Relationship Id="rId20" Type="http://schemas.openxmlformats.org/officeDocument/2006/relationships/chart" Target="../charts/chart156.xml"/><Relationship Id="rId29" Type="http://schemas.openxmlformats.org/officeDocument/2006/relationships/chart" Target="../charts/chart165.xml"/><Relationship Id="rId1" Type="http://schemas.openxmlformats.org/officeDocument/2006/relationships/chart" Target="../charts/chart137.xml"/><Relationship Id="rId6" Type="http://schemas.openxmlformats.org/officeDocument/2006/relationships/chart" Target="../charts/chart142.xml"/><Relationship Id="rId11" Type="http://schemas.openxmlformats.org/officeDocument/2006/relationships/chart" Target="../charts/chart147.xml"/><Relationship Id="rId24" Type="http://schemas.openxmlformats.org/officeDocument/2006/relationships/chart" Target="../charts/chart160.xml"/><Relationship Id="rId32" Type="http://schemas.openxmlformats.org/officeDocument/2006/relationships/chart" Target="../charts/chart168.xml"/><Relationship Id="rId5" Type="http://schemas.openxmlformats.org/officeDocument/2006/relationships/chart" Target="../charts/chart141.xml"/><Relationship Id="rId15" Type="http://schemas.openxmlformats.org/officeDocument/2006/relationships/chart" Target="../charts/chart151.xml"/><Relationship Id="rId23" Type="http://schemas.openxmlformats.org/officeDocument/2006/relationships/chart" Target="../charts/chart159.xml"/><Relationship Id="rId28" Type="http://schemas.openxmlformats.org/officeDocument/2006/relationships/chart" Target="../charts/chart164.xml"/><Relationship Id="rId10" Type="http://schemas.openxmlformats.org/officeDocument/2006/relationships/chart" Target="../charts/chart146.xml"/><Relationship Id="rId19" Type="http://schemas.openxmlformats.org/officeDocument/2006/relationships/chart" Target="../charts/chart155.xml"/><Relationship Id="rId31" Type="http://schemas.openxmlformats.org/officeDocument/2006/relationships/chart" Target="../charts/chart167.xml"/><Relationship Id="rId4" Type="http://schemas.openxmlformats.org/officeDocument/2006/relationships/chart" Target="../charts/chart140.xml"/><Relationship Id="rId9" Type="http://schemas.openxmlformats.org/officeDocument/2006/relationships/chart" Target="../charts/chart145.xml"/><Relationship Id="rId14" Type="http://schemas.openxmlformats.org/officeDocument/2006/relationships/chart" Target="../charts/chart150.xml"/><Relationship Id="rId22" Type="http://schemas.openxmlformats.org/officeDocument/2006/relationships/chart" Target="../charts/chart158.xml"/><Relationship Id="rId27" Type="http://schemas.openxmlformats.org/officeDocument/2006/relationships/chart" Target="../charts/chart163.xml"/><Relationship Id="rId30" Type="http://schemas.openxmlformats.org/officeDocument/2006/relationships/chart" Target="../charts/chart166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8.xml"/><Relationship Id="rId13" Type="http://schemas.openxmlformats.org/officeDocument/2006/relationships/chart" Target="../charts/chart183.xml"/><Relationship Id="rId18" Type="http://schemas.openxmlformats.org/officeDocument/2006/relationships/chart" Target="../charts/chart188.xml"/><Relationship Id="rId26" Type="http://schemas.openxmlformats.org/officeDocument/2006/relationships/chart" Target="../charts/chart196.xml"/><Relationship Id="rId3" Type="http://schemas.openxmlformats.org/officeDocument/2006/relationships/chart" Target="../charts/chart173.xml"/><Relationship Id="rId21" Type="http://schemas.openxmlformats.org/officeDocument/2006/relationships/chart" Target="../charts/chart191.xml"/><Relationship Id="rId34" Type="http://schemas.openxmlformats.org/officeDocument/2006/relationships/chart" Target="../charts/chart204.xml"/><Relationship Id="rId7" Type="http://schemas.openxmlformats.org/officeDocument/2006/relationships/chart" Target="../charts/chart177.xml"/><Relationship Id="rId12" Type="http://schemas.openxmlformats.org/officeDocument/2006/relationships/chart" Target="../charts/chart182.xml"/><Relationship Id="rId17" Type="http://schemas.openxmlformats.org/officeDocument/2006/relationships/chart" Target="../charts/chart187.xml"/><Relationship Id="rId25" Type="http://schemas.openxmlformats.org/officeDocument/2006/relationships/chart" Target="../charts/chart195.xml"/><Relationship Id="rId33" Type="http://schemas.openxmlformats.org/officeDocument/2006/relationships/chart" Target="../charts/chart203.xml"/><Relationship Id="rId2" Type="http://schemas.openxmlformats.org/officeDocument/2006/relationships/chart" Target="../charts/chart172.xml"/><Relationship Id="rId16" Type="http://schemas.openxmlformats.org/officeDocument/2006/relationships/chart" Target="../charts/chart186.xml"/><Relationship Id="rId20" Type="http://schemas.openxmlformats.org/officeDocument/2006/relationships/chart" Target="../charts/chart190.xml"/><Relationship Id="rId29" Type="http://schemas.openxmlformats.org/officeDocument/2006/relationships/chart" Target="../charts/chart199.xml"/><Relationship Id="rId1" Type="http://schemas.openxmlformats.org/officeDocument/2006/relationships/chart" Target="../charts/chart171.xml"/><Relationship Id="rId6" Type="http://schemas.openxmlformats.org/officeDocument/2006/relationships/chart" Target="../charts/chart176.xml"/><Relationship Id="rId11" Type="http://schemas.openxmlformats.org/officeDocument/2006/relationships/chart" Target="../charts/chart181.xml"/><Relationship Id="rId24" Type="http://schemas.openxmlformats.org/officeDocument/2006/relationships/chart" Target="../charts/chart194.xml"/><Relationship Id="rId32" Type="http://schemas.openxmlformats.org/officeDocument/2006/relationships/chart" Target="../charts/chart202.xml"/><Relationship Id="rId5" Type="http://schemas.openxmlformats.org/officeDocument/2006/relationships/chart" Target="../charts/chart175.xml"/><Relationship Id="rId15" Type="http://schemas.openxmlformats.org/officeDocument/2006/relationships/chart" Target="../charts/chart185.xml"/><Relationship Id="rId23" Type="http://schemas.openxmlformats.org/officeDocument/2006/relationships/chart" Target="../charts/chart193.xml"/><Relationship Id="rId28" Type="http://schemas.openxmlformats.org/officeDocument/2006/relationships/chart" Target="../charts/chart198.xml"/><Relationship Id="rId10" Type="http://schemas.openxmlformats.org/officeDocument/2006/relationships/chart" Target="../charts/chart180.xml"/><Relationship Id="rId19" Type="http://schemas.openxmlformats.org/officeDocument/2006/relationships/chart" Target="../charts/chart189.xml"/><Relationship Id="rId31" Type="http://schemas.openxmlformats.org/officeDocument/2006/relationships/chart" Target="../charts/chart201.xml"/><Relationship Id="rId4" Type="http://schemas.openxmlformats.org/officeDocument/2006/relationships/chart" Target="../charts/chart174.xml"/><Relationship Id="rId9" Type="http://schemas.openxmlformats.org/officeDocument/2006/relationships/chart" Target="../charts/chart179.xml"/><Relationship Id="rId14" Type="http://schemas.openxmlformats.org/officeDocument/2006/relationships/chart" Target="../charts/chart184.xml"/><Relationship Id="rId22" Type="http://schemas.openxmlformats.org/officeDocument/2006/relationships/chart" Target="../charts/chart192.xml"/><Relationship Id="rId27" Type="http://schemas.openxmlformats.org/officeDocument/2006/relationships/chart" Target="../charts/chart197.xml"/><Relationship Id="rId30" Type="http://schemas.openxmlformats.org/officeDocument/2006/relationships/chart" Target="../charts/chart200.xml"/><Relationship Id="rId35" Type="http://schemas.microsoft.com/office/2014/relationships/chartEx" Target="../charts/chartEx2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12.xml"/><Relationship Id="rId13" Type="http://schemas.openxmlformats.org/officeDocument/2006/relationships/chart" Target="../charts/chart217.xml"/><Relationship Id="rId18" Type="http://schemas.openxmlformats.org/officeDocument/2006/relationships/chart" Target="../charts/chart222.xml"/><Relationship Id="rId26" Type="http://schemas.openxmlformats.org/officeDocument/2006/relationships/chart" Target="../charts/chart230.xml"/><Relationship Id="rId3" Type="http://schemas.openxmlformats.org/officeDocument/2006/relationships/chart" Target="../charts/chart207.xml"/><Relationship Id="rId21" Type="http://schemas.openxmlformats.org/officeDocument/2006/relationships/chart" Target="../charts/chart225.xml"/><Relationship Id="rId34" Type="http://schemas.openxmlformats.org/officeDocument/2006/relationships/chart" Target="../charts/chart238.xml"/><Relationship Id="rId7" Type="http://schemas.openxmlformats.org/officeDocument/2006/relationships/chart" Target="../charts/chart211.xml"/><Relationship Id="rId12" Type="http://schemas.openxmlformats.org/officeDocument/2006/relationships/chart" Target="../charts/chart216.xml"/><Relationship Id="rId17" Type="http://schemas.openxmlformats.org/officeDocument/2006/relationships/chart" Target="../charts/chart221.xml"/><Relationship Id="rId25" Type="http://schemas.openxmlformats.org/officeDocument/2006/relationships/chart" Target="../charts/chart229.xml"/><Relationship Id="rId33" Type="http://schemas.openxmlformats.org/officeDocument/2006/relationships/chart" Target="../charts/chart237.xml"/><Relationship Id="rId2" Type="http://schemas.openxmlformats.org/officeDocument/2006/relationships/chart" Target="../charts/chart206.xml"/><Relationship Id="rId16" Type="http://schemas.openxmlformats.org/officeDocument/2006/relationships/chart" Target="../charts/chart220.xml"/><Relationship Id="rId20" Type="http://schemas.openxmlformats.org/officeDocument/2006/relationships/chart" Target="../charts/chart224.xml"/><Relationship Id="rId29" Type="http://schemas.openxmlformats.org/officeDocument/2006/relationships/chart" Target="../charts/chart233.xml"/><Relationship Id="rId1" Type="http://schemas.openxmlformats.org/officeDocument/2006/relationships/chart" Target="../charts/chart205.xml"/><Relationship Id="rId6" Type="http://schemas.openxmlformats.org/officeDocument/2006/relationships/chart" Target="../charts/chart210.xml"/><Relationship Id="rId11" Type="http://schemas.openxmlformats.org/officeDocument/2006/relationships/chart" Target="../charts/chart215.xml"/><Relationship Id="rId24" Type="http://schemas.openxmlformats.org/officeDocument/2006/relationships/chart" Target="../charts/chart228.xml"/><Relationship Id="rId32" Type="http://schemas.openxmlformats.org/officeDocument/2006/relationships/chart" Target="../charts/chart236.xml"/><Relationship Id="rId5" Type="http://schemas.openxmlformats.org/officeDocument/2006/relationships/chart" Target="../charts/chart209.xml"/><Relationship Id="rId15" Type="http://schemas.openxmlformats.org/officeDocument/2006/relationships/chart" Target="../charts/chart219.xml"/><Relationship Id="rId23" Type="http://schemas.openxmlformats.org/officeDocument/2006/relationships/chart" Target="../charts/chart227.xml"/><Relationship Id="rId28" Type="http://schemas.openxmlformats.org/officeDocument/2006/relationships/chart" Target="../charts/chart232.xml"/><Relationship Id="rId10" Type="http://schemas.openxmlformats.org/officeDocument/2006/relationships/chart" Target="../charts/chart214.xml"/><Relationship Id="rId19" Type="http://schemas.openxmlformats.org/officeDocument/2006/relationships/chart" Target="../charts/chart223.xml"/><Relationship Id="rId31" Type="http://schemas.openxmlformats.org/officeDocument/2006/relationships/chart" Target="../charts/chart235.xml"/><Relationship Id="rId4" Type="http://schemas.openxmlformats.org/officeDocument/2006/relationships/chart" Target="../charts/chart208.xml"/><Relationship Id="rId9" Type="http://schemas.openxmlformats.org/officeDocument/2006/relationships/chart" Target="../charts/chart213.xml"/><Relationship Id="rId14" Type="http://schemas.openxmlformats.org/officeDocument/2006/relationships/chart" Target="../charts/chart218.xml"/><Relationship Id="rId22" Type="http://schemas.openxmlformats.org/officeDocument/2006/relationships/chart" Target="../charts/chart226.xml"/><Relationship Id="rId27" Type="http://schemas.openxmlformats.org/officeDocument/2006/relationships/chart" Target="../charts/chart231.xml"/><Relationship Id="rId30" Type="http://schemas.openxmlformats.org/officeDocument/2006/relationships/chart" Target="../charts/chart234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6.xml"/><Relationship Id="rId13" Type="http://schemas.openxmlformats.org/officeDocument/2006/relationships/chart" Target="../charts/chart251.xml"/><Relationship Id="rId18" Type="http://schemas.openxmlformats.org/officeDocument/2006/relationships/chart" Target="../charts/chart256.xml"/><Relationship Id="rId26" Type="http://schemas.openxmlformats.org/officeDocument/2006/relationships/chart" Target="../charts/chart264.xml"/><Relationship Id="rId3" Type="http://schemas.openxmlformats.org/officeDocument/2006/relationships/chart" Target="../charts/chart241.xml"/><Relationship Id="rId21" Type="http://schemas.openxmlformats.org/officeDocument/2006/relationships/chart" Target="../charts/chart259.xml"/><Relationship Id="rId34" Type="http://schemas.openxmlformats.org/officeDocument/2006/relationships/chart" Target="../charts/chart272.xml"/><Relationship Id="rId7" Type="http://schemas.openxmlformats.org/officeDocument/2006/relationships/chart" Target="../charts/chart245.xml"/><Relationship Id="rId12" Type="http://schemas.openxmlformats.org/officeDocument/2006/relationships/chart" Target="../charts/chart250.xml"/><Relationship Id="rId17" Type="http://schemas.openxmlformats.org/officeDocument/2006/relationships/chart" Target="../charts/chart255.xml"/><Relationship Id="rId25" Type="http://schemas.openxmlformats.org/officeDocument/2006/relationships/chart" Target="../charts/chart263.xml"/><Relationship Id="rId33" Type="http://schemas.openxmlformats.org/officeDocument/2006/relationships/chart" Target="../charts/chart271.xml"/><Relationship Id="rId2" Type="http://schemas.openxmlformats.org/officeDocument/2006/relationships/chart" Target="../charts/chart240.xml"/><Relationship Id="rId16" Type="http://schemas.openxmlformats.org/officeDocument/2006/relationships/chart" Target="../charts/chart254.xml"/><Relationship Id="rId20" Type="http://schemas.openxmlformats.org/officeDocument/2006/relationships/chart" Target="../charts/chart258.xml"/><Relationship Id="rId29" Type="http://schemas.openxmlformats.org/officeDocument/2006/relationships/chart" Target="../charts/chart267.xml"/><Relationship Id="rId1" Type="http://schemas.openxmlformats.org/officeDocument/2006/relationships/chart" Target="../charts/chart239.xml"/><Relationship Id="rId6" Type="http://schemas.openxmlformats.org/officeDocument/2006/relationships/chart" Target="../charts/chart244.xml"/><Relationship Id="rId11" Type="http://schemas.openxmlformats.org/officeDocument/2006/relationships/chart" Target="../charts/chart249.xml"/><Relationship Id="rId24" Type="http://schemas.openxmlformats.org/officeDocument/2006/relationships/chart" Target="../charts/chart262.xml"/><Relationship Id="rId32" Type="http://schemas.openxmlformats.org/officeDocument/2006/relationships/chart" Target="../charts/chart270.xml"/><Relationship Id="rId5" Type="http://schemas.openxmlformats.org/officeDocument/2006/relationships/chart" Target="../charts/chart243.xml"/><Relationship Id="rId15" Type="http://schemas.openxmlformats.org/officeDocument/2006/relationships/chart" Target="../charts/chart253.xml"/><Relationship Id="rId23" Type="http://schemas.openxmlformats.org/officeDocument/2006/relationships/chart" Target="../charts/chart261.xml"/><Relationship Id="rId28" Type="http://schemas.openxmlformats.org/officeDocument/2006/relationships/chart" Target="../charts/chart266.xml"/><Relationship Id="rId10" Type="http://schemas.openxmlformats.org/officeDocument/2006/relationships/chart" Target="../charts/chart248.xml"/><Relationship Id="rId19" Type="http://schemas.openxmlformats.org/officeDocument/2006/relationships/chart" Target="../charts/chart257.xml"/><Relationship Id="rId31" Type="http://schemas.openxmlformats.org/officeDocument/2006/relationships/chart" Target="../charts/chart269.xml"/><Relationship Id="rId4" Type="http://schemas.openxmlformats.org/officeDocument/2006/relationships/chart" Target="../charts/chart242.xml"/><Relationship Id="rId9" Type="http://schemas.openxmlformats.org/officeDocument/2006/relationships/chart" Target="../charts/chart247.xml"/><Relationship Id="rId14" Type="http://schemas.openxmlformats.org/officeDocument/2006/relationships/chart" Target="../charts/chart252.xml"/><Relationship Id="rId22" Type="http://schemas.openxmlformats.org/officeDocument/2006/relationships/chart" Target="../charts/chart260.xml"/><Relationship Id="rId27" Type="http://schemas.openxmlformats.org/officeDocument/2006/relationships/chart" Target="../charts/chart265.xml"/><Relationship Id="rId30" Type="http://schemas.openxmlformats.org/officeDocument/2006/relationships/chart" Target="../charts/chart268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80.xml"/><Relationship Id="rId13" Type="http://schemas.openxmlformats.org/officeDocument/2006/relationships/chart" Target="../charts/chart285.xml"/><Relationship Id="rId18" Type="http://schemas.openxmlformats.org/officeDocument/2006/relationships/chart" Target="../charts/chart290.xml"/><Relationship Id="rId26" Type="http://schemas.openxmlformats.org/officeDocument/2006/relationships/chart" Target="../charts/chart298.xml"/><Relationship Id="rId3" Type="http://schemas.openxmlformats.org/officeDocument/2006/relationships/chart" Target="../charts/chart275.xml"/><Relationship Id="rId21" Type="http://schemas.openxmlformats.org/officeDocument/2006/relationships/chart" Target="../charts/chart293.xml"/><Relationship Id="rId34" Type="http://schemas.openxmlformats.org/officeDocument/2006/relationships/chart" Target="../charts/chart306.xml"/><Relationship Id="rId7" Type="http://schemas.openxmlformats.org/officeDocument/2006/relationships/chart" Target="../charts/chart279.xml"/><Relationship Id="rId12" Type="http://schemas.openxmlformats.org/officeDocument/2006/relationships/chart" Target="../charts/chart284.xml"/><Relationship Id="rId17" Type="http://schemas.openxmlformats.org/officeDocument/2006/relationships/chart" Target="../charts/chart289.xml"/><Relationship Id="rId25" Type="http://schemas.openxmlformats.org/officeDocument/2006/relationships/chart" Target="../charts/chart297.xml"/><Relationship Id="rId33" Type="http://schemas.openxmlformats.org/officeDocument/2006/relationships/chart" Target="../charts/chart305.xml"/><Relationship Id="rId2" Type="http://schemas.openxmlformats.org/officeDocument/2006/relationships/chart" Target="../charts/chart274.xml"/><Relationship Id="rId16" Type="http://schemas.openxmlformats.org/officeDocument/2006/relationships/chart" Target="../charts/chart288.xml"/><Relationship Id="rId20" Type="http://schemas.openxmlformats.org/officeDocument/2006/relationships/chart" Target="../charts/chart292.xml"/><Relationship Id="rId29" Type="http://schemas.openxmlformats.org/officeDocument/2006/relationships/chart" Target="../charts/chart301.xml"/><Relationship Id="rId1" Type="http://schemas.openxmlformats.org/officeDocument/2006/relationships/chart" Target="../charts/chart273.xml"/><Relationship Id="rId6" Type="http://schemas.openxmlformats.org/officeDocument/2006/relationships/chart" Target="../charts/chart278.xml"/><Relationship Id="rId11" Type="http://schemas.openxmlformats.org/officeDocument/2006/relationships/chart" Target="../charts/chart283.xml"/><Relationship Id="rId24" Type="http://schemas.openxmlformats.org/officeDocument/2006/relationships/chart" Target="../charts/chart296.xml"/><Relationship Id="rId32" Type="http://schemas.openxmlformats.org/officeDocument/2006/relationships/chart" Target="../charts/chart304.xml"/><Relationship Id="rId5" Type="http://schemas.openxmlformats.org/officeDocument/2006/relationships/chart" Target="../charts/chart277.xml"/><Relationship Id="rId15" Type="http://schemas.openxmlformats.org/officeDocument/2006/relationships/chart" Target="../charts/chart287.xml"/><Relationship Id="rId23" Type="http://schemas.openxmlformats.org/officeDocument/2006/relationships/chart" Target="../charts/chart295.xml"/><Relationship Id="rId28" Type="http://schemas.openxmlformats.org/officeDocument/2006/relationships/chart" Target="../charts/chart300.xml"/><Relationship Id="rId10" Type="http://schemas.openxmlformats.org/officeDocument/2006/relationships/chart" Target="../charts/chart282.xml"/><Relationship Id="rId19" Type="http://schemas.openxmlformats.org/officeDocument/2006/relationships/chart" Target="../charts/chart291.xml"/><Relationship Id="rId31" Type="http://schemas.openxmlformats.org/officeDocument/2006/relationships/chart" Target="../charts/chart303.xml"/><Relationship Id="rId4" Type="http://schemas.openxmlformats.org/officeDocument/2006/relationships/chart" Target="../charts/chart276.xml"/><Relationship Id="rId9" Type="http://schemas.openxmlformats.org/officeDocument/2006/relationships/chart" Target="../charts/chart281.xml"/><Relationship Id="rId14" Type="http://schemas.openxmlformats.org/officeDocument/2006/relationships/chart" Target="../charts/chart286.xml"/><Relationship Id="rId22" Type="http://schemas.openxmlformats.org/officeDocument/2006/relationships/chart" Target="../charts/chart294.xml"/><Relationship Id="rId27" Type="http://schemas.openxmlformats.org/officeDocument/2006/relationships/chart" Target="../charts/chart299.xml"/><Relationship Id="rId30" Type="http://schemas.openxmlformats.org/officeDocument/2006/relationships/chart" Target="../charts/chart302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14.xml"/><Relationship Id="rId13" Type="http://schemas.openxmlformats.org/officeDocument/2006/relationships/chart" Target="../charts/chart319.xml"/><Relationship Id="rId18" Type="http://schemas.openxmlformats.org/officeDocument/2006/relationships/chart" Target="../charts/chart324.xml"/><Relationship Id="rId26" Type="http://schemas.openxmlformats.org/officeDocument/2006/relationships/chart" Target="../charts/chart332.xml"/><Relationship Id="rId3" Type="http://schemas.openxmlformats.org/officeDocument/2006/relationships/chart" Target="../charts/chart309.xml"/><Relationship Id="rId21" Type="http://schemas.openxmlformats.org/officeDocument/2006/relationships/chart" Target="../charts/chart327.xml"/><Relationship Id="rId34" Type="http://schemas.openxmlformats.org/officeDocument/2006/relationships/chart" Target="../charts/chart340.xml"/><Relationship Id="rId7" Type="http://schemas.openxmlformats.org/officeDocument/2006/relationships/chart" Target="../charts/chart313.xml"/><Relationship Id="rId12" Type="http://schemas.openxmlformats.org/officeDocument/2006/relationships/chart" Target="../charts/chart318.xml"/><Relationship Id="rId17" Type="http://schemas.openxmlformats.org/officeDocument/2006/relationships/chart" Target="../charts/chart323.xml"/><Relationship Id="rId25" Type="http://schemas.openxmlformats.org/officeDocument/2006/relationships/chart" Target="../charts/chart331.xml"/><Relationship Id="rId33" Type="http://schemas.openxmlformats.org/officeDocument/2006/relationships/chart" Target="../charts/chart339.xml"/><Relationship Id="rId2" Type="http://schemas.openxmlformats.org/officeDocument/2006/relationships/chart" Target="../charts/chart308.xml"/><Relationship Id="rId16" Type="http://schemas.openxmlformats.org/officeDocument/2006/relationships/chart" Target="../charts/chart322.xml"/><Relationship Id="rId20" Type="http://schemas.openxmlformats.org/officeDocument/2006/relationships/chart" Target="../charts/chart326.xml"/><Relationship Id="rId29" Type="http://schemas.openxmlformats.org/officeDocument/2006/relationships/chart" Target="../charts/chart335.xml"/><Relationship Id="rId1" Type="http://schemas.openxmlformats.org/officeDocument/2006/relationships/chart" Target="../charts/chart307.xml"/><Relationship Id="rId6" Type="http://schemas.openxmlformats.org/officeDocument/2006/relationships/chart" Target="../charts/chart312.xml"/><Relationship Id="rId11" Type="http://schemas.openxmlformats.org/officeDocument/2006/relationships/chart" Target="../charts/chart317.xml"/><Relationship Id="rId24" Type="http://schemas.openxmlformats.org/officeDocument/2006/relationships/chart" Target="../charts/chart330.xml"/><Relationship Id="rId32" Type="http://schemas.openxmlformats.org/officeDocument/2006/relationships/chart" Target="../charts/chart338.xml"/><Relationship Id="rId5" Type="http://schemas.openxmlformats.org/officeDocument/2006/relationships/chart" Target="../charts/chart311.xml"/><Relationship Id="rId15" Type="http://schemas.openxmlformats.org/officeDocument/2006/relationships/chart" Target="../charts/chart321.xml"/><Relationship Id="rId23" Type="http://schemas.openxmlformats.org/officeDocument/2006/relationships/chart" Target="../charts/chart329.xml"/><Relationship Id="rId28" Type="http://schemas.openxmlformats.org/officeDocument/2006/relationships/chart" Target="../charts/chart334.xml"/><Relationship Id="rId10" Type="http://schemas.openxmlformats.org/officeDocument/2006/relationships/chart" Target="../charts/chart316.xml"/><Relationship Id="rId19" Type="http://schemas.openxmlformats.org/officeDocument/2006/relationships/chart" Target="../charts/chart325.xml"/><Relationship Id="rId31" Type="http://schemas.openxmlformats.org/officeDocument/2006/relationships/chart" Target="../charts/chart337.xml"/><Relationship Id="rId4" Type="http://schemas.openxmlformats.org/officeDocument/2006/relationships/chart" Target="../charts/chart310.xml"/><Relationship Id="rId9" Type="http://schemas.openxmlformats.org/officeDocument/2006/relationships/chart" Target="../charts/chart315.xml"/><Relationship Id="rId14" Type="http://schemas.openxmlformats.org/officeDocument/2006/relationships/chart" Target="../charts/chart320.xml"/><Relationship Id="rId22" Type="http://schemas.openxmlformats.org/officeDocument/2006/relationships/chart" Target="../charts/chart328.xml"/><Relationship Id="rId27" Type="http://schemas.openxmlformats.org/officeDocument/2006/relationships/chart" Target="../charts/chart333.xml"/><Relationship Id="rId30" Type="http://schemas.openxmlformats.org/officeDocument/2006/relationships/chart" Target="../charts/chart336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48.xml"/><Relationship Id="rId13" Type="http://schemas.openxmlformats.org/officeDocument/2006/relationships/chart" Target="../charts/chart353.xml"/><Relationship Id="rId18" Type="http://schemas.openxmlformats.org/officeDocument/2006/relationships/chart" Target="../charts/chart358.xml"/><Relationship Id="rId26" Type="http://schemas.openxmlformats.org/officeDocument/2006/relationships/chart" Target="../charts/chart366.xml"/><Relationship Id="rId3" Type="http://schemas.openxmlformats.org/officeDocument/2006/relationships/chart" Target="../charts/chart343.xml"/><Relationship Id="rId21" Type="http://schemas.openxmlformats.org/officeDocument/2006/relationships/chart" Target="../charts/chart361.xml"/><Relationship Id="rId34" Type="http://schemas.openxmlformats.org/officeDocument/2006/relationships/chart" Target="../charts/chart374.xml"/><Relationship Id="rId7" Type="http://schemas.openxmlformats.org/officeDocument/2006/relationships/chart" Target="../charts/chart347.xml"/><Relationship Id="rId12" Type="http://schemas.openxmlformats.org/officeDocument/2006/relationships/chart" Target="../charts/chart352.xml"/><Relationship Id="rId17" Type="http://schemas.openxmlformats.org/officeDocument/2006/relationships/chart" Target="../charts/chart357.xml"/><Relationship Id="rId25" Type="http://schemas.openxmlformats.org/officeDocument/2006/relationships/chart" Target="../charts/chart365.xml"/><Relationship Id="rId33" Type="http://schemas.openxmlformats.org/officeDocument/2006/relationships/chart" Target="../charts/chart373.xml"/><Relationship Id="rId2" Type="http://schemas.openxmlformats.org/officeDocument/2006/relationships/chart" Target="../charts/chart342.xml"/><Relationship Id="rId16" Type="http://schemas.openxmlformats.org/officeDocument/2006/relationships/chart" Target="../charts/chart356.xml"/><Relationship Id="rId20" Type="http://schemas.openxmlformats.org/officeDocument/2006/relationships/chart" Target="../charts/chart360.xml"/><Relationship Id="rId29" Type="http://schemas.openxmlformats.org/officeDocument/2006/relationships/chart" Target="../charts/chart369.xml"/><Relationship Id="rId1" Type="http://schemas.openxmlformats.org/officeDocument/2006/relationships/chart" Target="../charts/chart341.xml"/><Relationship Id="rId6" Type="http://schemas.openxmlformats.org/officeDocument/2006/relationships/chart" Target="../charts/chart346.xml"/><Relationship Id="rId11" Type="http://schemas.openxmlformats.org/officeDocument/2006/relationships/chart" Target="../charts/chart351.xml"/><Relationship Id="rId24" Type="http://schemas.openxmlformats.org/officeDocument/2006/relationships/chart" Target="../charts/chart364.xml"/><Relationship Id="rId32" Type="http://schemas.openxmlformats.org/officeDocument/2006/relationships/chart" Target="../charts/chart372.xml"/><Relationship Id="rId5" Type="http://schemas.openxmlformats.org/officeDocument/2006/relationships/chart" Target="../charts/chart345.xml"/><Relationship Id="rId15" Type="http://schemas.openxmlformats.org/officeDocument/2006/relationships/chart" Target="../charts/chart355.xml"/><Relationship Id="rId23" Type="http://schemas.openxmlformats.org/officeDocument/2006/relationships/chart" Target="../charts/chart363.xml"/><Relationship Id="rId28" Type="http://schemas.openxmlformats.org/officeDocument/2006/relationships/chart" Target="../charts/chart368.xml"/><Relationship Id="rId10" Type="http://schemas.openxmlformats.org/officeDocument/2006/relationships/chart" Target="../charts/chart350.xml"/><Relationship Id="rId19" Type="http://schemas.openxmlformats.org/officeDocument/2006/relationships/chart" Target="../charts/chart359.xml"/><Relationship Id="rId31" Type="http://schemas.openxmlformats.org/officeDocument/2006/relationships/chart" Target="../charts/chart371.xml"/><Relationship Id="rId4" Type="http://schemas.openxmlformats.org/officeDocument/2006/relationships/chart" Target="../charts/chart344.xml"/><Relationship Id="rId9" Type="http://schemas.openxmlformats.org/officeDocument/2006/relationships/chart" Target="../charts/chart349.xml"/><Relationship Id="rId14" Type="http://schemas.openxmlformats.org/officeDocument/2006/relationships/chart" Target="../charts/chart354.xml"/><Relationship Id="rId22" Type="http://schemas.openxmlformats.org/officeDocument/2006/relationships/chart" Target="../charts/chart362.xml"/><Relationship Id="rId27" Type="http://schemas.openxmlformats.org/officeDocument/2006/relationships/chart" Target="../charts/chart367.xml"/><Relationship Id="rId30" Type="http://schemas.openxmlformats.org/officeDocument/2006/relationships/chart" Target="../charts/chart370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82.xml"/><Relationship Id="rId13" Type="http://schemas.openxmlformats.org/officeDocument/2006/relationships/chart" Target="../charts/chart387.xml"/><Relationship Id="rId18" Type="http://schemas.openxmlformats.org/officeDocument/2006/relationships/chart" Target="../charts/chart392.xml"/><Relationship Id="rId26" Type="http://schemas.openxmlformats.org/officeDocument/2006/relationships/chart" Target="../charts/chart400.xml"/><Relationship Id="rId3" Type="http://schemas.openxmlformats.org/officeDocument/2006/relationships/chart" Target="../charts/chart377.xml"/><Relationship Id="rId21" Type="http://schemas.openxmlformats.org/officeDocument/2006/relationships/chart" Target="../charts/chart395.xml"/><Relationship Id="rId34" Type="http://schemas.openxmlformats.org/officeDocument/2006/relationships/chart" Target="../charts/chart408.xml"/><Relationship Id="rId7" Type="http://schemas.openxmlformats.org/officeDocument/2006/relationships/chart" Target="../charts/chart381.xml"/><Relationship Id="rId12" Type="http://schemas.openxmlformats.org/officeDocument/2006/relationships/chart" Target="../charts/chart386.xml"/><Relationship Id="rId17" Type="http://schemas.openxmlformats.org/officeDocument/2006/relationships/chart" Target="../charts/chart391.xml"/><Relationship Id="rId25" Type="http://schemas.openxmlformats.org/officeDocument/2006/relationships/chart" Target="../charts/chart399.xml"/><Relationship Id="rId33" Type="http://schemas.openxmlformats.org/officeDocument/2006/relationships/chart" Target="../charts/chart407.xml"/><Relationship Id="rId2" Type="http://schemas.openxmlformats.org/officeDocument/2006/relationships/chart" Target="../charts/chart376.xml"/><Relationship Id="rId16" Type="http://schemas.openxmlformats.org/officeDocument/2006/relationships/chart" Target="../charts/chart390.xml"/><Relationship Id="rId20" Type="http://schemas.openxmlformats.org/officeDocument/2006/relationships/chart" Target="../charts/chart394.xml"/><Relationship Id="rId29" Type="http://schemas.openxmlformats.org/officeDocument/2006/relationships/chart" Target="../charts/chart403.xml"/><Relationship Id="rId1" Type="http://schemas.openxmlformats.org/officeDocument/2006/relationships/chart" Target="../charts/chart375.xml"/><Relationship Id="rId6" Type="http://schemas.openxmlformats.org/officeDocument/2006/relationships/chart" Target="../charts/chart380.xml"/><Relationship Id="rId11" Type="http://schemas.openxmlformats.org/officeDocument/2006/relationships/chart" Target="../charts/chart385.xml"/><Relationship Id="rId24" Type="http://schemas.openxmlformats.org/officeDocument/2006/relationships/chart" Target="../charts/chart398.xml"/><Relationship Id="rId32" Type="http://schemas.openxmlformats.org/officeDocument/2006/relationships/chart" Target="../charts/chart406.xml"/><Relationship Id="rId5" Type="http://schemas.openxmlformats.org/officeDocument/2006/relationships/chart" Target="../charts/chart379.xml"/><Relationship Id="rId15" Type="http://schemas.openxmlformats.org/officeDocument/2006/relationships/chart" Target="../charts/chart389.xml"/><Relationship Id="rId23" Type="http://schemas.openxmlformats.org/officeDocument/2006/relationships/chart" Target="../charts/chart397.xml"/><Relationship Id="rId28" Type="http://schemas.openxmlformats.org/officeDocument/2006/relationships/chart" Target="../charts/chart402.xml"/><Relationship Id="rId10" Type="http://schemas.openxmlformats.org/officeDocument/2006/relationships/chart" Target="../charts/chart384.xml"/><Relationship Id="rId19" Type="http://schemas.openxmlformats.org/officeDocument/2006/relationships/chart" Target="../charts/chart393.xml"/><Relationship Id="rId31" Type="http://schemas.openxmlformats.org/officeDocument/2006/relationships/chart" Target="../charts/chart405.xml"/><Relationship Id="rId4" Type="http://schemas.openxmlformats.org/officeDocument/2006/relationships/chart" Target="../charts/chart378.xml"/><Relationship Id="rId9" Type="http://schemas.openxmlformats.org/officeDocument/2006/relationships/chart" Target="../charts/chart383.xml"/><Relationship Id="rId14" Type="http://schemas.openxmlformats.org/officeDocument/2006/relationships/chart" Target="../charts/chart388.xml"/><Relationship Id="rId22" Type="http://schemas.openxmlformats.org/officeDocument/2006/relationships/chart" Target="../charts/chart396.xml"/><Relationship Id="rId27" Type="http://schemas.openxmlformats.org/officeDocument/2006/relationships/chart" Target="../charts/chart401.xml"/><Relationship Id="rId30" Type="http://schemas.openxmlformats.org/officeDocument/2006/relationships/chart" Target="../charts/chart404.xml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16.xml"/><Relationship Id="rId13" Type="http://schemas.openxmlformats.org/officeDocument/2006/relationships/chart" Target="../charts/chart421.xml"/><Relationship Id="rId18" Type="http://schemas.openxmlformats.org/officeDocument/2006/relationships/chart" Target="../charts/chart426.xml"/><Relationship Id="rId26" Type="http://schemas.openxmlformats.org/officeDocument/2006/relationships/chart" Target="../charts/chart434.xml"/><Relationship Id="rId39" Type="http://schemas.openxmlformats.org/officeDocument/2006/relationships/chart" Target="../charts/chart447.xml"/><Relationship Id="rId3" Type="http://schemas.openxmlformats.org/officeDocument/2006/relationships/chart" Target="../charts/chart411.xml"/><Relationship Id="rId21" Type="http://schemas.openxmlformats.org/officeDocument/2006/relationships/chart" Target="../charts/chart429.xml"/><Relationship Id="rId34" Type="http://schemas.openxmlformats.org/officeDocument/2006/relationships/chart" Target="../charts/chart442.xml"/><Relationship Id="rId42" Type="http://schemas.openxmlformats.org/officeDocument/2006/relationships/chart" Target="../charts/chart450.xml"/><Relationship Id="rId7" Type="http://schemas.openxmlformats.org/officeDocument/2006/relationships/chart" Target="../charts/chart415.xml"/><Relationship Id="rId12" Type="http://schemas.openxmlformats.org/officeDocument/2006/relationships/chart" Target="../charts/chart420.xml"/><Relationship Id="rId17" Type="http://schemas.openxmlformats.org/officeDocument/2006/relationships/chart" Target="../charts/chart425.xml"/><Relationship Id="rId25" Type="http://schemas.openxmlformats.org/officeDocument/2006/relationships/chart" Target="../charts/chart433.xml"/><Relationship Id="rId33" Type="http://schemas.openxmlformats.org/officeDocument/2006/relationships/chart" Target="../charts/chart441.xml"/><Relationship Id="rId38" Type="http://schemas.openxmlformats.org/officeDocument/2006/relationships/chart" Target="../charts/chart446.xml"/><Relationship Id="rId46" Type="http://schemas.openxmlformats.org/officeDocument/2006/relationships/chart" Target="../charts/chart454.xml"/><Relationship Id="rId2" Type="http://schemas.openxmlformats.org/officeDocument/2006/relationships/chart" Target="../charts/chart410.xml"/><Relationship Id="rId16" Type="http://schemas.openxmlformats.org/officeDocument/2006/relationships/chart" Target="../charts/chart424.xml"/><Relationship Id="rId20" Type="http://schemas.openxmlformats.org/officeDocument/2006/relationships/chart" Target="../charts/chart428.xml"/><Relationship Id="rId29" Type="http://schemas.openxmlformats.org/officeDocument/2006/relationships/chart" Target="../charts/chart437.xml"/><Relationship Id="rId41" Type="http://schemas.openxmlformats.org/officeDocument/2006/relationships/chart" Target="../charts/chart449.xml"/><Relationship Id="rId1" Type="http://schemas.openxmlformats.org/officeDocument/2006/relationships/chart" Target="../charts/chart409.xml"/><Relationship Id="rId6" Type="http://schemas.openxmlformats.org/officeDocument/2006/relationships/chart" Target="../charts/chart414.xml"/><Relationship Id="rId11" Type="http://schemas.openxmlformats.org/officeDocument/2006/relationships/chart" Target="../charts/chart419.xml"/><Relationship Id="rId24" Type="http://schemas.openxmlformats.org/officeDocument/2006/relationships/chart" Target="../charts/chart432.xml"/><Relationship Id="rId32" Type="http://schemas.openxmlformats.org/officeDocument/2006/relationships/chart" Target="../charts/chart440.xml"/><Relationship Id="rId37" Type="http://schemas.openxmlformats.org/officeDocument/2006/relationships/chart" Target="../charts/chart445.xml"/><Relationship Id="rId40" Type="http://schemas.openxmlformats.org/officeDocument/2006/relationships/chart" Target="../charts/chart448.xml"/><Relationship Id="rId45" Type="http://schemas.openxmlformats.org/officeDocument/2006/relationships/chart" Target="../charts/chart453.xml"/><Relationship Id="rId5" Type="http://schemas.openxmlformats.org/officeDocument/2006/relationships/chart" Target="../charts/chart413.xml"/><Relationship Id="rId15" Type="http://schemas.openxmlformats.org/officeDocument/2006/relationships/chart" Target="../charts/chart423.xml"/><Relationship Id="rId23" Type="http://schemas.openxmlformats.org/officeDocument/2006/relationships/chart" Target="../charts/chart431.xml"/><Relationship Id="rId28" Type="http://schemas.openxmlformats.org/officeDocument/2006/relationships/chart" Target="../charts/chart436.xml"/><Relationship Id="rId36" Type="http://schemas.openxmlformats.org/officeDocument/2006/relationships/chart" Target="../charts/chart444.xml"/><Relationship Id="rId10" Type="http://schemas.openxmlformats.org/officeDocument/2006/relationships/chart" Target="../charts/chart418.xml"/><Relationship Id="rId19" Type="http://schemas.openxmlformats.org/officeDocument/2006/relationships/chart" Target="../charts/chart427.xml"/><Relationship Id="rId31" Type="http://schemas.openxmlformats.org/officeDocument/2006/relationships/chart" Target="../charts/chart439.xml"/><Relationship Id="rId44" Type="http://schemas.openxmlformats.org/officeDocument/2006/relationships/chart" Target="../charts/chart452.xml"/><Relationship Id="rId4" Type="http://schemas.openxmlformats.org/officeDocument/2006/relationships/chart" Target="../charts/chart412.xml"/><Relationship Id="rId9" Type="http://schemas.openxmlformats.org/officeDocument/2006/relationships/chart" Target="../charts/chart417.xml"/><Relationship Id="rId14" Type="http://schemas.openxmlformats.org/officeDocument/2006/relationships/chart" Target="../charts/chart422.xml"/><Relationship Id="rId22" Type="http://schemas.openxmlformats.org/officeDocument/2006/relationships/chart" Target="../charts/chart430.xml"/><Relationship Id="rId27" Type="http://schemas.openxmlformats.org/officeDocument/2006/relationships/chart" Target="../charts/chart435.xml"/><Relationship Id="rId30" Type="http://schemas.openxmlformats.org/officeDocument/2006/relationships/chart" Target="../charts/chart438.xml"/><Relationship Id="rId35" Type="http://schemas.openxmlformats.org/officeDocument/2006/relationships/chart" Target="../charts/chart443.xml"/><Relationship Id="rId43" Type="http://schemas.openxmlformats.org/officeDocument/2006/relationships/chart" Target="../charts/chart45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340683</xdr:colOff>
      <xdr:row>178</xdr:row>
      <xdr:rowOff>168798</xdr:rowOff>
    </xdr:from>
    <xdr:to>
      <xdr:col>10</xdr:col>
      <xdr:colOff>47246</xdr:colOff>
      <xdr:row>193</xdr:row>
      <xdr:rowOff>146462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79571E-0B83-456F-B494-EF53D4AB16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255984</xdr:colOff>
      <xdr:row>193</xdr:row>
      <xdr:rowOff>152400</xdr:rowOff>
    </xdr:from>
    <xdr:to>
      <xdr:col>9</xdr:col>
      <xdr:colOff>577453</xdr:colOff>
      <xdr:row>208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CE4661D-4568-4E89-89F3-D26EE24705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142779</xdr:colOff>
      <xdr:row>210</xdr:row>
      <xdr:rowOff>100617</xdr:rowOff>
    </xdr:from>
    <xdr:to>
      <xdr:col>9</xdr:col>
      <xdr:colOff>461791</xdr:colOff>
      <xdr:row>224</xdr:row>
      <xdr:rowOff>182864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892CD1B-CDF2-42A9-8F2C-8F7D1662D6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65786</xdr:colOff>
      <xdr:row>179</xdr:row>
      <xdr:rowOff>7565</xdr:rowOff>
    </xdr:from>
    <xdr:to>
      <xdr:col>17</xdr:col>
      <xdr:colOff>387255</xdr:colOff>
      <xdr:row>195</xdr:row>
      <xdr:rowOff>86176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D5A6F63-F898-45ED-ACEC-CD60C3747D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84098</xdr:colOff>
      <xdr:row>195</xdr:row>
      <xdr:rowOff>140343</xdr:rowOff>
    </xdr:from>
    <xdr:to>
      <xdr:col>17</xdr:col>
      <xdr:colOff>405567</xdr:colOff>
      <xdr:row>210</xdr:row>
      <xdr:rowOff>26043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1CB3FC6-D921-41CE-9FE6-1B5653CA87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47324</xdr:colOff>
      <xdr:row>210</xdr:row>
      <xdr:rowOff>128136</xdr:rowOff>
    </xdr:from>
    <xdr:to>
      <xdr:col>17</xdr:col>
      <xdr:colOff>368793</xdr:colOff>
      <xdr:row>225</xdr:row>
      <xdr:rowOff>13836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D672EDC-0D3E-4D71-A95D-66641C41DA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500064</xdr:colOff>
      <xdr:row>179</xdr:row>
      <xdr:rowOff>152401</xdr:rowOff>
    </xdr:from>
    <xdr:to>
      <xdr:col>25</xdr:col>
      <xdr:colOff>214314</xdr:colOff>
      <xdr:row>195</xdr:row>
      <xdr:rowOff>38101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BB0A0F2-B9DE-4B57-9520-ABA2E2EAF9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476250</xdr:colOff>
      <xdr:row>195</xdr:row>
      <xdr:rowOff>92869</xdr:rowOff>
    </xdr:from>
    <xdr:to>
      <xdr:col>25</xdr:col>
      <xdr:colOff>190500</xdr:colOff>
      <xdr:row>209</xdr:row>
      <xdr:rowOff>169069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C0EE29A-A41B-4F28-8B7A-F5D01E2542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458390</xdr:colOff>
      <xdr:row>210</xdr:row>
      <xdr:rowOff>69057</xdr:rowOff>
    </xdr:from>
    <xdr:to>
      <xdr:col>25</xdr:col>
      <xdr:colOff>172640</xdr:colOff>
      <xdr:row>224</xdr:row>
      <xdr:rowOff>145257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305A24B-6B4C-4906-A78D-7B210D2F41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25</xdr:col>
      <xdr:colOff>386952</xdr:colOff>
      <xdr:row>181</xdr:row>
      <xdr:rowOff>21431</xdr:rowOff>
    </xdr:from>
    <xdr:to>
      <xdr:col>33</xdr:col>
      <xdr:colOff>101202</xdr:colOff>
      <xdr:row>195</xdr:row>
      <xdr:rowOff>97631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BB4D4453-C1DC-46BB-BF66-97FBBC9F8F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25</xdr:col>
      <xdr:colOff>351233</xdr:colOff>
      <xdr:row>195</xdr:row>
      <xdr:rowOff>140494</xdr:rowOff>
    </xdr:from>
    <xdr:to>
      <xdr:col>33</xdr:col>
      <xdr:colOff>65483</xdr:colOff>
      <xdr:row>210</xdr:row>
      <xdr:rowOff>26194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752E3D5-BBE0-4EA0-A6CD-90199F1189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25</xdr:col>
      <xdr:colOff>327421</xdr:colOff>
      <xdr:row>210</xdr:row>
      <xdr:rowOff>69057</xdr:rowOff>
    </xdr:from>
    <xdr:to>
      <xdr:col>33</xdr:col>
      <xdr:colOff>41671</xdr:colOff>
      <xdr:row>224</xdr:row>
      <xdr:rowOff>145257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DAB0920-C673-4EE3-BD79-6DE98F7384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33</xdr:col>
      <xdr:colOff>377976</xdr:colOff>
      <xdr:row>179</xdr:row>
      <xdr:rowOff>30238</xdr:rowOff>
    </xdr:from>
    <xdr:to>
      <xdr:col>40</xdr:col>
      <xdr:colOff>589358</xdr:colOff>
      <xdr:row>193</xdr:row>
      <xdr:rowOff>169069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A8C585D3-BC41-4A89-9664-E66B1C7644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33</xdr:col>
      <xdr:colOff>232172</xdr:colOff>
      <xdr:row>194</xdr:row>
      <xdr:rowOff>176213</xdr:rowOff>
    </xdr:from>
    <xdr:to>
      <xdr:col>40</xdr:col>
      <xdr:colOff>553640</xdr:colOff>
      <xdr:row>209</xdr:row>
      <xdr:rowOff>61913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E1F172E2-9030-4AC2-9966-F90CB6BE6A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33</xdr:col>
      <xdr:colOff>279796</xdr:colOff>
      <xdr:row>210</xdr:row>
      <xdr:rowOff>152401</xdr:rowOff>
    </xdr:from>
    <xdr:to>
      <xdr:col>40</xdr:col>
      <xdr:colOff>601264</xdr:colOff>
      <xdr:row>225</xdr:row>
      <xdr:rowOff>38101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E28D4536-0FBA-490F-B016-4CC62EB261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41</xdr:col>
      <xdr:colOff>211667</xdr:colOff>
      <xdr:row>178</xdr:row>
      <xdr:rowOff>179294</xdr:rowOff>
    </xdr:from>
    <xdr:to>
      <xdr:col>48</xdr:col>
      <xdr:colOff>373530</xdr:colOff>
      <xdr:row>193</xdr:row>
      <xdr:rowOff>169069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E56A2CEF-8EC4-496B-9A38-300AB76CC3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41</xdr:col>
      <xdr:colOff>65484</xdr:colOff>
      <xdr:row>194</xdr:row>
      <xdr:rowOff>152400</xdr:rowOff>
    </xdr:from>
    <xdr:to>
      <xdr:col>48</xdr:col>
      <xdr:colOff>398859</xdr:colOff>
      <xdr:row>209</xdr:row>
      <xdr:rowOff>38100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7D8FF2D5-4D83-4821-83C2-6975859B77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41</xdr:col>
      <xdr:colOff>160734</xdr:colOff>
      <xdr:row>209</xdr:row>
      <xdr:rowOff>104775</xdr:rowOff>
    </xdr:from>
    <xdr:to>
      <xdr:col>48</xdr:col>
      <xdr:colOff>494109</xdr:colOff>
      <xdr:row>223</xdr:row>
      <xdr:rowOff>180975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2F79C0DD-B5F9-41B3-A24B-9B45E0F2A6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48</xdr:col>
      <xdr:colOff>560294</xdr:colOff>
      <xdr:row>178</xdr:row>
      <xdr:rowOff>156882</xdr:rowOff>
    </xdr:from>
    <xdr:to>
      <xdr:col>56</xdr:col>
      <xdr:colOff>201706</xdr:colOff>
      <xdr:row>193</xdr:row>
      <xdr:rowOff>145257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F5A4D2BA-B516-4950-9E9D-E28008F1F2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48</xdr:col>
      <xdr:colOff>589359</xdr:colOff>
      <xdr:row>194</xdr:row>
      <xdr:rowOff>128587</xdr:rowOff>
    </xdr:from>
    <xdr:to>
      <xdr:col>56</xdr:col>
      <xdr:colOff>303609</xdr:colOff>
      <xdr:row>209</xdr:row>
      <xdr:rowOff>14287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9CD9242D-D0CB-42A7-99A2-96997558F5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48</xdr:col>
      <xdr:colOff>541734</xdr:colOff>
      <xdr:row>209</xdr:row>
      <xdr:rowOff>69056</xdr:rowOff>
    </xdr:from>
    <xdr:to>
      <xdr:col>56</xdr:col>
      <xdr:colOff>255984</xdr:colOff>
      <xdr:row>223</xdr:row>
      <xdr:rowOff>145256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99869F25-2D30-4DB7-B49C-713B1E4C1B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56</xdr:col>
      <xdr:colOff>418353</xdr:colOff>
      <xdr:row>171</xdr:row>
      <xdr:rowOff>156883</xdr:rowOff>
    </xdr:from>
    <xdr:to>
      <xdr:col>64</xdr:col>
      <xdr:colOff>125015</xdr:colOff>
      <xdr:row>193</xdr:row>
      <xdr:rowOff>180976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489E00D1-E057-4172-B59C-BAE1AB9FDC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56</xdr:col>
      <xdr:colOff>398859</xdr:colOff>
      <xdr:row>194</xdr:row>
      <xdr:rowOff>80963</xdr:rowOff>
    </xdr:from>
    <xdr:to>
      <xdr:col>64</xdr:col>
      <xdr:colOff>113109</xdr:colOff>
      <xdr:row>208</xdr:row>
      <xdr:rowOff>157163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794AC9E6-2C7B-4C47-A1E0-86DA493190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56</xdr:col>
      <xdr:colOff>333376</xdr:colOff>
      <xdr:row>209</xdr:row>
      <xdr:rowOff>57150</xdr:rowOff>
    </xdr:from>
    <xdr:to>
      <xdr:col>64</xdr:col>
      <xdr:colOff>47626</xdr:colOff>
      <xdr:row>223</xdr:row>
      <xdr:rowOff>133350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A27183EE-637B-464E-82B4-CD60251B30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64</xdr:col>
      <xdr:colOff>214312</xdr:colOff>
      <xdr:row>171</xdr:row>
      <xdr:rowOff>171823</xdr:rowOff>
    </xdr:from>
    <xdr:to>
      <xdr:col>71</xdr:col>
      <xdr:colOff>395941</xdr:colOff>
      <xdr:row>194</xdr:row>
      <xdr:rowOff>2380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9476AF6F-6F9F-4E89-96C4-8C17D27B80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64</xdr:col>
      <xdr:colOff>160733</xdr:colOff>
      <xdr:row>194</xdr:row>
      <xdr:rowOff>140494</xdr:rowOff>
    </xdr:from>
    <xdr:to>
      <xdr:col>71</xdr:col>
      <xdr:colOff>482201</xdr:colOff>
      <xdr:row>209</xdr:row>
      <xdr:rowOff>26194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78EFB53C-400C-4EA9-96C9-3570F1728F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64</xdr:col>
      <xdr:colOff>232171</xdr:colOff>
      <xdr:row>209</xdr:row>
      <xdr:rowOff>152399</xdr:rowOff>
    </xdr:from>
    <xdr:to>
      <xdr:col>71</xdr:col>
      <xdr:colOff>553639</xdr:colOff>
      <xdr:row>224</xdr:row>
      <xdr:rowOff>38099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5C293A1B-5206-4EAC-9785-E70C859871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72</xdr:col>
      <xdr:colOff>77391</xdr:colOff>
      <xdr:row>171</xdr:row>
      <xdr:rowOff>174624</xdr:rowOff>
    </xdr:from>
    <xdr:to>
      <xdr:col>79</xdr:col>
      <xdr:colOff>206375</xdr:colOff>
      <xdr:row>194</xdr:row>
      <xdr:rowOff>2381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75BE9AD2-0A9F-4859-9F6F-D575C8AE36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72</xdr:col>
      <xdr:colOff>101204</xdr:colOff>
      <xdr:row>194</xdr:row>
      <xdr:rowOff>188120</xdr:rowOff>
    </xdr:from>
    <xdr:to>
      <xdr:col>79</xdr:col>
      <xdr:colOff>422672</xdr:colOff>
      <xdr:row>209</xdr:row>
      <xdr:rowOff>73820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1C227CB7-4DEC-4D32-9EAB-AFC783C57A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72</xdr:col>
      <xdr:colOff>53579</xdr:colOff>
      <xdr:row>209</xdr:row>
      <xdr:rowOff>164307</xdr:rowOff>
    </xdr:from>
    <xdr:to>
      <xdr:col>79</xdr:col>
      <xdr:colOff>375047</xdr:colOff>
      <xdr:row>224</xdr:row>
      <xdr:rowOff>50007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55C8B559-199D-4A79-A228-88A6E4376E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79</xdr:col>
      <xdr:colOff>517921</xdr:colOff>
      <xdr:row>172</xdr:row>
      <xdr:rowOff>0</xdr:rowOff>
    </xdr:from>
    <xdr:to>
      <xdr:col>86</xdr:col>
      <xdr:colOff>460375</xdr:colOff>
      <xdr:row>194</xdr:row>
      <xdr:rowOff>14288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CC327ACC-C959-4734-BDC1-5F5AAB4FFB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79</xdr:col>
      <xdr:colOff>529827</xdr:colOff>
      <xdr:row>195</xdr:row>
      <xdr:rowOff>9525</xdr:rowOff>
    </xdr:from>
    <xdr:to>
      <xdr:col>87</xdr:col>
      <xdr:colOff>244077</xdr:colOff>
      <xdr:row>209</xdr:row>
      <xdr:rowOff>85725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565C510E-AD8A-4676-9784-9702DC77E1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79</xdr:col>
      <xdr:colOff>482203</xdr:colOff>
      <xdr:row>210</xdr:row>
      <xdr:rowOff>33338</xdr:rowOff>
    </xdr:from>
    <xdr:to>
      <xdr:col>87</xdr:col>
      <xdr:colOff>196453</xdr:colOff>
      <xdr:row>224</xdr:row>
      <xdr:rowOff>109538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31F7BBCF-65E1-4670-8A53-64244A9EC7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88</xdr:col>
      <xdr:colOff>77390</xdr:colOff>
      <xdr:row>171</xdr:row>
      <xdr:rowOff>126999</xdr:rowOff>
    </xdr:from>
    <xdr:to>
      <xdr:col>95</xdr:col>
      <xdr:colOff>31750</xdr:colOff>
      <xdr:row>190</xdr:row>
      <xdr:rowOff>145256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C7A2FE10-985C-459D-8684-DD7067E186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</xdr:col>
      <xdr:colOff>0</xdr:colOff>
      <xdr:row>228</xdr:row>
      <xdr:rowOff>0</xdr:rowOff>
    </xdr:from>
    <xdr:to>
      <xdr:col>9</xdr:col>
      <xdr:colOff>117719</xdr:colOff>
      <xdr:row>243</xdr:row>
      <xdr:rowOff>175596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7" name="Chart 1">
              <a:extLst>
                <a:ext uri="{FF2B5EF4-FFF2-40B4-BE49-F238E27FC236}">
                  <a16:creationId xmlns:a16="http://schemas.microsoft.com/office/drawing/2014/main" id="{1CC7B81D-1C89-4B41-99E8-C528898CA6B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81200" y="43443525"/>
              <a:ext cx="4388094" cy="289339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sl-SI" sz="1100"/>
                <a:t>Ta grafikon ni na voljo v vaši različici programa Excel.
Če obliko uredite ali pa delovni zvezek shranite v drugi obliki zapisa datoteke, bo grafikon trajno poškodovan.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285751</xdr:colOff>
      <xdr:row>31</xdr:row>
      <xdr:rowOff>40822</xdr:rowOff>
    </xdr:from>
    <xdr:to>
      <xdr:col>10</xdr:col>
      <xdr:colOff>47248</xdr:colOff>
      <xdr:row>45</xdr:row>
      <xdr:rowOff>140112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3B19F5-FD25-4B6E-B7C0-84F63BB5F4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255984</xdr:colOff>
      <xdr:row>45</xdr:row>
      <xdr:rowOff>152400</xdr:rowOff>
    </xdr:from>
    <xdr:to>
      <xdr:col>9</xdr:col>
      <xdr:colOff>577453</xdr:colOff>
      <xdr:row>60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C50AC8-527A-4261-90E7-E30050925F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142779</xdr:colOff>
      <xdr:row>62</xdr:row>
      <xdr:rowOff>100617</xdr:rowOff>
    </xdr:from>
    <xdr:to>
      <xdr:col>9</xdr:col>
      <xdr:colOff>461791</xdr:colOff>
      <xdr:row>76</xdr:row>
      <xdr:rowOff>182864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4F2BF8-0AE4-4443-A40B-84E6B6456A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65786</xdr:colOff>
      <xdr:row>31</xdr:row>
      <xdr:rowOff>7565</xdr:rowOff>
    </xdr:from>
    <xdr:to>
      <xdr:col>17</xdr:col>
      <xdr:colOff>387255</xdr:colOff>
      <xdr:row>47</xdr:row>
      <xdr:rowOff>86176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E2173CF-8C5B-49E8-A7B5-431DA3C643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84098</xdr:colOff>
      <xdr:row>47</xdr:row>
      <xdr:rowOff>140343</xdr:rowOff>
    </xdr:from>
    <xdr:to>
      <xdr:col>17</xdr:col>
      <xdr:colOff>405567</xdr:colOff>
      <xdr:row>62</xdr:row>
      <xdr:rowOff>26043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83F6F90-3601-48E4-ADA2-476DF48EBC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47324</xdr:colOff>
      <xdr:row>62</xdr:row>
      <xdr:rowOff>128136</xdr:rowOff>
    </xdr:from>
    <xdr:to>
      <xdr:col>17</xdr:col>
      <xdr:colOff>368793</xdr:colOff>
      <xdr:row>77</xdr:row>
      <xdr:rowOff>13836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6E3E77F-BE94-4231-BC44-66C38489BE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500064</xdr:colOff>
      <xdr:row>31</xdr:row>
      <xdr:rowOff>152401</xdr:rowOff>
    </xdr:from>
    <xdr:to>
      <xdr:col>25</xdr:col>
      <xdr:colOff>214314</xdr:colOff>
      <xdr:row>47</xdr:row>
      <xdr:rowOff>38101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D2E7450-EBCC-49B5-9E30-132D59F179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476250</xdr:colOff>
      <xdr:row>47</xdr:row>
      <xdr:rowOff>92869</xdr:rowOff>
    </xdr:from>
    <xdr:to>
      <xdr:col>25</xdr:col>
      <xdr:colOff>190500</xdr:colOff>
      <xdr:row>61</xdr:row>
      <xdr:rowOff>169069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D51B6BF-9C13-465D-8933-8661B239DA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458390</xdr:colOff>
      <xdr:row>62</xdr:row>
      <xdr:rowOff>69057</xdr:rowOff>
    </xdr:from>
    <xdr:to>
      <xdr:col>25</xdr:col>
      <xdr:colOff>172640</xdr:colOff>
      <xdr:row>76</xdr:row>
      <xdr:rowOff>145257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39614F50-4076-4F4F-814F-91850C3EA7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25</xdr:col>
      <xdr:colOff>386952</xdr:colOff>
      <xdr:row>33</xdr:row>
      <xdr:rowOff>21431</xdr:rowOff>
    </xdr:from>
    <xdr:to>
      <xdr:col>33</xdr:col>
      <xdr:colOff>101202</xdr:colOff>
      <xdr:row>47</xdr:row>
      <xdr:rowOff>97631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AEB1B41-64E4-40D6-AD40-E13A05BC71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25</xdr:col>
      <xdr:colOff>351233</xdr:colOff>
      <xdr:row>47</xdr:row>
      <xdr:rowOff>140494</xdr:rowOff>
    </xdr:from>
    <xdr:to>
      <xdr:col>33</xdr:col>
      <xdr:colOff>65483</xdr:colOff>
      <xdr:row>62</xdr:row>
      <xdr:rowOff>26194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F3320126-BCF6-4A06-B4E0-A993244A4C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25</xdr:col>
      <xdr:colOff>327421</xdr:colOff>
      <xdr:row>62</xdr:row>
      <xdr:rowOff>69057</xdr:rowOff>
    </xdr:from>
    <xdr:to>
      <xdr:col>33</xdr:col>
      <xdr:colOff>41671</xdr:colOff>
      <xdr:row>76</xdr:row>
      <xdr:rowOff>145257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B75264C8-BCDC-4543-AE39-21B8F8B4D1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33</xdr:col>
      <xdr:colOff>377976</xdr:colOff>
      <xdr:row>31</xdr:row>
      <xdr:rowOff>30238</xdr:rowOff>
    </xdr:from>
    <xdr:to>
      <xdr:col>40</xdr:col>
      <xdr:colOff>589358</xdr:colOff>
      <xdr:row>45</xdr:row>
      <xdr:rowOff>169069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704BEE6-A8BB-4957-BD48-240D88E09A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33</xdr:col>
      <xdr:colOff>232172</xdr:colOff>
      <xdr:row>46</xdr:row>
      <xdr:rowOff>176213</xdr:rowOff>
    </xdr:from>
    <xdr:to>
      <xdr:col>40</xdr:col>
      <xdr:colOff>553640</xdr:colOff>
      <xdr:row>61</xdr:row>
      <xdr:rowOff>61913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E140FB5C-25EE-4653-B611-063E55FEAF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33</xdr:col>
      <xdr:colOff>279796</xdr:colOff>
      <xdr:row>62</xdr:row>
      <xdr:rowOff>152401</xdr:rowOff>
    </xdr:from>
    <xdr:to>
      <xdr:col>40</xdr:col>
      <xdr:colOff>601264</xdr:colOff>
      <xdr:row>77</xdr:row>
      <xdr:rowOff>38101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BE5195BD-E51A-4200-85D3-92F1342856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41</xdr:col>
      <xdr:colOff>211667</xdr:colOff>
      <xdr:row>28</xdr:row>
      <xdr:rowOff>15119</xdr:rowOff>
    </xdr:from>
    <xdr:to>
      <xdr:col>48</xdr:col>
      <xdr:colOff>422672</xdr:colOff>
      <xdr:row>45</xdr:row>
      <xdr:rowOff>169069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2503B722-AF8D-45A4-9484-93B082E141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41</xdr:col>
      <xdr:colOff>65484</xdr:colOff>
      <xdr:row>46</xdr:row>
      <xdr:rowOff>152400</xdr:rowOff>
    </xdr:from>
    <xdr:to>
      <xdr:col>48</xdr:col>
      <xdr:colOff>398859</xdr:colOff>
      <xdr:row>61</xdr:row>
      <xdr:rowOff>38100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E6D68C96-0BC2-4CDC-A082-2481900F9F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41</xdr:col>
      <xdr:colOff>160734</xdr:colOff>
      <xdr:row>61</xdr:row>
      <xdr:rowOff>104775</xdr:rowOff>
    </xdr:from>
    <xdr:to>
      <xdr:col>48</xdr:col>
      <xdr:colOff>494109</xdr:colOff>
      <xdr:row>75</xdr:row>
      <xdr:rowOff>180975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773F678B-ECCB-4660-96C5-896CEF0822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48</xdr:col>
      <xdr:colOff>553640</xdr:colOff>
      <xdr:row>18</xdr:row>
      <xdr:rowOff>69057</xdr:rowOff>
    </xdr:from>
    <xdr:to>
      <xdr:col>56</xdr:col>
      <xdr:colOff>267890</xdr:colOff>
      <xdr:row>45</xdr:row>
      <xdr:rowOff>145257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7EC8C333-288D-46EF-94CA-4F58E068BF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48</xdr:col>
      <xdr:colOff>589359</xdr:colOff>
      <xdr:row>46</xdr:row>
      <xdr:rowOff>128587</xdr:rowOff>
    </xdr:from>
    <xdr:to>
      <xdr:col>56</xdr:col>
      <xdr:colOff>303609</xdr:colOff>
      <xdr:row>61</xdr:row>
      <xdr:rowOff>14287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8C93D7B1-553A-431C-9F0E-CCEF04B95D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48</xdr:col>
      <xdr:colOff>541734</xdr:colOff>
      <xdr:row>61</xdr:row>
      <xdr:rowOff>69056</xdr:rowOff>
    </xdr:from>
    <xdr:to>
      <xdr:col>56</xdr:col>
      <xdr:colOff>255984</xdr:colOff>
      <xdr:row>75</xdr:row>
      <xdr:rowOff>145256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6CC7C664-1496-4D9F-AF86-F64104B6A7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56</xdr:col>
      <xdr:colOff>410765</xdr:colOff>
      <xdr:row>18</xdr:row>
      <xdr:rowOff>104776</xdr:rowOff>
    </xdr:from>
    <xdr:to>
      <xdr:col>64</xdr:col>
      <xdr:colOff>125015</xdr:colOff>
      <xdr:row>45</xdr:row>
      <xdr:rowOff>180976</xdr:rowOff>
    </xdr:to>
    <xdr:graphicFrame macro="">
      <xdr:nvGraphicFramePr>
        <xdr:cNvPr id="23" name="Chart 23">
          <a:extLst>
            <a:ext uri="{FF2B5EF4-FFF2-40B4-BE49-F238E27FC236}">
              <a16:creationId xmlns:a16="http://schemas.microsoft.com/office/drawing/2014/main" id="{DA7B6266-41BE-4C44-BB4B-DDF8638DF7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56</xdr:col>
      <xdr:colOff>398859</xdr:colOff>
      <xdr:row>46</xdr:row>
      <xdr:rowOff>80963</xdr:rowOff>
    </xdr:from>
    <xdr:to>
      <xdr:col>64</xdr:col>
      <xdr:colOff>113109</xdr:colOff>
      <xdr:row>60</xdr:row>
      <xdr:rowOff>157163</xdr:rowOff>
    </xdr:to>
    <xdr:graphicFrame macro="">
      <xdr:nvGraphicFramePr>
        <xdr:cNvPr id="24" name="Chart 24">
          <a:extLst>
            <a:ext uri="{FF2B5EF4-FFF2-40B4-BE49-F238E27FC236}">
              <a16:creationId xmlns:a16="http://schemas.microsoft.com/office/drawing/2014/main" id="{C681CDE9-B6C1-4999-B6D7-9159DC1C30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56</xdr:col>
      <xdr:colOff>333376</xdr:colOff>
      <xdr:row>61</xdr:row>
      <xdr:rowOff>57150</xdr:rowOff>
    </xdr:from>
    <xdr:to>
      <xdr:col>64</xdr:col>
      <xdr:colOff>47626</xdr:colOff>
      <xdr:row>75</xdr:row>
      <xdr:rowOff>133350</xdr:rowOff>
    </xdr:to>
    <xdr:graphicFrame macro="">
      <xdr:nvGraphicFramePr>
        <xdr:cNvPr id="25" name="Chart 25">
          <a:extLst>
            <a:ext uri="{FF2B5EF4-FFF2-40B4-BE49-F238E27FC236}">
              <a16:creationId xmlns:a16="http://schemas.microsoft.com/office/drawing/2014/main" id="{16E707E1-6E7D-4E72-AE28-3486FF170B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64</xdr:col>
      <xdr:colOff>214312</xdr:colOff>
      <xdr:row>18</xdr:row>
      <xdr:rowOff>116681</xdr:rowOff>
    </xdr:from>
    <xdr:to>
      <xdr:col>71</xdr:col>
      <xdr:colOff>535780</xdr:colOff>
      <xdr:row>46</xdr:row>
      <xdr:rowOff>2381</xdr:rowOff>
    </xdr:to>
    <xdr:graphicFrame macro="">
      <xdr:nvGraphicFramePr>
        <xdr:cNvPr id="26" name="Chart 26">
          <a:extLst>
            <a:ext uri="{FF2B5EF4-FFF2-40B4-BE49-F238E27FC236}">
              <a16:creationId xmlns:a16="http://schemas.microsoft.com/office/drawing/2014/main" id="{CA9DFCB8-0D38-42F1-84C3-1921CCDB22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64</xdr:col>
      <xdr:colOff>160733</xdr:colOff>
      <xdr:row>46</xdr:row>
      <xdr:rowOff>140494</xdr:rowOff>
    </xdr:from>
    <xdr:to>
      <xdr:col>71</xdr:col>
      <xdr:colOff>482201</xdr:colOff>
      <xdr:row>61</xdr:row>
      <xdr:rowOff>26194</xdr:rowOff>
    </xdr:to>
    <xdr:graphicFrame macro="">
      <xdr:nvGraphicFramePr>
        <xdr:cNvPr id="27" name="Chart 27">
          <a:extLst>
            <a:ext uri="{FF2B5EF4-FFF2-40B4-BE49-F238E27FC236}">
              <a16:creationId xmlns:a16="http://schemas.microsoft.com/office/drawing/2014/main" id="{25EE273B-F43B-460A-BE1C-A8E6EA1BFA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64</xdr:col>
      <xdr:colOff>232171</xdr:colOff>
      <xdr:row>61</xdr:row>
      <xdr:rowOff>152399</xdr:rowOff>
    </xdr:from>
    <xdr:to>
      <xdr:col>71</xdr:col>
      <xdr:colOff>553639</xdr:colOff>
      <xdr:row>76</xdr:row>
      <xdr:rowOff>38099</xdr:rowOff>
    </xdr:to>
    <xdr:graphicFrame macro="">
      <xdr:nvGraphicFramePr>
        <xdr:cNvPr id="28" name="Chart 28">
          <a:extLst>
            <a:ext uri="{FF2B5EF4-FFF2-40B4-BE49-F238E27FC236}">
              <a16:creationId xmlns:a16="http://schemas.microsoft.com/office/drawing/2014/main" id="{FF81FFB5-0CAD-4C0A-8E0C-3DC8372D5B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72</xdr:col>
      <xdr:colOff>77391</xdr:colOff>
      <xdr:row>18</xdr:row>
      <xdr:rowOff>116682</xdr:rowOff>
    </xdr:from>
    <xdr:to>
      <xdr:col>79</xdr:col>
      <xdr:colOff>398859</xdr:colOff>
      <xdr:row>46</xdr:row>
      <xdr:rowOff>2382</xdr:rowOff>
    </xdr:to>
    <xdr:graphicFrame macro="">
      <xdr:nvGraphicFramePr>
        <xdr:cNvPr id="29" name="Chart 29">
          <a:extLst>
            <a:ext uri="{FF2B5EF4-FFF2-40B4-BE49-F238E27FC236}">
              <a16:creationId xmlns:a16="http://schemas.microsoft.com/office/drawing/2014/main" id="{1EF98BCE-67A9-4E39-804A-D6D1F94F28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72</xdr:col>
      <xdr:colOff>101204</xdr:colOff>
      <xdr:row>46</xdr:row>
      <xdr:rowOff>188120</xdr:rowOff>
    </xdr:from>
    <xdr:to>
      <xdr:col>79</xdr:col>
      <xdr:colOff>422672</xdr:colOff>
      <xdr:row>61</xdr:row>
      <xdr:rowOff>73820</xdr:rowOff>
    </xdr:to>
    <xdr:graphicFrame macro="">
      <xdr:nvGraphicFramePr>
        <xdr:cNvPr id="30" name="Chart 30">
          <a:extLst>
            <a:ext uri="{FF2B5EF4-FFF2-40B4-BE49-F238E27FC236}">
              <a16:creationId xmlns:a16="http://schemas.microsoft.com/office/drawing/2014/main" id="{579A65E0-495B-4CD0-AE7E-E645DC2C59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72</xdr:col>
      <xdr:colOff>53579</xdr:colOff>
      <xdr:row>61</xdr:row>
      <xdr:rowOff>164307</xdr:rowOff>
    </xdr:from>
    <xdr:to>
      <xdr:col>79</xdr:col>
      <xdr:colOff>375047</xdr:colOff>
      <xdr:row>76</xdr:row>
      <xdr:rowOff>50007</xdr:rowOff>
    </xdr:to>
    <xdr:graphicFrame macro="">
      <xdr:nvGraphicFramePr>
        <xdr:cNvPr id="31" name="Chart 31">
          <a:extLst>
            <a:ext uri="{FF2B5EF4-FFF2-40B4-BE49-F238E27FC236}">
              <a16:creationId xmlns:a16="http://schemas.microsoft.com/office/drawing/2014/main" id="{6806068D-93F2-45BA-89DC-8C12371D76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79</xdr:col>
      <xdr:colOff>517921</xdr:colOff>
      <xdr:row>18</xdr:row>
      <xdr:rowOff>128588</xdr:rowOff>
    </xdr:from>
    <xdr:to>
      <xdr:col>87</xdr:col>
      <xdr:colOff>232171</xdr:colOff>
      <xdr:row>46</xdr:row>
      <xdr:rowOff>14288</xdr:rowOff>
    </xdr:to>
    <xdr:graphicFrame macro="">
      <xdr:nvGraphicFramePr>
        <xdr:cNvPr id="32" name="Chart 32">
          <a:extLst>
            <a:ext uri="{FF2B5EF4-FFF2-40B4-BE49-F238E27FC236}">
              <a16:creationId xmlns:a16="http://schemas.microsoft.com/office/drawing/2014/main" id="{94B61022-5DE7-4455-B568-A95B845843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79</xdr:col>
      <xdr:colOff>529827</xdr:colOff>
      <xdr:row>47</xdr:row>
      <xdr:rowOff>9525</xdr:rowOff>
    </xdr:from>
    <xdr:to>
      <xdr:col>87</xdr:col>
      <xdr:colOff>244077</xdr:colOff>
      <xdr:row>61</xdr:row>
      <xdr:rowOff>85725</xdr:rowOff>
    </xdr:to>
    <xdr:graphicFrame macro="">
      <xdr:nvGraphicFramePr>
        <xdr:cNvPr id="33" name="Chart 33">
          <a:extLst>
            <a:ext uri="{FF2B5EF4-FFF2-40B4-BE49-F238E27FC236}">
              <a16:creationId xmlns:a16="http://schemas.microsoft.com/office/drawing/2014/main" id="{8061CEA7-A8C1-4508-9F23-20B611607F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79</xdr:col>
      <xdr:colOff>482203</xdr:colOff>
      <xdr:row>62</xdr:row>
      <xdr:rowOff>33338</xdr:rowOff>
    </xdr:from>
    <xdr:to>
      <xdr:col>87</xdr:col>
      <xdr:colOff>196453</xdr:colOff>
      <xdr:row>76</xdr:row>
      <xdr:rowOff>109538</xdr:rowOff>
    </xdr:to>
    <xdr:graphicFrame macro="">
      <xdr:nvGraphicFramePr>
        <xdr:cNvPr id="34" name="Chart 34">
          <a:extLst>
            <a:ext uri="{FF2B5EF4-FFF2-40B4-BE49-F238E27FC236}">
              <a16:creationId xmlns:a16="http://schemas.microsoft.com/office/drawing/2014/main" id="{524135A1-A4C8-4CB5-B180-12DB9D16D4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88</xdr:col>
      <xdr:colOff>77390</xdr:colOff>
      <xdr:row>15</xdr:row>
      <xdr:rowOff>69057</xdr:rowOff>
    </xdr:from>
    <xdr:to>
      <xdr:col>95</xdr:col>
      <xdr:colOff>398858</xdr:colOff>
      <xdr:row>42</xdr:row>
      <xdr:rowOff>145257</xdr:rowOff>
    </xdr:to>
    <xdr:graphicFrame macro="">
      <xdr:nvGraphicFramePr>
        <xdr:cNvPr id="35" name="Chart 35">
          <a:extLst>
            <a:ext uri="{FF2B5EF4-FFF2-40B4-BE49-F238E27FC236}">
              <a16:creationId xmlns:a16="http://schemas.microsoft.com/office/drawing/2014/main" id="{58127C42-BF62-4957-BE60-64B1A76EB7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340683</xdr:colOff>
      <xdr:row>36</xdr:row>
      <xdr:rowOff>168798</xdr:rowOff>
    </xdr:from>
    <xdr:to>
      <xdr:col>10</xdr:col>
      <xdr:colOff>47246</xdr:colOff>
      <xdr:row>51</xdr:row>
      <xdr:rowOff>146462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E9F59F-1443-4E5A-B34A-1265BB0289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255984</xdr:colOff>
      <xdr:row>51</xdr:row>
      <xdr:rowOff>152400</xdr:rowOff>
    </xdr:from>
    <xdr:to>
      <xdr:col>9</xdr:col>
      <xdr:colOff>577453</xdr:colOff>
      <xdr:row>66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C17342-307D-479E-A403-8DDDB95CEC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142779</xdr:colOff>
      <xdr:row>68</xdr:row>
      <xdr:rowOff>100617</xdr:rowOff>
    </xdr:from>
    <xdr:to>
      <xdr:col>9</xdr:col>
      <xdr:colOff>461791</xdr:colOff>
      <xdr:row>82</xdr:row>
      <xdr:rowOff>182864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1C3E2D-25FD-4792-81EE-5AD8764913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65786</xdr:colOff>
      <xdr:row>37</xdr:row>
      <xdr:rowOff>7565</xdr:rowOff>
    </xdr:from>
    <xdr:to>
      <xdr:col>17</xdr:col>
      <xdr:colOff>387255</xdr:colOff>
      <xdr:row>53</xdr:row>
      <xdr:rowOff>86176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FE02174-DB90-44EC-B902-1B9A76EF59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84098</xdr:colOff>
      <xdr:row>53</xdr:row>
      <xdr:rowOff>140343</xdr:rowOff>
    </xdr:from>
    <xdr:to>
      <xdr:col>17</xdr:col>
      <xdr:colOff>405567</xdr:colOff>
      <xdr:row>68</xdr:row>
      <xdr:rowOff>26043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FF95886-14A0-446D-9148-3EA9929FB5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47324</xdr:colOff>
      <xdr:row>68</xdr:row>
      <xdr:rowOff>128136</xdr:rowOff>
    </xdr:from>
    <xdr:to>
      <xdr:col>17</xdr:col>
      <xdr:colOff>368793</xdr:colOff>
      <xdr:row>83</xdr:row>
      <xdr:rowOff>13836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6BCCA8D-28A5-49DC-A4CA-D0A30805F9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500064</xdr:colOff>
      <xdr:row>37</xdr:row>
      <xdr:rowOff>152401</xdr:rowOff>
    </xdr:from>
    <xdr:to>
      <xdr:col>25</xdr:col>
      <xdr:colOff>214314</xdr:colOff>
      <xdr:row>53</xdr:row>
      <xdr:rowOff>38101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2BFF37E-3B82-403D-AD4F-DF90D2A92B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476250</xdr:colOff>
      <xdr:row>53</xdr:row>
      <xdr:rowOff>92869</xdr:rowOff>
    </xdr:from>
    <xdr:to>
      <xdr:col>25</xdr:col>
      <xdr:colOff>190500</xdr:colOff>
      <xdr:row>67</xdr:row>
      <xdr:rowOff>169069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DC1D279-C828-4A60-B615-6DE7262261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458390</xdr:colOff>
      <xdr:row>68</xdr:row>
      <xdr:rowOff>69057</xdr:rowOff>
    </xdr:from>
    <xdr:to>
      <xdr:col>25</xdr:col>
      <xdr:colOff>172640</xdr:colOff>
      <xdr:row>82</xdr:row>
      <xdr:rowOff>145257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3EA2FE7-BC1C-4631-B764-9F7BAE852A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25</xdr:col>
      <xdr:colOff>386952</xdr:colOff>
      <xdr:row>39</xdr:row>
      <xdr:rowOff>21431</xdr:rowOff>
    </xdr:from>
    <xdr:to>
      <xdr:col>33</xdr:col>
      <xdr:colOff>101202</xdr:colOff>
      <xdr:row>53</xdr:row>
      <xdr:rowOff>97631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968DF2F-B25C-455E-AA60-6484B296BB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25</xdr:col>
      <xdr:colOff>351233</xdr:colOff>
      <xdr:row>53</xdr:row>
      <xdr:rowOff>140494</xdr:rowOff>
    </xdr:from>
    <xdr:to>
      <xdr:col>33</xdr:col>
      <xdr:colOff>65483</xdr:colOff>
      <xdr:row>68</xdr:row>
      <xdr:rowOff>26194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C2CCAAE-C0C5-418C-A9D0-C7BECFA809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25</xdr:col>
      <xdr:colOff>327421</xdr:colOff>
      <xdr:row>68</xdr:row>
      <xdr:rowOff>69057</xdr:rowOff>
    </xdr:from>
    <xdr:to>
      <xdr:col>33</xdr:col>
      <xdr:colOff>41671</xdr:colOff>
      <xdr:row>82</xdr:row>
      <xdr:rowOff>145257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AD05F373-A377-43FC-A9C5-2081C539F0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33</xdr:col>
      <xdr:colOff>377976</xdr:colOff>
      <xdr:row>37</xdr:row>
      <xdr:rowOff>30238</xdr:rowOff>
    </xdr:from>
    <xdr:to>
      <xdr:col>40</xdr:col>
      <xdr:colOff>589358</xdr:colOff>
      <xdr:row>51</xdr:row>
      <xdr:rowOff>169069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80F22478-4A2E-406B-9D4E-8D7C00C253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33</xdr:col>
      <xdr:colOff>232172</xdr:colOff>
      <xdr:row>52</xdr:row>
      <xdr:rowOff>176213</xdr:rowOff>
    </xdr:from>
    <xdr:to>
      <xdr:col>40</xdr:col>
      <xdr:colOff>553640</xdr:colOff>
      <xdr:row>67</xdr:row>
      <xdr:rowOff>61913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472E86C5-1911-4F65-8CDC-8C58416EE1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33</xdr:col>
      <xdr:colOff>279796</xdr:colOff>
      <xdr:row>68</xdr:row>
      <xdr:rowOff>152401</xdr:rowOff>
    </xdr:from>
    <xdr:to>
      <xdr:col>40</xdr:col>
      <xdr:colOff>601264</xdr:colOff>
      <xdr:row>83</xdr:row>
      <xdr:rowOff>38101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68B2129F-B5CD-44FD-949F-D8BF5ECB51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41</xdr:col>
      <xdr:colOff>211667</xdr:colOff>
      <xdr:row>31</xdr:row>
      <xdr:rowOff>15119</xdr:rowOff>
    </xdr:from>
    <xdr:to>
      <xdr:col>48</xdr:col>
      <xdr:colOff>422672</xdr:colOff>
      <xdr:row>51</xdr:row>
      <xdr:rowOff>169069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3EB739C9-44B7-4EA7-ADF8-8C75997E56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41</xdr:col>
      <xdr:colOff>65484</xdr:colOff>
      <xdr:row>52</xdr:row>
      <xdr:rowOff>152400</xdr:rowOff>
    </xdr:from>
    <xdr:to>
      <xdr:col>48</xdr:col>
      <xdr:colOff>398859</xdr:colOff>
      <xdr:row>67</xdr:row>
      <xdr:rowOff>38100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1475AA6D-7634-4FB9-A8C9-4E79233D5D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41</xdr:col>
      <xdr:colOff>160734</xdr:colOff>
      <xdr:row>67</xdr:row>
      <xdr:rowOff>104775</xdr:rowOff>
    </xdr:from>
    <xdr:to>
      <xdr:col>48</xdr:col>
      <xdr:colOff>494109</xdr:colOff>
      <xdr:row>81</xdr:row>
      <xdr:rowOff>180975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EA5BBAF6-2A6B-4EDC-A987-F2291A13B1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48</xdr:col>
      <xdr:colOff>553640</xdr:colOff>
      <xdr:row>23</xdr:row>
      <xdr:rowOff>69057</xdr:rowOff>
    </xdr:from>
    <xdr:to>
      <xdr:col>56</xdr:col>
      <xdr:colOff>267890</xdr:colOff>
      <xdr:row>51</xdr:row>
      <xdr:rowOff>145257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26E00866-6B7F-47F9-8F28-CE8A2C85D5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48</xdr:col>
      <xdr:colOff>589359</xdr:colOff>
      <xdr:row>52</xdr:row>
      <xdr:rowOff>128587</xdr:rowOff>
    </xdr:from>
    <xdr:to>
      <xdr:col>56</xdr:col>
      <xdr:colOff>303609</xdr:colOff>
      <xdr:row>67</xdr:row>
      <xdr:rowOff>14287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642B5FF9-4DAF-4E64-A938-B8F5FCB2E3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48</xdr:col>
      <xdr:colOff>541734</xdr:colOff>
      <xdr:row>67</xdr:row>
      <xdr:rowOff>69056</xdr:rowOff>
    </xdr:from>
    <xdr:to>
      <xdr:col>56</xdr:col>
      <xdr:colOff>255984</xdr:colOff>
      <xdr:row>81</xdr:row>
      <xdr:rowOff>145256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52D3CB8-2C83-43EF-AE47-50E72E9423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56</xdr:col>
      <xdr:colOff>410765</xdr:colOff>
      <xdr:row>23</xdr:row>
      <xdr:rowOff>104776</xdr:rowOff>
    </xdr:from>
    <xdr:to>
      <xdr:col>64</xdr:col>
      <xdr:colOff>125015</xdr:colOff>
      <xdr:row>51</xdr:row>
      <xdr:rowOff>180976</xdr:rowOff>
    </xdr:to>
    <xdr:graphicFrame macro="">
      <xdr:nvGraphicFramePr>
        <xdr:cNvPr id="23" name="Chart 23">
          <a:extLst>
            <a:ext uri="{FF2B5EF4-FFF2-40B4-BE49-F238E27FC236}">
              <a16:creationId xmlns:a16="http://schemas.microsoft.com/office/drawing/2014/main" id="{FC8E030D-EB1C-4617-9218-A280FE519E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56</xdr:col>
      <xdr:colOff>398859</xdr:colOff>
      <xdr:row>52</xdr:row>
      <xdr:rowOff>80963</xdr:rowOff>
    </xdr:from>
    <xdr:to>
      <xdr:col>64</xdr:col>
      <xdr:colOff>113109</xdr:colOff>
      <xdr:row>66</xdr:row>
      <xdr:rowOff>157163</xdr:rowOff>
    </xdr:to>
    <xdr:graphicFrame macro="">
      <xdr:nvGraphicFramePr>
        <xdr:cNvPr id="24" name="Chart 24">
          <a:extLst>
            <a:ext uri="{FF2B5EF4-FFF2-40B4-BE49-F238E27FC236}">
              <a16:creationId xmlns:a16="http://schemas.microsoft.com/office/drawing/2014/main" id="{0D8C1F5E-0E33-4F0A-9FE1-B8E151ADBC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56</xdr:col>
      <xdr:colOff>333376</xdr:colOff>
      <xdr:row>67</xdr:row>
      <xdr:rowOff>57150</xdr:rowOff>
    </xdr:from>
    <xdr:to>
      <xdr:col>64</xdr:col>
      <xdr:colOff>47626</xdr:colOff>
      <xdr:row>81</xdr:row>
      <xdr:rowOff>133350</xdr:rowOff>
    </xdr:to>
    <xdr:graphicFrame macro="">
      <xdr:nvGraphicFramePr>
        <xdr:cNvPr id="25" name="Chart 25">
          <a:extLst>
            <a:ext uri="{FF2B5EF4-FFF2-40B4-BE49-F238E27FC236}">
              <a16:creationId xmlns:a16="http://schemas.microsoft.com/office/drawing/2014/main" id="{074990BE-59FA-4C02-9D7E-DF4CE46EBF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64</xdr:col>
      <xdr:colOff>214312</xdr:colOff>
      <xdr:row>23</xdr:row>
      <xdr:rowOff>116681</xdr:rowOff>
    </xdr:from>
    <xdr:to>
      <xdr:col>71</xdr:col>
      <xdr:colOff>535780</xdr:colOff>
      <xdr:row>52</xdr:row>
      <xdr:rowOff>2381</xdr:rowOff>
    </xdr:to>
    <xdr:graphicFrame macro="">
      <xdr:nvGraphicFramePr>
        <xdr:cNvPr id="26" name="Chart 26">
          <a:extLst>
            <a:ext uri="{FF2B5EF4-FFF2-40B4-BE49-F238E27FC236}">
              <a16:creationId xmlns:a16="http://schemas.microsoft.com/office/drawing/2014/main" id="{CF0F70AC-7388-4235-B644-7FB5C886BA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64</xdr:col>
      <xdr:colOff>160733</xdr:colOff>
      <xdr:row>52</xdr:row>
      <xdr:rowOff>140494</xdr:rowOff>
    </xdr:from>
    <xdr:to>
      <xdr:col>71</xdr:col>
      <xdr:colOff>482201</xdr:colOff>
      <xdr:row>67</xdr:row>
      <xdr:rowOff>26194</xdr:rowOff>
    </xdr:to>
    <xdr:graphicFrame macro="">
      <xdr:nvGraphicFramePr>
        <xdr:cNvPr id="27" name="Chart 27">
          <a:extLst>
            <a:ext uri="{FF2B5EF4-FFF2-40B4-BE49-F238E27FC236}">
              <a16:creationId xmlns:a16="http://schemas.microsoft.com/office/drawing/2014/main" id="{97ED7E11-29AF-4B54-A204-BCD3054E768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64</xdr:col>
      <xdr:colOff>232171</xdr:colOff>
      <xdr:row>67</xdr:row>
      <xdr:rowOff>152399</xdr:rowOff>
    </xdr:from>
    <xdr:to>
      <xdr:col>71</xdr:col>
      <xdr:colOff>553639</xdr:colOff>
      <xdr:row>82</xdr:row>
      <xdr:rowOff>38099</xdr:rowOff>
    </xdr:to>
    <xdr:graphicFrame macro="">
      <xdr:nvGraphicFramePr>
        <xdr:cNvPr id="28" name="Chart 28">
          <a:extLst>
            <a:ext uri="{FF2B5EF4-FFF2-40B4-BE49-F238E27FC236}">
              <a16:creationId xmlns:a16="http://schemas.microsoft.com/office/drawing/2014/main" id="{0B100631-A954-49E7-A100-05A1225C49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72</xdr:col>
      <xdr:colOff>77391</xdr:colOff>
      <xdr:row>23</xdr:row>
      <xdr:rowOff>116682</xdr:rowOff>
    </xdr:from>
    <xdr:to>
      <xdr:col>79</xdr:col>
      <xdr:colOff>398859</xdr:colOff>
      <xdr:row>52</xdr:row>
      <xdr:rowOff>2382</xdr:rowOff>
    </xdr:to>
    <xdr:graphicFrame macro="">
      <xdr:nvGraphicFramePr>
        <xdr:cNvPr id="29" name="Chart 29">
          <a:extLst>
            <a:ext uri="{FF2B5EF4-FFF2-40B4-BE49-F238E27FC236}">
              <a16:creationId xmlns:a16="http://schemas.microsoft.com/office/drawing/2014/main" id="{43ECAD5F-0400-4E0E-ACFD-E17FE82343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72</xdr:col>
      <xdr:colOff>101204</xdr:colOff>
      <xdr:row>52</xdr:row>
      <xdr:rowOff>188120</xdr:rowOff>
    </xdr:from>
    <xdr:to>
      <xdr:col>79</xdr:col>
      <xdr:colOff>422672</xdr:colOff>
      <xdr:row>67</xdr:row>
      <xdr:rowOff>73820</xdr:rowOff>
    </xdr:to>
    <xdr:graphicFrame macro="">
      <xdr:nvGraphicFramePr>
        <xdr:cNvPr id="30" name="Chart 30">
          <a:extLst>
            <a:ext uri="{FF2B5EF4-FFF2-40B4-BE49-F238E27FC236}">
              <a16:creationId xmlns:a16="http://schemas.microsoft.com/office/drawing/2014/main" id="{E26B5E41-130E-4277-8C35-1444AB07D7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72</xdr:col>
      <xdr:colOff>53579</xdr:colOff>
      <xdr:row>67</xdr:row>
      <xdr:rowOff>164307</xdr:rowOff>
    </xdr:from>
    <xdr:to>
      <xdr:col>79</xdr:col>
      <xdr:colOff>375047</xdr:colOff>
      <xdr:row>82</xdr:row>
      <xdr:rowOff>50007</xdr:rowOff>
    </xdr:to>
    <xdr:graphicFrame macro="">
      <xdr:nvGraphicFramePr>
        <xdr:cNvPr id="31" name="Chart 31">
          <a:extLst>
            <a:ext uri="{FF2B5EF4-FFF2-40B4-BE49-F238E27FC236}">
              <a16:creationId xmlns:a16="http://schemas.microsoft.com/office/drawing/2014/main" id="{58C04D2D-0A2E-4457-9A6B-4359E0C6FD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79</xdr:col>
      <xdr:colOff>517921</xdr:colOff>
      <xdr:row>23</xdr:row>
      <xdr:rowOff>128588</xdr:rowOff>
    </xdr:from>
    <xdr:to>
      <xdr:col>87</xdr:col>
      <xdr:colOff>232171</xdr:colOff>
      <xdr:row>52</xdr:row>
      <xdr:rowOff>14288</xdr:rowOff>
    </xdr:to>
    <xdr:graphicFrame macro="">
      <xdr:nvGraphicFramePr>
        <xdr:cNvPr id="32" name="Chart 32">
          <a:extLst>
            <a:ext uri="{FF2B5EF4-FFF2-40B4-BE49-F238E27FC236}">
              <a16:creationId xmlns:a16="http://schemas.microsoft.com/office/drawing/2014/main" id="{35BE17CE-AD89-4CD1-9A88-0DDF3DF41D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79</xdr:col>
      <xdr:colOff>529827</xdr:colOff>
      <xdr:row>53</xdr:row>
      <xdr:rowOff>9525</xdr:rowOff>
    </xdr:from>
    <xdr:to>
      <xdr:col>87</xdr:col>
      <xdr:colOff>244077</xdr:colOff>
      <xdr:row>67</xdr:row>
      <xdr:rowOff>85725</xdr:rowOff>
    </xdr:to>
    <xdr:graphicFrame macro="">
      <xdr:nvGraphicFramePr>
        <xdr:cNvPr id="33" name="Chart 33">
          <a:extLst>
            <a:ext uri="{FF2B5EF4-FFF2-40B4-BE49-F238E27FC236}">
              <a16:creationId xmlns:a16="http://schemas.microsoft.com/office/drawing/2014/main" id="{0A8D2D8C-91CC-4252-B2CC-F54F66ED9C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79</xdr:col>
      <xdr:colOff>482203</xdr:colOff>
      <xdr:row>68</xdr:row>
      <xdr:rowOff>33338</xdr:rowOff>
    </xdr:from>
    <xdr:to>
      <xdr:col>87</xdr:col>
      <xdr:colOff>196453</xdr:colOff>
      <xdr:row>82</xdr:row>
      <xdr:rowOff>109538</xdr:rowOff>
    </xdr:to>
    <xdr:graphicFrame macro="">
      <xdr:nvGraphicFramePr>
        <xdr:cNvPr id="34" name="Chart 34">
          <a:extLst>
            <a:ext uri="{FF2B5EF4-FFF2-40B4-BE49-F238E27FC236}">
              <a16:creationId xmlns:a16="http://schemas.microsoft.com/office/drawing/2014/main" id="{15B8C9C9-1876-4195-8227-DA8B21F5A9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88</xdr:col>
      <xdr:colOff>77390</xdr:colOff>
      <xdr:row>20</xdr:row>
      <xdr:rowOff>69057</xdr:rowOff>
    </xdr:from>
    <xdr:to>
      <xdr:col>95</xdr:col>
      <xdr:colOff>398858</xdr:colOff>
      <xdr:row>48</xdr:row>
      <xdr:rowOff>145257</xdr:rowOff>
    </xdr:to>
    <xdr:graphicFrame macro="">
      <xdr:nvGraphicFramePr>
        <xdr:cNvPr id="35" name="Chart 35">
          <a:extLst>
            <a:ext uri="{FF2B5EF4-FFF2-40B4-BE49-F238E27FC236}">
              <a16:creationId xmlns:a16="http://schemas.microsoft.com/office/drawing/2014/main" id="{AD44BB5C-BA4B-4C44-97C9-B0CB7D2D10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340683</xdr:colOff>
      <xdr:row>32</xdr:row>
      <xdr:rowOff>168798</xdr:rowOff>
    </xdr:from>
    <xdr:to>
      <xdr:col>10</xdr:col>
      <xdr:colOff>47246</xdr:colOff>
      <xdr:row>47</xdr:row>
      <xdr:rowOff>146462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387F27-6C15-4267-AB1D-BF3F575E1C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255984</xdr:colOff>
      <xdr:row>47</xdr:row>
      <xdr:rowOff>152400</xdr:rowOff>
    </xdr:from>
    <xdr:to>
      <xdr:col>9</xdr:col>
      <xdr:colOff>577453</xdr:colOff>
      <xdr:row>62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32412C-DAED-4760-B783-1F9B018DE5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142779</xdr:colOff>
      <xdr:row>64</xdr:row>
      <xdr:rowOff>100617</xdr:rowOff>
    </xdr:from>
    <xdr:to>
      <xdr:col>9</xdr:col>
      <xdr:colOff>461791</xdr:colOff>
      <xdr:row>78</xdr:row>
      <xdr:rowOff>182864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27BEF8A-916A-406F-808B-BAE02C46B6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65786</xdr:colOff>
      <xdr:row>33</xdr:row>
      <xdr:rowOff>7565</xdr:rowOff>
    </xdr:from>
    <xdr:to>
      <xdr:col>17</xdr:col>
      <xdr:colOff>387255</xdr:colOff>
      <xdr:row>49</xdr:row>
      <xdr:rowOff>86176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7658607-A8CE-4748-8B4B-162454660B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84098</xdr:colOff>
      <xdr:row>49</xdr:row>
      <xdr:rowOff>140343</xdr:rowOff>
    </xdr:from>
    <xdr:to>
      <xdr:col>17</xdr:col>
      <xdr:colOff>405567</xdr:colOff>
      <xdr:row>64</xdr:row>
      <xdr:rowOff>26043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570452F-EEC8-4C2D-BAFA-92228732E8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47324</xdr:colOff>
      <xdr:row>64</xdr:row>
      <xdr:rowOff>128136</xdr:rowOff>
    </xdr:from>
    <xdr:to>
      <xdr:col>17</xdr:col>
      <xdr:colOff>368793</xdr:colOff>
      <xdr:row>79</xdr:row>
      <xdr:rowOff>13836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3E47FEA-F686-4715-9FB3-E8362A238E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500064</xdr:colOff>
      <xdr:row>33</xdr:row>
      <xdr:rowOff>152401</xdr:rowOff>
    </xdr:from>
    <xdr:to>
      <xdr:col>25</xdr:col>
      <xdr:colOff>214314</xdr:colOff>
      <xdr:row>49</xdr:row>
      <xdr:rowOff>38101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6B17FED-4DD3-4D6A-AD9D-2E8405486F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476250</xdr:colOff>
      <xdr:row>49</xdr:row>
      <xdr:rowOff>92869</xdr:rowOff>
    </xdr:from>
    <xdr:to>
      <xdr:col>25</xdr:col>
      <xdr:colOff>190500</xdr:colOff>
      <xdr:row>63</xdr:row>
      <xdr:rowOff>169069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F2B4070-5A8C-4EAB-A8DA-113B0FA8C8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458390</xdr:colOff>
      <xdr:row>64</xdr:row>
      <xdr:rowOff>69057</xdr:rowOff>
    </xdr:from>
    <xdr:to>
      <xdr:col>25</xdr:col>
      <xdr:colOff>172640</xdr:colOff>
      <xdr:row>78</xdr:row>
      <xdr:rowOff>145257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BEB2893-EAE7-476E-81AF-C2CE6D8529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25</xdr:col>
      <xdr:colOff>386952</xdr:colOff>
      <xdr:row>35</xdr:row>
      <xdr:rowOff>21431</xdr:rowOff>
    </xdr:from>
    <xdr:to>
      <xdr:col>33</xdr:col>
      <xdr:colOff>101202</xdr:colOff>
      <xdr:row>49</xdr:row>
      <xdr:rowOff>97631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30A6C828-D58F-4540-A4EC-0AAA9B5429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25</xdr:col>
      <xdr:colOff>351233</xdr:colOff>
      <xdr:row>49</xdr:row>
      <xdr:rowOff>140494</xdr:rowOff>
    </xdr:from>
    <xdr:to>
      <xdr:col>33</xdr:col>
      <xdr:colOff>65483</xdr:colOff>
      <xdr:row>64</xdr:row>
      <xdr:rowOff>26194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A2F48BC-A7CB-40C3-8A85-01CE6BD232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25</xdr:col>
      <xdr:colOff>327421</xdr:colOff>
      <xdr:row>64</xdr:row>
      <xdr:rowOff>69057</xdr:rowOff>
    </xdr:from>
    <xdr:to>
      <xdr:col>33</xdr:col>
      <xdr:colOff>41671</xdr:colOff>
      <xdr:row>78</xdr:row>
      <xdr:rowOff>145257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B702F4B1-ED86-41C8-AB3E-FBE5B78200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33</xdr:col>
      <xdr:colOff>377976</xdr:colOff>
      <xdr:row>33</xdr:row>
      <xdr:rowOff>30238</xdr:rowOff>
    </xdr:from>
    <xdr:to>
      <xdr:col>40</xdr:col>
      <xdr:colOff>589358</xdr:colOff>
      <xdr:row>47</xdr:row>
      <xdr:rowOff>169069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E2AFB5E2-0959-4309-B045-B083C068E0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33</xdr:col>
      <xdr:colOff>232172</xdr:colOff>
      <xdr:row>48</xdr:row>
      <xdr:rowOff>176213</xdr:rowOff>
    </xdr:from>
    <xdr:to>
      <xdr:col>40</xdr:col>
      <xdr:colOff>553640</xdr:colOff>
      <xdr:row>63</xdr:row>
      <xdr:rowOff>61913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326EC060-92DC-421A-8CE1-FC7B6C4156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33</xdr:col>
      <xdr:colOff>279796</xdr:colOff>
      <xdr:row>64</xdr:row>
      <xdr:rowOff>152401</xdr:rowOff>
    </xdr:from>
    <xdr:to>
      <xdr:col>40</xdr:col>
      <xdr:colOff>601264</xdr:colOff>
      <xdr:row>79</xdr:row>
      <xdr:rowOff>38101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ADAA9319-A8B3-4C49-AAA4-979FE606FC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41</xdr:col>
      <xdr:colOff>211667</xdr:colOff>
      <xdr:row>31</xdr:row>
      <xdr:rowOff>15119</xdr:rowOff>
    </xdr:from>
    <xdr:to>
      <xdr:col>48</xdr:col>
      <xdr:colOff>422672</xdr:colOff>
      <xdr:row>47</xdr:row>
      <xdr:rowOff>169069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1E4B0771-38B3-4370-BF03-FCFA62ACE7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41</xdr:col>
      <xdr:colOff>65484</xdr:colOff>
      <xdr:row>48</xdr:row>
      <xdr:rowOff>152400</xdr:rowOff>
    </xdr:from>
    <xdr:to>
      <xdr:col>48</xdr:col>
      <xdr:colOff>398859</xdr:colOff>
      <xdr:row>63</xdr:row>
      <xdr:rowOff>38100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C89A28C8-963E-4C2A-9D0B-5DD336ABE55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41</xdr:col>
      <xdr:colOff>160734</xdr:colOff>
      <xdr:row>63</xdr:row>
      <xdr:rowOff>104775</xdr:rowOff>
    </xdr:from>
    <xdr:to>
      <xdr:col>48</xdr:col>
      <xdr:colOff>494109</xdr:colOff>
      <xdr:row>77</xdr:row>
      <xdr:rowOff>180975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74E1B1F8-B88E-4559-A129-2A6C70B9A3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48</xdr:col>
      <xdr:colOff>553640</xdr:colOff>
      <xdr:row>20</xdr:row>
      <xdr:rowOff>69057</xdr:rowOff>
    </xdr:from>
    <xdr:to>
      <xdr:col>56</xdr:col>
      <xdr:colOff>267890</xdr:colOff>
      <xdr:row>47</xdr:row>
      <xdr:rowOff>145257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5CFA3D19-A007-45F7-9B3F-63B96BACA9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48</xdr:col>
      <xdr:colOff>589359</xdr:colOff>
      <xdr:row>48</xdr:row>
      <xdr:rowOff>128587</xdr:rowOff>
    </xdr:from>
    <xdr:to>
      <xdr:col>56</xdr:col>
      <xdr:colOff>303609</xdr:colOff>
      <xdr:row>63</xdr:row>
      <xdr:rowOff>14287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F854173F-5023-4A44-A78D-2E5AFF990C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48</xdr:col>
      <xdr:colOff>541734</xdr:colOff>
      <xdr:row>63</xdr:row>
      <xdr:rowOff>69056</xdr:rowOff>
    </xdr:from>
    <xdr:to>
      <xdr:col>56</xdr:col>
      <xdr:colOff>255984</xdr:colOff>
      <xdr:row>77</xdr:row>
      <xdr:rowOff>145256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60912A80-3299-409F-9454-95B2CCFE25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56</xdr:col>
      <xdr:colOff>410765</xdr:colOff>
      <xdr:row>20</xdr:row>
      <xdr:rowOff>104776</xdr:rowOff>
    </xdr:from>
    <xdr:to>
      <xdr:col>64</xdr:col>
      <xdr:colOff>125015</xdr:colOff>
      <xdr:row>47</xdr:row>
      <xdr:rowOff>180976</xdr:rowOff>
    </xdr:to>
    <xdr:graphicFrame macro="">
      <xdr:nvGraphicFramePr>
        <xdr:cNvPr id="23" name="Chart 23">
          <a:extLst>
            <a:ext uri="{FF2B5EF4-FFF2-40B4-BE49-F238E27FC236}">
              <a16:creationId xmlns:a16="http://schemas.microsoft.com/office/drawing/2014/main" id="{9E27906C-FEDC-4450-9FBB-6B24A9BD94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56</xdr:col>
      <xdr:colOff>398859</xdr:colOff>
      <xdr:row>48</xdr:row>
      <xdr:rowOff>80963</xdr:rowOff>
    </xdr:from>
    <xdr:to>
      <xdr:col>64</xdr:col>
      <xdr:colOff>113109</xdr:colOff>
      <xdr:row>62</xdr:row>
      <xdr:rowOff>157163</xdr:rowOff>
    </xdr:to>
    <xdr:graphicFrame macro="">
      <xdr:nvGraphicFramePr>
        <xdr:cNvPr id="24" name="Chart 24">
          <a:extLst>
            <a:ext uri="{FF2B5EF4-FFF2-40B4-BE49-F238E27FC236}">
              <a16:creationId xmlns:a16="http://schemas.microsoft.com/office/drawing/2014/main" id="{154E4F85-6684-4DF8-A6FE-062EFAB7F5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56</xdr:col>
      <xdr:colOff>333376</xdr:colOff>
      <xdr:row>63</xdr:row>
      <xdr:rowOff>57150</xdr:rowOff>
    </xdr:from>
    <xdr:to>
      <xdr:col>64</xdr:col>
      <xdr:colOff>47626</xdr:colOff>
      <xdr:row>77</xdr:row>
      <xdr:rowOff>133350</xdr:rowOff>
    </xdr:to>
    <xdr:graphicFrame macro="">
      <xdr:nvGraphicFramePr>
        <xdr:cNvPr id="25" name="Chart 25">
          <a:extLst>
            <a:ext uri="{FF2B5EF4-FFF2-40B4-BE49-F238E27FC236}">
              <a16:creationId xmlns:a16="http://schemas.microsoft.com/office/drawing/2014/main" id="{691D93B2-8DF3-4B3D-8F24-083D372080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64</xdr:col>
      <xdr:colOff>214312</xdr:colOff>
      <xdr:row>20</xdr:row>
      <xdr:rowOff>116681</xdr:rowOff>
    </xdr:from>
    <xdr:to>
      <xdr:col>71</xdr:col>
      <xdr:colOff>535780</xdr:colOff>
      <xdr:row>48</xdr:row>
      <xdr:rowOff>2381</xdr:rowOff>
    </xdr:to>
    <xdr:graphicFrame macro="">
      <xdr:nvGraphicFramePr>
        <xdr:cNvPr id="26" name="Chart 26">
          <a:extLst>
            <a:ext uri="{FF2B5EF4-FFF2-40B4-BE49-F238E27FC236}">
              <a16:creationId xmlns:a16="http://schemas.microsoft.com/office/drawing/2014/main" id="{227062C7-9F46-4BC2-B765-5F2FB9F35A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64</xdr:col>
      <xdr:colOff>160733</xdr:colOff>
      <xdr:row>48</xdr:row>
      <xdr:rowOff>140494</xdr:rowOff>
    </xdr:from>
    <xdr:to>
      <xdr:col>71</xdr:col>
      <xdr:colOff>482201</xdr:colOff>
      <xdr:row>63</xdr:row>
      <xdr:rowOff>26194</xdr:rowOff>
    </xdr:to>
    <xdr:graphicFrame macro="">
      <xdr:nvGraphicFramePr>
        <xdr:cNvPr id="27" name="Chart 27">
          <a:extLst>
            <a:ext uri="{FF2B5EF4-FFF2-40B4-BE49-F238E27FC236}">
              <a16:creationId xmlns:a16="http://schemas.microsoft.com/office/drawing/2014/main" id="{EFEC4D7F-FE50-4D1A-8ACE-E11C71D37F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64</xdr:col>
      <xdr:colOff>232171</xdr:colOff>
      <xdr:row>63</xdr:row>
      <xdr:rowOff>152399</xdr:rowOff>
    </xdr:from>
    <xdr:to>
      <xdr:col>71</xdr:col>
      <xdr:colOff>553639</xdr:colOff>
      <xdr:row>78</xdr:row>
      <xdr:rowOff>38099</xdr:rowOff>
    </xdr:to>
    <xdr:graphicFrame macro="">
      <xdr:nvGraphicFramePr>
        <xdr:cNvPr id="28" name="Chart 28">
          <a:extLst>
            <a:ext uri="{FF2B5EF4-FFF2-40B4-BE49-F238E27FC236}">
              <a16:creationId xmlns:a16="http://schemas.microsoft.com/office/drawing/2014/main" id="{26ED0A8B-8A8B-4C4F-BEF1-24F6462AC3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72</xdr:col>
      <xdr:colOff>77391</xdr:colOff>
      <xdr:row>20</xdr:row>
      <xdr:rowOff>116682</xdr:rowOff>
    </xdr:from>
    <xdr:to>
      <xdr:col>79</xdr:col>
      <xdr:colOff>398859</xdr:colOff>
      <xdr:row>48</xdr:row>
      <xdr:rowOff>2382</xdr:rowOff>
    </xdr:to>
    <xdr:graphicFrame macro="">
      <xdr:nvGraphicFramePr>
        <xdr:cNvPr id="29" name="Chart 29">
          <a:extLst>
            <a:ext uri="{FF2B5EF4-FFF2-40B4-BE49-F238E27FC236}">
              <a16:creationId xmlns:a16="http://schemas.microsoft.com/office/drawing/2014/main" id="{8956100D-EBD1-4D89-AA17-E6F81A4456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72</xdr:col>
      <xdr:colOff>101204</xdr:colOff>
      <xdr:row>48</xdr:row>
      <xdr:rowOff>188120</xdr:rowOff>
    </xdr:from>
    <xdr:to>
      <xdr:col>79</xdr:col>
      <xdr:colOff>422672</xdr:colOff>
      <xdr:row>63</xdr:row>
      <xdr:rowOff>73820</xdr:rowOff>
    </xdr:to>
    <xdr:graphicFrame macro="">
      <xdr:nvGraphicFramePr>
        <xdr:cNvPr id="30" name="Chart 30">
          <a:extLst>
            <a:ext uri="{FF2B5EF4-FFF2-40B4-BE49-F238E27FC236}">
              <a16:creationId xmlns:a16="http://schemas.microsoft.com/office/drawing/2014/main" id="{41B8929C-E085-4B65-B692-DEA879FD12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72</xdr:col>
      <xdr:colOff>53579</xdr:colOff>
      <xdr:row>63</xdr:row>
      <xdr:rowOff>164307</xdr:rowOff>
    </xdr:from>
    <xdr:to>
      <xdr:col>79</xdr:col>
      <xdr:colOff>375047</xdr:colOff>
      <xdr:row>78</xdr:row>
      <xdr:rowOff>50007</xdr:rowOff>
    </xdr:to>
    <xdr:graphicFrame macro="">
      <xdr:nvGraphicFramePr>
        <xdr:cNvPr id="31" name="Chart 31">
          <a:extLst>
            <a:ext uri="{FF2B5EF4-FFF2-40B4-BE49-F238E27FC236}">
              <a16:creationId xmlns:a16="http://schemas.microsoft.com/office/drawing/2014/main" id="{7E5F721E-4656-4173-9F7B-1FEF13050B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79</xdr:col>
      <xdr:colOff>517921</xdr:colOff>
      <xdr:row>20</xdr:row>
      <xdr:rowOff>128588</xdr:rowOff>
    </xdr:from>
    <xdr:to>
      <xdr:col>87</xdr:col>
      <xdr:colOff>232171</xdr:colOff>
      <xdr:row>48</xdr:row>
      <xdr:rowOff>14288</xdr:rowOff>
    </xdr:to>
    <xdr:graphicFrame macro="">
      <xdr:nvGraphicFramePr>
        <xdr:cNvPr id="32" name="Chart 32">
          <a:extLst>
            <a:ext uri="{FF2B5EF4-FFF2-40B4-BE49-F238E27FC236}">
              <a16:creationId xmlns:a16="http://schemas.microsoft.com/office/drawing/2014/main" id="{607A05CD-BAEE-45ED-AE92-087B0CCB4C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79</xdr:col>
      <xdr:colOff>529827</xdr:colOff>
      <xdr:row>49</xdr:row>
      <xdr:rowOff>9525</xdr:rowOff>
    </xdr:from>
    <xdr:to>
      <xdr:col>87</xdr:col>
      <xdr:colOff>244077</xdr:colOff>
      <xdr:row>63</xdr:row>
      <xdr:rowOff>85725</xdr:rowOff>
    </xdr:to>
    <xdr:graphicFrame macro="">
      <xdr:nvGraphicFramePr>
        <xdr:cNvPr id="33" name="Chart 33">
          <a:extLst>
            <a:ext uri="{FF2B5EF4-FFF2-40B4-BE49-F238E27FC236}">
              <a16:creationId xmlns:a16="http://schemas.microsoft.com/office/drawing/2014/main" id="{8D5556D4-0329-44A6-9C1F-78CDFD6D2E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79</xdr:col>
      <xdr:colOff>482203</xdr:colOff>
      <xdr:row>64</xdr:row>
      <xdr:rowOff>33338</xdr:rowOff>
    </xdr:from>
    <xdr:to>
      <xdr:col>87</xdr:col>
      <xdr:colOff>196453</xdr:colOff>
      <xdr:row>78</xdr:row>
      <xdr:rowOff>109538</xdr:rowOff>
    </xdr:to>
    <xdr:graphicFrame macro="">
      <xdr:nvGraphicFramePr>
        <xdr:cNvPr id="34" name="Chart 34">
          <a:extLst>
            <a:ext uri="{FF2B5EF4-FFF2-40B4-BE49-F238E27FC236}">
              <a16:creationId xmlns:a16="http://schemas.microsoft.com/office/drawing/2014/main" id="{45F6BFD9-4E27-48EF-A9BD-048922645B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88</xdr:col>
      <xdr:colOff>77390</xdr:colOff>
      <xdr:row>17</xdr:row>
      <xdr:rowOff>69057</xdr:rowOff>
    </xdr:from>
    <xdr:to>
      <xdr:col>95</xdr:col>
      <xdr:colOff>398858</xdr:colOff>
      <xdr:row>44</xdr:row>
      <xdr:rowOff>145257</xdr:rowOff>
    </xdr:to>
    <xdr:graphicFrame macro="">
      <xdr:nvGraphicFramePr>
        <xdr:cNvPr id="35" name="Chart 35">
          <a:extLst>
            <a:ext uri="{FF2B5EF4-FFF2-40B4-BE49-F238E27FC236}">
              <a16:creationId xmlns:a16="http://schemas.microsoft.com/office/drawing/2014/main" id="{57482745-6BAD-4EDA-AD2F-1141220677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340683</xdr:colOff>
      <xdr:row>35</xdr:row>
      <xdr:rowOff>168798</xdr:rowOff>
    </xdr:from>
    <xdr:to>
      <xdr:col>10</xdr:col>
      <xdr:colOff>50421</xdr:colOff>
      <xdr:row>50</xdr:row>
      <xdr:rowOff>143287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8A9AF1-5564-410D-BDF1-0037C7F48F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255984</xdr:colOff>
      <xdr:row>50</xdr:row>
      <xdr:rowOff>152400</xdr:rowOff>
    </xdr:from>
    <xdr:to>
      <xdr:col>9</xdr:col>
      <xdr:colOff>577453</xdr:colOff>
      <xdr:row>65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F59F6A-60CC-43A5-94C0-2317986293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142779</xdr:colOff>
      <xdr:row>67</xdr:row>
      <xdr:rowOff>100617</xdr:rowOff>
    </xdr:from>
    <xdr:to>
      <xdr:col>9</xdr:col>
      <xdr:colOff>461791</xdr:colOff>
      <xdr:row>81</xdr:row>
      <xdr:rowOff>182864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374F8BD-D53E-4BF1-BF7B-04BCF4A232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65786</xdr:colOff>
      <xdr:row>36</xdr:row>
      <xdr:rowOff>7565</xdr:rowOff>
    </xdr:from>
    <xdr:to>
      <xdr:col>17</xdr:col>
      <xdr:colOff>387255</xdr:colOff>
      <xdr:row>52</xdr:row>
      <xdr:rowOff>86176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042DD8F-B591-42ED-8D56-18F6C0844A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84098</xdr:colOff>
      <xdr:row>52</xdr:row>
      <xdr:rowOff>140343</xdr:rowOff>
    </xdr:from>
    <xdr:to>
      <xdr:col>17</xdr:col>
      <xdr:colOff>405567</xdr:colOff>
      <xdr:row>67</xdr:row>
      <xdr:rowOff>26043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FB1DF01-CB27-4948-9CB2-BBC3065DF1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47324</xdr:colOff>
      <xdr:row>67</xdr:row>
      <xdr:rowOff>128136</xdr:rowOff>
    </xdr:from>
    <xdr:to>
      <xdr:col>17</xdr:col>
      <xdr:colOff>368793</xdr:colOff>
      <xdr:row>82</xdr:row>
      <xdr:rowOff>13836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86912C8-4118-415A-B858-29F17A18A3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500064</xdr:colOff>
      <xdr:row>36</xdr:row>
      <xdr:rowOff>152401</xdr:rowOff>
    </xdr:from>
    <xdr:to>
      <xdr:col>25</xdr:col>
      <xdr:colOff>214314</xdr:colOff>
      <xdr:row>52</xdr:row>
      <xdr:rowOff>38101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F81C7FA-F2E7-4A21-9D1D-8F2D85D221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476250</xdr:colOff>
      <xdr:row>52</xdr:row>
      <xdr:rowOff>92869</xdr:rowOff>
    </xdr:from>
    <xdr:to>
      <xdr:col>25</xdr:col>
      <xdr:colOff>190500</xdr:colOff>
      <xdr:row>66</xdr:row>
      <xdr:rowOff>169069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2B59D22-53B3-47AD-9F4C-F9540B04CE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458390</xdr:colOff>
      <xdr:row>67</xdr:row>
      <xdr:rowOff>69057</xdr:rowOff>
    </xdr:from>
    <xdr:to>
      <xdr:col>25</xdr:col>
      <xdr:colOff>172640</xdr:colOff>
      <xdr:row>81</xdr:row>
      <xdr:rowOff>145257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4378F6C-1892-4FBA-A456-8A8C47637C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25</xdr:col>
      <xdr:colOff>386952</xdr:colOff>
      <xdr:row>38</xdr:row>
      <xdr:rowOff>21431</xdr:rowOff>
    </xdr:from>
    <xdr:to>
      <xdr:col>33</xdr:col>
      <xdr:colOff>101202</xdr:colOff>
      <xdr:row>52</xdr:row>
      <xdr:rowOff>97631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60DF1F5A-B58C-4E69-AD02-C0F1282512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25</xdr:col>
      <xdr:colOff>351233</xdr:colOff>
      <xdr:row>52</xdr:row>
      <xdr:rowOff>140494</xdr:rowOff>
    </xdr:from>
    <xdr:to>
      <xdr:col>33</xdr:col>
      <xdr:colOff>65483</xdr:colOff>
      <xdr:row>67</xdr:row>
      <xdr:rowOff>26194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190FA42-4DB3-4282-9C5D-C820E7BE33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25</xdr:col>
      <xdr:colOff>327421</xdr:colOff>
      <xdr:row>67</xdr:row>
      <xdr:rowOff>69057</xdr:rowOff>
    </xdr:from>
    <xdr:to>
      <xdr:col>33</xdr:col>
      <xdr:colOff>41671</xdr:colOff>
      <xdr:row>81</xdr:row>
      <xdr:rowOff>145257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F1AD64AA-B3AF-4295-A2EE-9349BEAC5D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33</xdr:col>
      <xdr:colOff>377976</xdr:colOff>
      <xdr:row>36</xdr:row>
      <xdr:rowOff>30238</xdr:rowOff>
    </xdr:from>
    <xdr:to>
      <xdr:col>40</xdr:col>
      <xdr:colOff>589358</xdr:colOff>
      <xdr:row>50</xdr:row>
      <xdr:rowOff>169069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F3208849-09C4-4840-8AE9-A614D968CF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33</xdr:col>
      <xdr:colOff>232172</xdr:colOff>
      <xdr:row>51</xdr:row>
      <xdr:rowOff>176213</xdr:rowOff>
    </xdr:from>
    <xdr:to>
      <xdr:col>40</xdr:col>
      <xdr:colOff>553640</xdr:colOff>
      <xdr:row>66</xdr:row>
      <xdr:rowOff>61913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AD38C2BD-BEC0-4A61-AEA6-D0FBBCFFA7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33</xdr:col>
      <xdr:colOff>279796</xdr:colOff>
      <xdr:row>67</xdr:row>
      <xdr:rowOff>152401</xdr:rowOff>
    </xdr:from>
    <xdr:to>
      <xdr:col>40</xdr:col>
      <xdr:colOff>601264</xdr:colOff>
      <xdr:row>82</xdr:row>
      <xdr:rowOff>38101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BF79385B-606C-443C-885E-38979FFF39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41</xdr:col>
      <xdr:colOff>211667</xdr:colOff>
      <xdr:row>34</xdr:row>
      <xdr:rowOff>15119</xdr:rowOff>
    </xdr:from>
    <xdr:to>
      <xdr:col>48</xdr:col>
      <xdr:colOff>422672</xdr:colOff>
      <xdr:row>50</xdr:row>
      <xdr:rowOff>169069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88CA43C-D406-4130-8870-9F7A277F39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41</xdr:col>
      <xdr:colOff>65484</xdr:colOff>
      <xdr:row>51</xdr:row>
      <xdr:rowOff>152400</xdr:rowOff>
    </xdr:from>
    <xdr:to>
      <xdr:col>48</xdr:col>
      <xdr:colOff>398859</xdr:colOff>
      <xdr:row>66</xdr:row>
      <xdr:rowOff>38100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B146EB04-D2D6-484F-A927-32D8C59978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41</xdr:col>
      <xdr:colOff>160734</xdr:colOff>
      <xdr:row>66</xdr:row>
      <xdr:rowOff>104775</xdr:rowOff>
    </xdr:from>
    <xdr:to>
      <xdr:col>48</xdr:col>
      <xdr:colOff>494109</xdr:colOff>
      <xdr:row>80</xdr:row>
      <xdr:rowOff>180975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4A92B5C5-FE0F-4924-ADE8-1F7926A17A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48</xdr:col>
      <xdr:colOff>553640</xdr:colOff>
      <xdr:row>23</xdr:row>
      <xdr:rowOff>69057</xdr:rowOff>
    </xdr:from>
    <xdr:to>
      <xdr:col>56</xdr:col>
      <xdr:colOff>267890</xdr:colOff>
      <xdr:row>50</xdr:row>
      <xdr:rowOff>145257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CA40D0BD-B0EB-4149-B612-BE755DCADB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48</xdr:col>
      <xdr:colOff>589359</xdr:colOff>
      <xdr:row>51</xdr:row>
      <xdr:rowOff>128587</xdr:rowOff>
    </xdr:from>
    <xdr:to>
      <xdr:col>56</xdr:col>
      <xdr:colOff>303609</xdr:colOff>
      <xdr:row>66</xdr:row>
      <xdr:rowOff>14287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1615B5FC-2F9E-42F6-943A-CD2DC117E3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48</xdr:col>
      <xdr:colOff>541734</xdr:colOff>
      <xdr:row>66</xdr:row>
      <xdr:rowOff>69056</xdr:rowOff>
    </xdr:from>
    <xdr:to>
      <xdr:col>56</xdr:col>
      <xdr:colOff>255984</xdr:colOff>
      <xdr:row>80</xdr:row>
      <xdr:rowOff>145256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B8BA68F4-0199-43F5-ADD7-35F007E499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56</xdr:col>
      <xdr:colOff>410765</xdr:colOff>
      <xdr:row>23</xdr:row>
      <xdr:rowOff>104776</xdr:rowOff>
    </xdr:from>
    <xdr:to>
      <xdr:col>64</xdr:col>
      <xdr:colOff>125015</xdr:colOff>
      <xdr:row>50</xdr:row>
      <xdr:rowOff>180976</xdr:rowOff>
    </xdr:to>
    <xdr:graphicFrame macro="">
      <xdr:nvGraphicFramePr>
        <xdr:cNvPr id="23" name="Chart 23">
          <a:extLst>
            <a:ext uri="{FF2B5EF4-FFF2-40B4-BE49-F238E27FC236}">
              <a16:creationId xmlns:a16="http://schemas.microsoft.com/office/drawing/2014/main" id="{6C5342C9-16F6-44A2-BDB5-652613E53C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56</xdr:col>
      <xdr:colOff>398859</xdr:colOff>
      <xdr:row>51</xdr:row>
      <xdr:rowOff>80963</xdr:rowOff>
    </xdr:from>
    <xdr:to>
      <xdr:col>64</xdr:col>
      <xdr:colOff>113109</xdr:colOff>
      <xdr:row>65</xdr:row>
      <xdr:rowOff>157163</xdr:rowOff>
    </xdr:to>
    <xdr:graphicFrame macro="">
      <xdr:nvGraphicFramePr>
        <xdr:cNvPr id="24" name="Chart 24">
          <a:extLst>
            <a:ext uri="{FF2B5EF4-FFF2-40B4-BE49-F238E27FC236}">
              <a16:creationId xmlns:a16="http://schemas.microsoft.com/office/drawing/2014/main" id="{2EF0AFED-98FD-42E5-9B35-10A59D98D3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56</xdr:col>
      <xdr:colOff>333376</xdr:colOff>
      <xdr:row>66</xdr:row>
      <xdr:rowOff>57150</xdr:rowOff>
    </xdr:from>
    <xdr:to>
      <xdr:col>64</xdr:col>
      <xdr:colOff>47626</xdr:colOff>
      <xdr:row>80</xdr:row>
      <xdr:rowOff>133350</xdr:rowOff>
    </xdr:to>
    <xdr:graphicFrame macro="">
      <xdr:nvGraphicFramePr>
        <xdr:cNvPr id="25" name="Chart 25">
          <a:extLst>
            <a:ext uri="{FF2B5EF4-FFF2-40B4-BE49-F238E27FC236}">
              <a16:creationId xmlns:a16="http://schemas.microsoft.com/office/drawing/2014/main" id="{97186062-FA60-410F-B07D-46EFE2FA94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64</xdr:col>
      <xdr:colOff>214312</xdr:colOff>
      <xdr:row>23</xdr:row>
      <xdr:rowOff>116681</xdr:rowOff>
    </xdr:from>
    <xdr:to>
      <xdr:col>71</xdr:col>
      <xdr:colOff>535780</xdr:colOff>
      <xdr:row>51</xdr:row>
      <xdr:rowOff>2381</xdr:rowOff>
    </xdr:to>
    <xdr:graphicFrame macro="">
      <xdr:nvGraphicFramePr>
        <xdr:cNvPr id="26" name="Chart 26">
          <a:extLst>
            <a:ext uri="{FF2B5EF4-FFF2-40B4-BE49-F238E27FC236}">
              <a16:creationId xmlns:a16="http://schemas.microsoft.com/office/drawing/2014/main" id="{6049D92E-2835-434D-9CA2-4FAF2C7D8A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64</xdr:col>
      <xdr:colOff>160733</xdr:colOff>
      <xdr:row>51</xdr:row>
      <xdr:rowOff>140494</xdr:rowOff>
    </xdr:from>
    <xdr:to>
      <xdr:col>71</xdr:col>
      <xdr:colOff>482201</xdr:colOff>
      <xdr:row>66</xdr:row>
      <xdr:rowOff>26194</xdr:rowOff>
    </xdr:to>
    <xdr:graphicFrame macro="">
      <xdr:nvGraphicFramePr>
        <xdr:cNvPr id="27" name="Chart 27">
          <a:extLst>
            <a:ext uri="{FF2B5EF4-FFF2-40B4-BE49-F238E27FC236}">
              <a16:creationId xmlns:a16="http://schemas.microsoft.com/office/drawing/2014/main" id="{AFA5CE8D-EEC3-4F0E-9048-447364478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64</xdr:col>
      <xdr:colOff>232171</xdr:colOff>
      <xdr:row>66</xdr:row>
      <xdr:rowOff>152399</xdr:rowOff>
    </xdr:from>
    <xdr:to>
      <xdr:col>71</xdr:col>
      <xdr:colOff>553639</xdr:colOff>
      <xdr:row>81</xdr:row>
      <xdr:rowOff>38099</xdr:rowOff>
    </xdr:to>
    <xdr:graphicFrame macro="">
      <xdr:nvGraphicFramePr>
        <xdr:cNvPr id="28" name="Chart 28">
          <a:extLst>
            <a:ext uri="{FF2B5EF4-FFF2-40B4-BE49-F238E27FC236}">
              <a16:creationId xmlns:a16="http://schemas.microsoft.com/office/drawing/2014/main" id="{3B00EA69-062F-401C-8521-474889C742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72</xdr:col>
      <xdr:colOff>77391</xdr:colOff>
      <xdr:row>23</xdr:row>
      <xdr:rowOff>116682</xdr:rowOff>
    </xdr:from>
    <xdr:to>
      <xdr:col>79</xdr:col>
      <xdr:colOff>398859</xdr:colOff>
      <xdr:row>51</xdr:row>
      <xdr:rowOff>2382</xdr:rowOff>
    </xdr:to>
    <xdr:graphicFrame macro="">
      <xdr:nvGraphicFramePr>
        <xdr:cNvPr id="29" name="Chart 29">
          <a:extLst>
            <a:ext uri="{FF2B5EF4-FFF2-40B4-BE49-F238E27FC236}">
              <a16:creationId xmlns:a16="http://schemas.microsoft.com/office/drawing/2014/main" id="{EB9333B5-32B5-4F6C-9F41-E8CBD3AADB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72</xdr:col>
      <xdr:colOff>101204</xdr:colOff>
      <xdr:row>51</xdr:row>
      <xdr:rowOff>188120</xdr:rowOff>
    </xdr:from>
    <xdr:to>
      <xdr:col>79</xdr:col>
      <xdr:colOff>422672</xdr:colOff>
      <xdr:row>66</xdr:row>
      <xdr:rowOff>73820</xdr:rowOff>
    </xdr:to>
    <xdr:graphicFrame macro="">
      <xdr:nvGraphicFramePr>
        <xdr:cNvPr id="30" name="Chart 30">
          <a:extLst>
            <a:ext uri="{FF2B5EF4-FFF2-40B4-BE49-F238E27FC236}">
              <a16:creationId xmlns:a16="http://schemas.microsoft.com/office/drawing/2014/main" id="{46FB92B8-D716-4223-8D74-963AFDE2F5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72</xdr:col>
      <xdr:colOff>53579</xdr:colOff>
      <xdr:row>66</xdr:row>
      <xdr:rowOff>164307</xdr:rowOff>
    </xdr:from>
    <xdr:to>
      <xdr:col>79</xdr:col>
      <xdr:colOff>375047</xdr:colOff>
      <xdr:row>81</xdr:row>
      <xdr:rowOff>50007</xdr:rowOff>
    </xdr:to>
    <xdr:graphicFrame macro="">
      <xdr:nvGraphicFramePr>
        <xdr:cNvPr id="31" name="Chart 31">
          <a:extLst>
            <a:ext uri="{FF2B5EF4-FFF2-40B4-BE49-F238E27FC236}">
              <a16:creationId xmlns:a16="http://schemas.microsoft.com/office/drawing/2014/main" id="{38692589-3900-418C-9453-33F8927783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79</xdr:col>
      <xdr:colOff>517921</xdr:colOff>
      <xdr:row>23</xdr:row>
      <xdr:rowOff>128588</xdr:rowOff>
    </xdr:from>
    <xdr:to>
      <xdr:col>87</xdr:col>
      <xdr:colOff>232171</xdr:colOff>
      <xdr:row>51</xdr:row>
      <xdr:rowOff>14288</xdr:rowOff>
    </xdr:to>
    <xdr:graphicFrame macro="">
      <xdr:nvGraphicFramePr>
        <xdr:cNvPr id="32" name="Chart 32">
          <a:extLst>
            <a:ext uri="{FF2B5EF4-FFF2-40B4-BE49-F238E27FC236}">
              <a16:creationId xmlns:a16="http://schemas.microsoft.com/office/drawing/2014/main" id="{9AF1204E-4F13-4C10-ACCB-879681195B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79</xdr:col>
      <xdr:colOff>529827</xdr:colOff>
      <xdr:row>52</xdr:row>
      <xdr:rowOff>9525</xdr:rowOff>
    </xdr:from>
    <xdr:to>
      <xdr:col>87</xdr:col>
      <xdr:colOff>244077</xdr:colOff>
      <xdr:row>66</xdr:row>
      <xdr:rowOff>85725</xdr:rowOff>
    </xdr:to>
    <xdr:graphicFrame macro="">
      <xdr:nvGraphicFramePr>
        <xdr:cNvPr id="33" name="Chart 33">
          <a:extLst>
            <a:ext uri="{FF2B5EF4-FFF2-40B4-BE49-F238E27FC236}">
              <a16:creationId xmlns:a16="http://schemas.microsoft.com/office/drawing/2014/main" id="{40CF7FBC-4603-490C-B25D-73528A0210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79</xdr:col>
      <xdr:colOff>482203</xdr:colOff>
      <xdr:row>67</xdr:row>
      <xdr:rowOff>33338</xdr:rowOff>
    </xdr:from>
    <xdr:to>
      <xdr:col>87</xdr:col>
      <xdr:colOff>196453</xdr:colOff>
      <xdr:row>81</xdr:row>
      <xdr:rowOff>109538</xdr:rowOff>
    </xdr:to>
    <xdr:graphicFrame macro="">
      <xdr:nvGraphicFramePr>
        <xdr:cNvPr id="34" name="Chart 34">
          <a:extLst>
            <a:ext uri="{FF2B5EF4-FFF2-40B4-BE49-F238E27FC236}">
              <a16:creationId xmlns:a16="http://schemas.microsoft.com/office/drawing/2014/main" id="{1C1ECC01-B38D-4475-B304-B18C2420D2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88</xdr:col>
      <xdr:colOff>77390</xdr:colOff>
      <xdr:row>20</xdr:row>
      <xdr:rowOff>69057</xdr:rowOff>
    </xdr:from>
    <xdr:to>
      <xdr:col>95</xdr:col>
      <xdr:colOff>398858</xdr:colOff>
      <xdr:row>47</xdr:row>
      <xdr:rowOff>145257</xdr:rowOff>
    </xdr:to>
    <xdr:graphicFrame macro="">
      <xdr:nvGraphicFramePr>
        <xdr:cNvPr id="35" name="Chart 35">
          <a:extLst>
            <a:ext uri="{FF2B5EF4-FFF2-40B4-BE49-F238E27FC236}">
              <a16:creationId xmlns:a16="http://schemas.microsoft.com/office/drawing/2014/main" id="{C8A58449-374B-4972-8C4F-E69A5A786A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340683</xdr:colOff>
      <xdr:row>52</xdr:row>
      <xdr:rowOff>168798</xdr:rowOff>
    </xdr:from>
    <xdr:to>
      <xdr:col>10</xdr:col>
      <xdr:colOff>47246</xdr:colOff>
      <xdr:row>67</xdr:row>
      <xdr:rowOff>146462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73CFD55-4F11-4FDC-8474-57C4FD1F66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255984</xdr:colOff>
      <xdr:row>67</xdr:row>
      <xdr:rowOff>152400</xdr:rowOff>
    </xdr:from>
    <xdr:to>
      <xdr:col>9</xdr:col>
      <xdr:colOff>577453</xdr:colOff>
      <xdr:row>82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B41A673-7DFF-443B-83FE-CCB3848AA5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142779</xdr:colOff>
      <xdr:row>84</xdr:row>
      <xdr:rowOff>100617</xdr:rowOff>
    </xdr:from>
    <xdr:to>
      <xdr:col>9</xdr:col>
      <xdr:colOff>461791</xdr:colOff>
      <xdr:row>98</xdr:row>
      <xdr:rowOff>182864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A86607B-1353-446B-9210-7B64E33F32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65786</xdr:colOff>
      <xdr:row>53</xdr:row>
      <xdr:rowOff>7565</xdr:rowOff>
    </xdr:from>
    <xdr:to>
      <xdr:col>17</xdr:col>
      <xdr:colOff>387255</xdr:colOff>
      <xdr:row>69</xdr:row>
      <xdr:rowOff>86176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D49E8B0E-4FF5-43F6-B1D9-0A276CFAE1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84098</xdr:colOff>
      <xdr:row>69</xdr:row>
      <xdr:rowOff>140343</xdr:rowOff>
    </xdr:from>
    <xdr:to>
      <xdr:col>17</xdr:col>
      <xdr:colOff>405567</xdr:colOff>
      <xdr:row>84</xdr:row>
      <xdr:rowOff>26043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2BF39686-2D34-42F5-B70A-AE50428139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47324</xdr:colOff>
      <xdr:row>84</xdr:row>
      <xdr:rowOff>128136</xdr:rowOff>
    </xdr:from>
    <xdr:to>
      <xdr:col>17</xdr:col>
      <xdr:colOff>368793</xdr:colOff>
      <xdr:row>99</xdr:row>
      <xdr:rowOff>13836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36D7576F-6317-410D-B20F-629EB1747E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500064</xdr:colOff>
      <xdr:row>53</xdr:row>
      <xdr:rowOff>152401</xdr:rowOff>
    </xdr:from>
    <xdr:to>
      <xdr:col>25</xdr:col>
      <xdr:colOff>214314</xdr:colOff>
      <xdr:row>69</xdr:row>
      <xdr:rowOff>38101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FBF0576-0BD4-43B6-93BC-E778365C82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476250</xdr:colOff>
      <xdr:row>69</xdr:row>
      <xdr:rowOff>92869</xdr:rowOff>
    </xdr:from>
    <xdr:to>
      <xdr:col>25</xdr:col>
      <xdr:colOff>190500</xdr:colOff>
      <xdr:row>83</xdr:row>
      <xdr:rowOff>169069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91ACEA9-1949-40C2-BD1D-43DEABF0C1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458390</xdr:colOff>
      <xdr:row>84</xdr:row>
      <xdr:rowOff>69057</xdr:rowOff>
    </xdr:from>
    <xdr:to>
      <xdr:col>25</xdr:col>
      <xdr:colOff>172640</xdr:colOff>
      <xdr:row>98</xdr:row>
      <xdr:rowOff>145257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FEFB114-7B23-469A-ABCE-9CD1CFC25C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25</xdr:col>
      <xdr:colOff>386952</xdr:colOff>
      <xdr:row>55</xdr:row>
      <xdr:rowOff>21431</xdr:rowOff>
    </xdr:from>
    <xdr:to>
      <xdr:col>33</xdr:col>
      <xdr:colOff>101202</xdr:colOff>
      <xdr:row>69</xdr:row>
      <xdr:rowOff>97631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3DD8D159-C634-4CCF-AF80-28274B31B3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25</xdr:col>
      <xdr:colOff>351233</xdr:colOff>
      <xdr:row>69</xdr:row>
      <xdr:rowOff>140494</xdr:rowOff>
    </xdr:from>
    <xdr:to>
      <xdr:col>33</xdr:col>
      <xdr:colOff>65483</xdr:colOff>
      <xdr:row>84</xdr:row>
      <xdr:rowOff>26194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DB9C130A-A9C4-4127-9EB6-4B6187DE2B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25</xdr:col>
      <xdr:colOff>327421</xdr:colOff>
      <xdr:row>84</xdr:row>
      <xdr:rowOff>69057</xdr:rowOff>
    </xdr:from>
    <xdr:to>
      <xdr:col>33</xdr:col>
      <xdr:colOff>41671</xdr:colOff>
      <xdr:row>98</xdr:row>
      <xdr:rowOff>145257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17FF0134-64D0-40D2-A72C-AB30874772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33</xdr:col>
      <xdr:colOff>377976</xdr:colOff>
      <xdr:row>53</xdr:row>
      <xdr:rowOff>30238</xdr:rowOff>
    </xdr:from>
    <xdr:to>
      <xdr:col>40</xdr:col>
      <xdr:colOff>589358</xdr:colOff>
      <xdr:row>67</xdr:row>
      <xdr:rowOff>169069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5DEFA1B-82D3-443C-81AE-ABC452B480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33</xdr:col>
      <xdr:colOff>232172</xdr:colOff>
      <xdr:row>68</xdr:row>
      <xdr:rowOff>176213</xdr:rowOff>
    </xdr:from>
    <xdr:to>
      <xdr:col>40</xdr:col>
      <xdr:colOff>553640</xdr:colOff>
      <xdr:row>83</xdr:row>
      <xdr:rowOff>61913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89ED5C8E-6735-4CD5-B2C9-43F11E24B4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33</xdr:col>
      <xdr:colOff>279796</xdr:colOff>
      <xdr:row>84</xdr:row>
      <xdr:rowOff>152401</xdr:rowOff>
    </xdr:from>
    <xdr:to>
      <xdr:col>40</xdr:col>
      <xdr:colOff>601264</xdr:colOff>
      <xdr:row>99</xdr:row>
      <xdr:rowOff>38101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20E08984-52E8-4BA7-96C8-9E91CAE5C2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41</xdr:col>
      <xdr:colOff>211667</xdr:colOff>
      <xdr:row>52</xdr:row>
      <xdr:rowOff>179294</xdr:rowOff>
    </xdr:from>
    <xdr:to>
      <xdr:col>48</xdr:col>
      <xdr:colOff>373530</xdr:colOff>
      <xdr:row>67</xdr:row>
      <xdr:rowOff>169069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11294249-3437-40D9-AE6F-DE90A1B0EE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41</xdr:col>
      <xdr:colOff>65484</xdr:colOff>
      <xdr:row>68</xdr:row>
      <xdr:rowOff>152400</xdr:rowOff>
    </xdr:from>
    <xdr:to>
      <xdr:col>48</xdr:col>
      <xdr:colOff>398859</xdr:colOff>
      <xdr:row>83</xdr:row>
      <xdr:rowOff>38100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BD090C6A-90DF-467B-AC74-C81DFC4888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41</xdr:col>
      <xdr:colOff>160734</xdr:colOff>
      <xdr:row>83</xdr:row>
      <xdr:rowOff>104775</xdr:rowOff>
    </xdr:from>
    <xdr:to>
      <xdr:col>48</xdr:col>
      <xdr:colOff>494109</xdr:colOff>
      <xdr:row>97</xdr:row>
      <xdr:rowOff>180975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6780DA6-AA4F-4B04-8329-636B8DCED8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48</xdr:col>
      <xdr:colOff>560294</xdr:colOff>
      <xdr:row>52</xdr:row>
      <xdr:rowOff>156882</xdr:rowOff>
    </xdr:from>
    <xdr:to>
      <xdr:col>56</xdr:col>
      <xdr:colOff>201706</xdr:colOff>
      <xdr:row>67</xdr:row>
      <xdr:rowOff>145257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1D0455A-27ED-4CC3-A2B6-32A73DF891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48</xdr:col>
      <xdr:colOff>589359</xdr:colOff>
      <xdr:row>68</xdr:row>
      <xdr:rowOff>128587</xdr:rowOff>
    </xdr:from>
    <xdr:to>
      <xdr:col>56</xdr:col>
      <xdr:colOff>303609</xdr:colOff>
      <xdr:row>83</xdr:row>
      <xdr:rowOff>14287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FD6D15AD-48DB-414F-BBB6-82E5F40FCA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48</xdr:col>
      <xdr:colOff>541734</xdr:colOff>
      <xdr:row>83</xdr:row>
      <xdr:rowOff>69056</xdr:rowOff>
    </xdr:from>
    <xdr:to>
      <xdr:col>56</xdr:col>
      <xdr:colOff>255984</xdr:colOff>
      <xdr:row>97</xdr:row>
      <xdr:rowOff>145256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84668B4D-F1C6-4521-B946-505B1BCA79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56</xdr:col>
      <xdr:colOff>418353</xdr:colOff>
      <xdr:row>45</xdr:row>
      <xdr:rowOff>156883</xdr:rowOff>
    </xdr:from>
    <xdr:to>
      <xdr:col>64</xdr:col>
      <xdr:colOff>125015</xdr:colOff>
      <xdr:row>67</xdr:row>
      <xdr:rowOff>180976</xdr:rowOff>
    </xdr:to>
    <xdr:graphicFrame macro="">
      <xdr:nvGraphicFramePr>
        <xdr:cNvPr id="23" name="Chart 23">
          <a:extLst>
            <a:ext uri="{FF2B5EF4-FFF2-40B4-BE49-F238E27FC236}">
              <a16:creationId xmlns:a16="http://schemas.microsoft.com/office/drawing/2014/main" id="{C52C87D4-C136-4B81-B061-13532A4C43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56</xdr:col>
      <xdr:colOff>398859</xdr:colOff>
      <xdr:row>68</xdr:row>
      <xdr:rowOff>80963</xdr:rowOff>
    </xdr:from>
    <xdr:to>
      <xdr:col>64</xdr:col>
      <xdr:colOff>113109</xdr:colOff>
      <xdr:row>82</xdr:row>
      <xdr:rowOff>157163</xdr:rowOff>
    </xdr:to>
    <xdr:graphicFrame macro="">
      <xdr:nvGraphicFramePr>
        <xdr:cNvPr id="24" name="Chart 24">
          <a:extLst>
            <a:ext uri="{FF2B5EF4-FFF2-40B4-BE49-F238E27FC236}">
              <a16:creationId xmlns:a16="http://schemas.microsoft.com/office/drawing/2014/main" id="{7E8F7EE7-61A1-4809-9974-3676453A2A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56</xdr:col>
      <xdr:colOff>333376</xdr:colOff>
      <xdr:row>83</xdr:row>
      <xdr:rowOff>57150</xdr:rowOff>
    </xdr:from>
    <xdr:to>
      <xdr:col>64</xdr:col>
      <xdr:colOff>47626</xdr:colOff>
      <xdr:row>97</xdr:row>
      <xdr:rowOff>133350</xdr:rowOff>
    </xdr:to>
    <xdr:graphicFrame macro="">
      <xdr:nvGraphicFramePr>
        <xdr:cNvPr id="25" name="Chart 25">
          <a:extLst>
            <a:ext uri="{FF2B5EF4-FFF2-40B4-BE49-F238E27FC236}">
              <a16:creationId xmlns:a16="http://schemas.microsoft.com/office/drawing/2014/main" id="{DABDF40E-3AF6-451E-863F-2076E7801A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64</xdr:col>
      <xdr:colOff>214312</xdr:colOff>
      <xdr:row>45</xdr:row>
      <xdr:rowOff>171823</xdr:rowOff>
    </xdr:from>
    <xdr:to>
      <xdr:col>71</xdr:col>
      <xdr:colOff>395941</xdr:colOff>
      <xdr:row>68</xdr:row>
      <xdr:rowOff>2380</xdr:rowOff>
    </xdr:to>
    <xdr:graphicFrame macro="">
      <xdr:nvGraphicFramePr>
        <xdr:cNvPr id="26" name="Chart 26">
          <a:extLst>
            <a:ext uri="{FF2B5EF4-FFF2-40B4-BE49-F238E27FC236}">
              <a16:creationId xmlns:a16="http://schemas.microsoft.com/office/drawing/2014/main" id="{4D829A88-EFCC-4F21-93D4-02E951D565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64</xdr:col>
      <xdr:colOff>160733</xdr:colOff>
      <xdr:row>68</xdr:row>
      <xdr:rowOff>140494</xdr:rowOff>
    </xdr:from>
    <xdr:to>
      <xdr:col>71</xdr:col>
      <xdr:colOff>482201</xdr:colOff>
      <xdr:row>83</xdr:row>
      <xdr:rowOff>26194</xdr:rowOff>
    </xdr:to>
    <xdr:graphicFrame macro="">
      <xdr:nvGraphicFramePr>
        <xdr:cNvPr id="27" name="Chart 27">
          <a:extLst>
            <a:ext uri="{FF2B5EF4-FFF2-40B4-BE49-F238E27FC236}">
              <a16:creationId xmlns:a16="http://schemas.microsoft.com/office/drawing/2014/main" id="{1ED4DCFB-2DCC-4BCB-BD80-6025E2014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64</xdr:col>
      <xdr:colOff>232171</xdr:colOff>
      <xdr:row>83</xdr:row>
      <xdr:rowOff>152399</xdr:rowOff>
    </xdr:from>
    <xdr:to>
      <xdr:col>71</xdr:col>
      <xdr:colOff>553639</xdr:colOff>
      <xdr:row>98</xdr:row>
      <xdr:rowOff>38099</xdr:rowOff>
    </xdr:to>
    <xdr:graphicFrame macro="">
      <xdr:nvGraphicFramePr>
        <xdr:cNvPr id="28" name="Chart 28">
          <a:extLst>
            <a:ext uri="{FF2B5EF4-FFF2-40B4-BE49-F238E27FC236}">
              <a16:creationId xmlns:a16="http://schemas.microsoft.com/office/drawing/2014/main" id="{2FD4C0CE-2C32-4661-813D-6FE220762E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72</xdr:col>
      <xdr:colOff>77391</xdr:colOff>
      <xdr:row>45</xdr:row>
      <xdr:rowOff>174624</xdr:rowOff>
    </xdr:from>
    <xdr:to>
      <xdr:col>79</xdr:col>
      <xdr:colOff>206375</xdr:colOff>
      <xdr:row>68</xdr:row>
      <xdr:rowOff>2381</xdr:rowOff>
    </xdr:to>
    <xdr:graphicFrame macro="">
      <xdr:nvGraphicFramePr>
        <xdr:cNvPr id="29" name="Chart 29">
          <a:extLst>
            <a:ext uri="{FF2B5EF4-FFF2-40B4-BE49-F238E27FC236}">
              <a16:creationId xmlns:a16="http://schemas.microsoft.com/office/drawing/2014/main" id="{6676C3EC-080D-4CDD-B5FF-E4890A8426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72</xdr:col>
      <xdr:colOff>101204</xdr:colOff>
      <xdr:row>68</xdr:row>
      <xdr:rowOff>188120</xdr:rowOff>
    </xdr:from>
    <xdr:to>
      <xdr:col>79</xdr:col>
      <xdr:colOff>422672</xdr:colOff>
      <xdr:row>83</xdr:row>
      <xdr:rowOff>73820</xdr:rowOff>
    </xdr:to>
    <xdr:graphicFrame macro="">
      <xdr:nvGraphicFramePr>
        <xdr:cNvPr id="30" name="Chart 30">
          <a:extLst>
            <a:ext uri="{FF2B5EF4-FFF2-40B4-BE49-F238E27FC236}">
              <a16:creationId xmlns:a16="http://schemas.microsoft.com/office/drawing/2014/main" id="{67E157F7-A4D4-4B98-825B-10871C83B5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72</xdr:col>
      <xdr:colOff>53579</xdr:colOff>
      <xdr:row>83</xdr:row>
      <xdr:rowOff>164307</xdr:rowOff>
    </xdr:from>
    <xdr:to>
      <xdr:col>79</xdr:col>
      <xdr:colOff>375047</xdr:colOff>
      <xdr:row>98</xdr:row>
      <xdr:rowOff>50007</xdr:rowOff>
    </xdr:to>
    <xdr:graphicFrame macro="">
      <xdr:nvGraphicFramePr>
        <xdr:cNvPr id="31" name="Chart 31">
          <a:extLst>
            <a:ext uri="{FF2B5EF4-FFF2-40B4-BE49-F238E27FC236}">
              <a16:creationId xmlns:a16="http://schemas.microsoft.com/office/drawing/2014/main" id="{13530965-3812-42B3-B366-5331169C83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79</xdr:col>
      <xdr:colOff>517921</xdr:colOff>
      <xdr:row>46</xdr:row>
      <xdr:rowOff>0</xdr:rowOff>
    </xdr:from>
    <xdr:to>
      <xdr:col>86</xdr:col>
      <xdr:colOff>460375</xdr:colOff>
      <xdr:row>68</xdr:row>
      <xdr:rowOff>14288</xdr:rowOff>
    </xdr:to>
    <xdr:graphicFrame macro="">
      <xdr:nvGraphicFramePr>
        <xdr:cNvPr id="32" name="Chart 32">
          <a:extLst>
            <a:ext uri="{FF2B5EF4-FFF2-40B4-BE49-F238E27FC236}">
              <a16:creationId xmlns:a16="http://schemas.microsoft.com/office/drawing/2014/main" id="{8725C15F-080C-4544-BB01-9024824AA3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79</xdr:col>
      <xdr:colOff>529827</xdr:colOff>
      <xdr:row>69</xdr:row>
      <xdr:rowOff>9525</xdr:rowOff>
    </xdr:from>
    <xdr:to>
      <xdr:col>87</xdr:col>
      <xdr:colOff>244077</xdr:colOff>
      <xdr:row>83</xdr:row>
      <xdr:rowOff>85725</xdr:rowOff>
    </xdr:to>
    <xdr:graphicFrame macro="">
      <xdr:nvGraphicFramePr>
        <xdr:cNvPr id="33" name="Chart 33">
          <a:extLst>
            <a:ext uri="{FF2B5EF4-FFF2-40B4-BE49-F238E27FC236}">
              <a16:creationId xmlns:a16="http://schemas.microsoft.com/office/drawing/2014/main" id="{F078DE00-35B2-4592-B948-E1F289458B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79</xdr:col>
      <xdr:colOff>482203</xdr:colOff>
      <xdr:row>84</xdr:row>
      <xdr:rowOff>33338</xdr:rowOff>
    </xdr:from>
    <xdr:to>
      <xdr:col>87</xdr:col>
      <xdr:colOff>196453</xdr:colOff>
      <xdr:row>98</xdr:row>
      <xdr:rowOff>109538</xdr:rowOff>
    </xdr:to>
    <xdr:graphicFrame macro="">
      <xdr:nvGraphicFramePr>
        <xdr:cNvPr id="34" name="Chart 34">
          <a:extLst>
            <a:ext uri="{FF2B5EF4-FFF2-40B4-BE49-F238E27FC236}">
              <a16:creationId xmlns:a16="http://schemas.microsoft.com/office/drawing/2014/main" id="{1415A4BB-9A8E-43DC-99AB-976F29AAFF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88</xdr:col>
      <xdr:colOff>77390</xdr:colOff>
      <xdr:row>45</xdr:row>
      <xdr:rowOff>126999</xdr:rowOff>
    </xdr:from>
    <xdr:to>
      <xdr:col>95</xdr:col>
      <xdr:colOff>31750</xdr:colOff>
      <xdr:row>64</xdr:row>
      <xdr:rowOff>145256</xdr:rowOff>
    </xdr:to>
    <xdr:graphicFrame macro="">
      <xdr:nvGraphicFramePr>
        <xdr:cNvPr id="35" name="Chart 35">
          <a:extLst>
            <a:ext uri="{FF2B5EF4-FFF2-40B4-BE49-F238E27FC236}">
              <a16:creationId xmlns:a16="http://schemas.microsoft.com/office/drawing/2014/main" id="{95097A9C-6E0F-4EBA-BB61-25ACFDCBDF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</xdr:col>
      <xdr:colOff>0</xdr:colOff>
      <xdr:row>102</xdr:row>
      <xdr:rowOff>0</xdr:rowOff>
    </xdr:from>
    <xdr:to>
      <xdr:col>9</xdr:col>
      <xdr:colOff>117719</xdr:colOff>
      <xdr:row>117</xdr:row>
      <xdr:rowOff>175596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6" name="Chart 1">
              <a:extLst>
                <a:ext uri="{FF2B5EF4-FFF2-40B4-BE49-F238E27FC236}">
                  <a16:creationId xmlns:a16="http://schemas.microsoft.com/office/drawing/2014/main" id="{49FCA4A4-91D8-403D-9F0F-ECE57B9F3AF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5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81200" y="20002500"/>
              <a:ext cx="4388094" cy="289339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sl-SI" sz="1100"/>
                <a:t>Ta grafikon ni na voljo v vaši različici programa Excel.
Če obliko uredite ali pa delovni zvezek shranite v drugi obliki zapisa datoteke, bo grafikon trajno poškodovan.</a:t>
              </a:r>
            </a:p>
          </xdr:txBody>
        </xdr:sp>
      </mc:Fallback>
    </mc:AlternateContent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340683</xdr:colOff>
      <xdr:row>63</xdr:row>
      <xdr:rowOff>168798</xdr:rowOff>
    </xdr:from>
    <xdr:to>
      <xdr:col>10</xdr:col>
      <xdr:colOff>47246</xdr:colOff>
      <xdr:row>78</xdr:row>
      <xdr:rowOff>146462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A3C736-FDBB-4E01-9A10-0D76795BC7D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255984</xdr:colOff>
      <xdr:row>78</xdr:row>
      <xdr:rowOff>152400</xdr:rowOff>
    </xdr:from>
    <xdr:to>
      <xdr:col>9</xdr:col>
      <xdr:colOff>577453</xdr:colOff>
      <xdr:row>93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9758BAB-7023-460C-B083-D28AC8D60F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142779</xdr:colOff>
      <xdr:row>95</xdr:row>
      <xdr:rowOff>100617</xdr:rowOff>
    </xdr:from>
    <xdr:to>
      <xdr:col>9</xdr:col>
      <xdr:colOff>461791</xdr:colOff>
      <xdr:row>109</xdr:row>
      <xdr:rowOff>182864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2A8A62-B27B-4FCA-A3F8-D97FFFC2FB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65786</xdr:colOff>
      <xdr:row>64</xdr:row>
      <xdr:rowOff>7565</xdr:rowOff>
    </xdr:from>
    <xdr:to>
      <xdr:col>17</xdr:col>
      <xdr:colOff>387255</xdr:colOff>
      <xdr:row>80</xdr:row>
      <xdr:rowOff>86176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6C72AAB-AA34-4BD6-BF1C-BD3823D119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84098</xdr:colOff>
      <xdr:row>80</xdr:row>
      <xdr:rowOff>140343</xdr:rowOff>
    </xdr:from>
    <xdr:to>
      <xdr:col>17</xdr:col>
      <xdr:colOff>405567</xdr:colOff>
      <xdr:row>95</xdr:row>
      <xdr:rowOff>26043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47FCE1B-E03E-404B-A8E4-E1644B5885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47324</xdr:colOff>
      <xdr:row>95</xdr:row>
      <xdr:rowOff>128136</xdr:rowOff>
    </xdr:from>
    <xdr:to>
      <xdr:col>17</xdr:col>
      <xdr:colOff>368793</xdr:colOff>
      <xdr:row>110</xdr:row>
      <xdr:rowOff>13836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35A2180-F7E0-42D1-BA80-5DA8D60A70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500064</xdr:colOff>
      <xdr:row>64</xdr:row>
      <xdr:rowOff>152401</xdr:rowOff>
    </xdr:from>
    <xdr:to>
      <xdr:col>25</xdr:col>
      <xdr:colOff>214314</xdr:colOff>
      <xdr:row>80</xdr:row>
      <xdr:rowOff>38101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B6BCB0B-EDE3-49BE-8F17-C6448B0109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476250</xdr:colOff>
      <xdr:row>80</xdr:row>
      <xdr:rowOff>92869</xdr:rowOff>
    </xdr:from>
    <xdr:to>
      <xdr:col>25</xdr:col>
      <xdr:colOff>190500</xdr:colOff>
      <xdr:row>94</xdr:row>
      <xdr:rowOff>169069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CF1C9FC-43F6-4DF6-B142-84BA21949B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458390</xdr:colOff>
      <xdr:row>95</xdr:row>
      <xdr:rowOff>69057</xdr:rowOff>
    </xdr:from>
    <xdr:to>
      <xdr:col>25</xdr:col>
      <xdr:colOff>172640</xdr:colOff>
      <xdr:row>109</xdr:row>
      <xdr:rowOff>145257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1E985DF-66C3-4844-82F8-47135F3CA5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25</xdr:col>
      <xdr:colOff>386952</xdr:colOff>
      <xdr:row>66</xdr:row>
      <xdr:rowOff>21431</xdr:rowOff>
    </xdr:from>
    <xdr:to>
      <xdr:col>33</xdr:col>
      <xdr:colOff>101202</xdr:colOff>
      <xdr:row>80</xdr:row>
      <xdr:rowOff>97631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3151129D-41DD-4163-934E-99E8B8051D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25</xdr:col>
      <xdr:colOff>351233</xdr:colOff>
      <xdr:row>80</xdr:row>
      <xdr:rowOff>140494</xdr:rowOff>
    </xdr:from>
    <xdr:to>
      <xdr:col>33</xdr:col>
      <xdr:colOff>65483</xdr:colOff>
      <xdr:row>95</xdr:row>
      <xdr:rowOff>26194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AC54C034-F985-444E-8220-57734013EC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25</xdr:col>
      <xdr:colOff>327421</xdr:colOff>
      <xdr:row>95</xdr:row>
      <xdr:rowOff>69057</xdr:rowOff>
    </xdr:from>
    <xdr:to>
      <xdr:col>33</xdr:col>
      <xdr:colOff>41671</xdr:colOff>
      <xdr:row>109</xdr:row>
      <xdr:rowOff>145257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B3979EC4-7285-4789-AF84-A088A870ED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33</xdr:col>
      <xdr:colOff>377976</xdr:colOff>
      <xdr:row>64</xdr:row>
      <xdr:rowOff>30238</xdr:rowOff>
    </xdr:from>
    <xdr:to>
      <xdr:col>40</xdr:col>
      <xdr:colOff>589358</xdr:colOff>
      <xdr:row>78</xdr:row>
      <xdr:rowOff>169069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01514FF-5C03-4814-9362-9BF85A8E7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33</xdr:col>
      <xdr:colOff>232172</xdr:colOff>
      <xdr:row>79</xdr:row>
      <xdr:rowOff>176213</xdr:rowOff>
    </xdr:from>
    <xdr:to>
      <xdr:col>40</xdr:col>
      <xdr:colOff>553640</xdr:colOff>
      <xdr:row>94</xdr:row>
      <xdr:rowOff>61913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3D38993E-4F14-4A16-8E0A-8D5F7EDE05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33</xdr:col>
      <xdr:colOff>279796</xdr:colOff>
      <xdr:row>95</xdr:row>
      <xdr:rowOff>152401</xdr:rowOff>
    </xdr:from>
    <xdr:to>
      <xdr:col>40</xdr:col>
      <xdr:colOff>601264</xdr:colOff>
      <xdr:row>110</xdr:row>
      <xdr:rowOff>38101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78A4350B-266C-419F-97DB-52F625C709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41</xdr:col>
      <xdr:colOff>211667</xdr:colOff>
      <xdr:row>59</xdr:row>
      <xdr:rowOff>15119</xdr:rowOff>
    </xdr:from>
    <xdr:to>
      <xdr:col>48</xdr:col>
      <xdr:colOff>422672</xdr:colOff>
      <xdr:row>78</xdr:row>
      <xdr:rowOff>169069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EEBB3331-33E1-4BFD-AE89-FA170B50D2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41</xdr:col>
      <xdr:colOff>65484</xdr:colOff>
      <xdr:row>79</xdr:row>
      <xdr:rowOff>152400</xdr:rowOff>
    </xdr:from>
    <xdr:to>
      <xdr:col>48</xdr:col>
      <xdr:colOff>398859</xdr:colOff>
      <xdr:row>94</xdr:row>
      <xdr:rowOff>38100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E3C077E9-76F0-4F07-A8BF-D38E68F585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41</xdr:col>
      <xdr:colOff>160734</xdr:colOff>
      <xdr:row>94</xdr:row>
      <xdr:rowOff>104775</xdr:rowOff>
    </xdr:from>
    <xdr:to>
      <xdr:col>48</xdr:col>
      <xdr:colOff>494109</xdr:colOff>
      <xdr:row>108</xdr:row>
      <xdr:rowOff>180975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237FDE6A-9909-4B18-A88C-0A726C8EDF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48</xdr:col>
      <xdr:colOff>553640</xdr:colOff>
      <xdr:row>51</xdr:row>
      <xdr:rowOff>69057</xdr:rowOff>
    </xdr:from>
    <xdr:to>
      <xdr:col>56</xdr:col>
      <xdr:colOff>267890</xdr:colOff>
      <xdr:row>78</xdr:row>
      <xdr:rowOff>145257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230BAF2B-7326-4A23-BBC0-4A40B400CE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48</xdr:col>
      <xdr:colOff>589359</xdr:colOff>
      <xdr:row>79</xdr:row>
      <xdr:rowOff>128587</xdr:rowOff>
    </xdr:from>
    <xdr:to>
      <xdr:col>56</xdr:col>
      <xdr:colOff>303609</xdr:colOff>
      <xdr:row>94</xdr:row>
      <xdr:rowOff>14287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C8777C16-BF43-4BD9-963E-0B98F6922E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48</xdr:col>
      <xdr:colOff>541734</xdr:colOff>
      <xdr:row>94</xdr:row>
      <xdr:rowOff>69056</xdr:rowOff>
    </xdr:from>
    <xdr:to>
      <xdr:col>56</xdr:col>
      <xdr:colOff>255984</xdr:colOff>
      <xdr:row>108</xdr:row>
      <xdr:rowOff>145256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574A3E38-4361-4937-85E0-43EE55C681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56</xdr:col>
      <xdr:colOff>410765</xdr:colOff>
      <xdr:row>51</xdr:row>
      <xdr:rowOff>104776</xdr:rowOff>
    </xdr:from>
    <xdr:to>
      <xdr:col>64</xdr:col>
      <xdr:colOff>125015</xdr:colOff>
      <xdr:row>78</xdr:row>
      <xdr:rowOff>180976</xdr:rowOff>
    </xdr:to>
    <xdr:graphicFrame macro="">
      <xdr:nvGraphicFramePr>
        <xdr:cNvPr id="23" name="Chart 23">
          <a:extLst>
            <a:ext uri="{FF2B5EF4-FFF2-40B4-BE49-F238E27FC236}">
              <a16:creationId xmlns:a16="http://schemas.microsoft.com/office/drawing/2014/main" id="{43B898E4-7181-4CD1-90E8-2D6B5863D3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56</xdr:col>
      <xdr:colOff>398859</xdr:colOff>
      <xdr:row>79</xdr:row>
      <xdr:rowOff>80963</xdr:rowOff>
    </xdr:from>
    <xdr:to>
      <xdr:col>64</xdr:col>
      <xdr:colOff>113109</xdr:colOff>
      <xdr:row>93</xdr:row>
      <xdr:rowOff>157163</xdr:rowOff>
    </xdr:to>
    <xdr:graphicFrame macro="">
      <xdr:nvGraphicFramePr>
        <xdr:cNvPr id="24" name="Chart 24">
          <a:extLst>
            <a:ext uri="{FF2B5EF4-FFF2-40B4-BE49-F238E27FC236}">
              <a16:creationId xmlns:a16="http://schemas.microsoft.com/office/drawing/2014/main" id="{1BC034A6-1AAD-4DCE-9428-CB082E619B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56</xdr:col>
      <xdr:colOff>333376</xdr:colOff>
      <xdr:row>94</xdr:row>
      <xdr:rowOff>57150</xdr:rowOff>
    </xdr:from>
    <xdr:to>
      <xdr:col>64</xdr:col>
      <xdr:colOff>47626</xdr:colOff>
      <xdr:row>108</xdr:row>
      <xdr:rowOff>133350</xdr:rowOff>
    </xdr:to>
    <xdr:graphicFrame macro="">
      <xdr:nvGraphicFramePr>
        <xdr:cNvPr id="25" name="Chart 25">
          <a:extLst>
            <a:ext uri="{FF2B5EF4-FFF2-40B4-BE49-F238E27FC236}">
              <a16:creationId xmlns:a16="http://schemas.microsoft.com/office/drawing/2014/main" id="{F8942C2A-BB4C-4712-ABE1-1DB5AE07A6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64</xdr:col>
      <xdr:colOff>214312</xdr:colOff>
      <xdr:row>51</xdr:row>
      <xdr:rowOff>116681</xdr:rowOff>
    </xdr:from>
    <xdr:to>
      <xdr:col>71</xdr:col>
      <xdr:colOff>535780</xdr:colOff>
      <xdr:row>79</xdr:row>
      <xdr:rowOff>2381</xdr:rowOff>
    </xdr:to>
    <xdr:graphicFrame macro="">
      <xdr:nvGraphicFramePr>
        <xdr:cNvPr id="26" name="Chart 26">
          <a:extLst>
            <a:ext uri="{FF2B5EF4-FFF2-40B4-BE49-F238E27FC236}">
              <a16:creationId xmlns:a16="http://schemas.microsoft.com/office/drawing/2014/main" id="{9CAA6004-777E-4B93-A978-4F0F1FC072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64</xdr:col>
      <xdr:colOff>160733</xdr:colOff>
      <xdr:row>79</xdr:row>
      <xdr:rowOff>140494</xdr:rowOff>
    </xdr:from>
    <xdr:to>
      <xdr:col>71</xdr:col>
      <xdr:colOff>482201</xdr:colOff>
      <xdr:row>94</xdr:row>
      <xdr:rowOff>26194</xdr:rowOff>
    </xdr:to>
    <xdr:graphicFrame macro="">
      <xdr:nvGraphicFramePr>
        <xdr:cNvPr id="27" name="Chart 27">
          <a:extLst>
            <a:ext uri="{FF2B5EF4-FFF2-40B4-BE49-F238E27FC236}">
              <a16:creationId xmlns:a16="http://schemas.microsoft.com/office/drawing/2014/main" id="{C953F815-6B23-48A5-A9B1-C859B76D3C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64</xdr:col>
      <xdr:colOff>232171</xdr:colOff>
      <xdr:row>94</xdr:row>
      <xdr:rowOff>152399</xdr:rowOff>
    </xdr:from>
    <xdr:to>
      <xdr:col>71</xdr:col>
      <xdr:colOff>553639</xdr:colOff>
      <xdr:row>109</xdr:row>
      <xdr:rowOff>38099</xdr:rowOff>
    </xdr:to>
    <xdr:graphicFrame macro="">
      <xdr:nvGraphicFramePr>
        <xdr:cNvPr id="28" name="Chart 28">
          <a:extLst>
            <a:ext uri="{FF2B5EF4-FFF2-40B4-BE49-F238E27FC236}">
              <a16:creationId xmlns:a16="http://schemas.microsoft.com/office/drawing/2014/main" id="{EE33D5FE-8519-4FEB-B541-D45D543713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72</xdr:col>
      <xdr:colOff>77391</xdr:colOff>
      <xdr:row>51</xdr:row>
      <xdr:rowOff>116682</xdr:rowOff>
    </xdr:from>
    <xdr:to>
      <xdr:col>79</xdr:col>
      <xdr:colOff>398859</xdr:colOff>
      <xdr:row>79</xdr:row>
      <xdr:rowOff>2382</xdr:rowOff>
    </xdr:to>
    <xdr:graphicFrame macro="">
      <xdr:nvGraphicFramePr>
        <xdr:cNvPr id="29" name="Chart 29">
          <a:extLst>
            <a:ext uri="{FF2B5EF4-FFF2-40B4-BE49-F238E27FC236}">
              <a16:creationId xmlns:a16="http://schemas.microsoft.com/office/drawing/2014/main" id="{2C53891A-4659-4586-8B76-B63E57B941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72</xdr:col>
      <xdr:colOff>101204</xdr:colOff>
      <xdr:row>79</xdr:row>
      <xdr:rowOff>188120</xdr:rowOff>
    </xdr:from>
    <xdr:to>
      <xdr:col>79</xdr:col>
      <xdr:colOff>422672</xdr:colOff>
      <xdr:row>94</xdr:row>
      <xdr:rowOff>73820</xdr:rowOff>
    </xdr:to>
    <xdr:graphicFrame macro="">
      <xdr:nvGraphicFramePr>
        <xdr:cNvPr id="30" name="Chart 30">
          <a:extLst>
            <a:ext uri="{FF2B5EF4-FFF2-40B4-BE49-F238E27FC236}">
              <a16:creationId xmlns:a16="http://schemas.microsoft.com/office/drawing/2014/main" id="{5A844788-22C2-4E31-9FC0-CE737BCD37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72</xdr:col>
      <xdr:colOff>53579</xdr:colOff>
      <xdr:row>94</xdr:row>
      <xdr:rowOff>164307</xdr:rowOff>
    </xdr:from>
    <xdr:to>
      <xdr:col>79</xdr:col>
      <xdr:colOff>375047</xdr:colOff>
      <xdr:row>109</xdr:row>
      <xdr:rowOff>50007</xdr:rowOff>
    </xdr:to>
    <xdr:graphicFrame macro="">
      <xdr:nvGraphicFramePr>
        <xdr:cNvPr id="31" name="Chart 31">
          <a:extLst>
            <a:ext uri="{FF2B5EF4-FFF2-40B4-BE49-F238E27FC236}">
              <a16:creationId xmlns:a16="http://schemas.microsoft.com/office/drawing/2014/main" id="{08B2F154-CE57-40C4-A0C2-7DA102B5FF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79</xdr:col>
      <xdr:colOff>517921</xdr:colOff>
      <xdr:row>51</xdr:row>
      <xdr:rowOff>128588</xdr:rowOff>
    </xdr:from>
    <xdr:to>
      <xdr:col>87</xdr:col>
      <xdr:colOff>232171</xdr:colOff>
      <xdr:row>79</xdr:row>
      <xdr:rowOff>14288</xdr:rowOff>
    </xdr:to>
    <xdr:graphicFrame macro="">
      <xdr:nvGraphicFramePr>
        <xdr:cNvPr id="32" name="Chart 32">
          <a:extLst>
            <a:ext uri="{FF2B5EF4-FFF2-40B4-BE49-F238E27FC236}">
              <a16:creationId xmlns:a16="http://schemas.microsoft.com/office/drawing/2014/main" id="{A25E1E9D-2503-44A4-A9B4-CFB5C5AFFA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79</xdr:col>
      <xdr:colOff>529827</xdr:colOff>
      <xdr:row>80</xdr:row>
      <xdr:rowOff>9525</xdr:rowOff>
    </xdr:from>
    <xdr:to>
      <xdr:col>87</xdr:col>
      <xdr:colOff>244077</xdr:colOff>
      <xdr:row>94</xdr:row>
      <xdr:rowOff>85725</xdr:rowOff>
    </xdr:to>
    <xdr:graphicFrame macro="">
      <xdr:nvGraphicFramePr>
        <xdr:cNvPr id="33" name="Chart 33">
          <a:extLst>
            <a:ext uri="{FF2B5EF4-FFF2-40B4-BE49-F238E27FC236}">
              <a16:creationId xmlns:a16="http://schemas.microsoft.com/office/drawing/2014/main" id="{93D25466-2DDC-43F2-A556-A80EB15717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79</xdr:col>
      <xdr:colOff>482203</xdr:colOff>
      <xdr:row>95</xdr:row>
      <xdr:rowOff>33338</xdr:rowOff>
    </xdr:from>
    <xdr:to>
      <xdr:col>87</xdr:col>
      <xdr:colOff>196453</xdr:colOff>
      <xdr:row>109</xdr:row>
      <xdr:rowOff>109538</xdr:rowOff>
    </xdr:to>
    <xdr:graphicFrame macro="">
      <xdr:nvGraphicFramePr>
        <xdr:cNvPr id="34" name="Chart 34">
          <a:extLst>
            <a:ext uri="{FF2B5EF4-FFF2-40B4-BE49-F238E27FC236}">
              <a16:creationId xmlns:a16="http://schemas.microsoft.com/office/drawing/2014/main" id="{D0BEB026-9829-4752-BF44-65BE50975B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88</xdr:col>
      <xdr:colOff>77390</xdr:colOff>
      <xdr:row>48</xdr:row>
      <xdr:rowOff>69057</xdr:rowOff>
    </xdr:from>
    <xdr:to>
      <xdr:col>95</xdr:col>
      <xdr:colOff>398858</xdr:colOff>
      <xdr:row>75</xdr:row>
      <xdr:rowOff>145257</xdr:rowOff>
    </xdr:to>
    <xdr:graphicFrame macro="">
      <xdr:nvGraphicFramePr>
        <xdr:cNvPr id="35" name="Chart 35">
          <a:extLst>
            <a:ext uri="{FF2B5EF4-FFF2-40B4-BE49-F238E27FC236}">
              <a16:creationId xmlns:a16="http://schemas.microsoft.com/office/drawing/2014/main" id="{659E6407-7CC8-4293-AA96-F829FB6F71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340683</xdr:colOff>
      <xdr:row>36</xdr:row>
      <xdr:rowOff>168798</xdr:rowOff>
    </xdr:from>
    <xdr:to>
      <xdr:col>10</xdr:col>
      <xdr:colOff>47246</xdr:colOff>
      <xdr:row>51</xdr:row>
      <xdr:rowOff>146462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9F4F6D-EEA1-4003-BD2E-4606E6EA55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255984</xdr:colOff>
      <xdr:row>51</xdr:row>
      <xdr:rowOff>152400</xdr:rowOff>
    </xdr:from>
    <xdr:to>
      <xdr:col>9</xdr:col>
      <xdr:colOff>577453</xdr:colOff>
      <xdr:row>66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4DF7DA-7D65-4641-B4ED-744778A17E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142779</xdr:colOff>
      <xdr:row>68</xdr:row>
      <xdr:rowOff>100617</xdr:rowOff>
    </xdr:from>
    <xdr:to>
      <xdr:col>9</xdr:col>
      <xdr:colOff>461791</xdr:colOff>
      <xdr:row>82</xdr:row>
      <xdr:rowOff>182864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FD22143-CA36-47D7-8AE8-6F91DBCC37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65786</xdr:colOff>
      <xdr:row>37</xdr:row>
      <xdr:rowOff>7565</xdr:rowOff>
    </xdr:from>
    <xdr:to>
      <xdr:col>17</xdr:col>
      <xdr:colOff>387255</xdr:colOff>
      <xdr:row>53</xdr:row>
      <xdr:rowOff>86176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B94A05F-7F5A-4176-91AE-145E9BC0C3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84098</xdr:colOff>
      <xdr:row>53</xdr:row>
      <xdr:rowOff>140343</xdr:rowOff>
    </xdr:from>
    <xdr:to>
      <xdr:col>17</xdr:col>
      <xdr:colOff>405567</xdr:colOff>
      <xdr:row>68</xdr:row>
      <xdr:rowOff>26043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BEA4B28-08BF-4658-B4A2-7804378144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47324</xdr:colOff>
      <xdr:row>68</xdr:row>
      <xdr:rowOff>128136</xdr:rowOff>
    </xdr:from>
    <xdr:to>
      <xdr:col>17</xdr:col>
      <xdr:colOff>368793</xdr:colOff>
      <xdr:row>83</xdr:row>
      <xdr:rowOff>13836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67675D10-CC99-4B6B-A483-2A816C7FD7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500064</xdr:colOff>
      <xdr:row>37</xdr:row>
      <xdr:rowOff>152401</xdr:rowOff>
    </xdr:from>
    <xdr:to>
      <xdr:col>25</xdr:col>
      <xdr:colOff>214314</xdr:colOff>
      <xdr:row>53</xdr:row>
      <xdr:rowOff>38101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AC8052B-2A52-41DF-A1C1-0420C9EF59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476250</xdr:colOff>
      <xdr:row>53</xdr:row>
      <xdr:rowOff>92869</xdr:rowOff>
    </xdr:from>
    <xdr:to>
      <xdr:col>25</xdr:col>
      <xdr:colOff>190500</xdr:colOff>
      <xdr:row>67</xdr:row>
      <xdr:rowOff>169069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652597F-79FE-4F9B-857F-5ABBB3C98F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458390</xdr:colOff>
      <xdr:row>68</xdr:row>
      <xdr:rowOff>69057</xdr:rowOff>
    </xdr:from>
    <xdr:to>
      <xdr:col>25</xdr:col>
      <xdr:colOff>172640</xdr:colOff>
      <xdr:row>82</xdr:row>
      <xdr:rowOff>145257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A4666BA7-A21C-4F0B-8744-784BC5C5FC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25</xdr:col>
      <xdr:colOff>386952</xdr:colOff>
      <xdr:row>39</xdr:row>
      <xdr:rowOff>21431</xdr:rowOff>
    </xdr:from>
    <xdr:to>
      <xdr:col>33</xdr:col>
      <xdr:colOff>101202</xdr:colOff>
      <xdr:row>53</xdr:row>
      <xdr:rowOff>97631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9F768587-B55A-42CD-9E22-8DD60AF024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25</xdr:col>
      <xdr:colOff>351233</xdr:colOff>
      <xdr:row>53</xdr:row>
      <xdr:rowOff>140494</xdr:rowOff>
    </xdr:from>
    <xdr:to>
      <xdr:col>33</xdr:col>
      <xdr:colOff>65483</xdr:colOff>
      <xdr:row>68</xdr:row>
      <xdr:rowOff>26194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258314E3-F0F4-4E56-980A-3A4685898C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25</xdr:col>
      <xdr:colOff>327421</xdr:colOff>
      <xdr:row>68</xdr:row>
      <xdr:rowOff>69057</xdr:rowOff>
    </xdr:from>
    <xdr:to>
      <xdr:col>33</xdr:col>
      <xdr:colOff>41671</xdr:colOff>
      <xdr:row>82</xdr:row>
      <xdr:rowOff>145257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B91E2ED-407B-4023-94A9-9883568C3F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33</xdr:col>
      <xdr:colOff>377976</xdr:colOff>
      <xdr:row>37</xdr:row>
      <xdr:rowOff>30238</xdr:rowOff>
    </xdr:from>
    <xdr:to>
      <xdr:col>40</xdr:col>
      <xdr:colOff>589358</xdr:colOff>
      <xdr:row>51</xdr:row>
      <xdr:rowOff>169069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E2B6E63-4A90-41D1-87E2-1146E7585D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33</xdr:col>
      <xdr:colOff>232172</xdr:colOff>
      <xdr:row>52</xdr:row>
      <xdr:rowOff>176213</xdr:rowOff>
    </xdr:from>
    <xdr:to>
      <xdr:col>40</xdr:col>
      <xdr:colOff>553640</xdr:colOff>
      <xdr:row>67</xdr:row>
      <xdr:rowOff>61913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7E6A4F8C-A8F8-4B2A-B083-443C74B463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33</xdr:col>
      <xdr:colOff>279796</xdr:colOff>
      <xdr:row>68</xdr:row>
      <xdr:rowOff>152401</xdr:rowOff>
    </xdr:from>
    <xdr:to>
      <xdr:col>40</xdr:col>
      <xdr:colOff>601264</xdr:colOff>
      <xdr:row>83</xdr:row>
      <xdr:rowOff>38101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B3C0BB10-F934-4AFA-BB4E-7FF13168B8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41</xdr:col>
      <xdr:colOff>211667</xdr:colOff>
      <xdr:row>32</xdr:row>
      <xdr:rowOff>15119</xdr:rowOff>
    </xdr:from>
    <xdr:to>
      <xdr:col>48</xdr:col>
      <xdr:colOff>422672</xdr:colOff>
      <xdr:row>51</xdr:row>
      <xdr:rowOff>169069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46DB53C9-6EB0-4EF2-8F61-8A3C36C2A9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41</xdr:col>
      <xdr:colOff>65484</xdr:colOff>
      <xdr:row>52</xdr:row>
      <xdr:rowOff>152400</xdr:rowOff>
    </xdr:from>
    <xdr:to>
      <xdr:col>48</xdr:col>
      <xdr:colOff>398859</xdr:colOff>
      <xdr:row>67</xdr:row>
      <xdr:rowOff>38100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25D0C7C5-C2CC-46CD-B257-B5AF326E83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41</xdr:col>
      <xdr:colOff>160734</xdr:colOff>
      <xdr:row>67</xdr:row>
      <xdr:rowOff>104775</xdr:rowOff>
    </xdr:from>
    <xdr:to>
      <xdr:col>48</xdr:col>
      <xdr:colOff>494109</xdr:colOff>
      <xdr:row>81</xdr:row>
      <xdr:rowOff>180975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C57035C4-3DEB-4B73-B531-FA82B40417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48</xdr:col>
      <xdr:colOff>553640</xdr:colOff>
      <xdr:row>23</xdr:row>
      <xdr:rowOff>69057</xdr:rowOff>
    </xdr:from>
    <xdr:to>
      <xdr:col>56</xdr:col>
      <xdr:colOff>267890</xdr:colOff>
      <xdr:row>51</xdr:row>
      <xdr:rowOff>145257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86113627-78BA-41BF-A6E9-C7D319CAC0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48</xdr:col>
      <xdr:colOff>589359</xdr:colOff>
      <xdr:row>52</xdr:row>
      <xdr:rowOff>128587</xdr:rowOff>
    </xdr:from>
    <xdr:to>
      <xdr:col>56</xdr:col>
      <xdr:colOff>303609</xdr:colOff>
      <xdr:row>67</xdr:row>
      <xdr:rowOff>14287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D4098778-E709-4471-A8DE-CE4EB3B8A4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48</xdr:col>
      <xdr:colOff>541734</xdr:colOff>
      <xdr:row>67</xdr:row>
      <xdr:rowOff>69056</xdr:rowOff>
    </xdr:from>
    <xdr:to>
      <xdr:col>56</xdr:col>
      <xdr:colOff>255984</xdr:colOff>
      <xdr:row>81</xdr:row>
      <xdr:rowOff>145256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5CC22A28-9681-46B3-9173-602B9FC28C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56</xdr:col>
      <xdr:colOff>410765</xdr:colOff>
      <xdr:row>23</xdr:row>
      <xdr:rowOff>104776</xdr:rowOff>
    </xdr:from>
    <xdr:to>
      <xdr:col>64</xdr:col>
      <xdr:colOff>125015</xdr:colOff>
      <xdr:row>51</xdr:row>
      <xdr:rowOff>180976</xdr:rowOff>
    </xdr:to>
    <xdr:graphicFrame macro="">
      <xdr:nvGraphicFramePr>
        <xdr:cNvPr id="23" name="Chart 23">
          <a:extLst>
            <a:ext uri="{FF2B5EF4-FFF2-40B4-BE49-F238E27FC236}">
              <a16:creationId xmlns:a16="http://schemas.microsoft.com/office/drawing/2014/main" id="{5EF10BFE-3364-4E6B-82E7-371C79A55B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56</xdr:col>
      <xdr:colOff>398859</xdr:colOff>
      <xdr:row>52</xdr:row>
      <xdr:rowOff>80963</xdr:rowOff>
    </xdr:from>
    <xdr:to>
      <xdr:col>64</xdr:col>
      <xdr:colOff>113109</xdr:colOff>
      <xdr:row>66</xdr:row>
      <xdr:rowOff>157163</xdr:rowOff>
    </xdr:to>
    <xdr:graphicFrame macro="">
      <xdr:nvGraphicFramePr>
        <xdr:cNvPr id="24" name="Chart 24">
          <a:extLst>
            <a:ext uri="{FF2B5EF4-FFF2-40B4-BE49-F238E27FC236}">
              <a16:creationId xmlns:a16="http://schemas.microsoft.com/office/drawing/2014/main" id="{CADD0AED-1F60-4D7D-8DDF-E566829570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56</xdr:col>
      <xdr:colOff>333376</xdr:colOff>
      <xdr:row>67</xdr:row>
      <xdr:rowOff>57150</xdr:rowOff>
    </xdr:from>
    <xdr:to>
      <xdr:col>64</xdr:col>
      <xdr:colOff>47626</xdr:colOff>
      <xdr:row>81</xdr:row>
      <xdr:rowOff>133350</xdr:rowOff>
    </xdr:to>
    <xdr:graphicFrame macro="">
      <xdr:nvGraphicFramePr>
        <xdr:cNvPr id="25" name="Chart 25">
          <a:extLst>
            <a:ext uri="{FF2B5EF4-FFF2-40B4-BE49-F238E27FC236}">
              <a16:creationId xmlns:a16="http://schemas.microsoft.com/office/drawing/2014/main" id="{87002BCD-7B8B-4FAC-A672-6F8D5D0827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64</xdr:col>
      <xdr:colOff>214312</xdr:colOff>
      <xdr:row>23</xdr:row>
      <xdr:rowOff>116681</xdr:rowOff>
    </xdr:from>
    <xdr:to>
      <xdr:col>71</xdr:col>
      <xdr:colOff>535780</xdr:colOff>
      <xdr:row>52</xdr:row>
      <xdr:rowOff>2381</xdr:rowOff>
    </xdr:to>
    <xdr:graphicFrame macro="">
      <xdr:nvGraphicFramePr>
        <xdr:cNvPr id="26" name="Chart 26">
          <a:extLst>
            <a:ext uri="{FF2B5EF4-FFF2-40B4-BE49-F238E27FC236}">
              <a16:creationId xmlns:a16="http://schemas.microsoft.com/office/drawing/2014/main" id="{305D68E8-E16D-4D60-9296-A6EE4CE047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64</xdr:col>
      <xdr:colOff>160733</xdr:colOff>
      <xdr:row>52</xdr:row>
      <xdr:rowOff>140494</xdr:rowOff>
    </xdr:from>
    <xdr:to>
      <xdr:col>71</xdr:col>
      <xdr:colOff>482201</xdr:colOff>
      <xdr:row>67</xdr:row>
      <xdr:rowOff>26194</xdr:rowOff>
    </xdr:to>
    <xdr:graphicFrame macro="">
      <xdr:nvGraphicFramePr>
        <xdr:cNvPr id="27" name="Chart 27">
          <a:extLst>
            <a:ext uri="{FF2B5EF4-FFF2-40B4-BE49-F238E27FC236}">
              <a16:creationId xmlns:a16="http://schemas.microsoft.com/office/drawing/2014/main" id="{A7C9D33C-3678-4717-8E24-B119281F4D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64</xdr:col>
      <xdr:colOff>232171</xdr:colOff>
      <xdr:row>67</xdr:row>
      <xdr:rowOff>152399</xdr:rowOff>
    </xdr:from>
    <xdr:to>
      <xdr:col>71</xdr:col>
      <xdr:colOff>553639</xdr:colOff>
      <xdr:row>82</xdr:row>
      <xdr:rowOff>38099</xdr:rowOff>
    </xdr:to>
    <xdr:graphicFrame macro="">
      <xdr:nvGraphicFramePr>
        <xdr:cNvPr id="28" name="Chart 28">
          <a:extLst>
            <a:ext uri="{FF2B5EF4-FFF2-40B4-BE49-F238E27FC236}">
              <a16:creationId xmlns:a16="http://schemas.microsoft.com/office/drawing/2014/main" id="{B9655A94-36AA-4520-9421-54083EA7AF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72</xdr:col>
      <xdr:colOff>77391</xdr:colOff>
      <xdr:row>23</xdr:row>
      <xdr:rowOff>116682</xdr:rowOff>
    </xdr:from>
    <xdr:to>
      <xdr:col>79</xdr:col>
      <xdr:colOff>398859</xdr:colOff>
      <xdr:row>52</xdr:row>
      <xdr:rowOff>2382</xdr:rowOff>
    </xdr:to>
    <xdr:graphicFrame macro="">
      <xdr:nvGraphicFramePr>
        <xdr:cNvPr id="29" name="Chart 29">
          <a:extLst>
            <a:ext uri="{FF2B5EF4-FFF2-40B4-BE49-F238E27FC236}">
              <a16:creationId xmlns:a16="http://schemas.microsoft.com/office/drawing/2014/main" id="{D78A19E3-2446-4588-A303-B34605A4B6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72</xdr:col>
      <xdr:colOff>101204</xdr:colOff>
      <xdr:row>52</xdr:row>
      <xdr:rowOff>188120</xdr:rowOff>
    </xdr:from>
    <xdr:to>
      <xdr:col>79</xdr:col>
      <xdr:colOff>422672</xdr:colOff>
      <xdr:row>67</xdr:row>
      <xdr:rowOff>73820</xdr:rowOff>
    </xdr:to>
    <xdr:graphicFrame macro="">
      <xdr:nvGraphicFramePr>
        <xdr:cNvPr id="30" name="Chart 30">
          <a:extLst>
            <a:ext uri="{FF2B5EF4-FFF2-40B4-BE49-F238E27FC236}">
              <a16:creationId xmlns:a16="http://schemas.microsoft.com/office/drawing/2014/main" id="{D7AEE5FB-1625-4BF8-86B8-1E0ABD99D3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72</xdr:col>
      <xdr:colOff>53579</xdr:colOff>
      <xdr:row>67</xdr:row>
      <xdr:rowOff>164307</xdr:rowOff>
    </xdr:from>
    <xdr:to>
      <xdr:col>79</xdr:col>
      <xdr:colOff>375047</xdr:colOff>
      <xdr:row>82</xdr:row>
      <xdr:rowOff>50007</xdr:rowOff>
    </xdr:to>
    <xdr:graphicFrame macro="">
      <xdr:nvGraphicFramePr>
        <xdr:cNvPr id="31" name="Chart 31">
          <a:extLst>
            <a:ext uri="{FF2B5EF4-FFF2-40B4-BE49-F238E27FC236}">
              <a16:creationId xmlns:a16="http://schemas.microsoft.com/office/drawing/2014/main" id="{BA0F81BB-16C8-439A-A7CF-ED747ED595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79</xdr:col>
      <xdr:colOff>517921</xdr:colOff>
      <xdr:row>23</xdr:row>
      <xdr:rowOff>128588</xdr:rowOff>
    </xdr:from>
    <xdr:to>
      <xdr:col>87</xdr:col>
      <xdr:colOff>232171</xdr:colOff>
      <xdr:row>52</xdr:row>
      <xdr:rowOff>14288</xdr:rowOff>
    </xdr:to>
    <xdr:graphicFrame macro="">
      <xdr:nvGraphicFramePr>
        <xdr:cNvPr id="32" name="Chart 32">
          <a:extLst>
            <a:ext uri="{FF2B5EF4-FFF2-40B4-BE49-F238E27FC236}">
              <a16:creationId xmlns:a16="http://schemas.microsoft.com/office/drawing/2014/main" id="{DB7AE047-BF10-4EAF-A3A1-36B32343E1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79</xdr:col>
      <xdr:colOff>529827</xdr:colOff>
      <xdr:row>53</xdr:row>
      <xdr:rowOff>9525</xdr:rowOff>
    </xdr:from>
    <xdr:to>
      <xdr:col>87</xdr:col>
      <xdr:colOff>244077</xdr:colOff>
      <xdr:row>67</xdr:row>
      <xdr:rowOff>85725</xdr:rowOff>
    </xdr:to>
    <xdr:graphicFrame macro="">
      <xdr:nvGraphicFramePr>
        <xdr:cNvPr id="33" name="Chart 33">
          <a:extLst>
            <a:ext uri="{FF2B5EF4-FFF2-40B4-BE49-F238E27FC236}">
              <a16:creationId xmlns:a16="http://schemas.microsoft.com/office/drawing/2014/main" id="{6E9DE2DB-BA09-4DBE-B12D-FDBFBF22F1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79</xdr:col>
      <xdr:colOff>482203</xdr:colOff>
      <xdr:row>68</xdr:row>
      <xdr:rowOff>33338</xdr:rowOff>
    </xdr:from>
    <xdr:to>
      <xdr:col>87</xdr:col>
      <xdr:colOff>196453</xdr:colOff>
      <xdr:row>82</xdr:row>
      <xdr:rowOff>109538</xdr:rowOff>
    </xdr:to>
    <xdr:graphicFrame macro="">
      <xdr:nvGraphicFramePr>
        <xdr:cNvPr id="34" name="Chart 34">
          <a:extLst>
            <a:ext uri="{FF2B5EF4-FFF2-40B4-BE49-F238E27FC236}">
              <a16:creationId xmlns:a16="http://schemas.microsoft.com/office/drawing/2014/main" id="{570139A4-8092-4214-B352-45E54E6418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88</xdr:col>
      <xdr:colOff>77390</xdr:colOff>
      <xdr:row>20</xdr:row>
      <xdr:rowOff>69057</xdr:rowOff>
    </xdr:from>
    <xdr:to>
      <xdr:col>95</xdr:col>
      <xdr:colOff>398858</xdr:colOff>
      <xdr:row>48</xdr:row>
      <xdr:rowOff>145257</xdr:rowOff>
    </xdr:to>
    <xdr:graphicFrame macro="">
      <xdr:nvGraphicFramePr>
        <xdr:cNvPr id="35" name="Chart 35">
          <a:extLst>
            <a:ext uri="{FF2B5EF4-FFF2-40B4-BE49-F238E27FC236}">
              <a16:creationId xmlns:a16="http://schemas.microsoft.com/office/drawing/2014/main" id="{9B750FAF-A12A-41BF-9AA0-D672F471DE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340683</xdr:colOff>
      <xdr:row>30</xdr:row>
      <xdr:rowOff>168798</xdr:rowOff>
    </xdr:from>
    <xdr:to>
      <xdr:col>10</xdr:col>
      <xdr:colOff>47246</xdr:colOff>
      <xdr:row>45</xdr:row>
      <xdr:rowOff>146462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F8A608-9510-45E3-805F-05F9EEECA3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255984</xdr:colOff>
      <xdr:row>45</xdr:row>
      <xdr:rowOff>152400</xdr:rowOff>
    </xdr:from>
    <xdr:to>
      <xdr:col>9</xdr:col>
      <xdr:colOff>577453</xdr:colOff>
      <xdr:row>60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6B6A95F-3BE8-4185-BF5F-694C648215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142779</xdr:colOff>
      <xdr:row>62</xdr:row>
      <xdr:rowOff>100617</xdr:rowOff>
    </xdr:from>
    <xdr:to>
      <xdr:col>9</xdr:col>
      <xdr:colOff>461791</xdr:colOff>
      <xdr:row>76</xdr:row>
      <xdr:rowOff>182864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057CF0-A920-405B-8820-9AF3981154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65786</xdr:colOff>
      <xdr:row>31</xdr:row>
      <xdr:rowOff>7565</xdr:rowOff>
    </xdr:from>
    <xdr:to>
      <xdr:col>17</xdr:col>
      <xdr:colOff>387255</xdr:colOff>
      <xdr:row>47</xdr:row>
      <xdr:rowOff>86176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69C99EC-5DC9-410E-BCB8-837A9C0FFF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84098</xdr:colOff>
      <xdr:row>47</xdr:row>
      <xdr:rowOff>140343</xdr:rowOff>
    </xdr:from>
    <xdr:to>
      <xdr:col>17</xdr:col>
      <xdr:colOff>405567</xdr:colOff>
      <xdr:row>62</xdr:row>
      <xdr:rowOff>26043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B3682C3-A317-46C4-8D91-95EE130CB4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47324</xdr:colOff>
      <xdr:row>62</xdr:row>
      <xdr:rowOff>128136</xdr:rowOff>
    </xdr:from>
    <xdr:to>
      <xdr:col>17</xdr:col>
      <xdr:colOff>368793</xdr:colOff>
      <xdr:row>77</xdr:row>
      <xdr:rowOff>13836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AA690AF-20AE-4E9A-815F-65701FE423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500064</xdr:colOff>
      <xdr:row>31</xdr:row>
      <xdr:rowOff>152401</xdr:rowOff>
    </xdr:from>
    <xdr:to>
      <xdr:col>25</xdr:col>
      <xdr:colOff>214314</xdr:colOff>
      <xdr:row>47</xdr:row>
      <xdr:rowOff>38101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36870A6-22C7-4D0A-AA27-82C78517BA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476250</xdr:colOff>
      <xdr:row>47</xdr:row>
      <xdr:rowOff>92869</xdr:rowOff>
    </xdr:from>
    <xdr:to>
      <xdr:col>25</xdr:col>
      <xdr:colOff>190500</xdr:colOff>
      <xdr:row>61</xdr:row>
      <xdr:rowOff>169069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AB04292-3E30-4F0B-A824-847FA3D476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458390</xdr:colOff>
      <xdr:row>62</xdr:row>
      <xdr:rowOff>69057</xdr:rowOff>
    </xdr:from>
    <xdr:to>
      <xdr:col>25</xdr:col>
      <xdr:colOff>172640</xdr:colOff>
      <xdr:row>76</xdr:row>
      <xdr:rowOff>145257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2FD1CD21-FD35-47B1-86E3-E105240EDA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25</xdr:col>
      <xdr:colOff>386952</xdr:colOff>
      <xdr:row>33</xdr:row>
      <xdr:rowOff>21431</xdr:rowOff>
    </xdr:from>
    <xdr:to>
      <xdr:col>33</xdr:col>
      <xdr:colOff>101202</xdr:colOff>
      <xdr:row>47</xdr:row>
      <xdr:rowOff>97631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56C1A30-BA85-4D57-9B6F-954BC50CE5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25</xdr:col>
      <xdr:colOff>351233</xdr:colOff>
      <xdr:row>47</xdr:row>
      <xdr:rowOff>140494</xdr:rowOff>
    </xdr:from>
    <xdr:to>
      <xdr:col>33</xdr:col>
      <xdr:colOff>65483</xdr:colOff>
      <xdr:row>62</xdr:row>
      <xdr:rowOff>26194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3F904E11-A946-44DE-A00C-3EE12F3F0C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25</xdr:col>
      <xdr:colOff>327421</xdr:colOff>
      <xdr:row>62</xdr:row>
      <xdr:rowOff>69057</xdr:rowOff>
    </xdr:from>
    <xdr:to>
      <xdr:col>33</xdr:col>
      <xdr:colOff>41671</xdr:colOff>
      <xdr:row>76</xdr:row>
      <xdr:rowOff>145257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6E7492A7-7895-49CB-AFB1-FE54F91074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33</xdr:col>
      <xdr:colOff>377976</xdr:colOff>
      <xdr:row>31</xdr:row>
      <xdr:rowOff>30238</xdr:rowOff>
    </xdr:from>
    <xdr:to>
      <xdr:col>40</xdr:col>
      <xdr:colOff>589358</xdr:colOff>
      <xdr:row>45</xdr:row>
      <xdr:rowOff>169069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CAACC8B0-05DF-4083-B0E5-4BF6DC512CC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33</xdr:col>
      <xdr:colOff>232172</xdr:colOff>
      <xdr:row>46</xdr:row>
      <xdr:rowOff>176213</xdr:rowOff>
    </xdr:from>
    <xdr:to>
      <xdr:col>40</xdr:col>
      <xdr:colOff>553640</xdr:colOff>
      <xdr:row>61</xdr:row>
      <xdr:rowOff>61913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FD0A6DE3-B8B4-494F-B571-E3800AB8B0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33</xdr:col>
      <xdr:colOff>279796</xdr:colOff>
      <xdr:row>62</xdr:row>
      <xdr:rowOff>152401</xdr:rowOff>
    </xdr:from>
    <xdr:to>
      <xdr:col>40</xdr:col>
      <xdr:colOff>601264</xdr:colOff>
      <xdr:row>77</xdr:row>
      <xdr:rowOff>38101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AE0AF26C-C7B2-4F4A-A338-8426D7C87D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41</xdr:col>
      <xdr:colOff>211667</xdr:colOff>
      <xdr:row>26</xdr:row>
      <xdr:rowOff>15119</xdr:rowOff>
    </xdr:from>
    <xdr:to>
      <xdr:col>48</xdr:col>
      <xdr:colOff>422672</xdr:colOff>
      <xdr:row>45</xdr:row>
      <xdr:rowOff>169069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89D751C0-5E19-40FB-B9BF-FE518998A1F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41</xdr:col>
      <xdr:colOff>65484</xdr:colOff>
      <xdr:row>46</xdr:row>
      <xdr:rowOff>152400</xdr:rowOff>
    </xdr:from>
    <xdr:to>
      <xdr:col>48</xdr:col>
      <xdr:colOff>398859</xdr:colOff>
      <xdr:row>61</xdr:row>
      <xdr:rowOff>38100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499B40DE-BF45-41DF-B3A9-9BAC98ED38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41</xdr:col>
      <xdr:colOff>160734</xdr:colOff>
      <xdr:row>61</xdr:row>
      <xdr:rowOff>104775</xdr:rowOff>
    </xdr:from>
    <xdr:to>
      <xdr:col>48</xdr:col>
      <xdr:colOff>494109</xdr:colOff>
      <xdr:row>75</xdr:row>
      <xdr:rowOff>180975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E728955-28B4-450D-A1D4-794B040807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48</xdr:col>
      <xdr:colOff>553640</xdr:colOff>
      <xdr:row>18</xdr:row>
      <xdr:rowOff>69057</xdr:rowOff>
    </xdr:from>
    <xdr:to>
      <xdr:col>56</xdr:col>
      <xdr:colOff>267890</xdr:colOff>
      <xdr:row>45</xdr:row>
      <xdr:rowOff>145257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FD0E4071-8B56-40FB-80FF-EA22DB4534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48</xdr:col>
      <xdr:colOff>589359</xdr:colOff>
      <xdr:row>46</xdr:row>
      <xdr:rowOff>128587</xdr:rowOff>
    </xdr:from>
    <xdr:to>
      <xdr:col>56</xdr:col>
      <xdr:colOff>303609</xdr:colOff>
      <xdr:row>61</xdr:row>
      <xdr:rowOff>14287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DD0ED4FC-DB7F-4BBC-8369-AB72E5274F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48</xdr:col>
      <xdr:colOff>541734</xdr:colOff>
      <xdr:row>61</xdr:row>
      <xdr:rowOff>69056</xdr:rowOff>
    </xdr:from>
    <xdr:to>
      <xdr:col>56</xdr:col>
      <xdr:colOff>255984</xdr:colOff>
      <xdr:row>75</xdr:row>
      <xdr:rowOff>145256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46BF413-F8F7-4624-8797-0D3D5E7A46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56</xdr:col>
      <xdr:colOff>410765</xdr:colOff>
      <xdr:row>18</xdr:row>
      <xdr:rowOff>104776</xdr:rowOff>
    </xdr:from>
    <xdr:to>
      <xdr:col>64</xdr:col>
      <xdr:colOff>125015</xdr:colOff>
      <xdr:row>45</xdr:row>
      <xdr:rowOff>180976</xdr:rowOff>
    </xdr:to>
    <xdr:graphicFrame macro="">
      <xdr:nvGraphicFramePr>
        <xdr:cNvPr id="23" name="Chart 23">
          <a:extLst>
            <a:ext uri="{FF2B5EF4-FFF2-40B4-BE49-F238E27FC236}">
              <a16:creationId xmlns:a16="http://schemas.microsoft.com/office/drawing/2014/main" id="{2A927C9F-4F59-4B5A-9E1A-5564668C2A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56</xdr:col>
      <xdr:colOff>398859</xdr:colOff>
      <xdr:row>46</xdr:row>
      <xdr:rowOff>80963</xdr:rowOff>
    </xdr:from>
    <xdr:to>
      <xdr:col>64</xdr:col>
      <xdr:colOff>113109</xdr:colOff>
      <xdr:row>60</xdr:row>
      <xdr:rowOff>157163</xdr:rowOff>
    </xdr:to>
    <xdr:graphicFrame macro="">
      <xdr:nvGraphicFramePr>
        <xdr:cNvPr id="24" name="Chart 24">
          <a:extLst>
            <a:ext uri="{FF2B5EF4-FFF2-40B4-BE49-F238E27FC236}">
              <a16:creationId xmlns:a16="http://schemas.microsoft.com/office/drawing/2014/main" id="{25306ACF-3F77-4D62-96CC-64DDFDDD69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56</xdr:col>
      <xdr:colOff>333376</xdr:colOff>
      <xdr:row>61</xdr:row>
      <xdr:rowOff>57150</xdr:rowOff>
    </xdr:from>
    <xdr:to>
      <xdr:col>64</xdr:col>
      <xdr:colOff>47626</xdr:colOff>
      <xdr:row>75</xdr:row>
      <xdr:rowOff>133350</xdr:rowOff>
    </xdr:to>
    <xdr:graphicFrame macro="">
      <xdr:nvGraphicFramePr>
        <xdr:cNvPr id="25" name="Chart 25">
          <a:extLst>
            <a:ext uri="{FF2B5EF4-FFF2-40B4-BE49-F238E27FC236}">
              <a16:creationId xmlns:a16="http://schemas.microsoft.com/office/drawing/2014/main" id="{57927F49-A709-4DBC-992D-D8CC1DA920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64</xdr:col>
      <xdr:colOff>214312</xdr:colOff>
      <xdr:row>18</xdr:row>
      <xdr:rowOff>116681</xdr:rowOff>
    </xdr:from>
    <xdr:to>
      <xdr:col>71</xdr:col>
      <xdr:colOff>535780</xdr:colOff>
      <xdr:row>46</xdr:row>
      <xdr:rowOff>2381</xdr:rowOff>
    </xdr:to>
    <xdr:graphicFrame macro="">
      <xdr:nvGraphicFramePr>
        <xdr:cNvPr id="26" name="Chart 26">
          <a:extLst>
            <a:ext uri="{FF2B5EF4-FFF2-40B4-BE49-F238E27FC236}">
              <a16:creationId xmlns:a16="http://schemas.microsoft.com/office/drawing/2014/main" id="{CA49C05B-3760-41EB-A215-0475D31778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64</xdr:col>
      <xdr:colOff>160733</xdr:colOff>
      <xdr:row>46</xdr:row>
      <xdr:rowOff>140494</xdr:rowOff>
    </xdr:from>
    <xdr:to>
      <xdr:col>71</xdr:col>
      <xdr:colOff>482201</xdr:colOff>
      <xdr:row>61</xdr:row>
      <xdr:rowOff>26194</xdr:rowOff>
    </xdr:to>
    <xdr:graphicFrame macro="">
      <xdr:nvGraphicFramePr>
        <xdr:cNvPr id="27" name="Chart 27">
          <a:extLst>
            <a:ext uri="{FF2B5EF4-FFF2-40B4-BE49-F238E27FC236}">
              <a16:creationId xmlns:a16="http://schemas.microsoft.com/office/drawing/2014/main" id="{C70090AA-70F6-4176-A6F0-3D09960DD8A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64</xdr:col>
      <xdr:colOff>232171</xdr:colOff>
      <xdr:row>61</xdr:row>
      <xdr:rowOff>152399</xdr:rowOff>
    </xdr:from>
    <xdr:to>
      <xdr:col>71</xdr:col>
      <xdr:colOff>553639</xdr:colOff>
      <xdr:row>76</xdr:row>
      <xdr:rowOff>38099</xdr:rowOff>
    </xdr:to>
    <xdr:graphicFrame macro="">
      <xdr:nvGraphicFramePr>
        <xdr:cNvPr id="28" name="Chart 28">
          <a:extLst>
            <a:ext uri="{FF2B5EF4-FFF2-40B4-BE49-F238E27FC236}">
              <a16:creationId xmlns:a16="http://schemas.microsoft.com/office/drawing/2014/main" id="{A1915FD1-5CA7-4355-936D-96D3BC62AC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72</xdr:col>
      <xdr:colOff>77391</xdr:colOff>
      <xdr:row>18</xdr:row>
      <xdr:rowOff>116682</xdr:rowOff>
    </xdr:from>
    <xdr:to>
      <xdr:col>79</xdr:col>
      <xdr:colOff>398859</xdr:colOff>
      <xdr:row>46</xdr:row>
      <xdr:rowOff>2382</xdr:rowOff>
    </xdr:to>
    <xdr:graphicFrame macro="">
      <xdr:nvGraphicFramePr>
        <xdr:cNvPr id="29" name="Chart 29">
          <a:extLst>
            <a:ext uri="{FF2B5EF4-FFF2-40B4-BE49-F238E27FC236}">
              <a16:creationId xmlns:a16="http://schemas.microsoft.com/office/drawing/2014/main" id="{90694358-30A2-4999-A259-3C0BAFE0A6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72</xdr:col>
      <xdr:colOff>101204</xdr:colOff>
      <xdr:row>46</xdr:row>
      <xdr:rowOff>188120</xdr:rowOff>
    </xdr:from>
    <xdr:to>
      <xdr:col>79</xdr:col>
      <xdr:colOff>422672</xdr:colOff>
      <xdr:row>61</xdr:row>
      <xdr:rowOff>73820</xdr:rowOff>
    </xdr:to>
    <xdr:graphicFrame macro="">
      <xdr:nvGraphicFramePr>
        <xdr:cNvPr id="30" name="Chart 30">
          <a:extLst>
            <a:ext uri="{FF2B5EF4-FFF2-40B4-BE49-F238E27FC236}">
              <a16:creationId xmlns:a16="http://schemas.microsoft.com/office/drawing/2014/main" id="{EE5EE7E9-66A6-4E7D-8BA7-58733326C7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72</xdr:col>
      <xdr:colOff>53579</xdr:colOff>
      <xdr:row>61</xdr:row>
      <xdr:rowOff>164307</xdr:rowOff>
    </xdr:from>
    <xdr:to>
      <xdr:col>79</xdr:col>
      <xdr:colOff>375047</xdr:colOff>
      <xdr:row>76</xdr:row>
      <xdr:rowOff>50007</xdr:rowOff>
    </xdr:to>
    <xdr:graphicFrame macro="">
      <xdr:nvGraphicFramePr>
        <xdr:cNvPr id="31" name="Chart 31">
          <a:extLst>
            <a:ext uri="{FF2B5EF4-FFF2-40B4-BE49-F238E27FC236}">
              <a16:creationId xmlns:a16="http://schemas.microsoft.com/office/drawing/2014/main" id="{68F85675-5CE8-4D8B-BA82-00336093C7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79</xdr:col>
      <xdr:colOff>517921</xdr:colOff>
      <xdr:row>18</xdr:row>
      <xdr:rowOff>128588</xdr:rowOff>
    </xdr:from>
    <xdr:to>
      <xdr:col>87</xdr:col>
      <xdr:colOff>232171</xdr:colOff>
      <xdr:row>46</xdr:row>
      <xdr:rowOff>14288</xdr:rowOff>
    </xdr:to>
    <xdr:graphicFrame macro="">
      <xdr:nvGraphicFramePr>
        <xdr:cNvPr id="32" name="Chart 32">
          <a:extLst>
            <a:ext uri="{FF2B5EF4-FFF2-40B4-BE49-F238E27FC236}">
              <a16:creationId xmlns:a16="http://schemas.microsoft.com/office/drawing/2014/main" id="{E7B1E3E3-82BC-4147-85F4-C23154C111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79</xdr:col>
      <xdr:colOff>529827</xdr:colOff>
      <xdr:row>47</xdr:row>
      <xdr:rowOff>9525</xdr:rowOff>
    </xdr:from>
    <xdr:to>
      <xdr:col>87</xdr:col>
      <xdr:colOff>244077</xdr:colOff>
      <xdr:row>61</xdr:row>
      <xdr:rowOff>85725</xdr:rowOff>
    </xdr:to>
    <xdr:graphicFrame macro="">
      <xdr:nvGraphicFramePr>
        <xdr:cNvPr id="33" name="Chart 33">
          <a:extLst>
            <a:ext uri="{FF2B5EF4-FFF2-40B4-BE49-F238E27FC236}">
              <a16:creationId xmlns:a16="http://schemas.microsoft.com/office/drawing/2014/main" id="{6513BF1D-FD63-4263-9916-FC309F40F8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79</xdr:col>
      <xdr:colOff>482203</xdr:colOff>
      <xdr:row>62</xdr:row>
      <xdr:rowOff>33338</xdr:rowOff>
    </xdr:from>
    <xdr:to>
      <xdr:col>87</xdr:col>
      <xdr:colOff>196453</xdr:colOff>
      <xdr:row>76</xdr:row>
      <xdr:rowOff>109538</xdr:rowOff>
    </xdr:to>
    <xdr:graphicFrame macro="">
      <xdr:nvGraphicFramePr>
        <xdr:cNvPr id="34" name="Chart 34">
          <a:extLst>
            <a:ext uri="{FF2B5EF4-FFF2-40B4-BE49-F238E27FC236}">
              <a16:creationId xmlns:a16="http://schemas.microsoft.com/office/drawing/2014/main" id="{7B8CCFC7-A146-4534-A12C-81B0339EF41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88</xdr:col>
      <xdr:colOff>77390</xdr:colOff>
      <xdr:row>15</xdr:row>
      <xdr:rowOff>69057</xdr:rowOff>
    </xdr:from>
    <xdr:to>
      <xdr:col>95</xdr:col>
      <xdr:colOff>398858</xdr:colOff>
      <xdr:row>42</xdr:row>
      <xdr:rowOff>145257</xdr:rowOff>
    </xdr:to>
    <xdr:graphicFrame macro="">
      <xdr:nvGraphicFramePr>
        <xdr:cNvPr id="35" name="Chart 35">
          <a:extLst>
            <a:ext uri="{FF2B5EF4-FFF2-40B4-BE49-F238E27FC236}">
              <a16:creationId xmlns:a16="http://schemas.microsoft.com/office/drawing/2014/main" id="{F1740A03-EF99-45A9-BE39-27A16500E6F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340683</xdr:colOff>
      <xdr:row>40</xdr:row>
      <xdr:rowOff>168798</xdr:rowOff>
    </xdr:from>
    <xdr:to>
      <xdr:col>10</xdr:col>
      <xdr:colOff>47246</xdr:colOff>
      <xdr:row>55</xdr:row>
      <xdr:rowOff>146462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8E1EEF-B152-4AD6-9CDB-0043EBF708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255984</xdr:colOff>
      <xdr:row>55</xdr:row>
      <xdr:rowOff>152400</xdr:rowOff>
    </xdr:from>
    <xdr:to>
      <xdr:col>9</xdr:col>
      <xdr:colOff>577453</xdr:colOff>
      <xdr:row>70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B837AB-5E88-403E-B18B-4916C53C40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142779</xdr:colOff>
      <xdr:row>72</xdr:row>
      <xdr:rowOff>100617</xdr:rowOff>
    </xdr:from>
    <xdr:to>
      <xdr:col>9</xdr:col>
      <xdr:colOff>461791</xdr:colOff>
      <xdr:row>86</xdr:row>
      <xdr:rowOff>182864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D8C2D34-8C80-480C-8346-5E9996A720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65786</xdr:colOff>
      <xdr:row>41</xdr:row>
      <xdr:rowOff>7565</xdr:rowOff>
    </xdr:from>
    <xdr:to>
      <xdr:col>17</xdr:col>
      <xdr:colOff>387255</xdr:colOff>
      <xdr:row>57</xdr:row>
      <xdr:rowOff>86176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0F6C771-3E1A-4B51-8C5C-6179E8813F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84098</xdr:colOff>
      <xdr:row>57</xdr:row>
      <xdr:rowOff>140343</xdr:rowOff>
    </xdr:from>
    <xdr:to>
      <xdr:col>17</xdr:col>
      <xdr:colOff>405567</xdr:colOff>
      <xdr:row>72</xdr:row>
      <xdr:rowOff>26043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B92AE38-9648-4041-91C4-BAADDEDD87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47324</xdr:colOff>
      <xdr:row>72</xdr:row>
      <xdr:rowOff>128136</xdr:rowOff>
    </xdr:from>
    <xdr:to>
      <xdr:col>17</xdr:col>
      <xdr:colOff>368793</xdr:colOff>
      <xdr:row>87</xdr:row>
      <xdr:rowOff>13836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7033BCD-294D-4182-AEF6-AC9C851290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500064</xdr:colOff>
      <xdr:row>41</xdr:row>
      <xdr:rowOff>152401</xdr:rowOff>
    </xdr:from>
    <xdr:to>
      <xdr:col>25</xdr:col>
      <xdr:colOff>214314</xdr:colOff>
      <xdr:row>57</xdr:row>
      <xdr:rowOff>38101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878FA6A-69B6-4995-8DC6-B2944DDFCA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476250</xdr:colOff>
      <xdr:row>57</xdr:row>
      <xdr:rowOff>92869</xdr:rowOff>
    </xdr:from>
    <xdr:to>
      <xdr:col>25</xdr:col>
      <xdr:colOff>190500</xdr:colOff>
      <xdr:row>71</xdr:row>
      <xdr:rowOff>169069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A679AB28-DEA4-42A7-A764-0B8927218E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458390</xdr:colOff>
      <xdr:row>72</xdr:row>
      <xdr:rowOff>69057</xdr:rowOff>
    </xdr:from>
    <xdr:to>
      <xdr:col>25</xdr:col>
      <xdr:colOff>172640</xdr:colOff>
      <xdr:row>86</xdr:row>
      <xdr:rowOff>145257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BBB3D7E-1D99-4FF1-B678-C62E492948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25</xdr:col>
      <xdr:colOff>386952</xdr:colOff>
      <xdr:row>43</xdr:row>
      <xdr:rowOff>21431</xdr:rowOff>
    </xdr:from>
    <xdr:to>
      <xdr:col>33</xdr:col>
      <xdr:colOff>101202</xdr:colOff>
      <xdr:row>57</xdr:row>
      <xdr:rowOff>97631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10110795-A3BF-4DB4-9335-AD9988D647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25</xdr:col>
      <xdr:colOff>351233</xdr:colOff>
      <xdr:row>57</xdr:row>
      <xdr:rowOff>140494</xdr:rowOff>
    </xdr:from>
    <xdr:to>
      <xdr:col>33</xdr:col>
      <xdr:colOff>65483</xdr:colOff>
      <xdr:row>72</xdr:row>
      <xdr:rowOff>26194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150B3712-03F1-434A-AF7D-91605BAED7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25</xdr:col>
      <xdr:colOff>327421</xdr:colOff>
      <xdr:row>72</xdr:row>
      <xdr:rowOff>69057</xdr:rowOff>
    </xdr:from>
    <xdr:to>
      <xdr:col>33</xdr:col>
      <xdr:colOff>41671</xdr:colOff>
      <xdr:row>86</xdr:row>
      <xdr:rowOff>145257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70F350A9-E240-4288-9C89-C781142CC6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33</xdr:col>
      <xdr:colOff>377976</xdr:colOff>
      <xdr:row>41</xdr:row>
      <xdr:rowOff>30238</xdr:rowOff>
    </xdr:from>
    <xdr:to>
      <xdr:col>40</xdr:col>
      <xdr:colOff>589358</xdr:colOff>
      <xdr:row>55</xdr:row>
      <xdr:rowOff>169069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2896AFDC-FEA9-4403-AAFE-59A5B74649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33</xdr:col>
      <xdr:colOff>232172</xdr:colOff>
      <xdr:row>56</xdr:row>
      <xdr:rowOff>176213</xdr:rowOff>
    </xdr:from>
    <xdr:to>
      <xdr:col>40</xdr:col>
      <xdr:colOff>553640</xdr:colOff>
      <xdr:row>71</xdr:row>
      <xdr:rowOff>61913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9CE1D79B-DD34-4D6F-9D66-C2BBB93B67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33</xdr:col>
      <xdr:colOff>279796</xdr:colOff>
      <xdr:row>72</xdr:row>
      <xdr:rowOff>152401</xdr:rowOff>
    </xdr:from>
    <xdr:to>
      <xdr:col>40</xdr:col>
      <xdr:colOff>601264</xdr:colOff>
      <xdr:row>87</xdr:row>
      <xdr:rowOff>38101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8BCB7B9A-1371-4DE4-9C03-1B5DFC096A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41</xdr:col>
      <xdr:colOff>211667</xdr:colOff>
      <xdr:row>39</xdr:row>
      <xdr:rowOff>15119</xdr:rowOff>
    </xdr:from>
    <xdr:to>
      <xdr:col>48</xdr:col>
      <xdr:colOff>422672</xdr:colOff>
      <xdr:row>55</xdr:row>
      <xdr:rowOff>169069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67CF7A8D-E281-4688-9F35-B86BAB8C09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41</xdr:col>
      <xdr:colOff>65484</xdr:colOff>
      <xdr:row>56</xdr:row>
      <xdr:rowOff>152400</xdr:rowOff>
    </xdr:from>
    <xdr:to>
      <xdr:col>48</xdr:col>
      <xdr:colOff>398859</xdr:colOff>
      <xdr:row>71</xdr:row>
      <xdr:rowOff>38100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C6B6865F-2E4D-43B4-BD12-7E16B0FA63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41</xdr:col>
      <xdr:colOff>160734</xdr:colOff>
      <xdr:row>71</xdr:row>
      <xdr:rowOff>104775</xdr:rowOff>
    </xdr:from>
    <xdr:to>
      <xdr:col>48</xdr:col>
      <xdr:colOff>494109</xdr:colOff>
      <xdr:row>85</xdr:row>
      <xdr:rowOff>180975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27718F7C-B11A-4F80-813B-6AEDC8F533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48</xdr:col>
      <xdr:colOff>553640</xdr:colOff>
      <xdr:row>28</xdr:row>
      <xdr:rowOff>69057</xdr:rowOff>
    </xdr:from>
    <xdr:to>
      <xdr:col>56</xdr:col>
      <xdr:colOff>267890</xdr:colOff>
      <xdr:row>55</xdr:row>
      <xdr:rowOff>145257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E08637D9-69A2-4BD2-B80F-BB3FBE1DCA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48</xdr:col>
      <xdr:colOff>589359</xdr:colOff>
      <xdr:row>56</xdr:row>
      <xdr:rowOff>128587</xdr:rowOff>
    </xdr:from>
    <xdr:to>
      <xdr:col>56</xdr:col>
      <xdr:colOff>303609</xdr:colOff>
      <xdr:row>71</xdr:row>
      <xdr:rowOff>14287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CCD62FFD-14BA-441A-87BD-8A290439D0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48</xdr:col>
      <xdr:colOff>541734</xdr:colOff>
      <xdr:row>71</xdr:row>
      <xdr:rowOff>69056</xdr:rowOff>
    </xdr:from>
    <xdr:to>
      <xdr:col>56</xdr:col>
      <xdr:colOff>255984</xdr:colOff>
      <xdr:row>85</xdr:row>
      <xdr:rowOff>145256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847B4233-B948-4327-98B6-0788D92E9D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56</xdr:col>
      <xdr:colOff>410765</xdr:colOff>
      <xdr:row>28</xdr:row>
      <xdr:rowOff>104776</xdr:rowOff>
    </xdr:from>
    <xdr:to>
      <xdr:col>64</xdr:col>
      <xdr:colOff>125015</xdr:colOff>
      <xdr:row>55</xdr:row>
      <xdr:rowOff>180976</xdr:rowOff>
    </xdr:to>
    <xdr:graphicFrame macro="">
      <xdr:nvGraphicFramePr>
        <xdr:cNvPr id="23" name="Chart 23">
          <a:extLst>
            <a:ext uri="{FF2B5EF4-FFF2-40B4-BE49-F238E27FC236}">
              <a16:creationId xmlns:a16="http://schemas.microsoft.com/office/drawing/2014/main" id="{03A89590-1EAF-421F-84DB-133BD56125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56</xdr:col>
      <xdr:colOff>398859</xdr:colOff>
      <xdr:row>56</xdr:row>
      <xdr:rowOff>80963</xdr:rowOff>
    </xdr:from>
    <xdr:to>
      <xdr:col>64</xdr:col>
      <xdr:colOff>113109</xdr:colOff>
      <xdr:row>70</xdr:row>
      <xdr:rowOff>157163</xdr:rowOff>
    </xdr:to>
    <xdr:graphicFrame macro="">
      <xdr:nvGraphicFramePr>
        <xdr:cNvPr id="24" name="Chart 24">
          <a:extLst>
            <a:ext uri="{FF2B5EF4-FFF2-40B4-BE49-F238E27FC236}">
              <a16:creationId xmlns:a16="http://schemas.microsoft.com/office/drawing/2014/main" id="{E1C54561-FFBD-481A-8CBF-1F37BE5084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56</xdr:col>
      <xdr:colOff>333376</xdr:colOff>
      <xdr:row>71</xdr:row>
      <xdr:rowOff>57150</xdr:rowOff>
    </xdr:from>
    <xdr:to>
      <xdr:col>64</xdr:col>
      <xdr:colOff>47626</xdr:colOff>
      <xdr:row>85</xdr:row>
      <xdr:rowOff>133350</xdr:rowOff>
    </xdr:to>
    <xdr:graphicFrame macro="">
      <xdr:nvGraphicFramePr>
        <xdr:cNvPr id="25" name="Chart 25">
          <a:extLst>
            <a:ext uri="{FF2B5EF4-FFF2-40B4-BE49-F238E27FC236}">
              <a16:creationId xmlns:a16="http://schemas.microsoft.com/office/drawing/2014/main" id="{E0C21607-2B48-4D83-9FF8-4D9771341A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64</xdr:col>
      <xdr:colOff>214312</xdr:colOff>
      <xdr:row>28</xdr:row>
      <xdr:rowOff>116681</xdr:rowOff>
    </xdr:from>
    <xdr:to>
      <xdr:col>71</xdr:col>
      <xdr:colOff>535780</xdr:colOff>
      <xdr:row>56</xdr:row>
      <xdr:rowOff>2381</xdr:rowOff>
    </xdr:to>
    <xdr:graphicFrame macro="">
      <xdr:nvGraphicFramePr>
        <xdr:cNvPr id="26" name="Chart 26">
          <a:extLst>
            <a:ext uri="{FF2B5EF4-FFF2-40B4-BE49-F238E27FC236}">
              <a16:creationId xmlns:a16="http://schemas.microsoft.com/office/drawing/2014/main" id="{CE35B623-7867-45B1-8CE3-BBBD72A27B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64</xdr:col>
      <xdr:colOff>160733</xdr:colOff>
      <xdr:row>56</xdr:row>
      <xdr:rowOff>140494</xdr:rowOff>
    </xdr:from>
    <xdr:to>
      <xdr:col>71</xdr:col>
      <xdr:colOff>482201</xdr:colOff>
      <xdr:row>71</xdr:row>
      <xdr:rowOff>26194</xdr:rowOff>
    </xdr:to>
    <xdr:graphicFrame macro="">
      <xdr:nvGraphicFramePr>
        <xdr:cNvPr id="27" name="Chart 27">
          <a:extLst>
            <a:ext uri="{FF2B5EF4-FFF2-40B4-BE49-F238E27FC236}">
              <a16:creationId xmlns:a16="http://schemas.microsoft.com/office/drawing/2014/main" id="{27038B0B-7D7D-4F8D-BDAF-0E8AB327BE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64</xdr:col>
      <xdr:colOff>232171</xdr:colOff>
      <xdr:row>71</xdr:row>
      <xdr:rowOff>152399</xdr:rowOff>
    </xdr:from>
    <xdr:to>
      <xdr:col>71</xdr:col>
      <xdr:colOff>553639</xdr:colOff>
      <xdr:row>86</xdr:row>
      <xdr:rowOff>38099</xdr:rowOff>
    </xdr:to>
    <xdr:graphicFrame macro="">
      <xdr:nvGraphicFramePr>
        <xdr:cNvPr id="28" name="Chart 28">
          <a:extLst>
            <a:ext uri="{FF2B5EF4-FFF2-40B4-BE49-F238E27FC236}">
              <a16:creationId xmlns:a16="http://schemas.microsoft.com/office/drawing/2014/main" id="{84723430-E73C-41A6-8951-44CD4F9C3F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72</xdr:col>
      <xdr:colOff>77391</xdr:colOff>
      <xdr:row>28</xdr:row>
      <xdr:rowOff>116682</xdr:rowOff>
    </xdr:from>
    <xdr:to>
      <xdr:col>79</xdr:col>
      <xdr:colOff>398859</xdr:colOff>
      <xdr:row>56</xdr:row>
      <xdr:rowOff>2382</xdr:rowOff>
    </xdr:to>
    <xdr:graphicFrame macro="">
      <xdr:nvGraphicFramePr>
        <xdr:cNvPr id="29" name="Chart 29">
          <a:extLst>
            <a:ext uri="{FF2B5EF4-FFF2-40B4-BE49-F238E27FC236}">
              <a16:creationId xmlns:a16="http://schemas.microsoft.com/office/drawing/2014/main" id="{A09544F4-1FD2-41C1-B040-AC35BFFAE3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72</xdr:col>
      <xdr:colOff>101204</xdr:colOff>
      <xdr:row>56</xdr:row>
      <xdr:rowOff>188120</xdr:rowOff>
    </xdr:from>
    <xdr:to>
      <xdr:col>79</xdr:col>
      <xdr:colOff>422672</xdr:colOff>
      <xdr:row>71</xdr:row>
      <xdr:rowOff>73820</xdr:rowOff>
    </xdr:to>
    <xdr:graphicFrame macro="">
      <xdr:nvGraphicFramePr>
        <xdr:cNvPr id="30" name="Chart 30">
          <a:extLst>
            <a:ext uri="{FF2B5EF4-FFF2-40B4-BE49-F238E27FC236}">
              <a16:creationId xmlns:a16="http://schemas.microsoft.com/office/drawing/2014/main" id="{D1F041F2-DF39-47AC-BD75-45286F3F7A8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72</xdr:col>
      <xdr:colOff>53579</xdr:colOff>
      <xdr:row>71</xdr:row>
      <xdr:rowOff>164307</xdr:rowOff>
    </xdr:from>
    <xdr:to>
      <xdr:col>79</xdr:col>
      <xdr:colOff>375047</xdr:colOff>
      <xdr:row>86</xdr:row>
      <xdr:rowOff>50007</xdr:rowOff>
    </xdr:to>
    <xdr:graphicFrame macro="">
      <xdr:nvGraphicFramePr>
        <xdr:cNvPr id="31" name="Chart 31">
          <a:extLst>
            <a:ext uri="{FF2B5EF4-FFF2-40B4-BE49-F238E27FC236}">
              <a16:creationId xmlns:a16="http://schemas.microsoft.com/office/drawing/2014/main" id="{D82BB007-3024-4000-9DC2-C6FB454FB8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79</xdr:col>
      <xdr:colOff>517921</xdr:colOff>
      <xdr:row>28</xdr:row>
      <xdr:rowOff>128588</xdr:rowOff>
    </xdr:from>
    <xdr:to>
      <xdr:col>87</xdr:col>
      <xdr:colOff>232171</xdr:colOff>
      <xdr:row>56</xdr:row>
      <xdr:rowOff>14288</xdr:rowOff>
    </xdr:to>
    <xdr:graphicFrame macro="">
      <xdr:nvGraphicFramePr>
        <xdr:cNvPr id="32" name="Chart 32">
          <a:extLst>
            <a:ext uri="{FF2B5EF4-FFF2-40B4-BE49-F238E27FC236}">
              <a16:creationId xmlns:a16="http://schemas.microsoft.com/office/drawing/2014/main" id="{F149DD55-D2E0-4DA2-9EC5-69254FA92A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79</xdr:col>
      <xdr:colOff>529827</xdr:colOff>
      <xdr:row>57</xdr:row>
      <xdr:rowOff>9525</xdr:rowOff>
    </xdr:from>
    <xdr:to>
      <xdr:col>87</xdr:col>
      <xdr:colOff>244077</xdr:colOff>
      <xdr:row>71</xdr:row>
      <xdr:rowOff>85725</xdr:rowOff>
    </xdr:to>
    <xdr:graphicFrame macro="">
      <xdr:nvGraphicFramePr>
        <xdr:cNvPr id="33" name="Chart 33">
          <a:extLst>
            <a:ext uri="{FF2B5EF4-FFF2-40B4-BE49-F238E27FC236}">
              <a16:creationId xmlns:a16="http://schemas.microsoft.com/office/drawing/2014/main" id="{F45547B9-C4C2-44FC-B090-077425A636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79</xdr:col>
      <xdr:colOff>482203</xdr:colOff>
      <xdr:row>72</xdr:row>
      <xdr:rowOff>33338</xdr:rowOff>
    </xdr:from>
    <xdr:to>
      <xdr:col>87</xdr:col>
      <xdr:colOff>196453</xdr:colOff>
      <xdr:row>86</xdr:row>
      <xdr:rowOff>109538</xdr:rowOff>
    </xdr:to>
    <xdr:graphicFrame macro="">
      <xdr:nvGraphicFramePr>
        <xdr:cNvPr id="34" name="Chart 34">
          <a:extLst>
            <a:ext uri="{FF2B5EF4-FFF2-40B4-BE49-F238E27FC236}">
              <a16:creationId xmlns:a16="http://schemas.microsoft.com/office/drawing/2014/main" id="{5273AAAC-A1FD-46A0-A1FC-CE408D57FE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88</xdr:col>
      <xdr:colOff>77390</xdr:colOff>
      <xdr:row>25</xdr:row>
      <xdr:rowOff>69057</xdr:rowOff>
    </xdr:from>
    <xdr:to>
      <xdr:col>95</xdr:col>
      <xdr:colOff>398858</xdr:colOff>
      <xdr:row>52</xdr:row>
      <xdr:rowOff>145257</xdr:rowOff>
    </xdr:to>
    <xdr:graphicFrame macro="">
      <xdr:nvGraphicFramePr>
        <xdr:cNvPr id="35" name="Chart 35">
          <a:extLst>
            <a:ext uri="{FF2B5EF4-FFF2-40B4-BE49-F238E27FC236}">
              <a16:creationId xmlns:a16="http://schemas.microsoft.com/office/drawing/2014/main" id="{F53893D2-87EF-41C4-8711-F0F7F7A0B8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340683</xdr:colOff>
      <xdr:row>37</xdr:row>
      <xdr:rowOff>168798</xdr:rowOff>
    </xdr:from>
    <xdr:to>
      <xdr:col>10</xdr:col>
      <xdr:colOff>47246</xdr:colOff>
      <xdr:row>52</xdr:row>
      <xdr:rowOff>146462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D5422E-88B8-4A0B-B491-C6351BBE27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255984</xdr:colOff>
      <xdr:row>52</xdr:row>
      <xdr:rowOff>152400</xdr:rowOff>
    </xdr:from>
    <xdr:to>
      <xdr:col>9</xdr:col>
      <xdr:colOff>577453</xdr:colOff>
      <xdr:row>67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093F33-D7F6-4C98-BA94-7EF7D50C19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142779</xdr:colOff>
      <xdr:row>69</xdr:row>
      <xdr:rowOff>100617</xdr:rowOff>
    </xdr:from>
    <xdr:to>
      <xdr:col>9</xdr:col>
      <xdr:colOff>461791</xdr:colOff>
      <xdr:row>83</xdr:row>
      <xdr:rowOff>182864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6B55265-3BCA-4942-BD12-B4156E7772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65786</xdr:colOff>
      <xdr:row>38</xdr:row>
      <xdr:rowOff>7565</xdr:rowOff>
    </xdr:from>
    <xdr:to>
      <xdr:col>17</xdr:col>
      <xdr:colOff>387255</xdr:colOff>
      <xdr:row>54</xdr:row>
      <xdr:rowOff>86176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ABF452D-872F-4386-A2A5-BC8D0415ED1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84098</xdr:colOff>
      <xdr:row>54</xdr:row>
      <xdr:rowOff>140343</xdr:rowOff>
    </xdr:from>
    <xdr:to>
      <xdr:col>17</xdr:col>
      <xdr:colOff>405567</xdr:colOff>
      <xdr:row>69</xdr:row>
      <xdr:rowOff>26043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54B8250-0DD0-4329-A2D6-EFC39365FB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47324</xdr:colOff>
      <xdr:row>69</xdr:row>
      <xdr:rowOff>128136</xdr:rowOff>
    </xdr:from>
    <xdr:to>
      <xdr:col>17</xdr:col>
      <xdr:colOff>368793</xdr:colOff>
      <xdr:row>84</xdr:row>
      <xdr:rowOff>13836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C2313D8-1B13-4A17-8EC2-9B814CFC95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500064</xdr:colOff>
      <xdr:row>38</xdr:row>
      <xdr:rowOff>152401</xdr:rowOff>
    </xdr:from>
    <xdr:to>
      <xdr:col>25</xdr:col>
      <xdr:colOff>214314</xdr:colOff>
      <xdr:row>54</xdr:row>
      <xdr:rowOff>38101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3A5532B-B696-42AE-A886-EFBE9CCE07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476250</xdr:colOff>
      <xdr:row>54</xdr:row>
      <xdr:rowOff>92869</xdr:rowOff>
    </xdr:from>
    <xdr:to>
      <xdr:col>25</xdr:col>
      <xdr:colOff>190500</xdr:colOff>
      <xdr:row>68</xdr:row>
      <xdr:rowOff>169069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48F6B1CD-3DA1-4AE2-8089-B95249D63D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458390</xdr:colOff>
      <xdr:row>69</xdr:row>
      <xdr:rowOff>69057</xdr:rowOff>
    </xdr:from>
    <xdr:to>
      <xdr:col>25</xdr:col>
      <xdr:colOff>172640</xdr:colOff>
      <xdr:row>83</xdr:row>
      <xdr:rowOff>145257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6073AA13-B14C-4EAB-BD93-900818FC7B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25</xdr:col>
      <xdr:colOff>386952</xdr:colOff>
      <xdr:row>40</xdr:row>
      <xdr:rowOff>21431</xdr:rowOff>
    </xdr:from>
    <xdr:to>
      <xdr:col>33</xdr:col>
      <xdr:colOff>101202</xdr:colOff>
      <xdr:row>54</xdr:row>
      <xdr:rowOff>97631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9A49C5C3-DD38-4224-93EB-B2532B697E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25</xdr:col>
      <xdr:colOff>351233</xdr:colOff>
      <xdr:row>54</xdr:row>
      <xdr:rowOff>140494</xdr:rowOff>
    </xdr:from>
    <xdr:to>
      <xdr:col>33</xdr:col>
      <xdr:colOff>65483</xdr:colOff>
      <xdr:row>69</xdr:row>
      <xdr:rowOff>26194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CAEB5A63-010E-47EE-9EA8-F97EDDE5459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25</xdr:col>
      <xdr:colOff>327421</xdr:colOff>
      <xdr:row>69</xdr:row>
      <xdr:rowOff>69057</xdr:rowOff>
    </xdr:from>
    <xdr:to>
      <xdr:col>33</xdr:col>
      <xdr:colOff>41671</xdr:colOff>
      <xdr:row>83</xdr:row>
      <xdr:rowOff>145257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E01A7A6C-077F-4C76-AC2C-95CA465ADE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33</xdr:col>
      <xdr:colOff>377976</xdr:colOff>
      <xdr:row>38</xdr:row>
      <xdr:rowOff>30238</xdr:rowOff>
    </xdr:from>
    <xdr:to>
      <xdr:col>40</xdr:col>
      <xdr:colOff>589358</xdr:colOff>
      <xdr:row>52</xdr:row>
      <xdr:rowOff>169069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62DB3C83-F61A-4927-8952-D056135A90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33</xdr:col>
      <xdr:colOff>232172</xdr:colOff>
      <xdr:row>53</xdr:row>
      <xdr:rowOff>176213</xdr:rowOff>
    </xdr:from>
    <xdr:to>
      <xdr:col>40</xdr:col>
      <xdr:colOff>553640</xdr:colOff>
      <xdr:row>68</xdr:row>
      <xdr:rowOff>61913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1CBF1878-0118-442B-B773-2D300E32A2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33</xdr:col>
      <xdr:colOff>279796</xdr:colOff>
      <xdr:row>69</xdr:row>
      <xdr:rowOff>152401</xdr:rowOff>
    </xdr:from>
    <xdr:to>
      <xdr:col>40</xdr:col>
      <xdr:colOff>601264</xdr:colOff>
      <xdr:row>84</xdr:row>
      <xdr:rowOff>38101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EBB34CE5-CE97-48B5-85E7-7ADE5A53D8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41</xdr:col>
      <xdr:colOff>211667</xdr:colOff>
      <xdr:row>35</xdr:row>
      <xdr:rowOff>15119</xdr:rowOff>
    </xdr:from>
    <xdr:to>
      <xdr:col>48</xdr:col>
      <xdr:colOff>422672</xdr:colOff>
      <xdr:row>52</xdr:row>
      <xdr:rowOff>169069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3A5A99F0-2E95-4C17-A596-78799FA5FB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41</xdr:col>
      <xdr:colOff>65484</xdr:colOff>
      <xdr:row>53</xdr:row>
      <xdr:rowOff>152400</xdr:rowOff>
    </xdr:from>
    <xdr:to>
      <xdr:col>48</xdr:col>
      <xdr:colOff>398859</xdr:colOff>
      <xdr:row>68</xdr:row>
      <xdr:rowOff>38100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89ADB6E2-77B1-4FB0-846F-0398C083AA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41</xdr:col>
      <xdr:colOff>160734</xdr:colOff>
      <xdr:row>68</xdr:row>
      <xdr:rowOff>104775</xdr:rowOff>
    </xdr:from>
    <xdr:to>
      <xdr:col>48</xdr:col>
      <xdr:colOff>494109</xdr:colOff>
      <xdr:row>82</xdr:row>
      <xdr:rowOff>180975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7F92974F-1145-450C-9632-7176BC6A8E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48</xdr:col>
      <xdr:colOff>582706</xdr:colOff>
      <xdr:row>33</xdr:row>
      <xdr:rowOff>145677</xdr:rowOff>
    </xdr:from>
    <xdr:to>
      <xdr:col>56</xdr:col>
      <xdr:colOff>267890</xdr:colOff>
      <xdr:row>52</xdr:row>
      <xdr:rowOff>142082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59BE728F-BEDB-44C5-A2A3-DE5AD0CDFA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48</xdr:col>
      <xdr:colOff>589359</xdr:colOff>
      <xdr:row>53</xdr:row>
      <xdr:rowOff>128587</xdr:rowOff>
    </xdr:from>
    <xdr:to>
      <xdr:col>56</xdr:col>
      <xdr:colOff>303609</xdr:colOff>
      <xdr:row>68</xdr:row>
      <xdr:rowOff>14287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3000573D-CD55-49E5-A4E5-DA60C10FA4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48</xdr:col>
      <xdr:colOff>541734</xdr:colOff>
      <xdr:row>68</xdr:row>
      <xdr:rowOff>69056</xdr:rowOff>
    </xdr:from>
    <xdr:to>
      <xdr:col>56</xdr:col>
      <xdr:colOff>255984</xdr:colOff>
      <xdr:row>82</xdr:row>
      <xdr:rowOff>145256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27CE6966-9621-4807-BE7B-4629CBAE985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56</xdr:col>
      <xdr:colOff>425824</xdr:colOff>
      <xdr:row>33</xdr:row>
      <xdr:rowOff>112058</xdr:rowOff>
    </xdr:from>
    <xdr:to>
      <xdr:col>64</xdr:col>
      <xdr:colOff>121840</xdr:colOff>
      <xdr:row>52</xdr:row>
      <xdr:rowOff>177800</xdr:rowOff>
    </xdr:to>
    <xdr:graphicFrame macro="">
      <xdr:nvGraphicFramePr>
        <xdr:cNvPr id="23" name="Chart 23">
          <a:extLst>
            <a:ext uri="{FF2B5EF4-FFF2-40B4-BE49-F238E27FC236}">
              <a16:creationId xmlns:a16="http://schemas.microsoft.com/office/drawing/2014/main" id="{C1B0FC0A-4E23-4400-9C88-F884687042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56</xdr:col>
      <xdr:colOff>398859</xdr:colOff>
      <xdr:row>53</xdr:row>
      <xdr:rowOff>80963</xdr:rowOff>
    </xdr:from>
    <xdr:to>
      <xdr:col>64</xdr:col>
      <xdr:colOff>113109</xdr:colOff>
      <xdr:row>67</xdr:row>
      <xdr:rowOff>157163</xdr:rowOff>
    </xdr:to>
    <xdr:graphicFrame macro="">
      <xdr:nvGraphicFramePr>
        <xdr:cNvPr id="24" name="Chart 24">
          <a:extLst>
            <a:ext uri="{FF2B5EF4-FFF2-40B4-BE49-F238E27FC236}">
              <a16:creationId xmlns:a16="http://schemas.microsoft.com/office/drawing/2014/main" id="{F9B08942-147B-4B65-B740-53FBC507EB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56</xdr:col>
      <xdr:colOff>333376</xdr:colOff>
      <xdr:row>68</xdr:row>
      <xdr:rowOff>57150</xdr:rowOff>
    </xdr:from>
    <xdr:to>
      <xdr:col>64</xdr:col>
      <xdr:colOff>47626</xdr:colOff>
      <xdr:row>82</xdr:row>
      <xdr:rowOff>133350</xdr:rowOff>
    </xdr:to>
    <xdr:graphicFrame macro="">
      <xdr:nvGraphicFramePr>
        <xdr:cNvPr id="25" name="Chart 25">
          <a:extLst>
            <a:ext uri="{FF2B5EF4-FFF2-40B4-BE49-F238E27FC236}">
              <a16:creationId xmlns:a16="http://schemas.microsoft.com/office/drawing/2014/main" id="{ED14CB3F-7572-4B22-9795-19265C4F51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64</xdr:col>
      <xdr:colOff>257736</xdr:colOff>
      <xdr:row>33</xdr:row>
      <xdr:rowOff>78442</xdr:rowOff>
    </xdr:from>
    <xdr:to>
      <xdr:col>71</xdr:col>
      <xdr:colOff>535780</xdr:colOff>
      <xdr:row>53</xdr:row>
      <xdr:rowOff>2381</xdr:rowOff>
    </xdr:to>
    <xdr:graphicFrame macro="">
      <xdr:nvGraphicFramePr>
        <xdr:cNvPr id="26" name="Chart 26">
          <a:extLst>
            <a:ext uri="{FF2B5EF4-FFF2-40B4-BE49-F238E27FC236}">
              <a16:creationId xmlns:a16="http://schemas.microsoft.com/office/drawing/2014/main" id="{BBDEDEDA-DC1B-4531-AFCD-5C320936FC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64</xdr:col>
      <xdr:colOff>160733</xdr:colOff>
      <xdr:row>53</xdr:row>
      <xdr:rowOff>140494</xdr:rowOff>
    </xdr:from>
    <xdr:to>
      <xdr:col>71</xdr:col>
      <xdr:colOff>482201</xdr:colOff>
      <xdr:row>68</xdr:row>
      <xdr:rowOff>26194</xdr:rowOff>
    </xdr:to>
    <xdr:graphicFrame macro="">
      <xdr:nvGraphicFramePr>
        <xdr:cNvPr id="27" name="Chart 27">
          <a:extLst>
            <a:ext uri="{FF2B5EF4-FFF2-40B4-BE49-F238E27FC236}">
              <a16:creationId xmlns:a16="http://schemas.microsoft.com/office/drawing/2014/main" id="{FF0D82B3-99BB-4D11-89C9-F9ABB62C06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64</xdr:col>
      <xdr:colOff>232171</xdr:colOff>
      <xdr:row>68</xdr:row>
      <xdr:rowOff>152399</xdr:rowOff>
    </xdr:from>
    <xdr:to>
      <xdr:col>71</xdr:col>
      <xdr:colOff>553639</xdr:colOff>
      <xdr:row>83</xdr:row>
      <xdr:rowOff>38099</xdr:rowOff>
    </xdr:to>
    <xdr:graphicFrame macro="">
      <xdr:nvGraphicFramePr>
        <xdr:cNvPr id="28" name="Chart 28">
          <a:extLst>
            <a:ext uri="{FF2B5EF4-FFF2-40B4-BE49-F238E27FC236}">
              <a16:creationId xmlns:a16="http://schemas.microsoft.com/office/drawing/2014/main" id="{D869A3E0-210D-46C1-BD82-0920CD249C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72</xdr:col>
      <xdr:colOff>156883</xdr:colOff>
      <xdr:row>33</xdr:row>
      <xdr:rowOff>67235</xdr:rowOff>
    </xdr:from>
    <xdr:to>
      <xdr:col>79</xdr:col>
      <xdr:colOff>398859</xdr:colOff>
      <xdr:row>53</xdr:row>
      <xdr:rowOff>2381</xdr:rowOff>
    </xdr:to>
    <xdr:graphicFrame macro="">
      <xdr:nvGraphicFramePr>
        <xdr:cNvPr id="29" name="Chart 29">
          <a:extLst>
            <a:ext uri="{FF2B5EF4-FFF2-40B4-BE49-F238E27FC236}">
              <a16:creationId xmlns:a16="http://schemas.microsoft.com/office/drawing/2014/main" id="{78206870-90B3-4AB6-AAA2-03907870CD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72</xdr:col>
      <xdr:colOff>101204</xdr:colOff>
      <xdr:row>53</xdr:row>
      <xdr:rowOff>188120</xdr:rowOff>
    </xdr:from>
    <xdr:to>
      <xdr:col>79</xdr:col>
      <xdr:colOff>422672</xdr:colOff>
      <xdr:row>68</xdr:row>
      <xdr:rowOff>73820</xdr:rowOff>
    </xdr:to>
    <xdr:graphicFrame macro="">
      <xdr:nvGraphicFramePr>
        <xdr:cNvPr id="30" name="Chart 30">
          <a:extLst>
            <a:ext uri="{FF2B5EF4-FFF2-40B4-BE49-F238E27FC236}">
              <a16:creationId xmlns:a16="http://schemas.microsoft.com/office/drawing/2014/main" id="{FD00F4ED-278A-493E-B83C-F0ACF50EA3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72</xdr:col>
      <xdr:colOff>53579</xdr:colOff>
      <xdr:row>68</xdr:row>
      <xdr:rowOff>164307</xdr:rowOff>
    </xdr:from>
    <xdr:to>
      <xdr:col>79</xdr:col>
      <xdr:colOff>375047</xdr:colOff>
      <xdr:row>83</xdr:row>
      <xdr:rowOff>50007</xdr:rowOff>
    </xdr:to>
    <xdr:graphicFrame macro="">
      <xdr:nvGraphicFramePr>
        <xdr:cNvPr id="31" name="Chart 31">
          <a:extLst>
            <a:ext uri="{FF2B5EF4-FFF2-40B4-BE49-F238E27FC236}">
              <a16:creationId xmlns:a16="http://schemas.microsoft.com/office/drawing/2014/main" id="{6571B5D8-9C5B-434D-8488-0C8FE74F51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80</xdr:col>
      <xdr:colOff>22411</xdr:colOff>
      <xdr:row>33</xdr:row>
      <xdr:rowOff>100852</xdr:rowOff>
    </xdr:from>
    <xdr:to>
      <xdr:col>87</xdr:col>
      <xdr:colOff>235346</xdr:colOff>
      <xdr:row>53</xdr:row>
      <xdr:rowOff>11112</xdr:rowOff>
    </xdr:to>
    <xdr:graphicFrame macro="">
      <xdr:nvGraphicFramePr>
        <xdr:cNvPr id="32" name="Chart 32">
          <a:extLst>
            <a:ext uri="{FF2B5EF4-FFF2-40B4-BE49-F238E27FC236}">
              <a16:creationId xmlns:a16="http://schemas.microsoft.com/office/drawing/2014/main" id="{808886DB-71F4-4AE6-82D3-012AD186736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79</xdr:col>
      <xdr:colOff>529827</xdr:colOff>
      <xdr:row>54</xdr:row>
      <xdr:rowOff>9525</xdr:rowOff>
    </xdr:from>
    <xdr:to>
      <xdr:col>87</xdr:col>
      <xdr:colOff>244077</xdr:colOff>
      <xdr:row>68</xdr:row>
      <xdr:rowOff>85725</xdr:rowOff>
    </xdr:to>
    <xdr:graphicFrame macro="">
      <xdr:nvGraphicFramePr>
        <xdr:cNvPr id="33" name="Chart 33">
          <a:extLst>
            <a:ext uri="{FF2B5EF4-FFF2-40B4-BE49-F238E27FC236}">
              <a16:creationId xmlns:a16="http://schemas.microsoft.com/office/drawing/2014/main" id="{6054636A-A30A-4BE5-935C-9E12F9C640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79</xdr:col>
      <xdr:colOff>482203</xdr:colOff>
      <xdr:row>69</xdr:row>
      <xdr:rowOff>33338</xdr:rowOff>
    </xdr:from>
    <xdr:to>
      <xdr:col>87</xdr:col>
      <xdr:colOff>196453</xdr:colOff>
      <xdr:row>83</xdr:row>
      <xdr:rowOff>109538</xdr:rowOff>
    </xdr:to>
    <xdr:graphicFrame macro="">
      <xdr:nvGraphicFramePr>
        <xdr:cNvPr id="34" name="Chart 34">
          <a:extLst>
            <a:ext uri="{FF2B5EF4-FFF2-40B4-BE49-F238E27FC236}">
              <a16:creationId xmlns:a16="http://schemas.microsoft.com/office/drawing/2014/main" id="{B2A3AFE2-ECF0-411B-A0D2-474DCF2F78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88</xdr:col>
      <xdr:colOff>67236</xdr:colOff>
      <xdr:row>32</xdr:row>
      <xdr:rowOff>156882</xdr:rowOff>
    </xdr:from>
    <xdr:to>
      <xdr:col>95</xdr:col>
      <xdr:colOff>398859</xdr:colOff>
      <xdr:row>49</xdr:row>
      <xdr:rowOff>142081</xdr:rowOff>
    </xdr:to>
    <xdr:graphicFrame macro="">
      <xdr:nvGraphicFramePr>
        <xdr:cNvPr id="35" name="Chart 35">
          <a:extLst>
            <a:ext uri="{FF2B5EF4-FFF2-40B4-BE49-F238E27FC236}">
              <a16:creationId xmlns:a16="http://schemas.microsoft.com/office/drawing/2014/main" id="{410F7163-6D64-46B4-86D7-74200EF7E8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340683</xdr:colOff>
      <xdr:row>51</xdr:row>
      <xdr:rowOff>168798</xdr:rowOff>
    </xdr:from>
    <xdr:to>
      <xdr:col>10</xdr:col>
      <xdr:colOff>47246</xdr:colOff>
      <xdr:row>66</xdr:row>
      <xdr:rowOff>146462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1E338D-3D8F-478A-9441-57E49FA023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255984</xdr:colOff>
      <xdr:row>66</xdr:row>
      <xdr:rowOff>152400</xdr:rowOff>
    </xdr:from>
    <xdr:to>
      <xdr:col>9</xdr:col>
      <xdr:colOff>577453</xdr:colOff>
      <xdr:row>81</xdr:row>
      <xdr:rowOff>38100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C2A5FE2-0ECB-4C42-8905-39808DB4F6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142779</xdr:colOff>
      <xdr:row>83</xdr:row>
      <xdr:rowOff>100617</xdr:rowOff>
    </xdr:from>
    <xdr:to>
      <xdr:col>9</xdr:col>
      <xdr:colOff>461791</xdr:colOff>
      <xdr:row>97</xdr:row>
      <xdr:rowOff>182864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07B7696-2E7A-44A4-9E8A-01B84CC1D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65786</xdr:colOff>
      <xdr:row>52</xdr:row>
      <xdr:rowOff>7565</xdr:rowOff>
    </xdr:from>
    <xdr:to>
      <xdr:col>17</xdr:col>
      <xdr:colOff>387255</xdr:colOff>
      <xdr:row>68</xdr:row>
      <xdr:rowOff>86176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8A6EBFB8-05D9-4F1A-B58D-D6C7A7DDC9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84098</xdr:colOff>
      <xdr:row>68</xdr:row>
      <xdr:rowOff>140343</xdr:rowOff>
    </xdr:from>
    <xdr:to>
      <xdr:col>17</xdr:col>
      <xdr:colOff>405567</xdr:colOff>
      <xdr:row>83</xdr:row>
      <xdr:rowOff>26043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CF85296-CE7E-437B-BDAF-7704CD4CB6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47324</xdr:colOff>
      <xdr:row>83</xdr:row>
      <xdr:rowOff>128136</xdr:rowOff>
    </xdr:from>
    <xdr:to>
      <xdr:col>17</xdr:col>
      <xdr:colOff>368793</xdr:colOff>
      <xdr:row>98</xdr:row>
      <xdr:rowOff>13836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7FC0331-619E-4250-9B45-E4D47175F1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500064</xdr:colOff>
      <xdr:row>52</xdr:row>
      <xdr:rowOff>152401</xdr:rowOff>
    </xdr:from>
    <xdr:to>
      <xdr:col>25</xdr:col>
      <xdr:colOff>214314</xdr:colOff>
      <xdr:row>68</xdr:row>
      <xdr:rowOff>38101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DD710C2-B890-462F-875F-B1B0F941C9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476250</xdr:colOff>
      <xdr:row>68</xdr:row>
      <xdr:rowOff>92869</xdr:rowOff>
    </xdr:from>
    <xdr:to>
      <xdr:col>25</xdr:col>
      <xdr:colOff>190500</xdr:colOff>
      <xdr:row>82</xdr:row>
      <xdr:rowOff>169069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F7672D3-D4A3-4D87-AA35-E3CCECA822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458390</xdr:colOff>
      <xdr:row>83</xdr:row>
      <xdr:rowOff>69057</xdr:rowOff>
    </xdr:from>
    <xdr:to>
      <xdr:col>25</xdr:col>
      <xdr:colOff>172640</xdr:colOff>
      <xdr:row>97</xdr:row>
      <xdr:rowOff>145257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9E82AAE-EB12-4C69-BC4F-9F29A1F821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25</xdr:col>
      <xdr:colOff>386952</xdr:colOff>
      <xdr:row>54</xdr:row>
      <xdr:rowOff>21431</xdr:rowOff>
    </xdr:from>
    <xdr:to>
      <xdr:col>33</xdr:col>
      <xdr:colOff>101202</xdr:colOff>
      <xdr:row>68</xdr:row>
      <xdr:rowOff>97631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A4C0A849-483B-46C3-B72A-9205D66B74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25</xdr:col>
      <xdr:colOff>351233</xdr:colOff>
      <xdr:row>68</xdr:row>
      <xdr:rowOff>140494</xdr:rowOff>
    </xdr:from>
    <xdr:to>
      <xdr:col>33</xdr:col>
      <xdr:colOff>65483</xdr:colOff>
      <xdr:row>83</xdr:row>
      <xdr:rowOff>26194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69F35B1-870D-429A-8272-770FB11792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25</xdr:col>
      <xdr:colOff>327421</xdr:colOff>
      <xdr:row>83</xdr:row>
      <xdr:rowOff>69057</xdr:rowOff>
    </xdr:from>
    <xdr:to>
      <xdr:col>33</xdr:col>
      <xdr:colOff>41671</xdr:colOff>
      <xdr:row>97</xdr:row>
      <xdr:rowOff>145257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89F238FB-7031-4680-95E9-634DCB05167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33</xdr:col>
      <xdr:colOff>377976</xdr:colOff>
      <xdr:row>52</xdr:row>
      <xdr:rowOff>30238</xdr:rowOff>
    </xdr:from>
    <xdr:to>
      <xdr:col>40</xdr:col>
      <xdr:colOff>589358</xdr:colOff>
      <xdr:row>66</xdr:row>
      <xdr:rowOff>169069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8D56964B-156E-47B6-BC11-F08717550E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33</xdr:col>
      <xdr:colOff>232172</xdr:colOff>
      <xdr:row>67</xdr:row>
      <xdr:rowOff>176213</xdr:rowOff>
    </xdr:from>
    <xdr:to>
      <xdr:col>40</xdr:col>
      <xdr:colOff>553640</xdr:colOff>
      <xdr:row>82</xdr:row>
      <xdr:rowOff>61913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E40B8F70-1DCE-4C9D-B7B0-9115561537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33</xdr:col>
      <xdr:colOff>279796</xdr:colOff>
      <xdr:row>83</xdr:row>
      <xdr:rowOff>152401</xdr:rowOff>
    </xdr:from>
    <xdr:to>
      <xdr:col>40</xdr:col>
      <xdr:colOff>601264</xdr:colOff>
      <xdr:row>98</xdr:row>
      <xdr:rowOff>38101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D0FA10C4-BF73-4620-B67D-E74576FCEA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41</xdr:col>
      <xdr:colOff>211667</xdr:colOff>
      <xdr:row>50</xdr:row>
      <xdr:rowOff>15119</xdr:rowOff>
    </xdr:from>
    <xdr:to>
      <xdr:col>48</xdr:col>
      <xdr:colOff>422672</xdr:colOff>
      <xdr:row>66</xdr:row>
      <xdr:rowOff>169069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18841540-2499-48C6-AB5F-92A7D35A42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41</xdr:col>
      <xdr:colOff>65484</xdr:colOff>
      <xdr:row>67</xdr:row>
      <xdr:rowOff>152400</xdr:rowOff>
    </xdr:from>
    <xdr:to>
      <xdr:col>48</xdr:col>
      <xdr:colOff>398859</xdr:colOff>
      <xdr:row>82</xdr:row>
      <xdr:rowOff>38100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43AD1C47-CAE3-4E7C-989C-160C4F9580F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41</xdr:col>
      <xdr:colOff>160734</xdr:colOff>
      <xdr:row>82</xdr:row>
      <xdr:rowOff>104775</xdr:rowOff>
    </xdr:from>
    <xdr:to>
      <xdr:col>48</xdr:col>
      <xdr:colOff>494109</xdr:colOff>
      <xdr:row>96</xdr:row>
      <xdr:rowOff>180975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E7D5A77-9196-4C60-A53D-48AF3B2F7B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48</xdr:col>
      <xdr:colOff>553640</xdr:colOff>
      <xdr:row>38</xdr:row>
      <xdr:rowOff>69057</xdr:rowOff>
    </xdr:from>
    <xdr:to>
      <xdr:col>56</xdr:col>
      <xdr:colOff>267890</xdr:colOff>
      <xdr:row>66</xdr:row>
      <xdr:rowOff>145257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A14B1A86-DA8A-4AF1-ADFF-AEFD14B8A5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48</xdr:col>
      <xdr:colOff>589359</xdr:colOff>
      <xdr:row>67</xdr:row>
      <xdr:rowOff>128587</xdr:rowOff>
    </xdr:from>
    <xdr:to>
      <xdr:col>56</xdr:col>
      <xdr:colOff>303609</xdr:colOff>
      <xdr:row>82</xdr:row>
      <xdr:rowOff>14287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42FBA6DD-4CA2-47D2-B169-993ADAE0D3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48</xdr:col>
      <xdr:colOff>541734</xdr:colOff>
      <xdr:row>82</xdr:row>
      <xdr:rowOff>69056</xdr:rowOff>
    </xdr:from>
    <xdr:to>
      <xdr:col>56</xdr:col>
      <xdr:colOff>255984</xdr:colOff>
      <xdr:row>96</xdr:row>
      <xdr:rowOff>145256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149C1FD1-12B0-41E5-BCE8-74611B681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56</xdr:col>
      <xdr:colOff>410765</xdr:colOff>
      <xdr:row>38</xdr:row>
      <xdr:rowOff>104776</xdr:rowOff>
    </xdr:from>
    <xdr:to>
      <xdr:col>64</xdr:col>
      <xdr:colOff>125015</xdr:colOff>
      <xdr:row>66</xdr:row>
      <xdr:rowOff>180976</xdr:rowOff>
    </xdr:to>
    <xdr:graphicFrame macro="">
      <xdr:nvGraphicFramePr>
        <xdr:cNvPr id="23" name="Chart 23">
          <a:extLst>
            <a:ext uri="{FF2B5EF4-FFF2-40B4-BE49-F238E27FC236}">
              <a16:creationId xmlns:a16="http://schemas.microsoft.com/office/drawing/2014/main" id="{926BE535-273E-4C9E-AC26-9F490E1C40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56</xdr:col>
      <xdr:colOff>398859</xdr:colOff>
      <xdr:row>67</xdr:row>
      <xdr:rowOff>80963</xdr:rowOff>
    </xdr:from>
    <xdr:to>
      <xdr:col>64</xdr:col>
      <xdr:colOff>113109</xdr:colOff>
      <xdr:row>81</xdr:row>
      <xdr:rowOff>157163</xdr:rowOff>
    </xdr:to>
    <xdr:graphicFrame macro="">
      <xdr:nvGraphicFramePr>
        <xdr:cNvPr id="24" name="Chart 24">
          <a:extLst>
            <a:ext uri="{FF2B5EF4-FFF2-40B4-BE49-F238E27FC236}">
              <a16:creationId xmlns:a16="http://schemas.microsoft.com/office/drawing/2014/main" id="{592C0605-E0BC-4990-8205-0143717955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56</xdr:col>
      <xdr:colOff>333376</xdr:colOff>
      <xdr:row>82</xdr:row>
      <xdr:rowOff>57150</xdr:rowOff>
    </xdr:from>
    <xdr:to>
      <xdr:col>64</xdr:col>
      <xdr:colOff>47626</xdr:colOff>
      <xdr:row>96</xdr:row>
      <xdr:rowOff>133350</xdr:rowOff>
    </xdr:to>
    <xdr:graphicFrame macro="">
      <xdr:nvGraphicFramePr>
        <xdr:cNvPr id="25" name="Chart 25">
          <a:extLst>
            <a:ext uri="{FF2B5EF4-FFF2-40B4-BE49-F238E27FC236}">
              <a16:creationId xmlns:a16="http://schemas.microsoft.com/office/drawing/2014/main" id="{AD7FE23A-F674-4DC0-B9E5-58CE7AA558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64</xdr:col>
      <xdr:colOff>214312</xdr:colOff>
      <xdr:row>38</xdr:row>
      <xdr:rowOff>116681</xdr:rowOff>
    </xdr:from>
    <xdr:to>
      <xdr:col>71</xdr:col>
      <xdr:colOff>535780</xdr:colOff>
      <xdr:row>67</xdr:row>
      <xdr:rowOff>2381</xdr:rowOff>
    </xdr:to>
    <xdr:graphicFrame macro="">
      <xdr:nvGraphicFramePr>
        <xdr:cNvPr id="26" name="Chart 26">
          <a:extLst>
            <a:ext uri="{FF2B5EF4-FFF2-40B4-BE49-F238E27FC236}">
              <a16:creationId xmlns:a16="http://schemas.microsoft.com/office/drawing/2014/main" id="{55A506FF-CB51-4AF7-A17F-F24FDEE46F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64</xdr:col>
      <xdr:colOff>160733</xdr:colOff>
      <xdr:row>67</xdr:row>
      <xdr:rowOff>140494</xdr:rowOff>
    </xdr:from>
    <xdr:to>
      <xdr:col>71</xdr:col>
      <xdr:colOff>482201</xdr:colOff>
      <xdr:row>82</xdr:row>
      <xdr:rowOff>26194</xdr:rowOff>
    </xdr:to>
    <xdr:graphicFrame macro="">
      <xdr:nvGraphicFramePr>
        <xdr:cNvPr id="27" name="Chart 27">
          <a:extLst>
            <a:ext uri="{FF2B5EF4-FFF2-40B4-BE49-F238E27FC236}">
              <a16:creationId xmlns:a16="http://schemas.microsoft.com/office/drawing/2014/main" id="{B73EBB3F-97A6-4593-B12D-EC93975776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64</xdr:col>
      <xdr:colOff>232171</xdr:colOff>
      <xdr:row>82</xdr:row>
      <xdr:rowOff>152399</xdr:rowOff>
    </xdr:from>
    <xdr:to>
      <xdr:col>71</xdr:col>
      <xdr:colOff>553639</xdr:colOff>
      <xdr:row>97</xdr:row>
      <xdr:rowOff>38099</xdr:rowOff>
    </xdr:to>
    <xdr:graphicFrame macro="">
      <xdr:nvGraphicFramePr>
        <xdr:cNvPr id="28" name="Chart 28">
          <a:extLst>
            <a:ext uri="{FF2B5EF4-FFF2-40B4-BE49-F238E27FC236}">
              <a16:creationId xmlns:a16="http://schemas.microsoft.com/office/drawing/2014/main" id="{EC91AABE-F37F-480F-948F-E128DEBC43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72</xdr:col>
      <xdr:colOff>77391</xdr:colOff>
      <xdr:row>38</xdr:row>
      <xdr:rowOff>116682</xdr:rowOff>
    </xdr:from>
    <xdr:to>
      <xdr:col>79</xdr:col>
      <xdr:colOff>398859</xdr:colOff>
      <xdr:row>67</xdr:row>
      <xdr:rowOff>2382</xdr:rowOff>
    </xdr:to>
    <xdr:graphicFrame macro="">
      <xdr:nvGraphicFramePr>
        <xdr:cNvPr id="29" name="Chart 29">
          <a:extLst>
            <a:ext uri="{FF2B5EF4-FFF2-40B4-BE49-F238E27FC236}">
              <a16:creationId xmlns:a16="http://schemas.microsoft.com/office/drawing/2014/main" id="{127AE666-8904-44B8-9C47-57E3DDC990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72</xdr:col>
      <xdr:colOff>101204</xdr:colOff>
      <xdr:row>67</xdr:row>
      <xdr:rowOff>188120</xdr:rowOff>
    </xdr:from>
    <xdr:to>
      <xdr:col>79</xdr:col>
      <xdr:colOff>422672</xdr:colOff>
      <xdr:row>82</xdr:row>
      <xdr:rowOff>73820</xdr:rowOff>
    </xdr:to>
    <xdr:graphicFrame macro="">
      <xdr:nvGraphicFramePr>
        <xdr:cNvPr id="30" name="Chart 30">
          <a:extLst>
            <a:ext uri="{FF2B5EF4-FFF2-40B4-BE49-F238E27FC236}">
              <a16:creationId xmlns:a16="http://schemas.microsoft.com/office/drawing/2014/main" id="{CAA8533E-BE08-4AD8-BEC9-29276D4DFD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72</xdr:col>
      <xdr:colOff>53579</xdr:colOff>
      <xdr:row>82</xdr:row>
      <xdr:rowOff>164307</xdr:rowOff>
    </xdr:from>
    <xdr:to>
      <xdr:col>79</xdr:col>
      <xdr:colOff>375047</xdr:colOff>
      <xdr:row>97</xdr:row>
      <xdr:rowOff>50007</xdr:rowOff>
    </xdr:to>
    <xdr:graphicFrame macro="">
      <xdr:nvGraphicFramePr>
        <xdr:cNvPr id="31" name="Chart 31">
          <a:extLst>
            <a:ext uri="{FF2B5EF4-FFF2-40B4-BE49-F238E27FC236}">
              <a16:creationId xmlns:a16="http://schemas.microsoft.com/office/drawing/2014/main" id="{3D6FEB91-001C-4729-BFA0-5EF472E48E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79</xdr:col>
      <xdr:colOff>517921</xdr:colOff>
      <xdr:row>38</xdr:row>
      <xdr:rowOff>128588</xdr:rowOff>
    </xdr:from>
    <xdr:to>
      <xdr:col>87</xdr:col>
      <xdr:colOff>232171</xdr:colOff>
      <xdr:row>67</xdr:row>
      <xdr:rowOff>14288</xdr:rowOff>
    </xdr:to>
    <xdr:graphicFrame macro="">
      <xdr:nvGraphicFramePr>
        <xdr:cNvPr id="32" name="Chart 32">
          <a:extLst>
            <a:ext uri="{FF2B5EF4-FFF2-40B4-BE49-F238E27FC236}">
              <a16:creationId xmlns:a16="http://schemas.microsoft.com/office/drawing/2014/main" id="{6307FF82-7780-47D4-A86A-0109C02CDF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79</xdr:col>
      <xdr:colOff>529827</xdr:colOff>
      <xdr:row>68</xdr:row>
      <xdr:rowOff>9525</xdr:rowOff>
    </xdr:from>
    <xdr:to>
      <xdr:col>87</xdr:col>
      <xdr:colOff>244077</xdr:colOff>
      <xdr:row>82</xdr:row>
      <xdr:rowOff>85725</xdr:rowOff>
    </xdr:to>
    <xdr:graphicFrame macro="">
      <xdr:nvGraphicFramePr>
        <xdr:cNvPr id="33" name="Chart 33">
          <a:extLst>
            <a:ext uri="{FF2B5EF4-FFF2-40B4-BE49-F238E27FC236}">
              <a16:creationId xmlns:a16="http://schemas.microsoft.com/office/drawing/2014/main" id="{7CE33E92-9675-4814-BB6F-089E43B09C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79</xdr:col>
      <xdr:colOff>482203</xdr:colOff>
      <xdr:row>83</xdr:row>
      <xdr:rowOff>33338</xdr:rowOff>
    </xdr:from>
    <xdr:to>
      <xdr:col>87</xdr:col>
      <xdr:colOff>196453</xdr:colOff>
      <xdr:row>97</xdr:row>
      <xdr:rowOff>109538</xdr:rowOff>
    </xdr:to>
    <xdr:graphicFrame macro="">
      <xdr:nvGraphicFramePr>
        <xdr:cNvPr id="34" name="Chart 34">
          <a:extLst>
            <a:ext uri="{FF2B5EF4-FFF2-40B4-BE49-F238E27FC236}">
              <a16:creationId xmlns:a16="http://schemas.microsoft.com/office/drawing/2014/main" id="{6B75D6EC-FAC4-488A-A693-288C3E0A9F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88</xdr:col>
      <xdr:colOff>77390</xdr:colOff>
      <xdr:row>35</xdr:row>
      <xdr:rowOff>69057</xdr:rowOff>
    </xdr:from>
    <xdr:to>
      <xdr:col>95</xdr:col>
      <xdr:colOff>398858</xdr:colOff>
      <xdr:row>63</xdr:row>
      <xdr:rowOff>145257</xdr:rowOff>
    </xdr:to>
    <xdr:graphicFrame macro="">
      <xdr:nvGraphicFramePr>
        <xdr:cNvPr id="35" name="Chart 35">
          <a:extLst>
            <a:ext uri="{FF2B5EF4-FFF2-40B4-BE49-F238E27FC236}">
              <a16:creationId xmlns:a16="http://schemas.microsoft.com/office/drawing/2014/main" id="{0EAFC899-31C0-4A15-A55F-0B5883F935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523875</xdr:colOff>
      <xdr:row>44</xdr:row>
      <xdr:rowOff>114300</xdr:rowOff>
    </xdr:from>
    <xdr:to>
      <xdr:col>9</xdr:col>
      <xdr:colOff>219075</xdr:colOff>
      <xdr:row>58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D80D6F-C7F8-4056-9111-99CBA927ED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476250</xdr:colOff>
      <xdr:row>61</xdr:row>
      <xdr:rowOff>28575</xdr:rowOff>
    </xdr:from>
    <xdr:to>
      <xdr:col>9</xdr:col>
      <xdr:colOff>171450</xdr:colOff>
      <xdr:row>75</xdr:row>
      <xdr:rowOff>104775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4A82243-4AD3-4D05-AF58-26E69D2FB1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438150</xdr:colOff>
      <xdr:row>77</xdr:row>
      <xdr:rowOff>9525</xdr:rowOff>
    </xdr:from>
    <xdr:to>
      <xdr:col>9</xdr:col>
      <xdr:colOff>133350</xdr:colOff>
      <xdr:row>91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1C4322-AD50-41AE-86A0-FF8D37D1C6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447675</xdr:colOff>
      <xdr:row>44</xdr:row>
      <xdr:rowOff>66675</xdr:rowOff>
    </xdr:from>
    <xdr:to>
      <xdr:col>17</xdr:col>
      <xdr:colOff>142875</xdr:colOff>
      <xdr:row>58</xdr:row>
      <xdr:rowOff>104775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408EF8F-4433-49B6-AB69-945970ED25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28575</xdr:colOff>
      <xdr:row>59</xdr:row>
      <xdr:rowOff>117475</xdr:rowOff>
    </xdr:from>
    <xdr:to>
      <xdr:col>17</xdr:col>
      <xdr:colOff>327025</xdr:colOff>
      <xdr:row>74</xdr:row>
      <xdr:rowOff>3175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1893276-31C8-49FE-81C5-28C07030C56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28575</xdr:colOff>
      <xdr:row>77</xdr:row>
      <xdr:rowOff>180975</xdr:rowOff>
    </xdr:from>
    <xdr:to>
      <xdr:col>17</xdr:col>
      <xdr:colOff>333375</xdr:colOff>
      <xdr:row>92</xdr:row>
      <xdr:rowOff>66675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715B517-6E61-4F69-8744-ECE76196FF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460375</xdr:colOff>
      <xdr:row>44</xdr:row>
      <xdr:rowOff>104775</xdr:rowOff>
    </xdr:from>
    <xdr:to>
      <xdr:col>25</xdr:col>
      <xdr:colOff>206375</xdr:colOff>
      <xdr:row>58</xdr:row>
      <xdr:rowOff>117475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593BCBF-39B7-4B06-BD16-E40775C244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460375</xdr:colOff>
      <xdr:row>59</xdr:row>
      <xdr:rowOff>104775</xdr:rowOff>
    </xdr:from>
    <xdr:to>
      <xdr:col>25</xdr:col>
      <xdr:colOff>206375</xdr:colOff>
      <xdr:row>73</xdr:row>
      <xdr:rowOff>180975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83D0353-72FD-49D5-B84C-42C1B13E34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508000</xdr:colOff>
      <xdr:row>75</xdr:row>
      <xdr:rowOff>57150</xdr:rowOff>
    </xdr:from>
    <xdr:to>
      <xdr:col>25</xdr:col>
      <xdr:colOff>254000</xdr:colOff>
      <xdr:row>89</xdr:row>
      <xdr:rowOff>133350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843FA3EC-34BC-4899-99F6-ACA2B118C0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25</xdr:col>
      <xdr:colOff>428625</xdr:colOff>
      <xdr:row>44</xdr:row>
      <xdr:rowOff>104775</xdr:rowOff>
    </xdr:from>
    <xdr:to>
      <xdr:col>33</xdr:col>
      <xdr:colOff>174625</xdr:colOff>
      <xdr:row>58</xdr:row>
      <xdr:rowOff>117475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03A4D16-9452-48F7-9648-32B6141FAF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25</xdr:col>
      <xdr:colOff>460375</xdr:colOff>
      <xdr:row>59</xdr:row>
      <xdr:rowOff>168275</xdr:rowOff>
    </xdr:from>
    <xdr:to>
      <xdr:col>33</xdr:col>
      <xdr:colOff>206375</xdr:colOff>
      <xdr:row>74</xdr:row>
      <xdr:rowOff>53975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7C765495-4563-450A-9E61-F0ADBC3558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25</xdr:col>
      <xdr:colOff>492125</xdr:colOff>
      <xdr:row>75</xdr:row>
      <xdr:rowOff>9525</xdr:rowOff>
    </xdr:from>
    <xdr:to>
      <xdr:col>33</xdr:col>
      <xdr:colOff>238125</xdr:colOff>
      <xdr:row>89</xdr:row>
      <xdr:rowOff>85725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10958CE6-C87C-4915-AEF7-9C9A3BC18E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33</xdr:col>
      <xdr:colOff>396875</xdr:colOff>
      <xdr:row>44</xdr:row>
      <xdr:rowOff>104775</xdr:rowOff>
    </xdr:from>
    <xdr:to>
      <xdr:col>41</xdr:col>
      <xdr:colOff>142875</xdr:colOff>
      <xdr:row>58</xdr:row>
      <xdr:rowOff>117475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FF7E994B-8246-4C15-8E71-A0C2E15DC3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33</xdr:col>
      <xdr:colOff>454162</xdr:colOff>
      <xdr:row>59</xdr:row>
      <xdr:rowOff>98563</xdr:rowOff>
    </xdr:from>
    <xdr:to>
      <xdr:col>41</xdr:col>
      <xdr:colOff>167032</xdr:colOff>
      <xdr:row>73</xdr:row>
      <xdr:rowOff>136110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53765444-E788-4D86-BDA0-1FE64A2A54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33</xdr:col>
      <xdr:colOff>454161</xdr:colOff>
      <xdr:row>74</xdr:row>
      <xdr:rowOff>70954</xdr:rowOff>
    </xdr:from>
    <xdr:to>
      <xdr:col>41</xdr:col>
      <xdr:colOff>167031</xdr:colOff>
      <xdr:row>88</xdr:row>
      <xdr:rowOff>108501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CBFC2E51-3824-4CFC-93F3-9EA0B7D8FC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41</xdr:col>
      <xdr:colOff>316119</xdr:colOff>
      <xdr:row>44</xdr:row>
      <xdr:rowOff>98563</xdr:rowOff>
    </xdr:from>
    <xdr:to>
      <xdr:col>49</xdr:col>
      <xdr:colOff>28988</xdr:colOff>
      <xdr:row>58</xdr:row>
      <xdr:rowOff>136110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AAAF9A0A-772D-4F2B-B39B-445917308F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41</xdr:col>
      <xdr:colOff>288509</xdr:colOff>
      <xdr:row>59</xdr:row>
      <xdr:rowOff>112368</xdr:rowOff>
    </xdr:from>
    <xdr:to>
      <xdr:col>49</xdr:col>
      <xdr:colOff>1378</xdr:colOff>
      <xdr:row>73</xdr:row>
      <xdr:rowOff>149915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EBD0A291-A93A-49E1-9D58-2EF2CDC3EA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41</xdr:col>
      <xdr:colOff>329922</xdr:colOff>
      <xdr:row>74</xdr:row>
      <xdr:rowOff>112368</xdr:rowOff>
    </xdr:from>
    <xdr:to>
      <xdr:col>49</xdr:col>
      <xdr:colOff>42791</xdr:colOff>
      <xdr:row>88</xdr:row>
      <xdr:rowOff>149915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5745216B-8A4F-44B4-AC25-91DAF64C7A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49</xdr:col>
      <xdr:colOff>136663</xdr:colOff>
      <xdr:row>44</xdr:row>
      <xdr:rowOff>84758</xdr:rowOff>
    </xdr:from>
    <xdr:to>
      <xdr:col>56</xdr:col>
      <xdr:colOff>456924</xdr:colOff>
      <xdr:row>58</xdr:row>
      <xdr:rowOff>122305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40C767FC-F365-418F-9312-82412E9BA8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49</xdr:col>
      <xdr:colOff>109053</xdr:colOff>
      <xdr:row>59</xdr:row>
      <xdr:rowOff>98563</xdr:rowOff>
    </xdr:from>
    <xdr:to>
      <xdr:col>56</xdr:col>
      <xdr:colOff>429314</xdr:colOff>
      <xdr:row>73</xdr:row>
      <xdr:rowOff>136110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2C0D913A-C7FC-42D8-8C2B-21D79BA026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49</xdr:col>
      <xdr:colOff>109052</xdr:colOff>
      <xdr:row>74</xdr:row>
      <xdr:rowOff>43345</xdr:rowOff>
    </xdr:from>
    <xdr:to>
      <xdr:col>56</xdr:col>
      <xdr:colOff>429313</xdr:colOff>
      <xdr:row>88</xdr:row>
      <xdr:rowOff>80892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D02F8EF2-5B22-4EEB-9517-A54BFE297AA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56</xdr:col>
      <xdr:colOff>592206</xdr:colOff>
      <xdr:row>44</xdr:row>
      <xdr:rowOff>84758</xdr:rowOff>
    </xdr:from>
    <xdr:to>
      <xdr:col>64</xdr:col>
      <xdr:colOff>305076</xdr:colOff>
      <xdr:row>58</xdr:row>
      <xdr:rowOff>122305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F6378E29-A0DE-4DFA-925F-EAE87CC1E4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56</xdr:col>
      <xdr:colOff>564597</xdr:colOff>
      <xdr:row>59</xdr:row>
      <xdr:rowOff>112367</xdr:rowOff>
    </xdr:from>
    <xdr:to>
      <xdr:col>64</xdr:col>
      <xdr:colOff>277467</xdr:colOff>
      <xdr:row>73</xdr:row>
      <xdr:rowOff>149914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1047BDBB-5EED-41C4-B03F-0B4F5C2798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56</xdr:col>
      <xdr:colOff>537481</xdr:colOff>
      <xdr:row>74</xdr:row>
      <xdr:rowOff>36738</xdr:rowOff>
    </xdr:from>
    <xdr:to>
      <xdr:col>64</xdr:col>
      <xdr:colOff>210910</xdr:colOff>
      <xdr:row>88</xdr:row>
      <xdr:rowOff>112938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4FBEC02E-09DA-47C6-8076-957A7D9615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64</xdr:col>
      <xdr:colOff>401411</xdr:colOff>
      <xdr:row>44</xdr:row>
      <xdr:rowOff>104774</xdr:rowOff>
    </xdr:from>
    <xdr:to>
      <xdr:col>72</xdr:col>
      <xdr:colOff>74840</xdr:colOff>
      <xdr:row>58</xdr:row>
      <xdr:rowOff>126546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FE66F172-8C32-456A-84E5-770461281B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64</xdr:col>
      <xdr:colOff>496661</xdr:colOff>
      <xdr:row>59</xdr:row>
      <xdr:rowOff>131989</xdr:rowOff>
    </xdr:from>
    <xdr:to>
      <xdr:col>72</xdr:col>
      <xdr:colOff>170090</xdr:colOff>
      <xdr:row>74</xdr:row>
      <xdr:rowOff>17689</xdr:rowOff>
    </xdr:to>
    <xdr:graphicFrame macro="">
      <xdr:nvGraphicFramePr>
        <xdr:cNvPr id="27" name="Chart 26">
          <a:extLst>
            <a:ext uri="{FF2B5EF4-FFF2-40B4-BE49-F238E27FC236}">
              <a16:creationId xmlns:a16="http://schemas.microsoft.com/office/drawing/2014/main" id="{FD485931-83D3-45D3-8698-AC220E4979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64</xdr:col>
      <xdr:colOff>483053</xdr:colOff>
      <xdr:row>74</xdr:row>
      <xdr:rowOff>159203</xdr:rowOff>
    </xdr:from>
    <xdr:to>
      <xdr:col>72</xdr:col>
      <xdr:colOff>156482</xdr:colOff>
      <xdr:row>89</xdr:row>
      <xdr:rowOff>44903</xdr:rowOff>
    </xdr:to>
    <xdr:graphicFrame macro="">
      <xdr:nvGraphicFramePr>
        <xdr:cNvPr id="28" name="Chart 27">
          <a:extLst>
            <a:ext uri="{FF2B5EF4-FFF2-40B4-BE49-F238E27FC236}">
              <a16:creationId xmlns:a16="http://schemas.microsoft.com/office/drawing/2014/main" id="{9A59B039-551C-4E94-9496-7507E3A7C0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72</xdr:col>
      <xdr:colOff>210911</xdr:colOff>
      <xdr:row>44</xdr:row>
      <xdr:rowOff>77559</xdr:rowOff>
    </xdr:from>
    <xdr:to>
      <xdr:col>79</xdr:col>
      <xdr:colOff>496661</xdr:colOff>
      <xdr:row>58</xdr:row>
      <xdr:rowOff>99331</xdr:rowOff>
    </xdr:to>
    <xdr:graphicFrame macro="">
      <xdr:nvGraphicFramePr>
        <xdr:cNvPr id="29" name="Chart 28">
          <a:extLst>
            <a:ext uri="{FF2B5EF4-FFF2-40B4-BE49-F238E27FC236}">
              <a16:creationId xmlns:a16="http://schemas.microsoft.com/office/drawing/2014/main" id="{B2C197D7-DA4B-4076-8275-DF0B34A62D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9</xdr:col>
      <xdr:colOff>532341</xdr:colOff>
      <xdr:row>44</xdr:row>
      <xdr:rowOff>66675</xdr:rowOff>
    </xdr:from>
    <xdr:to>
      <xdr:col>17</xdr:col>
      <xdr:colOff>227541</xdr:colOff>
      <xdr:row>58</xdr:row>
      <xdr:rowOff>104775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E19A3100-67A0-4208-8D68-3E8E0274E3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10</xdr:col>
      <xdr:colOff>113241</xdr:colOff>
      <xdr:row>59</xdr:row>
      <xdr:rowOff>117475</xdr:rowOff>
    </xdr:from>
    <xdr:to>
      <xdr:col>17</xdr:col>
      <xdr:colOff>411691</xdr:colOff>
      <xdr:row>74</xdr:row>
      <xdr:rowOff>3175</xdr:rowOff>
    </xdr:to>
    <xdr:graphicFrame macro="">
      <xdr:nvGraphicFramePr>
        <xdr:cNvPr id="31" name="Chart 30">
          <a:extLst>
            <a:ext uri="{FF2B5EF4-FFF2-40B4-BE49-F238E27FC236}">
              <a16:creationId xmlns:a16="http://schemas.microsoft.com/office/drawing/2014/main" id="{C68DC6A9-3C72-4F1D-98B4-26EC3F52A3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10</xdr:col>
      <xdr:colOff>113241</xdr:colOff>
      <xdr:row>77</xdr:row>
      <xdr:rowOff>180975</xdr:rowOff>
    </xdr:from>
    <xdr:to>
      <xdr:col>17</xdr:col>
      <xdr:colOff>418041</xdr:colOff>
      <xdr:row>92</xdr:row>
      <xdr:rowOff>66675</xdr:rowOff>
    </xdr:to>
    <xdr:graphicFrame macro="">
      <xdr:nvGraphicFramePr>
        <xdr:cNvPr id="32" name="Chart 31">
          <a:extLst>
            <a:ext uri="{FF2B5EF4-FFF2-40B4-BE49-F238E27FC236}">
              <a16:creationId xmlns:a16="http://schemas.microsoft.com/office/drawing/2014/main" id="{30AF7EE0-68BA-47AA-A8A4-11AB7CB280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17</xdr:col>
      <xdr:colOff>545041</xdr:colOff>
      <xdr:row>44</xdr:row>
      <xdr:rowOff>104775</xdr:rowOff>
    </xdr:from>
    <xdr:to>
      <xdr:col>25</xdr:col>
      <xdr:colOff>291041</xdr:colOff>
      <xdr:row>58</xdr:row>
      <xdr:rowOff>117475</xdr:rowOff>
    </xdr:to>
    <xdr:graphicFrame macro="">
      <xdr:nvGraphicFramePr>
        <xdr:cNvPr id="33" name="Chart 32">
          <a:extLst>
            <a:ext uri="{FF2B5EF4-FFF2-40B4-BE49-F238E27FC236}">
              <a16:creationId xmlns:a16="http://schemas.microsoft.com/office/drawing/2014/main" id="{4E09D2CE-013D-44F6-BE8F-320C0E8EC1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17</xdr:col>
      <xdr:colOff>545041</xdr:colOff>
      <xdr:row>59</xdr:row>
      <xdr:rowOff>104775</xdr:rowOff>
    </xdr:from>
    <xdr:to>
      <xdr:col>25</xdr:col>
      <xdr:colOff>291041</xdr:colOff>
      <xdr:row>73</xdr:row>
      <xdr:rowOff>180975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EDB53909-A043-48A7-8035-FFEF64AF06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17</xdr:col>
      <xdr:colOff>592666</xdr:colOff>
      <xdr:row>75</xdr:row>
      <xdr:rowOff>57150</xdr:rowOff>
    </xdr:from>
    <xdr:to>
      <xdr:col>25</xdr:col>
      <xdr:colOff>338666</xdr:colOff>
      <xdr:row>89</xdr:row>
      <xdr:rowOff>133350</xdr:rowOff>
    </xdr:to>
    <xdr:graphicFrame macro="">
      <xdr:nvGraphicFramePr>
        <xdr:cNvPr id="35" name="Chart 34">
          <a:extLst>
            <a:ext uri="{FF2B5EF4-FFF2-40B4-BE49-F238E27FC236}">
              <a16:creationId xmlns:a16="http://schemas.microsoft.com/office/drawing/2014/main" id="{6867D9D7-6600-4B22-AB59-B2C9552AE7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25</xdr:col>
      <xdr:colOff>513291</xdr:colOff>
      <xdr:row>44</xdr:row>
      <xdr:rowOff>104775</xdr:rowOff>
    </xdr:from>
    <xdr:to>
      <xdr:col>33</xdr:col>
      <xdr:colOff>259291</xdr:colOff>
      <xdr:row>58</xdr:row>
      <xdr:rowOff>117475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6CF8BC39-6B9E-48BC-984D-4227248F0B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25</xdr:col>
      <xdr:colOff>545041</xdr:colOff>
      <xdr:row>59</xdr:row>
      <xdr:rowOff>168275</xdr:rowOff>
    </xdr:from>
    <xdr:to>
      <xdr:col>33</xdr:col>
      <xdr:colOff>291041</xdr:colOff>
      <xdr:row>74</xdr:row>
      <xdr:rowOff>53975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80A3AFA0-D74E-475C-B77B-162E7929C9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25</xdr:col>
      <xdr:colOff>576791</xdr:colOff>
      <xdr:row>75</xdr:row>
      <xdr:rowOff>9525</xdr:rowOff>
    </xdr:from>
    <xdr:to>
      <xdr:col>33</xdr:col>
      <xdr:colOff>322791</xdr:colOff>
      <xdr:row>89</xdr:row>
      <xdr:rowOff>85725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1A0E9F59-7D60-440D-938D-F65F3578C5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33</xdr:col>
      <xdr:colOff>481541</xdr:colOff>
      <xdr:row>44</xdr:row>
      <xdr:rowOff>104775</xdr:rowOff>
    </xdr:from>
    <xdr:to>
      <xdr:col>41</xdr:col>
      <xdr:colOff>227541</xdr:colOff>
      <xdr:row>58</xdr:row>
      <xdr:rowOff>117475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4311B931-E835-48CA-8E12-8D05A4E40EB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33</xdr:col>
      <xdr:colOff>538828</xdr:colOff>
      <xdr:row>59</xdr:row>
      <xdr:rowOff>98563</xdr:rowOff>
    </xdr:from>
    <xdr:to>
      <xdr:col>41</xdr:col>
      <xdr:colOff>251698</xdr:colOff>
      <xdr:row>73</xdr:row>
      <xdr:rowOff>136110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827AE01B-C881-4F47-9553-8878BEDF24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33</xdr:col>
      <xdr:colOff>538827</xdr:colOff>
      <xdr:row>74</xdr:row>
      <xdr:rowOff>70954</xdr:rowOff>
    </xdr:from>
    <xdr:to>
      <xdr:col>41</xdr:col>
      <xdr:colOff>251697</xdr:colOff>
      <xdr:row>88</xdr:row>
      <xdr:rowOff>108501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FEAAC442-7EA9-47C3-8E2D-BBF2A6BA03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41</xdr:col>
      <xdr:colOff>358453</xdr:colOff>
      <xdr:row>44</xdr:row>
      <xdr:rowOff>13896</xdr:rowOff>
    </xdr:from>
    <xdr:to>
      <xdr:col>49</xdr:col>
      <xdr:colOff>71322</xdr:colOff>
      <xdr:row>58</xdr:row>
      <xdr:rowOff>51443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71F1D3CC-E07F-476B-BAC7-9CBA39D6FB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41</xdr:col>
      <xdr:colOff>330843</xdr:colOff>
      <xdr:row>59</xdr:row>
      <xdr:rowOff>27701</xdr:rowOff>
    </xdr:from>
    <xdr:to>
      <xdr:col>49</xdr:col>
      <xdr:colOff>43712</xdr:colOff>
      <xdr:row>73</xdr:row>
      <xdr:rowOff>65248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EBFCDF16-F3C1-43F4-A06B-912A53A766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41</xdr:col>
      <xdr:colOff>372256</xdr:colOff>
      <xdr:row>74</xdr:row>
      <xdr:rowOff>27701</xdr:rowOff>
    </xdr:from>
    <xdr:to>
      <xdr:col>49</xdr:col>
      <xdr:colOff>85125</xdr:colOff>
      <xdr:row>88</xdr:row>
      <xdr:rowOff>65248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D324ACBD-860B-4528-92F8-0D660AE0188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49</xdr:col>
      <xdr:colOff>178997</xdr:colOff>
      <xdr:row>44</xdr:row>
      <xdr:rowOff>91</xdr:rowOff>
    </xdr:from>
    <xdr:to>
      <xdr:col>56</xdr:col>
      <xdr:colOff>499258</xdr:colOff>
      <xdr:row>58</xdr:row>
      <xdr:rowOff>37638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B269A0AD-5625-4064-B12A-5A9C49DF59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49</xdr:col>
      <xdr:colOff>151387</xdr:colOff>
      <xdr:row>59</xdr:row>
      <xdr:rowOff>13896</xdr:rowOff>
    </xdr:from>
    <xdr:to>
      <xdr:col>56</xdr:col>
      <xdr:colOff>471648</xdr:colOff>
      <xdr:row>73</xdr:row>
      <xdr:rowOff>51443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41180A77-31C7-4C6C-AF4B-F435117CC5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49</xdr:col>
      <xdr:colOff>151386</xdr:colOff>
      <xdr:row>73</xdr:row>
      <xdr:rowOff>149178</xdr:rowOff>
    </xdr:from>
    <xdr:to>
      <xdr:col>56</xdr:col>
      <xdr:colOff>471647</xdr:colOff>
      <xdr:row>87</xdr:row>
      <xdr:rowOff>186725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B8C1A8C1-C1DD-4113-BE23-22336357BA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isar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1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31C7F-53D9-449E-B28D-F64A29C1B444}">
  <dimension ref="A1:DK178"/>
  <sheetViews>
    <sheetView tabSelected="1" zoomScale="70" zoomScaleNormal="70" workbookViewId="0">
      <pane xSplit="1" ySplit="2" topLeftCell="B3" activePane="bottomRight" state="frozen"/>
      <selection pane="topRight" activeCell="B1" sqref="B1"/>
      <selection pane="bottomLeft" activeCell="A2" sqref="A2"/>
      <selection pane="bottomRight" activeCell="CR163" sqref="CR163"/>
    </sheetView>
  </sheetViews>
  <sheetFormatPr defaultRowHeight="14.5" x14ac:dyDescent="0.35"/>
  <cols>
    <col min="1" max="1" width="12" bestFit="1" customWidth="1"/>
    <col min="2" max="2" width="16.36328125" bestFit="1" customWidth="1"/>
    <col min="26" max="26" width="9.453125" bestFit="1" customWidth="1"/>
    <col min="43" max="43" width="12.453125" customWidth="1"/>
    <col min="44" max="44" width="11.6328125" customWidth="1"/>
    <col min="46" max="46" width="8.81640625" customWidth="1"/>
    <col min="114" max="114" width="13.26953125" customWidth="1"/>
  </cols>
  <sheetData>
    <row r="1" spans="1:115" s="18" customFormat="1" ht="44" customHeight="1" thickBot="1" x14ac:dyDescent="0.85">
      <c r="A1" s="19">
        <v>1</v>
      </c>
      <c r="B1" s="19"/>
      <c r="C1" s="36">
        <v>2</v>
      </c>
      <c r="D1" s="37"/>
      <c r="E1" s="37"/>
      <c r="F1" s="37"/>
      <c r="G1" s="37"/>
      <c r="H1" s="38"/>
      <c r="I1" s="19">
        <v>3</v>
      </c>
      <c r="J1" s="39">
        <v>4</v>
      </c>
      <c r="K1" s="39"/>
      <c r="L1" s="39"/>
      <c r="M1" s="39"/>
      <c r="N1" s="39"/>
      <c r="O1" s="36">
        <v>5</v>
      </c>
      <c r="P1" s="37"/>
      <c r="Q1" s="37"/>
      <c r="R1" s="37"/>
      <c r="S1" s="38"/>
      <c r="T1" s="40">
        <v>6</v>
      </c>
      <c r="U1" s="40"/>
      <c r="V1" s="36">
        <v>7</v>
      </c>
      <c r="W1" s="37"/>
      <c r="X1" s="37"/>
      <c r="Y1" s="38"/>
      <c r="Z1" s="36" t="s">
        <v>380</v>
      </c>
      <c r="AA1" s="37"/>
      <c r="AB1" s="37"/>
      <c r="AC1" s="37"/>
      <c r="AD1" s="38"/>
      <c r="AE1" s="23" t="s">
        <v>381</v>
      </c>
      <c r="AF1" s="19">
        <v>9</v>
      </c>
      <c r="AG1" s="36">
        <v>10</v>
      </c>
      <c r="AH1" s="37"/>
      <c r="AI1" s="37"/>
      <c r="AJ1" s="37"/>
      <c r="AK1" s="37"/>
      <c r="AL1" s="37"/>
      <c r="AM1" s="37"/>
      <c r="AN1" s="38"/>
      <c r="AO1" s="36">
        <v>11</v>
      </c>
      <c r="AP1" s="37"/>
      <c r="AQ1" s="20" t="s">
        <v>382</v>
      </c>
      <c r="AR1" s="20" t="s">
        <v>383</v>
      </c>
      <c r="AS1" s="41" t="s">
        <v>384</v>
      </c>
      <c r="AT1" s="42"/>
      <c r="AU1" s="38">
        <v>13</v>
      </c>
      <c r="AV1" s="39"/>
      <c r="AW1" s="39"/>
      <c r="AX1" s="39"/>
      <c r="AY1" s="19">
        <v>14</v>
      </c>
      <c r="AZ1" s="36">
        <v>15</v>
      </c>
      <c r="BA1" s="37"/>
      <c r="BB1" s="38"/>
      <c r="BC1" s="36">
        <v>16</v>
      </c>
      <c r="BD1" s="38"/>
      <c r="BE1" s="36">
        <v>17</v>
      </c>
      <c r="BF1" s="37"/>
      <c r="BG1" s="38"/>
      <c r="BH1" s="36">
        <v>18</v>
      </c>
      <c r="BI1" s="37"/>
      <c r="BJ1" s="38"/>
      <c r="BK1" s="36">
        <v>19</v>
      </c>
      <c r="BL1" s="37"/>
      <c r="BM1" s="38"/>
      <c r="BN1" s="36">
        <v>20</v>
      </c>
      <c r="BO1" s="38"/>
      <c r="BP1" s="36">
        <v>21</v>
      </c>
      <c r="BQ1" s="38"/>
      <c r="BR1" s="36">
        <v>22</v>
      </c>
      <c r="BS1" s="38"/>
      <c r="BT1" s="36">
        <v>23</v>
      </c>
      <c r="BU1" s="37"/>
      <c r="BV1" s="37"/>
      <c r="BW1" s="38"/>
      <c r="BX1" s="19">
        <v>24</v>
      </c>
      <c r="BY1" s="19">
        <v>25</v>
      </c>
      <c r="BZ1" s="19">
        <v>26</v>
      </c>
      <c r="CA1" s="19">
        <v>27</v>
      </c>
      <c r="CB1" s="19">
        <v>28</v>
      </c>
      <c r="CC1" s="36">
        <v>29</v>
      </c>
      <c r="CD1" s="37"/>
      <c r="CE1" s="38"/>
      <c r="CF1" s="36">
        <v>30</v>
      </c>
      <c r="CG1" s="37"/>
      <c r="CH1" s="37"/>
      <c r="CI1" s="38"/>
      <c r="CJ1" s="36">
        <v>31</v>
      </c>
      <c r="CK1" s="37"/>
      <c r="CL1" s="38"/>
      <c r="CM1" s="36">
        <v>32</v>
      </c>
      <c r="CN1" s="37"/>
      <c r="CO1" s="37"/>
      <c r="CP1" s="38"/>
      <c r="CQ1" s="36">
        <v>33</v>
      </c>
      <c r="CR1" s="38"/>
      <c r="CS1" s="36">
        <v>34</v>
      </c>
      <c r="CT1" s="37"/>
      <c r="CU1" s="38"/>
      <c r="CV1" s="36">
        <v>35</v>
      </c>
      <c r="CW1" s="37"/>
      <c r="CX1" s="38"/>
      <c r="CY1" s="36">
        <v>36</v>
      </c>
      <c r="CZ1" s="37"/>
      <c r="DA1" s="38"/>
      <c r="DB1" s="36">
        <v>37</v>
      </c>
      <c r="DC1" s="37"/>
      <c r="DD1" s="38"/>
      <c r="DE1" s="36">
        <v>38</v>
      </c>
      <c r="DF1" s="37"/>
      <c r="DG1" s="38"/>
      <c r="DH1" s="36">
        <v>39</v>
      </c>
      <c r="DI1" s="37"/>
      <c r="DJ1" s="38"/>
    </row>
    <row r="2" spans="1:115" s="6" customFormat="1" ht="101.5" x14ac:dyDescent="0.35">
      <c r="A2" s="24" t="s">
        <v>377</v>
      </c>
      <c r="B2" s="4" t="s">
        <v>0</v>
      </c>
      <c r="C2" s="4" t="s">
        <v>1</v>
      </c>
      <c r="D2" s="4" t="s">
        <v>2</v>
      </c>
      <c r="E2" s="4" t="s">
        <v>3</v>
      </c>
      <c r="F2" s="4" t="s">
        <v>4</v>
      </c>
      <c r="G2" s="4" t="s">
        <v>5</v>
      </c>
      <c r="H2" s="11" t="s">
        <v>364</v>
      </c>
      <c r="I2" s="4" t="s">
        <v>6</v>
      </c>
      <c r="J2" s="4" t="s">
        <v>7</v>
      </c>
      <c r="K2" s="4" t="s">
        <v>8</v>
      </c>
      <c r="L2" s="4" t="s">
        <v>9</v>
      </c>
      <c r="M2" s="4" t="s">
        <v>10</v>
      </c>
      <c r="N2" s="4" t="s">
        <v>11</v>
      </c>
      <c r="O2" s="4" t="s">
        <v>12</v>
      </c>
      <c r="P2" s="4" t="s">
        <v>13</v>
      </c>
      <c r="Q2" s="4" t="s">
        <v>14</v>
      </c>
      <c r="R2" s="4" t="s">
        <v>15</v>
      </c>
      <c r="S2" s="4" t="s">
        <v>16</v>
      </c>
      <c r="T2" s="5" t="s">
        <v>17</v>
      </c>
      <c r="U2" s="5" t="s">
        <v>116</v>
      </c>
      <c r="V2" s="4" t="s">
        <v>18</v>
      </c>
      <c r="W2" s="4" t="s">
        <v>19</v>
      </c>
      <c r="X2" s="4" t="s">
        <v>20</v>
      </c>
      <c r="Y2" s="11" t="s">
        <v>21</v>
      </c>
      <c r="Z2" s="11" t="s">
        <v>22</v>
      </c>
      <c r="AA2" s="11" t="s">
        <v>23</v>
      </c>
      <c r="AB2" s="11" t="s">
        <v>24</v>
      </c>
      <c r="AC2" s="11" t="s">
        <v>25</v>
      </c>
      <c r="AD2" s="11" t="s">
        <v>26</v>
      </c>
      <c r="AE2" s="11" t="s">
        <v>27</v>
      </c>
      <c r="AF2" s="11" t="s">
        <v>28</v>
      </c>
      <c r="AG2" s="11" t="s">
        <v>29</v>
      </c>
      <c r="AH2" s="11" t="s">
        <v>159</v>
      </c>
      <c r="AI2" s="11" t="s">
        <v>30</v>
      </c>
      <c r="AJ2" s="11" t="s">
        <v>31</v>
      </c>
      <c r="AK2" s="11" t="s">
        <v>32</v>
      </c>
      <c r="AL2" s="11" t="s">
        <v>33</v>
      </c>
      <c r="AM2" s="11" t="s">
        <v>34</v>
      </c>
      <c r="AN2" s="11" t="s">
        <v>35</v>
      </c>
      <c r="AO2" s="17" t="s">
        <v>117</v>
      </c>
      <c r="AP2" s="17" t="s">
        <v>118</v>
      </c>
      <c r="AQ2" s="11" t="s">
        <v>36</v>
      </c>
      <c r="AR2" s="11" t="s">
        <v>37</v>
      </c>
      <c r="AS2" s="17" t="s">
        <v>38</v>
      </c>
      <c r="AT2" s="17" t="s">
        <v>119</v>
      </c>
      <c r="AU2" s="11" t="s">
        <v>286</v>
      </c>
      <c r="AV2" s="11" t="s">
        <v>287</v>
      </c>
      <c r="AW2" s="11" t="s">
        <v>288</v>
      </c>
      <c r="AX2" s="11" t="s">
        <v>289</v>
      </c>
      <c r="AY2" s="11" t="s">
        <v>39</v>
      </c>
      <c r="AZ2" s="11" t="s">
        <v>40</v>
      </c>
      <c r="BA2" s="11" t="s">
        <v>41</v>
      </c>
      <c r="BB2" s="11" t="s">
        <v>42</v>
      </c>
      <c r="BC2" s="17" t="s">
        <v>43</v>
      </c>
      <c r="BD2" s="17" t="s">
        <v>120</v>
      </c>
      <c r="BE2" s="11" t="s">
        <v>44</v>
      </c>
      <c r="BF2" s="11" t="s">
        <v>45</v>
      </c>
      <c r="BG2" s="11" t="s">
        <v>46</v>
      </c>
      <c r="BH2" s="11" t="s">
        <v>47</v>
      </c>
      <c r="BI2" s="11" t="s">
        <v>48</v>
      </c>
      <c r="BJ2" s="11" t="s">
        <v>49</v>
      </c>
      <c r="BK2" s="11" t="s">
        <v>50</v>
      </c>
      <c r="BL2" s="11" t="s">
        <v>51</v>
      </c>
      <c r="BM2" s="11" t="s">
        <v>52</v>
      </c>
      <c r="BN2" s="17" t="s">
        <v>53</v>
      </c>
      <c r="BO2" s="17" t="s">
        <v>121</v>
      </c>
      <c r="BP2" s="17" t="s">
        <v>54</v>
      </c>
      <c r="BQ2" s="17" t="s">
        <v>55</v>
      </c>
      <c r="BR2" s="17" t="s">
        <v>56</v>
      </c>
      <c r="BS2" s="17" t="s">
        <v>57</v>
      </c>
      <c r="BT2" s="11" t="s">
        <v>58</v>
      </c>
      <c r="BU2" s="11" t="s">
        <v>59</v>
      </c>
      <c r="BV2" s="11" t="s">
        <v>60</v>
      </c>
      <c r="BW2" s="11" t="s">
        <v>61</v>
      </c>
      <c r="BX2" s="11" t="s">
        <v>62</v>
      </c>
      <c r="BY2" s="11" t="s">
        <v>63</v>
      </c>
      <c r="BZ2" s="11" t="s">
        <v>64</v>
      </c>
      <c r="CA2" s="11" t="s">
        <v>65</v>
      </c>
      <c r="CB2" s="11" t="s">
        <v>66</v>
      </c>
      <c r="CC2" s="11" t="s">
        <v>67</v>
      </c>
      <c r="CD2" s="11" t="s">
        <v>68</v>
      </c>
      <c r="CE2" s="11" t="s">
        <v>69</v>
      </c>
      <c r="CF2" s="4" t="s">
        <v>70</v>
      </c>
      <c r="CG2" s="4" t="s">
        <v>71</v>
      </c>
      <c r="CH2" s="4" t="s">
        <v>72</v>
      </c>
      <c r="CI2" s="4" t="s">
        <v>73</v>
      </c>
      <c r="CJ2" s="4" t="s">
        <v>74</v>
      </c>
      <c r="CK2" s="4" t="s">
        <v>75</v>
      </c>
      <c r="CL2" s="4" t="s">
        <v>76</v>
      </c>
      <c r="CM2" s="4" t="s">
        <v>77</v>
      </c>
      <c r="CN2" s="4" t="s">
        <v>78</v>
      </c>
      <c r="CO2" s="4" t="s">
        <v>79</v>
      </c>
      <c r="CP2" s="4" t="s">
        <v>80</v>
      </c>
      <c r="CQ2" s="5" t="s">
        <v>81</v>
      </c>
      <c r="CR2" s="5" t="s">
        <v>82</v>
      </c>
      <c r="CS2" s="4" t="s">
        <v>83</v>
      </c>
      <c r="CT2" s="4" t="s">
        <v>84</v>
      </c>
      <c r="CU2" s="4" t="s">
        <v>85</v>
      </c>
      <c r="CV2" s="4" t="s">
        <v>86</v>
      </c>
      <c r="CW2" s="4" t="s">
        <v>87</v>
      </c>
      <c r="CX2" s="4" t="s">
        <v>88</v>
      </c>
      <c r="CY2" s="4" t="s">
        <v>89</v>
      </c>
      <c r="CZ2" s="4" t="s">
        <v>90</v>
      </c>
      <c r="DA2" s="4" t="s">
        <v>91</v>
      </c>
      <c r="DB2" s="4" t="s">
        <v>92</v>
      </c>
      <c r="DC2" s="4" t="s">
        <v>93</v>
      </c>
      <c r="DD2" s="4" t="s">
        <v>94</v>
      </c>
      <c r="DE2" s="4" t="s">
        <v>95</v>
      </c>
      <c r="DF2" s="4" t="s">
        <v>96</v>
      </c>
      <c r="DG2" s="4" t="s">
        <v>97</v>
      </c>
      <c r="DH2" s="4" t="s">
        <v>98</v>
      </c>
      <c r="DI2" s="4" t="s">
        <v>99</v>
      </c>
      <c r="DJ2" s="4" t="s">
        <v>100</v>
      </c>
    </row>
    <row r="3" spans="1:115" x14ac:dyDescent="0.35">
      <c r="A3" s="7" t="s">
        <v>372</v>
      </c>
      <c r="B3" s="1" t="s">
        <v>122</v>
      </c>
      <c r="C3" s="1">
        <v>0</v>
      </c>
      <c r="D3" s="1">
        <v>0</v>
      </c>
      <c r="E3" s="1">
        <v>0</v>
      </c>
      <c r="F3" s="1">
        <v>1</v>
      </c>
      <c r="G3" s="1">
        <v>0</v>
      </c>
      <c r="H3" s="1">
        <f>IF(C3=1,1,IF(D3=1,2,IF(E3=1,3,IF(F3=1,4,IF(G3=1,5,"not indicated")))))</f>
        <v>4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0</v>
      </c>
      <c r="P3" s="1">
        <v>0</v>
      </c>
      <c r="Q3" s="1">
        <v>0</v>
      </c>
      <c r="R3" s="1">
        <v>0</v>
      </c>
      <c r="S3" s="1">
        <v>1</v>
      </c>
      <c r="T3" s="8">
        <v>1</v>
      </c>
      <c r="U3" s="8">
        <v>1</v>
      </c>
      <c r="V3" s="8">
        <v>1</v>
      </c>
      <c r="W3" s="8">
        <v>1</v>
      </c>
      <c r="X3" s="1">
        <v>0</v>
      </c>
      <c r="Y3" s="8">
        <v>0</v>
      </c>
      <c r="Z3" s="8" t="s">
        <v>370</v>
      </c>
      <c r="AA3" s="8" t="s">
        <v>370</v>
      </c>
      <c r="AB3" s="8" t="s">
        <v>370</v>
      </c>
      <c r="AC3" s="8" t="s">
        <v>370</v>
      </c>
      <c r="AD3" s="8" t="s">
        <v>370</v>
      </c>
      <c r="AE3" s="8">
        <v>0</v>
      </c>
      <c r="AF3" s="8">
        <v>7</v>
      </c>
      <c r="AG3" s="8">
        <v>1</v>
      </c>
      <c r="AH3" s="8">
        <v>0</v>
      </c>
      <c r="AI3" s="8">
        <v>0</v>
      </c>
      <c r="AJ3" s="8">
        <v>0</v>
      </c>
      <c r="AK3" s="8">
        <v>0</v>
      </c>
      <c r="AL3" s="8">
        <v>1</v>
      </c>
      <c r="AM3" s="8">
        <v>0</v>
      </c>
      <c r="AN3" s="8">
        <v>0</v>
      </c>
      <c r="AO3" s="8">
        <v>1</v>
      </c>
      <c r="AP3" s="8">
        <v>0</v>
      </c>
      <c r="AQ3" s="8">
        <v>1</v>
      </c>
      <c r="AR3" s="8">
        <v>0</v>
      </c>
      <c r="AS3" s="8">
        <v>1</v>
      </c>
      <c r="AT3" s="8">
        <v>0</v>
      </c>
      <c r="AU3" s="8">
        <v>0</v>
      </c>
      <c r="AV3" s="8">
        <v>1</v>
      </c>
      <c r="AW3" s="8">
        <v>0</v>
      </c>
      <c r="AX3" s="8">
        <v>0</v>
      </c>
      <c r="AY3" s="8">
        <v>1</v>
      </c>
      <c r="AZ3" s="8">
        <v>0</v>
      </c>
      <c r="BA3" s="8">
        <v>0</v>
      </c>
      <c r="BB3" s="8">
        <v>1</v>
      </c>
      <c r="BC3" s="8">
        <v>0</v>
      </c>
      <c r="BD3" s="8">
        <v>1</v>
      </c>
      <c r="BE3" s="8">
        <v>0</v>
      </c>
      <c r="BF3" s="8">
        <v>0</v>
      </c>
      <c r="BG3" s="8">
        <v>0</v>
      </c>
      <c r="BH3" s="8" t="s">
        <v>370</v>
      </c>
      <c r="BI3" s="8" t="s">
        <v>370</v>
      </c>
      <c r="BJ3" s="8" t="s">
        <v>370</v>
      </c>
      <c r="BK3" s="8">
        <v>0</v>
      </c>
      <c r="BL3" s="8">
        <v>1</v>
      </c>
      <c r="BM3" s="8">
        <v>0</v>
      </c>
      <c r="BN3" s="8">
        <v>0</v>
      </c>
      <c r="BO3" s="8">
        <v>1</v>
      </c>
      <c r="BP3" s="8" t="s">
        <v>370</v>
      </c>
      <c r="BQ3" s="8" t="s">
        <v>370</v>
      </c>
      <c r="BR3" s="8" t="s">
        <v>370</v>
      </c>
      <c r="BS3" s="8" t="s">
        <v>370</v>
      </c>
      <c r="BT3" s="8" t="s">
        <v>370</v>
      </c>
      <c r="BU3" s="8" t="s">
        <v>370</v>
      </c>
      <c r="BV3" s="8" t="s">
        <v>370</v>
      </c>
      <c r="BW3" s="8" t="s">
        <v>370</v>
      </c>
      <c r="BX3" s="8" t="s">
        <v>370</v>
      </c>
      <c r="BY3" s="8">
        <v>7</v>
      </c>
      <c r="BZ3" s="8">
        <v>1</v>
      </c>
      <c r="CA3" s="8">
        <v>2</v>
      </c>
      <c r="CB3" s="8">
        <v>2</v>
      </c>
      <c r="CC3" s="8">
        <v>1</v>
      </c>
      <c r="CD3" s="8">
        <v>0</v>
      </c>
      <c r="CE3" s="8">
        <v>0</v>
      </c>
      <c r="CF3" s="1">
        <v>1</v>
      </c>
      <c r="CG3" s="1">
        <v>0</v>
      </c>
      <c r="CH3" s="1">
        <v>0</v>
      </c>
      <c r="CI3" s="8">
        <v>0</v>
      </c>
      <c r="CJ3" s="8" t="s">
        <v>370</v>
      </c>
      <c r="CK3" s="8" t="s">
        <v>370</v>
      </c>
      <c r="CL3" s="8" t="s">
        <v>370</v>
      </c>
      <c r="CM3" s="8">
        <v>0</v>
      </c>
      <c r="CN3" s="8">
        <v>1</v>
      </c>
      <c r="CO3" s="8">
        <v>0</v>
      </c>
      <c r="CP3" s="8">
        <v>0</v>
      </c>
      <c r="CQ3" s="8" t="s">
        <v>370</v>
      </c>
      <c r="CR3" s="8" t="s">
        <v>370</v>
      </c>
      <c r="CS3" s="8">
        <v>1</v>
      </c>
      <c r="CT3" s="8">
        <v>0</v>
      </c>
      <c r="CU3" s="8">
        <v>0</v>
      </c>
      <c r="CV3" s="8">
        <v>1</v>
      </c>
      <c r="CW3" s="8">
        <v>0</v>
      </c>
      <c r="CX3" s="8">
        <v>0</v>
      </c>
      <c r="CY3" s="8" t="s">
        <v>370</v>
      </c>
      <c r="CZ3" s="8" t="s">
        <v>370</v>
      </c>
      <c r="DA3" s="8" t="s">
        <v>370</v>
      </c>
      <c r="DB3" s="8" t="s">
        <v>370</v>
      </c>
      <c r="DC3" s="8" t="s">
        <v>370</v>
      </c>
      <c r="DD3" s="8" t="s">
        <v>370</v>
      </c>
      <c r="DE3" s="8">
        <v>1</v>
      </c>
      <c r="DF3" s="8">
        <v>0</v>
      </c>
      <c r="DG3" s="8">
        <v>0</v>
      </c>
      <c r="DH3" s="8">
        <v>1</v>
      </c>
      <c r="DI3" s="8">
        <v>0</v>
      </c>
      <c r="DJ3" s="8">
        <v>0</v>
      </c>
      <c r="DK3" s="7"/>
    </row>
    <row r="4" spans="1:115" x14ac:dyDescent="0.35">
      <c r="A4" s="7" t="s">
        <v>372</v>
      </c>
      <c r="B4" s="1" t="s">
        <v>123</v>
      </c>
      <c r="C4" s="1">
        <v>0</v>
      </c>
      <c r="D4" s="1">
        <v>0</v>
      </c>
      <c r="E4" s="1">
        <v>0</v>
      </c>
      <c r="F4" s="1">
        <v>1</v>
      </c>
      <c r="G4" s="1">
        <v>0</v>
      </c>
      <c r="H4" s="1">
        <f t="shared" ref="H4:H39" si="0">IF(C4=1,1,IF(D4=1,2,IF(E4=1,3,IF(F4=1,4,IF(G4=1,5,"not indicated")))))</f>
        <v>4</v>
      </c>
      <c r="I4" s="1">
        <v>1</v>
      </c>
      <c r="J4" s="1">
        <v>1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1</v>
      </c>
      <c r="S4" s="1">
        <v>0</v>
      </c>
      <c r="T4" s="1">
        <v>1</v>
      </c>
      <c r="U4" s="1">
        <v>0</v>
      </c>
      <c r="V4" s="1">
        <v>1</v>
      </c>
      <c r="W4" s="1">
        <v>0</v>
      </c>
      <c r="X4" s="1">
        <v>0</v>
      </c>
      <c r="Y4" s="8">
        <v>0</v>
      </c>
      <c r="Z4" s="8">
        <v>0</v>
      </c>
      <c r="AA4" s="8">
        <v>1</v>
      </c>
      <c r="AB4" s="8">
        <v>0</v>
      </c>
      <c r="AC4" s="8">
        <v>0</v>
      </c>
      <c r="AD4" s="8">
        <v>0</v>
      </c>
      <c r="AE4" s="8">
        <v>0</v>
      </c>
      <c r="AF4" s="8">
        <v>4</v>
      </c>
      <c r="AG4" s="8">
        <v>0</v>
      </c>
      <c r="AH4" s="8">
        <v>1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8" t="s">
        <v>370</v>
      </c>
      <c r="AP4" s="8" t="s">
        <v>370</v>
      </c>
      <c r="AQ4" s="8">
        <v>1</v>
      </c>
      <c r="AR4" s="8">
        <v>0</v>
      </c>
      <c r="AS4" s="8" t="s">
        <v>370</v>
      </c>
      <c r="AT4" s="8" t="s">
        <v>370</v>
      </c>
      <c r="AU4" s="8" t="s">
        <v>370</v>
      </c>
      <c r="AV4" s="8" t="s">
        <v>370</v>
      </c>
      <c r="AW4" s="8" t="s">
        <v>370</v>
      </c>
      <c r="AX4" s="8" t="s">
        <v>370</v>
      </c>
      <c r="AY4" s="8">
        <v>1</v>
      </c>
      <c r="AZ4" s="8">
        <v>0</v>
      </c>
      <c r="BA4" s="8">
        <v>1</v>
      </c>
      <c r="BB4" s="8">
        <v>0</v>
      </c>
      <c r="BC4" s="8" t="s">
        <v>370</v>
      </c>
      <c r="BD4" s="8" t="s">
        <v>370</v>
      </c>
      <c r="BE4" s="8" t="s">
        <v>370</v>
      </c>
      <c r="BF4" s="8" t="s">
        <v>370</v>
      </c>
      <c r="BG4" s="8" t="s">
        <v>370</v>
      </c>
      <c r="BH4" s="8" t="s">
        <v>370</v>
      </c>
      <c r="BI4" s="8" t="s">
        <v>370</v>
      </c>
      <c r="BJ4" s="8" t="s">
        <v>370</v>
      </c>
      <c r="BK4" s="8" t="s">
        <v>370</v>
      </c>
      <c r="BL4" s="8" t="s">
        <v>370</v>
      </c>
      <c r="BM4" s="8" t="s">
        <v>370</v>
      </c>
      <c r="BN4" s="8" t="s">
        <v>370</v>
      </c>
      <c r="BO4" s="8" t="s">
        <v>370</v>
      </c>
      <c r="BP4" s="8" t="s">
        <v>370</v>
      </c>
      <c r="BQ4" s="8" t="s">
        <v>370</v>
      </c>
      <c r="BR4" s="8" t="s">
        <v>370</v>
      </c>
      <c r="BS4" s="8" t="s">
        <v>370</v>
      </c>
      <c r="BT4" s="8" t="s">
        <v>370</v>
      </c>
      <c r="BU4" s="8" t="s">
        <v>370</v>
      </c>
      <c r="BV4" s="8" t="s">
        <v>370</v>
      </c>
      <c r="BW4" s="8" t="s">
        <v>370</v>
      </c>
      <c r="BX4" s="8">
        <v>7</v>
      </c>
      <c r="BY4" s="8">
        <v>7</v>
      </c>
      <c r="BZ4" s="8">
        <v>6</v>
      </c>
      <c r="CA4" s="8">
        <v>2</v>
      </c>
      <c r="CB4" s="8">
        <v>4</v>
      </c>
      <c r="CC4" s="8">
        <v>0</v>
      </c>
      <c r="CD4" s="8">
        <v>1</v>
      </c>
      <c r="CE4" s="8">
        <v>0</v>
      </c>
      <c r="CF4" s="1">
        <v>0</v>
      </c>
      <c r="CG4" s="1">
        <v>0</v>
      </c>
      <c r="CH4" s="1">
        <v>1</v>
      </c>
      <c r="CI4" s="8">
        <v>0</v>
      </c>
      <c r="CJ4" s="8" t="s">
        <v>370</v>
      </c>
      <c r="CK4" s="8" t="s">
        <v>370</v>
      </c>
      <c r="CL4" s="8" t="s">
        <v>370</v>
      </c>
      <c r="CM4" s="8">
        <v>0</v>
      </c>
      <c r="CN4" s="8">
        <v>1</v>
      </c>
      <c r="CO4" s="8">
        <v>0</v>
      </c>
      <c r="CP4" s="8">
        <v>0</v>
      </c>
      <c r="CQ4" s="8" t="s">
        <v>370</v>
      </c>
      <c r="CR4" s="8" t="s">
        <v>370</v>
      </c>
      <c r="CS4" s="8">
        <v>1</v>
      </c>
      <c r="CT4" s="8">
        <v>0</v>
      </c>
      <c r="CU4" s="8">
        <v>0</v>
      </c>
      <c r="CV4" s="8">
        <v>0</v>
      </c>
      <c r="CW4" s="8">
        <v>1</v>
      </c>
      <c r="CX4" s="8">
        <v>0</v>
      </c>
      <c r="CY4" s="8" t="s">
        <v>370</v>
      </c>
      <c r="CZ4" s="8" t="s">
        <v>370</v>
      </c>
      <c r="DA4" s="8" t="s">
        <v>370</v>
      </c>
      <c r="DB4" s="8">
        <v>0</v>
      </c>
      <c r="DC4" s="8">
        <v>1</v>
      </c>
      <c r="DD4" s="8">
        <v>0</v>
      </c>
      <c r="DE4" s="8">
        <v>0</v>
      </c>
      <c r="DF4" s="8">
        <v>1</v>
      </c>
      <c r="DG4" s="8">
        <v>0</v>
      </c>
      <c r="DH4" s="8">
        <v>0</v>
      </c>
      <c r="DI4" s="8">
        <v>1</v>
      </c>
      <c r="DJ4" s="8">
        <v>0</v>
      </c>
      <c r="DK4" s="7"/>
    </row>
    <row r="5" spans="1:115" x14ac:dyDescent="0.35">
      <c r="A5" s="7" t="s">
        <v>372</v>
      </c>
      <c r="B5" s="1" t="s">
        <v>124</v>
      </c>
      <c r="C5" s="1">
        <v>0</v>
      </c>
      <c r="D5" s="1">
        <v>1</v>
      </c>
      <c r="E5" s="1">
        <v>0</v>
      </c>
      <c r="F5" s="1">
        <v>0</v>
      </c>
      <c r="G5" s="1">
        <v>0</v>
      </c>
      <c r="H5" s="1">
        <f t="shared" si="0"/>
        <v>2</v>
      </c>
      <c r="I5" s="1">
        <v>1</v>
      </c>
      <c r="J5" s="1">
        <v>1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1</v>
      </c>
      <c r="T5" s="1">
        <v>1</v>
      </c>
      <c r="U5" s="1">
        <v>0</v>
      </c>
      <c r="V5" s="1">
        <v>1</v>
      </c>
      <c r="W5" s="1">
        <v>0</v>
      </c>
      <c r="X5" s="1">
        <v>0</v>
      </c>
      <c r="Y5" s="8">
        <v>0</v>
      </c>
      <c r="Z5" s="8">
        <v>0</v>
      </c>
      <c r="AA5" s="8">
        <v>1</v>
      </c>
      <c r="AB5" s="8">
        <v>0</v>
      </c>
      <c r="AC5" s="8">
        <v>0</v>
      </c>
      <c r="AD5" s="8">
        <v>0</v>
      </c>
      <c r="AE5" s="8">
        <v>100</v>
      </c>
      <c r="AF5" s="8">
        <v>5</v>
      </c>
      <c r="AG5" s="8">
        <v>1</v>
      </c>
      <c r="AH5" s="8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8">
        <v>1</v>
      </c>
      <c r="AP5" s="8">
        <v>0</v>
      </c>
      <c r="AQ5" s="8">
        <v>1</v>
      </c>
      <c r="AR5" s="8">
        <v>10</v>
      </c>
      <c r="AS5" s="8">
        <v>1</v>
      </c>
      <c r="AT5" s="8">
        <v>0</v>
      </c>
      <c r="AU5" s="8">
        <v>0</v>
      </c>
      <c r="AV5" s="8">
        <v>1</v>
      </c>
      <c r="AW5" s="8">
        <v>0</v>
      </c>
      <c r="AX5" s="8">
        <v>0</v>
      </c>
      <c r="AY5" s="8">
        <v>1</v>
      </c>
      <c r="AZ5" s="8">
        <v>0</v>
      </c>
      <c r="BA5" s="8">
        <v>1</v>
      </c>
      <c r="BB5" s="8">
        <v>0</v>
      </c>
      <c r="BC5" s="8">
        <v>0</v>
      </c>
      <c r="BD5" s="8">
        <v>1</v>
      </c>
      <c r="BE5" s="8">
        <v>0</v>
      </c>
      <c r="BF5" s="8">
        <v>0</v>
      </c>
      <c r="BG5" s="8">
        <v>0</v>
      </c>
      <c r="BH5" s="8">
        <v>1</v>
      </c>
      <c r="BI5" s="8">
        <v>1</v>
      </c>
      <c r="BJ5" s="8">
        <v>1</v>
      </c>
      <c r="BK5" s="8">
        <v>1</v>
      </c>
      <c r="BL5" s="8">
        <v>0</v>
      </c>
      <c r="BM5" s="8">
        <v>0</v>
      </c>
      <c r="BN5" s="8">
        <v>1</v>
      </c>
      <c r="BO5" s="8">
        <v>0</v>
      </c>
      <c r="BP5" s="8">
        <v>1</v>
      </c>
      <c r="BQ5" s="8">
        <v>0</v>
      </c>
      <c r="BR5" s="8">
        <v>1</v>
      </c>
      <c r="BS5" s="8">
        <v>0</v>
      </c>
      <c r="BT5" s="8">
        <v>7</v>
      </c>
      <c r="BU5" s="8">
        <v>7</v>
      </c>
      <c r="BV5" s="8">
        <v>5</v>
      </c>
      <c r="BW5" s="8">
        <v>7</v>
      </c>
      <c r="BX5" s="8">
        <v>4</v>
      </c>
      <c r="BY5" s="8">
        <v>4</v>
      </c>
      <c r="BZ5" s="8">
        <v>5</v>
      </c>
      <c r="CA5" s="8">
        <v>5</v>
      </c>
      <c r="CB5" s="8">
        <v>5</v>
      </c>
      <c r="CC5" s="8">
        <v>0</v>
      </c>
      <c r="CD5" s="8">
        <v>1</v>
      </c>
      <c r="CE5" s="8">
        <v>0</v>
      </c>
      <c r="CF5" s="1">
        <v>0</v>
      </c>
      <c r="CG5" s="1">
        <v>0</v>
      </c>
      <c r="CH5" s="1">
        <v>1</v>
      </c>
      <c r="CI5" s="8">
        <v>0</v>
      </c>
      <c r="CJ5" s="8">
        <v>0</v>
      </c>
      <c r="CK5" s="8">
        <v>0</v>
      </c>
      <c r="CL5" s="8">
        <v>1</v>
      </c>
      <c r="CM5" s="8">
        <v>1</v>
      </c>
      <c r="CN5" s="8">
        <v>0</v>
      </c>
      <c r="CO5" s="8">
        <v>0</v>
      </c>
      <c r="CP5" s="8">
        <v>0</v>
      </c>
      <c r="CQ5" s="8" t="s">
        <v>370</v>
      </c>
      <c r="CR5" s="8" t="s">
        <v>370</v>
      </c>
      <c r="CS5" s="8">
        <v>0</v>
      </c>
      <c r="CT5" s="8">
        <v>1</v>
      </c>
      <c r="CU5" s="8">
        <v>0</v>
      </c>
      <c r="CV5" s="8">
        <v>0</v>
      </c>
      <c r="CW5" s="8">
        <v>1</v>
      </c>
      <c r="CX5" s="8">
        <v>0</v>
      </c>
      <c r="CY5" s="8">
        <v>1</v>
      </c>
      <c r="CZ5" s="8">
        <v>0</v>
      </c>
      <c r="DA5" s="8">
        <v>0</v>
      </c>
      <c r="DB5" s="8" t="s">
        <v>370</v>
      </c>
      <c r="DC5" s="8" t="s">
        <v>370</v>
      </c>
      <c r="DD5" s="8" t="s">
        <v>370</v>
      </c>
      <c r="DE5" s="8">
        <v>0</v>
      </c>
      <c r="DF5" s="8">
        <v>1</v>
      </c>
      <c r="DG5" s="8">
        <v>0</v>
      </c>
      <c r="DH5" s="8">
        <v>0</v>
      </c>
      <c r="DI5" s="8">
        <v>1</v>
      </c>
      <c r="DJ5" s="8">
        <v>0</v>
      </c>
      <c r="DK5" s="7"/>
    </row>
    <row r="6" spans="1:115" x14ac:dyDescent="0.35">
      <c r="A6" s="7" t="s">
        <v>372</v>
      </c>
      <c r="B6" s="1" t="s">
        <v>125</v>
      </c>
      <c r="C6" s="1">
        <v>0</v>
      </c>
      <c r="D6" s="1">
        <v>1</v>
      </c>
      <c r="E6" s="1">
        <v>0</v>
      </c>
      <c r="F6" s="1">
        <v>0</v>
      </c>
      <c r="G6" s="1">
        <v>0</v>
      </c>
      <c r="H6" s="1">
        <f t="shared" si="0"/>
        <v>2</v>
      </c>
      <c r="I6" s="1">
        <v>1</v>
      </c>
      <c r="J6" s="1">
        <v>1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1</v>
      </c>
      <c r="S6" s="1">
        <v>0</v>
      </c>
      <c r="T6" s="1">
        <v>1</v>
      </c>
      <c r="U6" s="1">
        <v>0</v>
      </c>
      <c r="V6" s="1">
        <v>0</v>
      </c>
      <c r="W6" s="1">
        <v>0</v>
      </c>
      <c r="X6" s="1">
        <v>0</v>
      </c>
      <c r="Y6" s="8">
        <v>0</v>
      </c>
      <c r="Z6" s="8">
        <v>0</v>
      </c>
      <c r="AA6" s="8">
        <v>0</v>
      </c>
      <c r="AB6" s="8">
        <v>0</v>
      </c>
      <c r="AC6" s="8">
        <v>0</v>
      </c>
      <c r="AD6" s="8">
        <v>1</v>
      </c>
      <c r="AE6" s="8">
        <v>90</v>
      </c>
      <c r="AF6" s="8">
        <v>5</v>
      </c>
      <c r="AG6" s="8">
        <v>1</v>
      </c>
      <c r="AH6" s="8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8">
        <v>1</v>
      </c>
      <c r="AP6" s="8">
        <v>0</v>
      </c>
      <c r="AQ6" s="8">
        <v>1</v>
      </c>
      <c r="AR6" s="8">
        <v>10</v>
      </c>
      <c r="AS6" s="8">
        <v>0</v>
      </c>
      <c r="AT6" s="8">
        <v>1</v>
      </c>
      <c r="AU6" s="8" t="s">
        <v>370</v>
      </c>
      <c r="AV6" s="8" t="s">
        <v>370</v>
      </c>
      <c r="AW6" s="8" t="s">
        <v>370</v>
      </c>
      <c r="AX6" s="8" t="s">
        <v>370</v>
      </c>
      <c r="AY6" s="8">
        <v>1</v>
      </c>
      <c r="AZ6" s="8">
        <v>0</v>
      </c>
      <c r="BA6" s="8">
        <v>1</v>
      </c>
      <c r="BB6" s="8">
        <v>0</v>
      </c>
      <c r="BC6" s="8">
        <v>0</v>
      </c>
      <c r="BD6" s="8">
        <v>1</v>
      </c>
      <c r="BE6" s="8">
        <v>0</v>
      </c>
      <c r="BF6" s="8">
        <v>0</v>
      </c>
      <c r="BG6" s="8">
        <v>0</v>
      </c>
      <c r="BH6" s="8">
        <v>1</v>
      </c>
      <c r="BI6" s="8">
        <v>0</v>
      </c>
      <c r="BJ6" s="8">
        <v>0</v>
      </c>
      <c r="BK6" s="8">
        <v>1</v>
      </c>
      <c r="BL6" s="8">
        <v>0</v>
      </c>
      <c r="BM6" s="8">
        <v>0</v>
      </c>
      <c r="BN6" s="8">
        <v>1</v>
      </c>
      <c r="BO6" s="8">
        <v>0</v>
      </c>
      <c r="BP6" s="8">
        <v>0</v>
      </c>
      <c r="BQ6" s="8">
        <v>1</v>
      </c>
      <c r="BR6" s="8">
        <v>0</v>
      </c>
      <c r="BS6" s="8">
        <v>1</v>
      </c>
      <c r="BT6" s="8">
        <v>7</v>
      </c>
      <c r="BU6" s="8">
        <v>6</v>
      </c>
      <c r="BV6" s="8">
        <v>4</v>
      </c>
      <c r="BW6" s="8">
        <v>6</v>
      </c>
      <c r="BX6" s="8">
        <v>6</v>
      </c>
      <c r="BY6" s="8">
        <v>6</v>
      </c>
      <c r="BZ6" s="8">
        <v>4</v>
      </c>
      <c r="CA6" s="8">
        <v>4</v>
      </c>
      <c r="CB6" s="8">
        <v>4</v>
      </c>
      <c r="CC6" s="8">
        <v>0</v>
      </c>
      <c r="CD6" s="8">
        <v>1</v>
      </c>
      <c r="CE6" s="8">
        <v>0</v>
      </c>
      <c r="CF6" s="1">
        <v>0</v>
      </c>
      <c r="CG6" s="1">
        <v>0</v>
      </c>
      <c r="CH6" s="1">
        <v>1</v>
      </c>
      <c r="CI6" s="8">
        <v>0</v>
      </c>
      <c r="CJ6" s="8">
        <v>0</v>
      </c>
      <c r="CK6" s="8">
        <v>0</v>
      </c>
      <c r="CL6" s="8">
        <v>1</v>
      </c>
      <c r="CM6" s="8" t="s">
        <v>370</v>
      </c>
      <c r="CN6" s="8" t="s">
        <v>370</v>
      </c>
      <c r="CO6" s="8" t="s">
        <v>370</v>
      </c>
      <c r="CP6" s="8" t="s">
        <v>370</v>
      </c>
      <c r="CQ6" s="8" t="s">
        <v>370</v>
      </c>
      <c r="CR6" s="8" t="s">
        <v>370</v>
      </c>
      <c r="CS6" s="8">
        <v>0</v>
      </c>
      <c r="CT6" s="8">
        <v>0</v>
      </c>
      <c r="CU6" s="8">
        <v>1</v>
      </c>
      <c r="CV6" s="8">
        <v>0</v>
      </c>
      <c r="CW6" s="8">
        <v>1</v>
      </c>
      <c r="CX6" s="8">
        <v>0</v>
      </c>
      <c r="CY6" s="8" t="s">
        <v>370</v>
      </c>
      <c r="CZ6" s="8" t="s">
        <v>370</v>
      </c>
      <c r="DA6" s="8" t="s">
        <v>370</v>
      </c>
      <c r="DB6" s="8">
        <v>1</v>
      </c>
      <c r="DC6" s="8">
        <v>0</v>
      </c>
      <c r="DD6" s="8">
        <v>0</v>
      </c>
      <c r="DE6" s="8" t="s">
        <v>370</v>
      </c>
      <c r="DF6" s="8" t="s">
        <v>370</v>
      </c>
      <c r="DG6" s="8" t="s">
        <v>370</v>
      </c>
      <c r="DH6" s="8">
        <v>1</v>
      </c>
      <c r="DI6" s="8">
        <v>0</v>
      </c>
      <c r="DJ6" s="8">
        <v>0</v>
      </c>
      <c r="DK6" s="7"/>
    </row>
    <row r="7" spans="1:115" x14ac:dyDescent="0.35">
      <c r="A7" s="7" t="s">
        <v>372</v>
      </c>
      <c r="B7" s="1" t="s">
        <v>126</v>
      </c>
      <c r="C7" s="1">
        <v>0</v>
      </c>
      <c r="D7" s="1">
        <v>1</v>
      </c>
      <c r="E7" s="1">
        <v>0</v>
      </c>
      <c r="F7" s="1">
        <v>0</v>
      </c>
      <c r="G7" s="1">
        <v>0</v>
      </c>
      <c r="H7" s="1">
        <f t="shared" si="0"/>
        <v>2</v>
      </c>
      <c r="I7" s="1">
        <v>1</v>
      </c>
      <c r="J7" s="1">
        <v>1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1</v>
      </c>
      <c r="T7" s="1">
        <v>1</v>
      </c>
      <c r="U7" s="1">
        <v>0</v>
      </c>
      <c r="V7" s="1">
        <v>0</v>
      </c>
      <c r="W7" s="1">
        <v>1</v>
      </c>
      <c r="X7" s="1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1</v>
      </c>
      <c r="AE7" s="8">
        <v>0</v>
      </c>
      <c r="AF7" s="8">
        <v>4</v>
      </c>
      <c r="AG7" s="8">
        <v>0</v>
      </c>
      <c r="AH7" s="8">
        <v>1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8">
        <v>1</v>
      </c>
      <c r="AP7" s="8">
        <v>0</v>
      </c>
      <c r="AQ7" s="8">
        <v>1</v>
      </c>
      <c r="AR7" s="8">
        <v>10</v>
      </c>
      <c r="AS7" s="8">
        <v>1</v>
      </c>
      <c r="AT7" s="8">
        <v>0</v>
      </c>
      <c r="AU7" s="8">
        <v>0</v>
      </c>
      <c r="AV7" s="8">
        <v>0</v>
      </c>
      <c r="AW7" s="8">
        <v>1</v>
      </c>
      <c r="AX7" s="8">
        <v>0</v>
      </c>
      <c r="AY7" s="8">
        <v>1</v>
      </c>
      <c r="AZ7" s="8">
        <v>0</v>
      </c>
      <c r="BA7" s="8">
        <v>1</v>
      </c>
      <c r="BB7" s="8">
        <v>0</v>
      </c>
      <c r="BC7" s="8">
        <v>1</v>
      </c>
      <c r="BD7" s="8">
        <v>0</v>
      </c>
      <c r="BE7" s="8">
        <v>1</v>
      </c>
      <c r="BF7" s="8">
        <v>0</v>
      </c>
      <c r="BG7" s="8">
        <v>0</v>
      </c>
      <c r="BH7" s="8">
        <v>1</v>
      </c>
      <c r="BI7" s="8">
        <v>0</v>
      </c>
      <c r="BJ7" s="8">
        <v>0</v>
      </c>
      <c r="BK7" s="8">
        <v>1</v>
      </c>
      <c r="BL7" s="8">
        <v>0</v>
      </c>
      <c r="BM7" s="8">
        <v>0</v>
      </c>
      <c r="BN7" s="8">
        <v>1</v>
      </c>
      <c r="BO7" s="8">
        <v>0</v>
      </c>
      <c r="BP7" s="8">
        <v>1</v>
      </c>
      <c r="BQ7" s="8">
        <v>0</v>
      </c>
      <c r="BR7" s="8">
        <v>1</v>
      </c>
      <c r="BS7" s="8">
        <v>0</v>
      </c>
      <c r="BT7" s="8">
        <v>7</v>
      </c>
      <c r="BU7" s="8">
        <v>7</v>
      </c>
      <c r="BV7" s="8">
        <v>4</v>
      </c>
      <c r="BW7" s="8">
        <v>6</v>
      </c>
      <c r="BX7" s="8">
        <v>5</v>
      </c>
      <c r="BY7" s="8">
        <v>4</v>
      </c>
      <c r="BZ7" s="8">
        <v>4</v>
      </c>
      <c r="CA7" s="8">
        <v>4</v>
      </c>
      <c r="CB7" s="8">
        <v>4</v>
      </c>
      <c r="CC7" s="8">
        <v>0</v>
      </c>
      <c r="CD7" s="8">
        <v>1</v>
      </c>
      <c r="CE7" s="8">
        <v>0</v>
      </c>
      <c r="CF7" s="1">
        <v>0</v>
      </c>
      <c r="CG7" s="1">
        <v>0</v>
      </c>
      <c r="CH7" s="1">
        <v>1</v>
      </c>
      <c r="CI7" s="8">
        <v>0</v>
      </c>
      <c r="CJ7" s="8">
        <v>0</v>
      </c>
      <c r="CK7" s="8">
        <v>0</v>
      </c>
      <c r="CL7" s="8">
        <v>1</v>
      </c>
      <c r="CM7" s="8">
        <v>0</v>
      </c>
      <c r="CN7" s="8">
        <v>0</v>
      </c>
      <c r="CO7" s="8">
        <v>1</v>
      </c>
      <c r="CP7" s="8">
        <v>0</v>
      </c>
      <c r="CQ7" s="8">
        <v>1</v>
      </c>
      <c r="CR7" s="8">
        <v>0</v>
      </c>
      <c r="CS7" s="8">
        <v>0</v>
      </c>
      <c r="CT7" s="8">
        <v>0</v>
      </c>
      <c r="CU7" s="8">
        <v>1</v>
      </c>
      <c r="CV7" s="8">
        <v>0</v>
      </c>
      <c r="CW7" s="8">
        <v>1</v>
      </c>
      <c r="CX7" s="8">
        <v>0</v>
      </c>
      <c r="CY7" s="8">
        <v>0</v>
      </c>
      <c r="CZ7" s="8">
        <v>0</v>
      </c>
      <c r="DA7" s="8">
        <v>1</v>
      </c>
      <c r="DB7" s="8">
        <v>1</v>
      </c>
      <c r="DC7" s="8">
        <v>0</v>
      </c>
      <c r="DD7" s="8">
        <v>0</v>
      </c>
      <c r="DE7" s="8">
        <v>0</v>
      </c>
      <c r="DF7" s="8">
        <v>1</v>
      </c>
      <c r="DG7" s="8">
        <v>0</v>
      </c>
      <c r="DH7" s="8">
        <v>0</v>
      </c>
      <c r="DI7" s="8">
        <v>1</v>
      </c>
      <c r="DJ7" s="8">
        <v>0</v>
      </c>
      <c r="DK7" s="7"/>
    </row>
    <row r="8" spans="1:115" x14ac:dyDescent="0.35">
      <c r="A8" s="7" t="s">
        <v>372</v>
      </c>
      <c r="B8" s="1" t="s">
        <v>127</v>
      </c>
      <c r="C8" s="1">
        <v>1</v>
      </c>
      <c r="D8" s="1">
        <v>0</v>
      </c>
      <c r="E8" s="1">
        <v>0</v>
      </c>
      <c r="F8" s="1">
        <v>0</v>
      </c>
      <c r="G8" s="1">
        <v>0</v>
      </c>
      <c r="H8" s="1">
        <f t="shared" si="0"/>
        <v>1</v>
      </c>
      <c r="I8" s="1">
        <v>1</v>
      </c>
      <c r="J8" s="1">
        <v>1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1</v>
      </c>
      <c r="Q8" s="1">
        <v>0</v>
      </c>
      <c r="R8" s="1">
        <v>0</v>
      </c>
      <c r="S8" s="1">
        <v>0</v>
      </c>
      <c r="T8" s="1">
        <v>1</v>
      </c>
      <c r="U8" s="1">
        <v>0</v>
      </c>
      <c r="V8" s="1">
        <v>1</v>
      </c>
      <c r="W8" s="1">
        <v>0</v>
      </c>
      <c r="X8" s="1">
        <v>0</v>
      </c>
      <c r="Y8" s="8">
        <v>0</v>
      </c>
      <c r="Z8" s="8">
        <v>1</v>
      </c>
      <c r="AA8" s="8">
        <v>0</v>
      </c>
      <c r="AB8" s="8">
        <v>0</v>
      </c>
      <c r="AC8" s="8">
        <v>0</v>
      </c>
      <c r="AD8" s="8">
        <v>0</v>
      </c>
      <c r="AE8" s="8">
        <v>100</v>
      </c>
      <c r="AF8" s="8">
        <v>6</v>
      </c>
      <c r="AG8" s="8">
        <v>1</v>
      </c>
      <c r="AH8" s="8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8">
        <v>1</v>
      </c>
      <c r="AQ8" s="8">
        <v>1</v>
      </c>
      <c r="AR8" s="8">
        <v>5</v>
      </c>
      <c r="AS8" s="8">
        <v>1</v>
      </c>
      <c r="AT8" s="8">
        <v>0</v>
      </c>
      <c r="AU8" s="8">
        <v>0</v>
      </c>
      <c r="AV8" s="8">
        <v>1</v>
      </c>
      <c r="AW8" s="8">
        <v>0</v>
      </c>
      <c r="AX8" s="8">
        <v>0</v>
      </c>
      <c r="AY8" s="8">
        <v>1</v>
      </c>
      <c r="AZ8" s="8">
        <v>0</v>
      </c>
      <c r="BA8" s="8">
        <v>0</v>
      </c>
      <c r="BB8" s="8">
        <v>1</v>
      </c>
      <c r="BC8" s="8">
        <v>1</v>
      </c>
      <c r="BD8" s="8">
        <v>0</v>
      </c>
      <c r="BE8" s="8">
        <v>0</v>
      </c>
      <c r="BF8" s="8">
        <v>0</v>
      </c>
      <c r="BG8" s="8">
        <v>1</v>
      </c>
      <c r="BH8" s="8">
        <v>0</v>
      </c>
      <c r="BI8" s="8">
        <v>0</v>
      </c>
      <c r="BJ8" s="8">
        <v>1</v>
      </c>
      <c r="BK8" s="8">
        <v>0</v>
      </c>
      <c r="BL8" s="8">
        <v>1</v>
      </c>
      <c r="BM8" s="8">
        <v>0</v>
      </c>
      <c r="BN8" s="8">
        <v>1</v>
      </c>
      <c r="BO8" s="8">
        <v>0</v>
      </c>
      <c r="BP8" s="8">
        <v>1</v>
      </c>
      <c r="BQ8" s="8">
        <v>0</v>
      </c>
      <c r="BR8" s="8">
        <v>0</v>
      </c>
      <c r="BS8" s="8">
        <v>1</v>
      </c>
      <c r="BT8" s="8">
        <v>7</v>
      </c>
      <c r="BU8" s="8">
        <v>7</v>
      </c>
      <c r="BV8" s="8">
        <v>7</v>
      </c>
      <c r="BW8" s="8">
        <v>7</v>
      </c>
      <c r="BX8" s="8">
        <v>6</v>
      </c>
      <c r="BY8" s="8">
        <v>6</v>
      </c>
      <c r="BZ8" s="8">
        <v>4</v>
      </c>
      <c r="CA8" s="8">
        <v>6</v>
      </c>
      <c r="CB8" s="8">
        <v>6</v>
      </c>
      <c r="CC8" s="8">
        <v>1</v>
      </c>
      <c r="CD8" s="8">
        <v>0</v>
      </c>
      <c r="CE8" s="8">
        <v>0</v>
      </c>
      <c r="CF8" s="1">
        <v>0</v>
      </c>
      <c r="CG8" s="1">
        <v>1</v>
      </c>
      <c r="CH8" s="1">
        <v>0</v>
      </c>
      <c r="CI8" s="8">
        <v>0</v>
      </c>
      <c r="CJ8" s="8">
        <v>0</v>
      </c>
      <c r="CK8" s="8">
        <v>0</v>
      </c>
      <c r="CL8" s="8">
        <v>1</v>
      </c>
      <c r="CM8" s="8">
        <v>0</v>
      </c>
      <c r="CN8" s="8">
        <v>1</v>
      </c>
      <c r="CO8" s="8">
        <v>0</v>
      </c>
      <c r="CP8" s="8">
        <v>0</v>
      </c>
      <c r="CQ8" s="8">
        <v>1</v>
      </c>
      <c r="CR8" s="8">
        <v>0</v>
      </c>
      <c r="CS8" s="8">
        <v>0</v>
      </c>
      <c r="CT8" s="8">
        <v>1</v>
      </c>
      <c r="CU8" s="8">
        <v>0</v>
      </c>
      <c r="CV8" s="8">
        <v>0</v>
      </c>
      <c r="CW8" s="8">
        <v>0</v>
      </c>
      <c r="CX8" s="8">
        <v>1</v>
      </c>
      <c r="CY8" s="8">
        <v>0</v>
      </c>
      <c r="CZ8" s="8">
        <v>1</v>
      </c>
      <c r="DA8" s="8">
        <v>0</v>
      </c>
      <c r="DB8" s="8">
        <v>0</v>
      </c>
      <c r="DC8" s="8">
        <v>1</v>
      </c>
      <c r="DD8" s="8">
        <v>0</v>
      </c>
      <c r="DE8" s="8">
        <v>1</v>
      </c>
      <c r="DF8" s="8">
        <v>0</v>
      </c>
      <c r="DG8" s="8">
        <v>0</v>
      </c>
      <c r="DH8" s="8">
        <v>0</v>
      </c>
      <c r="DI8" s="8">
        <v>1</v>
      </c>
      <c r="DJ8" s="8">
        <v>0</v>
      </c>
      <c r="DK8" s="7"/>
    </row>
    <row r="9" spans="1:115" x14ac:dyDescent="0.35">
      <c r="A9" s="7" t="s">
        <v>372</v>
      </c>
      <c r="B9" s="1" t="s">
        <v>128</v>
      </c>
      <c r="C9" s="1">
        <v>1</v>
      </c>
      <c r="D9" s="1">
        <v>0</v>
      </c>
      <c r="E9" s="1">
        <v>0</v>
      </c>
      <c r="F9" s="1">
        <v>0</v>
      </c>
      <c r="G9" s="1">
        <v>0</v>
      </c>
      <c r="H9" s="1">
        <f t="shared" si="0"/>
        <v>1</v>
      </c>
      <c r="I9" s="1">
        <v>1</v>
      </c>
      <c r="J9" s="1">
        <v>1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1</v>
      </c>
      <c r="R9" s="1">
        <v>0</v>
      </c>
      <c r="S9" s="1">
        <v>0</v>
      </c>
      <c r="T9" s="1">
        <v>1</v>
      </c>
      <c r="U9" s="1">
        <v>0</v>
      </c>
      <c r="V9" s="1">
        <v>1</v>
      </c>
      <c r="W9" s="1">
        <v>0</v>
      </c>
      <c r="X9" s="1">
        <v>0</v>
      </c>
      <c r="Y9" s="8">
        <v>0</v>
      </c>
      <c r="Z9" s="8">
        <v>1</v>
      </c>
      <c r="AA9" s="8">
        <v>0</v>
      </c>
      <c r="AB9" s="8">
        <v>0</v>
      </c>
      <c r="AC9" s="8">
        <v>0</v>
      </c>
      <c r="AD9" s="8">
        <v>0</v>
      </c>
      <c r="AE9" s="8">
        <v>100</v>
      </c>
      <c r="AF9" s="8">
        <v>7</v>
      </c>
      <c r="AG9" s="8">
        <v>1</v>
      </c>
      <c r="AH9" s="8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8">
        <v>0</v>
      </c>
      <c r="AP9" s="8">
        <v>1</v>
      </c>
      <c r="AQ9" s="8">
        <v>1</v>
      </c>
      <c r="AR9" s="8">
        <v>5</v>
      </c>
      <c r="AS9" s="8">
        <v>1</v>
      </c>
      <c r="AT9" s="8">
        <v>0</v>
      </c>
      <c r="AU9" s="8">
        <v>1</v>
      </c>
      <c r="AV9" s="8">
        <v>0</v>
      </c>
      <c r="AW9" s="8">
        <v>0</v>
      </c>
      <c r="AX9" s="8">
        <v>0</v>
      </c>
      <c r="AY9" s="8">
        <v>1</v>
      </c>
      <c r="AZ9" s="8">
        <v>0</v>
      </c>
      <c r="BA9" s="8">
        <v>1</v>
      </c>
      <c r="BB9" s="8">
        <v>0</v>
      </c>
      <c r="BC9" s="8">
        <v>1</v>
      </c>
      <c r="BD9" s="8">
        <v>0</v>
      </c>
      <c r="BE9" s="8">
        <v>0</v>
      </c>
      <c r="BF9" s="8">
        <v>0</v>
      </c>
      <c r="BG9" s="8">
        <v>1</v>
      </c>
      <c r="BH9" s="8">
        <v>0</v>
      </c>
      <c r="BI9" s="8">
        <v>0</v>
      </c>
      <c r="BJ9" s="8">
        <v>1</v>
      </c>
      <c r="BK9" s="8">
        <v>0</v>
      </c>
      <c r="BL9" s="8">
        <v>1</v>
      </c>
      <c r="BM9" s="8">
        <v>0</v>
      </c>
      <c r="BN9" s="8">
        <v>1</v>
      </c>
      <c r="BO9" s="8">
        <v>0</v>
      </c>
      <c r="BP9" s="8">
        <v>1</v>
      </c>
      <c r="BQ9" s="8">
        <v>0</v>
      </c>
      <c r="BR9" s="8">
        <v>0</v>
      </c>
      <c r="BS9" s="8">
        <v>1</v>
      </c>
      <c r="BT9" s="8">
        <v>6</v>
      </c>
      <c r="BU9" s="8">
        <v>6</v>
      </c>
      <c r="BV9" s="8">
        <v>5</v>
      </c>
      <c r="BW9" s="8">
        <v>5</v>
      </c>
      <c r="BX9" s="8">
        <v>7</v>
      </c>
      <c r="BY9" s="8">
        <v>6</v>
      </c>
      <c r="BZ9" s="8">
        <v>5</v>
      </c>
      <c r="CA9" s="8">
        <v>6</v>
      </c>
      <c r="CB9" s="8">
        <v>6</v>
      </c>
      <c r="CC9" s="8">
        <v>0</v>
      </c>
      <c r="CD9" s="8">
        <v>1</v>
      </c>
      <c r="CE9" s="8">
        <v>0</v>
      </c>
      <c r="CF9" s="1">
        <v>0</v>
      </c>
      <c r="CG9" s="1">
        <v>0</v>
      </c>
      <c r="CH9" s="1">
        <v>1</v>
      </c>
      <c r="CI9" s="8">
        <v>0</v>
      </c>
      <c r="CJ9" s="8">
        <v>0</v>
      </c>
      <c r="CK9" s="8">
        <v>0</v>
      </c>
      <c r="CL9" s="8">
        <v>1</v>
      </c>
      <c r="CM9" s="8">
        <v>0</v>
      </c>
      <c r="CN9" s="8">
        <v>1</v>
      </c>
      <c r="CO9" s="8">
        <v>0</v>
      </c>
      <c r="CP9" s="8">
        <v>0</v>
      </c>
      <c r="CQ9" s="8">
        <v>0</v>
      </c>
      <c r="CR9" s="8">
        <v>1</v>
      </c>
      <c r="CS9" s="8">
        <v>0</v>
      </c>
      <c r="CT9" s="8">
        <v>1</v>
      </c>
      <c r="CU9" s="8">
        <v>0</v>
      </c>
      <c r="CV9" s="8">
        <v>1</v>
      </c>
      <c r="CW9" s="8">
        <v>0</v>
      </c>
      <c r="CX9" s="8">
        <v>0</v>
      </c>
      <c r="CY9" s="8">
        <v>1</v>
      </c>
      <c r="CZ9" s="8">
        <v>0</v>
      </c>
      <c r="DA9" s="8">
        <v>0</v>
      </c>
      <c r="DB9" s="8">
        <v>1</v>
      </c>
      <c r="DC9" s="8">
        <v>0</v>
      </c>
      <c r="DD9" s="8">
        <v>0</v>
      </c>
      <c r="DE9" s="8">
        <v>0</v>
      </c>
      <c r="DF9" s="8">
        <v>1</v>
      </c>
      <c r="DG9" s="8">
        <v>0</v>
      </c>
      <c r="DH9" s="8">
        <v>1</v>
      </c>
      <c r="DI9" s="8">
        <v>0</v>
      </c>
      <c r="DJ9" s="8">
        <v>0</v>
      </c>
      <c r="DK9" s="7"/>
    </row>
    <row r="10" spans="1:115" x14ac:dyDescent="0.35">
      <c r="A10" s="7" t="s">
        <v>372</v>
      </c>
      <c r="B10" s="1" t="s">
        <v>129</v>
      </c>
      <c r="C10" s="1">
        <v>0</v>
      </c>
      <c r="D10" s="1">
        <v>1</v>
      </c>
      <c r="E10" s="1">
        <v>0</v>
      </c>
      <c r="F10" s="1">
        <v>0</v>
      </c>
      <c r="G10" s="1">
        <v>0</v>
      </c>
      <c r="H10" s="1">
        <f t="shared" si="0"/>
        <v>2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1</v>
      </c>
      <c r="T10" s="1">
        <v>0</v>
      </c>
      <c r="U10" s="1">
        <v>1</v>
      </c>
      <c r="V10" s="1">
        <v>1</v>
      </c>
      <c r="W10" s="1">
        <v>0</v>
      </c>
      <c r="X10" s="1">
        <v>0</v>
      </c>
      <c r="Y10" s="8">
        <v>0</v>
      </c>
      <c r="Z10" s="8">
        <v>0</v>
      </c>
      <c r="AA10" s="8">
        <v>1</v>
      </c>
      <c r="AB10" s="8">
        <v>0</v>
      </c>
      <c r="AC10" s="8">
        <v>0</v>
      </c>
      <c r="AD10" s="8">
        <v>0</v>
      </c>
      <c r="AE10" s="8">
        <v>51</v>
      </c>
      <c r="AF10" s="8">
        <v>4</v>
      </c>
      <c r="AG10" s="8">
        <v>0</v>
      </c>
      <c r="AH10" s="8">
        <v>1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8">
        <v>0</v>
      </c>
      <c r="AP10" s="8">
        <v>1</v>
      </c>
      <c r="AQ10" s="8">
        <v>1</v>
      </c>
      <c r="AR10" s="8">
        <v>15</v>
      </c>
      <c r="AS10" s="8">
        <v>1</v>
      </c>
      <c r="AT10" s="8">
        <v>0</v>
      </c>
      <c r="AU10" s="8">
        <v>1</v>
      </c>
      <c r="AV10" s="8">
        <v>0</v>
      </c>
      <c r="AW10" s="8">
        <v>0</v>
      </c>
      <c r="AX10" s="8">
        <v>0</v>
      </c>
      <c r="AY10" s="8">
        <v>1</v>
      </c>
      <c r="AZ10" s="8">
        <v>0</v>
      </c>
      <c r="BA10" s="8">
        <v>0</v>
      </c>
      <c r="BB10" s="8">
        <v>1</v>
      </c>
      <c r="BC10" s="8">
        <v>1</v>
      </c>
      <c r="BD10" s="8">
        <v>0</v>
      </c>
      <c r="BE10" s="8">
        <v>1</v>
      </c>
      <c r="BF10" s="8">
        <v>1</v>
      </c>
      <c r="BG10" s="8">
        <v>0</v>
      </c>
      <c r="BH10" s="8">
        <v>1</v>
      </c>
      <c r="BI10" s="8">
        <v>0</v>
      </c>
      <c r="BJ10" s="8">
        <v>0</v>
      </c>
      <c r="BK10" s="8">
        <v>0</v>
      </c>
      <c r="BL10" s="8">
        <v>1</v>
      </c>
      <c r="BM10" s="8">
        <v>0</v>
      </c>
      <c r="BN10" s="8">
        <v>1</v>
      </c>
      <c r="BO10" s="8">
        <v>0</v>
      </c>
      <c r="BP10" s="8">
        <v>0</v>
      </c>
      <c r="BQ10" s="8">
        <v>1</v>
      </c>
      <c r="BR10" s="8">
        <v>1</v>
      </c>
      <c r="BS10" s="8">
        <v>0</v>
      </c>
      <c r="BT10" s="8">
        <v>7</v>
      </c>
      <c r="BU10" s="8">
        <v>7</v>
      </c>
      <c r="BV10" s="8">
        <v>5</v>
      </c>
      <c r="BW10" s="8">
        <v>4</v>
      </c>
      <c r="BX10" s="8">
        <v>7</v>
      </c>
      <c r="BY10" s="8">
        <v>5</v>
      </c>
      <c r="BZ10" s="8">
        <v>4</v>
      </c>
      <c r="CA10" s="8">
        <v>4</v>
      </c>
      <c r="CB10" s="8">
        <v>5</v>
      </c>
      <c r="CC10" s="8">
        <v>0</v>
      </c>
      <c r="CD10" s="8">
        <v>1</v>
      </c>
      <c r="CE10" s="8">
        <v>0</v>
      </c>
      <c r="CF10" s="1">
        <v>0</v>
      </c>
      <c r="CG10" s="1">
        <v>0</v>
      </c>
      <c r="CH10" s="1">
        <v>0</v>
      </c>
      <c r="CI10" s="8">
        <v>1</v>
      </c>
      <c r="CJ10" s="8">
        <v>1</v>
      </c>
      <c r="CK10" s="8">
        <v>0</v>
      </c>
      <c r="CL10" s="8">
        <v>0</v>
      </c>
      <c r="CM10" s="8">
        <v>1</v>
      </c>
      <c r="CN10" s="8">
        <v>0</v>
      </c>
      <c r="CO10" s="8">
        <v>0</v>
      </c>
      <c r="CP10" s="8">
        <v>0</v>
      </c>
      <c r="CQ10" s="8">
        <v>1</v>
      </c>
      <c r="CR10" s="8">
        <v>0</v>
      </c>
      <c r="CS10" s="8">
        <v>0</v>
      </c>
      <c r="CT10" s="8">
        <v>1</v>
      </c>
      <c r="CU10" s="8">
        <v>0</v>
      </c>
      <c r="CV10" s="8">
        <v>0</v>
      </c>
      <c r="CW10" s="8">
        <v>1</v>
      </c>
      <c r="CX10" s="8">
        <v>0</v>
      </c>
      <c r="CY10" s="8" t="s">
        <v>370</v>
      </c>
      <c r="CZ10" s="8" t="s">
        <v>370</v>
      </c>
      <c r="DA10" s="8" t="s">
        <v>370</v>
      </c>
      <c r="DB10" s="8">
        <v>1</v>
      </c>
      <c r="DC10" s="8">
        <v>0</v>
      </c>
      <c r="DD10" s="8">
        <v>0</v>
      </c>
      <c r="DE10" s="8">
        <v>0</v>
      </c>
      <c r="DF10" s="8">
        <v>1</v>
      </c>
      <c r="DG10" s="8">
        <v>0</v>
      </c>
      <c r="DH10" s="8">
        <v>0</v>
      </c>
      <c r="DI10" s="8">
        <v>1</v>
      </c>
      <c r="DJ10" s="8">
        <v>0</v>
      </c>
      <c r="DK10" s="7"/>
    </row>
    <row r="11" spans="1:115" x14ac:dyDescent="0.35">
      <c r="A11" s="7" t="s">
        <v>372</v>
      </c>
      <c r="B11" s="1" t="s">
        <v>130</v>
      </c>
      <c r="C11" s="1">
        <v>0</v>
      </c>
      <c r="D11" s="1">
        <v>1</v>
      </c>
      <c r="E11" s="1">
        <v>0</v>
      </c>
      <c r="F11" s="1">
        <v>0</v>
      </c>
      <c r="G11" s="1">
        <v>0</v>
      </c>
      <c r="H11" s="1">
        <f t="shared" si="0"/>
        <v>2</v>
      </c>
      <c r="I11" s="1">
        <v>1</v>
      </c>
      <c r="J11" s="1">
        <v>1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1</v>
      </c>
      <c r="T11" s="1">
        <v>1</v>
      </c>
      <c r="U11" s="1">
        <v>0</v>
      </c>
      <c r="V11" s="1">
        <v>1</v>
      </c>
      <c r="W11" s="1">
        <v>0</v>
      </c>
      <c r="X11" s="1">
        <v>0</v>
      </c>
      <c r="Y11" s="8">
        <v>0</v>
      </c>
      <c r="Z11" s="8">
        <v>1</v>
      </c>
      <c r="AA11" s="8">
        <v>0</v>
      </c>
      <c r="AB11" s="8">
        <v>0</v>
      </c>
      <c r="AC11" s="8">
        <v>0</v>
      </c>
      <c r="AD11" s="8">
        <v>0</v>
      </c>
      <c r="AE11" s="8">
        <v>100</v>
      </c>
      <c r="AF11" s="8">
        <v>5</v>
      </c>
      <c r="AG11" s="8">
        <v>1</v>
      </c>
      <c r="AH11" s="8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8" t="s">
        <v>370</v>
      </c>
      <c r="AP11" s="8" t="s">
        <v>370</v>
      </c>
      <c r="AQ11" s="8">
        <v>1</v>
      </c>
      <c r="AR11" s="8">
        <v>0</v>
      </c>
      <c r="AS11" s="8">
        <v>1</v>
      </c>
      <c r="AT11" s="8">
        <v>0</v>
      </c>
      <c r="AU11" s="8">
        <v>0</v>
      </c>
      <c r="AV11" s="8">
        <v>1</v>
      </c>
      <c r="AW11" s="8">
        <v>0</v>
      </c>
      <c r="AX11" s="8">
        <v>0</v>
      </c>
      <c r="AY11" s="8">
        <v>1</v>
      </c>
      <c r="AZ11" s="8">
        <v>0</v>
      </c>
      <c r="BA11" s="8">
        <v>1</v>
      </c>
      <c r="BB11" s="8">
        <v>0</v>
      </c>
      <c r="BC11" s="8">
        <v>1</v>
      </c>
      <c r="BD11" s="8">
        <v>0</v>
      </c>
      <c r="BE11" s="8">
        <v>1</v>
      </c>
      <c r="BF11" s="8">
        <v>0</v>
      </c>
      <c r="BG11" s="8">
        <v>0</v>
      </c>
      <c r="BH11" s="8">
        <v>1</v>
      </c>
      <c r="BI11" s="8">
        <v>0</v>
      </c>
      <c r="BJ11" s="8">
        <v>0</v>
      </c>
      <c r="BK11" s="8">
        <v>0</v>
      </c>
      <c r="BL11" s="8">
        <v>1</v>
      </c>
      <c r="BM11" s="8">
        <v>0</v>
      </c>
      <c r="BN11" s="8">
        <v>0</v>
      </c>
      <c r="BO11" s="8">
        <v>1</v>
      </c>
      <c r="BP11" s="8">
        <v>0</v>
      </c>
      <c r="BQ11" s="8">
        <v>1</v>
      </c>
      <c r="BR11" s="8">
        <v>1</v>
      </c>
      <c r="BS11" s="8">
        <v>0</v>
      </c>
      <c r="BT11" s="8">
        <v>4</v>
      </c>
      <c r="BU11" s="8">
        <v>4</v>
      </c>
      <c r="BV11" s="8">
        <v>4</v>
      </c>
      <c r="BW11" s="8">
        <v>4</v>
      </c>
      <c r="BX11" s="8">
        <v>5</v>
      </c>
      <c r="BY11" s="8">
        <v>5</v>
      </c>
      <c r="BZ11" s="8">
        <v>5</v>
      </c>
      <c r="CA11" s="8">
        <v>5</v>
      </c>
      <c r="CB11" s="8">
        <v>5</v>
      </c>
      <c r="CC11" s="8">
        <v>0</v>
      </c>
      <c r="CD11" s="8">
        <v>1</v>
      </c>
      <c r="CE11" s="8">
        <v>0</v>
      </c>
      <c r="CF11" s="1">
        <v>0</v>
      </c>
      <c r="CG11" s="1">
        <v>1</v>
      </c>
      <c r="CH11" s="1">
        <v>0</v>
      </c>
      <c r="CI11" s="8">
        <v>0</v>
      </c>
      <c r="CJ11" s="8">
        <v>1</v>
      </c>
      <c r="CK11" s="8">
        <v>0</v>
      </c>
      <c r="CL11" s="8">
        <v>0</v>
      </c>
      <c r="CM11" s="8">
        <v>0</v>
      </c>
      <c r="CN11" s="8">
        <v>1</v>
      </c>
      <c r="CO11" s="8">
        <v>0</v>
      </c>
      <c r="CP11" s="8">
        <v>0</v>
      </c>
      <c r="CQ11" s="8">
        <v>1</v>
      </c>
      <c r="CR11" s="8">
        <v>0</v>
      </c>
      <c r="CS11" s="8">
        <v>1</v>
      </c>
      <c r="CT11" s="8">
        <v>0</v>
      </c>
      <c r="CU11" s="8">
        <v>0</v>
      </c>
      <c r="CV11" s="8">
        <v>0</v>
      </c>
      <c r="CW11" s="8">
        <v>1</v>
      </c>
      <c r="CX11" s="8">
        <v>0</v>
      </c>
      <c r="CY11" s="8">
        <v>1</v>
      </c>
      <c r="CZ11" s="8">
        <v>0</v>
      </c>
      <c r="DA11" s="8">
        <v>0</v>
      </c>
      <c r="DB11" s="8">
        <v>0</v>
      </c>
      <c r="DC11" s="8">
        <v>1</v>
      </c>
      <c r="DD11" s="8">
        <v>0</v>
      </c>
      <c r="DE11" s="8">
        <v>0</v>
      </c>
      <c r="DF11" s="8">
        <v>1</v>
      </c>
      <c r="DG11" s="8">
        <v>0</v>
      </c>
      <c r="DH11" s="8">
        <v>0</v>
      </c>
      <c r="DI11" s="8">
        <v>1</v>
      </c>
      <c r="DJ11" s="8">
        <v>0</v>
      </c>
      <c r="DK11" s="7"/>
    </row>
    <row r="12" spans="1:115" x14ac:dyDescent="0.35">
      <c r="A12" s="7" t="s">
        <v>372</v>
      </c>
      <c r="B12" s="1" t="s">
        <v>131</v>
      </c>
      <c r="C12" s="1">
        <v>0</v>
      </c>
      <c r="D12" s="1">
        <v>0</v>
      </c>
      <c r="E12" s="1">
        <v>1</v>
      </c>
      <c r="F12" s="1">
        <v>0</v>
      </c>
      <c r="G12" s="1">
        <v>0</v>
      </c>
      <c r="H12" s="1">
        <f t="shared" si="0"/>
        <v>3</v>
      </c>
      <c r="I12" s="1">
        <v>1</v>
      </c>
      <c r="J12" s="1">
        <v>1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1</v>
      </c>
      <c r="S12" s="1">
        <v>0</v>
      </c>
      <c r="T12" s="1">
        <v>1</v>
      </c>
      <c r="U12" s="1">
        <v>0</v>
      </c>
      <c r="V12" s="1">
        <v>1</v>
      </c>
      <c r="W12" s="1">
        <v>0</v>
      </c>
      <c r="X12" s="1">
        <v>0</v>
      </c>
      <c r="Y12" s="8">
        <v>0</v>
      </c>
      <c r="Z12" s="8">
        <v>0</v>
      </c>
      <c r="AA12" s="8">
        <v>0</v>
      </c>
      <c r="AB12" s="8">
        <v>1</v>
      </c>
      <c r="AC12" s="8">
        <v>0</v>
      </c>
      <c r="AD12" s="8">
        <v>0</v>
      </c>
      <c r="AE12" s="8">
        <v>100</v>
      </c>
      <c r="AF12" s="8">
        <v>6</v>
      </c>
      <c r="AG12" s="8">
        <v>1</v>
      </c>
      <c r="AH12" s="8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8">
        <v>1</v>
      </c>
      <c r="AP12" s="8">
        <v>0</v>
      </c>
      <c r="AQ12" s="8">
        <v>1</v>
      </c>
      <c r="AR12" s="8">
        <v>0</v>
      </c>
      <c r="AS12" s="8">
        <v>1</v>
      </c>
      <c r="AT12" s="8">
        <v>0</v>
      </c>
      <c r="AU12" s="8">
        <v>0</v>
      </c>
      <c r="AV12" s="8">
        <v>0</v>
      </c>
      <c r="AW12" s="8">
        <v>1</v>
      </c>
      <c r="AX12" s="8">
        <v>0</v>
      </c>
      <c r="AY12" s="8">
        <v>1</v>
      </c>
      <c r="AZ12" s="8">
        <v>0</v>
      </c>
      <c r="BA12" s="8">
        <v>0</v>
      </c>
      <c r="BB12" s="8">
        <v>1</v>
      </c>
      <c r="BC12" s="8">
        <v>0</v>
      </c>
      <c r="BD12" s="8">
        <v>1</v>
      </c>
      <c r="BE12" s="8">
        <v>0</v>
      </c>
      <c r="BF12" s="8">
        <v>0</v>
      </c>
      <c r="BG12" s="8">
        <v>0</v>
      </c>
      <c r="BH12" s="8">
        <v>1</v>
      </c>
      <c r="BI12" s="8">
        <v>0</v>
      </c>
      <c r="BJ12" s="8">
        <v>0</v>
      </c>
      <c r="BK12" s="8">
        <v>0</v>
      </c>
      <c r="BL12" s="8">
        <v>1</v>
      </c>
      <c r="BM12" s="8">
        <v>0</v>
      </c>
      <c r="BN12" s="8">
        <v>1</v>
      </c>
      <c r="BO12" s="8">
        <v>0</v>
      </c>
      <c r="BP12" s="8">
        <v>1</v>
      </c>
      <c r="BQ12" s="8">
        <v>0</v>
      </c>
      <c r="BR12" s="8">
        <v>0</v>
      </c>
      <c r="BS12" s="8">
        <v>1</v>
      </c>
      <c r="BT12" s="8">
        <v>7</v>
      </c>
      <c r="BU12" s="8">
        <v>7</v>
      </c>
      <c r="BV12" s="8">
        <v>7</v>
      </c>
      <c r="BW12" s="8">
        <v>7</v>
      </c>
      <c r="BX12" s="8">
        <v>5</v>
      </c>
      <c r="BY12" s="8">
        <v>4</v>
      </c>
      <c r="BZ12" s="8">
        <v>4</v>
      </c>
      <c r="CA12" s="8">
        <v>4</v>
      </c>
      <c r="CB12" s="8">
        <v>4</v>
      </c>
      <c r="CC12" s="8">
        <v>0</v>
      </c>
      <c r="CD12" s="8">
        <v>1</v>
      </c>
      <c r="CE12" s="8">
        <v>0</v>
      </c>
      <c r="CF12" s="1">
        <v>0</v>
      </c>
      <c r="CG12" s="1">
        <v>1</v>
      </c>
      <c r="CH12" s="1">
        <v>0</v>
      </c>
      <c r="CI12" s="8">
        <v>0</v>
      </c>
      <c r="CJ12" s="8">
        <v>0</v>
      </c>
      <c r="CK12" s="8">
        <v>1</v>
      </c>
      <c r="CL12" s="8">
        <v>0</v>
      </c>
      <c r="CM12" s="8">
        <v>0</v>
      </c>
      <c r="CN12" s="8">
        <v>1</v>
      </c>
      <c r="CO12" s="8">
        <v>0</v>
      </c>
      <c r="CP12" s="8">
        <v>0</v>
      </c>
      <c r="CQ12" s="8">
        <v>0</v>
      </c>
      <c r="CR12" s="8">
        <v>1</v>
      </c>
      <c r="CS12" s="8">
        <v>0</v>
      </c>
      <c r="CT12" s="8">
        <v>1</v>
      </c>
      <c r="CU12" s="8">
        <v>0</v>
      </c>
      <c r="CV12" s="8">
        <v>0</v>
      </c>
      <c r="CW12" s="8">
        <v>1</v>
      </c>
      <c r="CX12" s="8">
        <v>0</v>
      </c>
      <c r="CY12" s="8">
        <v>1</v>
      </c>
      <c r="CZ12" s="8">
        <v>0</v>
      </c>
      <c r="DA12" s="8">
        <v>0</v>
      </c>
      <c r="DB12" s="8">
        <v>0</v>
      </c>
      <c r="DC12" s="8">
        <v>1</v>
      </c>
      <c r="DD12" s="8">
        <v>0</v>
      </c>
      <c r="DE12" s="8">
        <v>0</v>
      </c>
      <c r="DF12" s="8">
        <v>1</v>
      </c>
      <c r="DG12" s="8">
        <v>0</v>
      </c>
      <c r="DH12" s="8">
        <v>0</v>
      </c>
      <c r="DI12" s="8">
        <v>1</v>
      </c>
      <c r="DJ12" s="8">
        <v>0</v>
      </c>
      <c r="DK12" s="7"/>
    </row>
    <row r="13" spans="1:115" x14ac:dyDescent="0.35">
      <c r="A13" s="7" t="s">
        <v>372</v>
      </c>
      <c r="B13" s="1" t="s">
        <v>132</v>
      </c>
      <c r="C13" s="1">
        <v>0</v>
      </c>
      <c r="D13" s="1">
        <v>0</v>
      </c>
      <c r="E13" s="1">
        <v>0</v>
      </c>
      <c r="F13" s="1">
        <v>0</v>
      </c>
      <c r="G13" s="1">
        <v>1</v>
      </c>
      <c r="H13" s="1">
        <f t="shared" si="0"/>
        <v>5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1</v>
      </c>
      <c r="T13" s="1">
        <v>0</v>
      </c>
      <c r="U13" s="1">
        <v>1</v>
      </c>
      <c r="V13" s="1">
        <v>0</v>
      </c>
      <c r="W13" s="1">
        <v>1</v>
      </c>
      <c r="X13" s="1">
        <v>0</v>
      </c>
      <c r="Y13" s="8">
        <v>0</v>
      </c>
      <c r="Z13" s="8">
        <v>0</v>
      </c>
      <c r="AA13" s="8">
        <v>0</v>
      </c>
      <c r="AB13" s="8">
        <v>1</v>
      </c>
      <c r="AC13" s="8">
        <v>0</v>
      </c>
      <c r="AD13" s="8">
        <v>0</v>
      </c>
      <c r="AE13" s="8">
        <v>60</v>
      </c>
      <c r="AF13" s="8">
        <v>5</v>
      </c>
      <c r="AG13" s="8">
        <v>1</v>
      </c>
      <c r="AH13" s="8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8">
        <v>1</v>
      </c>
      <c r="AP13" s="8">
        <v>0</v>
      </c>
      <c r="AQ13" s="8">
        <v>1</v>
      </c>
      <c r="AR13" s="8">
        <v>25</v>
      </c>
      <c r="AS13" s="8">
        <v>1</v>
      </c>
      <c r="AT13" s="8">
        <v>0</v>
      </c>
      <c r="AU13" s="8">
        <v>0</v>
      </c>
      <c r="AV13" s="8">
        <v>0</v>
      </c>
      <c r="AW13" s="8">
        <v>1</v>
      </c>
      <c r="AX13" s="8">
        <v>0</v>
      </c>
      <c r="AY13" s="8">
        <v>1</v>
      </c>
      <c r="AZ13" s="8">
        <v>0</v>
      </c>
      <c r="BA13" s="8">
        <v>0</v>
      </c>
      <c r="BB13" s="8">
        <v>1</v>
      </c>
      <c r="BC13" s="8">
        <v>0</v>
      </c>
      <c r="BD13" s="8">
        <v>1</v>
      </c>
      <c r="BE13" s="8">
        <v>0</v>
      </c>
      <c r="BF13" s="8">
        <v>0</v>
      </c>
      <c r="BG13" s="8">
        <v>0</v>
      </c>
      <c r="BH13" s="8" t="s">
        <v>370</v>
      </c>
      <c r="BI13" s="8" t="s">
        <v>370</v>
      </c>
      <c r="BJ13" s="8" t="s">
        <v>370</v>
      </c>
      <c r="BK13" s="8" t="s">
        <v>370</v>
      </c>
      <c r="BL13" s="8" t="s">
        <v>370</v>
      </c>
      <c r="BM13" s="8" t="s">
        <v>370</v>
      </c>
      <c r="BN13" s="8">
        <v>0</v>
      </c>
      <c r="BO13" s="8">
        <v>1</v>
      </c>
      <c r="BP13" s="8">
        <v>1</v>
      </c>
      <c r="BQ13" s="8">
        <v>1</v>
      </c>
      <c r="BR13" s="8">
        <v>1</v>
      </c>
      <c r="BS13" s="8">
        <v>0</v>
      </c>
      <c r="BT13" s="8">
        <v>5</v>
      </c>
      <c r="BU13" s="8">
        <v>5</v>
      </c>
      <c r="BV13" s="8">
        <v>5</v>
      </c>
      <c r="BW13" s="8">
        <v>5</v>
      </c>
      <c r="BX13" s="8">
        <v>7</v>
      </c>
      <c r="BY13" s="8">
        <v>6</v>
      </c>
      <c r="BZ13" s="8">
        <v>4</v>
      </c>
      <c r="CA13" s="8">
        <v>5</v>
      </c>
      <c r="CB13" s="8">
        <v>5</v>
      </c>
      <c r="CC13" s="8">
        <v>1</v>
      </c>
      <c r="CD13" s="8">
        <v>0</v>
      </c>
      <c r="CE13" s="8">
        <v>0</v>
      </c>
      <c r="CF13" s="1">
        <v>0</v>
      </c>
      <c r="CG13" s="1">
        <v>0</v>
      </c>
      <c r="CH13" s="1">
        <v>1</v>
      </c>
      <c r="CI13" s="8">
        <v>0</v>
      </c>
      <c r="CJ13" s="8">
        <v>0</v>
      </c>
      <c r="CK13" s="8">
        <v>0</v>
      </c>
      <c r="CL13" s="8">
        <v>1</v>
      </c>
      <c r="CM13" s="8">
        <v>0</v>
      </c>
      <c r="CN13" s="8">
        <v>0</v>
      </c>
      <c r="CO13" s="8">
        <v>1</v>
      </c>
      <c r="CP13" s="8">
        <v>0</v>
      </c>
      <c r="CQ13" s="8">
        <v>0</v>
      </c>
      <c r="CR13" s="8">
        <v>1</v>
      </c>
      <c r="CS13" s="8">
        <v>0</v>
      </c>
      <c r="CT13" s="8">
        <v>1</v>
      </c>
      <c r="CU13" s="8">
        <v>0</v>
      </c>
      <c r="CV13" s="8">
        <v>0</v>
      </c>
      <c r="CW13" s="8">
        <v>0</v>
      </c>
      <c r="CX13" s="8">
        <v>1</v>
      </c>
      <c r="CY13" s="8" t="s">
        <v>370</v>
      </c>
      <c r="CZ13" s="8" t="s">
        <v>370</v>
      </c>
      <c r="DA13" s="8" t="s">
        <v>370</v>
      </c>
      <c r="DB13" s="8" t="s">
        <v>370</v>
      </c>
      <c r="DC13" s="8" t="s">
        <v>370</v>
      </c>
      <c r="DD13" s="8" t="s">
        <v>370</v>
      </c>
      <c r="DE13" s="8" t="s">
        <v>370</v>
      </c>
      <c r="DF13" s="8" t="s">
        <v>370</v>
      </c>
      <c r="DG13" s="8" t="s">
        <v>370</v>
      </c>
      <c r="DH13" s="8">
        <v>0</v>
      </c>
      <c r="DI13" s="8">
        <v>1</v>
      </c>
      <c r="DJ13" s="8">
        <v>0</v>
      </c>
      <c r="DK13" s="7"/>
    </row>
    <row r="14" spans="1:115" x14ac:dyDescent="0.35">
      <c r="A14" s="7" t="s">
        <v>372</v>
      </c>
      <c r="B14" s="1" t="s">
        <v>133</v>
      </c>
      <c r="C14" s="1">
        <v>0</v>
      </c>
      <c r="D14" s="1">
        <v>0</v>
      </c>
      <c r="E14" s="1">
        <v>0</v>
      </c>
      <c r="F14" s="1">
        <v>1</v>
      </c>
      <c r="G14" s="1">
        <v>0</v>
      </c>
      <c r="H14" s="1">
        <f t="shared" si="0"/>
        <v>4</v>
      </c>
      <c r="I14" s="1">
        <v>1</v>
      </c>
      <c r="J14" s="1">
        <v>1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1</v>
      </c>
      <c r="S14" s="1">
        <v>0</v>
      </c>
      <c r="T14" s="1">
        <v>1</v>
      </c>
      <c r="U14" s="1">
        <v>0</v>
      </c>
      <c r="V14" s="1">
        <v>1</v>
      </c>
      <c r="W14" s="1">
        <v>0</v>
      </c>
      <c r="X14" s="1">
        <v>0</v>
      </c>
      <c r="Y14" s="8">
        <v>0</v>
      </c>
      <c r="Z14" s="8">
        <v>1</v>
      </c>
      <c r="AA14" s="8">
        <v>0</v>
      </c>
      <c r="AB14" s="8">
        <v>0</v>
      </c>
      <c r="AC14" s="8">
        <v>0</v>
      </c>
      <c r="AD14" s="8">
        <v>0</v>
      </c>
      <c r="AE14" s="8">
        <v>100</v>
      </c>
      <c r="AF14" s="8">
        <v>6</v>
      </c>
      <c r="AG14" s="8">
        <v>0</v>
      </c>
      <c r="AH14" s="8">
        <v>1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8">
        <v>1</v>
      </c>
      <c r="AP14" s="8">
        <v>0</v>
      </c>
      <c r="AQ14" s="8">
        <v>1</v>
      </c>
      <c r="AR14" s="8">
        <v>0</v>
      </c>
      <c r="AS14" s="8">
        <v>1</v>
      </c>
      <c r="AT14" s="8">
        <v>0</v>
      </c>
      <c r="AU14" s="8">
        <v>0</v>
      </c>
      <c r="AV14" s="8">
        <v>1</v>
      </c>
      <c r="AW14" s="8">
        <v>0</v>
      </c>
      <c r="AX14" s="8">
        <v>0</v>
      </c>
      <c r="AY14" s="8">
        <v>1</v>
      </c>
      <c r="AZ14" s="8">
        <v>0</v>
      </c>
      <c r="BA14" s="8">
        <v>0</v>
      </c>
      <c r="BB14" s="8">
        <v>1</v>
      </c>
      <c r="BC14" s="8">
        <v>0</v>
      </c>
      <c r="BD14" s="8">
        <v>1</v>
      </c>
      <c r="BE14" s="8">
        <v>0</v>
      </c>
      <c r="BF14" s="8">
        <v>0</v>
      </c>
      <c r="BG14" s="8">
        <v>0</v>
      </c>
      <c r="BH14" s="8">
        <v>1</v>
      </c>
      <c r="BI14" s="8">
        <v>0</v>
      </c>
      <c r="BJ14" s="8">
        <v>0</v>
      </c>
      <c r="BK14" s="8">
        <v>0</v>
      </c>
      <c r="BL14" s="8">
        <v>1</v>
      </c>
      <c r="BM14" s="8">
        <v>0</v>
      </c>
      <c r="BN14" s="8">
        <v>1</v>
      </c>
      <c r="BO14" s="8">
        <v>0</v>
      </c>
      <c r="BP14" s="8">
        <v>0</v>
      </c>
      <c r="BQ14" s="8">
        <v>1</v>
      </c>
      <c r="BR14" s="8">
        <v>0</v>
      </c>
      <c r="BS14" s="8">
        <v>1</v>
      </c>
      <c r="BT14" s="8">
        <v>4</v>
      </c>
      <c r="BU14" s="8">
        <v>4</v>
      </c>
      <c r="BV14" s="8">
        <v>4</v>
      </c>
      <c r="BW14" s="8">
        <v>5</v>
      </c>
      <c r="BX14" s="8">
        <v>7</v>
      </c>
      <c r="BY14" s="8">
        <v>7</v>
      </c>
      <c r="BZ14" s="8">
        <v>2</v>
      </c>
      <c r="CA14" s="8">
        <v>6</v>
      </c>
      <c r="CB14" s="8">
        <v>6</v>
      </c>
      <c r="CC14" s="8">
        <v>1</v>
      </c>
      <c r="CD14" s="8">
        <v>0</v>
      </c>
      <c r="CE14" s="8">
        <v>0</v>
      </c>
      <c r="CF14" s="1">
        <v>0</v>
      </c>
      <c r="CG14" s="1">
        <v>1</v>
      </c>
      <c r="CH14" s="1">
        <v>0</v>
      </c>
      <c r="CI14" s="8">
        <v>0</v>
      </c>
      <c r="CJ14" s="8">
        <v>1</v>
      </c>
      <c r="CK14" s="8">
        <v>0</v>
      </c>
      <c r="CL14" s="8">
        <v>0</v>
      </c>
      <c r="CM14" s="8">
        <v>0</v>
      </c>
      <c r="CN14" s="8">
        <v>1</v>
      </c>
      <c r="CO14" s="8">
        <v>0</v>
      </c>
      <c r="CP14" s="8">
        <v>0</v>
      </c>
      <c r="CQ14" s="8">
        <v>0</v>
      </c>
      <c r="CR14" s="8">
        <v>1</v>
      </c>
      <c r="CS14" s="8">
        <v>1</v>
      </c>
      <c r="CT14" s="8">
        <v>0</v>
      </c>
      <c r="CU14" s="8">
        <v>0</v>
      </c>
      <c r="CV14" s="8">
        <v>0</v>
      </c>
      <c r="CW14" s="8">
        <v>1</v>
      </c>
      <c r="CX14" s="8">
        <v>0</v>
      </c>
      <c r="CY14" s="8">
        <v>1</v>
      </c>
      <c r="CZ14" s="8">
        <v>0</v>
      </c>
      <c r="DA14" s="8">
        <v>0</v>
      </c>
      <c r="DB14" s="8">
        <v>1</v>
      </c>
      <c r="DC14" s="8">
        <v>0</v>
      </c>
      <c r="DD14" s="8">
        <v>0</v>
      </c>
      <c r="DE14" s="8">
        <v>1</v>
      </c>
      <c r="DF14" s="8">
        <v>0</v>
      </c>
      <c r="DG14" s="8">
        <v>0</v>
      </c>
      <c r="DH14" s="8">
        <v>1</v>
      </c>
      <c r="DI14" s="8">
        <v>0</v>
      </c>
      <c r="DJ14" s="8">
        <v>0</v>
      </c>
      <c r="DK14" s="7"/>
    </row>
    <row r="15" spans="1:115" x14ac:dyDescent="0.35">
      <c r="A15" s="7" t="s">
        <v>372</v>
      </c>
      <c r="B15" s="1" t="s">
        <v>134</v>
      </c>
      <c r="C15" s="1">
        <v>0</v>
      </c>
      <c r="D15" s="1">
        <v>0</v>
      </c>
      <c r="E15" s="1">
        <v>0</v>
      </c>
      <c r="F15" s="1">
        <v>1</v>
      </c>
      <c r="G15" s="1">
        <v>0</v>
      </c>
      <c r="H15" s="1">
        <f t="shared" si="0"/>
        <v>4</v>
      </c>
      <c r="I15" s="1">
        <v>1</v>
      </c>
      <c r="J15" s="1">
        <v>0</v>
      </c>
      <c r="K15" s="1">
        <v>0</v>
      </c>
      <c r="L15" s="1">
        <v>0</v>
      </c>
      <c r="M15" s="1">
        <v>0</v>
      </c>
      <c r="N15" s="1">
        <v>1</v>
      </c>
      <c r="O15" s="1">
        <v>0</v>
      </c>
      <c r="P15" s="1">
        <v>0</v>
      </c>
      <c r="Q15" s="1">
        <v>0</v>
      </c>
      <c r="R15" s="1">
        <v>1</v>
      </c>
      <c r="S15" s="1">
        <v>0</v>
      </c>
      <c r="T15" s="1">
        <v>1</v>
      </c>
      <c r="U15" s="1">
        <v>0</v>
      </c>
      <c r="V15" s="1">
        <v>0</v>
      </c>
      <c r="W15" s="1">
        <v>1</v>
      </c>
      <c r="X15" s="1">
        <v>0</v>
      </c>
      <c r="Y15" s="8">
        <v>0</v>
      </c>
      <c r="Z15" s="8">
        <v>0</v>
      </c>
      <c r="AA15" s="8">
        <v>0</v>
      </c>
      <c r="AB15" s="8">
        <v>0</v>
      </c>
      <c r="AC15" s="8">
        <v>0</v>
      </c>
      <c r="AD15" s="8">
        <v>1</v>
      </c>
      <c r="AE15" s="8">
        <v>80</v>
      </c>
      <c r="AF15" s="8">
        <v>6</v>
      </c>
      <c r="AG15" s="8">
        <v>1</v>
      </c>
      <c r="AH15" s="8">
        <v>0</v>
      </c>
      <c r="AI15" s="8">
        <v>0</v>
      </c>
      <c r="AJ15" s="8">
        <v>0</v>
      </c>
      <c r="AK15" s="8">
        <v>0</v>
      </c>
      <c r="AL15" s="8">
        <v>1</v>
      </c>
      <c r="AM15" s="8">
        <v>0</v>
      </c>
      <c r="AN15" s="8">
        <v>0</v>
      </c>
      <c r="AO15" s="8">
        <v>1</v>
      </c>
      <c r="AP15" s="8">
        <v>0</v>
      </c>
      <c r="AQ15" s="8">
        <v>1</v>
      </c>
      <c r="AR15" s="8">
        <v>20</v>
      </c>
      <c r="AS15" s="8">
        <v>1</v>
      </c>
      <c r="AT15" s="8">
        <v>0</v>
      </c>
      <c r="AU15" s="8">
        <v>0</v>
      </c>
      <c r="AV15" s="8">
        <v>0</v>
      </c>
      <c r="AW15" s="8">
        <v>1</v>
      </c>
      <c r="AX15" s="8">
        <v>0</v>
      </c>
      <c r="AY15" s="8">
        <v>1</v>
      </c>
      <c r="AZ15" s="8">
        <v>1</v>
      </c>
      <c r="BA15" s="8">
        <v>0</v>
      </c>
      <c r="BB15" s="8">
        <v>0</v>
      </c>
      <c r="BC15" s="8">
        <v>0</v>
      </c>
      <c r="BD15" s="8">
        <v>1</v>
      </c>
      <c r="BE15" s="8">
        <v>0</v>
      </c>
      <c r="BF15" s="8">
        <v>0</v>
      </c>
      <c r="BG15" s="8">
        <v>0</v>
      </c>
      <c r="BH15" s="8">
        <v>1</v>
      </c>
      <c r="BI15" s="8">
        <v>1</v>
      </c>
      <c r="BJ15" s="8">
        <v>0</v>
      </c>
      <c r="BK15" s="8">
        <v>0</v>
      </c>
      <c r="BL15" s="8">
        <v>1</v>
      </c>
      <c r="BM15" s="8">
        <v>0</v>
      </c>
      <c r="BN15" s="8">
        <v>1</v>
      </c>
      <c r="BO15" s="8">
        <v>0</v>
      </c>
      <c r="BP15" s="8">
        <v>0</v>
      </c>
      <c r="BQ15" s="8">
        <v>1</v>
      </c>
      <c r="BR15" s="8">
        <v>0</v>
      </c>
      <c r="BS15" s="8">
        <v>1</v>
      </c>
      <c r="BT15" s="8">
        <v>6</v>
      </c>
      <c r="BU15" s="8">
        <v>7</v>
      </c>
      <c r="BV15" s="8">
        <v>3</v>
      </c>
      <c r="BW15" s="8">
        <v>5</v>
      </c>
      <c r="BX15" s="8">
        <v>4</v>
      </c>
      <c r="BY15" s="8">
        <v>5</v>
      </c>
      <c r="BZ15" s="8">
        <v>4</v>
      </c>
      <c r="CA15" s="8">
        <v>2</v>
      </c>
      <c r="CB15" s="8">
        <v>2</v>
      </c>
      <c r="CC15" s="8">
        <v>0</v>
      </c>
      <c r="CD15" s="8">
        <v>1</v>
      </c>
      <c r="CE15" s="8">
        <v>0</v>
      </c>
      <c r="CF15" s="1">
        <v>0</v>
      </c>
      <c r="CG15" s="1">
        <v>0</v>
      </c>
      <c r="CH15" s="1">
        <v>1</v>
      </c>
      <c r="CI15" s="8">
        <v>0</v>
      </c>
      <c r="CJ15" s="8">
        <v>0</v>
      </c>
      <c r="CK15" s="8">
        <v>0</v>
      </c>
      <c r="CL15" s="8">
        <v>1</v>
      </c>
      <c r="CM15" s="8">
        <v>1</v>
      </c>
      <c r="CN15" s="8">
        <v>0</v>
      </c>
      <c r="CO15" s="8">
        <v>0</v>
      </c>
      <c r="CP15" s="8">
        <v>0</v>
      </c>
      <c r="CQ15" s="8" t="s">
        <v>370</v>
      </c>
      <c r="CR15" s="8" t="s">
        <v>370</v>
      </c>
      <c r="CS15" s="8">
        <v>1</v>
      </c>
      <c r="CT15" s="8">
        <v>0</v>
      </c>
      <c r="CU15" s="8">
        <v>0</v>
      </c>
      <c r="CV15" s="8">
        <v>0</v>
      </c>
      <c r="CW15" s="8">
        <v>0</v>
      </c>
      <c r="CX15" s="8">
        <v>1</v>
      </c>
      <c r="CY15" s="8" t="s">
        <v>370</v>
      </c>
      <c r="CZ15" s="8" t="s">
        <v>370</v>
      </c>
      <c r="DA15" s="8" t="s">
        <v>370</v>
      </c>
      <c r="DB15" s="8" t="s">
        <v>370</v>
      </c>
      <c r="DC15" s="8" t="s">
        <v>370</v>
      </c>
      <c r="DD15" s="8" t="s">
        <v>370</v>
      </c>
      <c r="DE15" s="8" t="s">
        <v>370</v>
      </c>
      <c r="DF15" s="8" t="s">
        <v>370</v>
      </c>
      <c r="DG15" s="8" t="s">
        <v>370</v>
      </c>
      <c r="DH15" s="8">
        <v>1</v>
      </c>
      <c r="DI15" s="8">
        <v>0</v>
      </c>
      <c r="DJ15" s="8">
        <v>0</v>
      </c>
      <c r="DK15" s="7"/>
    </row>
    <row r="16" spans="1:115" x14ac:dyDescent="0.35">
      <c r="A16" s="7" t="s">
        <v>372</v>
      </c>
      <c r="B16" s="1" t="s">
        <v>135</v>
      </c>
      <c r="C16" s="1">
        <v>0</v>
      </c>
      <c r="D16" s="1">
        <v>1</v>
      </c>
      <c r="E16" s="1">
        <v>0</v>
      </c>
      <c r="F16" s="1">
        <v>0</v>
      </c>
      <c r="G16" s="1">
        <v>0</v>
      </c>
      <c r="H16" s="1">
        <f t="shared" si="0"/>
        <v>2</v>
      </c>
      <c r="I16" s="1">
        <v>1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1</v>
      </c>
      <c r="T16" s="1">
        <v>1</v>
      </c>
      <c r="U16" s="1">
        <v>0</v>
      </c>
      <c r="V16" s="1">
        <v>1</v>
      </c>
      <c r="W16" s="1">
        <v>0</v>
      </c>
      <c r="X16" s="1">
        <v>0</v>
      </c>
      <c r="Y16" s="8">
        <v>0</v>
      </c>
      <c r="Z16" s="8">
        <v>0</v>
      </c>
      <c r="AA16" s="8">
        <v>0</v>
      </c>
      <c r="AB16" s="8">
        <v>0</v>
      </c>
      <c r="AC16" s="8">
        <v>1</v>
      </c>
      <c r="AD16" s="8">
        <v>0</v>
      </c>
      <c r="AE16" s="8">
        <v>100</v>
      </c>
      <c r="AF16" s="8">
        <v>5</v>
      </c>
      <c r="AG16" s="8">
        <v>1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1</v>
      </c>
      <c r="AP16" s="8">
        <v>0</v>
      </c>
      <c r="AQ16" s="8">
        <v>1</v>
      </c>
      <c r="AR16" s="8">
        <v>15</v>
      </c>
      <c r="AS16" s="8">
        <v>1</v>
      </c>
      <c r="AT16" s="8">
        <v>0</v>
      </c>
      <c r="AU16" s="8">
        <v>0</v>
      </c>
      <c r="AV16" s="8">
        <v>1</v>
      </c>
      <c r="AW16" s="8">
        <v>0</v>
      </c>
      <c r="AX16" s="8">
        <v>0</v>
      </c>
      <c r="AY16" s="8">
        <v>1</v>
      </c>
      <c r="AZ16" s="8">
        <v>0</v>
      </c>
      <c r="BA16" s="8">
        <v>1</v>
      </c>
      <c r="BB16" s="8">
        <v>0</v>
      </c>
      <c r="BC16" s="8">
        <v>0</v>
      </c>
      <c r="BD16" s="8">
        <v>1</v>
      </c>
      <c r="BE16" s="8">
        <v>0</v>
      </c>
      <c r="BF16" s="8">
        <v>0</v>
      </c>
      <c r="BG16" s="8">
        <v>0</v>
      </c>
      <c r="BH16" s="8">
        <v>0</v>
      </c>
      <c r="BI16" s="8">
        <v>1</v>
      </c>
      <c r="BJ16" s="8">
        <v>0</v>
      </c>
      <c r="BK16" s="8">
        <v>0</v>
      </c>
      <c r="BL16" s="8">
        <v>1</v>
      </c>
      <c r="BM16" s="8">
        <v>0</v>
      </c>
      <c r="BN16" s="8">
        <v>1</v>
      </c>
      <c r="BO16" s="8">
        <v>0</v>
      </c>
      <c r="BP16" s="8">
        <v>0</v>
      </c>
      <c r="BQ16" s="8">
        <v>1</v>
      </c>
      <c r="BR16" s="8">
        <v>0</v>
      </c>
      <c r="BS16" s="8">
        <v>1</v>
      </c>
      <c r="BT16" s="8">
        <v>7</v>
      </c>
      <c r="BU16" s="8">
        <v>6</v>
      </c>
      <c r="BV16" s="8">
        <v>6</v>
      </c>
      <c r="BW16" s="8">
        <v>6</v>
      </c>
      <c r="BX16" s="8">
        <v>3</v>
      </c>
      <c r="BY16" s="8">
        <v>6</v>
      </c>
      <c r="BZ16" s="8">
        <v>1</v>
      </c>
      <c r="CA16" s="8">
        <v>6</v>
      </c>
      <c r="CB16" s="8">
        <v>3</v>
      </c>
      <c r="CC16" s="8">
        <v>0</v>
      </c>
      <c r="CD16" s="8">
        <v>1</v>
      </c>
      <c r="CE16" s="8">
        <v>0</v>
      </c>
      <c r="CF16" s="1">
        <v>0</v>
      </c>
      <c r="CG16" s="1">
        <v>1</v>
      </c>
      <c r="CH16" s="1">
        <v>0</v>
      </c>
      <c r="CI16" s="8">
        <v>0</v>
      </c>
      <c r="CJ16" s="8">
        <v>0</v>
      </c>
      <c r="CK16" s="8">
        <v>0</v>
      </c>
      <c r="CL16" s="8">
        <v>1</v>
      </c>
      <c r="CM16" s="8">
        <v>0</v>
      </c>
      <c r="CN16" s="8">
        <v>1</v>
      </c>
      <c r="CO16" s="8">
        <v>0</v>
      </c>
      <c r="CP16" s="8">
        <v>0</v>
      </c>
      <c r="CQ16" s="8" t="s">
        <v>370</v>
      </c>
      <c r="CR16" s="8" t="s">
        <v>370</v>
      </c>
      <c r="CS16" s="8">
        <v>1</v>
      </c>
      <c r="CT16" s="8">
        <v>0</v>
      </c>
      <c r="CU16" s="8">
        <v>0</v>
      </c>
      <c r="CV16" s="8">
        <v>1</v>
      </c>
      <c r="CW16" s="8">
        <v>0</v>
      </c>
      <c r="CX16" s="8">
        <v>0</v>
      </c>
      <c r="CY16" s="8">
        <v>1</v>
      </c>
      <c r="CZ16" s="8">
        <v>0</v>
      </c>
      <c r="DA16" s="8">
        <v>0</v>
      </c>
      <c r="DB16" s="8" t="s">
        <v>370</v>
      </c>
      <c r="DC16" s="8" t="s">
        <v>370</v>
      </c>
      <c r="DD16" s="8" t="s">
        <v>370</v>
      </c>
      <c r="DE16" s="8">
        <v>1</v>
      </c>
      <c r="DF16" s="8">
        <v>0</v>
      </c>
      <c r="DG16" s="8">
        <v>0</v>
      </c>
      <c r="DH16" s="8">
        <v>1</v>
      </c>
      <c r="DI16" s="8">
        <v>0</v>
      </c>
      <c r="DJ16" s="8">
        <v>0</v>
      </c>
      <c r="DK16" s="7"/>
    </row>
    <row r="17" spans="1:115" x14ac:dyDescent="0.35">
      <c r="A17" s="7" t="s">
        <v>372</v>
      </c>
      <c r="B17" s="1" t="s">
        <v>136</v>
      </c>
      <c r="C17" s="1">
        <v>0</v>
      </c>
      <c r="D17" s="1">
        <v>1</v>
      </c>
      <c r="E17" s="1">
        <v>0</v>
      </c>
      <c r="F17" s="1">
        <v>0</v>
      </c>
      <c r="G17" s="1">
        <v>0</v>
      </c>
      <c r="H17" s="1">
        <f t="shared" si="0"/>
        <v>2</v>
      </c>
      <c r="I17" s="1">
        <v>1</v>
      </c>
      <c r="J17" s="1">
        <v>0</v>
      </c>
      <c r="K17" s="1">
        <v>1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1</v>
      </c>
      <c r="S17" s="1">
        <v>0</v>
      </c>
      <c r="T17" s="1">
        <v>1</v>
      </c>
      <c r="U17" s="1">
        <v>0</v>
      </c>
      <c r="V17" s="1">
        <v>1</v>
      </c>
      <c r="W17" s="1">
        <v>0</v>
      </c>
      <c r="X17" s="1">
        <v>0</v>
      </c>
      <c r="Y17" s="8">
        <v>0</v>
      </c>
      <c r="Z17" s="8">
        <v>1</v>
      </c>
      <c r="AA17" s="8">
        <v>0</v>
      </c>
      <c r="AB17" s="8">
        <v>0</v>
      </c>
      <c r="AC17" s="8">
        <v>0</v>
      </c>
      <c r="AD17" s="8">
        <v>0</v>
      </c>
      <c r="AE17" s="8">
        <v>100</v>
      </c>
      <c r="AF17" s="8">
        <v>6</v>
      </c>
      <c r="AG17" s="8">
        <v>0</v>
      </c>
      <c r="AH17" s="8">
        <v>1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1</v>
      </c>
      <c r="AQ17" s="8">
        <v>1</v>
      </c>
      <c r="AR17" s="8">
        <v>10</v>
      </c>
      <c r="AS17" s="8">
        <v>1</v>
      </c>
      <c r="AT17" s="8">
        <v>0</v>
      </c>
      <c r="AU17" s="8">
        <v>1</v>
      </c>
      <c r="AV17" s="8">
        <v>0</v>
      </c>
      <c r="AW17" s="8">
        <v>0</v>
      </c>
      <c r="AX17" s="8">
        <v>0</v>
      </c>
      <c r="AY17" s="8">
        <v>1</v>
      </c>
      <c r="AZ17" s="8">
        <v>0</v>
      </c>
      <c r="BA17" s="8">
        <v>0</v>
      </c>
      <c r="BB17" s="8">
        <v>1</v>
      </c>
      <c r="BC17" s="8">
        <v>1</v>
      </c>
      <c r="BD17" s="8">
        <v>0</v>
      </c>
      <c r="BE17" s="8">
        <v>0</v>
      </c>
      <c r="BF17" s="8">
        <v>1</v>
      </c>
      <c r="BG17" s="8">
        <v>0</v>
      </c>
      <c r="BH17" s="8">
        <v>1</v>
      </c>
      <c r="BI17" s="8">
        <v>0</v>
      </c>
      <c r="BJ17" s="8">
        <v>0</v>
      </c>
      <c r="BK17" s="8">
        <v>0</v>
      </c>
      <c r="BL17" s="8">
        <v>1</v>
      </c>
      <c r="BM17" s="8">
        <v>0</v>
      </c>
      <c r="BN17" s="8">
        <v>1</v>
      </c>
      <c r="BO17" s="8">
        <v>0</v>
      </c>
      <c r="BP17" s="8">
        <v>1</v>
      </c>
      <c r="BQ17" s="8">
        <v>0</v>
      </c>
      <c r="BR17" s="8">
        <v>1</v>
      </c>
      <c r="BS17" s="8">
        <v>0</v>
      </c>
      <c r="BT17" s="8">
        <v>7</v>
      </c>
      <c r="BU17" s="8">
        <v>7</v>
      </c>
      <c r="BV17" s="8">
        <v>5</v>
      </c>
      <c r="BW17" s="8">
        <v>7</v>
      </c>
      <c r="BX17" s="8">
        <v>6</v>
      </c>
      <c r="BY17" s="8">
        <v>4</v>
      </c>
      <c r="BZ17" s="8">
        <v>4</v>
      </c>
      <c r="CA17" s="8">
        <v>5</v>
      </c>
      <c r="CB17" s="8">
        <v>4</v>
      </c>
      <c r="CC17" s="8">
        <v>0</v>
      </c>
      <c r="CD17" s="8">
        <v>1</v>
      </c>
      <c r="CE17" s="8">
        <v>0</v>
      </c>
      <c r="CF17" s="1">
        <v>0</v>
      </c>
      <c r="CG17" s="1">
        <v>0</v>
      </c>
      <c r="CH17" s="1">
        <v>1</v>
      </c>
      <c r="CI17" s="8">
        <v>0</v>
      </c>
      <c r="CJ17" s="8">
        <v>0</v>
      </c>
      <c r="CK17" s="8">
        <v>1</v>
      </c>
      <c r="CL17" s="8">
        <v>0</v>
      </c>
      <c r="CM17" s="8">
        <v>0</v>
      </c>
      <c r="CN17" s="8">
        <v>1</v>
      </c>
      <c r="CO17" s="8">
        <v>0</v>
      </c>
      <c r="CP17" s="8">
        <v>0</v>
      </c>
      <c r="CQ17" s="8">
        <v>1</v>
      </c>
      <c r="CR17" s="8">
        <v>0</v>
      </c>
      <c r="CS17" s="8">
        <v>0</v>
      </c>
      <c r="CT17" s="8">
        <v>1</v>
      </c>
      <c r="CU17" s="8">
        <v>0</v>
      </c>
      <c r="CV17" s="8">
        <v>1</v>
      </c>
      <c r="CW17" s="8">
        <v>0</v>
      </c>
      <c r="CX17" s="8">
        <v>0</v>
      </c>
      <c r="CY17" s="8">
        <v>1</v>
      </c>
      <c r="CZ17" s="8">
        <v>0</v>
      </c>
      <c r="DA17" s="8">
        <v>0</v>
      </c>
      <c r="DB17" s="8">
        <v>0</v>
      </c>
      <c r="DC17" s="8">
        <v>1</v>
      </c>
      <c r="DD17" s="8">
        <v>0</v>
      </c>
      <c r="DE17" s="8">
        <v>0</v>
      </c>
      <c r="DF17" s="8">
        <v>0</v>
      </c>
      <c r="DG17" s="8">
        <v>1</v>
      </c>
      <c r="DH17" s="8">
        <v>1</v>
      </c>
      <c r="DI17" s="8">
        <v>0</v>
      </c>
      <c r="DJ17" s="8">
        <v>0</v>
      </c>
      <c r="DK17" s="7"/>
    </row>
    <row r="18" spans="1:115" x14ac:dyDescent="0.35">
      <c r="A18" s="7" t="s">
        <v>372</v>
      </c>
      <c r="B18" s="1" t="s">
        <v>137</v>
      </c>
      <c r="C18" s="1">
        <v>0</v>
      </c>
      <c r="D18" s="1">
        <v>1</v>
      </c>
      <c r="E18" s="1">
        <v>0</v>
      </c>
      <c r="F18" s="1">
        <v>0</v>
      </c>
      <c r="G18" s="1">
        <v>0</v>
      </c>
      <c r="H18" s="1">
        <f t="shared" si="0"/>
        <v>2</v>
      </c>
      <c r="I18" s="1">
        <v>1</v>
      </c>
      <c r="J18" s="1">
        <v>1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1</v>
      </c>
      <c r="S18" s="1">
        <v>0</v>
      </c>
      <c r="T18" s="1">
        <v>1</v>
      </c>
      <c r="U18" s="1">
        <v>0</v>
      </c>
      <c r="V18" s="1">
        <v>0</v>
      </c>
      <c r="W18" s="1">
        <v>0</v>
      </c>
      <c r="X18" s="1">
        <v>1</v>
      </c>
      <c r="Y18" s="8">
        <v>0</v>
      </c>
      <c r="Z18" s="8">
        <v>0</v>
      </c>
      <c r="AA18" s="8">
        <v>0</v>
      </c>
      <c r="AB18" s="8">
        <v>1</v>
      </c>
      <c r="AC18" s="8">
        <v>0</v>
      </c>
      <c r="AD18" s="8">
        <v>0</v>
      </c>
      <c r="AE18" s="8">
        <v>90</v>
      </c>
      <c r="AF18" s="8">
        <v>4</v>
      </c>
      <c r="AG18" s="8">
        <v>1</v>
      </c>
      <c r="AH18" s="8">
        <v>1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1</v>
      </c>
      <c r="AP18" s="8">
        <v>0</v>
      </c>
      <c r="AQ18" s="8">
        <v>1</v>
      </c>
      <c r="AR18" s="8">
        <v>10</v>
      </c>
      <c r="AS18" s="8">
        <v>1</v>
      </c>
      <c r="AT18" s="8">
        <v>0</v>
      </c>
      <c r="AU18" s="8">
        <v>1</v>
      </c>
      <c r="AV18" s="8">
        <v>0</v>
      </c>
      <c r="AW18" s="8">
        <v>0</v>
      </c>
      <c r="AX18" s="8">
        <v>0</v>
      </c>
      <c r="AY18" s="8">
        <v>1</v>
      </c>
      <c r="AZ18" s="8">
        <v>0</v>
      </c>
      <c r="BA18" s="8">
        <v>0</v>
      </c>
      <c r="BB18" s="8">
        <v>1</v>
      </c>
      <c r="BC18" s="8">
        <v>0</v>
      </c>
      <c r="BD18" s="8">
        <v>1</v>
      </c>
      <c r="BE18" s="8">
        <v>0</v>
      </c>
      <c r="BF18" s="8">
        <v>0</v>
      </c>
      <c r="BG18" s="8">
        <v>0</v>
      </c>
      <c r="BH18" s="8">
        <v>1</v>
      </c>
      <c r="BI18" s="8">
        <v>0</v>
      </c>
      <c r="BJ18" s="8">
        <v>0</v>
      </c>
      <c r="BK18" s="8">
        <v>0</v>
      </c>
      <c r="BL18" s="8">
        <v>1</v>
      </c>
      <c r="BM18" s="8">
        <v>0</v>
      </c>
      <c r="BN18" s="8">
        <v>1</v>
      </c>
      <c r="BO18" s="8">
        <v>0</v>
      </c>
      <c r="BP18" s="8">
        <v>0</v>
      </c>
      <c r="BQ18" s="8">
        <v>1</v>
      </c>
      <c r="BR18" s="8">
        <v>0</v>
      </c>
      <c r="BS18" s="8">
        <v>1</v>
      </c>
      <c r="BT18" s="8">
        <v>2</v>
      </c>
      <c r="BU18" s="8">
        <v>6</v>
      </c>
      <c r="BV18" s="8">
        <v>5</v>
      </c>
      <c r="BW18" s="8">
        <v>7</v>
      </c>
      <c r="BX18" s="8">
        <v>7</v>
      </c>
      <c r="BY18" s="8">
        <v>5</v>
      </c>
      <c r="BZ18" s="8">
        <v>3</v>
      </c>
      <c r="CA18" s="8">
        <v>5</v>
      </c>
      <c r="CB18" s="8">
        <v>1</v>
      </c>
      <c r="CC18" s="8">
        <v>1</v>
      </c>
      <c r="CD18" s="8">
        <v>0</v>
      </c>
      <c r="CE18" s="8">
        <v>0</v>
      </c>
      <c r="CF18" s="1">
        <v>0</v>
      </c>
      <c r="CG18" s="1">
        <v>1</v>
      </c>
      <c r="CH18" s="1">
        <v>0</v>
      </c>
      <c r="CI18" s="8">
        <v>0</v>
      </c>
      <c r="CJ18" s="8">
        <v>0</v>
      </c>
      <c r="CK18" s="8">
        <v>0</v>
      </c>
      <c r="CL18" s="8">
        <v>1</v>
      </c>
      <c r="CM18" s="8" t="s">
        <v>370</v>
      </c>
      <c r="CN18" s="8" t="s">
        <v>370</v>
      </c>
      <c r="CO18" s="8" t="s">
        <v>370</v>
      </c>
      <c r="CP18" s="8" t="s">
        <v>370</v>
      </c>
      <c r="CQ18" s="8" t="s">
        <v>370</v>
      </c>
      <c r="CR18" s="8" t="s">
        <v>370</v>
      </c>
      <c r="CS18" s="8">
        <v>0</v>
      </c>
      <c r="CT18" s="8">
        <v>1</v>
      </c>
      <c r="CU18" s="8">
        <v>0</v>
      </c>
      <c r="CV18" s="8">
        <v>0</v>
      </c>
      <c r="CW18" s="8">
        <v>0</v>
      </c>
      <c r="CX18" s="8">
        <v>1</v>
      </c>
      <c r="CY18" s="8" t="s">
        <v>370</v>
      </c>
      <c r="CZ18" s="8" t="s">
        <v>370</v>
      </c>
      <c r="DA18" s="8" t="s">
        <v>370</v>
      </c>
      <c r="DB18" s="8" t="s">
        <v>370</v>
      </c>
      <c r="DC18" s="8" t="s">
        <v>370</v>
      </c>
      <c r="DD18" s="8" t="s">
        <v>370</v>
      </c>
      <c r="DE18" s="8" t="s">
        <v>370</v>
      </c>
      <c r="DF18" s="8" t="s">
        <v>370</v>
      </c>
      <c r="DG18" s="8" t="s">
        <v>370</v>
      </c>
      <c r="DH18" s="8">
        <v>1</v>
      </c>
      <c r="DI18" s="8">
        <v>0</v>
      </c>
      <c r="DJ18" s="8">
        <v>0</v>
      </c>
      <c r="DK18" s="7"/>
    </row>
    <row r="19" spans="1:115" x14ac:dyDescent="0.35">
      <c r="A19" s="7" t="s">
        <v>372</v>
      </c>
      <c r="B19" s="1" t="s">
        <v>138</v>
      </c>
      <c r="C19" s="1">
        <v>0</v>
      </c>
      <c r="D19" s="1">
        <v>1</v>
      </c>
      <c r="E19" s="1">
        <v>0</v>
      </c>
      <c r="F19" s="1">
        <v>0</v>
      </c>
      <c r="G19" s="1">
        <v>0</v>
      </c>
      <c r="H19" s="1">
        <f t="shared" si="0"/>
        <v>2</v>
      </c>
      <c r="I19" s="1">
        <v>1</v>
      </c>
      <c r="J19" s="1">
        <v>1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1</v>
      </c>
      <c r="S19" s="1">
        <v>0</v>
      </c>
      <c r="T19" s="1">
        <v>1</v>
      </c>
      <c r="U19" s="1">
        <v>0</v>
      </c>
      <c r="V19" s="1">
        <v>0</v>
      </c>
      <c r="W19" s="1">
        <v>0</v>
      </c>
      <c r="X19" s="1">
        <v>1</v>
      </c>
      <c r="Y19" s="8">
        <v>0</v>
      </c>
      <c r="Z19" s="8">
        <v>0</v>
      </c>
      <c r="AA19" s="8">
        <v>0</v>
      </c>
      <c r="AB19" s="8">
        <v>0</v>
      </c>
      <c r="AC19" s="8">
        <v>0</v>
      </c>
      <c r="AD19" s="8">
        <v>1</v>
      </c>
      <c r="AE19" s="8">
        <v>70</v>
      </c>
      <c r="AF19" s="8">
        <v>4</v>
      </c>
      <c r="AG19" s="8">
        <v>1</v>
      </c>
      <c r="AH19" s="8">
        <v>0</v>
      </c>
      <c r="AI19" s="8">
        <v>0</v>
      </c>
      <c r="AJ19" s="8">
        <v>1</v>
      </c>
      <c r="AK19" s="8">
        <v>0</v>
      </c>
      <c r="AL19" s="8">
        <v>1</v>
      </c>
      <c r="AM19" s="8">
        <v>1</v>
      </c>
      <c r="AN19" s="8">
        <v>1</v>
      </c>
      <c r="AO19" s="8">
        <v>1</v>
      </c>
      <c r="AP19" s="8">
        <v>0</v>
      </c>
      <c r="AQ19" s="8">
        <v>1</v>
      </c>
      <c r="AR19" s="8">
        <v>10</v>
      </c>
      <c r="AS19" s="8">
        <v>1</v>
      </c>
      <c r="AT19" s="8">
        <v>0</v>
      </c>
      <c r="AU19" s="8">
        <v>1</v>
      </c>
      <c r="AV19" s="8">
        <v>0</v>
      </c>
      <c r="AW19" s="8">
        <v>0</v>
      </c>
      <c r="AX19" s="8">
        <v>0</v>
      </c>
      <c r="AY19" s="8">
        <v>1</v>
      </c>
      <c r="AZ19" s="8">
        <v>0</v>
      </c>
      <c r="BA19" s="8">
        <v>0</v>
      </c>
      <c r="BB19" s="8">
        <v>1</v>
      </c>
      <c r="BC19" s="8">
        <v>1</v>
      </c>
      <c r="BD19" s="8">
        <v>0</v>
      </c>
      <c r="BE19" s="8">
        <v>1</v>
      </c>
      <c r="BF19" s="8">
        <v>0</v>
      </c>
      <c r="BG19" s="8">
        <v>0</v>
      </c>
      <c r="BH19" s="8">
        <v>1</v>
      </c>
      <c r="BI19" s="8">
        <v>0</v>
      </c>
      <c r="BJ19" s="8">
        <v>0</v>
      </c>
      <c r="BK19" s="8">
        <v>1</v>
      </c>
      <c r="BL19" s="8">
        <v>0</v>
      </c>
      <c r="BM19" s="8">
        <v>0</v>
      </c>
      <c r="BN19" s="8">
        <v>1</v>
      </c>
      <c r="BO19" s="8">
        <v>0</v>
      </c>
      <c r="BP19" s="8">
        <v>0</v>
      </c>
      <c r="BQ19" s="8">
        <v>1</v>
      </c>
      <c r="BR19" s="8">
        <v>0</v>
      </c>
      <c r="BS19" s="8">
        <v>1</v>
      </c>
      <c r="BT19" s="8">
        <v>7</v>
      </c>
      <c r="BU19" s="8">
        <v>7</v>
      </c>
      <c r="BV19" s="8">
        <v>7</v>
      </c>
      <c r="BW19" s="8">
        <v>7</v>
      </c>
      <c r="BX19" s="8">
        <v>5</v>
      </c>
      <c r="BY19" s="8">
        <v>6</v>
      </c>
      <c r="BZ19" s="8">
        <v>4</v>
      </c>
      <c r="CA19" s="8">
        <v>5</v>
      </c>
      <c r="CB19" s="8">
        <v>5</v>
      </c>
      <c r="CC19" s="8">
        <v>0</v>
      </c>
      <c r="CD19" s="8">
        <v>1</v>
      </c>
      <c r="CE19" s="8">
        <v>0</v>
      </c>
      <c r="CF19" s="1">
        <v>0</v>
      </c>
      <c r="CG19" s="1">
        <v>0</v>
      </c>
      <c r="CH19" s="1">
        <v>1</v>
      </c>
      <c r="CI19" s="8">
        <v>0</v>
      </c>
      <c r="CJ19" s="8">
        <v>0</v>
      </c>
      <c r="CK19" s="8">
        <v>0</v>
      </c>
      <c r="CL19" s="8">
        <v>1</v>
      </c>
      <c r="CM19" s="8">
        <v>0</v>
      </c>
      <c r="CN19" s="8">
        <v>0</v>
      </c>
      <c r="CO19" s="8">
        <v>1</v>
      </c>
      <c r="CP19" s="8">
        <v>0</v>
      </c>
      <c r="CQ19" s="8">
        <v>1</v>
      </c>
      <c r="CR19" s="8">
        <v>0</v>
      </c>
      <c r="CS19" s="8">
        <v>1</v>
      </c>
      <c r="CT19" s="8">
        <v>0</v>
      </c>
      <c r="CU19" s="8">
        <v>0</v>
      </c>
      <c r="CV19" s="8">
        <v>0</v>
      </c>
      <c r="CW19" s="8">
        <v>0</v>
      </c>
      <c r="CX19" s="8">
        <v>1</v>
      </c>
      <c r="CY19" s="8">
        <v>1</v>
      </c>
      <c r="CZ19" s="8">
        <v>0</v>
      </c>
      <c r="DA19" s="8">
        <v>0</v>
      </c>
      <c r="DB19" s="8">
        <v>1</v>
      </c>
      <c r="DC19" s="8">
        <v>0</v>
      </c>
      <c r="DD19" s="8">
        <v>0</v>
      </c>
      <c r="DE19" s="8">
        <v>0</v>
      </c>
      <c r="DF19" s="8">
        <v>1</v>
      </c>
      <c r="DG19" s="8">
        <v>0</v>
      </c>
      <c r="DH19" s="8">
        <v>0</v>
      </c>
      <c r="DI19" s="8">
        <v>1</v>
      </c>
      <c r="DJ19" s="8">
        <v>0</v>
      </c>
      <c r="DK19" s="7"/>
    </row>
    <row r="20" spans="1:115" x14ac:dyDescent="0.35">
      <c r="A20" s="7" t="s">
        <v>372</v>
      </c>
      <c r="B20" s="1" t="s">
        <v>139</v>
      </c>
      <c r="C20" s="1">
        <v>0</v>
      </c>
      <c r="D20" s="1">
        <v>0</v>
      </c>
      <c r="E20" s="1">
        <v>1</v>
      </c>
      <c r="F20" s="1">
        <v>0</v>
      </c>
      <c r="G20" s="1">
        <v>0</v>
      </c>
      <c r="H20" s="1">
        <f t="shared" si="0"/>
        <v>3</v>
      </c>
      <c r="I20" s="1">
        <v>1</v>
      </c>
      <c r="J20" s="1">
        <v>1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1</v>
      </c>
      <c r="T20" s="1">
        <v>0</v>
      </c>
      <c r="U20" s="1">
        <v>1</v>
      </c>
      <c r="V20" s="1">
        <v>0</v>
      </c>
      <c r="W20" s="1">
        <v>0</v>
      </c>
      <c r="X20" s="1">
        <v>1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1</v>
      </c>
      <c r="AE20" s="8">
        <v>100</v>
      </c>
      <c r="AF20" s="8">
        <v>5</v>
      </c>
      <c r="AG20" s="8">
        <v>0</v>
      </c>
      <c r="AH20" s="8">
        <v>1</v>
      </c>
      <c r="AI20" s="8">
        <v>1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1</v>
      </c>
      <c r="AP20" s="8">
        <v>0</v>
      </c>
      <c r="AQ20" s="8">
        <v>1</v>
      </c>
      <c r="AR20" s="8">
        <v>10</v>
      </c>
      <c r="AS20" s="8">
        <v>1</v>
      </c>
      <c r="AT20" s="8">
        <v>0</v>
      </c>
      <c r="AU20" s="8">
        <v>0</v>
      </c>
      <c r="AV20" s="8">
        <v>1</v>
      </c>
      <c r="AW20" s="8">
        <v>0</v>
      </c>
      <c r="AX20" s="8">
        <v>0</v>
      </c>
      <c r="AY20" s="8">
        <v>1</v>
      </c>
      <c r="AZ20" s="8">
        <v>1</v>
      </c>
      <c r="BA20" s="8">
        <v>0</v>
      </c>
      <c r="BB20" s="8">
        <v>0</v>
      </c>
      <c r="BC20" s="8">
        <v>1</v>
      </c>
      <c r="BD20" s="8">
        <v>0</v>
      </c>
      <c r="BE20" s="8">
        <v>1</v>
      </c>
      <c r="BF20" s="8">
        <v>1</v>
      </c>
      <c r="BG20" s="8">
        <v>0</v>
      </c>
      <c r="BH20" s="8">
        <v>1</v>
      </c>
      <c r="BI20" s="8">
        <v>0</v>
      </c>
      <c r="BJ20" s="8">
        <v>0</v>
      </c>
      <c r="BK20" s="8">
        <v>0</v>
      </c>
      <c r="BL20" s="8">
        <v>1</v>
      </c>
      <c r="BM20" s="8">
        <v>0</v>
      </c>
      <c r="BN20" s="8">
        <v>1</v>
      </c>
      <c r="BO20" s="8">
        <v>0</v>
      </c>
      <c r="BP20" s="8">
        <v>0</v>
      </c>
      <c r="BQ20" s="8">
        <v>1</v>
      </c>
      <c r="BR20" s="8">
        <v>1</v>
      </c>
      <c r="BS20" s="8">
        <v>0</v>
      </c>
      <c r="BT20" s="8">
        <v>7</v>
      </c>
      <c r="BU20" s="8">
        <v>6</v>
      </c>
      <c r="BV20" s="8">
        <v>7</v>
      </c>
      <c r="BW20" s="8">
        <v>7</v>
      </c>
      <c r="BX20" s="8">
        <v>7</v>
      </c>
      <c r="BY20" s="8">
        <v>2</v>
      </c>
      <c r="BZ20" s="8">
        <v>3</v>
      </c>
      <c r="CA20" s="8">
        <v>6</v>
      </c>
      <c r="CB20" s="8">
        <v>6</v>
      </c>
      <c r="CC20" s="8">
        <v>1</v>
      </c>
      <c r="CD20" s="8">
        <v>0</v>
      </c>
      <c r="CE20" s="8">
        <v>0</v>
      </c>
      <c r="CF20" s="1">
        <v>0</v>
      </c>
      <c r="CG20" s="1">
        <v>1</v>
      </c>
      <c r="CH20" s="1">
        <v>0</v>
      </c>
      <c r="CI20" s="8">
        <v>0</v>
      </c>
      <c r="CJ20" s="8">
        <v>1</v>
      </c>
      <c r="CK20" s="8">
        <v>0</v>
      </c>
      <c r="CL20" s="8">
        <v>0</v>
      </c>
      <c r="CM20" s="8">
        <v>0</v>
      </c>
      <c r="CN20" s="8">
        <v>1</v>
      </c>
      <c r="CO20" s="8">
        <v>0</v>
      </c>
      <c r="CP20" s="8">
        <v>0</v>
      </c>
      <c r="CQ20" s="8">
        <v>1</v>
      </c>
      <c r="CR20" s="8">
        <v>0</v>
      </c>
      <c r="CS20" s="8">
        <v>1</v>
      </c>
      <c r="CT20" s="8">
        <v>0</v>
      </c>
      <c r="CU20" s="8">
        <v>0</v>
      </c>
      <c r="CV20" s="8">
        <v>0</v>
      </c>
      <c r="CW20" s="8">
        <v>1</v>
      </c>
      <c r="CX20" s="8">
        <v>0</v>
      </c>
      <c r="CY20" s="8">
        <v>0</v>
      </c>
      <c r="CZ20" s="8">
        <v>1</v>
      </c>
      <c r="DA20" s="8">
        <v>0</v>
      </c>
      <c r="DB20" s="8">
        <v>0</v>
      </c>
      <c r="DC20" s="8">
        <v>1</v>
      </c>
      <c r="DD20" s="8">
        <v>0</v>
      </c>
      <c r="DE20" s="8">
        <v>0</v>
      </c>
      <c r="DF20" s="8">
        <v>1</v>
      </c>
      <c r="DG20" s="8">
        <v>0</v>
      </c>
      <c r="DH20" s="8">
        <v>1</v>
      </c>
      <c r="DI20" s="8">
        <v>0</v>
      </c>
      <c r="DJ20" s="8">
        <v>0</v>
      </c>
      <c r="DK20" s="7"/>
    </row>
    <row r="21" spans="1:115" x14ac:dyDescent="0.35">
      <c r="A21" s="7" t="s">
        <v>372</v>
      </c>
      <c r="B21" s="1" t="s">
        <v>140</v>
      </c>
      <c r="C21" s="1">
        <v>0</v>
      </c>
      <c r="D21" s="1">
        <v>0</v>
      </c>
      <c r="E21" s="1">
        <v>0</v>
      </c>
      <c r="F21" s="1">
        <v>0</v>
      </c>
      <c r="G21" s="1">
        <v>1</v>
      </c>
      <c r="H21" s="1">
        <f t="shared" si="0"/>
        <v>5</v>
      </c>
      <c r="I21" s="1">
        <v>0</v>
      </c>
      <c r="J21" s="1">
        <v>1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1</v>
      </c>
      <c r="Q21" s="1">
        <v>0</v>
      </c>
      <c r="R21" s="1">
        <v>0</v>
      </c>
      <c r="S21" s="1">
        <v>0</v>
      </c>
      <c r="T21" s="1">
        <v>1</v>
      </c>
      <c r="U21" s="1">
        <v>0</v>
      </c>
      <c r="V21" s="1">
        <v>1</v>
      </c>
      <c r="W21" s="1">
        <v>0</v>
      </c>
      <c r="X21" s="1">
        <v>0</v>
      </c>
      <c r="Y21" s="8">
        <v>0</v>
      </c>
      <c r="Z21" s="8">
        <v>0</v>
      </c>
      <c r="AA21" s="8">
        <v>0</v>
      </c>
      <c r="AB21" s="8">
        <v>0</v>
      </c>
      <c r="AC21" s="8">
        <v>0</v>
      </c>
      <c r="AD21" s="8">
        <v>1</v>
      </c>
      <c r="AE21" s="8">
        <v>100</v>
      </c>
      <c r="AF21" s="8">
        <v>5</v>
      </c>
      <c r="AG21" s="8">
        <v>0</v>
      </c>
      <c r="AH21" s="8">
        <v>0</v>
      </c>
      <c r="AI21" s="8">
        <v>0</v>
      </c>
      <c r="AJ21" s="8">
        <v>0</v>
      </c>
      <c r="AK21" s="8">
        <v>1</v>
      </c>
      <c r="AL21" s="8">
        <v>0</v>
      </c>
      <c r="AM21" s="8">
        <v>0</v>
      </c>
      <c r="AN21" s="8">
        <v>0</v>
      </c>
      <c r="AO21" s="8">
        <v>1</v>
      </c>
      <c r="AP21" s="8">
        <v>0</v>
      </c>
      <c r="AQ21" s="8">
        <v>1</v>
      </c>
      <c r="AR21" s="8">
        <v>10</v>
      </c>
      <c r="AS21" s="8">
        <v>1</v>
      </c>
      <c r="AT21" s="8">
        <v>0</v>
      </c>
      <c r="AU21" s="8">
        <v>0</v>
      </c>
      <c r="AV21" s="8">
        <v>1</v>
      </c>
      <c r="AW21" s="8">
        <v>0</v>
      </c>
      <c r="AX21" s="8">
        <v>0</v>
      </c>
      <c r="AY21" s="8">
        <v>1</v>
      </c>
      <c r="AZ21" s="8">
        <v>0</v>
      </c>
      <c r="BA21" s="8">
        <v>0</v>
      </c>
      <c r="BB21" s="8">
        <v>1</v>
      </c>
      <c r="BC21" s="8">
        <v>0</v>
      </c>
      <c r="BD21" s="8">
        <v>1</v>
      </c>
      <c r="BE21" s="8">
        <v>0</v>
      </c>
      <c r="BF21" s="8">
        <v>0</v>
      </c>
      <c r="BG21" s="8">
        <v>0</v>
      </c>
      <c r="BH21" s="8" t="s">
        <v>370</v>
      </c>
      <c r="BI21" s="8" t="s">
        <v>370</v>
      </c>
      <c r="BJ21" s="8" t="s">
        <v>370</v>
      </c>
      <c r="BK21" s="8" t="s">
        <v>370</v>
      </c>
      <c r="BL21" s="8" t="s">
        <v>370</v>
      </c>
      <c r="BM21" s="8" t="s">
        <v>370</v>
      </c>
      <c r="BN21" s="8">
        <v>1</v>
      </c>
      <c r="BO21" s="8">
        <v>0</v>
      </c>
      <c r="BP21" s="8">
        <v>0</v>
      </c>
      <c r="BQ21" s="8">
        <v>1</v>
      </c>
      <c r="BR21" s="8">
        <v>1</v>
      </c>
      <c r="BS21" s="8">
        <v>1</v>
      </c>
      <c r="BT21" s="8">
        <v>7</v>
      </c>
      <c r="BU21" s="8">
        <v>7</v>
      </c>
      <c r="BV21" s="8">
        <v>7</v>
      </c>
      <c r="BW21" s="8">
        <v>7</v>
      </c>
      <c r="BX21" s="8">
        <v>4</v>
      </c>
      <c r="BY21" s="8">
        <v>6</v>
      </c>
      <c r="BZ21" s="8">
        <v>5</v>
      </c>
      <c r="CA21" s="8">
        <v>4</v>
      </c>
      <c r="CB21" s="8">
        <v>2</v>
      </c>
      <c r="CC21" s="8">
        <v>0</v>
      </c>
      <c r="CD21" s="8">
        <v>1</v>
      </c>
      <c r="CE21" s="8">
        <v>0</v>
      </c>
      <c r="CF21" s="1">
        <v>0</v>
      </c>
      <c r="CG21" s="1">
        <v>0</v>
      </c>
      <c r="CH21" s="1">
        <v>1</v>
      </c>
      <c r="CI21" s="8">
        <v>0</v>
      </c>
      <c r="CJ21" s="8">
        <v>0</v>
      </c>
      <c r="CK21" s="8">
        <v>0</v>
      </c>
      <c r="CL21" s="8">
        <v>1</v>
      </c>
      <c r="CM21" s="8">
        <v>0</v>
      </c>
      <c r="CN21" s="8">
        <v>1</v>
      </c>
      <c r="CO21" s="8">
        <v>0</v>
      </c>
      <c r="CP21" s="8">
        <v>0</v>
      </c>
      <c r="CQ21" s="8">
        <v>1</v>
      </c>
      <c r="CR21" s="8">
        <v>0</v>
      </c>
      <c r="CS21" s="8">
        <v>0</v>
      </c>
      <c r="CT21" s="8">
        <v>1</v>
      </c>
      <c r="CU21" s="8">
        <v>0</v>
      </c>
      <c r="CV21" s="8">
        <v>0</v>
      </c>
      <c r="CW21" s="8">
        <v>1</v>
      </c>
      <c r="CX21" s="8">
        <v>0</v>
      </c>
      <c r="CY21" s="8">
        <v>0</v>
      </c>
      <c r="CZ21" s="8">
        <v>1</v>
      </c>
      <c r="DA21" s="8">
        <v>0</v>
      </c>
      <c r="DB21" s="8" t="s">
        <v>370</v>
      </c>
      <c r="DC21" s="8" t="s">
        <v>370</v>
      </c>
      <c r="DD21" s="8" t="s">
        <v>370</v>
      </c>
      <c r="DE21" s="8" t="s">
        <v>370</v>
      </c>
      <c r="DF21" s="8" t="s">
        <v>370</v>
      </c>
      <c r="DG21" s="8" t="s">
        <v>370</v>
      </c>
      <c r="DH21" s="8">
        <v>1</v>
      </c>
      <c r="DI21" s="8">
        <v>0</v>
      </c>
      <c r="DJ21" s="8">
        <v>0</v>
      </c>
      <c r="DK21" s="7"/>
    </row>
    <row r="22" spans="1:115" x14ac:dyDescent="0.35">
      <c r="A22" s="7" t="s">
        <v>372</v>
      </c>
      <c r="B22" s="1" t="s">
        <v>141</v>
      </c>
      <c r="C22" s="1">
        <v>1</v>
      </c>
      <c r="D22" s="1">
        <v>0</v>
      </c>
      <c r="E22" s="1">
        <v>0</v>
      </c>
      <c r="F22" s="1">
        <v>0</v>
      </c>
      <c r="G22" s="1">
        <v>0</v>
      </c>
      <c r="H22" s="1">
        <f t="shared" si="0"/>
        <v>1</v>
      </c>
      <c r="I22" s="1">
        <v>1</v>
      </c>
      <c r="J22" s="1">
        <v>0</v>
      </c>
      <c r="K22" s="1">
        <v>1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1</v>
      </c>
      <c r="R22" s="1">
        <v>0</v>
      </c>
      <c r="S22" s="1">
        <v>0</v>
      </c>
      <c r="T22" s="1">
        <v>0</v>
      </c>
      <c r="U22" s="1">
        <v>1</v>
      </c>
      <c r="V22" s="1">
        <v>1</v>
      </c>
      <c r="W22" s="1">
        <v>0</v>
      </c>
      <c r="X22" s="1">
        <v>0</v>
      </c>
      <c r="Y22" s="8">
        <v>0</v>
      </c>
      <c r="Z22" s="8">
        <v>0</v>
      </c>
      <c r="AA22" s="8">
        <v>0</v>
      </c>
      <c r="AB22" s="8">
        <v>1</v>
      </c>
      <c r="AC22" s="8">
        <v>0</v>
      </c>
      <c r="AD22" s="8">
        <v>0</v>
      </c>
      <c r="AE22" s="8">
        <v>30</v>
      </c>
      <c r="AF22" s="8">
        <v>5</v>
      </c>
      <c r="AG22" s="8">
        <v>0</v>
      </c>
      <c r="AH22" s="8">
        <v>1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 t="s">
        <v>370</v>
      </c>
      <c r="AP22" s="8" t="s">
        <v>370</v>
      </c>
      <c r="AQ22" s="8">
        <v>1</v>
      </c>
      <c r="AR22" s="8">
        <v>4</v>
      </c>
      <c r="AS22" s="8">
        <v>1</v>
      </c>
      <c r="AT22" s="8">
        <v>0</v>
      </c>
      <c r="AU22" s="8">
        <v>0</v>
      </c>
      <c r="AV22" s="8">
        <v>1</v>
      </c>
      <c r="AW22" s="8">
        <v>0</v>
      </c>
      <c r="AX22" s="8">
        <v>0</v>
      </c>
      <c r="AY22" s="8">
        <v>1</v>
      </c>
      <c r="AZ22" s="8">
        <v>0</v>
      </c>
      <c r="BA22" s="8">
        <v>0</v>
      </c>
      <c r="BB22" s="8">
        <v>1</v>
      </c>
      <c r="BC22" s="8">
        <v>1</v>
      </c>
      <c r="BD22" s="8">
        <v>0</v>
      </c>
      <c r="BE22" s="8">
        <v>1</v>
      </c>
      <c r="BF22" s="8">
        <v>1</v>
      </c>
      <c r="BG22" s="8">
        <v>0</v>
      </c>
      <c r="BH22" s="8">
        <v>1</v>
      </c>
      <c r="BI22" s="8">
        <v>1</v>
      </c>
      <c r="BJ22" s="8">
        <v>0</v>
      </c>
      <c r="BK22" s="8">
        <v>1</v>
      </c>
      <c r="BL22" s="8">
        <v>0</v>
      </c>
      <c r="BM22" s="8">
        <v>0</v>
      </c>
      <c r="BN22" s="8">
        <v>0</v>
      </c>
      <c r="BO22" s="8">
        <v>1</v>
      </c>
      <c r="BP22" s="8">
        <v>1</v>
      </c>
      <c r="BQ22" s="8">
        <v>1</v>
      </c>
      <c r="BR22" s="8">
        <v>1</v>
      </c>
      <c r="BS22" s="8">
        <v>0</v>
      </c>
      <c r="BT22" s="8">
        <v>5</v>
      </c>
      <c r="BU22" s="8">
        <v>7</v>
      </c>
      <c r="BV22" s="8">
        <v>4</v>
      </c>
      <c r="BW22" s="8">
        <v>6</v>
      </c>
      <c r="BX22" s="8">
        <v>7</v>
      </c>
      <c r="BY22" s="8">
        <v>6</v>
      </c>
      <c r="BZ22" s="8">
        <v>5</v>
      </c>
      <c r="CA22" s="8">
        <v>4</v>
      </c>
      <c r="CB22" s="8">
        <v>5</v>
      </c>
      <c r="CC22" s="8">
        <v>1</v>
      </c>
      <c r="CD22" s="8">
        <v>0</v>
      </c>
      <c r="CE22" s="8">
        <v>0</v>
      </c>
      <c r="CF22" s="1">
        <v>0</v>
      </c>
      <c r="CG22" s="1">
        <v>0</v>
      </c>
      <c r="CH22" s="1">
        <v>0</v>
      </c>
      <c r="CI22" s="8">
        <v>1</v>
      </c>
      <c r="CJ22" s="8">
        <v>0</v>
      </c>
      <c r="CK22" s="8">
        <v>0</v>
      </c>
      <c r="CL22" s="8">
        <v>1</v>
      </c>
      <c r="CM22" s="8">
        <v>0</v>
      </c>
      <c r="CN22" s="8">
        <v>1</v>
      </c>
      <c r="CO22" s="8">
        <v>0</v>
      </c>
      <c r="CP22" s="8">
        <v>0</v>
      </c>
      <c r="CQ22" s="8">
        <v>1</v>
      </c>
      <c r="CR22" s="8">
        <v>0</v>
      </c>
      <c r="CS22" s="8">
        <v>0</v>
      </c>
      <c r="CT22" s="8">
        <v>0</v>
      </c>
      <c r="CU22" s="8">
        <v>1</v>
      </c>
      <c r="CV22" s="8">
        <v>0</v>
      </c>
      <c r="CW22" s="8">
        <v>0</v>
      </c>
      <c r="CX22" s="8">
        <v>1</v>
      </c>
      <c r="CY22" s="8" t="s">
        <v>370</v>
      </c>
      <c r="CZ22" s="8" t="s">
        <v>370</v>
      </c>
      <c r="DA22" s="8" t="s">
        <v>370</v>
      </c>
      <c r="DB22" s="8">
        <v>1</v>
      </c>
      <c r="DC22" s="8">
        <v>1</v>
      </c>
      <c r="DD22" s="8">
        <v>0</v>
      </c>
      <c r="DE22" s="8">
        <v>1</v>
      </c>
      <c r="DF22" s="8">
        <v>0</v>
      </c>
      <c r="DG22" s="8">
        <v>0</v>
      </c>
      <c r="DH22" s="8" t="s">
        <v>370</v>
      </c>
      <c r="DI22" s="8" t="s">
        <v>370</v>
      </c>
      <c r="DJ22" s="8" t="s">
        <v>370</v>
      </c>
      <c r="DK22" s="7"/>
    </row>
    <row r="23" spans="1:115" x14ac:dyDescent="0.35">
      <c r="A23" s="7" t="s">
        <v>372</v>
      </c>
      <c r="B23" s="1" t="s">
        <v>142</v>
      </c>
      <c r="C23" s="1">
        <v>0</v>
      </c>
      <c r="D23" s="1">
        <v>0</v>
      </c>
      <c r="E23" s="1">
        <v>1</v>
      </c>
      <c r="F23" s="1">
        <v>0</v>
      </c>
      <c r="G23" s="1">
        <v>0</v>
      </c>
      <c r="H23" s="1">
        <f t="shared" si="0"/>
        <v>3</v>
      </c>
      <c r="I23" s="14" t="s">
        <v>370</v>
      </c>
      <c r="J23" s="1">
        <v>1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1</v>
      </c>
      <c r="S23" s="1">
        <v>0</v>
      </c>
      <c r="T23" s="1">
        <v>0</v>
      </c>
      <c r="U23" s="1">
        <v>1</v>
      </c>
      <c r="V23" s="1">
        <v>1</v>
      </c>
      <c r="W23" s="1">
        <v>0</v>
      </c>
      <c r="X23" s="1">
        <v>0</v>
      </c>
      <c r="Y23" s="8">
        <v>0</v>
      </c>
      <c r="Z23" s="8">
        <v>1</v>
      </c>
      <c r="AA23" s="8">
        <v>0</v>
      </c>
      <c r="AB23" s="8">
        <v>0</v>
      </c>
      <c r="AC23" s="8">
        <v>0</v>
      </c>
      <c r="AD23" s="8">
        <v>0</v>
      </c>
      <c r="AE23" s="8">
        <v>0</v>
      </c>
      <c r="AF23" s="8">
        <v>4</v>
      </c>
      <c r="AG23" s="8">
        <v>0</v>
      </c>
      <c r="AH23" s="8">
        <v>1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8">
        <v>0</v>
      </c>
      <c r="AP23" s="8">
        <v>1</v>
      </c>
      <c r="AQ23" s="8">
        <v>0</v>
      </c>
      <c r="AR23" s="8">
        <v>0</v>
      </c>
      <c r="AS23" s="8" t="s">
        <v>370</v>
      </c>
      <c r="AT23" s="8" t="s">
        <v>370</v>
      </c>
      <c r="AU23" s="8" t="s">
        <v>370</v>
      </c>
      <c r="AV23" s="8" t="s">
        <v>370</v>
      </c>
      <c r="AW23" s="8" t="s">
        <v>370</v>
      </c>
      <c r="AX23" s="8" t="s">
        <v>370</v>
      </c>
      <c r="AY23" s="8">
        <v>1</v>
      </c>
      <c r="AZ23" s="8">
        <v>0</v>
      </c>
      <c r="BA23" s="8">
        <v>1</v>
      </c>
      <c r="BB23" s="8">
        <v>0</v>
      </c>
      <c r="BC23" s="8">
        <v>0</v>
      </c>
      <c r="BD23" s="8">
        <v>1</v>
      </c>
      <c r="BE23" s="8">
        <v>0</v>
      </c>
      <c r="BF23" s="8">
        <v>0</v>
      </c>
      <c r="BG23" s="8">
        <v>0</v>
      </c>
      <c r="BH23" s="8" t="s">
        <v>370</v>
      </c>
      <c r="BI23" s="8" t="s">
        <v>370</v>
      </c>
      <c r="BJ23" s="8" t="s">
        <v>370</v>
      </c>
      <c r="BK23" s="8" t="s">
        <v>370</v>
      </c>
      <c r="BL23" s="8" t="s">
        <v>370</v>
      </c>
      <c r="BM23" s="8" t="s">
        <v>370</v>
      </c>
      <c r="BN23" s="8" t="s">
        <v>370</v>
      </c>
      <c r="BO23" s="8" t="s">
        <v>370</v>
      </c>
      <c r="BP23" s="8" t="s">
        <v>370</v>
      </c>
      <c r="BQ23" s="8" t="s">
        <v>370</v>
      </c>
      <c r="BR23" s="8" t="s">
        <v>370</v>
      </c>
      <c r="BS23" s="8" t="s">
        <v>370</v>
      </c>
      <c r="BT23" s="8" t="s">
        <v>370</v>
      </c>
      <c r="BU23" s="8" t="s">
        <v>370</v>
      </c>
      <c r="BV23" s="8" t="s">
        <v>370</v>
      </c>
      <c r="BW23" s="8" t="s">
        <v>370</v>
      </c>
      <c r="BX23" s="8">
        <v>7</v>
      </c>
      <c r="BY23" s="8">
        <v>7</v>
      </c>
      <c r="BZ23" s="8">
        <v>4</v>
      </c>
      <c r="CA23" s="8">
        <v>4</v>
      </c>
      <c r="CB23" s="8">
        <v>1</v>
      </c>
      <c r="CC23" s="8">
        <v>1</v>
      </c>
      <c r="CD23" s="8">
        <v>0</v>
      </c>
      <c r="CE23" s="8">
        <v>0</v>
      </c>
      <c r="CF23" s="1">
        <v>1</v>
      </c>
      <c r="CG23" s="1">
        <v>0</v>
      </c>
      <c r="CH23" s="1">
        <v>0</v>
      </c>
      <c r="CI23" s="8">
        <v>0</v>
      </c>
      <c r="CJ23" s="8" t="s">
        <v>370</v>
      </c>
      <c r="CK23" s="8" t="s">
        <v>370</v>
      </c>
      <c r="CL23" s="8" t="s">
        <v>370</v>
      </c>
      <c r="CM23" s="8">
        <v>0</v>
      </c>
      <c r="CN23" s="8">
        <v>1</v>
      </c>
      <c r="CO23" s="8">
        <v>0</v>
      </c>
      <c r="CP23" s="8">
        <v>0</v>
      </c>
      <c r="CQ23" s="8">
        <v>1</v>
      </c>
      <c r="CR23" s="8">
        <v>0</v>
      </c>
      <c r="CS23" s="8">
        <v>1</v>
      </c>
      <c r="CT23" s="8">
        <v>0</v>
      </c>
      <c r="CU23" s="8">
        <v>0</v>
      </c>
      <c r="CV23" s="8">
        <v>1</v>
      </c>
      <c r="CW23" s="8">
        <v>0</v>
      </c>
      <c r="CX23" s="8">
        <v>0</v>
      </c>
      <c r="CY23" s="8" t="s">
        <v>370</v>
      </c>
      <c r="CZ23" s="8" t="s">
        <v>370</v>
      </c>
      <c r="DA23" s="8" t="s">
        <v>370</v>
      </c>
      <c r="DB23" s="8">
        <v>0</v>
      </c>
      <c r="DC23" s="8">
        <v>0</v>
      </c>
      <c r="DD23" s="8">
        <v>1</v>
      </c>
      <c r="DE23" s="8">
        <v>1</v>
      </c>
      <c r="DF23" s="8">
        <v>0</v>
      </c>
      <c r="DG23" s="8">
        <v>0</v>
      </c>
      <c r="DH23" s="8">
        <v>1</v>
      </c>
      <c r="DI23" s="8">
        <v>0</v>
      </c>
      <c r="DJ23" s="8">
        <v>0</v>
      </c>
      <c r="DK23" s="7"/>
    </row>
    <row r="24" spans="1:115" x14ac:dyDescent="0.35">
      <c r="A24" s="7" t="s">
        <v>372</v>
      </c>
      <c r="B24" s="1" t="s">
        <v>143</v>
      </c>
      <c r="C24" s="1">
        <v>0</v>
      </c>
      <c r="D24" s="1">
        <v>0</v>
      </c>
      <c r="E24" s="1">
        <v>0</v>
      </c>
      <c r="F24" s="1">
        <v>1</v>
      </c>
      <c r="G24" s="1">
        <v>0</v>
      </c>
      <c r="H24" s="1">
        <f t="shared" si="0"/>
        <v>4</v>
      </c>
      <c r="I24" s="1">
        <v>0</v>
      </c>
      <c r="J24" s="1">
        <v>1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1</v>
      </c>
      <c r="T24" s="1">
        <v>0</v>
      </c>
      <c r="U24" s="1">
        <v>1</v>
      </c>
      <c r="V24" s="1">
        <v>0</v>
      </c>
      <c r="W24" s="1">
        <v>0</v>
      </c>
      <c r="X24" s="1">
        <v>1</v>
      </c>
      <c r="Y24" s="8">
        <v>0</v>
      </c>
      <c r="Z24" s="8">
        <v>0</v>
      </c>
      <c r="AA24" s="8">
        <v>0</v>
      </c>
      <c r="AB24" s="8">
        <v>1</v>
      </c>
      <c r="AC24" s="8">
        <v>0</v>
      </c>
      <c r="AD24" s="8">
        <v>0</v>
      </c>
      <c r="AE24" s="8">
        <v>100</v>
      </c>
      <c r="AF24" s="8">
        <v>3</v>
      </c>
      <c r="AG24" s="8">
        <v>0</v>
      </c>
      <c r="AH24" s="8">
        <v>1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 t="s">
        <v>370</v>
      </c>
      <c r="AP24" s="8" t="s">
        <v>370</v>
      </c>
      <c r="AQ24" s="8">
        <v>1</v>
      </c>
      <c r="AR24" s="8">
        <v>20</v>
      </c>
      <c r="AS24" s="8">
        <v>1</v>
      </c>
      <c r="AT24" s="8">
        <v>0</v>
      </c>
      <c r="AU24" s="8">
        <v>0</v>
      </c>
      <c r="AV24" s="8">
        <v>1</v>
      </c>
      <c r="AW24" s="8">
        <v>0</v>
      </c>
      <c r="AX24" s="8">
        <v>0</v>
      </c>
      <c r="AY24" s="8">
        <v>1</v>
      </c>
      <c r="AZ24" s="8">
        <v>0</v>
      </c>
      <c r="BA24" s="8">
        <v>0</v>
      </c>
      <c r="BB24" s="8">
        <v>1</v>
      </c>
      <c r="BC24" s="8">
        <v>0</v>
      </c>
      <c r="BD24" s="8">
        <v>1</v>
      </c>
      <c r="BE24" s="8">
        <v>0</v>
      </c>
      <c r="BF24" s="8">
        <v>0</v>
      </c>
      <c r="BG24" s="8">
        <v>0</v>
      </c>
      <c r="BH24" s="8">
        <v>0</v>
      </c>
      <c r="BI24" s="8">
        <v>1</v>
      </c>
      <c r="BJ24" s="8">
        <v>0</v>
      </c>
      <c r="BK24" s="8">
        <v>1</v>
      </c>
      <c r="BL24" s="8">
        <v>0</v>
      </c>
      <c r="BM24" s="8">
        <v>0</v>
      </c>
      <c r="BN24" s="8">
        <v>1</v>
      </c>
      <c r="BO24" s="8">
        <v>0</v>
      </c>
      <c r="BP24" s="8">
        <v>0</v>
      </c>
      <c r="BQ24" s="8">
        <v>1</v>
      </c>
      <c r="BR24" s="8" t="s">
        <v>370</v>
      </c>
      <c r="BS24" s="8" t="s">
        <v>370</v>
      </c>
      <c r="BT24" s="8">
        <v>7</v>
      </c>
      <c r="BU24" s="8">
        <v>7</v>
      </c>
      <c r="BV24" s="8">
        <v>7</v>
      </c>
      <c r="BW24" s="8">
        <v>7</v>
      </c>
      <c r="BX24" s="8">
        <v>6</v>
      </c>
      <c r="BY24" s="8">
        <v>7</v>
      </c>
      <c r="BZ24" s="8">
        <v>4</v>
      </c>
      <c r="CA24" s="8">
        <v>6</v>
      </c>
      <c r="CB24" s="8">
        <v>4</v>
      </c>
      <c r="CC24" s="8">
        <v>0</v>
      </c>
      <c r="CD24" s="8">
        <v>1</v>
      </c>
      <c r="CE24" s="8">
        <v>0</v>
      </c>
      <c r="CF24" s="1">
        <v>0</v>
      </c>
      <c r="CG24" s="1">
        <v>0</v>
      </c>
      <c r="CH24" s="1">
        <v>1</v>
      </c>
      <c r="CI24" s="8">
        <v>0</v>
      </c>
      <c r="CJ24" s="8">
        <v>0</v>
      </c>
      <c r="CK24" s="8">
        <v>0</v>
      </c>
      <c r="CL24" s="8">
        <v>1</v>
      </c>
      <c r="CM24" s="8">
        <v>0</v>
      </c>
      <c r="CN24" s="8">
        <v>1</v>
      </c>
      <c r="CO24" s="8">
        <v>0</v>
      </c>
      <c r="CP24" s="8">
        <v>0</v>
      </c>
      <c r="CQ24" s="8">
        <v>1</v>
      </c>
      <c r="CR24" s="8">
        <v>0</v>
      </c>
      <c r="CS24" s="8">
        <v>0</v>
      </c>
      <c r="CT24" s="8">
        <v>1</v>
      </c>
      <c r="CU24" s="8">
        <v>0</v>
      </c>
      <c r="CV24" s="8">
        <v>0</v>
      </c>
      <c r="CW24" s="8">
        <v>1</v>
      </c>
      <c r="CX24" s="8">
        <v>0</v>
      </c>
      <c r="CY24" s="8">
        <v>0</v>
      </c>
      <c r="CZ24" s="8">
        <v>1</v>
      </c>
      <c r="DA24" s="8">
        <v>0</v>
      </c>
      <c r="DB24" s="8">
        <v>1</v>
      </c>
      <c r="DC24" s="8">
        <v>0</v>
      </c>
      <c r="DD24" s="8">
        <v>1</v>
      </c>
      <c r="DE24" s="8" t="s">
        <v>370</v>
      </c>
      <c r="DF24" s="8" t="s">
        <v>370</v>
      </c>
      <c r="DG24" s="8" t="s">
        <v>370</v>
      </c>
      <c r="DH24" s="8">
        <v>1</v>
      </c>
      <c r="DI24" s="8">
        <v>0</v>
      </c>
      <c r="DJ24" s="8">
        <v>0</v>
      </c>
      <c r="DK24" s="7"/>
    </row>
    <row r="25" spans="1:115" x14ac:dyDescent="0.35">
      <c r="A25" s="7" t="s">
        <v>372</v>
      </c>
      <c r="B25" s="1" t="s">
        <v>144</v>
      </c>
      <c r="C25" s="1">
        <v>0</v>
      </c>
      <c r="D25" s="1">
        <v>1</v>
      </c>
      <c r="E25" s="1">
        <v>0</v>
      </c>
      <c r="F25" s="1">
        <v>0</v>
      </c>
      <c r="G25" s="1">
        <v>0</v>
      </c>
      <c r="H25" s="1">
        <f t="shared" si="0"/>
        <v>2</v>
      </c>
      <c r="I25" s="1">
        <v>0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1</v>
      </c>
      <c r="T25" s="1">
        <v>0</v>
      </c>
      <c r="U25" s="1">
        <v>1</v>
      </c>
      <c r="V25" s="1">
        <v>0</v>
      </c>
      <c r="W25" s="1">
        <v>0</v>
      </c>
      <c r="X25" s="1">
        <v>1</v>
      </c>
      <c r="Y25" s="8">
        <v>0</v>
      </c>
      <c r="Z25" s="8">
        <v>0</v>
      </c>
      <c r="AA25" s="8">
        <v>0</v>
      </c>
      <c r="AB25" s="8">
        <v>1</v>
      </c>
      <c r="AC25" s="8">
        <v>0</v>
      </c>
      <c r="AD25" s="8">
        <v>0</v>
      </c>
      <c r="AE25" s="8">
        <v>100</v>
      </c>
      <c r="AF25" s="8">
        <v>3</v>
      </c>
      <c r="AG25" s="8">
        <v>0</v>
      </c>
      <c r="AH25" s="8">
        <v>1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8" t="s">
        <v>370</v>
      </c>
      <c r="AP25" s="8" t="s">
        <v>370</v>
      </c>
      <c r="AQ25" s="8">
        <v>1</v>
      </c>
      <c r="AR25" s="8">
        <v>20</v>
      </c>
      <c r="AS25" s="8">
        <v>1</v>
      </c>
      <c r="AT25" s="8">
        <v>0</v>
      </c>
      <c r="AU25" s="8">
        <v>0</v>
      </c>
      <c r="AV25" s="8">
        <v>0</v>
      </c>
      <c r="AW25" s="8">
        <v>1</v>
      </c>
      <c r="AX25" s="8">
        <v>0</v>
      </c>
      <c r="AY25" s="8">
        <v>1</v>
      </c>
      <c r="AZ25" s="8">
        <v>0</v>
      </c>
      <c r="BA25" s="8">
        <v>0</v>
      </c>
      <c r="BB25" s="8">
        <v>1</v>
      </c>
      <c r="BC25" s="8">
        <v>0</v>
      </c>
      <c r="BD25" s="8">
        <v>1</v>
      </c>
      <c r="BE25" s="8">
        <v>0</v>
      </c>
      <c r="BF25" s="8">
        <v>0</v>
      </c>
      <c r="BG25" s="8">
        <v>0</v>
      </c>
      <c r="BH25" s="8">
        <v>1</v>
      </c>
      <c r="BI25" s="8">
        <v>0</v>
      </c>
      <c r="BJ25" s="8">
        <v>0</v>
      </c>
      <c r="BK25" s="8">
        <v>1</v>
      </c>
      <c r="BL25" s="8">
        <v>0</v>
      </c>
      <c r="BM25" s="8">
        <v>0</v>
      </c>
      <c r="BN25" s="8">
        <v>1</v>
      </c>
      <c r="BO25" s="8">
        <v>0</v>
      </c>
      <c r="BP25" s="8" t="s">
        <v>370</v>
      </c>
      <c r="BQ25" s="8" t="s">
        <v>370</v>
      </c>
      <c r="BR25" s="8" t="s">
        <v>370</v>
      </c>
      <c r="BS25" s="8" t="s">
        <v>370</v>
      </c>
      <c r="BT25" s="8">
        <v>7</v>
      </c>
      <c r="BU25" s="8">
        <v>7</v>
      </c>
      <c r="BV25" s="8">
        <v>7</v>
      </c>
      <c r="BW25" s="8">
        <v>7</v>
      </c>
      <c r="BX25" s="8">
        <v>7</v>
      </c>
      <c r="BY25" s="8">
        <v>7</v>
      </c>
      <c r="BZ25" s="8">
        <v>5</v>
      </c>
      <c r="CA25" s="8">
        <v>5</v>
      </c>
      <c r="CB25" s="8">
        <v>5</v>
      </c>
      <c r="CC25" s="8" t="s">
        <v>370</v>
      </c>
      <c r="CD25" s="8" t="s">
        <v>370</v>
      </c>
      <c r="CE25" s="8" t="s">
        <v>370</v>
      </c>
      <c r="CF25" s="1">
        <v>0</v>
      </c>
      <c r="CG25" s="1">
        <v>1</v>
      </c>
      <c r="CH25" s="1">
        <v>0</v>
      </c>
      <c r="CI25" s="8">
        <v>0</v>
      </c>
      <c r="CJ25" s="8">
        <v>0</v>
      </c>
      <c r="CK25" s="8">
        <v>0</v>
      </c>
      <c r="CL25" s="8">
        <v>1</v>
      </c>
      <c r="CM25" s="8" t="s">
        <v>370</v>
      </c>
      <c r="CN25" s="8" t="s">
        <v>370</v>
      </c>
      <c r="CO25" s="8" t="s">
        <v>370</v>
      </c>
      <c r="CP25" s="8" t="s">
        <v>370</v>
      </c>
      <c r="CQ25" s="8" t="s">
        <v>370</v>
      </c>
      <c r="CR25" s="8" t="s">
        <v>370</v>
      </c>
      <c r="CS25" s="8">
        <v>0</v>
      </c>
      <c r="CT25" s="8">
        <v>1</v>
      </c>
      <c r="CU25" s="8">
        <v>0</v>
      </c>
      <c r="CV25" s="8">
        <v>0</v>
      </c>
      <c r="CW25" s="8">
        <v>1</v>
      </c>
      <c r="CX25" s="8">
        <v>0</v>
      </c>
      <c r="CY25" s="8" t="s">
        <v>370</v>
      </c>
      <c r="CZ25" s="8" t="s">
        <v>370</v>
      </c>
      <c r="DA25" s="8" t="s">
        <v>370</v>
      </c>
      <c r="DB25" s="8">
        <v>1</v>
      </c>
      <c r="DC25" s="8">
        <v>0</v>
      </c>
      <c r="DD25" s="8">
        <v>1</v>
      </c>
      <c r="DE25" s="8" t="s">
        <v>370</v>
      </c>
      <c r="DF25" s="8" t="s">
        <v>370</v>
      </c>
      <c r="DG25" s="8" t="s">
        <v>370</v>
      </c>
      <c r="DH25" s="8">
        <v>1</v>
      </c>
      <c r="DI25" s="8">
        <v>0</v>
      </c>
      <c r="DJ25" s="8">
        <v>0</v>
      </c>
      <c r="DK25" s="7"/>
    </row>
    <row r="26" spans="1:115" x14ac:dyDescent="0.35">
      <c r="A26" s="7" t="s">
        <v>372</v>
      </c>
      <c r="B26" s="1" t="s">
        <v>145</v>
      </c>
      <c r="C26" s="1">
        <v>0</v>
      </c>
      <c r="D26" s="1">
        <v>1</v>
      </c>
      <c r="E26" s="1">
        <v>0</v>
      </c>
      <c r="F26" s="1">
        <v>0</v>
      </c>
      <c r="G26" s="1">
        <v>0</v>
      </c>
      <c r="H26" s="1">
        <f t="shared" si="0"/>
        <v>2</v>
      </c>
      <c r="I26" s="1">
        <v>0</v>
      </c>
      <c r="J26" s="1">
        <v>1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1</v>
      </c>
      <c r="R26" s="1">
        <v>0</v>
      </c>
      <c r="S26" s="1">
        <v>0</v>
      </c>
      <c r="T26" s="1">
        <v>1</v>
      </c>
      <c r="U26" s="1">
        <v>0</v>
      </c>
      <c r="V26" s="1">
        <v>0</v>
      </c>
      <c r="W26" s="1">
        <v>1</v>
      </c>
      <c r="X26" s="1">
        <v>0</v>
      </c>
      <c r="Y26" s="8">
        <v>0</v>
      </c>
      <c r="Z26" s="8">
        <v>0</v>
      </c>
      <c r="AA26" s="8">
        <v>0</v>
      </c>
      <c r="AB26" s="8">
        <v>1</v>
      </c>
      <c r="AC26" s="8">
        <v>0</v>
      </c>
      <c r="AD26" s="8">
        <v>0</v>
      </c>
      <c r="AE26" s="8">
        <v>100</v>
      </c>
      <c r="AF26" s="8">
        <v>5</v>
      </c>
      <c r="AG26" s="8">
        <v>0</v>
      </c>
      <c r="AH26" s="8">
        <v>0</v>
      </c>
      <c r="AI26" s="8">
        <v>0</v>
      </c>
      <c r="AJ26" s="8">
        <v>0</v>
      </c>
      <c r="AK26" s="8">
        <v>1</v>
      </c>
      <c r="AL26" s="8">
        <v>0</v>
      </c>
      <c r="AM26" s="8">
        <v>0</v>
      </c>
      <c r="AN26" s="8">
        <v>0</v>
      </c>
      <c r="AO26" s="8">
        <v>1</v>
      </c>
      <c r="AP26" s="8">
        <v>0</v>
      </c>
      <c r="AQ26" s="8">
        <v>1</v>
      </c>
      <c r="AR26" s="8">
        <v>15</v>
      </c>
      <c r="AS26" s="8">
        <v>1</v>
      </c>
      <c r="AT26" s="8">
        <v>0</v>
      </c>
      <c r="AU26" s="8">
        <v>0</v>
      </c>
      <c r="AV26" s="8">
        <v>0</v>
      </c>
      <c r="AW26" s="8">
        <v>1</v>
      </c>
      <c r="AX26" s="8">
        <v>0</v>
      </c>
      <c r="AY26" s="8">
        <v>1</v>
      </c>
      <c r="AZ26" s="8">
        <v>1</v>
      </c>
      <c r="BA26" s="8">
        <v>0</v>
      </c>
      <c r="BB26" s="8">
        <v>0</v>
      </c>
      <c r="BC26" s="8">
        <v>0</v>
      </c>
      <c r="BD26" s="8">
        <v>1</v>
      </c>
      <c r="BE26" s="8">
        <v>0</v>
      </c>
      <c r="BF26" s="8">
        <v>0</v>
      </c>
      <c r="BG26" s="8">
        <v>0</v>
      </c>
      <c r="BH26" s="8" t="s">
        <v>370</v>
      </c>
      <c r="BI26" s="8" t="s">
        <v>370</v>
      </c>
      <c r="BJ26" s="8" t="s">
        <v>370</v>
      </c>
      <c r="BK26" s="8">
        <v>0</v>
      </c>
      <c r="BL26" s="8">
        <v>1</v>
      </c>
      <c r="BM26" s="8">
        <v>0</v>
      </c>
      <c r="BN26" s="8">
        <v>1</v>
      </c>
      <c r="BO26" s="8">
        <v>0</v>
      </c>
      <c r="BP26" s="8">
        <v>1</v>
      </c>
      <c r="BQ26" s="8">
        <v>1</v>
      </c>
      <c r="BR26" s="8">
        <v>0</v>
      </c>
      <c r="BS26" s="8">
        <v>1</v>
      </c>
      <c r="BT26" s="8">
        <v>7</v>
      </c>
      <c r="BU26" s="8">
        <v>6</v>
      </c>
      <c r="BV26" s="8">
        <v>7</v>
      </c>
      <c r="BW26" s="8">
        <v>4</v>
      </c>
      <c r="BX26" s="8">
        <v>5</v>
      </c>
      <c r="BY26" s="8">
        <v>5</v>
      </c>
      <c r="BZ26" s="8">
        <v>5</v>
      </c>
      <c r="CA26" s="8">
        <v>6</v>
      </c>
      <c r="CB26" s="8">
        <v>6</v>
      </c>
      <c r="CC26" s="8">
        <v>0</v>
      </c>
      <c r="CD26" s="8">
        <v>1</v>
      </c>
      <c r="CE26" s="8">
        <v>0</v>
      </c>
      <c r="CF26" s="1">
        <v>0</v>
      </c>
      <c r="CG26" s="1">
        <v>0</v>
      </c>
      <c r="CH26" s="1">
        <v>1</v>
      </c>
      <c r="CI26" s="8">
        <v>0</v>
      </c>
      <c r="CJ26" s="8">
        <v>0</v>
      </c>
      <c r="CK26" s="8">
        <v>0</v>
      </c>
      <c r="CL26" s="8">
        <v>1</v>
      </c>
      <c r="CM26" s="8">
        <v>0</v>
      </c>
      <c r="CN26" s="8">
        <v>1</v>
      </c>
      <c r="CO26" s="8">
        <v>0</v>
      </c>
      <c r="CP26" s="8">
        <v>0</v>
      </c>
      <c r="CQ26" s="8">
        <v>1</v>
      </c>
      <c r="CR26" s="8">
        <v>0</v>
      </c>
      <c r="CS26" s="8">
        <v>0</v>
      </c>
      <c r="CT26" s="8">
        <v>1</v>
      </c>
      <c r="CU26" s="8">
        <v>0</v>
      </c>
      <c r="CV26" s="8">
        <v>0</v>
      </c>
      <c r="CW26" s="8">
        <v>1</v>
      </c>
      <c r="CX26" s="8">
        <v>0</v>
      </c>
      <c r="CY26" s="8" t="s">
        <v>370</v>
      </c>
      <c r="CZ26" s="8" t="s">
        <v>370</v>
      </c>
      <c r="DA26" s="8" t="s">
        <v>370</v>
      </c>
      <c r="DB26" s="8">
        <v>1</v>
      </c>
      <c r="DC26" s="8">
        <v>0</v>
      </c>
      <c r="DD26" s="8">
        <v>0</v>
      </c>
      <c r="DE26" s="8">
        <v>1</v>
      </c>
      <c r="DF26" s="8">
        <v>0</v>
      </c>
      <c r="DG26" s="8">
        <v>0</v>
      </c>
      <c r="DH26" s="8">
        <v>1</v>
      </c>
      <c r="DI26" s="8">
        <v>0</v>
      </c>
      <c r="DJ26" s="8">
        <v>0</v>
      </c>
      <c r="DK26" s="7"/>
    </row>
    <row r="27" spans="1:115" x14ac:dyDescent="0.35">
      <c r="A27" s="7" t="s">
        <v>372</v>
      </c>
      <c r="B27" s="1" t="s">
        <v>146</v>
      </c>
      <c r="C27" s="1">
        <v>1</v>
      </c>
      <c r="D27" s="1">
        <v>0</v>
      </c>
      <c r="E27" s="1">
        <v>0</v>
      </c>
      <c r="F27" s="1">
        <v>0</v>
      </c>
      <c r="G27" s="1">
        <v>0</v>
      </c>
      <c r="H27" s="1">
        <f t="shared" si="0"/>
        <v>1</v>
      </c>
      <c r="I27" s="1">
        <v>0</v>
      </c>
      <c r="J27" s="1">
        <v>1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1</v>
      </c>
      <c r="S27" s="1">
        <v>0</v>
      </c>
      <c r="T27" s="1">
        <v>1</v>
      </c>
      <c r="U27" s="1">
        <v>0</v>
      </c>
      <c r="V27" s="1">
        <v>0</v>
      </c>
      <c r="W27" s="1">
        <v>1</v>
      </c>
      <c r="X27" s="1">
        <v>0</v>
      </c>
      <c r="Y27" s="1">
        <v>0</v>
      </c>
      <c r="Z27" s="1">
        <v>0</v>
      </c>
      <c r="AA27" s="1">
        <v>1</v>
      </c>
      <c r="AB27" s="1">
        <v>0</v>
      </c>
      <c r="AC27" s="1">
        <v>0</v>
      </c>
      <c r="AD27" s="1">
        <v>0</v>
      </c>
      <c r="AE27" s="1">
        <v>100</v>
      </c>
      <c r="AF27" s="1">
        <v>5</v>
      </c>
      <c r="AG27" s="1">
        <v>1</v>
      </c>
      <c r="AH27" s="1">
        <v>0</v>
      </c>
      <c r="AI27" s="1">
        <v>0</v>
      </c>
      <c r="AJ27" s="1">
        <v>0</v>
      </c>
      <c r="AK27" s="1">
        <v>0</v>
      </c>
      <c r="AL27" s="1">
        <v>1</v>
      </c>
      <c r="AM27" s="1">
        <v>0</v>
      </c>
      <c r="AN27" s="1">
        <v>0</v>
      </c>
      <c r="AO27" s="1">
        <v>1</v>
      </c>
      <c r="AP27" s="1">
        <v>0</v>
      </c>
      <c r="AQ27" s="1">
        <v>1</v>
      </c>
      <c r="AR27" s="1">
        <v>9</v>
      </c>
      <c r="AS27" s="8">
        <v>1</v>
      </c>
      <c r="AT27" s="8">
        <v>0</v>
      </c>
      <c r="AU27" s="8">
        <v>0</v>
      </c>
      <c r="AV27" s="8">
        <v>0</v>
      </c>
      <c r="AW27" s="8">
        <v>1</v>
      </c>
      <c r="AX27" s="8">
        <v>0</v>
      </c>
      <c r="AY27" s="8">
        <v>1</v>
      </c>
      <c r="AZ27" s="8">
        <v>0</v>
      </c>
      <c r="BA27" s="8">
        <v>1</v>
      </c>
      <c r="BB27" s="8">
        <v>0</v>
      </c>
      <c r="BC27" s="8">
        <v>0</v>
      </c>
      <c r="BD27" s="8">
        <v>1</v>
      </c>
      <c r="BE27" s="8">
        <v>0</v>
      </c>
      <c r="BF27" s="8">
        <v>0</v>
      </c>
      <c r="BG27" s="8">
        <v>0</v>
      </c>
      <c r="BH27" s="8" t="s">
        <v>370</v>
      </c>
      <c r="BI27" s="8" t="s">
        <v>370</v>
      </c>
      <c r="BJ27" s="8" t="s">
        <v>370</v>
      </c>
      <c r="BK27" s="8">
        <v>0</v>
      </c>
      <c r="BL27" s="8">
        <v>1</v>
      </c>
      <c r="BM27" s="8">
        <v>0</v>
      </c>
      <c r="BN27" s="8">
        <v>1</v>
      </c>
      <c r="BO27" s="8">
        <v>0</v>
      </c>
      <c r="BP27" s="8">
        <v>1</v>
      </c>
      <c r="BQ27" s="8">
        <v>1</v>
      </c>
      <c r="BR27" s="8">
        <v>0</v>
      </c>
      <c r="BS27" s="8">
        <v>1</v>
      </c>
      <c r="BT27" s="8">
        <v>7</v>
      </c>
      <c r="BU27" s="8">
        <v>6</v>
      </c>
      <c r="BV27" s="8">
        <v>7</v>
      </c>
      <c r="BW27" s="8">
        <v>5</v>
      </c>
      <c r="BX27" s="8">
        <v>7</v>
      </c>
      <c r="BY27" s="8">
        <v>5</v>
      </c>
      <c r="BZ27" s="8">
        <v>5</v>
      </c>
      <c r="CA27" s="8">
        <v>6</v>
      </c>
      <c r="CB27" s="8">
        <v>6</v>
      </c>
      <c r="CC27" s="8">
        <v>0</v>
      </c>
      <c r="CD27" s="8">
        <v>1</v>
      </c>
      <c r="CE27" s="8">
        <v>0</v>
      </c>
      <c r="CF27" s="1">
        <v>0</v>
      </c>
      <c r="CG27" s="1">
        <v>0</v>
      </c>
      <c r="CH27" s="1">
        <v>1</v>
      </c>
      <c r="CI27" s="8">
        <v>0</v>
      </c>
      <c r="CJ27" s="8">
        <v>0</v>
      </c>
      <c r="CK27" s="8">
        <v>0</v>
      </c>
      <c r="CL27" s="8">
        <v>1</v>
      </c>
      <c r="CM27" s="8">
        <v>0</v>
      </c>
      <c r="CN27" s="8">
        <v>1</v>
      </c>
      <c r="CO27" s="8">
        <v>0</v>
      </c>
      <c r="CP27" s="8">
        <v>0</v>
      </c>
      <c r="CQ27" s="8">
        <v>1</v>
      </c>
      <c r="CR27" s="8">
        <v>0</v>
      </c>
      <c r="CS27" s="8">
        <v>0</v>
      </c>
      <c r="CT27" s="8">
        <v>1</v>
      </c>
      <c r="CU27" s="8">
        <v>0</v>
      </c>
      <c r="CV27" s="8">
        <v>0</v>
      </c>
      <c r="CW27" s="8">
        <v>1</v>
      </c>
      <c r="CX27" s="8">
        <v>0</v>
      </c>
      <c r="CY27" s="8" t="s">
        <v>370</v>
      </c>
      <c r="CZ27" s="8" t="s">
        <v>370</v>
      </c>
      <c r="DA27" s="8" t="s">
        <v>370</v>
      </c>
      <c r="DB27" s="8">
        <v>1</v>
      </c>
      <c r="DC27" s="8">
        <v>0</v>
      </c>
      <c r="DD27" s="8">
        <v>0</v>
      </c>
      <c r="DE27" s="8">
        <v>1</v>
      </c>
      <c r="DF27" s="8">
        <v>0</v>
      </c>
      <c r="DG27" s="8">
        <v>0</v>
      </c>
      <c r="DH27" s="8">
        <v>1</v>
      </c>
      <c r="DI27" s="8">
        <v>0</v>
      </c>
      <c r="DJ27" s="8">
        <v>0</v>
      </c>
      <c r="DK27" s="7"/>
    </row>
    <row r="28" spans="1:115" x14ac:dyDescent="0.35">
      <c r="A28" s="7" t="s">
        <v>372</v>
      </c>
      <c r="B28" s="1" t="s">
        <v>147</v>
      </c>
      <c r="C28" s="1">
        <v>0</v>
      </c>
      <c r="D28" s="1">
        <v>1</v>
      </c>
      <c r="E28" s="1">
        <v>0</v>
      </c>
      <c r="F28" s="1">
        <v>0</v>
      </c>
      <c r="G28" s="1">
        <v>0</v>
      </c>
      <c r="H28" s="1">
        <f t="shared" si="0"/>
        <v>2</v>
      </c>
      <c r="I28" s="1">
        <v>1</v>
      </c>
      <c r="J28" s="1">
        <v>1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1</v>
      </c>
      <c r="S28" s="1">
        <v>0</v>
      </c>
      <c r="T28" s="1">
        <v>1</v>
      </c>
      <c r="U28" s="1">
        <v>0</v>
      </c>
      <c r="V28" s="1">
        <v>1</v>
      </c>
      <c r="W28" s="1">
        <v>0</v>
      </c>
      <c r="X28" s="1">
        <v>0</v>
      </c>
      <c r="Y28" s="1">
        <v>0</v>
      </c>
      <c r="Z28" s="1">
        <v>0</v>
      </c>
      <c r="AA28" s="1">
        <v>1</v>
      </c>
      <c r="AB28" s="1">
        <v>0</v>
      </c>
      <c r="AC28" s="1">
        <v>0</v>
      </c>
      <c r="AD28" s="1">
        <v>0</v>
      </c>
      <c r="AE28" s="1">
        <v>30</v>
      </c>
      <c r="AF28" s="1">
        <v>4</v>
      </c>
      <c r="AG28" s="1">
        <v>1</v>
      </c>
      <c r="AH28" s="1">
        <v>0</v>
      </c>
      <c r="AI28" s="1">
        <v>0</v>
      </c>
      <c r="AJ28" s="1">
        <v>0</v>
      </c>
      <c r="AK28" s="1">
        <v>1</v>
      </c>
      <c r="AL28" s="1">
        <v>0</v>
      </c>
      <c r="AM28" s="1">
        <v>0</v>
      </c>
      <c r="AN28" s="1">
        <v>0</v>
      </c>
      <c r="AO28" s="1">
        <v>1</v>
      </c>
      <c r="AP28" s="1">
        <v>0</v>
      </c>
      <c r="AQ28" s="1">
        <v>1</v>
      </c>
      <c r="AR28" s="1">
        <v>8</v>
      </c>
      <c r="AS28" s="8">
        <v>1</v>
      </c>
      <c r="AT28" s="8">
        <v>0</v>
      </c>
      <c r="AU28" s="8">
        <v>1</v>
      </c>
      <c r="AV28" s="8">
        <v>0</v>
      </c>
      <c r="AW28" s="8">
        <v>0</v>
      </c>
      <c r="AX28" s="8">
        <v>0</v>
      </c>
      <c r="AY28" s="8">
        <v>1</v>
      </c>
      <c r="AZ28" s="8">
        <v>0</v>
      </c>
      <c r="BA28" s="8">
        <v>0</v>
      </c>
      <c r="BB28" s="8">
        <v>1</v>
      </c>
      <c r="BC28" s="8">
        <v>1</v>
      </c>
      <c r="BD28" s="8">
        <v>0</v>
      </c>
      <c r="BE28" s="8">
        <v>0</v>
      </c>
      <c r="BF28" s="8">
        <v>1</v>
      </c>
      <c r="BG28" s="8">
        <v>0</v>
      </c>
      <c r="BH28" s="8">
        <v>1</v>
      </c>
      <c r="BI28" s="8">
        <v>0</v>
      </c>
      <c r="BJ28" s="8">
        <v>0</v>
      </c>
      <c r="BK28" s="8">
        <v>1</v>
      </c>
      <c r="BL28" s="8">
        <v>0</v>
      </c>
      <c r="BM28" s="8">
        <v>0</v>
      </c>
      <c r="BN28" s="8">
        <v>1</v>
      </c>
      <c r="BO28" s="8">
        <v>0</v>
      </c>
      <c r="BP28" s="8">
        <v>0</v>
      </c>
      <c r="BQ28" s="8">
        <v>1</v>
      </c>
      <c r="BR28" s="8">
        <v>0</v>
      </c>
      <c r="BS28" s="8">
        <v>1</v>
      </c>
      <c r="BT28" s="8">
        <v>7</v>
      </c>
      <c r="BU28" s="8">
        <v>7</v>
      </c>
      <c r="BV28" s="8">
        <v>4</v>
      </c>
      <c r="BW28" s="8">
        <v>7</v>
      </c>
      <c r="BX28" s="8">
        <v>7</v>
      </c>
      <c r="BY28" s="8">
        <v>6</v>
      </c>
      <c r="BZ28" s="8">
        <v>5</v>
      </c>
      <c r="CA28" s="8">
        <v>6</v>
      </c>
      <c r="CB28" s="8">
        <v>4</v>
      </c>
      <c r="CC28" s="8">
        <v>0</v>
      </c>
      <c r="CD28" s="8">
        <v>1</v>
      </c>
      <c r="CE28" s="8">
        <v>0</v>
      </c>
      <c r="CF28" s="1">
        <v>0</v>
      </c>
      <c r="CG28" s="1">
        <v>0</v>
      </c>
      <c r="CH28" s="1">
        <v>0</v>
      </c>
      <c r="CI28" s="8">
        <v>1</v>
      </c>
      <c r="CJ28" s="8">
        <v>0</v>
      </c>
      <c r="CK28" s="8">
        <v>0</v>
      </c>
      <c r="CL28" s="8">
        <v>1</v>
      </c>
      <c r="CM28" s="8">
        <v>0</v>
      </c>
      <c r="CN28" s="8">
        <v>1</v>
      </c>
      <c r="CO28" s="8">
        <v>0</v>
      </c>
      <c r="CP28" s="8">
        <v>0</v>
      </c>
      <c r="CQ28" s="8">
        <v>1</v>
      </c>
      <c r="CR28" s="8">
        <v>0</v>
      </c>
      <c r="CS28" s="8">
        <v>0</v>
      </c>
      <c r="CT28" s="8">
        <v>0</v>
      </c>
      <c r="CU28" s="8">
        <v>1</v>
      </c>
      <c r="CV28" s="8">
        <v>0</v>
      </c>
      <c r="CW28" s="8">
        <v>1</v>
      </c>
      <c r="CX28" s="8">
        <v>0</v>
      </c>
      <c r="CY28" s="8">
        <v>1</v>
      </c>
      <c r="CZ28" s="8">
        <v>0</v>
      </c>
      <c r="DA28" s="8">
        <v>0</v>
      </c>
      <c r="DB28" s="8">
        <v>1</v>
      </c>
      <c r="DC28" s="8">
        <v>0</v>
      </c>
      <c r="DD28" s="8">
        <v>0</v>
      </c>
      <c r="DE28" s="8">
        <v>0</v>
      </c>
      <c r="DF28" s="8">
        <v>1</v>
      </c>
      <c r="DG28" s="8">
        <v>0</v>
      </c>
      <c r="DH28" s="8">
        <v>1</v>
      </c>
      <c r="DI28" s="8">
        <v>0</v>
      </c>
      <c r="DJ28" s="8">
        <v>0</v>
      </c>
      <c r="DK28" s="7"/>
    </row>
    <row r="29" spans="1:115" x14ac:dyDescent="0.35">
      <c r="A29" s="7" t="s">
        <v>372</v>
      </c>
      <c r="B29" s="1" t="s">
        <v>148</v>
      </c>
      <c r="C29" s="1">
        <v>0</v>
      </c>
      <c r="D29" s="1">
        <v>0</v>
      </c>
      <c r="E29" s="1">
        <v>0</v>
      </c>
      <c r="F29" s="1">
        <v>0</v>
      </c>
      <c r="G29" s="1">
        <v>1</v>
      </c>
      <c r="H29" s="1">
        <f t="shared" si="0"/>
        <v>5</v>
      </c>
      <c r="I29" s="1">
        <v>1</v>
      </c>
      <c r="J29" s="1">
        <v>1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1</v>
      </c>
      <c r="S29" s="1">
        <v>0</v>
      </c>
      <c r="T29" s="1">
        <v>1</v>
      </c>
      <c r="U29" s="1">
        <v>0</v>
      </c>
      <c r="V29" s="1">
        <v>0</v>
      </c>
      <c r="W29" s="1">
        <v>1</v>
      </c>
      <c r="X29" s="1">
        <v>0</v>
      </c>
      <c r="Y29" s="1">
        <v>0</v>
      </c>
      <c r="Z29" s="1">
        <v>0</v>
      </c>
      <c r="AA29" s="1">
        <v>1</v>
      </c>
      <c r="AB29" s="1">
        <v>0</v>
      </c>
      <c r="AC29" s="1">
        <v>0</v>
      </c>
      <c r="AD29" s="1">
        <v>0</v>
      </c>
      <c r="AE29" s="1">
        <v>90</v>
      </c>
      <c r="AF29" s="1">
        <v>6</v>
      </c>
      <c r="AG29" s="1">
        <v>0</v>
      </c>
      <c r="AH29" s="1">
        <v>0</v>
      </c>
      <c r="AI29" s="1">
        <v>0</v>
      </c>
      <c r="AJ29" s="1">
        <v>0</v>
      </c>
      <c r="AK29" s="1">
        <v>1</v>
      </c>
      <c r="AL29" s="1">
        <v>0</v>
      </c>
      <c r="AM29" s="1">
        <v>0</v>
      </c>
      <c r="AN29" s="1">
        <v>0</v>
      </c>
      <c r="AO29" s="1">
        <v>1</v>
      </c>
      <c r="AP29" s="1">
        <v>0</v>
      </c>
      <c r="AQ29" s="1">
        <v>1</v>
      </c>
      <c r="AR29" s="1">
        <v>10</v>
      </c>
      <c r="AS29" s="8">
        <v>1</v>
      </c>
      <c r="AT29" s="8">
        <v>0</v>
      </c>
      <c r="AU29" s="8">
        <v>0</v>
      </c>
      <c r="AV29" s="8">
        <v>1</v>
      </c>
      <c r="AW29" s="8">
        <v>0</v>
      </c>
      <c r="AX29" s="8">
        <v>0</v>
      </c>
      <c r="AY29" s="8">
        <v>1</v>
      </c>
      <c r="AZ29" s="8">
        <v>0</v>
      </c>
      <c r="BA29" s="8">
        <v>1</v>
      </c>
      <c r="BB29" s="8">
        <v>0</v>
      </c>
      <c r="BC29" s="8">
        <v>1</v>
      </c>
      <c r="BD29" s="8">
        <v>0</v>
      </c>
      <c r="BE29" s="8">
        <v>1</v>
      </c>
      <c r="BF29" s="8">
        <v>0</v>
      </c>
      <c r="BG29" s="8">
        <v>1</v>
      </c>
      <c r="BH29" s="8">
        <v>1</v>
      </c>
      <c r="BI29" s="8">
        <v>0</v>
      </c>
      <c r="BJ29" s="8">
        <v>0</v>
      </c>
      <c r="BK29" s="8">
        <v>1</v>
      </c>
      <c r="BL29" s="8">
        <v>0</v>
      </c>
      <c r="BM29" s="8">
        <v>0</v>
      </c>
      <c r="BN29" s="8">
        <v>1</v>
      </c>
      <c r="BO29" s="8">
        <v>0</v>
      </c>
      <c r="BP29" s="8">
        <v>0</v>
      </c>
      <c r="BQ29" s="8">
        <v>1</v>
      </c>
      <c r="BR29" s="8">
        <v>0</v>
      </c>
      <c r="BS29" s="8">
        <v>1</v>
      </c>
      <c r="BT29" s="8">
        <v>7</v>
      </c>
      <c r="BU29" s="8">
        <v>6</v>
      </c>
      <c r="BV29" s="8">
        <v>4</v>
      </c>
      <c r="BW29" s="8">
        <v>6</v>
      </c>
      <c r="BX29" s="8">
        <v>6</v>
      </c>
      <c r="BY29" s="8">
        <v>7</v>
      </c>
      <c r="BZ29" s="8">
        <v>6</v>
      </c>
      <c r="CA29" s="8">
        <v>3</v>
      </c>
      <c r="CB29" s="8">
        <v>3</v>
      </c>
      <c r="CC29" s="8">
        <v>0</v>
      </c>
      <c r="CD29" s="8">
        <v>1</v>
      </c>
      <c r="CE29" s="8">
        <v>0</v>
      </c>
      <c r="CF29" s="1">
        <v>0</v>
      </c>
      <c r="CG29" s="1">
        <v>0</v>
      </c>
      <c r="CH29" s="1">
        <v>0</v>
      </c>
      <c r="CI29" s="8">
        <v>1</v>
      </c>
      <c r="CJ29" s="8">
        <v>1</v>
      </c>
      <c r="CK29" s="8">
        <v>0</v>
      </c>
      <c r="CL29" s="8">
        <v>0</v>
      </c>
      <c r="CM29" s="8">
        <v>0</v>
      </c>
      <c r="CN29" s="8">
        <v>0</v>
      </c>
      <c r="CO29" s="8">
        <v>1</v>
      </c>
      <c r="CP29" s="8">
        <v>0</v>
      </c>
      <c r="CQ29" s="8">
        <v>1</v>
      </c>
      <c r="CR29" s="8">
        <v>0</v>
      </c>
      <c r="CS29" s="8">
        <v>0</v>
      </c>
      <c r="CT29" s="8">
        <v>0</v>
      </c>
      <c r="CU29" s="8">
        <v>1</v>
      </c>
      <c r="CV29" s="8">
        <v>0</v>
      </c>
      <c r="CW29" s="8">
        <v>1</v>
      </c>
      <c r="CX29" s="8">
        <v>0</v>
      </c>
      <c r="CY29" s="8">
        <v>0</v>
      </c>
      <c r="CZ29" s="8">
        <v>0</v>
      </c>
      <c r="DA29" s="8">
        <v>1</v>
      </c>
      <c r="DB29" s="8">
        <v>0</v>
      </c>
      <c r="DC29" s="8">
        <v>0</v>
      </c>
      <c r="DD29" s="8">
        <v>1</v>
      </c>
      <c r="DE29" s="8">
        <v>1</v>
      </c>
      <c r="DF29" s="8">
        <v>0</v>
      </c>
      <c r="DG29" s="8">
        <v>0</v>
      </c>
      <c r="DH29" s="8">
        <v>0</v>
      </c>
      <c r="DI29" s="8">
        <v>1</v>
      </c>
      <c r="DJ29" s="8">
        <v>0</v>
      </c>
      <c r="DK29" s="7"/>
    </row>
    <row r="30" spans="1:115" x14ac:dyDescent="0.35">
      <c r="A30" s="7" t="s">
        <v>372</v>
      </c>
      <c r="B30" s="1" t="s">
        <v>149</v>
      </c>
      <c r="C30" s="1">
        <v>0</v>
      </c>
      <c r="D30" s="1">
        <v>0</v>
      </c>
      <c r="E30" s="1">
        <v>1</v>
      </c>
      <c r="F30" s="1">
        <v>0</v>
      </c>
      <c r="G30" s="1">
        <v>0</v>
      </c>
      <c r="H30" s="1">
        <f t="shared" si="0"/>
        <v>3</v>
      </c>
      <c r="I30" s="1">
        <v>1</v>
      </c>
      <c r="J30" s="1">
        <v>0</v>
      </c>
      <c r="K30" s="1">
        <v>0</v>
      </c>
      <c r="L30" s="1">
        <v>0</v>
      </c>
      <c r="M30" s="1">
        <v>0</v>
      </c>
      <c r="N30" s="1">
        <v>1</v>
      </c>
      <c r="O30" s="1">
        <v>0</v>
      </c>
      <c r="P30" s="1">
        <v>0</v>
      </c>
      <c r="Q30" s="1">
        <v>0</v>
      </c>
      <c r="R30" s="1">
        <v>0</v>
      </c>
      <c r="S30" s="1">
        <v>1</v>
      </c>
      <c r="T30" s="1">
        <v>1</v>
      </c>
      <c r="U30" s="1">
        <v>0</v>
      </c>
      <c r="V30" s="1">
        <v>0</v>
      </c>
      <c r="W30" s="1">
        <v>1</v>
      </c>
      <c r="X30" s="1">
        <v>0</v>
      </c>
      <c r="Y30" s="1">
        <v>0</v>
      </c>
      <c r="Z30" s="1">
        <v>1</v>
      </c>
      <c r="AA30" s="1">
        <v>0</v>
      </c>
      <c r="AB30" s="1">
        <v>0</v>
      </c>
      <c r="AC30" s="1">
        <v>0</v>
      </c>
      <c r="AD30" s="1">
        <v>0</v>
      </c>
      <c r="AE30" s="1">
        <v>100</v>
      </c>
      <c r="AF30" s="1">
        <v>6</v>
      </c>
      <c r="AG30" s="1">
        <v>1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1</v>
      </c>
      <c r="AP30" s="1">
        <v>0</v>
      </c>
      <c r="AQ30" s="1">
        <v>1</v>
      </c>
      <c r="AR30" s="1">
        <v>20</v>
      </c>
      <c r="AS30" s="8">
        <v>1</v>
      </c>
      <c r="AT30" s="8">
        <v>0</v>
      </c>
      <c r="AU30" s="8">
        <v>0</v>
      </c>
      <c r="AV30" s="8">
        <v>1</v>
      </c>
      <c r="AW30" s="8">
        <v>0</v>
      </c>
      <c r="AX30" s="8">
        <v>0</v>
      </c>
      <c r="AY30" s="8">
        <v>1</v>
      </c>
      <c r="AZ30" s="8">
        <v>0</v>
      </c>
      <c r="BA30" s="8">
        <v>0</v>
      </c>
      <c r="BB30" s="8">
        <v>1</v>
      </c>
      <c r="BC30" s="8">
        <v>0</v>
      </c>
      <c r="BD30" s="8">
        <v>1</v>
      </c>
      <c r="BE30" s="8">
        <v>0</v>
      </c>
      <c r="BF30" s="8">
        <v>0</v>
      </c>
      <c r="BG30" s="8">
        <v>0</v>
      </c>
      <c r="BH30" s="8" t="s">
        <v>370</v>
      </c>
      <c r="BI30" s="8" t="s">
        <v>370</v>
      </c>
      <c r="BJ30" s="8" t="s">
        <v>370</v>
      </c>
      <c r="BK30" s="8">
        <v>1</v>
      </c>
      <c r="BL30" s="8">
        <v>0</v>
      </c>
      <c r="BM30" s="8">
        <v>0</v>
      </c>
      <c r="BN30" s="8">
        <v>1</v>
      </c>
      <c r="BO30" s="8">
        <v>0</v>
      </c>
      <c r="BP30" s="8">
        <v>1</v>
      </c>
      <c r="BQ30" s="8">
        <v>1</v>
      </c>
      <c r="BR30" s="8" t="s">
        <v>370</v>
      </c>
      <c r="BS30" s="8" t="s">
        <v>370</v>
      </c>
      <c r="BT30" s="8">
        <v>7</v>
      </c>
      <c r="BU30" s="8">
        <v>7</v>
      </c>
      <c r="BV30" s="8">
        <v>6</v>
      </c>
      <c r="BW30" s="8">
        <v>7</v>
      </c>
      <c r="BX30" s="8">
        <v>7</v>
      </c>
      <c r="BY30" s="8">
        <v>7</v>
      </c>
      <c r="BZ30" s="8">
        <v>6</v>
      </c>
      <c r="CA30" s="8">
        <v>4</v>
      </c>
      <c r="CB30" s="8">
        <v>6</v>
      </c>
      <c r="CC30" s="8">
        <v>0</v>
      </c>
      <c r="CD30" s="8">
        <v>1</v>
      </c>
      <c r="CE30" s="8">
        <v>0</v>
      </c>
      <c r="CF30" s="1">
        <v>0</v>
      </c>
      <c r="CG30" s="1">
        <v>0</v>
      </c>
      <c r="CH30" s="1">
        <v>1</v>
      </c>
      <c r="CI30" s="8">
        <v>0</v>
      </c>
      <c r="CJ30" s="8">
        <v>0</v>
      </c>
      <c r="CK30" s="8">
        <v>0</v>
      </c>
      <c r="CL30" s="8">
        <v>1</v>
      </c>
      <c r="CM30" s="8">
        <v>1</v>
      </c>
      <c r="CN30" s="8">
        <v>0</v>
      </c>
      <c r="CO30" s="8">
        <v>0</v>
      </c>
      <c r="CP30" s="8">
        <v>0</v>
      </c>
      <c r="CQ30" s="8" t="s">
        <v>370</v>
      </c>
      <c r="CR30" s="8" t="s">
        <v>370</v>
      </c>
      <c r="CS30" s="8">
        <v>0</v>
      </c>
      <c r="CT30" s="8">
        <v>1</v>
      </c>
      <c r="CU30" s="8">
        <v>0</v>
      </c>
      <c r="CV30" s="8">
        <v>0</v>
      </c>
      <c r="CW30" s="8">
        <v>1</v>
      </c>
      <c r="CX30" s="8">
        <v>0</v>
      </c>
      <c r="CY30" s="8" t="s">
        <v>370</v>
      </c>
      <c r="CZ30" s="8" t="s">
        <v>370</v>
      </c>
      <c r="DA30" s="8" t="s">
        <v>370</v>
      </c>
      <c r="DB30" s="8" t="s">
        <v>370</v>
      </c>
      <c r="DC30" s="8" t="s">
        <v>370</v>
      </c>
      <c r="DD30" s="8" t="s">
        <v>370</v>
      </c>
      <c r="DE30" s="8">
        <v>1</v>
      </c>
      <c r="DF30" s="8">
        <v>0</v>
      </c>
      <c r="DG30" s="8">
        <v>0</v>
      </c>
      <c r="DH30" s="8">
        <v>1</v>
      </c>
      <c r="DI30" s="8">
        <v>0</v>
      </c>
      <c r="DJ30" s="8">
        <v>0</v>
      </c>
      <c r="DK30" s="7"/>
    </row>
    <row r="31" spans="1:115" x14ac:dyDescent="0.35">
      <c r="A31" s="7" t="s">
        <v>372</v>
      </c>
      <c r="B31" s="1" t="s">
        <v>150</v>
      </c>
      <c r="C31" s="1">
        <v>0</v>
      </c>
      <c r="D31" s="1">
        <v>0</v>
      </c>
      <c r="E31" s="1">
        <v>0</v>
      </c>
      <c r="F31" s="1">
        <v>0</v>
      </c>
      <c r="G31" s="1">
        <v>1</v>
      </c>
      <c r="H31" s="1">
        <f t="shared" si="0"/>
        <v>5</v>
      </c>
      <c r="I31" s="1">
        <v>1</v>
      </c>
      <c r="J31" s="1">
        <v>1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1</v>
      </c>
      <c r="T31" s="1">
        <v>1</v>
      </c>
      <c r="U31" s="1">
        <v>0</v>
      </c>
      <c r="V31" s="1">
        <v>0</v>
      </c>
      <c r="W31" s="1">
        <v>1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1</v>
      </c>
      <c r="AE31" s="1">
        <v>100</v>
      </c>
      <c r="AF31" s="1">
        <v>7</v>
      </c>
      <c r="AG31" s="1">
        <v>0</v>
      </c>
      <c r="AH31" s="1">
        <v>0</v>
      </c>
      <c r="AI31" s="1">
        <v>0</v>
      </c>
      <c r="AJ31" s="1">
        <v>0</v>
      </c>
      <c r="AK31" s="1">
        <v>1</v>
      </c>
      <c r="AL31" s="1">
        <v>0</v>
      </c>
      <c r="AM31" s="1">
        <v>0</v>
      </c>
      <c r="AN31" s="1">
        <v>0</v>
      </c>
      <c r="AO31" s="1">
        <v>1</v>
      </c>
      <c r="AP31" s="1">
        <v>0</v>
      </c>
      <c r="AQ31" s="1">
        <v>1</v>
      </c>
      <c r="AR31" s="8">
        <v>20</v>
      </c>
      <c r="AS31" s="8">
        <v>1</v>
      </c>
      <c r="AT31" s="8">
        <v>0</v>
      </c>
      <c r="AU31" s="8">
        <v>0</v>
      </c>
      <c r="AV31" s="8">
        <v>1</v>
      </c>
      <c r="AW31" s="8">
        <v>0</v>
      </c>
      <c r="AX31" s="8">
        <v>0</v>
      </c>
      <c r="AY31" s="8">
        <v>1</v>
      </c>
      <c r="AZ31" s="8">
        <v>0</v>
      </c>
      <c r="BA31" s="8">
        <v>0</v>
      </c>
      <c r="BB31" s="8">
        <v>1</v>
      </c>
      <c r="BC31" s="8">
        <v>1</v>
      </c>
      <c r="BD31" s="8">
        <v>0</v>
      </c>
      <c r="BE31" s="8">
        <v>0</v>
      </c>
      <c r="BF31" s="8">
        <v>0</v>
      </c>
      <c r="BG31" s="8">
        <v>1</v>
      </c>
      <c r="BH31" s="8">
        <v>1</v>
      </c>
      <c r="BI31" s="8">
        <v>0</v>
      </c>
      <c r="BJ31" s="8">
        <v>1</v>
      </c>
      <c r="BK31" s="8">
        <v>1</v>
      </c>
      <c r="BL31" s="8">
        <v>0</v>
      </c>
      <c r="BM31" s="8">
        <v>0</v>
      </c>
      <c r="BN31" s="8">
        <v>0</v>
      </c>
      <c r="BO31" s="8">
        <v>1</v>
      </c>
      <c r="BP31" s="8">
        <v>0</v>
      </c>
      <c r="BQ31" s="8">
        <v>1</v>
      </c>
      <c r="BR31" s="8">
        <v>1</v>
      </c>
      <c r="BS31" s="8">
        <v>0</v>
      </c>
      <c r="BT31" s="8">
        <v>6</v>
      </c>
      <c r="BU31" s="8">
        <v>7</v>
      </c>
      <c r="BV31" s="8">
        <v>1</v>
      </c>
      <c r="BW31" s="8">
        <v>6</v>
      </c>
      <c r="BX31" s="8">
        <v>4</v>
      </c>
      <c r="BY31" s="8">
        <v>6</v>
      </c>
      <c r="BZ31" s="8">
        <v>5</v>
      </c>
      <c r="CA31" s="8">
        <v>5</v>
      </c>
      <c r="CB31" s="8">
        <v>5</v>
      </c>
      <c r="CC31" s="8">
        <v>0</v>
      </c>
      <c r="CD31" s="8">
        <v>1</v>
      </c>
      <c r="CE31" s="8">
        <v>0</v>
      </c>
      <c r="CF31" s="1">
        <v>0</v>
      </c>
      <c r="CG31" s="1">
        <v>0</v>
      </c>
      <c r="CH31" s="1">
        <v>1</v>
      </c>
      <c r="CI31" s="8">
        <v>0</v>
      </c>
      <c r="CJ31" s="8">
        <v>0</v>
      </c>
      <c r="CK31" s="8">
        <v>0</v>
      </c>
      <c r="CL31" s="8">
        <v>1</v>
      </c>
      <c r="CM31" s="8">
        <v>0</v>
      </c>
      <c r="CN31" s="8">
        <v>1</v>
      </c>
      <c r="CO31" s="8">
        <v>0</v>
      </c>
      <c r="CP31" s="8">
        <v>0</v>
      </c>
      <c r="CQ31" s="8">
        <v>1</v>
      </c>
      <c r="CR31" s="8">
        <v>0</v>
      </c>
      <c r="CS31" s="8">
        <v>0</v>
      </c>
      <c r="CT31" s="8">
        <v>0</v>
      </c>
      <c r="CU31" s="8">
        <v>1</v>
      </c>
      <c r="CV31" s="8">
        <v>0</v>
      </c>
      <c r="CW31" s="8">
        <v>0</v>
      </c>
      <c r="CX31" s="8">
        <v>1</v>
      </c>
      <c r="CY31" s="8">
        <v>0</v>
      </c>
      <c r="CZ31" s="8">
        <v>0</v>
      </c>
      <c r="DA31" s="8">
        <v>1</v>
      </c>
      <c r="DB31" s="8">
        <v>0</v>
      </c>
      <c r="DC31" s="8">
        <v>1</v>
      </c>
      <c r="DD31" s="8">
        <v>0</v>
      </c>
      <c r="DE31" s="8">
        <v>1</v>
      </c>
      <c r="DF31" s="8">
        <v>0</v>
      </c>
      <c r="DG31" s="8">
        <v>0</v>
      </c>
      <c r="DH31" s="8">
        <v>0</v>
      </c>
      <c r="DI31" s="8">
        <v>1</v>
      </c>
      <c r="DJ31" s="8">
        <v>0</v>
      </c>
      <c r="DK31" s="7"/>
    </row>
    <row r="32" spans="1:115" x14ac:dyDescent="0.35">
      <c r="A32" s="7" t="s">
        <v>372</v>
      </c>
      <c r="B32" s="1" t="s">
        <v>151</v>
      </c>
      <c r="C32" s="1">
        <v>0</v>
      </c>
      <c r="D32" s="1">
        <v>1</v>
      </c>
      <c r="E32" s="1">
        <v>0</v>
      </c>
      <c r="F32" s="1">
        <v>0</v>
      </c>
      <c r="G32" s="1">
        <v>0</v>
      </c>
      <c r="H32" s="1">
        <f t="shared" si="0"/>
        <v>2</v>
      </c>
      <c r="I32" s="1">
        <v>1</v>
      </c>
      <c r="J32" s="1">
        <v>0</v>
      </c>
      <c r="K32" s="1">
        <v>1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1</v>
      </c>
      <c r="R32" s="1">
        <v>0</v>
      </c>
      <c r="S32" s="1">
        <v>0</v>
      </c>
      <c r="T32" s="1">
        <v>1</v>
      </c>
      <c r="U32" s="1">
        <v>0</v>
      </c>
      <c r="V32" s="1">
        <v>1</v>
      </c>
      <c r="W32" s="1">
        <v>0</v>
      </c>
      <c r="X32" s="1">
        <v>0</v>
      </c>
      <c r="Y32" s="1">
        <v>0</v>
      </c>
      <c r="Z32" s="1">
        <v>1</v>
      </c>
      <c r="AA32" s="1">
        <v>0</v>
      </c>
      <c r="AB32" s="1">
        <v>0</v>
      </c>
      <c r="AC32" s="1">
        <v>0</v>
      </c>
      <c r="AD32" s="1">
        <v>0</v>
      </c>
      <c r="AE32" s="1">
        <v>2</v>
      </c>
      <c r="AF32" s="1">
        <v>5</v>
      </c>
      <c r="AG32" s="1">
        <v>1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1</v>
      </c>
      <c r="AP32" s="1">
        <v>0</v>
      </c>
      <c r="AQ32" s="1">
        <v>1</v>
      </c>
      <c r="AR32" s="1">
        <v>5</v>
      </c>
      <c r="AS32" s="8">
        <v>1</v>
      </c>
      <c r="AT32" s="8">
        <v>0</v>
      </c>
      <c r="AU32" s="8">
        <v>1</v>
      </c>
      <c r="AV32" s="8">
        <v>0</v>
      </c>
      <c r="AW32" s="8">
        <v>0</v>
      </c>
      <c r="AX32" s="8">
        <v>0</v>
      </c>
      <c r="AY32" s="8">
        <v>1</v>
      </c>
      <c r="AZ32" s="8">
        <v>0</v>
      </c>
      <c r="BA32" s="8">
        <v>0</v>
      </c>
      <c r="BB32" s="8">
        <v>1</v>
      </c>
      <c r="BC32" s="8">
        <v>1</v>
      </c>
      <c r="BD32" s="8">
        <v>0</v>
      </c>
      <c r="BE32" s="8">
        <v>1</v>
      </c>
      <c r="BF32" s="8">
        <v>1</v>
      </c>
      <c r="BG32" s="8">
        <v>0</v>
      </c>
      <c r="BH32" s="8">
        <v>1</v>
      </c>
      <c r="BI32" s="8">
        <v>1</v>
      </c>
      <c r="BJ32" s="8">
        <v>0</v>
      </c>
      <c r="BK32" s="8">
        <v>1</v>
      </c>
      <c r="BL32" s="8">
        <v>0</v>
      </c>
      <c r="BM32" s="8">
        <v>0</v>
      </c>
      <c r="BN32" s="8">
        <v>1</v>
      </c>
      <c r="BO32" s="8">
        <v>0</v>
      </c>
      <c r="BP32" s="8">
        <v>0</v>
      </c>
      <c r="BQ32" s="8">
        <v>1</v>
      </c>
      <c r="BR32" s="8">
        <v>1</v>
      </c>
      <c r="BS32" s="8">
        <v>0</v>
      </c>
      <c r="BT32" s="8">
        <v>7</v>
      </c>
      <c r="BU32" s="8">
        <v>6</v>
      </c>
      <c r="BV32" s="8">
        <v>5</v>
      </c>
      <c r="BW32" s="8">
        <v>5</v>
      </c>
      <c r="BX32" s="8">
        <v>6</v>
      </c>
      <c r="BY32" s="8">
        <v>6</v>
      </c>
      <c r="BZ32" s="8">
        <v>4</v>
      </c>
      <c r="CA32" s="8">
        <v>6</v>
      </c>
      <c r="CB32" s="8">
        <v>6</v>
      </c>
      <c r="CC32" s="8">
        <v>0</v>
      </c>
      <c r="CD32" s="8">
        <v>1</v>
      </c>
      <c r="CE32" s="8">
        <v>0</v>
      </c>
      <c r="CF32" s="1">
        <v>0</v>
      </c>
      <c r="CG32" s="1">
        <v>0</v>
      </c>
      <c r="CH32" s="1">
        <v>1</v>
      </c>
      <c r="CI32" s="8">
        <v>0</v>
      </c>
      <c r="CJ32" s="8">
        <v>0</v>
      </c>
      <c r="CK32" s="8">
        <v>0</v>
      </c>
      <c r="CL32" s="8">
        <v>1</v>
      </c>
      <c r="CM32" s="8">
        <v>0</v>
      </c>
      <c r="CN32" s="8">
        <v>1</v>
      </c>
      <c r="CO32" s="8">
        <v>0</v>
      </c>
      <c r="CP32" s="8">
        <v>0</v>
      </c>
      <c r="CQ32" s="8">
        <v>1</v>
      </c>
      <c r="CR32" s="8">
        <v>0</v>
      </c>
      <c r="CS32" s="8">
        <v>0</v>
      </c>
      <c r="CT32" s="8">
        <v>1</v>
      </c>
      <c r="CU32" s="8">
        <v>0</v>
      </c>
      <c r="CV32" s="8">
        <v>0</v>
      </c>
      <c r="CW32" s="8">
        <v>1</v>
      </c>
      <c r="CX32" s="8">
        <v>0</v>
      </c>
      <c r="CY32" s="8">
        <v>0</v>
      </c>
      <c r="CZ32" s="8">
        <v>1</v>
      </c>
      <c r="DA32" s="8">
        <v>0</v>
      </c>
      <c r="DB32" s="8">
        <v>1</v>
      </c>
      <c r="DC32" s="8">
        <v>0</v>
      </c>
      <c r="DD32" s="8">
        <v>0</v>
      </c>
      <c r="DE32" s="8">
        <v>0</v>
      </c>
      <c r="DF32" s="8">
        <v>1</v>
      </c>
      <c r="DG32" s="8">
        <v>0</v>
      </c>
      <c r="DH32" s="8">
        <v>0</v>
      </c>
      <c r="DI32" s="8">
        <v>1</v>
      </c>
      <c r="DJ32" s="8">
        <v>0</v>
      </c>
      <c r="DK32" s="7"/>
    </row>
    <row r="33" spans="1:115" x14ac:dyDescent="0.35">
      <c r="A33" s="7" t="s">
        <v>372</v>
      </c>
      <c r="B33" s="1" t="s">
        <v>152</v>
      </c>
      <c r="C33" s="1">
        <v>0</v>
      </c>
      <c r="D33" s="1">
        <v>0</v>
      </c>
      <c r="E33" s="1">
        <v>0</v>
      </c>
      <c r="F33" s="1">
        <v>1</v>
      </c>
      <c r="G33" s="1">
        <v>0</v>
      </c>
      <c r="H33" s="1">
        <f t="shared" si="0"/>
        <v>4</v>
      </c>
      <c r="I33" s="1">
        <v>1</v>
      </c>
      <c r="J33" s="1">
        <v>1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1</v>
      </c>
      <c r="T33" s="1">
        <v>0</v>
      </c>
      <c r="U33" s="1">
        <v>1</v>
      </c>
      <c r="V33" s="1">
        <v>0</v>
      </c>
      <c r="W33" s="1">
        <v>1</v>
      </c>
      <c r="X33" s="1">
        <v>1</v>
      </c>
      <c r="Y33" s="1">
        <v>0</v>
      </c>
      <c r="Z33" s="1">
        <v>1</v>
      </c>
      <c r="AA33" s="1">
        <v>0</v>
      </c>
      <c r="AB33" s="1">
        <v>0</v>
      </c>
      <c r="AC33" s="1">
        <v>0</v>
      </c>
      <c r="AD33" s="1">
        <v>0</v>
      </c>
      <c r="AE33" s="1">
        <v>100</v>
      </c>
      <c r="AF33" s="1">
        <v>5</v>
      </c>
      <c r="AG33" s="1">
        <v>0</v>
      </c>
      <c r="AH33" s="1">
        <v>1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1</v>
      </c>
      <c r="AP33" s="1">
        <v>0</v>
      </c>
      <c r="AQ33" s="1">
        <v>1</v>
      </c>
      <c r="AR33" s="1">
        <v>20</v>
      </c>
      <c r="AS33" s="8">
        <v>1</v>
      </c>
      <c r="AT33" s="1">
        <v>0</v>
      </c>
      <c r="AU33" s="1">
        <v>0</v>
      </c>
      <c r="AV33" s="1">
        <v>1</v>
      </c>
      <c r="AW33" s="1">
        <v>0</v>
      </c>
      <c r="AX33" s="1">
        <v>0</v>
      </c>
      <c r="AY33" s="1">
        <v>1</v>
      </c>
      <c r="AZ33" s="1">
        <v>0</v>
      </c>
      <c r="BA33" s="1">
        <v>0</v>
      </c>
      <c r="BB33" s="1">
        <v>1</v>
      </c>
      <c r="BC33" s="1">
        <v>0</v>
      </c>
      <c r="BD33" s="8">
        <v>1</v>
      </c>
      <c r="BE33" s="8">
        <v>0</v>
      </c>
      <c r="BF33" s="8">
        <v>0</v>
      </c>
      <c r="BG33" s="8">
        <v>0</v>
      </c>
      <c r="BH33" s="8" t="s">
        <v>370</v>
      </c>
      <c r="BI33" s="8" t="s">
        <v>370</v>
      </c>
      <c r="BJ33" s="8" t="s">
        <v>370</v>
      </c>
      <c r="BK33" s="8">
        <v>1</v>
      </c>
      <c r="BL33" s="8">
        <v>0</v>
      </c>
      <c r="BM33" s="8">
        <v>0</v>
      </c>
      <c r="BN33" s="8">
        <v>1</v>
      </c>
      <c r="BO33" s="8">
        <v>0</v>
      </c>
      <c r="BP33" s="8">
        <v>1</v>
      </c>
      <c r="BQ33" s="8">
        <v>0</v>
      </c>
      <c r="BR33" s="8">
        <v>1</v>
      </c>
      <c r="BS33" s="8">
        <v>0</v>
      </c>
      <c r="BT33" s="8">
        <v>7</v>
      </c>
      <c r="BU33" s="8">
        <v>6</v>
      </c>
      <c r="BV33" s="8">
        <v>7</v>
      </c>
      <c r="BW33" s="8">
        <v>6</v>
      </c>
      <c r="BX33" s="1">
        <v>7</v>
      </c>
      <c r="BY33" s="1">
        <v>7</v>
      </c>
      <c r="BZ33" s="1">
        <v>7</v>
      </c>
      <c r="CA33" s="1">
        <v>4</v>
      </c>
      <c r="CB33" s="1">
        <v>6</v>
      </c>
      <c r="CC33" s="1">
        <v>0</v>
      </c>
      <c r="CD33" s="1">
        <v>1</v>
      </c>
      <c r="CE33" s="1">
        <v>0</v>
      </c>
      <c r="CF33" s="1">
        <v>0</v>
      </c>
      <c r="CG33" s="1">
        <v>0</v>
      </c>
      <c r="CH33" s="1">
        <v>0</v>
      </c>
      <c r="CI33" s="8">
        <v>1</v>
      </c>
      <c r="CJ33" s="8">
        <v>0</v>
      </c>
      <c r="CK33" s="8">
        <v>0</v>
      </c>
      <c r="CL33" s="8">
        <v>1</v>
      </c>
      <c r="CM33" s="8">
        <v>1</v>
      </c>
      <c r="CN33" s="8">
        <v>0</v>
      </c>
      <c r="CO33" s="8">
        <v>0</v>
      </c>
      <c r="CP33" s="8">
        <v>0</v>
      </c>
      <c r="CQ33" s="8" t="s">
        <v>370</v>
      </c>
      <c r="CR33" s="8" t="s">
        <v>370</v>
      </c>
      <c r="CS33" s="8">
        <v>1</v>
      </c>
      <c r="CT33" s="8">
        <v>0</v>
      </c>
      <c r="CU33" s="8">
        <v>0</v>
      </c>
      <c r="CV33" s="8">
        <v>0</v>
      </c>
      <c r="CW33" s="8">
        <v>1</v>
      </c>
      <c r="CX33" s="8">
        <v>0</v>
      </c>
      <c r="CY33" s="8" t="s">
        <v>370</v>
      </c>
      <c r="CZ33" s="8" t="s">
        <v>370</v>
      </c>
      <c r="DA33" s="8" t="s">
        <v>370</v>
      </c>
      <c r="DB33" s="8" t="s">
        <v>370</v>
      </c>
      <c r="DC33" s="8" t="s">
        <v>370</v>
      </c>
      <c r="DD33" s="8" t="s">
        <v>370</v>
      </c>
      <c r="DE33" s="8">
        <v>0</v>
      </c>
      <c r="DF33" s="8">
        <v>1</v>
      </c>
      <c r="DG33" s="8">
        <v>0</v>
      </c>
      <c r="DH33" s="8">
        <v>0</v>
      </c>
      <c r="DI33" s="8">
        <v>1</v>
      </c>
      <c r="DJ33" s="8">
        <v>0</v>
      </c>
      <c r="DK33" s="7"/>
    </row>
    <row r="34" spans="1:115" x14ac:dyDescent="0.35">
      <c r="A34" s="7" t="s">
        <v>372</v>
      </c>
      <c r="B34" s="1" t="s">
        <v>153</v>
      </c>
      <c r="C34" s="1">
        <v>0</v>
      </c>
      <c r="D34" s="1">
        <v>1</v>
      </c>
      <c r="E34" s="1">
        <v>0</v>
      </c>
      <c r="F34" s="1">
        <v>0</v>
      </c>
      <c r="G34" s="1">
        <v>0</v>
      </c>
      <c r="H34" s="1">
        <f t="shared" si="0"/>
        <v>2</v>
      </c>
      <c r="I34" s="1">
        <v>1</v>
      </c>
      <c r="J34" s="1">
        <v>1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1</v>
      </c>
      <c r="T34" s="1">
        <v>1</v>
      </c>
      <c r="U34" s="1">
        <v>0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1</v>
      </c>
      <c r="AD34" s="1">
        <v>0</v>
      </c>
      <c r="AE34" s="1">
        <v>100</v>
      </c>
      <c r="AF34" s="1">
        <v>6</v>
      </c>
      <c r="AG34" s="1">
        <v>1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1</v>
      </c>
      <c r="AP34" s="1">
        <v>0</v>
      </c>
      <c r="AQ34" s="1">
        <v>1</v>
      </c>
      <c r="AR34" s="1">
        <v>5</v>
      </c>
      <c r="AS34" s="8">
        <v>1</v>
      </c>
      <c r="AT34" s="8">
        <v>0</v>
      </c>
      <c r="AU34" s="8">
        <v>0</v>
      </c>
      <c r="AV34" s="8">
        <v>1</v>
      </c>
      <c r="AW34" s="8">
        <v>0</v>
      </c>
      <c r="AX34" s="1">
        <v>0</v>
      </c>
      <c r="AY34" s="1">
        <v>1</v>
      </c>
      <c r="AZ34" s="1">
        <v>0</v>
      </c>
      <c r="BA34" s="1">
        <v>1</v>
      </c>
      <c r="BB34" s="1">
        <v>0</v>
      </c>
      <c r="BC34" s="8">
        <v>1</v>
      </c>
      <c r="BD34" s="8">
        <v>0</v>
      </c>
      <c r="BE34" s="8">
        <v>0</v>
      </c>
      <c r="BF34" s="8">
        <v>0</v>
      </c>
      <c r="BG34" s="8">
        <v>1</v>
      </c>
      <c r="BH34" s="8">
        <v>1</v>
      </c>
      <c r="BI34" s="8">
        <v>1</v>
      </c>
      <c r="BJ34" s="8">
        <v>0</v>
      </c>
      <c r="BK34" s="8">
        <v>0</v>
      </c>
      <c r="BL34" s="8">
        <v>1</v>
      </c>
      <c r="BM34" s="8">
        <v>0</v>
      </c>
      <c r="BN34" s="8">
        <v>1</v>
      </c>
      <c r="BO34" s="8">
        <v>0</v>
      </c>
      <c r="BP34" s="8">
        <v>0</v>
      </c>
      <c r="BQ34" s="8">
        <v>1</v>
      </c>
      <c r="BR34" s="8">
        <v>0</v>
      </c>
      <c r="BS34" s="8">
        <v>1</v>
      </c>
      <c r="BT34" s="8">
        <v>7</v>
      </c>
      <c r="BU34" s="8">
        <v>6</v>
      </c>
      <c r="BV34" s="8">
        <v>6</v>
      </c>
      <c r="BW34" s="8">
        <v>6</v>
      </c>
      <c r="BX34" s="1">
        <v>6</v>
      </c>
      <c r="BY34" s="1">
        <v>5</v>
      </c>
      <c r="BZ34" s="1">
        <v>5</v>
      </c>
      <c r="CA34" s="1">
        <v>4</v>
      </c>
      <c r="CB34" s="1">
        <v>4</v>
      </c>
      <c r="CC34" s="1">
        <v>0</v>
      </c>
      <c r="CD34" s="1">
        <v>1</v>
      </c>
      <c r="CE34" s="1">
        <v>0</v>
      </c>
      <c r="CF34" s="1">
        <v>0</v>
      </c>
      <c r="CG34" s="1">
        <v>0</v>
      </c>
      <c r="CH34" s="1">
        <v>1</v>
      </c>
      <c r="CI34" s="8">
        <v>0</v>
      </c>
      <c r="CJ34" s="8">
        <v>0</v>
      </c>
      <c r="CK34" s="8">
        <v>0</v>
      </c>
      <c r="CL34" s="8">
        <v>1</v>
      </c>
      <c r="CM34" s="8">
        <v>0</v>
      </c>
      <c r="CN34" s="8">
        <v>0</v>
      </c>
      <c r="CO34" s="8">
        <v>1</v>
      </c>
      <c r="CP34" s="8">
        <v>0</v>
      </c>
      <c r="CQ34" s="8">
        <v>1</v>
      </c>
      <c r="CR34" s="8">
        <v>0</v>
      </c>
      <c r="CS34" s="8">
        <v>0</v>
      </c>
      <c r="CT34" s="8">
        <v>0</v>
      </c>
      <c r="CU34" s="8">
        <v>1</v>
      </c>
      <c r="CV34" s="8">
        <v>0</v>
      </c>
      <c r="CW34" s="8">
        <v>1</v>
      </c>
      <c r="CX34" s="8">
        <v>0</v>
      </c>
      <c r="CY34" s="8">
        <v>0</v>
      </c>
      <c r="CZ34" s="8">
        <v>1</v>
      </c>
      <c r="DA34" s="8">
        <v>0</v>
      </c>
      <c r="DB34" s="8">
        <v>0</v>
      </c>
      <c r="DC34" s="8">
        <v>1</v>
      </c>
      <c r="DD34" s="8">
        <v>0</v>
      </c>
      <c r="DE34" s="8">
        <v>0</v>
      </c>
      <c r="DF34" s="8">
        <v>1</v>
      </c>
      <c r="DG34" s="8">
        <v>0</v>
      </c>
      <c r="DH34" s="8">
        <v>0</v>
      </c>
      <c r="DI34" s="8">
        <v>1</v>
      </c>
      <c r="DJ34" s="8">
        <v>0</v>
      </c>
      <c r="DK34" s="7"/>
    </row>
    <row r="35" spans="1:115" x14ac:dyDescent="0.35">
      <c r="A35" s="7" t="s">
        <v>372</v>
      </c>
      <c r="B35" s="1" t="s">
        <v>154</v>
      </c>
      <c r="C35" s="1">
        <v>0</v>
      </c>
      <c r="D35" s="1">
        <v>1</v>
      </c>
      <c r="E35" s="1">
        <v>0</v>
      </c>
      <c r="F35" s="1">
        <v>0</v>
      </c>
      <c r="G35" s="1">
        <v>0</v>
      </c>
      <c r="H35" s="1">
        <f t="shared" si="0"/>
        <v>2</v>
      </c>
      <c r="I35" s="1">
        <v>1</v>
      </c>
      <c r="J35" s="1">
        <v>1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1</v>
      </c>
      <c r="S35" s="1">
        <v>0</v>
      </c>
      <c r="T35" s="1">
        <v>0</v>
      </c>
      <c r="U35" s="1">
        <v>1</v>
      </c>
      <c r="V35" s="1">
        <v>0</v>
      </c>
      <c r="W35" s="1">
        <v>1</v>
      </c>
      <c r="X35" s="1">
        <v>0</v>
      </c>
      <c r="Y35" s="1">
        <v>0</v>
      </c>
      <c r="Z35" s="1">
        <v>0</v>
      </c>
      <c r="AA35" s="1">
        <v>1</v>
      </c>
      <c r="AB35" s="1">
        <v>0</v>
      </c>
      <c r="AC35" s="1">
        <v>0</v>
      </c>
      <c r="AD35" s="1">
        <v>0</v>
      </c>
      <c r="AE35" s="1">
        <v>100</v>
      </c>
      <c r="AF35" s="1">
        <v>4</v>
      </c>
      <c r="AG35" s="1">
        <v>0</v>
      </c>
      <c r="AH35" s="1">
        <v>1</v>
      </c>
      <c r="AI35" s="1">
        <v>0</v>
      </c>
      <c r="AJ35" s="1">
        <v>1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1</v>
      </c>
      <c r="AQ35" s="1">
        <v>1</v>
      </c>
      <c r="AR35" s="1">
        <v>10</v>
      </c>
      <c r="AS35" s="8">
        <v>1</v>
      </c>
      <c r="AT35" s="8">
        <v>0</v>
      </c>
      <c r="AU35" s="8">
        <v>0</v>
      </c>
      <c r="AV35" s="8">
        <v>1</v>
      </c>
      <c r="AW35" s="8">
        <v>0</v>
      </c>
      <c r="AX35" s="1">
        <v>0</v>
      </c>
      <c r="AY35" s="1">
        <v>1</v>
      </c>
      <c r="AZ35" s="1">
        <v>0</v>
      </c>
      <c r="BA35" s="1">
        <v>0</v>
      </c>
      <c r="BB35" s="1">
        <v>1</v>
      </c>
      <c r="BC35" s="8">
        <v>1</v>
      </c>
      <c r="BD35" s="8">
        <v>0</v>
      </c>
      <c r="BE35" s="8">
        <v>1</v>
      </c>
      <c r="BF35" s="8">
        <v>0</v>
      </c>
      <c r="BG35" s="8">
        <v>1</v>
      </c>
      <c r="BH35" s="8">
        <v>1</v>
      </c>
      <c r="BI35" s="8">
        <v>0</v>
      </c>
      <c r="BJ35" s="8">
        <v>1</v>
      </c>
      <c r="BK35" s="8">
        <v>1</v>
      </c>
      <c r="BL35" s="8">
        <v>0</v>
      </c>
      <c r="BM35" s="8">
        <v>0</v>
      </c>
      <c r="BN35" s="8">
        <v>1</v>
      </c>
      <c r="BO35" s="8">
        <v>0</v>
      </c>
      <c r="BP35" s="8">
        <v>0</v>
      </c>
      <c r="BQ35" s="8">
        <v>1</v>
      </c>
      <c r="BR35" s="8">
        <v>1</v>
      </c>
      <c r="BS35" s="8">
        <v>0</v>
      </c>
      <c r="BT35" s="8">
        <v>7</v>
      </c>
      <c r="BU35" s="8">
        <v>7</v>
      </c>
      <c r="BV35" s="8">
        <v>7</v>
      </c>
      <c r="BW35" s="8">
        <v>7</v>
      </c>
      <c r="BX35" s="1">
        <v>5</v>
      </c>
      <c r="BY35" s="1">
        <v>5</v>
      </c>
      <c r="BZ35" s="1">
        <v>5</v>
      </c>
      <c r="CA35" s="1">
        <v>4</v>
      </c>
      <c r="CB35" s="1">
        <v>5</v>
      </c>
      <c r="CC35" s="1">
        <v>0</v>
      </c>
      <c r="CD35" s="1">
        <v>1</v>
      </c>
      <c r="CE35" s="1">
        <v>0</v>
      </c>
      <c r="CF35" s="1">
        <v>0</v>
      </c>
      <c r="CG35" s="1">
        <v>0</v>
      </c>
      <c r="CH35" s="1">
        <v>1</v>
      </c>
      <c r="CI35" s="8">
        <v>0</v>
      </c>
      <c r="CJ35" s="8">
        <v>1</v>
      </c>
      <c r="CK35" s="8">
        <v>0</v>
      </c>
      <c r="CL35" s="8">
        <v>0</v>
      </c>
      <c r="CM35" s="8">
        <v>0</v>
      </c>
      <c r="CN35" s="8">
        <v>1</v>
      </c>
      <c r="CO35" s="8">
        <v>0</v>
      </c>
      <c r="CP35" s="8">
        <v>0</v>
      </c>
      <c r="CQ35" s="8">
        <v>1</v>
      </c>
      <c r="CR35" s="8">
        <v>0</v>
      </c>
      <c r="CS35" s="8">
        <v>0</v>
      </c>
      <c r="CT35" s="8">
        <v>1</v>
      </c>
      <c r="CU35" s="8">
        <v>0</v>
      </c>
      <c r="CV35" s="8">
        <v>0</v>
      </c>
      <c r="CW35" s="8">
        <v>1</v>
      </c>
      <c r="CX35" s="8">
        <v>0</v>
      </c>
      <c r="CY35" s="8">
        <v>0</v>
      </c>
      <c r="CZ35" s="8">
        <v>1</v>
      </c>
      <c r="DA35" s="8">
        <v>0</v>
      </c>
      <c r="DB35" s="8">
        <v>1</v>
      </c>
      <c r="DC35" s="8">
        <v>0</v>
      </c>
      <c r="DD35" s="8">
        <v>0</v>
      </c>
      <c r="DE35" s="8">
        <v>0</v>
      </c>
      <c r="DF35" s="8">
        <v>1</v>
      </c>
      <c r="DG35" s="8">
        <v>0</v>
      </c>
      <c r="DH35" s="8">
        <v>0</v>
      </c>
      <c r="DI35" s="8">
        <v>1</v>
      </c>
      <c r="DJ35" s="8">
        <v>0</v>
      </c>
      <c r="DK35" s="7"/>
    </row>
    <row r="36" spans="1:115" x14ac:dyDescent="0.35">
      <c r="A36" s="7" t="s">
        <v>372</v>
      </c>
      <c r="B36" s="1" t="s">
        <v>155</v>
      </c>
      <c r="C36" s="1">
        <v>0</v>
      </c>
      <c r="D36" s="1">
        <v>0</v>
      </c>
      <c r="E36" s="1">
        <v>1</v>
      </c>
      <c r="F36" s="1">
        <v>0</v>
      </c>
      <c r="G36" s="1">
        <v>0</v>
      </c>
      <c r="H36" s="1">
        <f t="shared" si="0"/>
        <v>3</v>
      </c>
      <c r="I36" s="1">
        <v>1</v>
      </c>
      <c r="J36" s="1">
        <v>1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1</v>
      </c>
      <c r="S36" s="1">
        <v>0</v>
      </c>
      <c r="T36" s="1">
        <v>1</v>
      </c>
      <c r="U36" s="1">
        <v>0</v>
      </c>
      <c r="V36" s="1">
        <v>0</v>
      </c>
      <c r="W36" s="1">
        <v>1</v>
      </c>
      <c r="X36" s="1">
        <v>0</v>
      </c>
      <c r="Y36" s="1">
        <v>0</v>
      </c>
      <c r="Z36" s="1">
        <v>0</v>
      </c>
      <c r="AA36" s="1">
        <v>0</v>
      </c>
      <c r="AB36" s="1">
        <v>1</v>
      </c>
      <c r="AC36" s="1">
        <v>0</v>
      </c>
      <c r="AD36" s="1">
        <v>0</v>
      </c>
      <c r="AE36" s="1">
        <v>100</v>
      </c>
      <c r="AF36" s="1">
        <v>5</v>
      </c>
      <c r="AG36" s="1">
        <v>1</v>
      </c>
      <c r="AH36" s="1">
        <v>0</v>
      </c>
      <c r="AI36" s="1">
        <v>0</v>
      </c>
      <c r="AJ36" s="1">
        <v>1</v>
      </c>
      <c r="AK36" s="1">
        <v>0</v>
      </c>
      <c r="AL36" s="1">
        <v>1</v>
      </c>
      <c r="AM36" s="1">
        <v>0</v>
      </c>
      <c r="AN36" s="1">
        <v>0</v>
      </c>
      <c r="AO36" s="1">
        <v>0</v>
      </c>
      <c r="AP36" s="1">
        <v>1</v>
      </c>
      <c r="AQ36" s="1">
        <v>1</v>
      </c>
      <c r="AR36" s="1">
        <v>15</v>
      </c>
      <c r="AS36" s="8">
        <v>1</v>
      </c>
      <c r="AT36" s="8">
        <v>0</v>
      </c>
      <c r="AU36" s="8">
        <v>0</v>
      </c>
      <c r="AV36" s="8">
        <v>1</v>
      </c>
      <c r="AW36" s="8">
        <v>0</v>
      </c>
      <c r="AX36" s="1">
        <v>0</v>
      </c>
      <c r="AY36" s="1">
        <v>1</v>
      </c>
      <c r="AZ36" s="1">
        <v>0</v>
      </c>
      <c r="BA36" s="1">
        <v>0</v>
      </c>
      <c r="BB36" s="1">
        <v>1</v>
      </c>
      <c r="BC36" s="1">
        <v>0</v>
      </c>
      <c r="BD36" s="8">
        <v>1</v>
      </c>
      <c r="BE36" s="8">
        <v>0</v>
      </c>
      <c r="BF36" s="8">
        <v>0</v>
      </c>
      <c r="BG36" s="8">
        <v>0</v>
      </c>
      <c r="BH36" s="8" t="s">
        <v>370</v>
      </c>
      <c r="BI36" s="8" t="s">
        <v>370</v>
      </c>
      <c r="BJ36" s="8" t="s">
        <v>370</v>
      </c>
      <c r="BK36" s="8">
        <v>1</v>
      </c>
      <c r="BL36" s="8">
        <v>0</v>
      </c>
      <c r="BM36" s="8">
        <v>0</v>
      </c>
      <c r="BN36" s="8">
        <v>1</v>
      </c>
      <c r="BO36" s="8">
        <v>0</v>
      </c>
      <c r="BP36" s="8">
        <v>1</v>
      </c>
      <c r="BQ36" s="8">
        <v>0</v>
      </c>
      <c r="BR36" s="8">
        <v>1</v>
      </c>
      <c r="BS36" s="8">
        <v>0</v>
      </c>
      <c r="BT36" s="8">
        <v>7</v>
      </c>
      <c r="BU36" s="8">
        <v>7</v>
      </c>
      <c r="BV36" s="8">
        <v>5</v>
      </c>
      <c r="BW36" s="8">
        <v>6</v>
      </c>
      <c r="BX36" s="1">
        <v>7</v>
      </c>
      <c r="BY36" s="1">
        <v>6</v>
      </c>
      <c r="BZ36" s="1">
        <v>5</v>
      </c>
      <c r="CA36" s="1">
        <v>6</v>
      </c>
      <c r="CB36" s="1">
        <v>6</v>
      </c>
      <c r="CC36" s="1">
        <v>0</v>
      </c>
      <c r="CD36" s="1">
        <v>1</v>
      </c>
      <c r="CE36" s="1">
        <v>0</v>
      </c>
      <c r="CF36" s="1">
        <v>0</v>
      </c>
      <c r="CG36" s="1">
        <v>0</v>
      </c>
      <c r="CH36" s="1">
        <v>0</v>
      </c>
      <c r="CI36" s="8">
        <v>1</v>
      </c>
      <c r="CJ36" s="8">
        <v>0</v>
      </c>
      <c r="CK36" s="8">
        <v>0</v>
      </c>
      <c r="CL36" s="8">
        <v>1</v>
      </c>
      <c r="CM36" s="8">
        <v>0</v>
      </c>
      <c r="CN36" s="8">
        <v>1</v>
      </c>
      <c r="CO36" s="8">
        <v>0</v>
      </c>
      <c r="CP36" s="8">
        <v>0</v>
      </c>
      <c r="CQ36" s="8">
        <v>1</v>
      </c>
      <c r="CR36" s="8">
        <v>0</v>
      </c>
      <c r="CS36" s="8">
        <v>0</v>
      </c>
      <c r="CT36" s="8">
        <v>1</v>
      </c>
      <c r="CU36" s="8">
        <v>0</v>
      </c>
      <c r="CV36" s="8">
        <v>0</v>
      </c>
      <c r="CW36" s="8">
        <v>0</v>
      </c>
      <c r="CX36" s="8">
        <v>1</v>
      </c>
      <c r="CY36" s="8">
        <v>1</v>
      </c>
      <c r="CZ36" s="8">
        <v>0</v>
      </c>
      <c r="DA36" s="8">
        <v>0</v>
      </c>
      <c r="DB36" s="8">
        <v>0</v>
      </c>
      <c r="DC36" s="8">
        <v>1</v>
      </c>
      <c r="DD36" s="8">
        <v>0</v>
      </c>
      <c r="DE36" s="8">
        <v>1</v>
      </c>
      <c r="DF36" s="8">
        <v>0</v>
      </c>
      <c r="DG36" s="8">
        <v>0</v>
      </c>
      <c r="DH36" s="8">
        <v>1</v>
      </c>
      <c r="DI36" s="8">
        <v>0</v>
      </c>
      <c r="DJ36" s="8">
        <v>0</v>
      </c>
      <c r="DK36" s="7"/>
    </row>
    <row r="37" spans="1:115" x14ac:dyDescent="0.35">
      <c r="A37" s="7" t="s">
        <v>372</v>
      </c>
      <c r="B37" s="1" t="s">
        <v>156</v>
      </c>
      <c r="C37" s="1">
        <v>0</v>
      </c>
      <c r="D37" s="1">
        <v>0</v>
      </c>
      <c r="E37" s="1">
        <v>1</v>
      </c>
      <c r="F37" s="1">
        <v>0</v>
      </c>
      <c r="G37" s="1">
        <v>0</v>
      </c>
      <c r="H37" s="1">
        <f t="shared" si="0"/>
        <v>3</v>
      </c>
      <c r="I37" s="1">
        <v>1</v>
      </c>
      <c r="J37" s="1">
        <v>1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1</v>
      </c>
      <c r="T37" s="1">
        <v>1</v>
      </c>
      <c r="U37" s="1">
        <v>0</v>
      </c>
      <c r="V37" s="1">
        <v>1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1</v>
      </c>
      <c r="AC37" s="1">
        <v>0</v>
      </c>
      <c r="AD37" s="1">
        <v>0</v>
      </c>
      <c r="AE37" s="1">
        <v>100</v>
      </c>
      <c r="AF37" s="1">
        <v>4</v>
      </c>
      <c r="AG37" s="1">
        <v>1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1</v>
      </c>
      <c r="AO37" s="1">
        <v>1</v>
      </c>
      <c r="AP37" s="1">
        <v>0</v>
      </c>
      <c r="AQ37" s="1">
        <v>1</v>
      </c>
      <c r="AR37" s="1">
        <v>10</v>
      </c>
      <c r="AS37" s="8">
        <v>1</v>
      </c>
      <c r="AT37" s="1">
        <v>0</v>
      </c>
      <c r="AU37" s="1">
        <v>0</v>
      </c>
      <c r="AV37" s="1">
        <v>1</v>
      </c>
      <c r="AW37" s="1">
        <v>0</v>
      </c>
      <c r="AX37" s="1">
        <v>0</v>
      </c>
      <c r="AY37" s="1">
        <v>1</v>
      </c>
      <c r="AZ37" s="1">
        <v>0</v>
      </c>
      <c r="BA37" s="1">
        <v>1</v>
      </c>
      <c r="BB37" s="1">
        <v>0</v>
      </c>
      <c r="BC37" s="1">
        <v>1</v>
      </c>
      <c r="BD37" s="1">
        <v>0</v>
      </c>
      <c r="BE37" s="1">
        <v>0</v>
      </c>
      <c r="BF37" s="1">
        <v>0</v>
      </c>
      <c r="BG37" s="8">
        <v>1</v>
      </c>
      <c r="BH37" s="8">
        <v>1</v>
      </c>
      <c r="BI37" s="8">
        <v>0</v>
      </c>
      <c r="BJ37" s="8">
        <v>0</v>
      </c>
      <c r="BK37" s="8">
        <v>1</v>
      </c>
      <c r="BL37" s="8">
        <v>0</v>
      </c>
      <c r="BM37" s="8">
        <v>0</v>
      </c>
      <c r="BN37" s="8">
        <v>1</v>
      </c>
      <c r="BO37" s="8">
        <v>0</v>
      </c>
      <c r="BP37" s="8">
        <v>0</v>
      </c>
      <c r="BQ37" s="8">
        <v>1</v>
      </c>
      <c r="BR37" s="8">
        <v>0</v>
      </c>
      <c r="BS37" s="8">
        <v>1</v>
      </c>
      <c r="BT37" s="8">
        <v>7</v>
      </c>
      <c r="BU37" s="8">
        <v>7</v>
      </c>
      <c r="BV37" s="8">
        <v>5</v>
      </c>
      <c r="BW37" s="8">
        <v>7</v>
      </c>
      <c r="BX37" s="1">
        <v>6</v>
      </c>
      <c r="BY37" s="1">
        <v>6</v>
      </c>
      <c r="BZ37" s="1">
        <v>5</v>
      </c>
      <c r="CA37" s="1">
        <v>5</v>
      </c>
      <c r="CB37" s="1">
        <v>5</v>
      </c>
      <c r="CC37" s="1">
        <v>0</v>
      </c>
      <c r="CD37" s="1">
        <v>1</v>
      </c>
      <c r="CE37" s="1">
        <v>0</v>
      </c>
      <c r="CF37" s="1">
        <v>0</v>
      </c>
      <c r="CG37" s="1">
        <v>0</v>
      </c>
      <c r="CH37" s="1">
        <v>0</v>
      </c>
      <c r="CI37" s="8">
        <v>1</v>
      </c>
      <c r="CJ37" s="8">
        <v>1</v>
      </c>
      <c r="CK37" s="8">
        <v>0</v>
      </c>
      <c r="CL37" s="8">
        <v>0</v>
      </c>
      <c r="CM37" s="8">
        <v>0</v>
      </c>
      <c r="CN37" s="8">
        <v>1</v>
      </c>
      <c r="CO37" s="8">
        <v>0</v>
      </c>
      <c r="CP37" s="8">
        <v>0</v>
      </c>
      <c r="CQ37" s="8">
        <v>0</v>
      </c>
      <c r="CR37" s="8">
        <v>1</v>
      </c>
      <c r="CS37" s="8">
        <v>0</v>
      </c>
      <c r="CT37" s="8">
        <v>0</v>
      </c>
      <c r="CU37" s="8">
        <v>1</v>
      </c>
      <c r="CV37" s="8">
        <v>0</v>
      </c>
      <c r="CW37" s="8">
        <v>0</v>
      </c>
      <c r="CX37" s="8">
        <v>1</v>
      </c>
      <c r="CY37" s="8">
        <v>1</v>
      </c>
      <c r="CZ37" s="8">
        <v>0</v>
      </c>
      <c r="DA37" s="8">
        <v>0</v>
      </c>
      <c r="DB37" s="8">
        <v>0</v>
      </c>
      <c r="DC37" s="8">
        <v>1</v>
      </c>
      <c r="DD37" s="8">
        <v>0</v>
      </c>
      <c r="DE37" s="8">
        <v>1</v>
      </c>
      <c r="DF37" s="8">
        <v>0</v>
      </c>
      <c r="DG37" s="8">
        <v>0</v>
      </c>
      <c r="DH37" s="8">
        <v>0</v>
      </c>
      <c r="DI37" s="8">
        <v>1</v>
      </c>
      <c r="DJ37" s="8">
        <v>0</v>
      </c>
      <c r="DK37" s="7"/>
    </row>
    <row r="38" spans="1:115" x14ac:dyDescent="0.35">
      <c r="A38" s="7" t="s">
        <v>372</v>
      </c>
      <c r="B38" s="1" t="s">
        <v>157</v>
      </c>
      <c r="C38" s="1">
        <v>0</v>
      </c>
      <c r="D38" s="1">
        <v>0</v>
      </c>
      <c r="E38" s="1">
        <v>1</v>
      </c>
      <c r="F38" s="1">
        <v>0</v>
      </c>
      <c r="G38" s="1">
        <v>0</v>
      </c>
      <c r="H38" s="1">
        <f t="shared" si="0"/>
        <v>3</v>
      </c>
      <c r="I38" s="1">
        <v>1</v>
      </c>
      <c r="J38" s="1">
        <v>1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1</v>
      </c>
      <c r="T38" s="1">
        <v>0</v>
      </c>
      <c r="U38" s="1">
        <v>1</v>
      </c>
      <c r="V38" s="1">
        <v>1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1</v>
      </c>
      <c r="AE38" s="1">
        <v>30</v>
      </c>
      <c r="AF38" s="1">
        <v>5</v>
      </c>
      <c r="AG38" s="1">
        <v>1</v>
      </c>
      <c r="AH38" s="1">
        <v>1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1</v>
      </c>
      <c r="AP38" s="1">
        <v>0</v>
      </c>
      <c r="AQ38" s="1">
        <v>1</v>
      </c>
      <c r="AR38" s="1">
        <v>0</v>
      </c>
      <c r="AS38" s="8">
        <v>1</v>
      </c>
      <c r="AT38" s="1">
        <v>0</v>
      </c>
      <c r="AU38" s="1">
        <v>0</v>
      </c>
      <c r="AV38" s="1">
        <v>1</v>
      </c>
      <c r="AW38" s="1">
        <v>0</v>
      </c>
      <c r="AX38" s="1">
        <v>0</v>
      </c>
      <c r="AY38" s="1">
        <v>1</v>
      </c>
      <c r="AZ38" s="1">
        <v>0</v>
      </c>
      <c r="BA38" s="1">
        <v>0</v>
      </c>
      <c r="BB38" s="1">
        <v>1</v>
      </c>
      <c r="BC38" s="1">
        <v>1</v>
      </c>
      <c r="BD38" s="1">
        <v>0</v>
      </c>
      <c r="BE38" s="1">
        <v>1</v>
      </c>
      <c r="BF38" s="1">
        <v>1</v>
      </c>
      <c r="BG38" s="8">
        <v>0</v>
      </c>
      <c r="BH38" s="8">
        <v>1</v>
      </c>
      <c r="BI38" s="8">
        <v>1</v>
      </c>
      <c r="BJ38" s="8">
        <v>0</v>
      </c>
      <c r="BK38" s="8">
        <v>1</v>
      </c>
      <c r="BL38" s="8">
        <v>0</v>
      </c>
      <c r="BM38" s="8">
        <v>0</v>
      </c>
      <c r="BN38" s="8">
        <v>1</v>
      </c>
      <c r="BO38" s="8">
        <v>0</v>
      </c>
      <c r="BP38" s="8">
        <v>1</v>
      </c>
      <c r="BQ38" s="8">
        <v>0</v>
      </c>
      <c r="BR38" s="8">
        <v>1</v>
      </c>
      <c r="BS38" s="8">
        <v>0</v>
      </c>
      <c r="BT38" s="8">
        <v>7</v>
      </c>
      <c r="BU38" s="8">
        <v>7</v>
      </c>
      <c r="BV38" s="8">
        <v>7</v>
      </c>
      <c r="BW38" s="8">
        <v>7</v>
      </c>
      <c r="BX38" s="1">
        <v>7</v>
      </c>
      <c r="BY38" s="1">
        <v>6</v>
      </c>
      <c r="BZ38" s="1">
        <v>5</v>
      </c>
      <c r="CA38" s="1">
        <v>5</v>
      </c>
      <c r="CB38" s="1">
        <v>6</v>
      </c>
      <c r="CC38" s="1">
        <v>0</v>
      </c>
      <c r="CD38" s="1">
        <v>1</v>
      </c>
      <c r="CE38" s="1">
        <v>0</v>
      </c>
      <c r="CF38" s="1">
        <v>0</v>
      </c>
      <c r="CG38" s="1">
        <v>0</v>
      </c>
      <c r="CH38" s="1">
        <v>0</v>
      </c>
      <c r="CI38" s="8">
        <v>1</v>
      </c>
      <c r="CJ38" s="8">
        <v>1</v>
      </c>
      <c r="CK38" s="8">
        <v>0</v>
      </c>
      <c r="CL38" s="8">
        <v>0</v>
      </c>
      <c r="CM38" s="8">
        <v>0</v>
      </c>
      <c r="CN38" s="8">
        <v>0</v>
      </c>
      <c r="CO38" s="8">
        <v>1</v>
      </c>
      <c r="CP38" s="8">
        <v>0</v>
      </c>
      <c r="CQ38" s="8">
        <v>1</v>
      </c>
      <c r="CR38" s="8">
        <v>0</v>
      </c>
      <c r="CS38" s="8">
        <v>0</v>
      </c>
      <c r="CT38" s="8">
        <v>0</v>
      </c>
      <c r="CU38" s="8">
        <v>1</v>
      </c>
      <c r="CV38" s="8">
        <v>0</v>
      </c>
      <c r="CW38" s="8">
        <v>1</v>
      </c>
      <c r="CX38" s="8">
        <v>0</v>
      </c>
      <c r="CY38" s="8">
        <v>0</v>
      </c>
      <c r="CZ38" s="8">
        <v>0</v>
      </c>
      <c r="DA38" s="8">
        <v>1</v>
      </c>
      <c r="DB38" s="8">
        <v>0</v>
      </c>
      <c r="DC38" s="8">
        <v>1</v>
      </c>
      <c r="DD38" s="8">
        <v>0</v>
      </c>
      <c r="DE38" s="8">
        <v>0</v>
      </c>
      <c r="DF38" s="8">
        <v>1</v>
      </c>
      <c r="DG38" s="8">
        <v>0</v>
      </c>
      <c r="DH38" s="8">
        <v>0</v>
      </c>
      <c r="DI38" s="8">
        <v>1</v>
      </c>
      <c r="DJ38" s="8">
        <v>0</v>
      </c>
      <c r="DK38" s="7"/>
    </row>
    <row r="39" spans="1:115" x14ac:dyDescent="0.35">
      <c r="A39" s="7" t="s">
        <v>372</v>
      </c>
      <c r="B39" s="1" t="s">
        <v>158</v>
      </c>
      <c r="C39" s="1">
        <v>0</v>
      </c>
      <c r="D39" s="1">
        <v>1</v>
      </c>
      <c r="E39" s="1">
        <v>0</v>
      </c>
      <c r="F39" s="1">
        <v>0</v>
      </c>
      <c r="G39" s="1">
        <v>0</v>
      </c>
      <c r="H39" s="1">
        <f t="shared" si="0"/>
        <v>2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0</v>
      </c>
      <c r="P39" s="1">
        <v>1</v>
      </c>
      <c r="Q39" s="1">
        <v>0</v>
      </c>
      <c r="R39" s="1">
        <v>0</v>
      </c>
      <c r="S39" s="1">
        <v>0</v>
      </c>
      <c r="T39" s="1">
        <v>0</v>
      </c>
      <c r="U39" s="1">
        <v>1</v>
      </c>
      <c r="V39" s="1">
        <v>0</v>
      </c>
      <c r="W39" s="1">
        <v>0</v>
      </c>
      <c r="X39" s="1">
        <v>0</v>
      </c>
      <c r="Y39" s="1">
        <v>1</v>
      </c>
      <c r="Z39" s="1">
        <v>1</v>
      </c>
      <c r="AA39" s="1">
        <v>0</v>
      </c>
      <c r="AB39" s="1">
        <v>0</v>
      </c>
      <c r="AC39" s="1">
        <v>0</v>
      </c>
      <c r="AD39" s="1">
        <v>0</v>
      </c>
      <c r="AE39" s="1">
        <v>10</v>
      </c>
      <c r="AF39" s="1">
        <v>2</v>
      </c>
      <c r="AG39" s="1">
        <v>0</v>
      </c>
      <c r="AH39" s="1">
        <v>0</v>
      </c>
      <c r="AI39" s="1">
        <v>0</v>
      </c>
      <c r="AJ39" s="1">
        <v>1</v>
      </c>
      <c r="AK39" s="1">
        <v>0</v>
      </c>
      <c r="AL39" s="1">
        <v>0</v>
      </c>
      <c r="AM39" s="1">
        <v>0</v>
      </c>
      <c r="AN39" s="1">
        <v>1</v>
      </c>
      <c r="AO39" s="1">
        <v>0</v>
      </c>
      <c r="AP39" s="1">
        <v>1</v>
      </c>
      <c r="AQ39" s="1">
        <v>1</v>
      </c>
      <c r="AR39" s="1">
        <v>6</v>
      </c>
      <c r="AS39" s="8">
        <v>1</v>
      </c>
      <c r="AT39" s="1">
        <v>0</v>
      </c>
      <c r="AU39" s="1">
        <v>0</v>
      </c>
      <c r="AV39" s="1">
        <v>0</v>
      </c>
      <c r="AW39" s="1">
        <v>1</v>
      </c>
      <c r="AX39" s="1">
        <v>0</v>
      </c>
      <c r="AY39" s="1">
        <v>1</v>
      </c>
      <c r="AZ39" s="1">
        <v>1</v>
      </c>
      <c r="BA39" s="1">
        <v>0</v>
      </c>
      <c r="BB39" s="1">
        <v>0</v>
      </c>
      <c r="BC39" s="1">
        <v>0</v>
      </c>
      <c r="BD39" s="8">
        <v>1</v>
      </c>
      <c r="BE39" s="8">
        <v>0</v>
      </c>
      <c r="BF39" s="8">
        <v>0</v>
      </c>
      <c r="BG39" s="8">
        <v>0</v>
      </c>
      <c r="BH39" s="8">
        <v>1</v>
      </c>
      <c r="BI39" s="8">
        <v>0</v>
      </c>
      <c r="BJ39" s="8">
        <v>0</v>
      </c>
      <c r="BK39" s="8">
        <v>1</v>
      </c>
      <c r="BL39" s="8">
        <v>0</v>
      </c>
      <c r="BM39" s="8">
        <v>0</v>
      </c>
      <c r="BN39" s="8">
        <v>1</v>
      </c>
      <c r="BO39" s="8">
        <v>0</v>
      </c>
      <c r="BP39" s="8">
        <v>0</v>
      </c>
      <c r="BQ39" s="8">
        <v>1</v>
      </c>
      <c r="BR39" s="8">
        <v>1</v>
      </c>
      <c r="BS39" s="8">
        <v>0</v>
      </c>
      <c r="BT39" s="8">
        <v>7</v>
      </c>
      <c r="BU39" s="8">
        <v>4</v>
      </c>
      <c r="BV39" s="8">
        <v>6</v>
      </c>
      <c r="BW39" s="8">
        <v>7</v>
      </c>
      <c r="BX39" s="1">
        <v>3</v>
      </c>
      <c r="BY39" s="1">
        <v>7</v>
      </c>
      <c r="BZ39" s="1">
        <v>6</v>
      </c>
      <c r="CA39" s="1">
        <v>4</v>
      </c>
      <c r="CB39" s="1">
        <v>4</v>
      </c>
      <c r="CC39" s="1">
        <v>0</v>
      </c>
      <c r="CD39" s="1">
        <v>1</v>
      </c>
      <c r="CE39" s="1">
        <v>0</v>
      </c>
      <c r="CF39" s="1">
        <v>0</v>
      </c>
      <c r="CG39" s="1">
        <v>0</v>
      </c>
      <c r="CH39" s="1">
        <v>0</v>
      </c>
      <c r="CI39" s="8">
        <v>1</v>
      </c>
      <c r="CJ39" s="8">
        <v>1</v>
      </c>
      <c r="CK39" s="8">
        <v>0</v>
      </c>
      <c r="CL39" s="8">
        <v>0</v>
      </c>
      <c r="CM39" s="8">
        <v>0</v>
      </c>
      <c r="CN39" s="8">
        <v>0</v>
      </c>
      <c r="CO39" s="8">
        <v>1</v>
      </c>
      <c r="CP39" s="8">
        <v>0</v>
      </c>
      <c r="CQ39" s="8">
        <v>1</v>
      </c>
      <c r="CR39" s="8">
        <v>0</v>
      </c>
      <c r="CS39" s="8">
        <v>0</v>
      </c>
      <c r="CT39" s="8">
        <v>0</v>
      </c>
      <c r="CU39" s="8">
        <v>1</v>
      </c>
      <c r="CV39" s="8">
        <v>0</v>
      </c>
      <c r="CW39" s="8">
        <v>1</v>
      </c>
      <c r="CX39" s="8">
        <v>0</v>
      </c>
      <c r="CY39" s="8">
        <v>0</v>
      </c>
      <c r="CZ39" s="8">
        <v>1</v>
      </c>
      <c r="DA39" s="8">
        <v>0</v>
      </c>
      <c r="DB39" s="8" t="s">
        <v>370</v>
      </c>
      <c r="DC39" s="8" t="s">
        <v>370</v>
      </c>
      <c r="DD39" s="8" t="s">
        <v>370</v>
      </c>
      <c r="DE39" s="8" t="s">
        <v>370</v>
      </c>
      <c r="DF39" s="8" t="s">
        <v>370</v>
      </c>
      <c r="DG39" s="8" t="s">
        <v>370</v>
      </c>
      <c r="DH39" s="8">
        <v>1</v>
      </c>
      <c r="DI39" s="8">
        <v>0</v>
      </c>
      <c r="DJ39" s="8">
        <v>0</v>
      </c>
      <c r="DK39" s="7"/>
    </row>
    <row r="40" spans="1:115" x14ac:dyDescent="0.35">
      <c r="A40" s="7" t="s">
        <v>365</v>
      </c>
      <c r="B40" s="1" t="s">
        <v>160</v>
      </c>
      <c r="C40" s="1">
        <v>0</v>
      </c>
      <c r="D40" s="1">
        <v>0</v>
      </c>
      <c r="E40" s="1">
        <v>0</v>
      </c>
      <c r="F40" s="1">
        <v>1</v>
      </c>
      <c r="G40" s="1">
        <v>0</v>
      </c>
      <c r="H40" s="1">
        <f t="shared" ref="H40:H67" si="1">IF(C40=1,1,IF(D40=1,2,IF(E40=1,3,IF(F40=1,4,IF(G40=1,5,"not indicated")))))</f>
        <v>4</v>
      </c>
      <c r="I40" s="1">
        <v>1</v>
      </c>
      <c r="J40" s="1">
        <v>1</v>
      </c>
      <c r="K40" s="1">
        <v>0</v>
      </c>
      <c r="L40" s="1">
        <v>0</v>
      </c>
      <c r="M40" s="1">
        <v>0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1</v>
      </c>
      <c r="T40" s="1">
        <v>1</v>
      </c>
      <c r="U40" s="1">
        <v>0</v>
      </c>
      <c r="V40" s="1">
        <v>1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1</v>
      </c>
      <c r="AE40" s="1">
        <v>100</v>
      </c>
      <c r="AF40" s="1">
        <v>3</v>
      </c>
      <c r="AG40" s="1">
        <v>1</v>
      </c>
      <c r="AH40" s="1">
        <v>0</v>
      </c>
      <c r="AI40" s="1">
        <v>0</v>
      </c>
      <c r="AJ40" s="1">
        <v>0</v>
      </c>
      <c r="AK40" s="1">
        <v>0</v>
      </c>
      <c r="AL40" s="1">
        <v>0</v>
      </c>
      <c r="AM40" s="1">
        <v>0</v>
      </c>
      <c r="AN40" s="1">
        <v>0</v>
      </c>
      <c r="AO40" s="1">
        <v>1</v>
      </c>
      <c r="AP40" s="1">
        <v>0</v>
      </c>
      <c r="AQ40" s="1">
        <v>1</v>
      </c>
      <c r="AR40" s="1">
        <v>6</v>
      </c>
      <c r="AS40" s="8">
        <v>1</v>
      </c>
      <c r="AT40" s="1">
        <v>0</v>
      </c>
      <c r="AU40" s="1">
        <v>0</v>
      </c>
      <c r="AV40" s="1">
        <v>0</v>
      </c>
      <c r="AW40" s="1">
        <v>1</v>
      </c>
      <c r="AX40" s="1">
        <v>0</v>
      </c>
      <c r="AY40" s="1">
        <v>1</v>
      </c>
      <c r="AZ40" s="1">
        <v>0</v>
      </c>
      <c r="BA40" s="1">
        <v>1</v>
      </c>
      <c r="BB40" s="1">
        <v>0</v>
      </c>
      <c r="BC40" s="1">
        <v>1</v>
      </c>
      <c r="BD40" s="1">
        <v>0</v>
      </c>
      <c r="BE40" s="1">
        <v>1</v>
      </c>
      <c r="BF40" s="1">
        <v>1</v>
      </c>
      <c r="BG40" s="8">
        <v>1</v>
      </c>
      <c r="BH40" s="8">
        <v>1</v>
      </c>
      <c r="BI40" s="8">
        <v>1</v>
      </c>
      <c r="BJ40" s="8">
        <v>1</v>
      </c>
      <c r="BK40" s="8">
        <v>1</v>
      </c>
      <c r="BL40" s="8">
        <v>0</v>
      </c>
      <c r="BM40" s="8">
        <v>0</v>
      </c>
      <c r="BN40" s="8">
        <v>0</v>
      </c>
      <c r="BO40" s="8">
        <v>1</v>
      </c>
      <c r="BP40" s="8">
        <v>1</v>
      </c>
      <c r="BQ40" s="8">
        <v>1</v>
      </c>
      <c r="BR40" s="8">
        <v>1</v>
      </c>
      <c r="BS40" s="8">
        <v>0</v>
      </c>
      <c r="BT40" s="8">
        <v>5</v>
      </c>
      <c r="BU40" s="8">
        <v>7</v>
      </c>
      <c r="BV40" s="8">
        <v>3</v>
      </c>
      <c r="BW40" s="8">
        <v>3</v>
      </c>
      <c r="BX40" s="1">
        <v>6</v>
      </c>
      <c r="BY40" s="1">
        <v>6</v>
      </c>
      <c r="BZ40" s="1">
        <v>6</v>
      </c>
      <c r="CA40" s="1">
        <v>4</v>
      </c>
      <c r="CB40" s="1">
        <v>6</v>
      </c>
      <c r="CC40" s="1">
        <v>0</v>
      </c>
      <c r="CD40" s="1">
        <v>1</v>
      </c>
      <c r="CE40" s="1">
        <v>0</v>
      </c>
      <c r="CF40" s="1">
        <v>0</v>
      </c>
      <c r="CG40" s="1">
        <v>0</v>
      </c>
      <c r="CH40" s="1">
        <v>0</v>
      </c>
      <c r="CI40" s="8">
        <v>1</v>
      </c>
      <c r="CJ40" s="8">
        <v>0</v>
      </c>
      <c r="CK40" s="8">
        <v>0</v>
      </c>
      <c r="CL40" s="8">
        <v>1</v>
      </c>
      <c r="CM40" s="8">
        <v>0</v>
      </c>
      <c r="CN40" s="8">
        <v>0</v>
      </c>
      <c r="CO40" s="8">
        <v>1</v>
      </c>
      <c r="CP40" s="8">
        <v>0</v>
      </c>
      <c r="CQ40" s="8">
        <v>1</v>
      </c>
      <c r="CR40" s="8">
        <v>0</v>
      </c>
      <c r="CS40" s="8">
        <v>0</v>
      </c>
      <c r="CT40" s="8">
        <v>0</v>
      </c>
      <c r="CU40" s="8">
        <v>1</v>
      </c>
      <c r="CV40" s="8">
        <v>1</v>
      </c>
      <c r="CW40" s="8">
        <v>0</v>
      </c>
      <c r="CX40" s="8">
        <v>0</v>
      </c>
      <c r="CY40" s="8">
        <v>0</v>
      </c>
      <c r="CZ40" s="8">
        <v>1</v>
      </c>
      <c r="DA40" s="8">
        <v>0</v>
      </c>
      <c r="DB40" s="8">
        <v>1</v>
      </c>
      <c r="DC40" s="8">
        <v>0</v>
      </c>
      <c r="DD40" s="8">
        <v>1</v>
      </c>
      <c r="DE40" s="8">
        <v>0</v>
      </c>
      <c r="DF40" s="8">
        <v>1</v>
      </c>
      <c r="DG40" s="8">
        <v>0</v>
      </c>
      <c r="DH40" s="8">
        <v>0</v>
      </c>
      <c r="DI40" s="8">
        <v>0</v>
      </c>
      <c r="DJ40" s="8">
        <v>1</v>
      </c>
      <c r="DK40" s="7"/>
    </row>
    <row r="41" spans="1:115" x14ac:dyDescent="0.35">
      <c r="A41" s="7" t="s">
        <v>365</v>
      </c>
      <c r="B41" s="1" t="s">
        <v>161</v>
      </c>
      <c r="C41" s="1">
        <v>0</v>
      </c>
      <c r="D41" s="1">
        <v>0</v>
      </c>
      <c r="E41" s="1">
        <v>0</v>
      </c>
      <c r="F41" s="1">
        <v>1</v>
      </c>
      <c r="G41" s="1">
        <v>0</v>
      </c>
      <c r="H41" s="1">
        <f t="shared" si="1"/>
        <v>4</v>
      </c>
      <c r="I41" s="1">
        <v>1</v>
      </c>
      <c r="J41" s="1">
        <v>0</v>
      </c>
      <c r="K41" s="1">
        <v>1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1</v>
      </c>
      <c r="T41" s="1">
        <v>1</v>
      </c>
      <c r="U41" s="1">
        <v>0</v>
      </c>
      <c r="V41" s="8">
        <v>0</v>
      </c>
      <c r="W41" s="8">
        <v>1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1</v>
      </c>
      <c r="AE41" s="1">
        <v>100</v>
      </c>
      <c r="AF41" s="1">
        <v>5</v>
      </c>
      <c r="AG41" s="1">
        <v>1</v>
      </c>
      <c r="AH41" s="1">
        <v>0</v>
      </c>
      <c r="AI41" s="1">
        <v>0</v>
      </c>
      <c r="AJ41" s="1">
        <v>0</v>
      </c>
      <c r="AK41" s="1">
        <v>0</v>
      </c>
      <c r="AL41" s="1">
        <v>0</v>
      </c>
      <c r="AM41" s="1">
        <v>0</v>
      </c>
      <c r="AN41" s="1">
        <v>0</v>
      </c>
      <c r="AO41" s="1">
        <v>1</v>
      </c>
      <c r="AP41" s="1">
        <v>0</v>
      </c>
      <c r="AQ41" s="1">
        <v>1</v>
      </c>
      <c r="AR41" s="1">
        <v>8</v>
      </c>
      <c r="AS41" s="8">
        <v>1</v>
      </c>
      <c r="AT41" s="1">
        <v>0</v>
      </c>
      <c r="AU41" s="1">
        <v>0</v>
      </c>
      <c r="AV41" s="1">
        <v>1</v>
      </c>
      <c r="AW41" s="1">
        <v>0</v>
      </c>
      <c r="AX41" s="1">
        <v>0</v>
      </c>
      <c r="AY41" s="1">
        <v>1</v>
      </c>
      <c r="AZ41" s="1">
        <v>0</v>
      </c>
      <c r="BA41" s="1">
        <v>0</v>
      </c>
      <c r="BB41" s="1">
        <v>1</v>
      </c>
      <c r="BC41" s="1">
        <v>1</v>
      </c>
      <c r="BD41" s="1">
        <v>0</v>
      </c>
      <c r="BE41" s="1">
        <v>0</v>
      </c>
      <c r="BF41" s="1">
        <v>1</v>
      </c>
      <c r="BG41" s="8">
        <v>0</v>
      </c>
      <c r="BH41" s="8">
        <v>0</v>
      </c>
      <c r="BI41" s="8">
        <v>1</v>
      </c>
      <c r="BJ41" s="8">
        <v>0</v>
      </c>
      <c r="BK41" s="8">
        <v>1</v>
      </c>
      <c r="BL41" s="8">
        <v>0</v>
      </c>
      <c r="BM41" s="8">
        <v>0</v>
      </c>
      <c r="BN41" s="8">
        <v>1</v>
      </c>
      <c r="BO41" s="8">
        <v>0</v>
      </c>
      <c r="BP41" s="8">
        <v>1</v>
      </c>
      <c r="BQ41" s="8">
        <v>0</v>
      </c>
      <c r="BR41" s="8">
        <v>1</v>
      </c>
      <c r="BS41" s="8">
        <v>0</v>
      </c>
      <c r="BT41" s="8">
        <v>6</v>
      </c>
      <c r="BU41" s="8">
        <v>7</v>
      </c>
      <c r="BV41" s="8">
        <v>4</v>
      </c>
      <c r="BW41" s="8">
        <v>7</v>
      </c>
      <c r="BX41" s="1">
        <v>6</v>
      </c>
      <c r="BY41" s="1">
        <v>4</v>
      </c>
      <c r="BZ41" s="1">
        <v>5</v>
      </c>
      <c r="CA41" s="1">
        <v>6</v>
      </c>
      <c r="CB41" s="1">
        <v>7</v>
      </c>
      <c r="CC41" s="1">
        <v>0</v>
      </c>
      <c r="CD41" s="1">
        <v>0</v>
      </c>
      <c r="CE41" s="1">
        <v>1</v>
      </c>
      <c r="CF41" s="1">
        <v>0</v>
      </c>
      <c r="CG41" s="1">
        <v>0</v>
      </c>
      <c r="CH41" s="1">
        <v>1</v>
      </c>
      <c r="CI41" s="8">
        <v>0</v>
      </c>
      <c r="CJ41" s="8">
        <v>0</v>
      </c>
      <c r="CK41" s="8">
        <v>0</v>
      </c>
      <c r="CL41" s="8">
        <v>1</v>
      </c>
      <c r="CM41" s="8">
        <v>0</v>
      </c>
      <c r="CN41" s="8">
        <v>0</v>
      </c>
      <c r="CO41" s="8">
        <v>1</v>
      </c>
      <c r="CP41" s="8">
        <v>0</v>
      </c>
      <c r="CQ41" s="8">
        <v>1</v>
      </c>
      <c r="CR41" s="8">
        <v>0</v>
      </c>
      <c r="CS41" s="8">
        <v>0</v>
      </c>
      <c r="CT41" s="8">
        <v>0</v>
      </c>
      <c r="CU41" s="8">
        <v>1</v>
      </c>
      <c r="CV41" s="8">
        <v>0</v>
      </c>
      <c r="CW41" s="8">
        <v>1</v>
      </c>
      <c r="CX41" s="8">
        <v>0</v>
      </c>
      <c r="CY41" s="8">
        <v>0</v>
      </c>
      <c r="CZ41" s="8">
        <v>0</v>
      </c>
      <c r="DA41" s="8">
        <v>1</v>
      </c>
      <c r="DB41" s="8">
        <v>0</v>
      </c>
      <c r="DC41" s="8">
        <v>0</v>
      </c>
      <c r="DD41" s="8">
        <v>1</v>
      </c>
      <c r="DE41" s="8">
        <v>0</v>
      </c>
      <c r="DF41" s="8">
        <v>1</v>
      </c>
      <c r="DG41" s="8">
        <v>0</v>
      </c>
      <c r="DH41" s="8">
        <v>0</v>
      </c>
      <c r="DI41" s="8">
        <v>1</v>
      </c>
      <c r="DJ41" s="8">
        <v>0</v>
      </c>
      <c r="DK41" s="7"/>
    </row>
    <row r="42" spans="1:115" x14ac:dyDescent="0.35">
      <c r="A42" s="7" t="s">
        <v>365</v>
      </c>
      <c r="B42" s="1" t="s">
        <v>162</v>
      </c>
      <c r="C42" s="1">
        <v>0</v>
      </c>
      <c r="D42" s="1">
        <v>1</v>
      </c>
      <c r="E42" s="1">
        <v>0</v>
      </c>
      <c r="F42" s="1">
        <v>0</v>
      </c>
      <c r="G42" s="1">
        <v>0</v>
      </c>
      <c r="H42" s="1">
        <f t="shared" si="1"/>
        <v>2</v>
      </c>
      <c r="I42" s="1">
        <v>1</v>
      </c>
      <c r="J42" s="1">
        <v>0</v>
      </c>
      <c r="K42" s="1">
        <v>0</v>
      </c>
      <c r="L42" s="1">
        <v>1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1</v>
      </c>
      <c r="T42" s="1">
        <v>1</v>
      </c>
      <c r="U42" s="1">
        <v>0</v>
      </c>
      <c r="V42" s="8">
        <v>1</v>
      </c>
      <c r="W42" s="8">
        <v>1</v>
      </c>
      <c r="X42" s="1">
        <v>0</v>
      </c>
      <c r="Y42" s="1">
        <v>0</v>
      </c>
      <c r="Z42" s="1">
        <v>0</v>
      </c>
      <c r="AA42" s="1">
        <v>0</v>
      </c>
      <c r="AB42" s="1">
        <v>1</v>
      </c>
      <c r="AC42" s="1">
        <v>0</v>
      </c>
      <c r="AD42" s="1">
        <v>0</v>
      </c>
      <c r="AE42" s="1">
        <v>90</v>
      </c>
      <c r="AF42" s="1">
        <v>4</v>
      </c>
      <c r="AG42" s="1">
        <v>1</v>
      </c>
      <c r="AH42" s="1">
        <v>0</v>
      </c>
      <c r="AI42" s="1">
        <v>0</v>
      </c>
      <c r="AJ42" s="1">
        <v>0</v>
      </c>
      <c r="AK42" s="1">
        <v>0</v>
      </c>
      <c r="AL42" s="1">
        <v>0</v>
      </c>
      <c r="AM42" s="1">
        <v>0</v>
      </c>
      <c r="AN42" s="1">
        <v>0</v>
      </c>
      <c r="AO42" s="1">
        <v>1</v>
      </c>
      <c r="AP42" s="1">
        <v>0</v>
      </c>
      <c r="AQ42" s="1">
        <v>1</v>
      </c>
      <c r="AR42" s="1">
        <v>20</v>
      </c>
      <c r="AS42" s="8">
        <v>1</v>
      </c>
      <c r="AT42" s="1">
        <v>0</v>
      </c>
      <c r="AU42" s="1">
        <v>0</v>
      </c>
      <c r="AV42" s="1">
        <v>1</v>
      </c>
      <c r="AW42" s="1">
        <v>0</v>
      </c>
      <c r="AX42" s="1">
        <v>0</v>
      </c>
      <c r="AY42" s="1">
        <v>1</v>
      </c>
      <c r="AZ42" s="1">
        <v>0</v>
      </c>
      <c r="BA42" s="1">
        <v>0</v>
      </c>
      <c r="BB42" s="1">
        <v>1</v>
      </c>
      <c r="BC42" s="1">
        <v>1</v>
      </c>
      <c r="BD42" s="8">
        <v>0</v>
      </c>
      <c r="BE42" s="8">
        <v>0</v>
      </c>
      <c r="BF42" s="8">
        <v>1</v>
      </c>
      <c r="BG42" s="8">
        <v>1</v>
      </c>
      <c r="BH42" s="8">
        <v>0</v>
      </c>
      <c r="BI42" s="8">
        <v>1</v>
      </c>
      <c r="BJ42" s="8">
        <v>0</v>
      </c>
      <c r="BK42" s="8">
        <v>1</v>
      </c>
      <c r="BL42" s="8">
        <v>0</v>
      </c>
      <c r="BM42" s="8">
        <v>0</v>
      </c>
      <c r="BN42" s="8">
        <v>1</v>
      </c>
      <c r="BO42" s="8">
        <v>0</v>
      </c>
      <c r="BP42" s="8">
        <v>1</v>
      </c>
      <c r="BQ42" s="8">
        <v>0</v>
      </c>
      <c r="BR42" s="8">
        <v>1</v>
      </c>
      <c r="BS42" s="8">
        <v>0</v>
      </c>
      <c r="BT42" s="8">
        <v>6</v>
      </c>
      <c r="BU42" s="8">
        <v>7</v>
      </c>
      <c r="BV42" s="8">
        <v>4</v>
      </c>
      <c r="BW42" s="8">
        <v>7</v>
      </c>
      <c r="BX42" s="1">
        <v>7</v>
      </c>
      <c r="BY42" s="1">
        <v>5</v>
      </c>
      <c r="BZ42" s="1">
        <v>6</v>
      </c>
      <c r="CA42" s="1">
        <v>6</v>
      </c>
      <c r="CB42" s="1">
        <v>7</v>
      </c>
      <c r="CC42" s="1">
        <v>1</v>
      </c>
      <c r="CD42" s="1">
        <v>0</v>
      </c>
      <c r="CE42" s="1">
        <v>0</v>
      </c>
      <c r="CF42" s="1">
        <v>0</v>
      </c>
      <c r="CG42" s="1">
        <v>0</v>
      </c>
      <c r="CH42" s="1">
        <v>1</v>
      </c>
      <c r="CI42" s="8">
        <v>0</v>
      </c>
      <c r="CJ42" s="8">
        <v>1</v>
      </c>
      <c r="CK42" s="8">
        <v>0</v>
      </c>
      <c r="CL42" s="8">
        <v>0</v>
      </c>
      <c r="CM42" s="8">
        <v>0</v>
      </c>
      <c r="CN42" s="8">
        <v>1</v>
      </c>
      <c r="CO42" s="8">
        <v>0</v>
      </c>
      <c r="CP42" s="8">
        <v>0</v>
      </c>
      <c r="CQ42" s="8">
        <v>1</v>
      </c>
      <c r="CR42" s="8">
        <v>0</v>
      </c>
      <c r="CS42" s="8">
        <v>0</v>
      </c>
      <c r="CT42" s="8">
        <v>0</v>
      </c>
      <c r="CU42" s="8">
        <v>1</v>
      </c>
      <c r="CV42" s="8">
        <v>0</v>
      </c>
      <c r="CW42" s="8">
        <v>1</v>
      </c>
      <c r="CX42" s="8">
        <v>0</v>
      </c>
      <c r="CY42" s="8">
        <v>0</v>
      </c>
      <c r="CZ42" s="8">
        <v>0</v>
      </c>
      <c r="DA42" s="8">
        <v>1</v>
      </c>
      <c r="DB42" s="8">
        <v>0</v>
      </c>
      <c r="DC42" s="8">
        <v>1</v>
      </c>
      <c r="DD42" s="8">
        <v>0</v>
      </c>
      <c r="DE42" s="8">
        <v>1</v>
      </c>
      <c r="DF42" s="8">
        <v>0</v>
      </c>
      <c r="DG42" s="8">
        <v>0</v>
      </c>
      <c r="DH42" s="8">
        <v>1</v>
      </c>
      <c r="DI42" s="8">
        <v>0</v>
      </c>
      <c r="DJ42" s="8">
        <v>0</v>
      </c>
      <c r="DK42" s="7"/>
    </row>
    <row r="43" spans="1:115" x14ac:dyDescent="0.35">
      <c r="A43" s="7" t="s">
        <v>365</v>
      </c>
      <c r="B43" s="1" t="s">
        <v>163</v>
      </c>
      <c r="C43" s="1">
        <v>0</v>
      </c>
      <c r="D43" s="1">
        <v>0</v>
      </c>
      <c r="E43" s="1">
        <v>0</v>
      </c>
      <c r="F43" s="1">
        <v>1</v>
      </c>
      <c r="G43" s="1">
        <v>0</v>
      </c>
      <c r="H43" s="1">
        <f t="shared" si="1"/>
        <v>4</v>
      </c>
      <c r="I43" s="1">
        <v>1</v>
      </c>
      <c r="J43" s="8">
        <v>0</v>
      </c>
      <c r="K43" s="8">
        <v>1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1</v>
      </c>
      <c r="T43" s="1">
        <v>1</v>
      </c>
      <c r="U43" s="1">
        <v>0</v>
      </c>
      <c r="V43" s="8">
        <v>1</v>
      </c>
      <c r="W43" s="8">
        <v>1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1</v>
      </c>
      <c r="AD43" s="1">
        <v>0</v>
      </c>
      <c r="AE43" s="1">
        <v>40</v>
      </c>
      <c r="AF43" s="1">
        <v>5</v>
      </c>
      <c r="AG43" s="1">
        <v>1</v>
      </c>
      <c r="AH43" s="1">
        <v>0</v>
      </c>
      <c r="AI43" s="1">
        <v>0</v>
      </c>
      <c r="AJ43" s="1">
        <v>0</v>
      </c>
      <c r="AK43" s="1">
        <v>0</v>
      </c>
      <c r="AL43" s="1">
        <v>0</v>
      </c>
      <c r="AM43" s="1">
        <v>0</v>
      </c>
      <c r="AN43" s="1">
        <v>0</v>
      </c>
      <c r="AO43" s="1">
        <v>1</v>
      </c>
      <c r="AP43" s="1">
        <v>0</v>
      </c>
      <c r="AQ43" s="1">
        <v>1</v>
      </c>
      <c r="AR43" s="1">
        <v>2</v>
      </c>
      <c r="AS43" s="8">
        <v>1</v>
      </c>
      <c r="AT43" s="8">
        <v>0</v>
      </c>
      <c r="AU43" s="8">
        <v>1</v>
      </c>
      <c r="AV43" s="8">
        <v>0</v>
      </c>
      <c r="AW43" s="1">
        <v>0</v>
      </c>
      <c r="AX43" s="1">
        <v>0</v>
      </c>
      <c r="AY43" s="1">
        <v>1</v>
      </c>
      <c r="AZ43" s="1">
        <v>0</v>
      </c>
      <c r="BA43" s="1">
        <v>1</v>
      </c>
      <c r="BB43" s="1">
        <v>0</v>
      </c>
      <c r="BC43" s="1">
        <v>1</v>
      </c>
      <c r="BD43" s="8">
        <v>0</v>
      </c>
      <c r="BE43" s="8">
        <v>0</v>
      </c>
      <c r="BF43" s="8">
        <v>0</v>
      </c>
      <c r="BG43" s="8">
        <v>1</v>
      </c>
      <c r="BH43" s="8">
        <v>0</v>
      </c>
      <c r="BI43" s="8">
        <v>1</v>
      </c>
      <c r="BJ43" s="8">
        <v>0</v>
      </c>
      <c r="BK43" s="8">
        <v>1</v>
      </c>
      <c r="BL43" s="8">
        <v>0</v>
      </c>
      <c r="BM43" s="8">
        <v>0</v>
      </c>
      <c r="BN43" s="8">
        <v>1</v>
      </c>
      <c r="BO43" s="8">
        <v>0</v>
      </c>
      <c r="BP43" s="8">
        <v>1</v>
      </c>
      <c r="BQ43" s="8">
        <v>1</v>
      </c>
      <c r="BR43" s="8">
        <v>1</v>
      </c>
      <c r="BS43" s="8">
        <v>0</v>
      </c>
      <c r="BT43" s="8">
        <v>6</v>
      </c>
      <c r="BU43" s="8">
        <v>7</v>
      </c>
      <c r="BV43" s="8">
        <v>2</v>
      </c>
      <c r="BW43" s="8">
        <v>6</v>
      </c>
      <c r="BX43" s="1">
        <v>7</v>
      </c>
      <c r="BY43" s="1">
        <v>5</v>
      </c>
      <c r="BZ43" s="1">
        <v>5</v>
      </c>
      <c r="CA43" s="1">
        <v>4</v>
      </c>
      <c r="CB43" s="1">
        <v>4</v>
      </c>
      <c r="CC43" s="1">
        <v>0</v>
      </c>
      <c r="CD43" s="1">
        <v>1</v>
      </c>
      <c r="CE43" s="1">
        <v>0</v>
      </c>
      <c r="CF43" s="1">
        <v>0</v>
      </c>
      <c r="CG43" s="1">
        <v>0</v>
      </c>
      <c r="CH43" s="1">
        <v>1</v>
      </c>
      <c r="CI43" s="8">
        <v>0</v>
      </c>
      <c r="CJ43" s="8">
        <v>0</v>
      </c>
      <c r="CK43" s="8">
        <v>0</v>
      </c>
      <c r="CL43" s="8">
        <v>1</v>
      </c>
      <c r="CM43" s="8">
        <v>0</v>
      </c>
      <c r="CN43" s="8">
        <v>1</v>
      </c>
      <c r="CO43" s="8">
        <v>0</v>
      </c>
      <c r="CP43" s="8">
        <v>0</v>
      </c>
      <c r="CQ43" s="8">
        <v>1</v>
      </c>
      <c r="CR43" s="8">
        <v>0</v>
      </c>
      <c r="CS43" s="8">
        <v>0</v>
      </c>
      <c r="CT43" s="8">
        <v>0</v>
      </c>
      <c r="CU43" s="8">
        <v>1</v>
      </c>
      <c r="CV43" s="8">
        <v>0</v>
      </c>
      <c r="CW43" s="8">
        <v>1</v>
      </c>
      <c r="CX43" s="8">
        <v>0</v>
      </c>
      <c r="CY43" s="8">
        <v>1</v>
      </c>
      <c r="CZ43" s="8">
        <v>0</v>
      </c>
      <c r="DA43" s="8">
        <v>0</v>
      </c>
      <c r="DB43" s="8">
        <v>0</v>
      </c>
      <c r="DC43" s="8">
        <v>0</v>
      </c>
      <c r="DD43" s="8">
        <v>1</v>
      </c>
      <c r="DE43" s="8">
        <v>0</v>
      </c>
      <c r="DF43" s="8">
        <v>1</v>
      </c>
      <c r="DG43" s="8">
        <v>0</v>
      </c>
      <c r="DH43" s="8">
        <v>0</v>
      </c>
      <c r="DI43" s="8">
        <v>1</v>
      </c>
      <c r="DJ43" s="8">
        <v>0</v>
      </c>
      <c r="DK43" s="7"/>
    </row>
    <row r="44" spans="1:115" x14ac:dyDescent="0.35">
      <c r="A44" s="7" t="s">
        <v>365</v>
      </c>
      <c r="B44" s="1" t="s">
        <v>164</v>
      </c>
      <c r="C44" s="1">
        <v>0</v>
      </c>
      <c r="D44" s="1">
        <v>0</v>
      </c>
      <c r="E44" s="1">
        <v>0</v>
      </c>
      <c r="F44" s="1">
        <v>1</v>
      </c>
      <c r="G44" s="1">
        <v>0</v>
      </c>
      <c r="H44" s="1">
        <f t="shared" si="1"/>
        <v>4</v>
      </c>
      <c r="I44" s="1">
        <v>1</v>
      </c>
      <c r="J44" s="8">
        <v>0</v>
      </c>
      <c r="K44" s="8">
        <v>0</v>
      </c>
      <c r="L44" s="1">
        <v>1</v>
      </c>
      <c r="M44" s="1">
        <v>0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1</v>
      </c>
      <c r="T44" s="1">
        <v>1</v>
      </c>
      <c r="U44" s="1">
        <v>0</v>
      </c>
      <c r="V44" s="8">
        <v>1</v>
      </c>
      <c r="W44" s="8">
        <v>0</v>
      </c>
      <c r="X44" s="1">
        <v>0</v>
      </c>
      <c r="Y44" s="1">
        <v>0</v>
      </c>
      <c r="Z44" s="1">
        <v>0</v>
      </c>
      <c r="AA44" s="1">
        <v>0</v>
      </c>
      <c r="AB44" s="1">
        <v>1</v>
      </c>
      <c r="AC44" s="1">
        <v>0</v>
      </c>
      <c r="AD44" s="1">
        <v>0</v>
      </c>
      <c r="AE44" s="1">
        <v>80</v>
      </c>
      <c r="AF44" s="1">
        <v>3</v>
      </c>
      <c r="AG44" s="1">
        <v>1</v>
      </c>
      <c r="AH44" s="1">
        <v>0</v>
      </c>
      <c r="AI44" s="1">
        <v>0</v>
      </c>
      <c r="AJ44" s="1">
        <v>0</v>
      </c>
      <c r="AK44" s="1">
        <v>0</v>
      </c>
      <c r="AL44" s="1">
        <v>0</v>
      </c>
      <c r="AM44" s="1">
        <v>0</v>
      </c>
      <c r="AN44" s="1">
        <v>0</v>
      </c>
      <c r="AO44" s="1">
        <v>1</v>
      </c>
      <c r="AP44" s="1">
        <v>0</v>
      </c>
      <c r="AQ44" s="1">
        <v>1</v>
      </c>
      <c r="AR44" s="1">
        <v>10</v>
      </c>
      <c r="AS44" s="8">
        <v>1</v>
      </c>
      <c r="AT44" s="1">
        <v>0</v>
      </c>
      <c r="AU44" s="1">
        <v>0</v>
      </c>
      <c r="AV44" s="8">
        <v>0</v>
      </c>
      <c r="AW44" s="8">
        <v>0</v>
      </c>
      <c r="AX44" s="8">
        <v>1</v>
      </c>
      <c r="AY44" s="1">
        <v>1</v>
      </c>
      <c r="AZ44" s="1">
        <v>0</v>
      </c>
      <c r="BA44" s="1">
        <v>0</v>
      </c>
      <c r="BB44" s="1">
        <v>1</v>
      </c>
      <c r="BC44" s="8">
        <v>1</v>
      </c>
      <c r="BD44" s="8">
        <v>0</v>
      </c>
      <c r="BE44" s="8">
        <v>1</v>
      </c>
      <c r="BF44" s="8">
        <v>1</v>
      </c>
      <c r="BG44" s="8">
        <v>1</v>
      </c>
      <c r="BH44" s="8">
        <v>1</v>
      </c>
      <c r="BI44" s="8">
        <v>1</v>
      </c>
      <c r="BJ44" s="8">
        <v>1</v>
      </c>
      <c r="BK44" s="8">
        <v>1</v>
      </c>
      <c r="BL44" s="8">
        <v>0</v>
      </c>
      <c r="BM44" s="8">
        <v>0</v>
      </c>
      <c r="BN44" s="8">
        <v>1</v>
      </c>
      <c r="BO44" s="8">
        <v>0</v>
      </c>
      <c r="BP44" s="8">
        <v>1</v>
      </c>
      <c r="BQ44" s="8">
        <v>0</v>
      </c>
      <c r="BR44" s="8">
        <v>1</v>
      </c>
      <c r="BS44" s="8">
        <v>0</v>
      </c>
      <c r="BT44" s="8">
        <v>6</v>
      </c>
      <c r="BU44" s="8">
        <v>5</v>
      </c>
      <c r="BV44" s="8">
        <v>6</v>
      </c>
      <c r="BW44" s="8">
        <v>6</v>
      </c>
      <c r="BX44" s="1">
        <v>6</v>
      </c>
      <c r="BY44" s="1">
        <v>5</v>
      </c>
      <c r="BZ44" s="1">
        <v>5</v>
      </c>
      <c r="CA44" s="1">
        <v>6</v>
      </c>
      <c r="CB44" s="1">
        <v>6</v>
      </c>
      <c r="CC44" s="1">
        <v>0</v>
      </c>
      <c r="CD44" s="1">
        <v>1</v>
      </c>
      <c r="CE44" s="1">
        <v>0</v>
      </c>
      <c r="CF44" s="1">
        <v>0</v>
      </c>
      <c r="CG44" s="1">
        <v>0</v>
      </c>
      <c r="CH44" s="1">
        <v>1</v>
      </c>
      <c r="CI44" s="8">
        <v>0</v>
      </c>
      <c r="CJ44" s="8">
        <v>0</v>
      </c>
      <c r="CK44" s="8">
        <v>0</v>
      </c>
      <c r="CL44" s="8">
        <v>1</v>
      </c>
      <c r="CM44" s="8">
        <v>0</v>
      </c>
      <c r="CN44" s="8">
        <v>1</v>
      </c>
      <c r="CO44" s="8">
        <v>0</v>
      </c>
      <c r="CP44" s="8">
        <v>0</v>
      </c>
      <c r="CQ44" s="8" t="s">
        <v>370</v>
      </c>
      <c r="CR44" s="8" t="s">
        <v>370</v>
      </c>
      <c r="CS44" s="8">
        <v>0</v>
      </c>
      <c r="CT44" s="8">
        <v>0</v>
      </c>
      <c r="CU44" s="8">
        <v>1</v>
      </c>
      <c r="CV44" s="8">
        <v>0</v>
      </c>
      <c r="CW44" s="8">
        <v>1</v>
      </c>
      <c r="CX44" s="8">
        <v>0</v>
      </c>
      <c r="CY44" s="8" t="s">
        <v>370</v>
      </c>
      <c r="CZ44" s="8" t="s">
        <v>370</v>
      </c>
      <c r="DA44" s="8" t="s">
        <v>370</v>
      </c>
      <c r="DB44" s="8">
        <v>0</v>
      </c>
      <c r="DC44" s="8">
        <v>0</v>
      </c>
      <c r="DD44" s="8">
        <v>1</v>
      </c>
      <c r="DE44" s="8">
        <v>0</v>
      </c>
      <c r="DF44" s="8">
        <v>1</v>
      </c>
      <c r="DG44" s="8">
        <v>0</v>
      </c>
      <c r="DH44" s="8">
        <v>0</v>
      </c>
      <c r="DI44" s="8">
        <v>1</v>
      </c>
      <c r="DJ44" s="8">
        <v>0</v>
      </c>
      <c r="DK44" s="7"/>
    </row>
    <row r="45" spans="1:115" x14ac:dyDescent="0.35">
      <c r="A45" s="7" t="s">
        <v>365</v>
      </c>
      <c r="B45" s="1" t="s">
        <v>165</v>
      </c>
      <c r="C45" s="1">
        <v>0</v>
      </c>
      <c r="D45" s="1">
        <v>0</v>
      </c>
      <c r="E45" s="1">
        <v>0</v>
      </c>
      <c r="F45" s="1">
        <v>1</v>
      </c>
      <c r="G45" s="1">
        <v>0</v>
      </c>
      <c r="H45" s="1">
        <f t="shared" si="1"/>
        <v>4</v>
      </c>
      <c r="I45" s="1">
        <v>1</v>
      </c>
      <c r="J45" s="8">
        <v>1</v>
      </c>
      <c r="K45" s="8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1</v>
      </c>
      <c r="T45" s="1">
        <v>1</v>
      </c>
      <c r="U45" s="1">
        <v>0</v>
      </c>
      <c r="V45" s="8">
        <v>0</v>
      </c>
      <c r="W45" s="8">
        <v>1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1</v>
      </c>
      <c r="AD45" s="1">
        <v>0</v>
      </c>
      <c r="AE45" s="1">
        <v>100</v>
      </c>
      <c r="AF45" s="1">
        <v>5</v>
      </c>
      <c r="AG45" s="1">
        <v>0</v>
      </c>
      <c r="AH45" s="1">
        <v>1</v>
      </c>
      <c r="AI45" s="1">
        <v>1</v>
      </c>
      <c r="AJ45" s="1">
        <v>0</v>
      </c>
      <c r="AK45" s="1">
        <v>1</v>
      </c>
      <c r="AL45" s="1">
        <v>0</v>
      </c>
      <c r="AM45" s="1">
        <v>0</v>
      </c>
      <c r="AN45" s="1">
        <v>0</v>
      </c>
      <c r="AO45" s="1">
        <v>1</v>
      </c>
      <c r="AP45" s="1">
        <v>0</v>
      </c>
      <c r="AQ45" s="1">
        <v>1</v>
      </c>
      <c r="AR45" s="1">
        <v>4</v>
      </c>
      <c r="AS45" s="8">
        <v>1</v>
      </c>
      <c r="AT45" s="1">
        <v>0</v>
      </c>
      <c r="AU45" s="1">
        <v>0</v>
      </c>
      <c r="AV45" s="1">
        <v>1</v>
      </c>
      <c r="AW45" s="1">
        <v>0</v>
      </c>
      <c r="AX45" s="1">
        <v>0</v>
      </c>
      <c r="AY45" s="1">
        <v>1</v>
      </c>
      <c r="AZ45" s="1">
        <v>1</v>
      </c>
      <c r="BA45" s="1">
        <v>0</v>
      </c>
      <c r="BB45" s="1">
        <v>0</v>
      </c>
      <c r="BC45" s="1">
        <v>1</v>
      </c>
      <c r="BD45" s="8">
        <v>0</v>
      </c>
      <c r="BE45" s="8">
        <v>0</v>
      </c>
      <c r="BF45" s="8">
        <v>1</v>
      </c>
      <c r="BG45" s="8">
        <v>0</v>
      </c>
      <c r="BH45" s="8">
        <v>1</v>
      </c>
      <c r="BI45" s="8">
        <v>0</v>
      </c>
      <c r="BJ45" s="8">
        <v>0</v>
      </c>
      <c r="BK45" s="8">
        <v>1</v>
      </c>
      <c r="BL45" s="8">
        <v>0</v>
      </c>
      <c r="BM45" s="8">
        <v>0</v>
      </c>
      <c r="BN45" s="8">
        <v>1</v>
      </c>
      <c r="BO45" s="8">
        <v>0</v>
      </c>
      <c r="BP45" s="8">
        <v>0</v>
      </c>
      <c r="BQ45" s="8">
        <v>1</v>
      </c>
      <c r="BR45" s="8">
        <v>1</v>
      </c>
      <c r="BS45" s="8">
        <v>1</v>
      </c>
      <c r="BT45" s="8">
        <v>7</v>
      </c>
      <c r="BU45" s="8">
        <v>7</v>
      </c>
      <c r="BV45" s="8">
        <v>6</v>
      </c>
      <c r="BW45" s="8">
        <v>7</v>
      </c>
      <c r="BX45" s="1">
        <v>5</v>
      </c>
      <c r="BY45" s="1">
        <v>5</v>
      </c>
      <c r="BZ45" s="1">
        <v>6</v>
      </c>
      <c r="CA45" s="1">
        <v>5</v>
      </c>
      <c r="CB45" s="1">
        <v>7</v>
      </c>
      <c r="CC45" s="1">
        <v>0</v>
      </c>
      <c r="CD45" s="1">
        <v>1</v>
      </c>
      <c r="CE45" s="1">
        <v>0</v>
      </c>
      <c r="CF45" s="1">
        <v>0</v>
      </c>
      <c r="CG45" s="1">
        <v>0</v>
      </c>
      <c r="CH45" s="1">
        <v>0</v>
      </c>
      <c r="CI45" s="8">
        <v>1</v>
      </c>
      <c r="CJ45" s="8">
        <v>0</v>
      </c>
      <c r="CK45" s="8">
        <v>0</v>
      </c>
      <c r="CL45" s="8">
        <v>1</v>
      </c>
      <c r="CM45" s="8">
        <v>0</v>
      </c>
      <c r="CN45" s="8">
        <v>1</v>
      </c>
      <c r="CO45" s="8">
        <v>0</v>
      </c>
      <c r="CP45" s="8">
        <v>0</v>
      </c>
      <c r="CQ45" s="8">
        <v>1</v>
      </c>
      <c r="CR45" s="8">
        <v>0</v>
      </c>
      <c r="CS45" s="8">
        <v>0</v>
      </c>
      <c r="CT45" s="8">
        <v>0</v>
      </c>
      <c r="CU45" s="8">
        <v>1</v>
      </c>
      <c r="CV45" s="8">
        <v>0</v>
      </c>
      <c r="CW45" s="8">
        <v>1</v>
      </c>
      <c r="CX45" s="8">
        <v>0</v>
      </c>
      <c r="CY45" s="8">
        <v>0</v>
      </c>
      <c r="CZ45" s="8">
        <v>0</v>
      </c>
      <c r="DA45" s="8">
        <v>1</v>
      </c>
      <c r="DB45" s="8">
        <v>0</v>
      </c>
      <c r="DC45" s="8">
        <v>1</v>
      </c>
      <c r="DD45" s="8">
        <v>1</v>
      </c>
      <c r="DE45" s="8">
        <v>0</v>
      </c>
      <c r="DF45" s="8">
        <v>1</v>
      </c>
      <c r="DG45" s="8">
        <v>0</v>
      </c>
      <c r="DH45" s="8">
        <v>0</v>
      </c>
      <c r="DI45" s="8">
        <v>1</v>
      </c>
      <c r="DJ45" s="8">
        <v>0</v>
      </c>
      <c r="DK45" s="7"/>
    </row>
    <row r="46" spans="1:115" x14ac:dyDescent="0.35">
      <c r="A46" s="7" t="s">
        <v>365</v>
      </c>
      <c r="B46" s="1" t="s">
        <v>166</v>
      </c>
      <c r="C46" s="1">
        <v>0</v>
      </c>
      <c r="D46" s="1">
        <v>0</v>
      </c>
      <c r="E46" s="1">
        <v>0</v>
      </c>
      <c r="F46" s="1">
        <v>1</v>
      </c>
      <c r="G46" s="1">
        <v>0</v>
      </c>
      <c r="H46" s="1">
        <f t="shared" si="1"/>
        <v>4</v>
      </c>
      <c r="I46" s="1">
        <v>1</v>
      </c>
      <c r="J46" s="8">
        <v>0</v>
      </c>
      <c r="K46" s="8">
        <v>0</v>
      </c>
      <c r="L46" s="1">
        <v>1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1</v>
      </c>
      <c r="S46" s="1">
        <v>0</v>
      </c>
      <c r="T46" s="1">
        <v>1</v>
      </c>
      <c r="U46" s="1">
        <v>0</v>
      </c>
      <c r="V46" s="8">
        <v>0</v>
      </c>
      <c r="W46" s="8">
        <v>1</v>
      </c>
      <c r="X46" s="1">
        <v>0</v>
      </c>
      <c r="Y46" s="1">
        <v>0</v>
      </c>
      <c r="Z46" s="1">
        <v>1</v>
      </c>
      <c r="AA46" s="1">
        <v>0</v>
      </c>
      <c r="AB46" s="1">
        <v>0</v>
      </c>
      <c r="AC46" s="1">
        <v>0</v>
      </c>
      <c r="AD46" s="1">
        <v>0</v>
      </c>
      <c r="AE46" s="1">
        <v>25</v>
      </c>
      <c r="AF46" s="1">
        <v>4</v>
      </c>
      <c r="AG46" s="1">
        <v>1</v>
      </c>
      <c r="AH46" s="1">
        <v>0</v>
      </c>
      <c r="AI46" s="1">
        <v>0</v>
      </c>
      <c r="AJ46" s="1">
        <v>0</v>
      </c>
      <c r="AK46" s="1">
        <v>0</v>
      </c>
      <c r="AL46" s="1">
        <v>0</v>
      </c>
      <c r="AM46" s="1">
        <v>0</v>
      </c>
      <c r="AN46" s="1">
        <v>0</v>
      </c>
      <c r="AO46" s="1">
        <v>1</v>
      </c>
      <c r="AP46" s="1">
        <v>0</v>
      </c>
      <c r="AQ46" s="1">
        <v>1</v>
      </c>
      <c r="AR46" s="1">
        <v>20</v>
      </c>
      <c r="AS46" s="8">
        <v>1</v>
      </c>
      <c r="AT46" s="1">
        <v>0</v>
      </c>
      <c r="AU46" s="1">
        <v>0</v>
      </c>
      <c r="AV46" s="1">
        <v>0</v>
      </c>
      <c r="AW46" s="1">
        <v>1</v>
      </c>
      <c r="AX46" s="1">
        <v>0</v>
      </c>
      <c r="AY46" s="1">
        <v>1</v>
      </c>
      <c r="AZ46" s="1">
        <v>0</v>
      </c>
      <c r="BA46" s="1">
        <v>1</v>
      </c>
      <c r="BB46" s="1">
        <v>0</v>
      </c>
      <c r="BC46" s="1">
        <v>1</v>
      </c>
      <c r="BD46" s="8">
        <v>0</v>
      </c>
      <c r="BE46" s="8">
        <v>0</v>
      </c>
      <c r="BF46" s="8">
        <v>1</v>
      </c>
      <c r="BG46" s="8">
        <v>0</v>
      </c>
      <c r="BH46" s="8" t="s">
        <v>370</v>
      </c>
      <c r="BI46" s="8" t="s">
        <v>370</v>
      </c>
      <c r="BJ46" s="8" t="s">
        <v>370</v>
      </c>
      <c r="BK46" s="8">
        <v>1</v>
      </c>
      <c r="BL46" s="8">
        <v>0</v>
      </c>
      <c r="BM46" s="8">
        <v>0</v>
      </c>
      <c r="BN46" s="8">
        <v>1</v>
      </c>
      <c r="BO46" s="8">
        <v>0</v>
      </c>
      <c r="BP46" s="8">
        <v>1</v>
      </c>
      <c r="BQ46" s="8">
        <v>0</v>
      </c>
      <c r="BR46" s="8">
        <v>0</v>
      </c>
      <c r="BS46" s="8">
        <v>1</v>
      </c>
      <c r="BT46" s="8">
        <v>7</v>
      </c>
      <c r="BU46" s="8">
        <v>7</v>
      </c>
      <c r="BV46" s="8">
        <v>6</v>
      </c>
      <c r="BW46" s="8">
        <v>6</v>
      </c>
      <c r="BX46" s="1">
        <v>6</v>
      </c>
      <c r="BY46" s="1">
        <v>4</v>
      </c>
      <c r="BZ46" s="1">
        <v>5</v>
      </c>
      <c r="CA46" s="1">
        <v>3</v>
      </c>
      <c r="CB46" s="1">
        <v>4</v>
      </c>
      <c r="CC46" s="1">
        <v>1</v>
      </c>
      <c r="CD46" s="1">
        <v>0</v>
      </c>
      <c r="CE46" s="1">
        <v>0</v>
      </c>
      <c r="CF46" s="1">
        <v>0</v>
      </c>
      <c r="CG46" s="1">
        <v>0</v>
      </c>
      <c r="CH46" s="1">
        <v>1</v>
      </c>
      <c r="CI46" s="8">
        <v>0</v>
      </c>
      <c r="CJ46" s="8">
        <v>0</v>
      </c>
      <c r="CK46" s="8">
        <v>0</v>
      </c>
      <c r="CL46" s="8">
        <v>1</v>
      </c>
      <c r="CM46" s="8">
        <v>0</v>
      </c>
      <c r="CN46" s="8">
        <v>1</v>
      </c>
      <c r="CO46" s="8">
        <v>0</v>
      </c>
      <c r="CP46" s="8">
        <v>0</v>
      </c>
      <c r="CQ46" s="8">
        <v>1</v>
      </c>
      <c r="CR46" s="8">
        <v>0</v>
      </c>
      <c r="CS46" s="8">
        <v>0</v>
      </c>
      <c r="CT46" s="8">
        <v>1</v>
      </c>
      <c r="CU46" s="8">
        <v>0</v>
      </c>
      <c r="CV46" s="8">
        <v>0</v>
      </c>
      <c r="CW46" s="8">
        <v>0</v>
      </c>
      <c r="CX46" s="8">
        <v>1</v>
      </c>
      <c r="CY46" s="8">
        <v>0</v>
      </c>
      <c r="CZ46" s="8">
        <v>0</v>
      </c>
      <c r="DA46" s="8">
        <v>1</v>
      </c>
      <c r="DB46" s="8">
        <v>0</v>
      </c>
      <c r="DC46" s="8">
        <v>0</v>
      </c>
      <c r="DD46" s="8">
        <v>1</v>
      </c>
      <c r="DE46" s="8">
        <v>1</v>
      </c>
      <c r="DF46" s="8">
        <v>0</v>
      </c>
      <c r="DG46" s="8">
        <v>0</v>
      </c>
      <c r="DH46" s="8">
        <v>0</v>
      </c>
      <c r="DI46" s="8">
        <v>1</v>
      </c>
      <c r="DJ46" s="8">
        <v>0</v>
      </c>
      <c r="DK46" s="7"/>
    </row>
    <row r="47" spans="1:115" x14ac:dyDescent="0.35">
      <c r="A47" s="7" t="s">
        <v>365</v>
      </c>
      <c r="B47" s="1" t="s">
        <v>167</v>
      </c>
      <c r="C47" s="1">
        <v>0</v>
      </c>
      <c r="D47" s="1">
        <v>0</v>
      </c>
      <c r="E47" s="1">
        <v>1</v>
      </c>
      <c r="F47" s="1">
        <v>0</v>
      </c>
      <c r="G47" s="1">
        <v>0</v>
      </c>
      <c r="H47" s="1">
        <f t="shared" si="1"/>
        <v>3</v>
      </c>
      <c r="I47" s="1">
        <v>1</v>
      </c>
      <c r="J47" s="8">
        <v>0</v>
      </c>
      <c r="K47" s="8">
        <v>0</v>
      </c>
      <c r="L47" s="1">
        <v>0</v>
      </c>
      <c r="M47" s="1">
        <v>0</v>
      </c>
      <c r="N47" s="1">
        <v>1</v>
      </c>
      <c r="O47" s="1">
        <v>0</v>
      </c>
      <c r="P47" s="1">
        <v>0</v>
      </c>
      <c r="Q47" s="1">
        <v>0</v>
      </c>
      <c r="R47" s="1">
        <v>1</v>
      </c>
      <c r="S47" s="1">
        <v>0</v>
      </c>
      <c r="T47" s="1">
        <v>1</v>
      </c>
      <c r="U47" s="1">
        <v>0</v>
      </c>
      <c r="V47" s="8">
        <v>1</v>
      </c>
      <c r="W47" s="8">
        <v>1</v>
      </c>
      <c r="X47" s="1">
        <v>0</v>
      </c>
      <c r="Y47" s="1">
        <v>0</v>
      </c>
      <c r="Z47" s="1">
        <v>0</v>
      </c>
      <c r="AA47" s="1">
        <v>1</v>
      </c>
      <c r="AB47" s="1">
        <v>0</v>
      </c>
      <c r="AC47" s="1">
        <v>0</v>
      </c>
      <c r="AD47" s="1">
        <v>0</v>
      </c>
      <c r="AE47" s="1">
        <v>100</v>
      </c>
      <c r="AF47" s="1">
        <v>3</v>
      </c>
      <c r="AG47" s="1">
        <v>1</v>
      </c>
      <c r="AH47" s="1">
        <v>0</v>
      </c>
      <c r="AI47" s="1">
        <v>0</v>
      </c>
      <c r="AJ47" s="1">
        <v>0</v>
      </c>
      <c r="AK47" s="1">
        <v>0</v>
      </c>
      <c r="AL47" s="1">
        <v>0</v>
      </c>
      <c r="AM47" s="1">
        <v>0</v>
      </c>
      <c r="AN47" s="1">
        <v>0</v>
      </c>
      <c r="AO47" s="1">
        <v>1</v>
      </c>
      <c r="AP47" s="1">
        <v>0</v>
      </c>
      <c r="AQ47" s="1">
        <v>1</v>
      </c>
      <c r="AR47" s="1">
        <v>8</v>
      </c>
      <c r="AS47" s="8">
        <v>1</v>
      </c>
      <c r="AT47" s="1">
        <v>0</v>
      </c>
      <c r="AU47" s="1">
        <v>0</v>
      </c>
      <c r="AV47" s="1">
        <v>1</v>
      </c>
      <c r="AW47" s="1">
        <v>0</v>
      </c>
      <c r="AX47" s="1">
        <v>0</v>
      </c>
      <c r="AY47" s="1">
        <v>1</v>
      </c>
      <c r="AZ47" s="1">
        <v>0</v>
      </c>
      <c r="BA47" s="1">
        <v>0</v>
      </c>
      <c r="BB47" s="1">
        <v>1</v>
      </c>
      <c r="BC47" s="8">
        <v>1</v>
      </c>
      <c r="BD47" s="8">
        <v>0</v>
      </c>
      <c r="BE47" s="8">
        <v>1</v>
      </c>
      <c r="BF47" s="8">
        <v>1</v>
      </c>
      <c r="BG47" s="8">
        <v>0</v>
      </c>
      <c r="BH47" s="8">
        <v>1</v>
      </c>
      <c r="BI47" s="8">
        <v>1</v>
      </c>
      <c r="BJ47" s="8">
        <v>0</v>
      </c>
      <c r="BK47" s="8">
        <v>1</v>
      </c>
      <c r="BL47" s="8">
        <v>0</v>
      </c>
      <c r="BM47" s="8">
        <v>0</v>
      </c>
      <c r="BN47" s="8">
        <v>1</v>
      </c>
      <c r="BO47" s="8">
        <v>0</v>
      </c>
      <c r="BP47" s="8">
        <v>1</v>
      </c>
      <c r="BQ47" s="8">
        <v>0</v>
      </c>
      <c r="BR47" s="8">
        <v>1</v>
      </c>
      <c r="BS47" s="8">
        <v>0</v>
      </c>
      <c r="BT47" s="8">
        <v>7</v>
      </c>
      <c r="BU47" s="8">
        <v>6</v>
      </c>
      <c r="BV47" s="8">
        <v>4</v>
      </c>
      <c r="BW47" s="8">
        <v>6</v>
      </c>
      <c r="BX47" s="1">
        <v>5</v>
      </c>
      <c r="BY47" s="1">
        <v>4</v>
      </c>
      <c r="BZ47" s="1">
        <v>4</v>
      </c>
      <c r="CA47" s="1">
        <v>5</v>
      </c>
      <c r="CB47" s="1">
        <v>6</v>
      </c>
      <c r="CC47" s="1">
        <v>0</v>
      </c>
      <c r="CD47" s="1">
        <v>1</v>
      </c>
      <c r="CE47" s="1">
        <v>0</v>
      </c>
      <c r="CF47" s="1">
        <v>0</v>
      </c>
      <c r="CG47" s="1">
        <v>0</v>
      </c>
      <c r="CH47" s="1">
        <v>1</v>
      </c>
      <c r="CI47" s="8">
        <v>0</v>
      </c>
      <c r="CJ47" s="8">
        <v>1</v>
      </c>
      <c r="CK47" s="8">
        <v>0</v>
      </c>
      <c r="CL47" s="8">
        <v>0</v>
      </c>
      <c r="CM47" s="8">
        <v>0</v>
      </c>
      <c r="CN47" s="8">
        <v>1</v>
      </c>
      <c r="CO47" s="8">
        <v>0</v>
      </c>
      <c r="CP47" s="8">
        <v>0</v>
      </c>
      <c r="CQ47" s="8">
        <v>1</v>
      </c>
      <c r="CR47" s="8">
        <v>0</v>
      </c>
      <c r="CS47" s="8">
        <v>0</v>
      </c>
      <c r="CT47" s="8">
        <v>0</v>
      </c>
      <c r="CU47" s="8">
        <v>1</v>
      </c>
      <c r="CV47" s="8">
        <v>0</v>
      </c>
      <c r="CW47" s="8">
        <v>1</v>
      </c>
      <c r="CX47" s="8">
        <v>0</v>
      </c>
      <c r="CY47" s="8">
        <v>0</v>
      </c>
      <c r="CZ47" s="8">
        <v>1</v>
      </c>
      <c r="DA47" s="8">
        <v>0</v>
      </c>
      <c r="DB47" s="8">
        <v>0</v>
      </c>
      <c r="DC47" s="8">
        <v>1</v>
      </c>
      <c r="DD47" s="8">
        <v>0</v>
      </c>
      <c r="DE47" s="8">
        <v>0</v>
      </c>
      <c r="DF47" s="8">
        <v>1</v>
      </c>
      <c r="DG47" s="8">
        <v>0</v>
      </c>
      <c r="DH47" s="8">
        <v>0</v>
      </c>
      <c r="DI47" s="8">
        <v>1</v>
      </c>
      <c r="DJ47" s="8">
        <v>0</v>
      </c>
      <c r="DK47" s="7"/>
    </row>
    <row r="48" spans="1:115" x14ac:dyDescent="0.35">
      <c r="A48" s="7" t="s">
        <v>365</v>
      </c>
      <c r="B48" s="1" t="s">
        <v>168</v>
      </c>
      <c r="C48" s="1">
        <v>0</v>
      </c>
      <c r="D48" s="1">
        <v>0</v>
      </c>
      <c r="E48" s="1">
        <v>1</v>
      </c>
      <c r="F48" s="1">
        <v>0</v>
      </c>
      <c r="G48" s="1">
        <v>0</v>
      </c>
      <c r="H48" s="1">
        <f t="shared" si="1"/>
        <v>3</v>
      </c>
      <c r="I48" s="1">
        <v>0</v>
      </c>
      <c r="J48" s="8">
        <v>0</v>
      </c>
      <c r="K48" s="8">
        <v>1</v>
      </c>
      <c r="L48" s="1">
        <v>0</v>
      </c>
      <c r="M48" s="1">
        <v>0</v>
      </c>
      <c r="N48" s="1">
        <v>0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1</v>
      </c>
      <c r="U48" s="1">
        <v>0</v>
      </c>
      <c r="V48" s="8">
        <v>0</v>
      </c>
      <c r="W48" s="8">
        <v>1</v>
      </c>
      <c r="X48" s="1">
        <v>0</v>
      </c>
      <c r="Y48" s="1">
        <v>0</v>
      </c>
      <c r="Z48" s="1">
        <v>0</v>
      </c>
      <c r="AA48" s="1">
        <v>1</v>
      </c>
      <c r="AB48" s="1">
        <v>0</v>
      </c>
      <c r="AC48" s="1">
        <v>0</v>
      </c>
      <c r="AD48" s="1">
        <v>0</v>
      </c>
      <c r="AE48" s="1">
        <v>50</v>
      </c>
      <c r="AF48" s="1">
        <v>4</v>
      </c>
      <c r="AG48" s="1">
        <v>0</v>
      </c>
      <c r="AH48" s="1">
        <v>0</v>
      </c>
      <c r="AI48" s="1">
        <v>0</v>
      </c>
      <c r="AJ48" s="1">
        <v>1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1</v>
      </c>
      <c r="AQ48" s="1">
        <v>1</v>
      </c>
      <c r="AR48" s="1">
        <v>10</v>
      </c>
      <c r="AS48" s="8">
        <v>1</v>
      </c>
      <c r="AT48" s="8">
        <v>0</v>
      </c>
      <c r="AU48" s="8">
        <v>1</v>
      </c>
      <c r="AV48" s="8">
        <v>0</v>
      </c>
      <c r="AW48" s="1">
        <v>0</v>
      </c>
      <c r="AX48" s="1">
        <v>0</v>
      </c>
      <c r="AY48" s="1">
        <v>1</v>
      </c>
      <c r="AZ48" s="1">
        <v>0</v>
      </c>
      <c r="BA48" s="1">
        <v>1</v>
      </c>
      <c r="BB48" s="1">
        <v>0</v>
      </c>
      <c r="BC48" s="1">
        <v>1</v>
      </c>
      <c r="BD48" s="8">
        <v>0</v>
      </c>
      <c r="BE48" s="8">
        <v>0</v>
      </c>
      <c r="BF48" s="8">
        <v>1</v>
      </c>
      <c r="BG48" s="8">
        <v>1</v>
      </c>
      <c r="BH48" s="8">
        <v>0</v>
      </c>
      <c r="BI48" s="8">
        <v>1</v>
      </c>
      <c r="BJ48" s="8">
        <v>1</v>
      </c>
      <c r="BK48" s="8">
        <v>1</v>
      </c>
      <c r="BL48" s="8">
        <v>0</v>
      </c>
      <c r="BM48" s="8">
        <v>0</v>
      </c>
      <c r="BN48" s="8">
        <v>1</v>
      </c>
      <c r="BO48" s="8">
        <v>0</v>
      </c>
      <c r="BP48" s="8">
        <v>1</v>
      </c>
      <c r="BQ48" s="8">
        <v>1</v>
      </c>
      <c r="BR48" s="8">
        <v>1</v>
      </c>
      <c r="BS48" s="8">
        <v>0</v>
      </c>
      <c r="BT48" s="8">
        <v>7</v>
      </c>
      <c r="BU48" s="8">
        <v>6</v>
      </c>
      <c r="BV48" s="8">
        <v>6</v>
      </c>
      <c r="BW48" s="8">
        <v>3</v>
      </c>
      <c r="BX48" s="1">
        <v>4</v>
      </c>
      <c r="BY48" s="1">
        <v>4</v>
      </c>
      <c r="BZ48" s="1">
        <v>2</v>
      </c>
      <c r="CA48" s="1">
        <v>5</v>
      </c>
      <c r="CB48" s="1">
        <v>5</v>
      </c>
      <c r="CC48" s="1">
        <v>0</v>
      </c>
      <c r="CD48" s="1">
        <v>1</v>
      </c>
      <c r="CE48" s="1">
        <v>0</v>
      </c>
      <c r="CF48" s="1">
        <v>0</v>
      </c>
      <c r="CG48" s="1">
        <v>0</v>
      </c>
      <c r="CH48" s="1">
        <v>1</v>
      </c>
      <c r="CI48" s="8">
        <v>0</v>
      </c>
      <c r="CJ48" s="8">
        <v>0</v>
      </c>
      <c r="CK48" s="8">
        <v>0</v>
      </c>
      <c r="CL48" s="8">
        <v>1</v>
      </c>
      <c r="CM48" s="8">
        <v>0</v>
      </c>
      <c r="CN48" s="8">
        <v>1</v>
      </c>
      <c r="CO48" s="8">
        <v>0</v>
      </c>
      <c r="CP48" s="8">
        <v>0</v>
      </c>
      <c r="CQ48" s="8">
        <v>1</v>
      </c>
      <c r="CR48" s="8">
        <v>0</v>
      </c>
      <c r="CS48" s="8">
        <v>0</v>
      </c>
      <c r="CT48" s="8">
        <v>1</v>
      </c>
      <c r="CU48" s="8">
        <v>0</v>
      </c>
      <c r="CV48" s="8">
        <v>0</v>
      </c>
      <c r="CW48" s="8">
        <v>1</v>
      </c>
      <c r="CX48" s="8">
        <v>0</v>
      </c>
      <c r="CY48" s="8">
        <v>0</v>
      </c>
      <c r="CZ48" s="8">
        <v>1</v>
      </c>
      <c r="DA48" s="8">
        <v>0</v>
      </c>
      <c r="DB48" s="8">
        <v>0</v>
      </c>
      <c r="DC48" s="8">
        <v>1</v>
      </c>
      <c r="DD48" s="8">
        <v>0</v>
      </c>
      <c r="DE48" s="8">
        <v>0</v>
      </c>
      <c r="DF48" s="8">
        <v>1</v>
      </c>
      <c r="DG48" s="8">
        <v>0</v>
      </c>
      <c r="DH48" s="8">
        <v>0</v>
      </c>
      <c r="DI48" s="8">
        <v>1</v>
      </c>
      <c r="DJ48" s="8">
        <v>0</v>
      </c>
      <c r="DK48" s="7"/>
    </row>
    <row r="49" spans="1:115" x14ac:dyDescent="0.35">
      <c r="A49" s="7" t="s">
        <v>314</v>
      </c>
      <c r="B49" s="1" t="s">
        <v>101</v>
      </c>
      <c r="C49" s="1">
        <v>0</v>
      </c>
      <c r="D49" s="1">
        <v>0</v>
      </c>
      <c r="E49" s="1">
        <v>0</v>
      </c>
      <c r="F49" s="1">
        <v>1</v>
      </c>
      <c r="G49" s="1">
        <v>0</v>
      </c>
      <c r="H49" s="1">
        <f t="shared" si="1"/>
        <v>4</v>
      </c>
      <c r="I49" s="1">
        <v>1</v>
      </c>
      <c r="J49" s="8">
        <v>1</v>
      </c>
      <c r="K49" s="8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1</v>
      </c>
      <c r="T49" s="1">
        <v>1</v>
      </c>
      <c r="U49" s="1">
        <v>0</v>
      </c>
      <c r="V49" s="8">
        <v>1</v>
      </c>
      <c r="W49" s="8">
        <v>0</v>
      </c>
      <c r="X49" s="1">
        <v>0</v>
      </c>
      <c r="Y49" s="1">
        <v>0</v>
      </c>
      <c r="Z49" s="1">
        <v>0</v>
      </c>
      <c r="AA49" s="1">
        <v>0</v>
      </c>
      <c r="AB49" s="1">
        <v>1</v>
      </c>
      <c r="AC49" s="1">
        <v>0</v>
      </c>
      <c r="AD49" s="1">
        <v>0</v>
      </c>
      <c r="AE49" s="1">
        <v>100</v>
      </c>
      <c r="AF49" s="1">
        <v>4</v>
      </c>
      <c r="AG49" s="1">
        <v>1</v>
      </c>
      <c r="AH49" s="1">
        <v>0</v>
      </c>
      <c r="AI49" s="1">
        <v>0</v>
      </c>
      <c r="AJ49" s="1">
        <v>0</v>
      </c>
      <c r="AK49" s="1">
        <v>0</v>
      </c>
      <c r="AL49" s="1">
        <v>0</v>
      </c>
      <c r="AM49" s="1">
        <v>0</v>
      </c>
      <c r="AN49" s="1">
        <v>0</v>
      </c>
      <c r="AO49" s="1">
        <v>1</v>
      </c>
      <c r="AP49" s="1">
        <v>0</v>
      </c>
      <c r="AQ49" s="1">
        <v>1</v>
      </c>
      <c r="AR49" s="1">
        <v>5</v>
      </c>
      <c r="AS49" s="8">
        <v>1</v>
      </c>
      <c r="AT49" s="1">
        <v>0</v>
      </c>
      <c r="AU49" s="1">
        <v>0</v>
      </c>
      <c r="AV49" s="1">
        <v>1</v>
      </c>
      <c r="AW49" s="1">
        <v>0</v>
      </c>
      <c r="AX49" s="1">
        <v>0</v>
      </c>
      <c r="AY49" s="1">
        <v>1</v>
      </c>
      <c r="AZ49" s="1">
        <v>1</v>
      </c>
      <c r="BA49" s="1">
        <v>0</v>
      </c>
      <c r="BB49" s="1">
        <v>0</v>
      </c>
      <c r="BC49" s="1">
        <v>1</v>
      </c>
      <c r="BD49" s="8">
        <v>0</v>
      </c>
      <c r="BE49" s="8">
        <v>1</v>
      </c>
      <c r="BF49" s="8">
        <v>0</v>
      </c>
      <c r="BG49" s="8">
        <v>0</v>
      </c>
      <c r="BH49" s="8">
        <v>1</v>
      </c>
      <c r="BI49" s="8">
        <v>0</v>
      </c>
      <c r="BJ49" s="8">
        <v>0</v>
      </c>
      <c r="BK49" s="8">
        <v>0</v>
      </c>
      <c r="BL49" s="8">
        <v>1</v>
      </c>
      <c r="BM49" s="8">
        <v>0</v>
      </c>
      <c r="BN49" s="8">
        <v>1</v>
      </c>
      <c r="BO49" s="8">
        <v>0</v>
      </c>
      <c r="BP49" s="8">
        <v>1</v>
      </c>
      <c r="BQ49" s="8">
        <v>0</v>
      </c>
      <c r="BR49" s="8">
        <v>1</v>
      </c>
      <c r="BS49" s="8">
        <v>0</v>
      </c>
      <c r="BT49" s="8">
        <v>7</v>
      </c>
      <c r="BU49" s="8">
        <v>6</v>
      </c>
      <c r="BV49" s="1">
        <v>6</v>
      </c>
      <c r="BW49" s="1">
        <v>6</v>
      </c>
      <c r="BX49" s="1">
        <v>6</v>
      </c>
      <c r="BY49" s="1">
        <v>6</v>
      </c>
      <c r="BZ49" s="1">
        <v>4</v>
      </c>
      <c r="CA49" s="1">
        <v>4</v>
      </c>
      <c r="CB49" s="1">
        <v>3</v>
      </c>
      <c r="CC49" s="1">
        <v>0</v>
      </c>
      <c r="CD49" s="1">
        <v>1</v>
      </c>
      <c r="CE49" s="1">
        <v>0</v>
      </c>
      <c r="CF49" s="1">
        <v>0</v>
      </c>
      <c r="CG49" s="1">
        <v>0</v>
      </c>
      <c r="CH49" s="1">
        <v>1</v>
      </c>
      <c r="CI49" s="8">
        <v>0</v>
      </c>
      <c r="CJ49" s="8">
        <v>0</v>
      </c>
      <c r="CK49" s="8">
        <v>0</v>
      </c>
      <c r="CL49" s="8">
        <v>1</v>
      </c>
      <c r="CM49" s="8">
        <v>0</v>
      </c>
      <c r="CN49" s="8">
        <v>1</v>
      </c>
      <c r="CO49" s="8">
        <v>0</v>
      </c>
      <c r="CP49" s="8">
        <v>0</v>
      </c>
      <c r="CQ49" s="8">
        <v>1</v>
      </c>
      <c r="CR49" s="8">
        <v>0</v>
      </c>
      <c r="CS49" s="8">
        <v>0</v>
      </c>
      <c r="CT49" s="8">
        <v>0</v>
      </c>
      <c r="CU49" s="8">
        <v>1</v>
      </c>
      <c r="CV49" s="8">
        <v>0</v>
      </c>
      <c r="CW49" s="8">
        <v>1</v>
      </c>
      <c r="CX49" s="8">
        <v>0</v>
      </c>
      <c r="CY49" s="8">
        <v>1</v>
      </c>
      <c r="CZ49" s="8">
        <v>0</v>
      </c>
      <c r="DA49" s="8">
        <v>0</v>
      </c>
      <c r="DB49" s="8">
        <v>0</v>
      </c>
      <c r="DC49" s="8">
        <v>0</v>
      </c>
      <c r="DD49" s="8">
        <v>1</v>
      </c>
      <c r="DE49" s="8">
        <v>0</v>
      </c>
      <c r="DF49" s="8">
        <v>1</v>
      </c>
      <c r="DG49" s="8">
        <v>0</v>
      </c>
      <c r="DH49" s="8">
        <v>1</v>
      </c>
      <c r="DI49" s="8">
        <v>0</v>
      </c>
      <c r="DJ49" s="8">
        <v>0</v>
      </c>
      <c r="DK49" s="7"/>
    </row>
    <row r="50" spans="1:115" x14ac:dyDescent="0.35">
      <c r="A50" s="7" t="s">
        <v>314</v>
      </c>
      <c r="B50" s="1" t="s">
        <v>102</v>
      </c>
      <c r="C50" s="1">
        <v>0</v>
      </c>
      <c r="D50" s="1">
        <v>0</v>
      </c>
      <c r="E50" s="1">
        <v>0</v>
      </c>
      <c r="F50" s="1">
        <v>0</v>
      </c>
      <c r="G50" s="1">
        <v>1</v>
      </c>
      <c r="H50" s="1">
        <f t="shared" si="1"/>
        <v>5</v>
      </c>
      <c r="I50" s="1">
        <v>1</v>
      </c>
      <c r="J50" s="8">
        <v>0</v>
      </c>
      <c r="K50" s="8">
        <v>1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1</v>
      </c>
      <c r="T50" s="1">
        <v>1</v>
      </c>
      <c r="U50" s="1">
        <v>0</v>
      </c>
      <c r="V50" s="8">
        <v>0</v>
      </c>
      <c r="W50" s="8">
        <v>0</v>
      </c>
      <c r="X50" s="1">
        <v>1</v>
      </c>
      <c r="Y50" s="1">
        <v>0</v>
      </c>
      <c r="Z50" s="1">
        <v>0</v>
      </c>
      <c r="AA50" s="1">
        <v>0</v>
      </c>
      <c r="AB50" s="1">
        <v>1</v>
      </c>
      <c r="AC50" s="1">
        <v>0</v>
      </c>
      <c r="AD50" s="1">
        <v>0</v>
      </c>
      <c r="AE50" s="1">
        <v>100</v>
      </c>
      <c r="AF50" s="1">
        <v>7</v>
      </c>
      <c r="AG50" s="1">
        <v>1</v>
      </c>
      <c r="AH50" s="1">
        <v>1</v>
      </c>
      <c r="AI50" s="1">
        <v>0</v>
      </c>
      <c r="AJ50" s="1">
        <v>0</v>
      </c>
      <c r="AK50" s="1">
        <v>0</v>
      </c>
      <c r="AL50" s="1">
        <v>1</v>
      </c>
      <c r="AM50" s="1">
        <v>0</v>
      </c>
      <c r="AN50" s="1">
        <v>0</v>
      </c>
      <c r="AO50" s="1">
        <v>1</v>
      </c>
      <c r="AP50" s="1">
        <v>0</v>
      </c>
      <c r="AQ50" s="1">
        <v>1</v>
      </c>
      <c r="AR50" s="1">
        <v>5</v>
      </c>
      <c r="AS50" s="8">
        <v>1</v>
      </c>
      <c r="AT50" s="1">
        <v>0</v>
      </c>
      <c r="AU50" s="1">
        <v>0</v>
      </c>
      <c r="AV50" s="1">
        <v>1</v>
      </c>
      <c r="AW50" s="1">
        <v>0</v>
      </c>
      <c r="AX50" s="1">
        <v>0</v>
      </c>
      <c r="AY50" s="1">
        <v>1</v>
      </c>
      <c r="AZ50" s="1">
        <v>0</v>
      </c>
      <c r="BA50" s="1">
        <v>1</v>
      </c>
      <c r="BB50" s="1">
        <v>0</v>
      </c>
      <c r="BC50" s="1">
        <v>0</v>
      </c>
      <c r="BD50" s="8">
        <v>1</v>
      </c>
      <c r="BE50" s="8">
        <v>0</v>
      </c>
      <c r="BF50" s="8">
        <v>0</v>
      </c>
      <c r="BG50" s="8">
        <v>0</v>
      </c>
      <c r="BH50" s="8">
        <v>1</v>
      </c>
      <c r="BI50" s="8">
        <v>0</v>
      </c>
      <c r="BJ50" s="8">
        <v>0</v>
      </c>
      <c r="BK50" s="8">
        <v>1</v>
      </c>
      <c r="BL50" s="8">
        <v>0</v>
      </c>
      <c r="BM50" s="8">
        <v>0</v>
      </c>
      <c r="BN50" s="8">
        <v>0</v>
      </c>
      <c r="BO50" s="8">
        <v>1</v>
      </c>
      <c r="BP50" s="8">
        <v>1</v>
      </c>
      <c r="BQ50" s="8">
        <v>0</v>
      </c>
      <c r="BR50" s="8">
        <v>1</v>
      </c>
      <c r="BS50" s="8">
        <v>0</v>
      </c>
      <c r="BT50" s="8">
        <v>7</v>
      </c>
      <c r="BU50" s="8">
        <v>5</v>
      </c>
      <c r="BV50" s="1">
        <v>4</v>
      </c>
      <c r="BW50" s="1">
        <v>7</v>
      </c>
      <c r="BX50" s="1">
        <v>2</v>
      </c>
      <c r="BY50" s="1">
        <v>3</v>
      </c>
      <c r="BZ50" s="1">
        <v>7</v>
      </c>
      <c r="CA50" s="1">
        <v>4</v>
      </c>
      <c r="CB50" s="1">
        <v>5</v>
      </c>
      <c r="CC50" s="1">
        <v>0</v>
      </c>
      <c r="CD50" s="1">
        <v>0</v>
      </c>
      <c r="CE50" s="1">
        <v>1</v>
      </c>
      <c r="CF50" s="1">
        <v>0</v>
      </c>
      <c r="CG50" s="1">
        <v>0</v>
      </c>
      <c r="CH50" s="1">
        <v>1</v>
      </c>
      <c r="CI50" s="8">
        <v>0</v>
      </c>
      <c r="CJ50" s="8">
        <v>1</v>
      </c>
      <c r="CK50" s="8">
        <v>0</v>
      </c>
      <c r="CL50" s="8">
        <v>0</v>
      </c>
      <c r="CM50" s="8" t="s">
        <v>370</v>
      </c>
      <c r="CN50" s="8" t="s">
        <v>370</v>
      </c>
      <c r="CO50" s="8" t="s">
        <v>370</v>
      </c>
      <c r="CP50" s="8" t="s">
        <v>370</v>
      </c>
      <c r="CQ50" s="8">
        <v>1</v>
      </c>
      <c r="CR50" s="8">
        <v>0</v>
      </c>
      <c r="CS50" s="8">
        <v>0</v>
      </c>
      <c r="CT50" s="8">
        <v>0</v>
      </c>
      <c r="CU50" s="8">
        <v>1</v>
      </c>
      <c r="CV50" s="8">
        <v>0</v>
      </c>
      <c r="CW50" s="8">
        <v>1</v>
      </c>
      <c r="CX50" s="8">
        <v>0</v>
      </c>
      <c r="CY50" s="8" t="s">
        <v>370</v>
      </c>
      <c r="CZ50" s="8" t="s">
        <v>370</v>
      </c>
      <c r="DA50" s="8" t="s">
        <v>370</v>
      </c>
      <c r="DB50" s="8" t="s">
        <v>370</v>
      </c>
      <c r="DC50" s="8" t="s">
        <v>370</v>
      </c>
      <c r="DD50" s="8" t="s">
        <v>370</v>
      </c>
      <c r="DE50" s="8">
        <v>1</v>
      </c>
      <c r="DF50" s="8">
        <v>0</v>
      </c>
      <c r="DG50" s="8">
        <v>0</v>
      </c>
      <c r="DH50" s="8">
        <v>1</v>
      </c>
      <c r="DI50" s="8">
        <v>0</v>
      </c>
      <c r="DJ50" s="8">
        <v>0</v>
      </c>
      <c r="DK50" s="7"/>
    </row>
    <row r="51" spans="1:115" x14ac:dyDescent="0.35">
      <c r="A51" s="7" t="s">
        <v>314</v>
      </c>
      <c r="B51" s="1" t="s">
        <v>103</v>
      </c>
      <c r="C51" s="1">
        <v>0</v>
      </c>
      <c r="D51" s="1">
        <v>0</v>
      </c>
      <c r="E51" s="1">
        <v>0</v>
      </c>
      <c r="F51" s="1">
        <v>0</v>
      </c>
      <c r="G51" s="1">
        <v>1</v>
      </c>
      <c r="H51" s="1">
        <f t="shared" si="1"/>
        <v>5</v>
      </c>
      <c r="I51" s="1">
        <v>1</v>
      </c>
      <c r="J51" s="8">
        <v>1</v>
      </c>
      <c r="K51" s="8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1</v>
      </c>
      <c r="T51" s="1">
        <v>1</v>
      </c>
      <c r="U51" s="1">
        <v>0</v>
      </c>
      <c r="V51" s="8">
        <v>1</v>
      </c>
      <c r="W51" s="8">
        <v>0</v>
      </c>
      <c r="X51" s="1">
        <v>0</v>
      </c>
      <c r="Y51" s="1">
        <v>0</v>
      </c>
      <c r="Z51" s="1">
        <v>0</v>
      </c>
      <c r="AA51" s="1">
        <v>1</v>
      </c>
      <c r="AB51" s="1">
        <v>0</v>
      </c>
      <c r="AC51" s="1">
        <v>0</v>
      </c>
      <c r="AD51" s="1">
        <v>0</v>
      </c>
      <c r="AE51" s="1">
        <v>100</v>
      </c>
      <c r="AF51" s="1">
        <v>3</v>
      </c>
      <c r="AG51" s="1">
        <v>1</v>
      </c>
      <c r="AH51" s="1">
        <v>0</v>
      </c>
      <c r="AI51" s="1">
        <v>0</v>
      </c>
      <c r="AJ51" s="1">
        <v>0</v>
      </c>
      <c r="AK51" s="1">
        <v>0</v>
      </c>
      <c r="AL51" s="1">
        <v>0</v>
      </c>
      <c r="AM51" s="1">
        <v>0</v>
      </c>
      <c r="AN51" s="1">
        <v>0</v>
      </c>
      <c r="AO51" s="1">
        <v>1</v>
      </c>
      <c r="AP51" s="1">
        <v>0</v>
      </c>
      <c r="AQ51" s="1">
        <v>0</v>
      </c>
      <c r="AR51" s="1">
        <v>0</v>
      </c>
      <c r="AS51" s="1">
        <v>0</v>
      </c>
      <c r="AT51" s="1">
        <v>1</v>
      </c>
      <c r="AU51" s="8" t="s">
        <v>370</v>
      </c>
      <c r="AV51" s="8" t="s">
        <v>370</v>
      </c>
      <c r="AW51" s="8" t="s">
        <v>370</v>
      </c>
      <c r="AX51" s="8" t="s">
        <v>370</v>
      </c>
      <c r="AY51" s="8">
        <v>1</v>
      </c>
      <c r="AZ51" s="1">
        <v>0</v>
      </c>
      <c r="BA51" s="1">
        <v>1</v>
      </c>
      <c r="BB51" s="1">
        <v>0</v>
      </c>
      <c r="BC51" s="1">
        <v>1</v>
      </c>
      <c r="BD51" s="8">
        <v>0</v>
      </c>
      <c r="BE51" s="8">
        <v>0</v>
      </c>
      <c r="BF51" s="8">
        <v>0</v>
      </c>
      <c r="BG51" s="8">
        <v>1</v>
      </c>
      <c r="BH51" s="8">
        <v>0</v>
      </c>
      <c r="BI51" s="8">
        <v>0</v>
      </c>
      <c r="BJ51" s="8">
        <v>1</v>
      </c>
      <c r="BK51" s="8">
        <v>1</v>
      </c>
      <c r="BL51" s="8">
        <v>0</v>
      </c>
      <c r="BM51" s="8">
        <v>0</v>
      </c>
      <c r="BN51" s="8">
        <v>1</v>
      </c>
      <c r="BO51" s="8">
        <v>0</v>
      </c>
      <c r="BP51" s="8">
        <v>1</v>
      </c>
      <c r="BQ51" s="8">
        <v>0</v>
      </c>
      <c r="BR51" s="8" t="s">
        <v>370</v>
      </c>
      <c r="BS51" s="8" t="s">
        <v>370</v>
      </c>
      <c r="BT51" s="8">
        <v>7</v>
      </c>
      <c r="BU51" s="8">
        <v>7</v>
      </c>
      <c r="BV51" s="1">
        <v>4</v>
      </c>
      <c r="BW51" s="1">
        <v>4</v>
      </c>
      <c r="BX51" s="1">
        <v>4</v>
      </c>
      <c r="BY51" s="1">
        <v>2</v>
      </c>
      <c r="BZ51" s="1">
        <v>4</v>
      </c>
      <c r="CA51" s="1">
        <v>4</v>
      </c>
      <c r="CB51" s="1">
        <v>3</v>
      </c>
      <c r="CC51" s="1">
        <v>0</v>
      </c>
      <c r="CD51" s="1">
        <v>0</v>
      </c>
      <c r="CE51" s="1">
        <v>1</v>
      </c>
      <c r="CF51" s="1">
        <v>0</v>
      </c>
      <c r="CG51" s="1">
        <v>0</v>
      </c>
      <c r="CH51" s="1">
        <v>1</v>
      </c>
      <c r="CI51" s="8">
        <v>0</v>
      </c>
      <c r="CJ51" s="8">
        <v>0</v>
      </c>
      <c r="CK51" s="8">
        <v>1</v>
      </c>
      <c r="CL51" s="8">
        <v>0</v>
      </c>
      <c r="CM51" s="8">
        <v>0</v>
      </c>
      <c r="CN51" s="8">
        <v>1</v>
      </c>
      <c r="CO51" s="8">
        <v>0</v>
      </c>
      <c r="CP51" s="8">
        <v>0</v>
      </c>
      <c r="CQ51" s="8">
        <v>1</v>
      </c>
      <c r="CR51" s="8">
        <v>0</v>
      </c>
      <c r="CS51" s="8">
        <v>0</v>
      </c>
      <c r="CT51" s="8">
        <v>1</v>
      </c>
      <c r="CU51" s="8">
        <v>0</v>
      </c>
      <c r="CV51" s="8">
        <v>0</v>
      </c>
      <c r="CW51" s="8">
        <v>1</v>
      </c>
      <c r="CX51" s="8">
        <v>0</v>
      </c>
      <c r="CY51" s="8">
        <v>0</v>
      </c>
      <c r="CZ51" s="8">
        <v>1</v>
      </c>
      <c r="DA51" s="8">
        <v>0</v>
      </c>
      <c r="DB51" s="8">
        <v>0</v>
      </c>
      <c r="DC51" s="8">
        <v>0</v>
      </c>
      <c r="DD51" s="8">
        <v>1</v>
      </c>
      <c r="DE51" s="8">
        <v>1</v>
      </c>
      <c r="DF51" s="8">
        <v>0</v>
      </c>
      <c r="DG51" s="8">
        <v>0</v>
      </c>
      <c r="DH51" s="8">
        <v>1</v>
      </c>
      <c r="DI51" s="8">
        <v>0</v>
      </c>
      <c r="DJ51" s="8">
        <v>0</v>
      </c>
      <c r="DK51" s="7"/>
    </row>
    <row r="52" spans="1:115" x14ac:dyDescent="0.35">
      <c r="A52" s="7" t="s">
        <v>314</v>
      </c>
      <c r="B52" s="1" t="s">
        <v>104</v>
      </c>
      <c r="C52" s="1">
        <v>0</v>
      </c>
      <c r="D52" s="1">
        <v>0</v>
      </c>
      <c r="E52" s="1">
        <v>0</v>
      </c>
      <c r="F52" s="1">
        <v>0</v>
      </c>
      <c r="G52" s="1">
        <v>1</v>
      </c>
      <c r="H52" s="1">
        <f t="shared" si="1"/>
        <v>5</v>
      </c>
      <c r="I52" s="1">
        <v>1</v>
      </c>
      <c r="J52" s="8">
        <v>0</v>
      </c>
      <c r="K52" s="8">
        <v>1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1</v>
      </c>
      <c r="T52" s="1">
        <v>1</v>
      </c>
      <c r="U52" s="1">
        <v>0</v>
      </c>
      <c r="V52" s="8">
        <v>1</v>
      </c>
      <c r="W52" s="8">
        <v>1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1</v>
      </c>
      <c r="AD52" s="1">
        <v>0</v>
      </c>
      <c r="AE52" s="1">
        <v>100</v>
      </c>
      <c r="AF52" s="1">
        <v>4</v>
      </c>
      <c r="AG52" s="1">
        <v>1</v>
      </c>
      <c r="AH52" s="1">
        <v>0</v>
      </c>
      <c r="AI52" s="1">
        <v>0</v>
      </c>
      <c r="AJ52" s="1">
        <v>0</v>
      </c>
      <c r="AK52" s="1">
        <v>0</v>
      </c>
      <c r="AL52" s="1">
        <v>1</v>
      </c>
      <c r="AM52" s="1">
        <v>0</v>
      </c>
      <c r="AN52" s="1">
        <v>0</v>
      </c>
      <c r="AO52" s="1">
        <v>1</v>
      </c>
      <c r="AP52" s="1">
        <v>0</v>
      </c>
      <c r="AQ52" s="1">
        <v>1</v>
      </c>
      <c r="AR52" s="1">
        <v>10</v>
      </c>
      <c r="AS52" s="1">
        <v>1</v>
      </c>
      <c r="AT52" s="1">
        <v>0</v>
      </c>
      <c r="AU52" s="1">
        <v>0</v>
      </c>
      <c r="AV52" s="1">
        <v>0</v>
      </c>
      <c r="AW52" s="1">
        <v>1</v>
      </c>
      <c r="AX52" s="1">
        <v>0</v>
      </c>
      <c r="AY52" s="1">
        <v>1</v>
      </c>
      <c r="AZ52" s="8">
        <v>0</v>
      </c>
      <c r="BA52" s="8">
        <v>0</v>
      </c>
      <c r="BB52" s="8">
        <v>1</v>
      </c>
      <c r="BC52" s="1">
        <v>1</v>
      </c>
      <c r="BD52" s="8">
        <v>0</v>
      </c>
      <c r="BE52" s="8">
        <v>1</v>
      </c>
      <c r="BF52" s="8">
        <v>1</v>
      </c>
      <c r="BG52" s="8">
        <v>1</v>
      </c>
      <c r="BH52" s="8">
        <v>1</v>
      </c>
      <c r="BI52" s="8">
        <v>1</v>
      </c>
      <c r="BJ52" s="8">
        <v>1</v>
      </c>
      <c r="BK52" s="8">
        <v>1</v>
      </c>
      <c r="BL52" s="8">
        <v>0</v>
      </c>
      <c r="BM52" s="8">
        <v>0</v>
      </c>
      <c r="BN52" s="8">
        <v>0</v>
      </c>
      <c r="BO52" s="8">
        <v>1</v>
      </c>
      <c r="BP52" s="8">
        <v>1</v>
      </c>
      <c r="BQ52" s="8">
        <v>0</v>
      </c>
      <c r="BR52" s="8">
        <v>1</v>
      </c>
      <c r="BS52" s="8">
        <v>0</v>
      </c>
      <c r="BT52" s="8">
        <v>6</v>
      </c>
      <c r="BU52" s="8">
        <v>7</v>
      </c>
      <c r="BV52" s="1">
        <v>4</v>
      </c>
      <c r="BW52" s="1">
        <v>7</v>
      </c>
      <c r="BX52" s="1">
        <v>7</v>
      </c>
      <c r="BY52" s="1">
        <v>6</v>
      </c>
      <c r="BZ52" s="1">
        <v>4</v>
      </c>
      <c r="CA52" s="1">
        <v>5</v>
      </c>
      <c r="CB52" s="1">
        <v>4</v>
      </c>
      <c r="CC52" s="1">
        <v>0</v>
      </c>
      <c r="CD52" s="1">
        <v>1</v>
      </c>
      <c r="CE52" s="1">
        <v>0</v>
      </c>
      <c r="CF52" s="1">
        <v>0</v>
      </c>
      <c r="CG52" s="1">
        <v>0</v>
      </c>
      <c r="CH52" s="1">
        <v>1</v>
      </c>
      <c r="CI52" s="8">
        <v>0</v>
      </c>
      <c r="CJ52" s="8">
        <v>0</v>
      </c>
      <c r="CK52" s="8">
        <v>0</v>
      </c>
      <c r="CL52" s="8">
        <v>1</v>
      </c>
      <c r="CM52" s="8">
        <v>0</v>
      </c>
      <c r="CN52" s="8">
        <v>1</v>
      </c>
      <c r="CO52" s="8">
        <v>0</v>
      </c>
      <c r="CP52" s="8">
        <v>0</v>
      </c>
      <c r="CQ52" s="8">
        <v>1</v>
      </c>
      <c r="CR52" s="8">
        <v>0</v>
      </c>
      <c r="CS52" s="8">
        <v>0</v>
      </c>
      <c r="CT52" s="8">
        <v>0</v>
      </c>
      <c r="CU52" s="8">
        <v>1</v>
      </c>
      <c r="CV52" s="8">
        <v>0</v>
      </c>
      <c r="CW52" s="8">
        <v>1</v>
      </c>
      <c r="CX52" s="8">
        <v>0</v>
      </c>
      <c r="CY52" s="8">
        <v>0</v>
      </c>
      <c r="CZ52" s="8">
        <v>1</v>
      </c>
      <c r="DA52" s="8">
        <v>0</v>
      </c>
      <c r="DB52" s="8">
        <v>0</v>
      </c>
      <c r="DC52" s="8">
        <v>0</v>
      </c>
      <c r="DD52" s="8">
        <v>1</v>
      </c>
      <c r="DE52" s="8">
        <v>0</v>
      </c>
      <c r="DF52" s="8">
        <v>1</v>
      </c>
      <c r="DG52" s="8">
        <v>0</v>
      </c>
      <c r="DH52" s="8">
        <v>0</v>
      </c>
      <c r="DI52" s="8">
        <v>1</v>
      </c>
      <c r="DJ52" s="8">
        <v>0</v>
      </c>
      <c r="DK52" s="7"/>
    </row>
    <row r="53" spans="1:115" x14ac:dyDescent="0.35">
      <c r="A53" s="7" t="s">
        <v>314</v>
      </c>
      <c r="B53" s="1" t="s">
        <v>105</v>
      </c>
      <c r="C53" s="1">
        <v>0</v>
      </c>
      <c r="D53" s="1">
        <v>0</v>
      </c>
      <c r="E53" s="1">
        <v>0</v>
      </c>
      <c r="F53" s="1">
        <v>0</v>
      </c>
      <c r="G53" s="1">
        <v>1</v>
      </c>
      <c r="H53" s="1">
        <f t="shared" si="1"/>
        <v>5</v>
      </c>
      <c r="I53" s="1">
        <v>1</v>
      </c>
      <c r="J53" s="8">
        <v>0</v>
      </c>
      <c r="K53" s="8">
        <v>0</v>
      </c>
      <c r="L53" s="1">
        <v>1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1</v>
      </c>
      <c r="T53" s="1">
        <v>1</v>
      </c>
      <c r="U53" s="1">
        <v>0</v>
      </c>
      <c r="V53" s="8">
        <v>1</v>
      </c>
      <c r="W53" s="8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1</v>
      </c>
      <c r="AE53" s="1">
        <v>100</v>
      </c>
      <c r="AF53" s="1">
        <v>2</v>
      </c>
      <c r="AG53" s="1">
        <v>1</v>
      </c>
      <c r="AH53" s="1">
        <v>0</v>
      </c>
      <c r="AI53" s="1">
        <v>0</v>
      </c>
      <c r="AJ53" s="1">
        <v>0</v>
      </c>
      <c r="AK53" s="1">
        <v>0</v>
      </c>
      <c r="AL53" s="1">
        <v>1</v>
      </c>
      <c r="AM53" s="1">
        <v>0</v>
      </c>
      <c r="AN53" s="1">
        <v>0</v>
      </c>
      <c r="AO53" s="1">
        <v>1</v>
      </c>
      <c r="AP53" s="1">
        <v>0</v>
      </c>
      <c r="AQ53" s="1">
        <v>1</v>
      </c>
      <c r="AR53" s="1">
        <v>10</v>
      </c>
      <c r="AS53" s="1">
        <v>1</v>
      </c>
      <c r="AT53" s="1">
        <v>0</v>
      </c>
      <c r="AU53" s="1">
        <v>0</v>
      </c>
      <c r="AV53" s="1">
        <v>0</v>
      </c>
      <c r="AW53" s="1">
        <v>0</v>
      </c>
      <c r="AX53" s="1">
        <v>1</v>
      </c>
      <c r="AY53" s="1">
        <v>1</v>
      </c>
      <c r="AZ53" s="1">
        <v>0</v>
      </c>
      <c r="BA53" s="1">
        <v>0</v>
      </c>
      <c r="BB53" s="1">
        <v>1</v>
      </c>
      <c r="BC53" s="1">
        <v>1</v>
      </c>
      <c r="BD53" s="8">
        <v>0</v>
      </c>
      <c r="BE53" s="8">
        <v>1</v>
      </c>
      <c r="BF53" s="8">
        <v>1</v>
      </c>
      <c r="BG53" s="8">
        <v>0</v>
      </c>
      <c r="BH53" s="8">
        <v>1</v>
      </c>
      <c r="BI53" s="8">
        <v>1</v>
      </c>
      <c r="BJ53" s="8">
        <v>0</v>
      </c>
      <c r="BK53" s="8">
        <v>1</v>
      </c>
      <c r="BL53" s="8">
        <v>0</v>
      </c>
      <c r="BM53" s="8">
        <v>0</v>
      </c>
      <c r="BN53" s="8">
        <v>1</v>
      </c>
      <c r="BO53" s="8">
        <v>0</v>
      </c>
      <c r="BP53" s="8">
        <v>1</v>
      </c>
      <c r="BQ53" s="8">
        <v>0</v>
      </c>
      <c r="BR53" s="8">
        <v>1</v>
      </c>
      <c r="BS53" s="8">
        <v>0</v>
      </c>
      <c r="BT53" s="8">
        <v>6</v>
      </c>
      <c r="BU53" s="8">
        <v>7</v>
      </c>
      <c r="BV53" s="1">
        <v>4</v>
      </c>
      <c r="BW53" s="1">
        <v>6</v>
      </c>
      <c r="BX53" s="1">
        <v>5</v>
      </c>
      <c r="BY53" s="1">
        <v>5</v>
      </c>
      <c r="BZ53" s="1">
        <v>5</v>
      </c>
      <c r="CA53" s="1">
        <v>5</v>
      </c>
      <c r="CB53" s="1">
        <v>5</v>
      </c>
      <c r="CC53" s="1">
        <v>0</v>
      </c>
      <c r="CD53" s="1">
        <v>1</v>
      </c>
      <c r="CE53" s="1">
        <v>0</v>
      </c>
      <c r="CF53" s="1">
        <v>0</v>
      </c>
      <c r="CG53" s="1">
        <v>0</v>
      </c>
      <c r="CH53" s="1">
        <v>1</v>
      </c>
      <c r="CI53" s="8">
        <v>0</v>
      </c>
      <c r="CJ53" s="8">
        <v>0</v>
      </c>
      <c r="CK53" s="8">
        <v>0</v>
      </c>
      <c r="CL53" s="8">
        <v>1</v>
      </c>
      <c r="CM53" s="8">
        <v>0</v>
      </c>
      <c r="CN53" s="8">
        <v>1</v>
      </c>
      <c r="CO53" s="8">
        <v>0</v>
      </c>
      <c r="CP53" s="8">
        <v>0</v>
      </c>
      <c r="CQ53" s="8" t="s">
        <v>370</v>
      </c>
      <c r="CR53" s="8" t="s">
        <v>370</v>
      </c>
      <c r="CS53" s="8">
        <v>0</v>
      </c>
      <c r="CT53" s="8">
        <v>0</v>
      </c>
      <c r="CU53" s="8">
        <v>1</v>
      </c>
      <c r="CV53" s="8">
        <v>0</v>
      </c>
      <c r="CW53" s="8">
        <v>1</v>
      </c>
      <c r="CX53" s="8">
        <v>0</v>
      </c>
      <c r="CY53" s="8" t="s">
        <v>370</v>
      </c>
      <c r="CZ53" s="8" t="s">
        <v>370</v>
      </c>
      <c r="DA53" s="8" t="s">
        <v>370</v>
      </c>
      <c r="DB53" s="8" t="s">
        <v>370</v>
      </c>
      <c r="DC53" s="8" t="s">
        <v>370</v>
      </c>
      <c r="DD53" s="8" t="s">
        <v>370</v>
      </c>
      <c r="DE53" s="8" t="s">
        <v>370</v>
      </c>
      <c r="DF53" s="8" t="s">
        <v>370</v>
      </c>
      <c r="DG53" s="8" t="s">
        <v>370</v>
      </c>
      <c r="DH53" s="8">
        <v>0</v>
      </c>
      <c r="DI53" s="8">
        <v>1</v>
      </c>
      <c r="DJ53" s="8">
        <v>0</v>
      </c>
      <c r="DK53" s="7"/>
    </row>
    <row r="54" spans="1:115" x14ac:dyDescent="0.35">
      <c r="A54" s="7" t="s">
        <v>314</v>
      </c>
      <c r="B54" s="1" t="s">
        <v>106</v>
      </c>
      <c r="C54" s="1">
        <v>0</v>
      </c>
      <c r="D54" s="1">
        <v>0</v>
      </c>
      <c r="E54" s="1">
        <v>0</v>
      </c>
      <c r="F54" s="1">
        <v>0</v>
      </c>
      <c r="G54" s="1">
        <v>1</v>
      </c>
      <c r="H54" s="1">
        <f t="shared" si="1"/>
        <v>5</v>
      </c>
      <c r="I54" s="1">
        <v>1</v>
      </c>
      <c r="J54" s="8">
        <v>1</v>
      </c>
      <c r="K54" s="8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1</v>
      </c>
      <c r="T54" s="1">
        <v>1</v>
      </c>
      <c r="U54" s="1">
        <v>0</v>
      </c>
      <c r="V54" s="8">
        <v>1</v>
      </c>
      <c r="W54" s="8">
        <v>0</v>
      </c>
      <c r="X54" s="1">
        <v>0</v>
      </c>
      <c r="Y54" s="1">
        <v>0</v>
      </c>
      <c r="Z54" s="1">
        <v>0</v>
      </c>
      <c r="AA54" s="1">
        <v>1</v>
      </c>
      <c r="AB54" s="1">
        <v>0</v>
      </c>
      <c r="AC54" s="1">
        <v>0</v>
      </c>
      <c r="AD54" s="1">
        <v>0</v>
      </c>
      <c r="AE54" s="1">
        <v>100</v>
      </c>
      <c r="AF54" s="1">
        <v>1</v>
      </c>
      <c r="AG54" s="1">
        <v>1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1</v>
      </c>
      <c r="AP54" s="1">
        <v>0</v>
      </c>
      <c r="AQ54" s="1">
        <v>1</v>
      </c>
      <c r="AR54" s="1">
        <v>10</v>
      </c>
      <c r="AS54" s="1">
        <v>1</v>
      </c>
      <c r="AT54" s="1">
        <v>0</v>
      </c>
      <c r="AU54" s="1">
        <v>0</v>
      </c>
      <c r="AV54" s="1">
        <v>1</v>
      </c>
      <c r="AW54" s="1">
        <v>0</v>
      </c>
      <c r="AX54" s="1">
        <v>0</v>
      </c>
      <c r="AY54" s="1">
        <v>1</v>
      </c>
      <c r="AZ54" s="1">
        <v>0</v>
      </c>
      <c r="BA54" s="1">
        <v>0</v>
      </c>
      <c r="BB54" s="1">
        <v>1</v>
      </c>
      <c r="BC54" s="1">
        <v>0</v>
      </c>
      <c r="BD54" s="8">
        <v>1</v>
      </c>
      <c r="BE54" s="8">
        <v>0</v>
      </c>
      <c r="BF54" s="8">
        <v>0</v>
      </c>
      <c r="BG54" s="8">
        <v>0</v>
      </c>
      <c r="BH54" s="8" t="s">
        <v>370</v>
      </c>
      <c r="BI54" s="8" t="s">
        <v>370</v>
      </c>
      <c r="BJ54" s="8" t="s">
        <v>370</v>
      </c>
      <c r="BK54" s="8">
        <v>1</v>
      </c>
      <c r="BL54" s="8">
        <v>0</v>
      </c>
      <c r="BM54" s="8">
        <v>0</v>
      </c>
      <c r="BN54" s="8">
        <v>1</v>
      </c>
      <c r="BO54" s="8">
        <v>0</v>
      </c>
      <c r="BP54" s="8">
        <v>1</v>
      </c>
      <c r="BQ54" s="8">
        <v>0</v>
      </c>
      <c r="BR54" s="8">
        <v>1</v>
      </c>
      <c r="BS54" s="8">
        <v>0</v>
      </c>
      <c r="BT54" s="8">
        <v>1</v>
      </c>
      <c r="BU54" s="8">
        <v>1</v>
      </c>
      <c r="BV54" s="1">
        <v>4</v>
      </c>
      <c r="BW54" s="1">
        <v>1</v>
      </c>
      <c r="BX54" s="1">
        <v>1</v>
      </c>
      <c r="BY54" s="1">
        <v>3</v>
      </c>
      <c r="BZ54" s="1">
        <v>3</v>
      </c>
      <c r="CA54" s="1">
        <v>3</v>
      </c>
      <c r="CB54" s="1">
        <v>4</v>
      </c>
      <c r="CC54" s="1">
        <v>0</v>
      </c>
      <c r="CD54" s="1">
        <v>1</v>
      </c>
      <c r="CE54" s="1">
        <v>0</v>
      </c>
      <c r="CF54" s="1">
        <v>0</v>
      </c>
      <c r="CG54" s="1">
        <v>0</v>
      </c>
      <c r="CH54" s="1">
        <v>1</v>
      </c>
      <c r="CI54" s="8">
        <v>0</v>
      </c>
      <c r="CJ54" s="8">
        <v>0</v>
      </c>
      <c r="CK54" s="8">
        <v>0</v>
      </c>
      <c r="CL54" s="8">
        <v>1</v>
      </c>
      <c r="CM54" s="8">
        <v>0</v>
      </c>
      <c r="CN54" s="8">
        <v>0</v>
      </c>
      <c r="CO54" s="8">
        <v>1</v>
      </c>
      <c r="CP54" s="8">
        <v>0</v>
      </c>
      <c r="CQ54" s="8">
        <v>1</v>
      </c>
      <c r="CR54" s="8">
        <v>0</v>
      </c>
      <c r="CS54" s="8">
        <v>0</v>
      </c>
      <c r="CT54" s="8">
        <v>0</v>
      </c>
      <c r="CU54" s="8">
        <v>1</v>
      </c>
      <c r="CV54" s="8">
        <v>0</v>
      </c>
      <c r="CW54" s="8">
        <v>1</v>
      </c>
      <c r="CX54" s="8">
        <v>0</v>
      </c>
      <c r="CY54" s="8" t="s">
        <v>370</v>
      </c>
      <c r="CZ54" s="8" t="s">
        <v>370</v>
      </c>
      <c r="DA54" s="8" t="s">
        <v>370</v>
      </c>
      <c r="DB54" s="8" t="s">
        <v>370</v>
      </c>
      <c r="DC54" s="8" t="s">
        <v>370</v>
      </c>
      <c r="DD54" s="8" t="s">
        <v>370</v>
      </c>
      <c r="DE54" s="8" t="s">
        <v>370</v>
      </c>
      <c r="DF54" s="8" t="s">
        <v>370</v>
      </c>
      <c r="DG54" s="8" t="s">
        <v>370</v>
      </c>
      <c r="DH54" s="8">
        <v>1</v>
      </c>
      <c r="DI54" s="8">
        <v>0</v>
      </c>
      <c r="DJ54" s="8">
        <v>0</v>
      </c>
      <c r="DK54" s="7"/>
    </row>
    <row r="55" spans="1:115" x14ac:dyDescent="0.35">
      <c r="A55" s="7" t="s">
        <v>314</v>
      </c>
      <c r="B55" s="1" t="s">
        <v>107</v>
      </c>
      <c r="C55" s="1">
        <v>0</v>
      </c>
      <c r="D55" s="1">
        <v>0</v>
      </c>
      <c r="E55" s="1">
        <v>0</v>
      </c>
      <c r="F55" s="1">
        <v>1</v>
      </c>
      <c r="G55" s="1">
        <v>0</v>
      </c>
      <c r="H55" s="1">
        <f t="shared" si="1"/>
        <v>4</v>
      </c>
      <c r="I55" s="1">
        <v>1</v>
      </c>
      <c r="J55" s="8">
        <v>0</v>
      </c>
      <c r="K55" s="8">
        <v>1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1</v>
      </c>
      <c r="T55" s="1">
        <v>1</v>
      </c>
      <c r="U55" s="1">
        <v>0</v>
      </c>
      <c r="V55" s="8">
        <v>1</v>
      </c>
      <c r="W55" s="8">
        <v>0</v>
      </c>
      <c r="X55" s="1">
        <v>0</v>
      </c>
      <c r="Y55" s="1">
        <v>0</v>
      </c>
      <c r="Z55" s="1">
        <v>0</v>
      </c>
      <c r="AA55" s="1">
        <v>0</v>
      </c>
      <c r="AB55" s="1">
        <v>1</v>
      </c>
      <c r="AC55" s="1">
        <v>0</v>
      </c>
      <c r="AD55" s="1">
        <v>0</v>
      </c>
      <c r="AE55" s="1">
        <v>100</v>
      </c>
      <c r="AF55" s="1">
        <v>4</v>
      </c>
      <c r="AG55" s="1">
        <v>1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1</v>
      </c>
      <c r="AP55" s="1">
        <v>0</v>
      </c>
      <c r="AQ55" s="1">
        <v>1</v>
      </c>
      <c r="AR55" s="1">
        <v>15</v>
      </c>
      <c r="AS55" s="1">
        <v>1</v>
      </c>
      <c r="AT55" s="1">
        <v>0</v>
      </c>
      <c r="AU55" s="1">
        <v>0</v>
      </c>
      <c r="AV55" s="1">
        <v>0</v>
      </c>
      <c r="AW55" s="1">
        <v>1</v>
      </c>
      <c r="AX55" s="1">
        <v>0</v>
      </c>
      <c r="AY55" s="1">
        <v>1</v>
      </c>
      <c r="AZ55" s="1">
        <v>0</v>
      </c>
      <c r="BA55" s="1">
        <v>0</v>
      </c>
      <c r="BB55" s="1">
        <v>1</v>
      </c>
      <c r="BC55" s="1">
        <v>1</v>
      </c>
      <c r="BD55" s="8">
        <v>0</v>
      </c>
      <c r="BE55" s="8">
        <v>1</v>
      </c>
      <c r="BF55" s="8">
        <v>0</v>
      </c>
      <c r="BG55" s="8">
        <v>1</v>
      </c>
      <c r="BH55" s="8">
        <v>1</v>
      </c>
      <c r="BI55" s="8">
        <v>0</v>
      </c>
      <c r="BJ55" s="8">
        <v>0</v>
      </c>
      <c r="BK55" s="8">
        <v>1</v>
      </c>
      <c r="BL55" s="8">
        <v>0</v>
      </c>
      <c r="BM55" s="8">
        <v>0</v>
      </c>
      <c r="BN55" s="8">
        <v>1</v>
      </c>
      <c r="BO55" s="8">
        <v>0</v>
      </c>
      <c r="BP55" s="8">
        <v>0</v>
      </c>
      <c r="BQ55" s="8">
        <v>1</v>
      </c>
      <c r="BR55" s="8">
        <v>1</v>
      </c>
      <c r="BS55" s="8">
        <v>0</v>
      </c>
      <c r="BT55" s="8">
        <v>7</v>
      </c>
      <c r="BU55" s="8">
        <v>6</v>
      </c>
      <c r="BV55" s="1">
        <v>3</v>
      </c>
      <c r="BW55" s="1">
        <v>3</v>
      </c>
      <c r="BX55" s="1">
        <v>7</v>
      </c>
      <c r="BY55" s="1">
        <v>7</v>
      </c>
      <c r="BZ55" s="1">
        <v>6</v>
      </c>
      <c r="CA55" s="1">
        <v>4</v>
      </c>
      <c r="CB55" s="1">
        <v>4</v>
      </c>
      <c r="CC55" s="1">
        <v>0</v>
      </c>
      <c r="CD55" s="1">
        <v>1</v>
      </c>
      <c r="CE55" s="1">
        <v>0</v>
      </c>
      <c r="CF55" s="1">
        <v>0</v>
      </c>
      <c r="CG55" s="1">
        <v>0</v>
      </c>
      <c r="CH55" s="1">
        <v>0</v>
      </c>
      <c r="CI55" s="8">
        <v>1</v>
      </c>
      <c r="CJ55" s="8">
        <v>1</v>
      </c>
      <c r="CK55" s="8">
        <v>0</v>
      </c>
      <c r="CL55" s="8">
        <v>0</v>
      </c>
      <c r="CM55" s="8">
        <v>0</v>
      </c>
      <c r="CN55" s="8">
        <v>1</v>
      </c>
      <c r="CO55" s="8">
        <v>0</v>
      </c>
      <c r="CP55" s="8">
        <v>0</v>
      </c>
      <c r="CQ55" s="8">
        <v>1</v>
      </c>
      <c r="CR55" s="8">
        <v>0</v>
      </c>
      <c r="CS55" s="8">
        <v>0</v>
      </c>
      <c r="CT55" s="8">
        <v>0</v>
      </c>
      <c r="CU55" s="8">
        <v>1</v>
      </c>
      <c r="CV55" s="8">
        <v>1</v>
      </c>
      <c r="CW55" s="8">
        <v>0</v>
      </c>
      <c r="CX55" s="8">
        <v>0</v>
      </c>
      <c r="CY55" s="8">
        <v>0</v>
      </c>
      <c r="CZ55" s="8">
        <v>0</v>
      </c>
      <c r="DA55" s="8">
        <v>1</v>
      </c>
      <c r="DB55" s="8">
        <v>0</v>
      </c>
      <c r="DC55" s="8">
        <v>0</v>
      </c>
      <c r="DD55" s="8">
        <v>1</v>
      </c>
      <c r="DE55" s="8">
        <v>0</v>
      </c>
      <c r="DF55" s="8">
        <v>1</v>
      </c>
      <c r="DG55" s="8">
        <v>0</v>
      </c>
      <c r="DH55" s="8">
        <v>0</v>
      </c>
      <c r="DI55" s="8">
        <v>1</v>
      </c>
      <c r="DJ55" s="8">
        <v>0</v>
      </c>
      <c r="DK55" s="7"/>
    </row>
    <row r="56" spans="1:115" x14ac:dyDescent="0.35">
      <c r="A56" s="7" t="s">
        <v>314</v>
      </c>
      <c r="B56" s="1" t="s">
        <v>108</v>
      </c>
      <c r="C56" s="1">
        <v>0</v>
      </c>
      <c r="D56" s="1">
        <v>1</v>
      </c>
      <c r="E56" s="1">
        <v>0</v>
      </c>
      <c r="F56" s="1">
        <v>0</v>
      </c>
      <c r="G56" s="1">
        <v>0</v>
      </c>
      <c r="H56" s="1">
        <f t="shared" si="1"/>
        <v>2</v>
      </c>
      <c r="I56" s="1">
        <v>1</v>
      </c>
      <c r="J56" s="8">
        <v>0</v>
      </c>
      <c r="K56" s="8">
        <v>0</v>
      </c>
      <c r="L56" s="1">
        <v>0</v>
      </c>
      <c r="M56" s="1">
        <v>0</v>
      </c>
      <c r="N56" s="1">
        <v>1</v>
      </c>
      <c r="O56" s="1">
        <v>0</v>
      </c>
      <c r="P56" s="1">
        <v>0</v>
      </c>
      <c r="Q56" s="1">
        <v>0</v>
      </c>
      <c r="R56" s="1">
        <v>0</v>
      </c>
      <c r="S56" s="1">
        <v>1</v>
      </c>
      <c r="T56" s="1">
        <v>1</v>
      </c>
      <c r="U56" s="1">
        <v>0</v>
      </c>
      <c r="V56" s="1">
        <v>1</v>
      </c>
      <c r="W56" s="1">
        <v>0</v>
      </c>
      <c r="X56" s="1">
        <v>1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1</v>
      </c>
      <c r="AE56" s="1">
        <v>60</v>
      </c>
      <c r="AF56" s="1">
        <v>5</v>
      </c>
      <c r="AG56" s="1">
        <v>1</v>
      </c>
      <c r="AH56" s="1">
        <v>0</v>
      </c>
      <c r="AI56" s="1">
        <v>0</v>
      </c>
      <c r="AJ56" s="1">
        <v>0</v>
      </c>
      <c r="AK56" s="1">
        <v>0</v>
      </c>
      <c r="AL56" s="1">
        <v>0</v>
      </c>
      <c r="AM56" s="1">
        <v>0</v>
      </c>
      <c r="AN56" s="1">
        <v>0</v>
      </c>
      <c r="AO56" s="1">
        <v>1</v>
      </c>
      <c r="AP56" s="1">
        <v>0</v>
      </c>
      <c r="AQ56" s="1">
        <v>1</v>
      </c>
      <c r="AR56" s="1">
        <v>9</v>
      </c>
      <c r="AS56" s="1">
        <v>1</v>
      </c>
      <c r="AT56" s="1">
        <v>0</v>
      </c>
      <c r="AU56" s="1">
        <v>0</v>
      </c>
      <c r="AV56" s="1">
        <v>1</v>
      </c>
      <c r="AW56" s="1">
        <v>0</v>
      </c>
      <c r="AX56" s="1">
        <v>0</v>
      </c>
      <c r="AY56" s="1">
        <v>1</v>
      </c>
      <c r="AZ56" s="1">
        <v>0</v>
      </c>
      <c r="BA56" s="1">
        <v>1</v>
      </c>
      <c r="BB56" s="1">
        <v>0</v>
      </c>
      <c r="BC56" s="1">
        <v>1</v>
      </c>
      <c r="BD56" s="8">
        <v>0</v>
      </c>
      <c r="BE56" s="8">
        <v>0</v>
      </c>
      <c r="BF56" s="8">
        <v>0</v>
      </c>
      <c r="BG56" s="8">
        <v>1</v>
      </c>
      <c r="BH56" s="8">
        <v>1</v>
      </c>
      <c r="BI56" s="8">
        <v>0</v>
      </c>
      <c r="BJ56" s="8">
        <v>1</v>
      </c>
      <c r="BK56" s="8">
        <v>0</v>
      </c>
      <c r="BL56" s="8">
        <v>1</v>
      </c>
      <c r="BM56" s="8">
        <v>0</v>
      </c>
      <c r="BN56" s="8">
        <v>1</v>
      </c>
      <c r="BO56" s="8">
        <v>0</v>
      </c>
      <c r="BP56" s="8">
        <v>1</v>
      </c>
      <c r="BQ56" s="8">
        <v>0</v>
      </c>
      <c r="BR56" s="8">
        <v>1</v>
      </c>
      <c r="BS56" s="8">
        <v>0</v>
      </c>
      <c r="BT56" s="8">
        <v>7</v>
      </c>
      <c r="BU56" s="8">
        <v>7</v>
      </c>
      <c r="BV56" s="1">
        <v>6</v>
      </c>
      <c r="BW56" s="1">
        <v>6</v>
      </c>
      <c r="BX56" s="1">
        <v>6</v>
      </c>
      <c r="BY56" s="1">
        <v>5</v>
      </c>
      <c r="BZ56" s="1">
        <v>5</v>
      </c>
      <c r="CA56" s="1">
        <v>6</v>
      </c>
      <c r="CB56" s="1">
        <v>5</v>
      </c>
      <c r="CC56" s="1">
        <v>0</v>
      </c>
      <c r="CD56" s="1">
        <v>1</v>
      </c>
      <c r="CE56" s="1">
        <v>0</v>
      </c>
      <c r="CF56" s="1">
        <v>0</v>
      </c>
      <c r="CG56" s="1">
        <v>0</v>
      </c>
      <c r="CH56" s="1">
        <v>1</v>
      </c>
      <c r="CI56" s="8">
        <v>0</v>
      </c>
      <c r="CJ56" s="8">
        <v>0</v>
      </c>
      <c r="CK56" s="8">
        <v>0</v>
      </c>
      <c r="CL56" s="8">
        <v>1</v>
      </c>
      <c r="CM56" s="8">
        <v>0</v>
      </c>
      <c r="CN56" s="8">
        <v>0</v>
      </c>
      <c r="CO56" s="8">
        <v>1</v>
      </c>
      <c r="CP56" s="8">
        <v>0</v>
      </c>
      <c r="CQ56" s="8">
        <v>1</v>
      </c>
      <c r="CR56" s="8">
        <v>0</v>
      </c>
      <c r="CS56" s="8">
        <v>0</v>
      </c>
      <c r="CT56" s="8">
        <v>0</v>
      </c>
      <c r="CU56" s="8">
        <v>1</v>
      </c>
      <c r="CV56" s="8">
        <v>0</v>
      </c>
      <c r="CW56" s="8">
        <v>1</v>
      </c>
      <c r="CX56" s="8">
        <v>0</v>
      </c>
      <c r="CY56" s="8">
        <v>0</v>
      </c>
      <c r="CZ56" s="8">
        <v>0</v>
      </c>
      <c r="DA56" s="8">
        <v>1</v>
      </c>
      <c r="DB56" s="8">
        <v>0</v>
      </c>
      <c r="DC56" s="8">
        <v>1</v>
      </c>
      <c r="DD56" s="8">
        <v>1</v>
      </c>
      <c r="DE56" s="8">
        <v>0</v>
      </c>
      <c r="DF56" s="8">
        <v>1</v>
      </c>
      <c r="DG56" s="8">
        <v>0</v>
      </c>
      <c r="DH56" s="8">
        <v>1</v>
      </c>
      <c r="DI56" s="8">
        <v>0</v>
      </c>
      <c r="DJ56" s="8">
        <v>0</v>
      </c>
      <c r="DK56" s="7"/>
    </row>
    <row r="57" spans="1:115" x14ac:dyDescent="0.35">
      <c r="A57" s="7" t="s">
        <v>314</v>
      </c>
      <c r="B57" s="1" t="s">
        <v>109</v>
      </c>
      <c r="C57" s="1">
        <v>0</v>
      </c>
      <c r="D57" s="1">
        <v>1</v>
      </c>
      <c r="E57" s="1">
        <v>0</v>
      </c>
      <c r="F57" s="1">
        <v>0</v>
      </c>
      <c r="G57" s="1">
        <v>0</v>
      </c>
      <c r="H57" s="1">
        <f t="shared" si="1"/>
        <v>2</v>
      </c>
      <c r="I57" s="1">
        <v>1</v>
      </c>
      <c r="J57" s="8">
        <v>0</v>
      </c>
      <c r="K57" s="8">
        <v>0</v>
      </c>
      <c r="L57" s="1">
        <v>1</v>
      </c>
      <c r="M57" s="1">
        <v>0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1</v>
      </c>
      <c r="T57" s="1">
        <v>1</v>
      </c>
      <c r="U57" s="1">
        <v>0</v>
      </c>
      <c r="V57" s="1">
        <v>1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1</v>
      </c>
      <c r="AD57" s="1">
        <v>0</v>
      </c>
      <c r="AE57" s="1">
        <v>90</v>
      </c>
      <c r="AF57" s="1">
        <v>3</v>
      </c>
      <c r="AG57" s="1">
        <v>1</v>
      </c>
      <c r="AH57" s="1">
        <v>0</v>
      </c>
      <c r="AI57" s="1">
        <v>0</v>
      </c>
      <c r="AJ57" s="1">
        <v>0</v>
      </c>
      <c r="AK57" s="1">
        <v>0</v>
      </c>
      <c r="AL57" s="1">
        <v>0</v>
      </c>
      <c r="AM57" s="1">
        <v>0</v>
      </c>
      <c r="AN57" s="8">
        <v>0</v>
      </c>
      <c r="AO57" s="8">
        <v>1</v>
      </c>
      <c r="AP57" s="8">
        <v>0</v>
      </c>
      <c r="AQ57" s="1">
        <v>1</v>
      </c>
      <c r="AR57" s="1">
        <v>15</v>
      </c>
      <c r="AS57" s="1">
        <v>1</v>
      </c>
      <c r="AT57" s="1">
        <v>0</v>
      </c>
      <c r="AU57" s="1">
        <v>0</v>
      </c>
      <c r="AV57" s="1">
        <v>1</v>
      </c>
      <c r="AW57" s="1">
        <v>0</v>
      </c>
      <c r="AX57" s="1">
        <v>0</v>
      </c>
      <c r="AY57" s="1">
        <v>1</v>
      </c>
      <c r="AZ57" s="1">
        <v>0</v>
      </c>
      <c r="BA57" s="1">
        <v>0</v>
      </c>
      <c r="BB57" s="1">
        <v>1</v>
      </c>
      <c r="BC57" s="1">
        <v>1</v>
      </c>
      <c r="BD57" s="8">
        <v>0</v>
      </c>
      <c r="BE57" s="8">
        <v>1</v>
      </c>
      <c r="BF57" s="8">
        <v>1</v>
      </c>
      <c r="BG57" s="8">
        <v>0</v>
      </c>
      <c r="BH57" s="8">
        <v>1</v>
      </c>
      <c r="BI57" s="8">
        <v>1</v>
      </c>
      <c r="BJ57" s="8">
        <v>0</v>
      </c>
      <c r="BK57" s="8">
        <v>1</v>
      </c>
      <c r="BL57" s="8">
        <v>0</v>
      </c>
      <c r="BM57" s="8">
        <v>0</v>
      </c>
      <c r="BN57" s="8">
        <v>1</v>
      </c>
      <c r="BO57" s="8">
        <v>0</v>
      </c>
      <c r="BP57" s="8">
        <v>0</v>
      </c>
      <c r="BQ57" s="8">
        <v>1</v>
      </c>
      <c r="BR57" s="8">
        <v>1</v>
      </c>
      <c r="BS57" s="8">
        <v>0</v>
      </c>
      <c r="BT57" s="8">
        <v>5</v>
      </c>
      <c r="BU57" s="8">
        <v>7</v>
      </c>
      <c r="BV57" s="1">
        <v>5</v>
      </c>
      <c r="BW57" s="1">
        <v>4</v>
      </c>
      <c r="BX57" s="1">
        <v>6</v>
      </c>
      <c r="BY57" s="1">
        <v>5</v>
      </c>
      <c r="BZ57" s="1">
        <v>5</v>
      </c>
      <c r="CA57" s="1">
        <v>5</v>
      </c>
      <c r="CB57" s="1">
        <v>6</v>
      </c>
      <c r="CC57" s="1">
        <v>1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8">
        <v>1</v>
      </c>
      <c r="CJ57" s="8">
        <v>0</v>
      </c>
      <c r="CK57" s="8">
        <v>0</v>
      </c>
      <c r="CL57" s="8">
        <v>1</v>
      </c>
      <c r="CM57" s="8">
        <v>1</v>
      </c>
      <c r="CN57" s="8">
        <v>0</v>
      </c>
      <c r="CO57" s="8">
        <v>0</v>
      </c>
      <c r="CP57" s="8">
        <v>0</v>
      </c>
      <c r="CQ57" s="8" t="s">
        <v>370</v>
      </c>
      <c r="CR57" s="8" t="s">
        <v>370</v>
      </c>
      <c r="CS57" s="8">
        <v>0</v>
      </c>
      <c r="CT57" s="8">
        <v>1</v>
      </c>
      <c r="CU57" s="8">
        <v>0</v>
      </c>
      <c r="CV57" s="8">
        <v>1</v>
      </c>
      <c r="CW57" s="8">
        <v>0</v>
      </c>
      <c r="CX57" s="8">
        <v>0</v>
      </c>
      <c r="CY57" s="8" t="s">
        <v>370</v>
      </c>
      <c r="CZ57" s="8" t="s">
        <v>370</v>
      </c>
      <c r="DA57" s="8" t="s">
        <v>370</v>
      </c>
      <c r="DB57" s="8">
        <v>0</v>
      </c>
      <c r="DC57" s="8">
        <v>1</v>
      </c>
      <c r="DD57" s="8">
        <v>0</v>
      </c>
      <c r="DE57" s="8">
        <v>1</v>
      </c>
      <c r="DF57" s="8">
        <v>0</v>
      </c>
      <c r="DG57" s="8">
        <v>0</v>
      </c>
      <c r="DH57" s="8">
        <v>1</v>
      </c>
      <c r="DI57" s="8">
        <v>0</v>
      </c>
      <c r="DJ57" s="8">
        <v>0</v>
      </c>
      <c r="DK57" s="7"/>
    </row>
    <row r="58" spans="1:115" x14ac:dyDescent="0.35">
      <c r="A58" s="7" t="s">
        <v>314</v>
      </c>
      <c r="B58" s="1" t="s">
        <v>110</v>
      </c>
      <c r="C58" s="1">
        <v>0</v>
      </c>
      <c r="D58" s="1">
        <v>0</v>
      </c>
      <c r="E58" s="1">
        <v>0</v>
      </c>
      <c r="F58" s="1">
        <v>1</v>
      </c>
      <c r="G58" s="1">
        <v>0</v>
      </c>
      <c r="H58" s="1">
        <f t="shared" si="1"/>
        <v>4</v>
      </c>
      <c r="I58" s="1">
        <v>1</v>
      </c>
      <c r="J58" s="8">
        <v>1</v>
      </c>
      <c r="K58" s="8">
        <v>0</v>
      </c>
      <c r="L58" s="1">
        <v>0</v>
      </c>
      <c r="M58" s="1">
        <v>0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1</v>
      </c>
      <c r="T58" s="1">
        <v>1</v>
      </c>
      <c r="U58" s="1">
        <v>0</v>
      </c>
      <c r="V58" s="1">
        <v>1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1</v>
      </c>
      <c r="AC58" s="1">
        <v>0</v>
      </c>
      <c r="AD58" s="1">
        <v>0</v>
      </c>
      <c r="AE58" s="1">
        <v>100</v>
      </c>
      <c r="AF58" s="1">
        <v>3</v>
      </c>
      <c r="AG58" s="1">
        <v>0</v>
      </c>
      <c r="AH58" s="1">
        <v>1</v>
      </c>
      <c r="AI58" s="1">
        <v>0</v>
      </c>
      <c r="AJ58" s="1">
        <v>0</v>
      </c>
      <c r="AK58" s="1">
        <v>0</v>
      </c>
      <c r="AL58" s="1">
        <v>0</v>
      </c>
      <c r="AM58" s="1">
        <v>0</v>
      </c>
      <c r="AN58" s="8">
        <v>0</v>
      </c>
      <c r="AO58" s="8">
        <v>1</v>
      </c>
      <c r="AP58" s="8">
        <v>0</v>
      </c>
      <c r="AQ58" s="1">
        <v>1</v>
      </c>
      <c r="AR58" s="1">
        <v>10</v>
      </c>
      <c r="AS58" s="1">
        <v>1</v>
      </c>
      <c r="AT58" s="1">
        <v>0</v>
      </c>
      <c r="AU58" s="1">
        <v>0</v>
      </c>
      <c r="AV58" s="1">
        <v>1</v>
      </c>
      <c r="AW58" s="1">
        <v>0</v>
      </c>
      <c r="AX58" s="1">
        <v>0</v>
      </c>
      <c r="AY58" s="1">
        <v>1</v>
      </c>
      <c r="AZ58" s="1">
        <v>0</v>
      </c>
      <c r="BA58" s="1">
        <v>0</v>
      </c>
      <c r="BB58" s="1">
        <v>1</v>
      </c>
      <c r="BC58" s="1">
        <v>1</v>
      </c>
      <c r="BD58" s="8">
        <v>0</v>
      </c>
      <c r="BE58" s="8">
        <v>1</v>
      </c>
      <c r="BF58" s="8">
        <v>0</v>
      </c>
      <c r="BG58" s="8">
        <v>1</v>
      </c>
      <c r="BH58" s="8">
        <v>1</v>
      </c>
      <c r="BI58" s="8">
        <v>0</v>
      </c>
      <c r="BJ58" s="8">
        <v>0</v>
      </c>
      <c r="BK58" s="8">
        <v>1</v>
      </c>
      <c r="BL58" s="8">
        <v>0</v>
      </c>
      <c r="BM58" s="8">
        <v>0</v>
      </c>
      <c r="BN58" s="8">
        <v>1</v>
      </c>
      <c r="BO58" s="8">
        <v>0</v>
      </c>
      <c r="BP58" s="8">
        <v>1</v>
      </c>
      <c r="BQ58" s="8">
        <v>0</v>
      </c>
      <c r="BR58" s="8">
        <v>1</v>
      </c>
      <c r="BS58" s="8">
        <v>0</v>
      </c>
      <c r="BT58" s="8">
        <v>7</v>
      </c>
      <c r="BU58" s="8">
        <v>7</v>
      </c>
      <c r="BV58" s="1">
        <v>4</v>
      </c>
      <c r="BW58" s="1">
        <v>7</v>
      </c>
      <c r="BX58" s="1">
        <v>5</v>
      </c>
      <c r="BY58" s="1">
        <v>5</v>
      </c>
      <c r="BZ58" s="1">
        <v>4</v>
      </c>
      <c r="CA58" s="1">
        <v>6</v>
      </c>
      <c r="CB58" s="1">
        <v>5</v>
      </c>
      <c r="CC58" s="1">
        <v>0</v>
      </c>
      <c r="CD58" s="1">
        <v>1</v>
      </c>
      <c r="CE58" s="1">
        <v>0</v>
      </c>
      <c r="CF58" s="1">
        <v>0</v>
      </c>
      <c r="CG58" s="1">
        <v>0</v>
      </c>
      <c r="CH58" s="1">
        <v>1</v>
      </c>
      <c r="CI58" s="8">
        <v>0</v>
      </c>
      <c r="CJ58" s="8">
        <v>1</v>
      </c>
      <c r="CK58" s="8">
        <v>0</v>
      </c>
      <c r="CL58" s="8">
        <v>0</v>
      </c>
      <c r="CM58" s="8">
        <v>0</v>
      </c>
      <c r="CN58" s="8">
        <v>1</v>
      </c>
      <c r="CO58" s="8">
        <v>0</v>
      </c>
      <c r="CP58" s="8">
        <v>0</v>
      </c>
      <c r="CQ58" s="8">
        <v>1</v>
      </c>
      <c r="CR58" s="8">
        <v>0</v>
      </c>
      <c r="CS58" s="8">
        <v>0</v>
      </c>
      <c r="CT58" s="8">
        <v>0</v>
      </c>
      <c r="CU58" s="8">
        <v>1</v>
      </c>
      <c r="CV58" s="8">
        <v>0</v>
      </c>
      <c r="CW58" s="8">
        <v>1</v>
      </c>
      <c r="CX58" s="8">
        <v>0</v>
      </c>
      <c r="CY58" s="8">
        <v>1</v>
      </c>
      <c r="CZ58" s="8">
        <v>0</v>
      </c>
      <c r="DA58" s="8">
        <v>0</v>
      </c>
      <c r="DB58" s="8">
        <v>0</v>
      </c>
      <c r="DC58" s="8">
        <v>0</v>
      </c>
      <c r="DD58" s="8">
        <v>1</v>
      </c>
      <c r="DE58" s="8">
        <v>1</v>
      </c>
      <c r="DF58" s="8">
        <v>0</v>
      </c>
      <c r="DG58" s="8">
        <v>0</v>
      </c>
      <c r="DH58" s="8">
        <v>1</v>
      </c>
      <c r="DI58" s="8">
        <v>0</v>
      </c>
      <c r="DJ58" s="8">
        <v>0</v>
      </c>
      <c r="DK58" s="7"/>
    </row>
    <row r="59" spans="1:115" x14ac:dyDescent="0.35">
      <c r="A59" s="7" t="s">
        <v>314</v>
      </c>
      <c r="B59" s="1" t="s">
        <v>111</v>
      </c>
      <c r="C59" s="1">
        <v>0</v>
      </c>
      <c r="D59" s="1">
        <v>1</v>
      </c>
      <c r="E59" s="1">
        <v>0</v>
      </c>
      <c r="F59" s="1">
        <v>0</v>
      </c>
      <c r="G59" s="1">
        <v>0</v>
      </c>
      <c r="H59" s="1">
        <f t="shared" si="1"/>
        <v>2</v>
      </c>
      <c r="I59" s="1">
        <v>1</v>
      </c>
      <c r="J59" s="8">
        <v>0</v>
      </c>
      <c r="K59" s="8">
        <v>1</v>
      </c>
      <c r="L59" s="1">
        <v>0</v>
      </c>
      <c r="M59" s="1">
        <v>0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1</v>
      </c>
      <c r="T59" s="1">
        <v>1</v>
      </c>
      <c r="U59" s="1">
        <v>0</v>
      </c>
      <c r="V59" s="1">
        <v>1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1</v>
      </c>
      <c r="AD59" s="1">
        <v>0</v>
      </c>
      <c r="AE59" s="1">
        <v>100</v>
      </c>
      <c r="AF59" s="1">
        <v>4</v>
      </c>
      <c r="AG59" s="1">
        <v>1</v>
      </c>
      <c r="AH59" s="1">
        <v>0</v>
      </c>
      <c r="AI59" s="1">
        <v>0</v>
      </c>
      <c r="AJ59" s="1">
        <v>0</v>
      </c>
      <c r="AK59" s="1">
        <v>0</v>
      </c>
      <c r="AL59" s="1">
        <v>0</v>
      </c>
      <c r="AM59" s="1">
        <v>0</v>
      </c>
      <c r="AN59" s="8">
        <v>0</v>
      </c>
      <c r="AO59" s="8">
        <v>1</v>
      </c>
      <c r="AP59" s="8">
        <v>0</v>
      </c>
      <c r="AQ59" s="1">
        <v>1</v>
      </c>
      <c r="AR59" s="1">
        <v>15</v>
      </c>
      <c r="AS59" s="1">
        <v>1</v>
      </c>
      <c r="AT59" s="1">
        <v>0</v>
      </c>
      <c r="AU59" s="1">
        <v>0</v>
      </c>
      <c r="AV59" s="1">
        <v>1</v>
      </c>
      <c r="AW59" s="1">
        <v>0</v>
      </c>
      <c r="AX59" s="1">
        <v>0</v>
      </c>
      <c r="AY59" s="1">
        <v>1</v>
      </c>
      <c r="AZ59" s="1">
        <v>0</v>
      </c>
      <c r="BA59" s="1">
        <v>0</v>
      </c>
      <c r="BB59" s="1">
        <v>1</v>
      </c>
      <c r="BC59" s="1">
        <v>1</v>
      </c>
      <c r="BD59" s="8">
        <v>0</v>
      </c>
      <c r="BE59" s="8">
        <v>1</v>
      </c>
      <c r="BF59" s="8">
        <v>1</v>
      </c>
      <c r="BG59" s="8">
        <v>0</v>
      </c>
      <c r="BH59" s="8">
        <v>1</v>
      </c>
      <c r="BI59" s="8">
        <v>0</v>
      </c>
      <c r="BJ59" s="8">
        <v>0</v>
      </c>
      <c r="BK59" s="8">
        <v>1</v>
      </c>
      <c r="BL59" s="8">
        <v>0</v>
      </c>
      <c r="BM59" s="8">
        <v>0</v>
      </c>
      <c r="BN59" s="8">
        <v>1</v>
      </c>
      <c r="BO59" s="8">
        <v>0</v>
      </c>
      <c r="BP59" s="8" t="s">
        <v>370</v>
      </c>
      <c r="BQ59" s="8" t="s">
        <v>370</v>
      </c>
      <c r="BR59" s="8">
        <v>1</v>
      </c>
      <c r="BS59" s="8">
        <v>0</v>
      </c>
      <c r="BT59" s="8">
        <v>6</v>
      </c>
      <c r="BU59" s="8">
        <v>7</v>
      </c>
      <c r="BV59" s="1">
        <v>4</v>
      </c>
      <c r="BW59" s="1">
        <v>5</v>
      </c>
      <c r="BX59" s="1">
        <v>6</v>
      </c>
      <c r="BY59" s="1">
        <v>4</v>
      </c>
      <c r="BZ59" s="1">
        <v>6</v>
      </c>
      <c r="CA59" s="1">
        <v>4</v>
      </c>
      <c r="CB59" s="1">
        <v>4</v>
      </c>
      <c r="CC59" s="1">
        <v>1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8">
        <v>1</v>
      </c>
      <c r="CJ59" s="8">
        <v>0</v>
      </c>
      <c r="CK59" s="8">
        <v>0</v>
      </c>
      <c r="CL59" s="8">
        <v>1</v>
      </c>
      <c r="CM59" s="8" t="s">
        <v>370</v>
      </c>
      <c r="CN59" s="8" t="s">
        <v>370</v>
      </c>
      <c r="CO59" s="8" t="s">
        <v>370</v>
      </c>
      <c r="CP59" s="8" t="s">
        <v>370</v>
      </c>
      <c r="CQ59" s="8">
        <v>1</v>
      </c>
      <c r="CR59" s="8">
        <v>0</v>
      </c>
      <c r="CS59" s="8">
        <v>0</v>
      </c>
      <c r="CT59" s="8">
        <v>0</v>
      </c>
      <c r="CU59" s="8">
        <v>1</v>
      </c>
      <c r="CV59" s="8">
        <v>0</v>
      </c>
      <c r="CW59" s="8">
        <v>0</v>
      </c>
      <c r="CX59" s="8">
        <v>1</v>
      </c>
      <c r="CY59" s="8">
        <v>1</v>
      </c>
      <c r="CZ59" s="8">
        <v>0</v>
      </c>
      <c r="DA59" s="8">
        <v>0</v>
      </c>
      <c r="DB59" s="8" t="s">
        <v>370</v>
      </c>
      <c r="DC59" s="8" t="s">
        <v>370</v>
      </c>
      <c r="DD59" s="8" t="s">
        <v>370</v>
      </c>
      <c r="DE59" s="8">
        <v>0</v>
      </c>
      <c r="DF59" s="8">
        <v>1</v>
      </c>
      <c r="DG59" s="8">
        <v>0</v>
      </c>
      <c r="DH59" s="8">
        <v>1</v>
      </c>
      <c r="DI59" s="8">
        <v>0</v>
      </c>
      <c r="DJ59" s="8">
        <v>0</v>
      </c>
      <c r="DK59" s="7"/>
    </row>
    <row r="60" spans="1:115" x14ac:dyDescent="0.35">
      <c r="A60" s="7" t="s">
        <v>315</v>
      </c>
      <c r="B60" s="7" t="s">
        <v>297</v>
      </c>
      <c r="C60" s="7">
        <v>0</v>
      </c>
      <c r="D60" s="7">
        <v>1</v>
      </c>
      <c r="E60" s="7">
        <v>0</v>
      </c>
      <c r="F60" s="7">
        <v>0</v>
      </c>
      <c r="G60" s="7">
        <v>0</v>
      </c>
      <c r="H60" s="8">
        <f t="shared" si="1"/>
        <v>2</v>
      </c>
      <c r="I60" s="7">
        <v>1</v>
      </c>
      <c r="J60" s="7">
        <v>0</v>
      </c>
      <c r="K60" s="7">
        <v>0</v>
      </c>
      <c r="L60" s="7">
        <v>0</v>
      </c>
      <c r="M60" s="7">
        <v>1</v>
      </c>
      <c r="N60" s="7">
        <v>0</v>
      </c>
      <c r="O60" s="7">
        <v>0</v>
      </c>
      <c r="P60" s="7">
        <v>0</v>
      </c>
      <c r="Q60" s="7">
        <v>0</v>
      </c>
      <c r="R60" s="7">
        <v>0</v>
      </c>
      <c r="S60" s="7">
        <v>1</v>
      </c>
      <c r="T60" s="7">
        <v>1</v>
      </c>
      <c r="U60" s="8">
        <v>0</v>
      </c>
      <c r="V60" s="7">
        <v>0</v>
      </c>
      <c r="W60" s="7">
        <v>1</v>
      </c>
      <c r="X60" s="7">
        <v>0</v>
      </c>
      <c r="Y60" s="7">
        <v>0</v>
      </c>
      <c r="Z60" s="7">
        <v>0</v>
      </c>
      <c r="AA60" s="7">
        <v>0</v>
      </c>
      <c r="AB60" s="7">
        <v>0</v>
      </c>
      <c r="AC60" s="7">
        <v>0</v>
      </c>
      <c r="AD60" s="7">
        <v>1</v>
      </c>
      <c r="AE60" s="7">
        <v>80</v>
      </c>
      <c r="AF60" s="7">
        <v>4</v>
      </c>
      <c r="AG60" s="7">
        <v>1</v>
      </c>
      <c r="AH60" s="7">
        <v>0</v>
      </c>
      <c r="AI60" s="7">
        <v>0</v>
      </c>
      <c r="AJ60" s="7">
        <v>0</v>
      </c>
      <c r="AK60" s="7">
        <v>0</v>
      </c>
      <c r="AL60" s="7">
        <v>0</v>
      </c>
      <c r="AM60" s="7">
        <v>0</v>
      </c>
      <c r="AN60" s="7">
        <v>0</v>
      </c>
      <c r="AO60" s="7">
        <v>1</v>
      </c>
      <c r="AP60" s="7">
        <v>0</v>
      </c>
      <c r="AQ60" s="7">
        <v>1</v>
      </c>
      <c r="AR60" s="7">
        <f>2020-2006+1</f>
        <v>15</v>
      </c>
      <c r="AS60" s="7">
        <v>1</v>
      </c>
      <c r="AT60" s="8">
        <v>0</v>
      </c>
      <c r="AU60" s="7" t="s">
        <v>370</v>
      </c>
      <c r="AV60" s="7" t="s">
        <v>370</v>
      </c>
      <c r="AW60" s="7" t="s">
        <v>370</v>
      </c>
      <c r="AX60" s="7" t="s">
        <v>370</v>
      </c>
      <c r="AY60" s="7">
        <v>1</v>
      </c>
      <c r="AZ60" s="7">
        <v>0</v>
      </c>
      <c r="BA60" s="7">
        <v>0</v>
      </c>
      <c r="BB60" s="7">
        <v>1</v>
      </c>
      <c r="BC60" s="7">
        <v>1</v>
      </c>
      <c r="BD60" s="8">
        <v>0</v>
      </c>
      <c r="BE60" s="7">
        <v>1</v>
      </c>
      <c r="BF60" s="7">
        <v>1</v>
      </c>
      <c r="BG60" s="7">
        <v>0</v>
      </c>
      <c r="BH60" s="7">
        <v>1</v>
      </c>
      <c r="BI60" s="7">
        <v>0</v>
      </c>
      <c r="BJ60" s="7">
        <v>0</v>
      </c>
      <c r="BK60" s="7">
        <v>1</v>
      </c>
      <c r="BL60" s="7">
        <v>0</v>
      </c>
      <c r="BM60" s="7">
        <v>0</v>
      </c>
      <c r="BN60" s="7">
        <v>0</v>
      </c>
      <c r="BO60" s="8">
        <v>1</v>
      </c>
      <c r="BP60" s="7">
        <v>1</v>
      </c>
      <c r="BQ60" s="7">
        <v>1</v>
      </c>
      <c r="BR60" s="7">
        <v>1</v>
      </c>
      <c r="BS60" s="7">
        <v>0</v>
      </c>
      <c r="BT60" s="7">
        <v>6</v>
      </c>
      <c r="BU60" s="7">
        <v>7</v>
      </c>
      <c r="BV60" s="7">
        <v>4</v>
      </c>
      <c r="BW60" s="7">
        <v>7</v>
      </c>
      <c r="BX60" s="7">
        <v>7</v>
      </c>
      <c r="BY60" s="7">
        <v>6</v>
      </c>
      <c r="BZ60" s="7">
        <v>5</v>
      </c>
      <c r="CA60" s="7">
        <v>5</v>
      </c>
      <c r="CB60" s="7">
        <v>5</v>
      </c>
      <c r="CC60" s="7">
        <v>1</v>
      </c>
      <c r="CD60" s="7">
        <v>0</v>
      </c>
      <c r="CE60" s="7">
        <v>0</v>
      </c>
      <c r="CF60" s="7">
        <v>0</v>
      </c>
      <c r="CG60" s="7">
        <v>0</v>
      </c>
      <c r="CH60" s="7">
        <v>1</v>
      </c>
      <c r="CI60" s="7">
        <v>0</v>
      </c>
      <c r="CJ60" s="7">
        <v>0</v>
      </c>
      <c r="CK60" s="7">
        <v>0</v>
      </c>
      <c r="CL60" s="7">
        <v>1</v>
      </c>
      <c r="CM60" s="7">
        <v>0</v>
      </c>
      <c r="CN60" s="7">
        <v>1</v>
      </c>
      <c r="CO60" s="7">
        <v>0</v>
      </c>
      <c r="CP60" s="7">
        <v>0</v>
      </c>
      <c r="CQ60" s="7">
        <v>1</v>
      </c>
      <c r="CR60" s="7">
        <v>0</v>
      </c>
      <c r="CS60" s="7">
        <v>0</v>
      </c>
      <c r="CT60" s="7">
        <v>0</v>
      </c>
      <c r="CU60" s="7">
        <v>1</v>
      </c>
      <c r="CV60" s="7">
        <v>0</v>
      </c>
      <c r="CW60" s="7">
        <v>1</v>
      </c>
      <c r="CX60" s="7">
        <v>0</v>
      </c>
      <c r="CY60" s="7">
        <v>0</v>
      </c>
      <c r="CZ60" s="7">
        <v>1</v>
      </c>
      <c r="DA60" s="7">
        <v>0</v>
      </c>
      <c r="DB60" s="7">
        <v>0</v>
      </c>
      <c r="DC60" s="7">
        <v>1</v>
      </c>
      <c r="DD60" s="7">
        <v>0</v>
      </c>
      <c r="DE60" s="7">
        <v>0</v>
      </c>
      <c r="DF60" s="7">
        <v>0</v>
      </c>
      <c r="DG60" s="7">
        <v>1</v>
      </c>
      <c r="DH60" s="7">
        <v>1</v>
      </c>
      <c r="DI60" s="7">
        <v>0</v>
      </c>
      <c r="DJ60" s="7">
        <v>0</v>
      </c>
      <c r="DK60" s="7"/>
    </row>
    <row r="61" spans="1:115" x14ac:dyDescent="0.35">
      <c r="A61" s="7" t="s">
        <v>315</v>
      </c>
      <c r="B61" s="7" t="s">
        <v>298</v>
      </c>
      <c r="C61" s="7">
        <v>0</v>
      </c>
      <c r="D61" s="7">
        <v>0</v>
      </c>
      <c r="E61" s="7">
        <v>1</v>
      </c>
      <c r="F61" s="7">
        <v>0</v>
      </c>
      <c r="G61" s="7">
        <v>0</v>
      </c>
      <c r="H61" s="8">
        <f t="shared" si="1"/>
        <v>3</v>
      </c>
      <c r="I61" s="7">
        <v>1</v>
      </c>
      <c r="J61" s="7">
        <v>0</v>
      </c>
      <c r="K61" s="7">
        <v>0</v>
      </c>
      <c r="L61" s="7">
        <v>0</v>
      </c>
      <c r="M61" s="7">
        <v>1</v>
      </c>
      <c r="N61" s="7">
        <v>0</v>
      </c>
      <c r="O61" s="7">
        <v>1</v>
      </c>
      <c r="P61" s="7">
        <v>0</v>
      </c>
      <c r="Q61" s="7">
        <v>0</v>
      </c>
      <c r="R61" s="7">
        <v>0</v>
      </c>
      <c r="S61" s="7">
        <v>0</v>
      </c>
      <c r="T61" s="7">
        <v>1</v>
      </c>
      <c r="U61" s="8">
        <v>0</v>
      </c>
      <c r="V61" s="7">
        <v>0</v>
      </c>
      <c r="W61" s="7">
        <v>1</v>
      </c>
      <c r="X61" s="7">
        <v>0</v>
      </c>
      <c r="Y61" s="7">
        <v>0</v>
      </c>
      <c r="Z61" s="7">
        <v>1</v>
      </c>
      <c r="AA61" s="7">
        <v>0</v>
      </c>
      <c r="AB61" s="7">
        <v>0</v>
      </c>
      <c r="AC61" s="7">
        <v>0</v>
      </c>
      <c r="AD61" s="7">
        <v>0</v>
      </c>
      <c r="AE61" s="7">
        <v>0</v>
      </c>
      <c r="AF61" s="7">
        <v>3</v>
      </c>
      <c r="AG61" s="7">
        <v>0</v>
      </c>
      <c r="AH61" s="7">
        <v>0</v>
      </c>
      <c r="AI61" s="7">
        <v>0</v>
      </c>
      <c r="AJ61" s="7">
        <v>1</v>
      </c>
      <c r="AK61" s="7">
        <v>0</v>
      </c>
      <c r="AL61" s="7">
        <v>0</v>
      </c>
      <c r="AM61" s="7">
        <v>0</v>
      </c>
      <c r="AN61" s="7">
        <v>0</v>
      </c>
      <c r="AO61" s="7">
        <v>1</v>
      </c>
      <c r="AP61" s="7">
        <v>0</v>
      </c>
      <c r="AQ61" s="7">
        <v>1</v>
      </c>
      <c r="AR61" s="7">
        <v>14</v>
      </c>
      <c r="AS61" s="7">
        <v>1</v>
      </c>
      <c r="AT61" s="8">
        <v>0</v>
      </c>
      <c r="AU61" s="7" t="s">
        <v>370</v>
      </c>
      <c r="AV61" s="7" t="s">
        <v>370</v>
      </c>
      <c r="AW61" s="7" t="s">
        <v>370</v>
      </c>
      <c r="AX61" s="7" t="s">
        <v>370</v>
      </c>
      <c r="AY61" s="7">
        <v>1</v>
      </c>
      <c r="AZ61" s="7">
        <v>0</v>
      </c>
      <c r="BA61" s="7">
        <v>0</v>
      </c>
      <c r="BB61" s="7">
        <v>1</v>
      </c>
      <c r="BC61" s="7">
        <v>1</v>
      </c>
      <c r="BD61" s="8">
        <v>0</v>
      </c>
      <c r="BE61" s="7">
        <v>0</v>
      </c>
      <c r="BF61" s="7">
        <v>1</v>
      </c>
      <c r="BG61" s="7">
        <v>0</v>
      </c>
      <c r="BH61" s="7">
        <v>0</v>
      </c>
      <c r="BI61" s="7">
        <v>1</v>
      </c>
      <c r="BJ61" s="7">
        <v>0</v>
      </c>
      <c r="BK61" s="7">
        <v>1</v>
      </c>
      <c r="BL61" s="7">
        <v>0</v>
      </c>
      <c r="BM61" s="7">
        <v>0</v>
      </c>
      <c r="BN61" s="7">
        <v>1</v>
      </c>
      <c r="BO61" s="8">
        <v>0</v>
      </c>
      <c r="BP61" s="7">
        <v>1</v>
      </c>
      <c r="BQ61" s="7">
        <v>0</v>
      </c>
      <c r="BR61" s="7">
        <v>1</v>
      </c>
      <c r="BS61" s="7">
        <v>0</v>
      </c>
      <c r="BT61" s="7">
        <v>5</v>
      </c>
      <c r="BU61" s="7">
        <v>6</v>
      </c>
      <c r="BV61" s="7">
        <v>6</v>
      </c>
      <c r="BW61" s="7">
        <v>7</v>
      </c>
      <c r="BX61" s="7">
        <v>7</v>
      </c>
      <c r="BY61" s="7">
        <v>2</v>
      </c>
      <c r="BZ61" s="7">
        <v>5</v>
      </c>
      <c r="CA61" s="7">
        <v>6</v>
      </c>
      <c r="CB61" s="7">
        <v>6</v>
      </c>
      <c r="CC61" s="7">
        <v>0</v>
      </c>
      <c r="CD61" s="7">
        <v>1</v>
      </c>
      <c r="CE61" s="7">
        <v>0</v>
      </c>
      <c r="CF61" s="7">
        <v>0</v>
      </c>
      <c r="CG61" s="7">
        <v>0</v>
      </c>
      <c r="CH61" s="7">
        <v>0</v>
      </c>
      <c r="CI61" s="7">
        <v>1</v>
      </c>
      <c r="CJ61" s="7">
        <v>1</v>
      </c>
      <c r="CK61" s="7">
        <v>0</v>
      </c>
      <c r="CL61" s="7">
        <v>0</v>
      </c>
      <c r="CM61" s="7">
        <v>0</v>
      </c>
      <c r="CN61" s="7">
        <v>0</v>
      </c>
      <c r="CO61" s="7">
        <v>1</v>
      </c>
      <c r="CP61" s="7">
        <v>0</v>
      </c>
      <c r="CQ61" s="7">
        <v>1</v>
      </c>
      <c r="CR61" s="7">
        <v>0</v>
      </c>
      <c r="CS61" s="7">
        <v>0</v>
      </c>
      <c r="CT61" s="7">
        <v>0</v>
      </c>
      <c r="CU61" s="7">
        <v>1</v>
      </c>
      <c r="CV61" s="7">
        <v>0</v>
      </c>
      <c r="CW61" s="7">
        <v>1</v>
      </c>
      <c r="CX61" s="7">
        <v>0</v>
      </c>
      <c r="CY61" s="7">
        <v>0</v>
      </c>
      <c r="CZ61" s="7">
        <v>0</v>
      </c>
      <c r="DA61" s="7">
        <v>1</v>
      </c>
      <c r="DB61" s="7">
        <v>0</v>
      </c>
      <c r="DC61" s="7">
        <v>0</v>
      </c>
      <c r="DD61" s="7">
        <v>1</v>
      </c>
      <c r="DE61" s="7">
        <v>0</v>
      </c>
      <c r="DF61" s="7">
        <v>1</v>
      </c>
      <c r="DG61" s="7">
        <v>0</v>
      </c>
      <c r="DH61" s="7">
        <v>0</v>
      </c>
      <c r="DI61" s="7">
        <v>1</v>
      </c>
      <c r="DJ61" s="7">
        <v>0</v>
      </c>
      <c r="DK61" s="7"/>
    </row>
    <row r="62" spans="1:115" x14ac:dyDescent="0.35">
      <c r="A62" s="7" t="s">
        <v>315</v>
      </c>
      <c r="B62" s="7" t="s">
        <v>299</v>
      </c>
      <c r="C62" s="7">
        <v>0</v>
      </c>
      <c r="D62" s="7">
        <v>0</v>
      </c>
      <c r="E62" s="7">
        <v>1</v>
      </c>
      <c r="F62" s="7">
        <v>0</v>
      </c>
      <c r="G62" s="7">
        <v>0</v>
      </c>
      <c r="H62" s="8">
        <f t="shared" si="1"/>
        <v>3</v>
      </c>
      <c r="I62" s="7">
        <v>0</v>
      </c>
      <c r="J62" s="7">
        <v>0</v>
      </c>
      <c r="K62" s="7">
        <v>0</v>
      </c>
      <c r="L62" s="7">
        <v>0</v>
      </c>
      <c r="M62" s="7">
        <v>1</v>
      </c>
      <c r="N62" s="7">
        <v>0</v>
      </c>
      <c r="O62" s="7">
        <v>1</v>
      </c>
      <c r="P62" s="7">
        <v>0</v>
      </c>
      <c r="Q62" s="7">
        <v>0</v>
      </c>
      <c r="R62" s="7">
        <v>0</v>
      </c>
      <c r="S62" s="7">
        <v>0</v>
      </c>
      <c r="T62" s="7">
        <v>0</v>
      </c>
      <c r="U62" s="8">
        <v>1</v>
      </c>
      <c r="V62" s="7">
        <v>1</v>
      </c>
      <c r="W62" s="7">
        <v>0</v>
      </c>
      <c r="X62" s="7">
        <v>0</v>
      </c>
      <c r="Y62" s="7">
        <v>0</v>
      </c>
      <c r="Z62" s="7">
        <v>1</v>
      </c>
      <c r="AA62" s="7">
        <v>0</v>
      </c>
      <c r="AB62" s="7">
        <v>0</v>
      </c>
      <c r="AC62" s="7">
        <v>0</v>
      </c>
      <c r="AD62" s="7">
        <v>0</v>
      </c>
      <c r="AE62" s="7">
        <v>10</v>
      </c>
      <c r="AF62" s="7">
        <v>3</v>
      </c>
      <c r="AG62" s="7">
        <v>0</v>
      </c>
      <c r="AH62" s="7">
        <v>0</v>
      </c>
      <c r="AI62" s="7">
        <v>0</v>
      </c>
      <c r="AJ62" s="7">
        <v>0</v>
      </c>
      <c r="AK62" s="7">
        <v>0</v>
      </c>
      <c r="AL62" s="7">
        <v>1</v>
      </c>
      <c r="AM62" s="7">
        <v>1</v>
      </c>
      <c r="AN62" s="7">
        <v>0</v>
      </c>
      <c r="AO62" s="7">
        <v>1</v>
      </c>
      <c r="AP62" s="7">
        <v>0</v>
      </c>
      <c r="AQ62" s="7">
        <v>1</v>
      </c>
      <c r="AR62" s="7">
        <v>14</v>
      </c>
      <c r="AS62" s="7">
        <v>0</v>
      </c>
      <c r="AT62" s="8">
        <v>1</v>
      </c>
      <c r="AU62" s="7" t="s">
        <v>370</v>
      </c>
      <c r="AV62" s="7" t="s">
        <v>370</v>
      </c>
      <c r="AW62" s="7" t="s">
        <v>370</v>
      </c>
      <c r="AX62" s="7" t="s">
        <v>370</v>
      </c>
      <c r="AY62" s="7">
        <v>1</v>
      </c>
      <c r="AZ62" s="7">
        <v>0</v>
      </c>
      <c r="BA62" s="7">
        <v>0</v>
      </c>
      <c r="BB62" s="7">
        <v>1</v>
      </c>
      <c r="BC62" s="7">
        <v>1</v>
      </c>
      <c r="BD62" s="8">
        <v>0</v>
      </c>
      <c r="BE62" s="7">
        <v>0</v>
      </c>
      <c r="BF62" s="7">
        <v>1</v>
      </c>
      <c r="BG62" s="7">
        <v>0</v>
      </c>
      <c r="BH62" s="7">
        <v>0</v>
      </c>
      <c r="BI62" s="7">
        <v>1</v>
      </c>
      <c r="BJ62" s="7">
        <v>0</v>
      </c>
      <c r="BK62" s="7">
        <v>1</v>
      </c>
      <c r="BL62" s="7">
        <v>0</v>
      </c>
      <c r="BM62" s="7">
        <v>0</v>
      </c>
      <c r="BN62" s="7">
        <v>1</v>
      </c>
      <c r="BO62" s="8">
        <v>0</v>
      </c>
      <c r="BP62" s="7">
        <v>1</v>
      </c>
      <c r="BQ62" s="7">
        <v>1</v>
      </c>
      <c r="BR62" s="7">
        <v>1</v>
      </c>
      <c r="BS62" s="7">
        <v>0</v>
      </c>
      <c r="BT62" s="7">
        <v>7</v>
      </c>
      <c r="BU62" s="7">
        <v>7</v>
      </c>
      <c r="BV62" s="7">
        <v>7</v>
      </c>
      <c r="BW62" s="7">
        <v>7</v>
      </c>
      <c r="BX62" s="7">
        <v>3</v>
      </c>
      <c r="BY62" s="7">
        <v>2</v>
      </c>
      <c r="BZ62" s="7">
        <v>5</v>
      </c>
      <c r="CA62" s="7">
        <v>6</v>
      </c>
      <c r="CB62" s="7">
        <v>6</v>
      </c>
      <c r="CC62" s="7">
        <v>0</v>
      </c>
      <c r="CD62" s="7">
        <v>1</v>
      </c>
      <c r="CE62" s="7">
        <v>0</v>
      </c>
      <c r="CF62" s="7">
        <v>0</v>
      </c>
      <c r="CG62" s="7">
        <v>0</v>
      </c>
      <c r="CH62" s="7">
        <v>1</v>
      </c>
      <c r="CI62" s="7">
        <v>0</v>
      </c>
      <c r="CJ62" s="7">
        <v>0</v>
      </c>
      <c r="CK62" s="7">
        <v>0</v>
      </c>
      <c r="CL62" s="7">
        <v>1</v>
      </c>
      <c r="CM62" s="7">
        <v>0</v>
      </c>
      <c r="CN62" s="7">
        <v>1</v>
      </c>
      <c r="CO62" s="7">
        <v>0</v>
      </c>
      <c r="CP62" s="7">
        <v>0</v>
      </c>
      <c r="CQ62" s="7">
        <v>0</v>
      </c>
      <c r="CR62" s="7">
        <v>1</v>
      </c>
      <c r="CS62" s="7">
        <v>1</v>
      </c>
      <c r="CT62" s="7">
        <v>0</v>
      </c>
      <c r="CU62" s="7">
        <v>0</v>
      </c>
      <c r="CV62" s="7">
        <v>0</v>
      </c>
      <c r="CW62" s="7">
        <v>1</v>
      </c>
      <c r="CX62" s="7">
        <v>0</v>
      </c>
      <c r="CY62" s="7">
        <v>0</v>
      </c>
      <c r="CZ62" s="7">
        <v>0</v>
      </c>
      <c r="DA62" s="7">
        <v>1</v>
      </c>
      <c r="DB62" s="7">
        <v>0</v>
      </c>
      <c r="DC62" s="7">
        <v>1</v>
      </c>
      <c r="DD62" s="7">
        <v>0</v>
      </c>
      <c r="DE62" s="7">
        <v>0</v>
      </c>
      <c r="DF62" s="7">
        <v>1</v>
      </c>
      <c r="DG62" s="7">
        <v>0</v>
      </c>
      <c r="DH62" s="7">
        <v>0</v>
      </c>
      <c r="DI62" s="7">
        <v>1</v>
      </c>
      <c r="DJ62" s="7">
        <v>0</v>
      </c>
      <c r="DK62" s="7"/>
    </row>
    <row r="63" spans="1:115" x14ac:dyDescent="0.35">
      <c r="A63" s="7" t="s">
        <v>315</v>
      </c>
      <c r="B63" s="7" t="s">
        <v>300</v>
      </c>
      <c r="C63" s="7">
        <v>1</v>
      </c>
      <c r="D63" s="7">
        <v>0</v>
      </c>
      <c r="E63" s="7">
        <v>0</v>
      </c>
      <c r="F63" s="7">
        <v>0</v>
      </c>
      <c r="G63" s="7">
        <v>0</v>
      </c>
      <c r="H63" s="8">
        <f t="shared" si="1"/>
        <v>1</v>
      </c>
      <c r="I63" s="7">
        <v>0</v>
      </c>
      <c r="J63" s="7">
        <v>0</v>
      </c>
      <c r="K63" s="7">
        <v>1</v>
      </c>
      <c r="L63" s="7">
        <v>0</v>
      </c>
      <c r="M63" s="7">
        <v>0</v>
      </c>
      <c r="N63" s="7">
        <v>0</v>
      </c>
      <c r="O63" s="7">
        <v>0</v>
      </c>
      <c r="P63" s="7">
        <v>1</v>
      </c>
      <c r="Q63" s="7">
        <v>0</v>
      </c>
      <c r="R63" s="7">
        <v>0</v>
      </c>
      <c r="S63" s="7">
        <v>0</v>
      </c>
      <c r="T63" s="7">
        <v>0</v>
      </c>
      <c r="U63" s="8">
        <v>1</v>
      </c>
      <c r="V63" s="7">
        <v>0</v>
      </c>
      <c r="W63" s="7">
        <v>1</v>
      </c>
      <c r="X63" s="7">
        <v>0</v>
      </c>
      <c r="Y63" s="7">
        <v>0</v>
      </c>
      <c r="Z63" s="7">
        <v>1</v>
      </c>
      <c r="AA63" s="7">
        <v>0</v>
      </c>
      <c r="AB63" s="7">
        <v>0</v>
      </c>
      <c r="AC63" s="7">
        <v>0</v>
      </c>
      <c r="AD63" s="7">
        <v>0</v>
      </c>
      <c r="AE63" s="7">
        <v>25</v>
      </c>
      <c r="AF63" s="7">
        <v>4</v>
      </c>
      <c r="AG63" s="7">
        <v>0</v>
      </c>
      <c r="AH63" s="7">
        <v>1</v>
      </c>
      <c r="AI63" s="7">
        <v>0</v>
      </c>
      <c r="AJ63" s="7">
        <v>0</v>
      </c>
      <c r="AK63" s="7">
        <v>0</v>
      </c>
      <c r="AL63" s="7">
        <v>0</v>
      </c>
      <c r="AM63" s="7">
        <v>0</v>
      </c>
      <c r="AN63" s="7">
        <v>0</v>
      </c>
      <c r="AO63" s="7">
        <v>1</v>
      </c>
      <c r="AP63" s="7">
        <v>0</v>
      </c>
      <c r="AQ63" s="7">
        <v>1</v>
      </c>
      <c r="AR63" s="7">
        <v>7</v>
      </c>
      <c r="AS63" s="7">
        <v>0</v>
      </c>
      <c r="AT63" s="8">
        <v>1</v>
      </c>
      <c r="AU63" s="7" t="s">
        <v>370</v>
      </c>
      <c r="AV63" s="7" t="s">
        <v>370</v>
      </c>
      <c r="AW63" s="7" t="s">
        <v>370</v>
      </c>
      <c r="AX63" s="7" t="s">
        <v>370</v>
      </c>
      <c r="AY63" s="7">
        <v>1</v>
      </c>
      <c r="AZ63" s="7">
        <v>0</v>
      </c>
      <c r="BA63" s="7">
        <v>0</v>
      </c>
      <c r="BB63" s="7">
        <v>1</v>
      </c>
      <c r="BC63" s="7">
        <v>0</v>
      </c>
      <c r="BD63" s="8">
        <v>1</v>
      </c>
      <c r="BE63" s="7">
        <v>0</v>
      </c>
      <c r="BF63" s="7">
        <v>0</v>
      </c>
      <c r="BG63" s="7">
        <v>0</v>
      </c>
      <c r="BH63" s="7">
        <v>1</v>
      </c>
      <c r="BI63" s="7">
        <v>0</v>
      </c>
      <c r="BJ63" s="7">
        <v>0</v>
      </c>
      <c r="BK63" s="7">
        <v>1</v>
      </c>
      <c r="BL63" s="7">
        <v>0</v>
      </c>
      <c r="BM63" s="7">
        <v>0</v>
      </c>
      <c r="BN63" s="7">
        <v>1</v>
      </c>
      <c r="BO63" s="8">
        <v>0</v>
      </c>
      <c r="BP63" s="7">
        <v>0</v>
      </c>
      <c r="BQ63" s="7">
        <v>1</v>
      </c>
      <c r="BR63" s="7">
        <v>0</v>
      </c>
      <c r="BS63" s="7">
        <v>1</v>
      </c>
      <c r="BT63" s="7">
        <v>6</v>
      </c>
      <c r="BU63" s="7">
        <v>7</v>
      </c>
      <c r="BV63" s="7">
        <v>6</v>
      </c>
      <c r="BW63" s="7">
        <v>6</v>
      </c>
      <c r="BX63" s="7">
        <v>6</v>
      </c>
      <c r="BY63" s="7">
        <v>5</v>
      </c>
      <c r="BZ63" s="7">
        <v>5</v>
      </c>
      <c r="CA63" s="7">
        <v>5</v>
      </c>
      <c r="CB63" s="7">
        <v>5</v>
      </c>
      <c r="CC63" s="7">
        <v>0</v>
      </c>
      <c r="CD63" s="7">
        <v>1</v>
      </c>
      <c r="CE63" s="7">
        <v>0</v>
      </c>
      <c r="CF63" s="7">
        <v>0</v>
      </c>
      <c r="CG63" s="7">
        <v>0</v>
      </c>
      <c r="CH63" s="7">
        <v>1</v>
      </c>
      <c r="CI63" s="7">
        <v>0</v>
      </c>
      <c r="CJ63" s="7">
        <v>0</v>
      </c>
      <c r="CK63" s="7">
        <v>0</v>
      </c>
      <c r="CL63" s="7">
        <v>1</v>
      </c>
      <c r="CM63" s="7" t="s">
        <v>370</v>
      </c>
      <c r="CN63" s="7" t="s">
        <v>370</v>
      </c>
      <c r="CO63" s="7" t="s">
        <v>370</v>
      </c>
      <c r="CP63" s="7" t="s">
        <v>370</v>
      </c>
      <c r="CQ63" s="7" t="s">
        <v>370</v>
      </c>
      <c r="CR63" s="7" t="s">
        <v>370</v>
      </c>
      <c r="CS63" s="7">
        <v>0</v>
      </c>
      <c r="CT63" s="7">
        <v>1</v>
      </c>
      <c r="CU63" s="7">
        <v>0</v>
      </c>
      <c r="CV63" s="7">
        <v>0</v>
      </c>
      <c r="CW63" s="7">
        <v>1</v>
      </c>
      <c r="CX63" s="7">
        <v>0</v>
      </c>
      <c r="CY63" s="7" t="s">
        <v>370</v>
      </c>
      <c r="CZ63" s="7" t="s">
        <v>370</v>
      </c>
      <c r="DA63" s="7" t="s">
        <v>370</v>
      </c>
      <c r="DB63" s="7" t="s">
        <v>370</v>
      </c>
      <c r="DC63" s="7" t="s">
        <v>370</v>
      </c>
      <c r="DD63" s="7" t="s">
        <v>370</v>
      </c>
      <c r="DE63" s="7" t="s">
        <v>370</v>
      </c>
      <c r="DF63" s="7" t="s">
        <v>370</v>
      </c>
      <c r="DG63" s="7" t="s">
        <v>370</v>
      </c>
      <c r="DH63" s="7">
        <v>0</v>
      </c>
      <c r="DI63" s="7">
        <v>1</v>
      </c>
      <c r="DJ63" s="7">
        <v>0</v>
      </c>
      <c r="DK63" s="7"/>
    </row>
    <row r="64" spans="1:115" x14ac:dyDescent="0.35">
      <c r="A64" s="7" t="s">
        <v>315</v>
      </c>
      <c r="B64" s="7" t="s">
        <v>301</v>
      </c>
      <c r="C64" s="7">
        <v>0</v>
      </c>
      <c r="D64" s="7">
        <v>0</v>
      </c>
      <c r="E64" s="7">
        <v>0</v>
      </c>
      <c r="F64" s="7">
        <v>1</v>
      </c>
      <c r="G64" s="7">
        <v>0</v>
      </c>
      <c r="H64" s="8">
        <f t="shared" si="1"/>
        <v>4</v>
      </c>
      <c r="I64" s="7">
        <v>0</v>
      </c>
      <c r="J64" s="7">
        <v>0</v>
      </c>
      <c r="K64" s="7">
        <v>1</v>
      </c>
      <c r="L64" s="7">
        <v>0</v>
      </c>
      <c r="M64" s="7">
        <v>0</v>
      </c>
      <c r="N64" s="7">
        <v>0</v>
      </c>
      <c r="O64" s="7">
        <v>1</v>
      </c>
      <c r="P64" s="7">
        <v>0</v>
      </c>
      <c r="Q64" s="7">
        <v>0</v>
      </c>
      <c r="R64" s="7">
        <v>0</v>
      </c>
      <c r="S64" s="7">
        <v>0</v>
      </c>
      <c r="T64" s="7">
        <v>0</v>
      </c>
      <c r="U64" s="8">
        <v>1</v>
      </c>
      <c r="V64" s="7">
        <v>0</v>
      </c>
      <c r="W64" s="7">
        <v>1</v>
      </c>
      <c r="X64" s="7">
        <v>0</v>
      </c>
      <c r="Y64" s="7">
        <v>0</v>
      </c>
      <c r="Z64" s="7">
        <v>1</v>
      </c>
      <c r="AA64" s="7">
        <v>0</v>
      </c>
      <c r="AB64" s="7">
        <v>0</v>
      </c>
      <c r="AC64" s="7">
        <v>0</v>
      </c>
      <c r="AD64" s="7">
        <v>0</v>
      </c>
      <c r="AE64" s="7">
        <v>20</v>
      </c>
      <c r="AF64" s="7">
        <v>5</v>
      </c>
      <c r="AG64" s="7">
        <v>0</v>
      </c>
      <c r="AH64" s="7">
        <v>1</v>
      </c>
      <c r="AI64" s="7">
        <v>0</v>
      </c>
      <c r="AJ64" s="7">
        <v>0</v>
      </c>
      <c r="AK64" s="7">
        <v>0</v>
      </c>
      <c r="AL64" s="7">
        <v>0</v>
      </c>
      <c r="AM64" s="7">
        <v>0</v>
      </c>
      <c r="AN64" s="7">
        <v>0</v>
      </c>
      <c r="AO64" s="7" t="s">
        <v>370</v>
      </c>
      <c r="AP64" s="7" t="s">
        <v>370</v>
      </c>
      <c r="AQ64" s="7">
        <v>1</v>
      </c>
      <c r="AR64" s="7">
        <v>9</v>
      </c>
      <c r="AS64" s="7">
        <v>0</v>
      </c>
      <c r="AT64" s="8">
        <v>1</v>
      </c>
      <c r="AU64" s="7" t="s">
        <v>370</v>
      </c>
      <c r="AV64" s="7" t="s">
        <v>370</v>
      </c>
      <c r="AW64" s="7" t="s">
        <v>370</v>
      </c>
      <c r="AX64" s="7" t="s">
        <v>370</v>
      </c>
      <c r="AY64" s="7">
        <v>1</v>
      </c>
      <c r="AZ64" s="7">
        <v>0</v>
      </c>
      <c r="BA64" s="7">
        <v>0</v>
      </c>
      <c r="BB64" s="7">
        <v>1</v>
      </c>
      <c r="BC64" s="7">
        <v>1</v>
      </c>
      <c r="BD64" s="8">
        <v>0</v>
      </c>
      <c r="BE64" s="7">
        <v>0</v>
      </c>
      <c r="BF64" s="7">
        <v>1</v>
      </c>
      <c r="BG64" s="7">
        <v>1</v>
      </c>
      <c r="BH64" s="7">
        <v>1</v>
      </c>
      <c r="BI64" s="7">
        <v>0</v>
      </c>
      <c r="BJ64" s="7">
        <v>0</v>
      </c>
      <c r="BK64" s="7">
        <v>1</v>
      </c>
      <c r="BL64" s="7">
        <v>0</v>
      </c>
      <c r="BM64" s="7">
        <v>0</v>
      </c>
      <c r="BN64" s="7">
        <v>1</v>
      </c>
      <c r="BO64" s="8">
        <v>0</v>
      </c>
      <c r="BP64" s="7">
        <v>1</v>
      </c>
      <c r="BQ64" s="7">
        <v>0</v>
      </c>
      <c r="BR64" s="7">
        <v>0</v>
      </c>
      <c r="BS64" s="7">
        <v>1</v>
      </c>
      <c r="BT64" s="7">
        <v>7</v>
      </c>
      <c r="BU64" s="7">
        <v>7</v>
      </c>
      <c r="BV64" s="7">
        <v>7</v>
      </c>
      <c r="BW64" s="7">
        <v>7</v>
      </c>
      <c r="BX64" s="7">
        <v>4</v>
      </c>
      <c r="BY64" s="7">
        <v>4</v>
      </c>
      <c r="BZ64" s="7">
        <v>4</v>
      </c>
      <c r="CA64" s="7">
        <v>5</v>
      </c>
      <c r="CB64" s="7">
        <v>5</v>
      </c>
      <c r="CC64" s="7">
        <v>0</v>
      </c>
      <c r="CD64" s="7">
        <v>0</v>
      </c>
      <c r="CE64" s="7">
        <v>1</v>
      </c>
      <c r="CF64" s="7">
        <v>0</v>
      </c>
      <c r="CG64" s="7">
        <v>0</v>
      </c>
      <c r="CH64" s="7">
        <v>0</v>
      </c>
      <c r="CI64" s="7">
        <v>1</v>
      </c>
      <c r="CJ64" s="7">
        <v>1</v>
      </c>
      <c r="CK64" s="7">
        <v>0</v>
      </c>
      <c r="CL64" s="7">
        <v>0</v>
      </c>
      <c r="CM64" s="7">
        <v>0</v>
      </c>
      <c r="CN64" s="7">
        <v>1</v>
      </c>
      <c r="CO64" s="7">
        <v>0</v>
      </c>
      <c r="CP64" s="7">
        <v>0</v>
      </c>
      <c r="CQ64" s="7" t="s">
        <v>370</v>
      </c>
      <c r="CR64" s="7" t="s">
        <v>370</v>
      </c>
      <c r="CS64" s="7">
        <v>1</v>
      </c>
      <c r="CT64" s="7">
        <v>0</v>
      </c>
      <c r="CU64" s="7">
        <v>0</v>
      </c>
      <c r="CV64" s="7">
        <v>0</v>
      </c>
      <c r="CW64" s="7">
        <v>1</v>
      </c>
      <c r="CX64" s="7">
        <v>0</v>
      </c>
      <c r="CY64" s="7">
        <v>0</v>
      </c>
      <c r="CZ64" s="7">
        <v>1</v>
      </c>
      <c r="DA64" s="7">
        <v>0</v>
      </c>
      <c r="DB64" s="7">
        <v>0</v>
      </c>
      <c r="DC64" s="7">
        <v>0</v>
      </c>
      <c r="DD64" s="7">
        <v>1</v>
      </c>
      <c r="DE64" s="7">
        <v>1</v>
      </c>
      <c r="DF64" s="7">
        <v>0</v>
      </c>
      <c r="DG64" s="7">
        <v>0</v>
      </c>
      <c r="DH64" s="7">
        <v>1</v>
      </c>
      <c r="DI64" s="7">
        <v>0</v>
      </c>
      <c r="DJ64" s="7">
        <v>0</v>
      </c>
      <c r="DK64" s="7"/>
    </row>
    <row r="65" spans="1:115" x14ac:dyDescent="0.35">
      <c r="A65" s="7" t="s">
        <v>315</v>
      </c>
      <c r="B65" s="7" t="s">
        <v>302</v>
      </c>
      <c r="C65" s="7">
        <v>0</v>
      </c>
      <c r="D65" s="7">
        <v>0</v>
      </c>
      <c r="E65" s="7">
        <v>1</v>
      </c>
      <c r="F65" s="7">
        <v>0</v>
      </c>
      <c r="G65" s="7">
        <v>0</v>
      </c>
      <c r="H65" s="8">
        <f t="shared" si="1"/>
        <v>3</v>
      </c>
      <c r="I65" s="7">
        <v>0</v>
      </c>
      <c r="J65" s="7">
        <v>1</v>
      </c>
      <c r="K65" s="7">
        <v>0</v>
      </c>
      <c r="L65" s="7">
        <v>0</v>
      </c>
      <c r="M65" s="7">
        <v>0</v>
      </c>
      <c r="N65" s="7">
        <v>0</v>
      </c>
      <c r="O65" s="7">
        <v>0</v>
      </c>
      <c r="P65" s="7">
        <v>0</v>
      </c>
      <c r="Q65" s="7">
        <v>1</v>
      </c>
      <c r="R65" s="7">
        <v>0</v>
      </c>
      <c r="S65" s="7">
        <v>0</v>
      </c>
      <c r="T65" s="7">
        <v>1</v>
      </c>
      <c r="U65" s="8">
        <v>0</v>
      </c>
      <c r="V65" s="7">
        <v>0</v>
      </c>
      <c r="W65" s="7">
        <v>1</v>
      </c>
      <c r="X65" s="7">
        <v>0</v>
      </c>
      <c r="Y65" s="7">
        <v>0</v>
      </c>
      <c r="Z65" s="7">
        <v>0</v>
      </c>
      <c r="AA65" s="7">
        <v>0</v>
      </c>
      <c r="AB65" s="7">
        <v>0</v>
      </c>
      <c r="AC65" s="7">
        <v>1</v>
      </c>
      <c r="AD65" s="7">
        <v>0</v>
      </c>
      <c r="AE65" s="7">
        <v>100</v>
      </c>
      <c r="AF65" s="7">
        <v>5</v>
      </c>
      <c r="AG65" s="7">
        <v>0</v>
      </c>
      <c r="AH65" s="7">
        <v>1</v>
      </c>
      <c r="AI65" s="7">
        <v>0</v>
      </c>
      <c r="AJ65" s="7">
        <v>0</v>
      </c>
      <c r="AK65" s="7">
        <v>0</v>
      </c>
      <c r="AL65" s="7">
        <v>0</v>
      </c>
      <c r="AM65" s="7">
        <v>0</v>
      </c>
      <c r="AN65" s="7">
        <v>0</v>
      </c>
      <c r="AO65" s="7">
        <v>1</v>
      </c>
      <c r="AP65" s="7">
        <v>0</v>
      </c>
      <c r="AQ65" s="7">
        <v>1</v>
      </c>
      <c r="AR65" s="7">
        <v>11</v>
      </c>
      <c r="AS65" s="7">
        <v>0</v>
      </c>
      <c r="AT65" s="8">
        <v>1</v>
      </c>
      <c r="AU65" s="7" t="s">
        <v>370</v>
      </c>
      <c r="AV65" s="7" t="s">
        <v>370</v>
      </c>
      <c r="AW65" s="7" t="s">
        <v>370</v>
      </c>
      <c r="AX65" s="7" t="s">
        <v>370</v>
      </c>
      <c r="AY65" s="7">
        <v>1</v>
      </c>
      <c r="AZ65" s="7">
        <v>0</v>
      </c>
      <c r="BA65" s="7">
        <v>1</v>
      </c>
      <c r="BB65" s="7">
        <v>0</v>
      </c>
      <c r="BC65" s="7">
        <v>1</v>
      </c>
      <c r="BD65" s="8">
        <v>0</v>
      </c>
      <c r="BE65" s="7">
        <v>0</v>
      </c>
      <c r="BF65" s="7">
        <v>0</v>
      </c>
      <c r="BG65" s="7">
        <v>1</v>
      </c>
      <c r="BH65" s="7">
        <v>0</v>
      </c>
      <c r="BI65" s="7">
        <v>1</v>
      </c>
      <c r="BJ65" s="7">
        <v>1</v>
      </c>
      <c r="BK65" s="7">
        <v>1</v>
      </c>
      <c r="BL65" s="7">
        <v>0</v>
      </c>
      <c r="BM65" s="7">
        <v>0</v>
      </c>
      <c r="BN65" s="7">
        <v>1</v>
      </c>
      <c r="BO65" s="8">
        <v>0</v>
      </c>
      <c r="BP65" s="7">
        <v>0</v>
      </c>
      <c r="BQ65" s="7">
        <v>1</v>
      </c>
      <c r="BR65" s="7">
        <v>0</v>
      </c>
      <c r="BS65" s="7">
        <v>1</v>
      </c>
      <c r="BT65" s="7">
        <v>7</v>
      </c>
      <c r="BU65" s="7">
        <v>7</v>
      </c>
      <c r="BV65" s="7">
        <v>5</v>
      </c>
      <c r="BW65" s="7">
        <v>7</v>
      </c>
      <c r="BX65" s="7">
        <v>6</v>
      </c>
      <c r="BY65" s="7">
        <v>5</v>
      </c>
      <c r="BZ65" s="7">
        <v>5</v>
      </c>
      <c r="CA65" s="7">
        <v>5</v>
      </c>
      <c r="CB65" s="7">
        <v>6</v>
      </c>
      <c r="CC65" s="7">
        <v>0</v>
      </c>
      <c r="CD65" s="7">
        <v>1</v>
      </c>
      <c r="CE65" s="7">
        <v>0</v>
      </c>
      <c r="CF65" s="7">
        <v>0</v>
      </c>
      <c r="CG65" s="7">
        <v>0</v>
      </c>
      <c r="CH65" s="7">
        <v>1</v>
      </c>
      <c r="CI65" s="7">
        <v>0</v>
      </c>
      <c r="CJ65" s="7">
        <v>1</v>
      </c>
      <c r="CK65" s="7">
        <v>0</v>
      </c>
      <c r="CL65" s="7">
        <v>0</v>
      </c>
      <c r="CM65" s="7">
        <v>0</v>
      </c>
      <c r="CN65" s="7">
        <v>1</v>
      </c>
      <c r="CO65" s="7">
        <v>0</v>
      </c>
      <c r="CP65" s="7">
        <v>0</v>
      </c>
      <c r="CQ65" s="7">
        <v>1</v>
      </c>
      <c r="CR65" s="7">
        <v>0</v>
      </c>
      <c r="CS65" s="7">
        <v>0</v>
      </c>
      <c r="CT65" s="7">
        <v>1</v>
      </c>
      <c r="CU65" s="7">
        <v>0</v>
      </c>
      <c r="CV65" s="7">
        <v>1</v>
      </c>
      <c r="CW65" s="7">
        <v>0</v>
      </c>
      <c r="CX65" s="7">
        <v>0</v>
      </c>
      <c r="CY65" s="7">
        <v>1</v>
      </c>
      <c r="CZ65" s="7">
        <v>0</v>
      </c>
      <c r="DA65" s="7">
        <v>0</v>
      </c>
      <c r="DB65" s="7">
        <v>0</v>
      </c>
      <c r="DC65" s="7">
        <v>1</v>
      </c>
      <c r="DD65" s="7">
        <v>0</v>
      </c>
      <c r="DE65" s="7">
        <v>1</v>
      </c>
      <c r="DF65" s="7">
        <v>0</v>
      </c>
      <c r="DG65" s="7">
        <v>0</v>
      </c>
      <c r="DH65" s="7">
        <v>1</v>
      </c>
      <c r="DI65" s="7">
        <v>0</v>
      </c>
      <c r="DJ65" s="7">
        <v>0</v>
      </c>
      <c r="DK65" s="7"/>
    </row>
    <row r="66" spans="1:115" x14ac:dyDescent="0.35">
      <c r="A66" s="7" t="s">
        <v>315</v>
      </c>
      <c r="B66" s="7" t="s">
        <v>303</v>
      </c>
      <c r="C66" s="7">
        <v>0</v>
      </c>
      <c r="D66" s="7">
        <v>0</v>
      </c>
      <c r="E66" s="7">
        <v>1</v>
      </c>
      <c r="F66" s="7">
        <v>0</v>
      </c>
      <c r="G66" s="7">
        <v>0</v>
      </c>
      <c r="H66" s="8">
        <f t="shared" si="1"/>
        <v>3</v>
      </c>
      <c r="I66" s="7">
        <v>1</v>
      </c>
      <c r="J66" s="7">
        <v>0</v>
      </c>
      <c r="K66" s="7">
        <v>0</v>
      </c>
      <c r="L66" s="7">
        <v>1</v>
      </c>
      <c r="M66" s="7">
        <v>0</v>
      </c>
      <c r="N66" s="7">
        <v>0</v>
      </c>
      <c r="O66" s="7">
        <v>1</v>
      </c>
      <c r="P66" s="7">
        <v>0</v>
      </c>
      <c r="Q66" s="7">
        <v>0</v>
      </c>
      <c r="R66" s="7">
        <v>0</v>
      </c>
      <c r="S66" s="7">
        <v>0</v>
      </c>
      <c r="T66" s="7">
        <v>1</v>
      </c>
      <c r="U66" s="8">
        <v>0</v>
      </c>
      <c r="V66" s="7">
        <v>1</v>
      </c>
      <c r="W66" s="7">
        <v>1</v>
      </c>
      <c r="X66" s="7">
        <v>0</v>
      </c>
      <c r="Y66" s="7">
        <v>0</v>
      </c>
      <c r="Z66" s="7">
        <v>1</v>
      </c>
      <c r="AA66" s="7">
        <v>0</v>
      </c>
      <c r="AB66" s="7">
        <v>0</v>
      </c>
      <c r="AC66" s="7">
        <v>0</v>
      </c>
      <c r="AD66" s="7">
        <v>0</v>
      </c>
      <c r="AE66" s="7">
        <v>0</v>
      </c>
      <c r="AF66" s="7">
        <v>4</v>
      </c>
      <c r="AG66" s="7">
        <v>1</v>
      </c>
      <c r="AH66" s="7">
        <v>0</v>
      </c>
      <c r="AI66" s="7">
        <v>0</v>
      </c>
      <c r="AJ66" s="7">
        <v>0</v>
      </c>
      <c r="AK66" s="7">
        <v>0</v>
      </c>
      <c r="AL66" s="7">
        <v>0</v>
      </c>
      <c r="AM66" s="7">
        <v>0</v>
      </c>
      <c r="AN66" s="7">
        <v>0</v>
      </c>
      <c r="AO66" s="7" t="s">
        <v>370</v>
      </c>
      <c r="AP66" s="7" t="s">
        <v>370</v>
      </c>
      <c r="AQ66" s="7">
        <v>1</v>
      </c>
      <c r="AR66" s="7">
        <v>0</v>
      </c>
      <c r="AS66" s="7">
        <v>1</v>
      </c>
      <c r="AT66" s="8">
        <v>0</v>
      </c>
      <c r="AU66" s="7" t="s">
        <v>370</v>
      </c>
      <c r="AV66" s="7" t="s">
        <v>370</v>
      </c>
      <c r="AW66" s="7" t="s">
        <v>370</v>
      </c>
      <c r="AX66" s="7" t="s">
        <v>370</v>
      </c>
      <c r="AY66" s="7">
        <v>1</v>
      </c>
      <c r="AZ66" s="7">
        <v>0</v>
      </c>
      <c r="BA66" s="7">
        <v>0</v>
      </c>
      <c r="BB66" s="7">
        <v>1</v>
      </c>
      <c r="BC66" s="7">
        <v>1</v>
      </c>
      <c r="BD66" s="8">
        <v>0</v>
      </c>
      <c r="BE66" s="7">
        <v>1</v>
      </c>
      <c r="BF66" s="7">
        <v>1</v>
      </c>
      <c r="BG66" s="7">
        <v>0</v>
      </c>
      <c r="BH66" s="7">
        <v>1</v>
      </c>
      <c r="BI66" s="7">
        <v>0</v>
      </c>
      <c r="BJ66" s="7">
        <v>0</v>
      </c>
      <c r="BK66" s="7">
        <v>1</v>
      </c>
      <c r="BL66" s="7">
        <v>0</v>
      </c>
      <c r="BM66" s="7">
        <v>0</v>
      </c>
      <c r="BN66" s="7">
        <v>0</v>
      </c>
      <c r="BO66" s="8">
        <v>1</v>
      </c>
      <c r="BP66" s="7">
        <v>1</v>
      </c>
      <c r="BQ66" s="7">
        <v>0</v>
      </c>
      <c r="BR66" s="7">
        <v>1</v>
      </c>
      <c r="BS66" s="7">
        <v>0</v>
      </c>
      <c r="BT66" s="7">
        <v>6</v>
      </c>
      <c r="BU66" s="7">
        <v>7</v>
      </c>
      <c r="BV66" s="7">
        <v>4</v>
      </c>
      <c r="BW66" s="7">
        <v>7</v>
      </c>
      <c r="BX66" s="7">
        <v>7</v>
      </c>
      <c r="BY66" s="7">
        <v>6</v>
      </c>
      <c r="BZ66" s="7">
        <v>5</v>
      </c>
      <c r="CA66" s="7">
        <v>5</v>
      </c>
      <c r="CB66" s="7">
        <v>5</v>
      </c>
      <c r="CC66" s="7">
        <v>0</v>
      </c>
      <c r="CD66" s="7">
        <v>1</v>
      </c>
      <c r="CE66" s="7">
        <v>0</v>
      </c>
      <c r="CF66" s="7">
        <v>0</v>
      </c>
      <c r="CG66" s="7">
        <v>0</v>
      </c>
      <c r="CH66" s="7">
        <v>0</v>
      </c>
      <c r="CI66" s="7">
        <v>1</v>
      </c>
      <c r="CJ66" s="7">
        <v>0</v>
      </c>
      <c r="CK66" s="7">
        <v>0</v>
      </c>
      <c r="CL66" s="7">
        <v>1</v>
      </c>
      <c r="CM66" s="7">
        <v>0</v>
      </c>
      <c r="CN66" s="7">
        <v>0</v>
      </c>
      <c r="CO66" s="7">
        <v>1</v>
      </c>
      <c r="CP66" s="7">
        <v>0</v>
      </c>
      <c r="CQ66" s="7" t="s">
        <v>370</v>
      </c>
      <c r="CR66" s="7" t="s">
        <v>370</v>
      </c>
      <c r="CS66" s="7">
        <v>0</v>
      </c>
      <c r="CT66" s="7">
        <v>0</v>
      </c>
      <c r="CU66" s="7">
        <v>1</v>
      </c>
      <c r="CV66" s="7">
        <v>1</v>
      </c>
      <c r="CW66" s="7">
        <v>0</v>
      </c>
      <c r="CX66" s="7">
        <v>0</v>
      </c>
      <c r="CY66" s="7">
        <v>0</v>
      </c>
      <c r="CZ66" s="7">
        <v>0</v>
      </c>
      <c r="DA66" s="7">
        <v>1</v>
      </c>
      <c r="DB66" s="7">
        <v>0</v>
      </c>
      <c r="DC66" s="7">
        <v>1</v>
      </c>
      <c r="DD66" s="7">
        <v>0</v>
      </c>
      <c r="DE66" s="7">
        <v>1</v>
      </c>
      <c r="DF66" s="7">
        <v>0</v>
      </c>
      <c r="DG66" s="7">
        <v>0</v>
      </c>
      <c r="DH66" s="7">
        <v>0</v>
      </c>
      <c r="DI66" s="7">
        <v>1</v>
      </c>
      <c r="DJ66" s="7">
        <v>0</v>
      </c>
      <c r="DK66" s="7"/>
    </row>
    <row r="67" spans="1:115" x14ac:dyDescent="0.35">
      <c r="A67" s="7" t="s">
        <v>315</v>
      </c>
      <c r="B67" s="7" t="s">
        <v>304</v>
      </c>
      <c r="C67" s="7">
        <v>0</v>
      </c>
      <c r="D67" s="7">
        <v>0</v>
      </c>
      <c r="E67" s="7">
        <v>0</v>
      </c>
      <c r="F67" s="7">
        <v>1</v>
      </c>
      <c r="G67" s="7">
        <v>0</v>
      </c>
      <c r="H67" s="8">
        <f t="shared" si="1"/>
        <v>4</v>
      </c>
      <c r="I67" s="7">
        <v>1</v>
      </c>
      <c r="J67" s="7">
        <v>0</v>
      </c>
      <c r="K67" s="7">
        <v>0</v>
      </c>
      <c r="L67" s="7">
        <v>0</v>
      </c>
      <c r="M67" s="7">
        <v>1</v>
      </c>
      <c r="N67" s="7">
        <v>0</v>
      </c>
      <c r="O67" s="7">
        <v>1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8">
        <v>1</v>
      </c>
      <c r="V67" s="7">
        <v>1</v>
      </c>
      <c r="W67" s="7">
        <v>0</v>
      </c>
      <c r="X67" s="7">
        <v>0</v>
      </c>
      <c r="Y67" s="7">
        <v>0</v>
      </c>
      <c r="Z67" s="7">
        <v>1</v>
      </c>
      <c r="AA67" s="7">
        <v>0</v>
      </c>
      <c r="AB67" s="7">
        <v>0</v>
      </c>
      <c r="AC67" s="7">
        <v>0</v>
      </c>
      <c r="AD67" s="7">
        <v>0</v>
      </c>
      <c r="AE67" s="7">
        <v>8</v>
      </c>
      <c r="AF67" s="7">
        <v>6</v>
      </c>
      <c r="AG67" s="7">
        <v>0</v>
      </c>
      <c r="AH67" s="7">
        <v>0</v>
      </c>
      <c r="AI67" s="7">
        <v>0</v>
      </c>
      <c r="AJ67" s="7">
        <v>1</v>
      </c>
      <c r="AK67" s="7">
        <v>1</v>
      </c>
      <c r="AL67" s="7">
        <v>1</v>
      </c>
      <c r="AM67" s="7">
        <v>0</v>
      </c>
      <c r="AN67" s="7">
        <v>0</v>
      </c>
      <c r="AO67" s="7">
        <v>0</v>
      </c>
      <c r="AP67" s="7">
        <v>1</v>
      </c>
      <c r="AQ67" s="7">
        <v>1</v>
      </c>
      <c r="AR67" s="7">
        <v>12</v>
      </c>
      <c r="AS67" s="7">
        <v>0</v>
      </c>
      <c r="AT67" s="8">
        <v>1</v>
      </c>
      <c r="AU67" s="7" t="s">
        <v>370</v>
      </c>
      <c r="AV67" s="7" t="s">
        <v>370</v>
      </c>
      <c r="AW67" s="7" t="s">
        <v>370</v>
      </c>
      <c r="AX67" s="7" t="s">
        <v>370</v>
      </c>
      <c r="AY67" s="7">
        <v>1</v>
      </c>
      <c r="AZ67" s="7">
        <v>0</v>
      </c>
      <c r="BA67" s="7">
        <v>1</v>
      </c>
      <c r="BB67" s="7">
        <v>0</v>
      </c>
      <c r="BC67" s="7">
        <v>1</v>
      </c>
      <c r="BD67" s="8">
        <v>0</v>
      </c>
      <c r="BE67" s="7">
        <v>0</v>
      </c>
      <c r="BF67" s="7">
        <v>1</v>
      </c>
      <c r="BG67" s="7">
        <v>0</v>
      </c>
      <c r="BH67" s="7">
        <v>0</v>
      </c>
      <c r="BI67" s="7">
        <v>1</v>
      </c>
      <c r="BJ67" s="7">
        <v>0</v>
      </c>
      <c r="BK67" s="7">
        <v>1</v>
      </c>
      <c r="BL67" s="7">
        <v>0</v>
      </c>
      <c r="BM67" s="7">
        <v>0</v>
      </c>
      <c r="BN67" s="7">
        <v>1</v>
      </c>
      <c r="BO67" s="8">
        <v>0</v>
      </c>
      <c r="BP67" s="7">
        <v>1</v>
      </c>
      <c r="BQ67" s="7">
        <v>0</v>
      </c>
      <c r="BR67" s="7">
        <v>0</v>
      </c>
      <c r="BS67" s="7">
        <v>1</v>
      </c>
      <c r="BT67" s="7">
        <v>7</v>
      </c>
      <c r="BU67" s="7">
        <v>7</v>
      </c>
      <c r="BV67" s="7">
        <v>5</v>
      </c>
      <c r="BW67" s="7">
        <v>6</v>
      </c>
      <c r="BX67" s="7">
        <v>3</v>
      </c>
      <c r="BY67" s="7">
        <v>4</v>
      </c>
      <c r="BZ67" s="7">
        <v>4</v>
      </c>
      <c r="CA67" s="7">
        <v>5</v>
      </c>
      <c r="CB67" s="7">
        <v>5</v>
      </c>
      <c r="CC67" s="7">
        <v>0</v>
      </c>
      <c r="CD67" s="7">
        <v>1</v>
      </c>
      <c r="CE67" s="7">
        <v>0</v>
      </c>
      <c r="CF67" s="7">
        <v>0</v>
      </c>
      <c r="CG67" s="7">
        <v>0</v>
      </c>
      <c r="CH67" s="7">
        <v>1</v>
      </c>
      <c r="CI67" s="7">
        <v>0</v>
      </c>
      <c r="CJ67" s="7">
        <v>0</v>
      </c>
      <c r="CK67" s="7">
        <v>0</v>
      </c>
      <c r="CL67" s="7">
        <v>1</v>
      </c>
      <c r="CM67" s="7">
        <v>0</v>
      </c>
      <c r="CN67" s="7">
        <v>1</v>
      </c>
      <c r="CO67" s="7">
        <v>0</v>
      </c>
      <c r="CP67" s="7">
        <v>0</v>
      </c>
      <c r="CQ67" s="7">
        <v>1</v>
      </c>
      <c r="CR67" s="7">
        <v>0</v>
      </c>
      <c r="CS67" s="7">
        <v>1</v>
      </c>
      <c r="CT67" s="7">
        <v>0</v>
      </c>
      <c r="CU67" s="7">
        <v>0</v>
      </c>
      <c r="CV67" s="7">
        <v>1</v>
      </c>
      <c r="CW67" s="7">
        <v>0</v>
      </c>
      <c r="CX67" s="7">
        <v>0</v>
      </c>
      <c r="CY67" s="7">
        <v>0</v>
      </c>
      <c r="CZ67" s="7">
        <v>1</v>
      </c>
      <c r="DA67" s="7">
        <v>0</v>
      </c>
      <c r="DB67" s="7">
        <v>0</v>
      </c>
      <c r="DC67" s="7">
        <v>0</v>
      </c>
      <c r="DD67" s="7">
        <v>1</v>
      </c>
      <c r="DE67" s="7">
        <v>0</v>
      </c>
      <c r="DF67" s="7">
        <v>1</v>
      </c>
      <c r="DG67" s="7">
        <v>0</v>
      </c>
      <c r="DH67" s="7">
        <v>0</v>
      </c>
      <c r="DI67" s="7">
        <v>1</v>
      </c>
      <c r="DJ67" s="7">
        <v>0</v>
      </c>
      <c r="DK67" s="7"/>
    </row>
    <row r="68" spans="1:115" x14ac:dyDescent="0.35">
      <c r="A68" s="7" t="s">
        <v>315</v>
      </c>
      <c r="B68" s="7" t="s">
        <v>305</v>
      </c>
      <c r="C68" s="7">
        <v>0</v>
      </c>
      <c r="D68" s="7">
        <v>0</v>
      </c>
      <c r="E68" s="7">
        <v>0</v>
      </c>
      <c r="F68" s="7">
        <v>1</v>
      </c>
      <c r="G68" s="7">
        <v>0</v>
      </c>
      <c r="H68" s="8">
        <f t="shared" ref="H68:H84" si="2">IF(C68=1,1,IF(D68=1,2,IF(E68=1,3,IF(F68=1,4,IF(G68=1,5,"not indicated")))))</f>
        <v>4</v>
      </c>
      <c r="I68" s="7">
        <v>1</v>
      </c>
      <c r="J68" s="7">
        <v>1</v>
      </c>
      <c r="K68" s="7">
        <v>0</v>
      </c>
      <c r="L68" s="7">
        <v>0</v>
      </c>
      <c r="M68" s="7">
        <v>0</v>
      </c>
      <c r="N68" s="7">
        <v>0</v>
      </c>
      <c r="O68" s="7">
        <v>1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8">
        <v>1</v>
      </c>
      <c r="V68" s="7">
        <v>0</v>
      </c>
      <c r="W68" s="7">
        <v>0</v>
      </c>
      <c r="X68" s="7">
        <v>1</v>
      </c>
      <c r="Y68" s="7">
        <v>0</v>
      </c>
      <c r="Z68" s="7">
        <v>1</v>
      </c>
      <c r="AA68" s="7">
        <v>0</v>
      </c>
      <c r="AB68" s="7">
        <v>0</v>
      </c>
      <c r="AC68" s="7">
        <v>0</v>
      </c>
      <c r="AD68" s="7">
        <v>0</v>
      </c>
      <c r="AE68" s="7">
        <v>100</v>
      </c>
      <c r="AF68" s="7">
        <v>2</v>
      </c>
      <c r="AG68" s="7">
        <v>0</v>
      </c>
      <c r="AH68" s="7">
        <v>1</v>
      </c>
      <c r="AI68" s="7">
        <v>0</v>
      </c>
      <c r="AJ68" s="7">
        <v>1</v>
      </c>
      <c r="AK68" s="7">
        <v>0</v>
      </c>
      <c r="AL68" s="7">
        <v>1</v>
      </c>
      <c r="AM68" s="7">
        <v>0</v>
      </c>
      <c r="AN68" s="7">
        <v>0</v>
      </c>
      <c r="AO68" s="7">
        <v>1</v>
      </c>
      <c r="AP68" s="7">
        <v>0</v>
      </c>
      <c r="AQ68" s="7">
        <v>1</v>
      </c>
      <c r="AR68" s="7">
        <v>25</v>
      </c>
      <c r="AS68" s="7">
        <v>1</v>
      </c>
      <c r="AT68" s="8">
        <v>0</v>
      </c>
      <c r="AU68" s="7" t="s">
        <v>370</v>
      </c>
      <c r="AV68" s="7" t="s">
        <v>370</v>
      </c>
      <c r="AW68" s="7" t="s">
        <v>370</v>
      </c>
      <c r="AX68" s="7" t="s">
        <v>370</v>
      </c>
      <c r="AY68" s="7">
        <v>1</v>
      </c>
      <c r="AZ68" s="7">
        <v>0</v>
      </c>
      <c r="BA68" s="7">
        <v>0</v>
      </c>
      <c r="BB68" s="7">
        <v>1</v>
      </c>
      <c r="BC68" s="7">
        <v>1</v>
      </c>
      <c r="BD68" s="8">
        <v>0</v>
      </c>
      <c r="BE68" s="7">
        <v>1</v>
      </c>
      <c r="BF68" s="7">
        <v>1</v>
      </c>
      <c r="BG68" s="7">
        <v>0</v>
      </c>
      <c r="BH68" s="7">
        <v>1</v>
      </c>
      <c r="BI68" s="7">
        <v>1</v>
      </c>
      <c r="BJ68" s="7">
        <v>1</v>
      </c>
      <c r="BK68" s="7">
        <v>1</v>
      </c>
      <c r="BL68" s="7">
        <v>0</v>
      </c>
      <c r="BM68" s="7">
        <v>0</v>
      </c>
      <c r="BN68" s="7">
        <v>1</v>
      </c>
      <c r="BO68" s="8">
        <v>0</v>
      </c>
      <c r="BP68" s="7" t="s">
        <v>370</v>
      </c>
      <c r="BQ68" s="7" t="s">
        <v>370</v>
      </c>
      <c r="BR68" s="7">
        <v>1</v>
      </c>
      <c r="BS68" s="7">
        <v>1</v>
      </c>
      <c r="BT68" s="7">
        <v>7</v>
      </c>
      <c r="BU68" s="7">
        <v>7</v>
      </c>
      <c r="BV68" s="7">
        <v>7</v>
      </c>
      <c r="BW68" s="7">
        <v>7</v>
      </c>
      <c r="BX68" s="7">
        <v>2</v>
      </c>
      <c r="BY68" s="7">
        <v>2</v>
      </c>
      <c r="BZ68" s="7">
        <v>1</v>
      </c>
      <c r="CA68" s="7">
        <v>3</v>
      </c>
      <c r="CB68" s="7">
        <v>3</v>
      </c>
      <c r="CC68" s="7">
        <v>0</v>
      </c>
      <c r="CD68" s="7">
        <v>0</v>
      </c>
      <c r="CE68" s="7">
        <v>1</v>
      </c>
      <c r="CF68" s="7">
        <v>0</v>
      </c>
      <c r="CG68" s="7">
        <v>0</v>
      </c>
      <c r="CH68" s="7">
        <v>1</v>
      </c>
      <c r="CI68" s="7">
        <v>0</v>
      </c>
      <c r="CJ68" s="7">
        <v>0</v>
      </c>
      <c r="CK68" s="7">
        <v>0</v>
      </c>
      <c r="CL68" s="7">
        <v>1</v>
      </c>
      <c r="CM68" s="7">
        <v>0</v>
      </c>
      <c r="CN68" s="7">
        <v>1</v>
      </c>
      <c r="CO68" s="7">
        <v>0</v>
      </c>
      <c r="CP68" s="7">
        <v>0</v>
      </c>
      <c r="CQ68" s="7">
        <v>0</v>
      </c>
      <c r="CR68" s="7">
        <v>1</v>
      </c>
      <c r="CS68" s="7">
        <v>1</v>
      </c>
      <c r="CT68" s="7">
        <v>0</v>
      </c>
      <c r="CU68" s="7">
        <v>0</v>
      </c>
      <c r="CV68" s="7">
        <v>0</v>
      </c>
      <c r="CW68" s="7">
        <v>1</v>
      </c>
      <c r="CX68" s="7">
        <v>0</v>
      </c>
      <c r="CY68" s="7">
        <v>1</v>
      </c>
      <c r="CZ68" s="7">
        <v>0</v>
      </c>
      <c r="DA68" s="7">
        <v>0</v>
      </c>
      <c r="DB68" s="7">
        <v>0</v>
      </c>
      <c r="DC68" s="7">
        <v>0</v>
      </c>
      <c r="DD68" s="7">
        <v>1</v>
      </c>
      <c r="DE68" s="7">
        <v>0</v>
      </c>
      <c r="DF68" s="7">
        <v>0</v>
      </c>
      <c r="DG68" s="7">
        <v>1</v>
      </c>
      <c r="DH68" s="7">
        <v>0</v>
      </c>
      <c r="DI68" s="7">
        <v>1</v>
      </c>
      <c r="DJ68" s="7">
        <v>0</v>
      </c>
      <c r="DK68" s="7"/>
    </row>
    <row r="69" spans="1:115" x14ac:dyDescent="0.35">
      <c r="A69" s="7" t="s">
        <v>315</v>
      </c>
      <c r="B69" s="7" t="s">
        <v>306</v>
      </c>
      <c r="C69" s="7">
        <v>0</v>
      </c>
      <c r="D69" s="7">
        <v>1</v>
      </c>
      <c r="E69" s="7">
        <v>0</v>
      </c>
      <c r="F69" s="7">
        <v>0</v>
      </c>
      <c r="G69" s="7">
        <v>0</v>
      </c>
      <c r="H69" s="8">
        <f t="shared" si="2"/>
        <v>2</v>
      </c>
      <c r="I69" s="7">
        <v>0</v>
      </c>
      <c r="J69" s="7">
        <v>0</v>
      </c>
      <c r="K69" s="7">
        <v>1</v>
      </c>
      <c r="L69" s="7">
        <v>0</v>
      </c>
      <c r="M69" s="7">
        <v>0</v>
      </c>
      <c r="N69" s="7">
        <v>0</v>
      </c>
      <c r="O69" s="7">
        <v>0</v>
      </c>
      <c r="P69" s="7">
        <v>0</v>
      </c>
      <c r="Q69" s="7">
        <v>1</v>
      </c>
      <c r="R69" s="7">
        <v>0</v>
      </c>
      <c r="S69" s="7">
        <v>0</v>
      </c>
      <c r="T69" s="7">
        <v>0</v>
      </c>
      <c r="U69" s="8">
        <v>1</v>
      </c>
      <c r="V69" s="7">
        <v>0</v>
      </c>
      <c r="W69" s="7">
        <v>0</v>
      </c>
      <c r="X69" s="7">
        <v>1</v>
      </c>
      <c r="Y69" s="7">
        <v>0</v>
      </c>
      <c r="Z69" s="7">
        <v>1</v>
      </c>
      <c r="AA69" s="7">
        <v>0</v>
      </c>
      <c r="AB69" s="7">
        <v>0</v>
      </c>
      <c r="AC69" s="7">
        <v>0</v>
      </c>
      <c r="AD69" s="7">
        <v>0</v>
      </c>
      <c r="AE69" s="7">
        <v>5</v>
      </c>
      <c r="AF69" s="7">
        <v>4</v>
      </c>
      <c r="AG69" s="7">
        <v>0</v>
      </c>
      <c r="AH69" s="7">
        <v>0</v>
      </c>
      <c r="AI69" s="7">
        <v>1</v>
      </c>
      <c r="AJ69" s="7">
        <v>1</v>
      </c>
      <c r="AK69" s="7">
        <v>0</v>
      </c>
      <c r="AL69" s="7">
        <v>0</v>
      </c>
      <c r="AM69" s="7">
        <v>0</v>
      </c>
      <c r="AN69" s="7">
        <v>0</v>
      </c>
      <c r="AO69" s="7">
        <v>1</v>
      </c>
      <c r="AP69" s="7">
        <v>0</v>
      </c>
      <c r="AQ69" s="7">
        <v>1</v>
      </c>
      <c r="AR69" s="7">
        <v>11</v>
      </c>
      <c r="AS69" s="7">
        <v>0</v>
      </c>
      <c r="AT69" s="8">
        <v>1</v>
      </c>
      <c r="AU69" s="7" t="s">
        <v>370</v>
      </c>
      <c r="AV69" s="7" t="s">
        <v>370</v>
      </c>
      <c r="AW69" s="7" t="s">
        <v>370</v>
      </c>
      <c r="AX69" s="7" t="s">
        <v>370</v>
      </c>
      <c r="AY69" s="7">
        <v>1</v>
      </c>
      <c r="AZ69" s="7">
        <v>1</v>
      </c>
      <c r="BA69" s="7">
        <v>0</v>
      </c>
      <c r="BB69" s="7">
        <v>0</v>
      </c>
      <c r="BC69" s="7">
        <v>0</v>
      </c>
      <c r="BD69" s="8">
        <v>1</v>
      </c>
      <c r="BE69" s="7">
        <v>0</v>
      </c>
      <c r="BF69" s="7">
        <v>0</v>
      </c>
      <c r="BG69" s="7">
        <v>0</v>
      </c>
      <c r="BH69" s="7">
        <v>1</v>
      </c>
      <c r="BI69" s="7">
        <v>0</v>
      </c>
      <c r="BJ69" s="7">
        <v>0</v>
      </c>
      <c r="BK69" s="7">
        <v>0</v>
      </c>
      <c r="BL69" s="7">
        <v>1</v>
      </c>
      <c r="BM69" s="7">
        <v>0</v>
      </c>
      <c r="BN69" s="7">
        <v>1</v>
      </c>
      <c r="BO69" s="8">
        <v>0</v>
      </c>
      <c r="BP69" s="7">
        <v>0</v>
      </c>
      <c r="BQ69" s="7">
        <v>1</v>
      </c>
      <c r="BR69" s="7">
        <v>0</v>
      </c>
      <c r="BS69" s="7">
        <v>1</v>
      </c>
      <c r="BT69" s="7">
        <v>6</v>
      </c>
      <c r="BU69" s="7">
        <v>7</v>
      </c>
      <c r="BV69" s="7">
        <v>6</v>
      </c>
      <c r="BW69" s="7">
        <v>6</v>
      </c>
      <c r="BX69" s="7">
        <v>4</v>
      </c>
      <c r="BY69" s="7">
        <v>4</v>
      </c>
      <c r="BZ69" s="7">
        <v>4</v>
      </c>
      <c r="CA69" s="7">
        <v>2</v>
      </c>
      <c r="CB69" s="7">
        <v>3</v>
      </c>
      <c r="CC69" s="7">
        <v>0</v>
      </c>
      <c r="CD69" s="7">
        <v>1</v>
      </c>
      <c r="CE69" s="7">
        <v>0</v>
      </c>
      <c r="CF69" s="7">
        <v>0</v>
      </c>
      <c r="CG69" s="7">
        <v>0</v>
      </c>
      <c r="CH69" s="7">
        <v>1</v>
      </c>
      <c r="CI69" s="7">
        <v>0</v>
      </c>
      <c r="CJ69" s="7">
        <v>0</v>
      </c>
      <c r="CK69" s="7">
        <v>1</v>
      </c>
      <c r="CL69" s="7">
        <v>0</v>
      </c>
      <c r="CM69" s="7">
        <v>0</v>
      </c>
      <c r="CN69" s="7">
        <v>0</v>
      </c>
      <c r="CO69" s="7">
        <v>1</v>
      </c>
      <c r="CP69" s="7">
        <v>0</v>
      </c>
      <c r="CQ69" s="7">
        <v>1</v>
      </c>
      <c r="CR69" s="7">
        <v>0</v>
      </c>
      <c r="CS69" s="7">
        <v>0</v>
      </c>
      <c r="CT69" s="7">
        <v>0</v>
      </c>
      <c r="CU69" s="7">
        <v>1</v>
      </c>
      <c r="CV69" s="7">
        <v>0</v>
      </c>
      <c r="CW69" s="7">
        <v>0</v>
      </c>
      <c r="CX69" s="7">
        <v>1</v>
      </c>
      <c r="CY69" s="7">
        <v>1</v>
      </c>
      <c r="CZ69" s="7">
        <v>0</v>
      </c>
      <c r="DA69" s="7">
        <v>0</v>
      </c>
      <c r="DB69" s="7">
        <v>0</v>
      </c>
      <c r="DC69" s="7">
        <v>0</v>
      </c>
      <c r="DD69" s="7">
        <v>1</v>
      </c>
      <c r="DE69" s="7">
        <v>0</v>
      </c>
      <c r="DF69" s="7">
        <v>1</v>
      </c>
      <c r="DG69" s="7">
        <v>0</v>
      </c>
      <c r="DH69" s="7">
        <v>1</v>
      </c>
      <c r="DI69" s="7">
        <v>0</v>
      </c>
      <c r="DJ69" s="7">
        <v>0</v>
      </c>
      <c r="DK69" s="7"/>
    </row>
    <row r="70" spans="1:115" x14ac:dyDescent="0.35">
      <c r="A70" s="7" t="s">
        <v>315</v>
      </c>
      <c r="B70" s="7" t="s">
        <v>307</v>
      </c>
      <c r="C70" s="7">
        <v>0</v>
      </c>
      <c r="D70" s="7">
        <v>0</v>
      </c>
      <c r="E70" s="7">
        <v>0</v>
      </c>
      <c r="F70" s="7">
        <v>1</v>
      </c>
      <c r="G70" s="7">
        <v>0</v>
      </c>
      <c r="H70" s="8">
        <f t="shared" si="2"/>
        <v>4</v>
      </c>
      <c r="I70" s="7">
        <v>0</v>
      </c>
      <c r="J70" s="7">
        <v>0</v>
      </c>
      <c r="K70" s="7">
        <v>1</v>
      </c>
      <c r="L70" s="7">
        <v>0</v>
      </c>
      <c r="M70" s="7">
        <v>0</v>
      </c>
      <c r="N70" s="7">
        <v>0</v>
      </c>
      <c r="O70" s="7">
        <v>1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8">
        <v>1</v>
      </c>
      <c r="V70" s="7">
        <v>0</v>
      </c>
      <c r="W70" s="7">
        <v>0</v>
      </c>
      <c r="X70" s="7">
        <v>1</v>
      </c>
      <c r="Y70" s="7">
        <v>0</v>
      </c>
      <c r="Z70" s="7">
        <v>1</v>
      </c>
      <c r="AA70" s="7">
        <v>0</v>
      </c>
      <c r="AB70" s="7">
        <v>0</v>
      </c>
      <c r="AC70" s="7">
        <v>0</v>
      </c>
      <c r="AD70" s="7">
        <v>0</v>
      </c>
      <c r="AE70" s="7">
        <v>0</v>
      </c>
      <c r="AF70" s="7">
        <v>4</v>
      </c>
      <c r="AG70" s="7">
        <v>0</v>
      </c>
      <c r="AH70" s="7">
        <v>0</v>
      </c>
      <c r="AI70" s="7">
        <v>0</v>
      </c>
      <c r="AJ70" s="7">
        <v>1</v>
      </c>
      <c r="AK70" s="7">
        <v>0</v>
      </c>
      <c r="AL70" s="7">
        <v>1</v>
      </c>
      <c r="AM70" s="7">
        <v>1</v>
      </c>
      <c r="AN70" s="7">
        <v>0</v>
      </c>
      <c r="AO70" s="7">
        <v>0</v>
      </c>
      <c r="AP70" s="7">
        <v>1</v>
      </c>
      <c r="AQ70" s="7">
        <v>1</v>
      </c>
      <c r="AR70" s="7">
        <v>4</v>
      </c>
      <c r="AS70" s="7">
        <v>0</v>
      </c>
      <c r="AT70" s="8">
        <v>1</v>
      </c>
      <c r="AU70" s="7" t="s">
        <v>370</v>
      </c>
      <c r="AV70" s="7" t="s">
        <v>370</v>
      </c>
      <c r="AW70" s="7" t="s">
        <v>370</v>
      </c>
      <c r="AX70" s="7" t="s">
        <v>370</v>
      </c>
      <c r="AY70" s="7">
        <v>1</v>
      </c>
      <c r="AZ70" s="7">
        <v>0</v>
      </c>
      <c r="BA70" s="7">
        <v>1</v>
      </c>
      <c r="BB70" s="7">
        <v>0</v>
      </c>
      <c r="BC70" s="7">
        <v>0</v>
      </c>
      <c r="BD70" s="8">
        <v>1</v>
      </c>
      <c r="BE70" s="7">
        <v>0</v>
      </c>
      <c r="BF70" s="7">
        <v>0</v>
      </c>
      <c r="BG70" s="7">
        <v>0</v>
      </c>
      <c r="BH70" s="7">
        <v>1</v>
      </c>
      <c r="BI70" s="7">
        <v>0</v>
      </c>
      <c r="BJ70" s="7">
        <v>0</v>
      </c>
      <c r="BK70" s="7">
        <v>1</v>
      </c>
      <c r="BL70" s="7">
        <v>0</v>
      </c>
      <c r="BM70" s="7">
        <v>0</v>
      </c>
      <c r="BN70" s="7">
        <v>1</v>
      </c>
      <c r="BO70" s="8">
        <v>0</v>
      </c>
      <c r="BP70" s="7">
        <v>1</v>
      </c>
      <c r="BQ70" s="7">
        <v>0</v>
      </c>
      <c r="BR70" s="7">
        <v>0</v>
      </c>
      <c r="BS70" s="7">
        <v>1</v>
      </c>
      <c r="BT70" s="7">
        <v>7</v>
      </c>
      <c r="BU70" s="7">
        <v>7</v>
      </c>
      <c r="BV70" s="7">
        <v>7</v>
      </c>
      <c r="BW70" s="7">
        <v>7</v>
      </c>
      <c r="BX70" s="7">
        <v>5</v>
      </c>
      <c r="BY70" s="7">
        <v>7</v>
      </c>
      <c r="BZ70" s="7">
        <v>7</v>
      </c>
      <c r="CA70" s="7">
        <v>7</v>
      </c>
      <c r="CB70" s="7">
        <v>5</v>
      </c>
      <c r="CC70" s="7">
        <v>0</v>
      </c>
      <c r="CD70" s="7">
        <v>0</v>
      </c>
      <c r="CE70" s="7">
        <v>1</v>
      </c>
      <c r="CF70" s="7">
        <v>0</v>
      </c>
      <c r="CG70" s="7">
        <v>0</v>
      </c>
      <c r="CH70" s="7">
        <v>0</v>
      </c>
      <c r="CI70" s="7">
        <v>1</v>
      </c>
      <c r="CJ70" s="7">
        <v>1</v>
      </c>
      <c r="CK70" s="7">
        <v>0</v>
      </c>
      <c r="CL70" s="7">
        <v>0</v>
      </c>
      <c r="CM70" s="7">
        <v>0</v>
      </c>
      <c r="CN70" s="7">
        <v>0</v>
      </c>
      <c r="CO70" s="7">
        <v>1</v>
      </c>
      <c r="CP70" s="7">
        <v>0</v>
      </c>
      <c r="CQ70" s="7">
        <v>1</v>
      </c>
      <c r="CR70" s="7">
        <v>0</v>
      </c>
      <c r="CS70" s="7" t="s">
        <v>370</v>
      </c>
      <c r="CT70" s="7" t="s">
        <v>370</v>
      </c>
      <c r="CU70" s="7" t="s">
        <v>370</v>
      </c>
      <c r="CV70" s="7">
        <v>0</v>
      </c>
      <c r="CW70" s="7">
        <v>0</v>
      </c>
      <c r="CX70" s="7">
        <v>1</v>
      </c>
      <c r="CY70" s="7">
        <v>0</v>
      </c>
      <c r="CZ70" s="7">
        <v>0</v>
      </c>
      <c r="DA70" s="7">
        <v>1</v>
      </c>
      <c r="DB70" s="7">
        <v>0</v>
      </c>
      <c r="DC70" s="7">
        <v>0</v>
      </c>
      <c r="DD70" s="7">
        <v>1</v>
      </c>
      <c r="DE70" s="7" t="s">
        <v>370</v>
      </c>
      <c r="DF70" s="7" t="s">
        <v>370</v>
      </c>
      <c r="DG70" s="7" t="s">
        <v>370</v>
      </c>
      <c r="DH70" s="7">
        <v>1</v>
      </c>
      <c r="DI70" s="7">
        <v>0</v>
      </c>
      <c r="DJ70" s="7">
        <v>0</v>
      </c>
      <c r="DK70" s="7"/>
    </row>
    <row r="71" spans="1:115" x14ac:dyDescent="0.35">
      <c r="A71" s="7" t="s">
        <v>315</v>
      </c>
      <c r="B71" s="7" t="s">
        <v>308</v>
      </c>
      <c r="C71" s="7">
        <v>0</v>
      </c>
      <c r="D71" s="7">
        <v>0</v>
      </c>
      <c r="E71" s="7">
        <v>1</v>
      </c>
      <c r="F71" s="7">
        <v>0</v>
      </c>
      <c r="G71" s="7">
        <v>0</v>
      </c>
      <c r="H71" s="8">
        <f t="shared" si="2"/>
        <v>3</v>
      </c>
      <c r="I71" s="7">
        <v>0</v>
      </c>
      <c r="J71" s="7">
        <v>0</v>
      </c>
      <c r="K71" s="7">
        <v>0</v>
      </c>
      <c r="L71" s="7">
        <v>1</v>
      </c>
      <c r="M71" s="7">
        <v>0</v>
      </c>
      <c r="N71" s="7">
        <v>0</v>
      </c>
      <c r="O71" s="7">
        <v>1</v>
      </c>
      <c r="P71" s="7">
        <v>0</v>
      </c>
      <c r="Q71" s="7">
        <v>0</v>
      </c>
      <c r="R71" s="7">
        <v>0</v>
      </c>
      <c r="S71" s="7">
        <v>0</v>
      </c>
      <c r="T71" s="7">
        <v>0</v>
      </c>
      <c r="U71" s="8">
        <v>1</v>
      </c>
      <c r="V71" s="7">
        <v>0</v>
      </c>
      <c r="W71" s="7">
        <v>1</v>
      </c>
      <c r="X71" s="7">
        <v>0</v>
      </c>
      <c r="Y71" s="7">
        <v>0</v>
      </c>
      <c r="Z71" s="7">
        <v>1</v>
      </c>
      <c r="AA71" s="7">
        <v>0</v>
      </c>
      <c r="AB71" s="7">
        <v>0</v>
      </c>
      <c r="AC71" s="7">
        <v>0</v>
      </c>
      <c r="AD71" s="7">
        <v>0</v>
      </c>
      <c r="AE71" s="7">
        <v>20</v>
      </c>
      <c r="AF71" s="7">
        <v>5</v>
      </c>
      <c r="AG71" s="7">
        <v>0</v>
      </c>
      <c r="AH71" s="7">
        <v>0</v>
      </c>
      <c r="AI71" s="7">
        <v>0</v>
      </c>
      <c r="AJ71" s="7">
        <v>0</v>
      </c>
      <c r="AK71" s="7">
        <v>0</v>
      </c>
      <c r="AL71" s="7">
        <v>1</v>
      </c>
      <c r="AM71" s="7">
        <v>0</v>
      </c>
      <c r="AN71" s="7">
        <v>0</v>
      </c>
      <c r="AO71" s="7">
        <v>1</v>
      </c>
      <c r="AP71" s="7">
        <v>0</v>
      </c>
      <c r="AQ71" s="7">
        <v>1</v>
      </c>
      <c r="AR71" s="7">
        <v>5</v>
      </c>
      <c r="AS71" s="7">
        <v>1</v>
      </c>
      <c r="AT71" s="8">
        <v>0</v>
      </c>
      <c r="AU71" s="7" t="s">
        <v>370</v>
      </c>
      <c r="AV71" s="7" t="s">
        <v>370</v>
      </c>
      <c r="AW71" s="7" t="s">
        <v>370</v>
      </c>
      <c r="AX71" s="7" t="s">
        <v>370</v>
      </c>
      <c r="AY71" s="7">
        <v>1</v>
      </c>
      <c r="AZ71" s="7">
        <v>0</v>
      </c>
      <c r="BA71" s="7">
        <v>1</v>
      </c>
      <c r="BB71" s="7">
        <v>0</v>
      </c>
      <c r="BC71" s="7">
        <v>1</v>
      </c>
      <c r="BD71" s="8">
        <v>0</v>
      </c>
      <c r="BE71" s="7">
        <v>1</v>
      </c>
      <c r="BF71" s="7">
        <v>1</v>
      </c>
      <c r="BG71" s="7">
        <v>0</v>
      </c>
      <c r="BH71" s="7">
        <v>1</v>
      </c>
      <c r="BI71" s="7">
        <v>1</v>
      </c>
      <c r="BJ71" s="7">
        <v>0</v>
      </c>
      <c r="BK71" s="7">
        <v>1</v>
      </c>
      <c r="BL71" s="7">
        <v>0</v>
      </c>
      <c r="BM71" s="7">
        <v>0</v>
      </c>
      <c r="BN71" s="7">
        <v>1</v>
      </c>
      <c r="BO71" s="8">
        <v>0</v>
      </c>
      <c r="BP71" s="7">
        <v>1</v>
      </c>
      <c r="BQ71" s="7">
        <v>1</v>
      </c>
      <c r="BR71" s="7">
        <v>1</v>
      </c>
      <c r="BS71" s="7">
        <v>0</v>
      </c>
      <c r="BT71" s="7">
        <v>7</v>
      </c>
      <c r="BU71" s="7">
        <v>7</v>
      </c>
      <c r="BV71" s="7">
        <v>4</v>
      </c>
      <c r="BW71" s="7">
        <v>7</v>
      </c>
      <c r="BX71" s="7">
        <v>4</v>
      </c>
      <c r="BY71" s="7">
        <v>5</v>
      </c>
      <c r="BZ71" s="7">
        <v>7</v>
      </c>
      <c r="CA71" s="7">
        <v>7</v>
      </c>
      <c r="CB71" s="7">
        <v>6</v>
      </c>
      <c r="CC71" s="7">
        <v>0</v>
      </c>
      <c r="CD71" s="7">
        <v>1</v>
      </c>
      <c r="CE71" s="7">
        <v>0</v>
      </c>
      <c r="CF71" s="7">
        <v>0</v>
      </c>
      <c r="CG71" s="7">
        <v>0</v>
      </c>
      <c r="CH71" s="7">
        <v>0</v>
      </c>
      <c r="CI71" s="7">
        <v>1</v>
      </c>
      <c r="CJ71" s="7">
        <v>0</v>
      </c>
      <c r="CK71" s="7">
        <v>0</v>
      </c>
      <c r="CL71" s="7">
        <v>1</v>
      </c>
      <c r="CM71" s="7">
        <v>0</v>
      </c>
      <c r="CN71" s="7">
        <v>1</v>
      </c>
      <c r="CO71" s="7">
        <v>0</v>
      </c>
      <c r="CP71" s="7">
        <v>0</v>
      </c>
      <c r="CQ71" s="7">
        <v>1</v>
      </c>
      <c r="CR71" s="7">
        <v>0</v>
      </c>
      <c r="CS71" s="7">
        <v>0</v>
      </c>
      <c r="CT71" s="7">
        <v>0</v>
      </c>
      <c r="CU71" s="7">
        <v>1</v>
      </c>
      <c r="CV71" s="7">
        <v>0</v>
      </c>
      <c r="CW71" s="7">
        <v>1</v>
      </c>
      <c r="CX71" s="7">
        <v>0</v>
      </c>
      <c r="CY71" s="7">
        <v>0</v>
      </c>
      <c r="CZ71" s="7">
        <v>0</v>
      </c>
      <c r="DA71" s="7">
        <v>1</v>
      </c>
      <c r="DB71" s="7">
        <v>0</v>
      </c>
      <c r="DC71" s="7">
        <v>0</v>
      </c>
      <c r="DD71" s="7">
        <v>1</v>
      </c>
      <c r="DE71" s="7">
        <v>0</v>
      </c>
      <c r="DF71" s="7">
        <v>1</v>
      </c>
      <c r="DG71" s="7">
        <v>0</v>
      </c>
      <c r="DH71" s="7">
        <v>0</v>
      </c>
      <c r="DI71" s="7">
        <v>1</v>
      </c>
      <c r="DJ71" s="7">
        <v>0</v>
      </c>
      <c r="DK71" s="7"/>
    </row>
    <row r="72" spans="1:115" x14ac:dyDescent="0.35">
      <c r="A72" s="7" t="s">
        <v>315</v>
      </c>
      <c r="B72" s="7" t="s">
        <v>309</v>
      </c>
      <c r="C72" s="7">
        <v>0</v>
      </c>
      <c r="D72" s="7">
        <v>1</v>
      </c>
      <c r="E72" s="7">
        <v>0</v>
      </c>
      <c r="F72" s="7">
        <v>0</v>
      </c>
      <c r="G72" s="7">
        <v>0</v>
      </c>
      <c r="H72" s="8">
        <f t="shared" si="2"/>
        <v>2</v>
      </c>
      <c r="I72" s="7">
        <v>1</v>
      </c>
      <c r="J72" s="7">
        <v>0</v>
      </c>
      <c r="K72" s="7">
        <v>0</v>
      </c>
      <c r="L72" s="7">
        <v>1</v>
      </c>
      <c r="M72" s="7">
        <v>0</v>
      </c>
      <c r="N72" s="7">
        <v>0</v>
      </c>
      <c r="O72" s="7">
        <v>1</v>
      </c>
      <c r="P72" s="7">
        <v>0</v>
      </c>
      <c r="Q72" s="7">
        <v>0</v>
      </c>
      <c r="R72" s="7">
        <v>0</v>
      </c>
      <c r="S72" s="7">
        <v>0</v>
      </c>
      <c r="T72" s="7">
        <v>1</v>
      </c>
      <c r="U72" s="8">
        <v>0</v>
      </c>
      <c r="V72" s="7">
        <v>0</v>
      </c>
      <c r="W72" s="7">
        <v>1</v>
      </c>
      <c r="X72" s="7">
        <v>0</v>
      </c>
      <c r="Y72" s="7">
        <v>0</v>
      </c>
      <c r="Z72" s="7">
        <v>0</v>
      </c>
      <c r="AA72" s="7">
        <v>1</v>
      </c>
      <c r="AB72" s="7">
        <v>0</v>
      </c>
      <c r="AC72" s="7">
        <v>0</v>
      </c>
      <c r="AD72" s="7">
        <v>0</v>
      </c>
      <c r="AE72" s="7">
        <v>60</v>
      </c>
      <c r="AF72" s="7">
        <v>0</v>
      </c>
      <c r="AG72" s="7">
        <v>0</v>
      </c>
      <c r="AH72" s="7">
        <v>0</v>
      </c>
      <c r="AI72" s="7">
        <v>1</v>
      </c>
      <c r="AJ72" s="7">
        <v>0</v>
      </c>
      <c r="AK72" s="7">
        <v>1</v>
      </c>
      <c r="AL72" s="7">
        <v>1</v>
      </c>
      <c r="AM72" s="7">
        <v>0</v>
      </c>
      <c r="AN72" s="7">
        <v>0</v>
      </c>
      <c r="AO72" s="7">
        <v>1</v>
      </c>
      <c r="AP72" s="7">
        <v>0</v>
      </c>
      <c r="AQ72" s="7">
        <v>1</v>
      </c>
      <c r="AR72" s="7">
        <v>9</v>
      </c>
      <c r="AS72" s="7">
        <v>0</v>
      </c>
      <c r="AT72" s="8">
        <v>1</v>
      </c>
      <c r="AU72" s="7" t="s">
        <v>370</v>
      </c>
      <c r="AV72" s="7" t="s">
        <v>370</v>
      </c>
      <c r="AW72" s="7" t="s">
        <v>370</v>
      </c>
      <c r="AX72" s="7" t="s">
        <v>370</v>
      </c>
      <c r="AY72" s="7">
        <v>1</v>
      </c>
      <c r="AZ72" s="7">
        <v>0</v>
      </c>
      <c r="BA72" s="7">
        <v>1</v>
      </c>
      <c r="BB72" s="7">
        <v>0</v>
      </c>
      <c r="BC72" s="7">
        <v>1</v>
      </c>
      <c r="BD72" s="8">
        <v>0</v>
      </c>
      <c r="BE72" s="7">
        <v>1</v>
      </c>
      <c r="BF72" s="7">
        <v>0</v>
      </c>
      <c r="BG72" s="7">
        <v>0</v>
      </c>
      <c r="BH72" s="7">
        <v>1</v>
      </c>
      <c r="BI72" s="7">
        <v>0</v>
      </c>
      <c r="BJ72" s="7">
        <v>0</v>
      </c>
      <c r="BK72" s="7">
        <v>1</v>
      </c>
      <c r="BL72" s="7">
        <v>0</v>
      </c>
      <c r="BM72" s="7">
        <v>0</v>
      </c>
      <c r="BN72" s="7">
        <v>1</v>
      </c>
      <c r="BO72" s="8">
        <v>0</v>
      </c>
      <c r="BP72" s="7">
        <v>1</v>
      </c>
      <c r="BQ72" s="7">
        <v>0</v>
      </c>
      <c r="BR72" s="7">
        <v>0</v>
      </c>
      <c r="BS72" s="7">
        <v>1</v>
      </c>
      <c r="BT72" s="7">
        <v>7</v>
      </c>
      <c r="BU72" s="7">
        <v>7</v>
      </c>
      <c r="BV72" s="7">
        <v>7</v>
      </c>
      <c r="BW72" s="7">
        <v>4</v>
      </c>
      <c r="BX72" s="7">
        <v>7</v>
      </c>
      <c r="BY72" s="7">
        <v>5</v>
      </c>
      <c r="BZ72" s="7">
        <v>4</v>
      </c>
      <c r="CA72" s="7">
        <v>6</v>
      </c>
      <c r="CB72" s="7">
        <v>6</v>
      </c>
      <c r="CC72" s="7">
        <v>0</v>
      </c>
      <c r="CD72" s="7">
        <v>1</v>
      </c>
      <c r="CE72" s="7">
        <v>0</v>
      </c>
      <c r="CF72" s="7">
        <v>0</v>
      </c>
      <c r="CG72" s="7">
        <v>0</v>
      </c>
      <c r="CH72" s="7">
        <v>0</v>
      </c>
      <c r="CI72" s="7">
        <v>1</v>
      </c>
      <c r="CJ72" s="7">
        <v>0</v>
      </c>
      <c r="CK72" s="7">
        <v>0</v>
      </c>
      <c r="CL72" s="7">
        <v>1</v>
      </c>
      <c r="CM72" s="7">
        <v>0</v>
      </c>
      <c r="CN72" s="7">
        <v>1</v>
      </c>
      <c r="CO72" s="7">
        <v>0</v>
      </c>
      <c r="CP72" s="7">
        <v>0</v>
      </c>
      <c r="CQ72" s="7">
        <v>1</v>
      </c>
      <c r="CR72" s="7">
        <v>0</v>
      </c>
      <c r="CS72" s="7">
        <v>0</v>
      </c>
      <c r="CT72" s="7">
        <v>0</v>
      </c>
      <c r="CU72" s="7">
        <v>1</v>
      </c>
      <c r="CV72" s="7">
        <v>0</v>
      </c>
      <c r="CW72" s="7">
        <v>1</v>
      </c>
      <c r="CX72" s="7">
        <v>0</v>
      </c>
      <c r="CY72" s="7">
        <v>0</v>
      </c>
      <c r="CZ72" s="7">
        <v>1</v>
      </c>
      <c r="DA72" s="7">
        <v>0</v>
      </c>
      <c r="DB72" s="7">
        <v>1</v>
      </c>
      <c r="DC72" s="7">
        <v>0</v>
      </c>
      <c r="DD72" s="7">
        <v>0</v>
      </c>
      <c r="DE72" s="7">
        <v>0</v>
      </c>
      <c r="DF72" s="7">
        <v>1</v>
      </c>
      <c r="DG72" s="7">
        <v>0</v>
      </c>
      <c r="DH72" s="7" t="s">
        <v>370</v>
      </c>
      <c r="DI72" s="7" t="s">
        <v>370</v>
      </c>
      <c r="DJ72" s="7" t="s">
        <v>370</v>
      </c>
      <c r="DK72" s="7"/>
    </row>
    <row r="73" spans="1:115" x14ac:dyDescent="0.35">
      <c r="A73" s="7" t="s">
        <v>315</v>
      </c>
      <c r="B73" s="7" t="s">
        <v>310</v>
      </c>
      <c r="C73" s="7">
        <v>0</v>
      </c>
      <c r="D73" s="7">
        <v>0</v>
      </c>
      <c r="E73" s="7">
        <v>1</v>
      </c>
      <c r="F73" s="7">
        <v>0</v>
      </c>
      <c r="G73" s="7">
        <v>0</v>
      </c>
      <c r="H73" s="8">
        <f t="shared" si="2"/>
        <v>3</v>
      </c>
      <c r="I73" s="7">
        <v>1</v>
      </c>
      <c r="J73" s="7">
        <v>0</v>
      </c>
      <c r="K73" s="7">
        <v>0</v>
      </c>
      <c r="L73" s="7">
        <v>0</v>
      </c>
      <c r="M73" s="7">
        <v>1</v>
      </c>
      <c r="N73" s="7">
        <v>0</v>
      </c>
      <c r="O73" s="7">
        <v>1</v>
      </c>
      <c r="P73" s="7">
        <v>0</v>
      </c>
      <c r="Q73" s="7">
        <v>0</v>
      </c>
      <c r="R73" s="7">
        <v>0</v>
      </c>
      <c r="S73" s="7">
        <v>0</v>
      </c>
      <c r="T73" s="7">
        <v>1</v>
      </c>
      <c r="U73" s="8">
        <v>0</v>
      </c>
      <c r="V73" s="7">
        <v>0</v>
      </c>
      <c r="W73" s="7">
        <v>1</v>
      </c>
      <c r="X73" s="7">
        <v>0</v>
      </c>
      <c r="Y73" s="7">
        <v>0</v>
      </c>
      <c r="Z73" s="7">
        <v>1</v>
      </c>
      <c r="AA73" s="7">
        <v>0</v>
      </c>
      <c r="AB73" s="7">
        <v>0</v>
      </c>
      <c r="AC73" s="7">
        <v>0</v>
      </c>
      <c r="AD73" s="7">
        <v>0</v>
      </c>
      <c r="AE73" s="7">
        <v>10</v>
      </c>
      <c r="AF73" s="7">
        <v>6</v>
      </c>
      <c r="AG73" s="7">
        <v>0</v>
      </c>
      <c r="AH73" s="7">
        <v>0</v>
      </c>
      <c r="AI73" s="7">
        <v>0</v>
      </c>
      <c r="AJ73" s="7">
        <v>0</v>
      </c>
      <c r="AK73" s="7">
        <v>1</v>
      </c>
      <c r="AL73" s="7">
        <v>0</v>
      </c>
      <c r="AM73" s="7">
        <v>0</v>
      </c>
      <c r="AN73" s="7">
        <v>0</v>
      </c>
      <c r="AO73" s="7">
        <v>1</v>
      </c>
      <c r="AP73" s="7">
        <v>0</v>
      </c>
      <c r="AQ73" s="7">
        <v>1</v>
      </c>
      <c r="AR73" s="7">
        <v>12</v>
      </c>
      <c r="AS73" s="7">
        <v>0</v>
      </c>
      <c r="AT73" s="8">
        <v>1</v>
      </c>
      <c r="AU73" s="7" t="s">
        <v>370</v>
      </c>
      <c r="AV73" s="7" t="s">
        <v>370</v>
      </c>
      <c r="AW73" s="7" t="s">
        <v>370</v>
      </c>
      <c r="AX73" s="7" t="s">
        <v>370</v>
      </c>
      <c r="AY73" s="7">
        <v>1</v>
      </c>
      <c r="AZ73" s="7">
        <v>0</v>
      </c>
      <c r="BA73" s="7">
        <v>0</v>
      </c>
      <c r="BB73" s="7">
        <v>1</v>
      </c>
      <c r="BC73" s="7">
        <v>0</v>
      </c>
      <c r="BD73" s="8">
        <v>1</v>
      </c>
      <c r="BE73" s="7">
        <v>0</v>
      </c>
      <c r="BF73" s="7">
        <v>0</v>
      </c>
      <c r="BG73" s="7">
        <v>0</v>
      </c>
      <c r="BH73" s="7">
        <v>1</v>
      </c>
      <c r="BI73" s="7">
        <v>0</v>
      </c>
      <c r="BJ73" s="7">
        <v>0</v>
      </c>
      <c r="BK73" s="7">
        <v>1</v>
      </c>
      <c r="BL73" s="7">
        <v>0</v>
      </c>
      <c r="BM73" s="7">
        <v>0</v>
      </c>
      <c r="BN73" s="7">
        <v>1</v>
      </c>
      <c r="BO73" s="8">
        <v>0</v>
      </c>
      <c r="BP73" s="7">
        <v>1</v>
      </c>
      <c r="BQ73" s="7">
        <v>1</v>
      </c>
      <c r="BR73" s="7" t="s">
        <v>370</v>
      </c>
      <c r="BS73" s="7" t="s">
        <v>370</v>
      </c>
      <c r="BT73" s="7">
        <v>7</v>
      </c>
      <c r="BU73" s="7">
        <v>7</v>
      </c>
      <c r="BV73" s="7">
        <v>7</v>
      </c>
      <c r="BW73" s="7">
        <v>7</v>
      </c>
      <c r="BX73" s="7">
        <v>3</v>
      </c>
      <c r="BY73" s="7">
        <v>6</v>
      </c>
      <c r="BZ73" s="7">
        <v>3</v>
      </c>
      <c r="CA73" s="7">
        <v>6</v>
      </c>
      <c r="CB73" s="7">
        <v>6</v>
      </c>
      <c r="CC73" s="7">
        <v>0</v>
      </c>
      <c r="CD73" s="7">
        <v>1</v>
      </c>
      <c r="CE73" s="7">
        <v>0</v>
      </c>
      <c r="CF73" s="7">
        <v>0</v>
      </c>
      <c r="CG73" s="7">
        <v>0</v>
      </c>
      <c r="CH73" s="7">
        <v>1</v>
      </c>
      <c r="CI73" s="7">
        <v>0</v>
      </c>
      <c r="CJ73" s="7">
        <v>1</v>
      </c>
      <c r="CK73" s="7">
        <v>0</v>
      </c>
      <c r="CL73" s="7">
        <v>0</v>
      </c>
      <c r="CM73" s="7">
        <v>0</v>
      </c>
      <c r="CN73" s="7">
        <v>1</v>
      </c>
      <c r="CO73" s="7">
        <v>0</v>
      </c>
      <c r="CP73" s="7">
        <v>0</v>
      </c>
      <c r="CQ73" s="7">
        <v>1</v>
      </c>
      <c r="CR73" s="7">
        <v>0</v>
      </c>
      <c r="CS73" s="7">
        <v>1</v>
      </c>
      <c r="CT73" s="7">
        <v>0</v>
      </c>
      <c r="CU73" s="7">
        <v>0</v>
      </c>
      <c r="CV73" s="7">
        <v>0</v>
      </c>
      <c r="CW73" s="7">
        <v>0</v>
      </c>
      <c r="CX73" s="7">
        <v>1</v>
      </c>
      <c r="CY73" s="7" t="s">
        <v>370</v>
      </c>
      <c r="CZ73" s="7" t="s">
        <v>370</v>
      </c>
      <c r="DA73" s="7" t="s">
        <v>370</v>
      </c>
      <c r="DB73" s="7" t="s">
        <v>370</v>
      </c>
      <c r="DC73" s="7" t="s">
        <v>370</v>
      </c>
      <c r="DD73" s="7" t="s">
        <v>370</v>
      </c>
      <c r="DE73" s="7">
        <v>0</v>
      </c>
      <c r="DF73" s="7">
        <v>1</v>
      </c>
      <c r="DG73" s="7">
        <v>0</v>
      </c>
      <c r="DH73" s="7">
        <v>0</v>
      </c>
      <c r="DI73" s="7">
        <v>1</v>
      </c>
      <c r="DJ73" s="7">
        <v>0</v>
      </c>
      <c r="DK73" s="7"/>
    </row>
    <row r="74" spans="1:115" ht="15.5" x14ac:dyDescent="0.35">
      <c r="A74" s="7" t="s">
        <v>366</v>
      </c>
      <c r="B74" s="2" t="s">
        <v>318</v>
      </c>
      <c r="C74" s="2">
        <v>0</v>
      </c>
      <c r="D74" s="2">
        <v>0</v>
      </c>
      <c r="E74" s="2">
        <v>0</v>
      </c>
      <c r="F74" s="2">
        <v>1</v>
      </c>
      <c r="G74" s="2">
        <v>0</v>
      </c>
      <c r="H74" s="1">
        <f t="shared" si="2"/>
        <v>4</v>
      </c>
      <c r="I74" s="2">
        <v>1</v>
      </c>
      <c r="J74" s="2">
        <v>0</v>
      </c>
      <c r="K74" s="2">
        <v>0</v>
      </c>
      <c r="L74" s="2">
        <v>1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1</v>
      </c>
      <c r="T74" s="2">
        <v>1</v>
      </c>
      <c r="U74" s="2">
        <v>0</v>
      </c>
      <c r="V74" s="10">
        <v>0</v>
      </c>
      <c r="W74" s="10">
        <v>1</v>
      </c>
      <c r="X74" s="10">
        <v>1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1</v>
      </c>
      <c r="AE74" s="2">
        <v>35</v>
      </c>
      <c r="AF74" s="2">
        <v>3</v>
      </c>
      <c r="AG74" s="2">
        <v>1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10">
        <v>0</v>
      </c>
      <c r="AO74" s="10">
        <v>0</v>
      </c>
      <c r="AP74" s="10">
        <v>1</v>
      </c>
      <c r="AQ74" s="2">
        <v>1</v>
      </c>
      <c r="AR74" s="2">
        <v>6</v>
      </c>
      <c r="AS74" s="2">
        <v>1</v>
      </c>
      <c r="AT74" s="2">
        <v>0</v>
      </c>
      <c r="AU74" s="2">
        <v>0</v>
      </c>
      <c r="AV74" s="2">
        <v>0</v>
      </c>
      <c r="AW74" s="2">
        <v>1</v>
      </c>
      <c r="AX74" s="2">
        <v>0</v>
      </c>
      <c r="AY74" s="2">
        <v>1</v>
      </c>
      <c r="AZ74" s="2">
        <v>0</v>
      </c>
      <c r="BA74" s="2">
        <v>1</v>
      </c>
      <c r="BB74" s="2">
        <v>0</v>
      </c>
      <c r="BC74" s="2">
        <v>1</v>
      </c>
      <c r="BD74" s="10">
        <v>0</v>
      </c>
      <c r="BE74" s="10">
        <v>1</v>
      </c>
      <c r="BF74" s="10">
        <v>1</v>
      </c>
      <c r="BG74" s="10">
        <v>0</v>
      </c>
      <c r="BH74" s="10">
        <v>1</v>
      </c>
      <c r="BI74" s="10">
        <v>0</v>
      </c>
      <c r="BJ74" s="10">
        <v>0</v>
      </c>
      <c r="BK74" s="10">
        <v>1</v>
      </c>
      <c r="BL74" s="10">
        <v>0</v>
      </c>
      <c r="BM74" s="10">
        <v>0</v>
      </c>
      <c r="BN74" s="10">
        <v>1</v>
      </c>
      <c r="BO74" s="10">
        <v>0</v>
      </c>
      <c r="BP74" s="10">
        <v>1</v>
      </c>
      <c r="BQ74" s="10">
        <v>0</v>
      </c>
      <c r="BR74" s="10">
        <v>1</v>
      </c>
      <c r="BS74" s="10">
        <v>0</v>
      </c>
      <c r="BT74" s="10">
        <v>6</v>
      </c>
      <c r="BU74" s="10">
        <v>6</v>
      </c>
      <c r="BV74" s="2">
        <v>6</v>
      </c>
      <c r="BW74" s="2">
        <v>4</v>
      </c>
      <c r="BX74" s="2">
        <v>5</v>
      </c>
      <c r="BY74" s="2">
        <v>5</v>
      </c>
      <c r="BZ74" s="2">
        <v>5</v>
      </c>
      <c r="CA74" s="2">
        <v>6</v>
      </c>
      <c r="CB74" s="2">
        <v>5</v>
      </c>
      <c r="CC74" s="2">
        <v>0</v>
      </c>
      <c r="CD74" s="2">
        <v>1</v>
      </c>
      <c r="CE74" s="2">
        <v>0</v>
      </c>
      <c r="CF74" s="2">
        <v>0</v>
      </c>
      <c r="CG74" s="2">
        <v>0</v>
      </c>
      <c r="CH74" s="2">
        <v>1</v>
      </c>
      <c r="CI74" s="10">
        <v>0</v>
      </c>
      <c r="CJ74" s="10">
        <v>1</v>
      </c>
      <c r="CK74" s="10">
        <v>0</v>
      </c>
      <c r="CL74" s="10">
        <v>0</v>
      </c>
      <c r="CM74" s="10">
        <v>0</v>
      </c>
      <c r="CN74" s="10">
        <v>0</v>
      </c>
      <c r="CO74" s="10">
        <v>1</v>
      </c>
      <c r="CP74" s="10">
        <v>0</v>
      </c>
      <c r="CQ74" s="10">
        <v>1</v>
      </c>
      <c r="CR74" s="10">
        <v>0</v>
      </c>
      <c r="CS74" s="10">
        <v>0</v>
      </c>
      <c r="CT74" s="10">
        <v>0</v>
      </c>
      <c r="CU74" s="10">
        <v>1</v>
      </c>
      <c r="CV74" s="10">
        <v>0</v>
      </c>
      <c r="CW74" s="10">
        <v>1</v>
      </c>
      <c r="CX74" s="10">
        <v>0</v>
      </c>
      <c r="CY74" s="10">
        <v>0</v>
      </c>
      <c r="CZ74" s="10">
        <v>0</v>
      </c>
      <c r="DA74" s="10">
        <v>1</v>
      </c>
      <c r="DB74" s="10">
        <v>1</v>
      </c>
      <c r="DC74" s="10">
        <v>0</v>
      </c>
      <c r="DD74" s="10">
        <v>1</v>
      </c>
      <c r="DE74" s="10">
        <v>0</v>
      </c>
      <c r="DF74" s="10">
        <v>1</v>
      </c>
      <c r="DG74" s="10">
        <v>0</v>
      </c>
      <c r="DH74" s="10">
        <v>0</v>
      </c>
      <c r="DI74" s="10">
        <v>0</v>
      </c>
      <c r="DJ74" s="10">
        <v>1</v>
      </c>
      <c r="DK74" s="7"/>
    </row>
    <row r="75" spans="1:115" ht="15.5" x14ac:dyDescent="0.35">
      <c r="A75" s="7" t="s">
        <v>366</v>
      </c>
      <c r="B75" s="2" t="s">
        <v>319</v>
      </c>
      <c r="C75" s="2">
        <v>0</v>
      </c>
      <c r="D75" s="2">
        <v>0</v>
      </c>
      <c r="E75" s="2">
        <v>1</v>
      </c>
      <c r="F75" s="2">
        <v>0</v>
      </c>
      <c r="G75" s="2">
        <v>0</v>
      </c>
      <c r="H75" s="1">
        <f t="shared" si="2"/>
        <v>3</v>
      </c>
      <c r="I75" s="2">
        <v>1</v>
      </c>
      <c r="J75" s="2">
        <v>0</v>
      </c>
      <c r="K75" s="2">
        <v>1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1</v>
      </c>
      <c r="T75" s="2">
        <v>1</v>
      </c>
      <c r="U75" s="2">
        <v>0</v>
      </c>
      <c r="V75" s="10">
        <v>1</v>
      </c>
      <c r="W75" s="10">
        <v>0</v>
      </c>
      <c r="X75" s="10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1</v>
      </c>
      <c r="AE75" s="2">
        <v>100</v>
      </c>
      <c r="AF75" s="2">
        <v>5</v>
      </c>
      <c r="AG75" s="2">
        <v>1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1</v>
      </c>
      <c r="AP75" s="2">
        <v>0</v>
      </c>
      <c r="AQ75" s="2">
        <v>1</v>
      </c>
      <c r="AR75" s="2">
        <v>10</v>
      </c>
      <c r="AS75" s="2">
        <v>1</v>
      </c>
      <c r="AT75" s="2">
        <v>0</v>
      </c>
      <c r="AU75" s="2">
        <v>0</v>
      </c>
      <c r="AV75" s="2">
        <v>1</v>
      </c>
      <c r="AW75" s="2">
        <v>0</v>
      </c>
      <c r="AX75" s="2">
        <v>0</v>
      </c>
      <c r="AY75" s="2">
        <v>1</v>
      </c>
      <c r="AZ75" s="2">
        <v>0</v>
      </c>
      <c r="BA75" s="2">
        <v>0</v>
      </c>
      <c r="BB75" s="2">
        <v>1</v>
      </c>
      <c r="BC75" s="2">
        <v>1</v>
      </c>
      <c r="BD75" s="10">
        <v>0</v>
      </c>
      <c r="BE75" s="10">
        <v>1</v>
      </c>
      <c r="BF75" s="10">
        <v>1</v>
      </c>
      <c r="BG75" s="10">
        <v>0</v>
      </c>
      <c r="BH75" s="10">
        <v>1</v>
      </c>
      <c r="BI75" s="10">
        <v>0</v>
      </c>
      <c r="BJ75" s="10">
        <v>0</v>
      </c>
      <c r="BK75" s="10">
        <v>1</v>
      </c>
      <c r="BL75" s="10">
        <v>0</v>
      </c>
      <c r="BM75" s="10">
        <v>0</v>
      </c>
      <c r="BN75" s="10">
        <v>1</v>
      </c>
      <c r="BO75" s="10">
        <v>0</v>
      </c>
      <c r="BP75" s="10">
        <v>0</v>
      </c>
      <c r="BQ75" s="10">
        <v>1</v>
      </c>
      <c r="BR75" s="10">
        <v>1</v>
      </c>
      <c r="BS75" s="10">
        <v>0</v>
      </c>
      <c r="BT75" s="10">
        <v>7</v>
      </c>
      <c r="BU75" s="10">
        <v>7</v>
      </c>
      <c r="BV75" s="2">
        <v>5</v>
      </c>
      <c r="BW75" s="2">
        <v>7</v>
      </c>
      <c r="BX75" s="2">
        <v>6</v>
      </c>
      <c r="BY75" s="2">
        <v>5</v>
      </c>
      <c r="BZ75" s="2">
        <v>5</v>
      </c>
      <c r="CA75" s="2">
        <v>5</v>
      </c>
      <c r="CB75" s="2">
        <v>4</v>
      </c>
      <c r="CC75" s="2">
        <v>1</v>
      </c>
      <c r="CD75" s="2">
        <v>0</v>
      </c>
      <c r="CE75" s="2">
        <v>0</v>
      </c>
      <c r="CF75" s="2">
        <v>0</v>
      </c>
      <c r="CG75" s="2">
        <v>0</v>
      </c>
      <c r="CH75" s="2">
        <v>0</v>
      </c>
      <c r="CI75" s="10">
        <v>1</v>
      </c>
      <c r="CJ75" s="10">
        <v>0</v>
      </c>
      <c r="CK75" s="10">
        <v>0</v>
      </c>
      <c r="CL75" s="10">
        <v>1</v>
      </c>
      <c r="CM75" s="10">
        <v>0</v>
      </c>
      <c r="CN75" s="10">
        <v>1</v>
      </c>
      <c r="CO75" s="10">
        <v>0</v>
      </c>
      <c r="CP75" s="10">
        <v>0</v>
      </c>
      <c r="CQ75" s="10">
        <v>1</v>
      </c>
      <c r="CR75" s="10">
        <v>0</v>
      </c>
      <c r="CS75" s="10">
        <v>0</v>
      </c>
      <c r="CT75" s="10">
        <v>0</v>
      </c>
      <c r="CU75" s="10">
        <v>1</v>
      </c>
      <c r="CV75" s="10">
        <v>0</v>
      </c>
      <c r="CW75" s="10">
        <v>1</v>
      </c>
      <c r="CX75" s="10">
        <v>0</v>
      </c>
      <c r="CY75" s="10">
        <v>0</v>
      </c>
      <c r="CZ75" s="10">
        <v>1</v>
      </c>
      <c r="DA75" s="10">
        <v>0</v>
      </c>
      <c r="DB75" s="10">
        <v>0</v>
      </c>
      <c r="DC75" s="10">
        <v>1</v>
      </c>
      <c r="DD75" s="10">
        <v>0</v>
      </c>
      <c r="DE75" s="10">
        <v>0</v>
      </c>
      <c r="DF75" s="10">
        <v>1</v>
      </c>
      <c r="DG75" s="10">
        <v>0</v>
      </c>
      <c r="DH75" s="10">
        <v>0</v>
      </c>
      <c r="DI75" s="10">
        <v>1</v>
      </c>
      <c r="DJ75" s="10">
        <v>0</v>
      </c>
      <c r="DK75" s="7"/>
    </row>
    <row r="76" spans="1:115" ht="15.5" x14ac:dyDescent="0.35">
      <c r="A76" s="7" t="s">
        <v>366</v>
      </c>
      <c r="B76" s="2" t="s">
        <v>320</v>
      </c>
      <c r="C76" s="2">
        <v>0</v>
      </c>
      <c r="D76" s="2">
        <v>0</v>
      </c>
      <c r="E76" s="2">
        <v>0</v>
      </c>
      <c r="F76" s="2">
        <v>1</v>
      </c>
      <c r="G76" s="2">
        <v>0</v>
      </c>
      <c r="H76" s="1">
        <f t="shared" si="2"/>
        <v>4</v>
      </c>
      <c r="I76" s="2">
        <v>1</v>
      </c>
      <c r="J76" s="2">
        <v>1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1</v>
      </c>
      <c r="T76" s="2">
        <v>1</v>
      </c>
      <c r="U76" s="2">
        <v>0</v>
      </c>
      <c r="V76" s="10">
        <v>1</v>
      </c>
      <c r="W76" s="10">
        <v>0</v>
      </c>
      <c r="X76" s="10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1</v>
      </c>
      <c r="AE76" s="10">
        <v>0</v>
      </c>
      <c r="AF76" s="2">
        <v>3</v>
      </c>
      <c r="AG76" s="2">
        <v>1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1</v>
      </c>
      <c r="AP76" s="2">
        <v>0</v>
      </c>
      <c r="AQ76" s="2">
        <v>1</v>
      </c>
      <c r="AR76" s="2">
        <v>10</v>
      </c>
      <c r="AS76" s="2">
        <v>1</v>
      </c>
      <c r="AT76" s="2">
        <v>0</v>
      </c>
      <c r="AU76" s="2">
        <v>0</v>
      </c>
      <c r="AV76" s="2">
        <v>0</v>
      </c>
      <c r="AW76" s="2">
        <v>1</v>
      </c>
      <c r="AX76" s="2">
        <v>0</v>
      </c>
      <c r="AY76" s="2">
        <v>1</v>
      </c>
      <c r="AZ76" s="2">
        <v>0</v>
      </c>
      <c r="BA76" s="2">
        <v>1</v>
      </c>
      <c r="BB76" s="2">
        <v>0</v>
      </c>
      <c r="BC76" s="10">
        <v>1</v>
      </c>
      <c r="BD76" s="10">
        <v>0</v>
      </c>
      <c r="BE76" s="10">
        <v>0</v>
      </c>
      <c r="BF76" s="10">
        <v>1</v>
      </c>
      <c r="BG76" s="10">
        <v>0</v>
      </c>
      <c r="BH76" s="10">
        <v>1</v>
      </c>
      <c r="BI76" s="10">
        <v>0</v>
      </c>
      <c r="BJ76" s="10">
        <v>0</v>
      </c>
      <c r="BK76" s="10">
        <v>1</v>
      </c>
      <c r="BL76" s="10">
        <v>0</v>
      </c>
      <c r="BM76" s="10">
        <v>0</v>
      </c>
      <c r="BN76" s="10">
        <v>1</v>
      </c>
      <c r="BO76" s="10">
        <v>0</v>
      </c>
      <c r="BP76" s="10">
        <v>1</v>
      </c>
      <c r="BQ76" s="10">
        <v>0</v>
      </c>
      <c r="BR76" s="10">
        <v>1</v>
      </c>
      <c r="BS76" s="10">
        <v>0</v>
      </c>
      <c r="BT76" s="10">
        <v>5</v>
      </c>
      <c r="BU76" s="10">
        <v>6</v>
      </c>
      <c r="BV76" s="2">
        <v>5</v>
      </c>
      <c r="BW76" s="2">
        <v>7</v>
      </c>
      <c r="BX76" s="2">
        <v>6</v>
      </c>
      <c r="BY76" s="2">
        <v>7</v>
      </c>
      <c r="BZ76" s="2">
        <v>5</v>
      </c>
      <c r="CA76" s="2">
        <v>5</v>
      </c>
      <c r="CB76" s="2">
        <v>5</v>
      </c>
      <c r="CC76" s="2">
        <v>1</v>
      </c>
      <c r="CD76" s="2">
        <v>0</v>
      </c>
      <c r="CE76" s="2">
        <v>0</v>
      </c>
      <c r="CF76" s="2">
        <v>0</v>
      </c>
      <c r="CG76" s="2">
        <v>0</v>
      </c>
      <c r="CH76" s="2">
        <v>0</v>
      </c>
      <c r="CI76" s="10">
        <v>1</v>
      </c>
      <c r="CJ76" s="10">
        <v>0</v>
      </c>
      <c r="CK76" s="10">
        <v>0</v>
      </c>
      <c r="CL76" s="10">
        <v>1</v>
      </c>
      <c r="CM76" s="10">
        <v>0</v>
      </c>
      <c r="CN76" s="10">
        <v>0</v>
      </c>
      <c r="CO76" s="10">
        <v>0</v>
      </c>
      <c r="CP76" s="10">
        <v>1</v>
      </c>
      <c r="CQ76" s="10">
        <v>1</v>
      </c>
      <c r="CR76" s="10">
        <v>0</v>
      </c>
      <c r="CS76" s="10">
        <v>0</v>
      </c>
      <c r="CT76" s="10">
        <v>0</v>
      </c>
      <c r="CU76" s="10">
        <v>1</v>
      </c>
      <c r="CV76" s="10">
        <v>0</v>
      </c>
      <c r="CW76" s="10">
        <v>1</v>
      </c>
      <c r="CX76" s="10">
        <v>0</v>
      </c>
      <c r="CY76" s="10">
        <v>0</v>
      </c>
      <c r="CZ76" s="10">
        <v>0</v>
      </c>
      <c r="DA76" s="10">
        <v>1</v>
      </c>
      <c r="DB76" s="10">
        <v>0</v>
      </c>
      <c r="DC76" s="10">
        <v>0</v>
      </c>
      <c r="DD76" s="10">
        <v>1</v>
      </c>
      <c r="DE76" s="10">
        <v>0</v>
      </c>
      <c r="DF76" s="10">
        <v>1</v>
      </c>
      <c r="DG76" s="10">
        <v>0</v>
      </c>
      <c r="DH76" s="10">
        <v>0</v>
      </c>
      <c r="DI76" s="10">
        <v>1</v>
      </c>
      <c r="DJ76" s="10">
        <v>0</v>
      </c>
      <c r="DK76" s="7"/>
    </row>
    <row r="77" spans="1:115" ht="15.5" x14ac:dyDescent="0.35">
      <c r="A77" s="7" t="s">
        <v>366</v>
      </c>
      <c r="B77" s="2" t="s">
        <v>321</v>
      </c>
      <c r="C77" s="2">
        <v>0</v>
      </c>
      <c r="D77" s="2">
        <v>0</v>
      </c>
      <c r="E77" s="2">
        <v>1</v>
      </c>
      <c r="F77" s="2">
        <v>0</v>
      </c>
      <c r="G77" s="2">
        <v>0</v>
      </c>
      <c r="H77" s="1">
        <f t="shared" si="2"/>
        <v>3</v>
      </c>
      <c r="I77" s="2">
        <v>1</v>
      </c>
      <c r="J77" s="2">
        <v>0</v>
      </c>
      <c r="K77" s="2">
        <v>0</v>
      </c>
      <c r="L77" s="2">
        <v>0</v>
      </c>
      <c r="M77" s="2">
        <v>0</v>
      </c>
      <c r="N77" s="2">
        <v>1</v>
      </c>
      <c r="O77" s="2">
        <v>0</v>
      </c>
      <c r="P77" s="2">
        <v>0</v>
      </c>
      <c r="Q77" s="2">
        <v>0</v>
      </c>
      <c r="R77" s="2">
        <v>0</v>
      </c>
      <c r="S77" s="2">
        <v>1</v>
      </c>
      <c r="T77" s="2">
        <v>1</v>
      </c>
      <c r="U77" s="2">
        <v>0</v>
      </c>
      <c r="V77" s="10">
        <v>1</v>
      </c>
      <c r="W77" s="10">
        <v>0</v>
      </c>
      <c r="X77" s="10">
        <v>0</v>
      </c>
      <c r="Y77" s="2">
        <v>0</v>
      </c>
      <c r="Z77" s="2">
        <v>0</v>
      </c>
      <c r="AA77" s="2">
        <v>0</v>
      </c>
      <c r="AB77" s="2">
        <v>0</v>
      </c>
      <c r="AC77" s="2">
        <v>1</v>
      </c>
      <c r="AD77" s="2">
        <v>0</v>
      </c>
      <c r="AE77" s="2">
        <v>100</v>
      </c>
      <c r="AF77" s="2">
        <v>4</v>
      </c>
      <c r="AG77" s="2">
        <v>1</v>
      </c>
      <c r="AH77" s="2">
        <v>1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1</v>
      </c>
      <c r="AP77" s="2">
        <v>0</v>
      </c>
      <c r="AQ77" s="2">
        <v>1</v>
      </c>
      <c r="AR77" s="2">
        <v>20</v>
      </c>
      <c r="AS77" s="2">
        <v>1</v>
      </c>
      <c r="AT77" s="2">
        <v>0</v>
      </c>
      <c r="AU77" s="2">
        <v>0</v>
      </c>
      <c r="AV77" s="2">
        <v>0</v>
      </c>
      <c r="AW77" s="2">
        <v>0</v>
      </c>
      <c r="AX77" s="2">
        <v>1</v>
      </c>
      <c r="AY77" s="2">
        <v>1</v>
      </c>
      <c r="AZ77" s="2">
        <v>1</v>
      </c>
      <c r="BA77" s="2">
        <v>0</v>
      </c>
      <c r="BB77" s="2">
        <v>0</v>
      </c>
      <c r="BC77" s="2">
        <v>1</v>
      </c>
      <c r="BD77" s="10">
        <v>0</v>
      </c>
      <c r="BE77" s="10">
        <v>0</v>
      </c>
      <c r="BF77" s="10">
        <v>1</v>
      </c>
      <c r="BG77" s="10">
        <v>0</v>
      </c>
      <c r="BH77" s="10">
        <v>1</v>
      </c>
      <c r="BI77" s="10">
        <v>0</v>
      </c>
      <c r="BJ77" s="10">
        <v>0</v>
      </c>
      <c r="BK77" s="10">
        <v>0</v>
      </c>
      <c r="BL77" s="10">
        <v>1</v>
      </c>
      <c r="BM77" s="10">
        <v>0</v>
      </c>
      <c r="BN77" s="10">
        <v>1</v>
      </c>
      <c r="BO77" s="10">
        <v>0</v>
      </c>
      <c r="BP77" s="10">
        <v>1</v>
      </c>
      <c r="BQ77" s="10">
        <v>1</v>
      </c>
      <c r="BR77" s="10">
        <v>1</v>
      </c>
      <c r="BS77" s="10">
        <v>0</v>
      </c>
      <c r="BT77" s="10">
        <v>7</v>
      </c>
      <c r="BU77" s="10">
        <v>6</v>
      </c>
      <c r="BV77" s="2">
        <v>5</v>
      </c>
      <c r="BW77" s="2">
        <v>4</v>
      </c>
      <c r="BX77" s="2">
        <v>5</v>
      </c>
      <c r="BY77" s="2">
        <v>6</v>
      </c>
      <c r="BZ77" s="2">
        <v>6</v>
      </c>
      <c r="CA77" s="2">
        <v>6</v>
      </c>
      <c r="CB77" s="2">
        <v>6</v>
      </c>
      <c r="CC77" s="2">
        <v>1</v>
      </c>
      <c r="CD77" s="2">
        <v>0</v>
      </c>
      <c r="CE77" s="2">
        <v>0</v>
      </c>
      <c r="CF77" s="2">
        <v>0</v>
      </c>
      <c r="CG77" s="2">
        <v>0</v>
      </c>
      <c r="CH77" s="2">
        <v>0</v>
      </c>
      <c r="CI77" s="10">
        <v>1</v>
      </c>
      <c r="CJ77" s="10">
        <v>1</v>
      </c>
      <c r="CK77" s="10">
        <v>0</v>
      </c>
      <c r="CL77" s="10">
        <v>0</v>
      </c>
      <c r="CM77" s="10">
        <v>0</v>
      </c>
      <c r="CN77" s="10">
        <v>0</v>
      </c>
      <c r="CO77" s="10">
        <v>1</v>
      </c>
      <c r="CP77" s="10">
        <v>0</v>
      </c>
      <c r="CQ77" s="10">
        <v>1</v>
      </c>
      <c r="CR77" s="10">
        <v>0</v>
      </c>
      <c r="CS77" s="10">
        <v>0</v>
      </c>
      <c r="CT77" s="10">
        <v>0</v>
      </c>
      <c r="CU77" s="10">
        <v>1</v>
      </c>
      <c r="CV77" s="10">
        <v>0</v>
      </c>
      <c r="CW77" s="10">
        <v>1</v>
      </c>
      <c r="CX77" s="10">
        <v>0</v>
      </c>
      <c r="CY77" s="10">
        <v>0</v>
      </c>
      <c r="CZ77" s="10">
        <v>1</v>
      </c>
      <c r="DA77" s="10">
        <v>0</v>
      </c>
      <c r="DB77" s="10">
        <v>0</v>
      </c>
      <c r="DC77" s="10">
        <v>0</v>
      </c>
      <c r="DD77" s="10">
        <v>1</v>
      </c>
      <c r="DE77" s="10">
        <v>0</v>
      </c>
      <c r="DF77" s="10">
        <v>1</v>
      </c>
      <c r="DG77" s="10">
        <v>0</v>
      </c>
      <c r="DH77" s="10">
        <v>0</v>
      </c>
      <c r="DI77" s="10">
        <v>1</v>
      </c>
      <c r="DJ77" s="10">
        <v>0</v>
      </c>
      <c r="DK77" s="7"/>
    </row>
    <row r="78" spans="1:115" ht="15.5" x14ac:dyDescent="0.35">
      <c r="A78" s="7" t="s">
        <v>366</v>
      </c>
      <c r="B78" s="2" t="s">
        <v>322</v>
      </c>
      <c r="C78" s="2">
        <v>0</v>
      </c>
      <c r="D78" s="2">
        <v>0</v>
      </c>
      <c r="E78" s="2">
        <v>0</v>
      </c>
      <c r="F78" s="2">
        <v>1</v>
      </c>
      <c r="G78" s="2">
        <v>0</v>
      </c>
      <c r="H78" s="1">
        <f t="shared" si="2"/>
        <v>4</v>
      </c>
      <c r="I78" s="2">
        <v>1</v>
      </c>
      <c r="J78" s="2">
        <v>0</v>
      </c>
      <c r="K78" s="2">
        <v>1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1</v>
      </c>
      <c r="T78" s="2">
        <v>1</v>
      </c>
      <c r="U78" s="2">
        <v>0</v>
      </c>
      <c r="V78" s="10">
        <v>1</v>
      </c>
      <c r="W78" s="10">
        <v>0</v>
      </c>
      <c r="X78" s="10">
        <v>0</v>
      </c>
      <c r="Y78" s="2">
        <v>0</v>
      </c>
      <c r="Z78" s="2">
        <v>0</v>
      </c>
      <c r="AA78" s="2">
        <v>1</v>
      </c>
      <c r="AB78" s="2">
        <v>0</v>
      </c>
      <c r="AC78" s="2">
        <v>0</v>
      </c>
      <c r="AD78" s="2">
        <v>0</v>
      </c>
      <c r="AE78" s="2">
        <v>100</v>
      </c>
      <c r="AF78" s="2">
        <v>5</v>
      </c>
      <c r="AG78" s="2">
        <v>0</v>
      </c>
      <c r="AH78" s="2">
        <v>1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1</v>
      </c>
      <c r="AP78" s="2">
        <v>0</v>
      </c>
      <c r="AQ78" s="2">
        <v>1</v>
      </c>
      <c r="AR78" s="2">
        <v>10</v>
      </c>
      <c r="AS78" s="2">
        <v>1</v>
      </c>
      <c r="AT78" s="2">
        <v>0</v>
      </c>
      <c r="AU78" s="10">
        <v>0</v>
      </c>
      <c r="AV78" s="10">
        <v>1</v>
      </c>
      <c r="AW78" s="2">
        <v>0</v>
      </c>
      <c r="AX78" s="2">
        <v>0</v>
      </c>
      <c r="AY78" s="2">
        <v>1</v>
      </c>
      <c r="AZ78" s="2">
        <v>0</v>
      </c>
      <c r="BA78" s="2">
        <v>0</v>
      </c>
      <c r="BB78" s="2">
        <v>1</v>
      </c>
      <c r="BC78" s="2">
        <v>1</v>
      </c>
      <c r="BD78" s="10">
        <v>0</v>
      </c>
      <c r="BE78" s="10">
        <v>1</v>
      </c>
      <c r="BF78" s="10">
        <v>0</v>
      </c>
      <c r="BG78" s="10">
        <v>0</v>
      </c>
      <c r="BH78" s="10">
        <v>1</v>
      </c>
      <c r="BI78" s="10">
        <v>0</v>
      </c>
      <c r="BJ78" s="10">
        <v>0</v>
      </c>
      <c r="BK78" s="10">
        <v>1</v>
      </c>
      <c r="BL78" s="10">
        <v>0</v>
      </c>
      <c r="BM78" s="10">
        <v>0</v>
      </c>
      <c r="BN78" s="10">
        <v>1</v>
      </c>
      <c r="BO78" s="10">
        <v>0</v>
      </c>
      <c r="BP78" s="10">
        <v>1</v>
      </c>
      <c r="BQ78" s="10">
        <v>0</v>
      </c>
      <c r="BR78" s="10" t="s">
        <v>370</v>
      </c>
      <c r="BS78" s="10" t="s">
        <v>370</v>
      </c>
      <c r="BT78" s="10">
        <v>6</v>
      </c>
      <c r="BU78" s="10">
        <v>6</v>
      </c>
      <c r="BV78" s="2">
        <v>4</v>
      </c>
      <c r="BW78" s="2">
        <v>6</v>
      </c>
      <c r="BX78" s="2">
        <v>5</v>
      </c>
      <c r="BY78" s="2">
        <v>5</v>
      </c>
      <c r="BZ78" s="2">
        <v>5</v>
      </c>
      <c r="CA78" s="2">
        <v>6</v>
      </c>
      <c r="CB78" s="2">
        <v>4</v>
      </c>
      <c r="CC78" s="2">
        <v>1</v>
      </c>
      <c r="CD78" s="2">
        <v>0</v>
      </c>
      <c r="CE78" s="2">
        <v>0</v>
      </c>
      <c r="CF78" s="2">
        <v>0</v>
      </c>
      <c r="CG78" s="2">
        <v>0</v>
      </c>
      <c r="CH78" s="2">
        <v>1</v>
      </c>
      <c r="CI78" s="10">
        <v>0</v>
      </c>
      <c r="CJ78" s="10">
        <v>0</v>
      </c>
      <c r="CK78" s="10">
        <v>0</v>
      </c>
      <c r="CL78" s="10">
        <v>1</v>
      </c>
      <c r="CM78" s="10">
        <v>0</v>
      </c>
      <c r="CN78" s="10">
        <v>1</v>
      </c>
      <c r="CO78" s="10">
        <v>0</v>
      </c>
      <c r="CP78" s="10">
        <v>0</v>
      </c>
      <c r="CQ78" s="10" t="s">
        <v>370</v>
      </c>
      <c r="CR78" s="10" t="s">
        <v>370</v>
      </c>
      <c r="CS78" s="10">
        <v>0</v>
      </c>
      <c r="CT78" s="10">
        <v>1</v>
      </c>
      <c r="CU78" s="10">
        <v>0</v>
      </c>
      <c r="CV78" s="10">
        <v>0</v>
      </c>
      <c r="CW78" s="10">
        <v>1</v>
      </c>
      <c r="CX78" s="10">
        <v>0</v>
      </c>
      <c r="CY78" s="10" t="s">
        <v>370</v>
      </c>
      <c r="CZ78" s="10" t="s">
        <v>370</v>
      </c>
      <c r="DA78" s="10" t="s">
        <v>370</v>
      </c>
      <c r="DB78" s="10">
        <v>0</v>
      </c>
      <c r="DC78" s="10">
        <v>0</v>
      </c>
      <c r="DD78" s="10">
        <v>1</v>
      </c>
      <c r="DE78" s="10" t="s">
        <v>370</v>
      </c>
      <c r="DF78" s="10" t="s">
        <v>370</v>
      </c>
      <c r="DG78" s="10" t="s">
        <v>370</v>
      </c>
      <c r="DH78" s="10">
        <v>1</v>
      </c>
      <c r="DI78" s="10">
        <v>0</v>
      </c>
      <c r="DJ78" s="10">
        <v>0</v>
      </c>
      <c r="DK78" s="7"/>
    </row>
    <row r="79" spans="1:115" ht="15.5" x14ac:dyDescent="0.35">
      <c r="A79" s="7" t="s">
        <v>366</v>
      </c>
      <c r="B79" s="2" t="s">
        <v>323</v>
      </c>
      <c r="C79" s="2">
        <v>0</v>
      </c>
      <c r="D79" s="2">
        <v>0</v>
      </c>
      <c r="E79" s="2">
        <v>0</v>
      </c>
      <c r="F79" s="2">
        <v>0</v>
      </c>
      <c r="G79" s="2">
        <v>1</v>
      </c>
      <c r="H79" s="1">
        <f t="shared" si="2"/>
        <v>5</v>
      </c>
      <c r="I79" s="10">
        <v>1</v>
      </c>
      <c r="J79" s="10">
        <v>0</v>
      </c>
      <c r="K79" s="10">
        <v>1</v>
      </c>
      <c r="L79" s="10">
        <v>0</v>
      </c>
      <c r="M79" s="10">
        <v>0</v>
      </c>
      <c r="N79" s="10">
        <v>0</v>
      </c>
      <c r="O79" s="10">
        <v>0</v>
      </c>
      <c r="P79" s="10">
        <v>0</v>
      </c>
      <c r="Q79" s="10">
        <v>0</v>
      </c>
      <c r="R79" s="10">
        <v>0</v>
      </c>
      <c r="S79" s="10">
        <v>1</v>
      </c>
      <c r="T79" s="10">
        <v>1</v>
      </c>
      <c r="U79" s="10">
        <v>0</v>
      </c>
      <c r="V79" s="10">
        <v>1</v>
      </c>
      <c r="W79" s="10">
        <v>1</v>
      </c>
      <c r="X79" s="10">
        <v>1</v>
      </c>
      <c r="Y79" s="10">
        <v>0</v>
      </c>
      <c r="Z79" s="10">
        <v>0</v>
      </c>
      <c r="AA79" s="10">
        <v>0</v>
      </c>
      <c r="AB79" s="10">
        <v>0</v>
      </c>
      <c r="AC79" s="10">
        <v>1</v>
      </c>
      <c r="AD79" s="2">
        <v>0</v>
      </c>
      <c r="AE79" s="2">
        <v>50</v>
      </c>
      <c r="AF79" s="2">
        <v>3</v>
      </c>
      <c r="AG79" s="2">
        <v>1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1</v>
      </c>
      <c r="AP79" s="2">
        <v>0</v>
      </c>
      <c r="AQ79" s="2">
        <v>1</v>
      </c>
      <c r="AR79" s="2">
        <v>8</v>
      </c>
      <c r="AS79" s="8">
        <v>1</v>
      </c>
      <c r="AT79" s="10">
        <v>0</v>
      </c>
      <c r="AU79" s="10">
        <v>0</v>
      </c>
      <c r="AV79" s="10">
        <v>1</v>
      </c>
      <c r="AW79" s="2">
        <v>0</v>
      </c>
      <c r="AX79" s="2">
        <v>0</v>
      </c>
      <c r="AY79" s="2">
        <v>1</v>
      </c>
      <c r="AZ79" s="2">
        <v>0</v>
      </c>
      <c r="BA79" s="2">
        <v>0</v>
      </c>
      <c r="BB79" s="2">
        <v>1</v>
      </c>
      <c r="BC79" s="2">
        <v>0</v>
      </c>
      <c r="BD79" s="10">
        <v>1</v>
      </c>
      <c r="BE79" s="10">
        <v>0</v>
      </c>
      <c r="BF79" s="10">
        <v>0</v>
      </c>
      <c r="BG79" s="10">
        <v>0</v>
      </c>
      <c r="BH79" s="10">
        <v>0</v>
      </c>
      <c r="BI79" s="10">
        <v>1</v>
      </c>
      <c r="BJ79" s="10">
        <v>0</v>
      </c>
      <c r="BK79" s="10">
        <v>1</v>
      </c>
      <c r="BL79" s="10">
        <v>0</v>
      </c>
      <c r="BM79" s="10">
        <v>0</v>
      </c>
      <c r="BN79" s="10">
        <v>0</v>
      </c>
      <c r="BO79" s="10">
        <v>1</v>
      </c>
      <c r="BP79" s="10">
        <v>0</v>
      </c>
      <c r="BQ79" s="10">
        <v>1</v>
      </c>
      <c r="BR79" s="10">
        <v>1</v>
      </c>
      <c r="BS79" s="10">
        <v>0</v>
      </c>
      <c r="BT79" s="10">
        <v>6</v>
      </c>
      <c r="BU79" s="10">
        <v>6</v>
      </c>
      <c r="BV79" s="2">
        <v>3</v>
      </c>
      <c r="BW79" s="2">
        <v>7</v>
      </c>
      <c r="BX79" s="2">
        <v>5</v>
      </c>
      <c r="BY79" s="2">
        <v>5</v>
      </c>
      <c r="BZ79" s="2">
        <v>5</v>
      </c>
      <c r="CA79" s="2">
        <v>5</v>
      </c>
      <c r="CB79" s="2">
        <v>6</v>
      </c>
      <c r="CC79" s="2">
        <v>0</v>
      </c>
      <c r="CD79" s="2">
        <v>1</v>
      </c>
      <c r="CE79" s="2">
        <v>0</v>
      </c>
      <c r="CF79" s="2">
        <v>0</v>
      </c>
      <c r="CG79" s="2">
        <v>0</v>
      </c>
      <c r="CH79" s="2">
        <v>1</v>
      </c>
      <c r="CI79" s="10">
        <v>0</v>
      </c>
      <c r="CJ79" s="10">
        <v>0</v>
      </c>
      <c r="CK79" s="10">
        <v>0</v>
      </c>
      <c r="CL79" s="10">
        <v>1</v>
      </c>
      <c r="CM79" s="10" t="s">
        <v>370</v>
      </c>
      <c r="CN79" s="10" t="s">
        <v>370</v>
      </c>
      <c r="CO79" s="10" t="s">
        <v>370</v>
      </c>
      <c r="CP79" s="10" t="s">
        <v>370</v>
      </c>
      <c r="CQ79" s="10" t="s">
        <v>370</v>
      </c>
      <c r="CR79" s="10" t="s">
        <v>370</v>
      </c>
      <c r="CS79" s="10">
        <v>0</v>
      </c>
      <c r="CT79" s="10">
        <v>0</v>
      </c>
      <c r="CU79" s="10">
        <v>1</v>
      </c>
      <c r="CV79" s="10">
        <v>0</v>
      </c>
      <c r="CW79" s="10">
        <v>1</v>
      </c>
      <c r="CX79" s="10">
        <v>0</v>
      </c>
      <c r="CY79" s="10" t="s">
        <v>370</v>
      </c>
      <c r="CZ79" s="10" t="s">
        <v>370</v>
      </c>
      <c r="DA79" s="10" t="s">
        <v>370</v>
      </c>
      <c r="DB79" s="10">
        <v>0</v>
      </c>
      <c r="DC79" s="10">
        <v>0</v>
      </c>
      <c r="DD79" s="10">
        <v>1</v>
      </c>
      <c r="DE79" s="10" t="s">
        <v>370</v>
      </c>
      <c r="DF79" s="10" t="s">
        <v>370</v>
      </c>
      <c r="DG79" s="10" t="s">
        <v>370</v>
      </c>
      <c r="DH79" s="10" t="s">
        <v>370</v>
      </c>
      <c r="DI79" s="10" t="s">
        <v>370</v>
      </c>
      <c r="DJ79" s="10" t="s">
        <v>370</v>
      </c>
      <c r="DK79" s="7"/>
    </row>
    <row r="80" spans="1:115" ht="15.5" x14ac:dyDescent="0.35">
      <c r="A80" s="7" t="s">
        <v>366</v>
      </c>
      <c r="B80" s="2" t="s">
        <v>324</v>
      </c>
      <c r="C80" s="2">
        <v>0</v>
      </c>
      <c r="D80" s="2">
        <v>0</v>
      </c>
      <c r="E80" s="2">
        <v>1</v>
      </c>
      <c r="F80" s="2">
        <v>0</v>
      </c>
      <c r="G80" s="2">
        <v>0</v>
      </c>
      <c r="H80" s="1">
        <f t="shared" si="2"/>
        <v>3</v>
      </c>
      <c r="I80" s="10">
        <v>1</v>
      </c>
      <c r="J80" s="10">
        <v>1</v>
      </c>
      <c r="K80" s="10">
        <v>0</v>
      </c>
      <c r="L80" s="10">
        <v>0</v>
      </c>
      <c r="M80" s="10">
        <v>0</v>
      </c>
      <c r="N80" s="10">
        <v>0</v>
      </c>
      <c r="O80" s="10">
        <v>0</v>
      </c>
      <c r="P80" s="10">
        <v>0</v>
      </c>
      <c r="Q80" s="10">
        <v>0</v>
      </c>
      <c r="R80" s="10">
        <v>0</v>
      </c>
      <c r="S80" s="10">
        <v>1</v>
      </c>
      <c r="T80" s="10">
        <v>1</v>
      </c>
      <c r="U80" s="10">
        <v>0</v>
      </c>
      <c r="V80" s="10">
        <v>1</v>
      </c>
      <c r="W80" s="10">
        <v>0</v>
      </c>
      <c r="X80" s="10">
        <v>0</v>
      </c>
      <c r="Y80" s="10">
        <v>0</v>
      </c>
      <c r="Z80" s="10">
        <v>0</v>
      </c>
      <c r="AA80" s="10">
        <v>0</v>
      </c>
      <c r="AB80" s="10">
        <v>0</v>
      </c>
      <c r="AC80" s="10">
        <v>0</v>
      </c>
      <c r="AD80" s="2">
        <v>1</v>
      </c>
      <c r="AE80" s="2">
        <v>100</v>
      </c>
      <c r="AF80" s="2">
        <v>2</v>
      </c>
      <c r="AG80" s="2">
        <v>1</v>
      </c>
      <c r="AH80" s="2">
        <v>0</v>
      </c>
      <c r="AI80" s="2">
        <v>0</v>
      </c>
      <c r="AJ80" s="2">
        <v>0</v>
      </c>
      <c r="AK80" s="2">
        <v>0</v>
      </c>
      <c r="AL80" s="2">
        <v>1</v>
      </c>
      <c r="AM80" s="2">
        <v>1</v>
      </c>
      <c r="AN80" s="2">
        <v>1</v>
      </c>
      <c r="AO80" s="2">
        <v>1</v>
      </c>
      <c r="AP80" s="2">
        <v>0</v>
      </c>
      <c r="AQ80" s="2">
        <v>1</v>
      </c>
      <c r="AR80" s="2">
        <v>10</v>
      </c>
      <c r="AS80" s="2">
        <v>1</v>
      </c>
      <c r="AT80" s="2">
        <v>0</v>
      </c>
      <c r="AU80" s="2">
        <v>0</v>
      </c>
      <c r="AV80" s="2">
        <v>1</v>
      </c>
      <c r="AW80" s="2">
        <v>0</v>
      </c>
      <c r="AX80" s="2">
        <v>0</v>
      </c>
      <c r="AY80" s="2">
        <v>1</v>
      </c>
      <c r="AZ80" s="2">
        <v>0</v>
      </c>
      <c r="BA80" s="2">
        <v>0</v>
      </c>
      <c r="BB80" s="2">
        <v>1</v>
      </c>
      <c r="BC80" s="2">
        <v>0</v>
      </c>
      <c r="BD80" s="10">
        <v>1</v>
      </c>
      <c r="BE80" s="10">
        <v>0</v>
      </c>
      <c r="BF80" s="10">
        <v>0</v>
      </c>
      <c r="BG80" s="10">
        <v>0</v>
      </c>
      <c r="BH80" s="10">
        <v>1</v>
      </c>
      <c r="BI80" s="10">
        <v>0</v>
      </c>
      <c r="BJ80" s="10">
        <v>0</v>
      </c>
      <c r="BK80" s="10">
        <v>1</v>
      </c>
      <c r="BL80" s="10">
        <v>0</v>
      </c>
      <c r="BM80" s="10">
        <v>0</v>
      </c>
      <c r="BN80" s="10">
        <v>1</v>
      </c>
      <c r="BO80" s="10">
        <v>0</v>
      </c>
      <c r="BP80" s="10">
        <v>1</v>
      </c>
      <c r="BQ80" s="10">
        <v>1</v>
      </c>
      <c r="BR80" s="10">
        <v>1</v>
      </c>
      <c r="BS80" s="10">
        <v>0</v>
      </c>
      <c r="BT80" s="10">
        <v>7</v>
      </c>
      <c r="BU80" s="10">
        <v>7</v>
      </c>
      <c r="BV80" s="2">
        <v>6</v>
      </c>
      <c r="BW80" s="2">
        <v>7</v>
      </c>
      <c r="BX80" s="2">
        <v>7</v>
      </c>
      <c r="BY80" s="2">
        <v>6</v>
      </c>
      <c r="BZ80" s="2">
        <v>5</v>
      </c>
      <c r="CA80" s="2">
        <v>6</v>
      </c>
      <c r="CB80" s="2">
        <v>6</v>
      </c>
      <c r="CC80" s="2">
        <v>0</v>
      </c>
      <c r="CD80" s="2">
        <v>1</v>
      </c>
      <c r="CE80" s="2">
        <v>0</v>
      </c>
      <c r="CF80" s="2">
        <v>0</v>
      </c>
      <c r="CG80" s="2">
        <v>0</v>
      </c>
      <c r="CH80" s="2">
        <v>0</v>
      </c>
      <c r="CI80" s="10">
        <v>1</v>
      </c>
      <c r="CJ80" s="10">
        <v>0</v>
      </c>
      <c r="CK80" s="10">
        <v>0</v>
      </c>
      <c r="CL80" s="10">
        <v>1</v>
      </c>
      <c r="CM80" s="10">
        <v>0</v>
      </c>
      <c r="CN80" s="10">
        <v>0</v>
      </c>
      <c r="CO80" s="10">
        <v>1</v>
      </c>
      <c r="CP80" s="10">
        <v>0</v>
      </c>
      <c r="CQ80" s="10">
        <v>1</v>
      </c>
      <c r="CR80" s="10">
        <v>0</v>
      </c>
      <c r="CS80" s="10">
        <v>0</v>
      </c>
      <c r="CT80" s="10">
        <v>1</v>
      </c>
      <c r="CU80" s="10">
        <v>0</v>
      </c>
      <c r="CV80" s="10">
        <v>0</v>
      </c>
      <c r="CW80" s="10">
        <v>1</v>
      </c>
      <c r="CX80" s="10">
        <v>0</v>
      </c>
      <c r="CY80" s="10">
        <v>0</v>
      </c>
      <c r="CZ80" s="10">
        <v>0</v>
      </c>
      <c r="DA80" s="10">
        <v>1</v>
      </c>
      <c r="DB80" s="10">
        <v>0</v>
      </c>
      <c r="DC80" s="10">
        <v>1</v>
      </c>
      <c r="DD80" s="10">
        <v>0</v>
      </c>
      <c r="DE80" s="10">
        <v>0</v>
      </c>
      <c r="DF80" s="10">
        <v>1</v>
      </c>
      <c r="DG80" s="10">
        <v>0</v>
      </c>
      <c r="DH80" s="10">
        <v>0</v>
      </c>
      <c r="DI80" s="10">
        <v>1</v>
      </c>
      <c r="DJ80" s="10">
        <v>0</v>
      </c>
      <c r="DK80" s="7"/>
    </row>
    <row r="81" spans="1:115" ht="15.5" x14ac:dyDescent="0.35">
      <c r="A81" s="7" t="s">
        <v>366</v>
      </c>
      <c r="B81" s="2" t="s">
        <v>325</v>
      </c>
      <c r="C81" s="2">
        <v>0</v>
      </c>
      <c r="D81" s="2">
        <v>0</v>
      </c>
      <c r="E81" s="2">
        <v>0</v>
      </c>
      <c r="F81" s="2">
        <v>1</v>
      </c>
      <c r="G81" s="2">
        <v>0</v>
      </c>
      <c r="H81" s="1">
        <f t="shared" si="2"/>
        <v>4</v>
      </c>
      <c r="I81" s="10">
        <v>1</v>
      </c>
      <c r="J81" s="10">
        <v>1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0</v>
      </c>
      <c r="Q81" s="10">
        <v>0</v>
      </c>
      <c r="R81" s="10">
        <v>0</v>
      </c>
      <c r="S81" s="10">
        <v>1</v>
      </c>
      <c r="T81" s="10">
        <v>1</v>
      </c>
      <c r="U81" s="10">
        <v>0</v>
      </c>
      <c r="V81" s="10">
        <v>1</v>
      </c>
      <c r="W81" s="10">
        <v>0</v>
      </c>
      <c r="X81" s="10">
        <v>1</v>
      </c>
      <c r="Y81" s="10">
        <v>0</v>
      </c>
      <c r="Z81" s="10">
        <v>0</v>
      </c>
      <c r="AA81" s="10">
        <v>0</v>
      </c>
      <c r="AB81" s="10">
        <v>0</v>
      </c>
      <c r="AC81" s="10">
        <v>0</v>
      </c>
      <c r="AD81" s="2">
        <v>1</v>
      </c>
      <c r="AE81" s="2">
        <v>60</v>
      </c>
      <c r="AF81" s="2">
        <v>4</v>
      </c>
      <c r="AG81" s="2">
        <v>1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1</v>
      </c>
      <c r="AP81" s="2">
        <v>0</v>
      </c>
      <c r="AQ81" s="2">
        <v>1</v>
      </c>
      <c r="AR81" s="2">
        <v>10</v>
      </c>
      <c r="AS81" s="2">
        <v>1</v>
      </c>
      <c r="AT81" s="2">
        <v>0</v>
      </c>
      <c r="AU81" s="2">
        <v>1</v>
      </c>
      <c r="AV81" s="2">
        <v>0</v>
      </c>
      <c r="AW81" s="2">
        <v>0</v>
      </c>
      <c r="AX81" s="2">
        <v>0</v>
      </c>
      <c r="AY81" s="2">
        <v>1</v>
      </c>
      <c r="AZ81" s="2">
        <v>0</v>
      </c>
      <c r="BA81" s="2">
        <v>1</v>
      </c>
      <c r="BB81" s="2">
        <v>0</v>
      </c>
      <c r="BC81" s="2">
        <v>0</v>
      </c>
      <c r="BD81" s="10">
        <v>1</v>
      </c>
      <c r="BE81" s="10">
        <v>0</v>
      </c>
      <c r="BF81" s="10">
        <v>0</v>
      </c>
      <c r="BG81" s="10">
        <v>0</v>
      </c>
      <c r="BH81" s="10">
        <v>0</v>
      </c>
      <c r="BI81" s="10">
        <v>0</v>
      </c>
      <c r="BJ81" s="10">
        <v>0</v>
      </c>
      <c r="BK81" s="10">
        <v>0</v>
      </c>
      <c r="BL81" s="10">
        <v>1</v>
      </c>
      <c r="BM81" s="10">
        <v>0</v>
      </c>
      <c r="BN81" s="10">
        <v>0</v>
      </c>
      <c r="BO81" s="10">
        <v>1</v>
      </c>
      <c r="BP81" s="10">
        <v>0</v>
      </c>
      <c r="BQ81" s="10">
        <v>1</v>
      </c>
      <c r="BR81" s="10">
        <v>0</v>
      </c>
      <c r="BS81" s="10">
        <v>1</v>
      </c>
      <c r="BT81" s="10">
        <v>7</v>
      </c>
      <c r="BU81" s="10">
        <v>6</v>
      </c>
      <c r="BV81" s="2">
        <v>4</v>
      </c>
      <c r="BW81" s="2">
        <v>6</v>
      </c>
      <c r="BX81" s="2">
        <v>2</v>
      </c>
      <c r="BY81" s="2">
        <v>4</v>
      </c>
      <c r="BZ81" s="2">
        <v>5</v>
      </c>
      <c r="CA81" s="2">
        <v>5</v>
      </c>
      <c r="CB81" s="2">
        <v>5</v>
      </c>
      <c r="CC81" s="2">
        <v>0</v>
      </c>
      <c r="CD81" s="2">
        <v>1</v>
      </c>
      <c r="CE81" s="2">
        <v>0</v>
      </c>
      <c r="CF81" s="2">
        <v>0</v>
      </c>
      <c r="CG81" s="2">
        <v>0</v>
      </c>
      <c r="CH81" s="2">
        <v>1</v>
      </c>
      <c r="CI81" s="10">
        <v>0</v>
      </c>
      <c r="CJ81" s="10">
        <v>0</v>
      </c>
      <c r="CK81" s="10">
        <v>0</v>
      </c>
      <c r="CL81" s="10">
        <v>1</v>
      </c>
      <c r="CM81" s="10">
        <v>0</v>
      </c>
      <c r="CN81" s="10">
        <v>1</v>
      </c>
      <c r="CO81" s="10">
        <v>0</v>
      </c>
      <c r="CP81" s="10">
        <v>0</v>
      </c>
      <c r="CQ81" s="10">
        <v>1</v>
      </c>
      <c r="CR81" s="10">
        <v>0</v>
      </c>
      <c r="CS81" s="10">
        <v>0</v>
      </c>
      <c r="CT81" s="10">
        <v>0</v>
      </c>
      <c r="CU81" s="10">
        <v>1</v>
      </c>
      <c r="CV81" s="10">
        <v>0</v>
      </c>
      <c r="CW81" s="10">
        <v>0</v>
      </c>
      <c r="CX81" s="10">
        <v>1</v>
      </c>
      <c r="CY81" s="10">
        <v>0</v>
      </c>
      <c r="CZ81" s="10">
        <v>1</v>
      </c>
      <c r="DA81" s="10">
        <v>0</v>
      </c>
      <c r="DB81" s="10">
        <v>0</v>
      </c>
      <c r="DC81" s="10">
        <v>0</v>
      </c>
      <c r="DD81" s="10">
        <v>1</v>
      </c>
      <c r="DE81" s="10">
        <v>0</v>
      </c>
      <c r="DF81" s="10">
        <v>1</v>
      </c>
      <c r="DG81" s="10">
        <v>0</v>
      </c>
      <c r="DH81" s="10">
        <v>1</v>
      </c>
      <c r="DI81" s="10">
        <v>0</v>
      </c>
      <c r="DJ81" s="10">
        <v>0</v>
      </c>
      <c r="DK81" s="7"/>
    </row>
    <row r="82" spans="1:115" ht="15.5" x14ac:dyDescent="0.35">
      <c r="A82" s="7" t="s">
        <v>366</v>
      </c>
      <c r="B82" s="2" t="s">
        <v>326</v>
      </c>
      <c r="C82" s="2">
        <v>0</v>
      </c>
      <c r="D82" s="2">
        <v>1</v>
      </c>
      <c r="E82" s="2">
        <v>0</v>
      </c>
      <c r="F82" s="2">
        <v>0</v>
      </c>
      <c r="G82" s="2">
        <v>0</v>
      </c>
      <c r="H82" s="1">
        <f t="shared" si="2"/>
        <v>2</v>
      </c>
      <c r="I82" s="10">
        <v>1</v>
      </c>
      <c r="J82" s="10">
        <v>1</v>
      </c>
      <c r="K82" s="15">
        <v>0</v>
      </c>
      <c r="L82" s="15">
        <v>0</v>
      </c>
      <c r="M82" s="15">
        <v>0</v>
      </c>
      <c r="N82" s="10">
        <v>0</v>
      </c>
      <c r="O82" s="10">
        <v>0</v>
      </c>
      <c r="P82" s="10">
        <v>0</v>
      </c>
      <c r="Q82" s="10">
        <v>0</v>
      </c>
      <c r="R82" s="10">
        <v>0</v>
      </c>
      <c r="S82" s="10">
        <v>1</v>
      </c>
      <c r="T82" s="10">
        <v>1</v>
      </c>
      <c r="U82" s="10">
        <v>0</v>
      </c>
      <c r="V82" s="10">
        <v>1</v>
      </c>
      <c r="W82" s="10">
        <v>0</v>
      </c>
      <c r="X82" s="10">
        <v>0</v>
      </c>
      <c r="Y82" s="10">
        <v>0</v>
      </c>
      <c r="Z82" s="10">
        <v>0</v>
      </c>
      <c r="AA82" s="10">
        <v>0</v>
      </c>
      <c r="AB82" s="10">
        <v>1</v>
      </c>
      <c r="AC82" s="10">
        <v>0</v>
      </c>
      <c r="AD82" s="2">
        <v>0</v>
      </c>
      <c r="AE82" s="2">
        <v>100</v>
      </c>
      <c r="AF82" s="2">
        <v>3</v>
      </c>
      <c r="AG82" s="2">
        <v>1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1</v>
      </c>
      <c r="AQ82" s="2">
        <v>1</v>
      </c>
      <c r="AR82" s="2">
        <v>10</v>
      </c>
      <c r="AS82" s="2">
        <v>1</v>
      </c>
      <c r="AT82" s="2">
        <v>0</v>
      </c>
      <c r="AU82" s="2">
        <v>0</v>
      </c>
      <c r="AV82" s="2">
        <v>1</v>
      </c>
      <c r="AW82" s="2">
        <v>0</v>
      </c>
      <c r="AX82" s="2">
        <v>0</v>
      </c>
      <c r="AY82" s="2">
        <v>1</v>
      </c>
      <c r="AZ82" s="2">
        <v>0</v>
      </c>
      <c r="BA82" s="2">
        <v>0</v>
      </c>
      <c r="BB82" s="2">
        <v>1</v>
      </c>
      <c r="BC82" s="2">
        <v>0</v>
      </c>
      <c r="BD82" s="10">
        <v>1</v>
      </c>
      <c r="BE82" s="10">
        <v>0</v>
      </c>
      <c r="BF82" s="10">
        <v>0</v>
      </c>
      <c r="BG82" s="10">
        <v>0</v>
      </c>
      <c r="BH82" s="10">
        <v>1</v>
      </c>
      <c r="BI82" s="10">
        <v>0</v>
      </c>
      <c r="BJ82" s="10">
        <v>0</v>
      </c>
      <c r="BK82" s="10">
        <v>1</v>
      </c>
      <c r="BL82" s="10">
        <v>0</v>
      </c>
      <c r="BM82" s="10">
        <v>0</v>
      </c>
      <c r="BN82" s="10">
        <v>0</v>
      </c>
      <c r="BO82" s="10">
        <v>1</v>
      </c>
      <c r="BP82" s="10">
        <v>0</v>
      </c>
      <c r="BQ82" s="10">
        <v>1</v>
      </c>
      <c r="BR82" s="10">
        <v>0</v>
      </c>
      <c r="BS82" s="10">
        <v>1</v>
      </c>
      <c r="BT82" s="10">
        <v>7</v>
      </c>
      <c r="BU82" s="10">
        <v>5</v>
      </c>
      <c r="BV82" s="2">
        <v>4</v>
      </c>
      <c r="BW82" s="2">
        <v>4</v>
      </c>
      <c r="BX82" s="2">
        <v>4</v>
      </c>
      <c r="BY82" s="2">
        <v>4</v>
      </c>
      <c r="BZ82" s="2">
        <v>4</v>
      </c>
      <c r="CA82" s="2">
        <v>4</v>
      </c>
      <c r="CB82" s="2">
        <v>4</v>
      </c>
      <c r="CC82" s="2">
        <v>0</v>
      </c>
      <c r="CD82" s="2">
        <v>1</v>
      </c>
      <c r="CE82" s="2">
        <v>0</v>
      </c>
      <c r="CF82" s="2">
        <v>0</v>
      </c>
      <c r="CG82" s="2">
        <v>0</v>
      </c>
      <c r="CH82" s="2">
        <v>1</v>
      </c>
      <c r="CI82" s="10">
        <v>0</v>
      </c>
      <c r="CJ82" s="10">
        <v>1</v>
      </c>
      <c r="CK82" s="10">
        <v>0</v>
      </c>
      <c r="CL82" s="10">
        <v>0</v>
      </c>
      <c r="CM82" s="10">
        <v>0</v>
      </c>
      <c r="CN82" s="10">
        <v>1</v>
      </c>
      <c r="CO82" s="10">
        <v>0</v>
      </c>
      <c r="CP82" s="10">
        <v>0</v>
      </c>
      <c r="CQ82" s="10">
        <v>1</v>
      </c>
      <c r="CR82" s="10">
        <v>0</v>
      </c>
      <c r="CS82" s="10">
        <v>0</v>
      </c>
      <c r="CT82" s="10">
        <v>0</v>
      </c>
      <c r="CU82" s="10">
        <v>1</v>
      </c>
      <c r="CV82" s="10">
        <v>0</v>
      </c>
      <c r="CW82" s="10">
        <v>1</v>
      </c>
      <c r="CX82" s="10">
        <v>0</v>
      </c>
      <c r="CY82" s="10">
        <v>1</v>
      </c>
      <c r="CZ82" s="10">
        <v>0</v>
      </c>
      <c r="DA82" s="10">
        <v>0</v>
      </c>
      <c r="DB82" s="10">
        <v>0</v>
      </c>
      <c r="DC82" s="10">
        <v>0</v>
      </c>
      <c r="DD82" s="10">
        <v>1</v>
      </c>
      <c r="DE82" s="10">
        <v>1</v>
      </c>
      <c r="DF82" s="10">
        <v>0</v>
      </c>
      <c r="DG82" s="10">
        <v>0</v>
      </c>
      <c r="DH82" s="10">
        <v>1</v>
      </c>
      <c r="DI82" s="10">
        <v>0</v>
      </c>
      <c r="DJ82" s="10">
        <v>0</v>
      </c>
      <c r="DK82" s="7"/>
    </row>
    <row r="83" spans="1:115" ht="15.5" x14ac:dyDescent="0.35">
      <c r="A83" s="7" t="s">
        <v>366</v>
      </c>
      <c r="B83" s="2" t="s">
        <v>327</v>
      </c>
      <c r="C83" s="2">
        <v>0</v>
      </c>
      <c r="D83" s="2">
        <v>0</v>
      </c>
      <c r="E83" s="2">
        <v>0</v>
      </c>
      <c r="F83" s="2">
        <v>0</v>
      </c>
      <c r="G83" s="2">
        <v>1</v>
      </c>
      <c r="H83" s="1">
        <f t="shared" si="2"/>
        <v>5</v>
      </c>
      <c r="I83" s="10">
        <v>1</v>
      </c>
      <c r="J83" s="10" t="s">
        <v>370</v>
      </c>
      <c r="K83" s="10" t="s">
        <v>370</v>
      </c>
      <c r="L83" s="10" t="s">
        <v>370</v>
      </c>
      <c r="M83" s="10" t="s">
        <v>370</v>
      </c>
      <c r="N83" s="10" t="s">
        <v>370</v>
      </c>
      <c r="O83" s="10">
        <v>0</v>
      </c>
      <c r="P83" s="10">
        <v>0</v>
      </c>
      <c r="Q83" s="10">
        <v>0</v>
      </c>
      <c r="R83" s="10">
        <v>0</v>
      </c>
      <c r="S83" s="10">
        <v>1</v>
      </c>
      <c r="T83" s="10">
        <v>1</v>
      </c>
      <c r="U83" s="10">
        <v>0</v>
      </c>
      <c r="V83" s="10">
        <v>1</v>
      </c>
      <c r="W83" s="10">
        <v>0</v>
      </c>
      <c r="X83" s="10">
        <v>1</v>
      </c>
      <c r="Y83" s="10">
        <v>0</v>
      </c>
      <c r="Z83" s="10">
        <v>0</v>
      </c>
      <c r="AA83" s="10">
        <v>1</v>
      </c>
      <c r="AB83" s="10">
        <v>0</v>
      </c>
      <c r="AC83" s="10">
        <v>0</v>
      </c>
      <c r="AD83" s="10">
        <v>0</v>
      </c>
      <c r="AE83" s="10">
        <v>100</v>
      </c>
      <c r="AF83" s="10">
        <v>3</v>
      </c>
      <c r="AG83" s="10">
        <v>0</v>
      </c>
      <c r="AH83" s="10">
        <v>1</v>
      </c>
      <c r="AI83" s="10">
        <v>0</v>
      </c>
      <c r="AJ83" s="10">
        <v>0</v>
      </c>
      <c r="AK83" s="10">
        <v>0</v>
      </c>
      <c r="AL83" s="10">
        <v>0</v>
      </c>
      <c r="AM83" s="10">
        <v>0</v>
      </c>
      <c r="AN83" s="10">
        <v>0</v>
      </c>
      <c r="AO83" s="10">
        <v>1</v>
      </c>
      <c r="AP83" s="10">
        <v>0</v>
      </c>
      <c r="AQ83" s="10">
        <v>1</v>
      </c>
      <c r="AR83" s="10">
        <v>8</v>
      </c>
      <c r="AS83" s="10">
        <v>1</v>
      </c>
      <c r="AT83" s="10">
        <v>0</v>
      </c>
      <c r="AU83" s="10">
        <v>1</v>
      </c>
      <c r="AV83" s="10">
        <v>0</v>
      </c>
      <c r="AW83" s="10">
        <v>0</v>
      </c>
      <c r="AX83" s="10">
        <v>0</v>
      </c>
      <c r="AY83" s="10">
        <v>1</v>
      </c>
      <c r="AZ83" s="10">
        <v>1</v>
      </c>
      <c r="BA83" s="10">
        <v>0</v>
      </c>
      <c r="BB83" s="10">
        <v>0</v>
      </c>
      <c r="BC83" s="10">
        <v>1</v>
      </c>
      <c r="BD83" s="10">
        <v>0</v>
      </c>
      <c r="BE83" s="10">
        <v>1</v>
      </c>
      <c r="BF83" s="10">
        <v>0</v>
      </c>
      <c r="BG83" s="10">
        <v>1</v>
      </c>
      <c r="BH83" s="10">
        <v>1</v>
      </c>
      <c r="BI83" s="10">
        <v>0</v>
      </c>
      <c r="BJ83" s="10">
        <v>1</v>
      </c>
      <c r="BK83" s="10">
        <v>0</v>
      </c>
      <c r="BL83" s="10">
        <v>1</v>
      </c>
      <c r="BM83" s="10">
        <v>0</v>
      </c>
      <c r="BN83" s="10">
        <v>1</v>
      </c>
      <c r="BO83" s="10">
        <v>0</v>
      </c>
      <c r="BP83" s="10">
        <v>0</v>
      </c>
      <c r="BQ83" s="10">
        <v>1</v>
      </c>
      <c r="BR83" s="10">
        <v>1</v>
      </c>
      <c r="BS83" s="10">
        <v>1</v>
      </c>
      <c r="BT83" s="10">
        <v>7</v>
      </c>
      <c r="BU83" s="10">
        <v>7</v>
      </c>
      <c r="BV83" s="2">
        <v>6</v>
      </c>
      <c r="BW83" s="2">
        <v>6</v>
      </c>
      <c r="BX83" s="2">
        <v>3</v>
      </c>
      <c r="BY83" s="2">
        <v>4</v>
      </c>
      <c r="BZ83" s="2">
        <v>5</v>
      </c>
      <c r="CA83" s="2">
        <v>5</v>
      </c>
      <c r="CB83" s="2">
        <v>5</v>
      </c>
      <c r="CC83" s="2">
        <v>0</v>
      </c>
      <c r="CD83" s="2">
        <v>0</v>
      </c>
      <c r="CE83" s="2">
        <v>1</v>
      </c>
      <c r="CF83" s="2">
        <v>0</v>
      </c>
      <c r="CG83" s="2">
        <v>0</v>
      </c>
      <c r="CH83" s="2">
        <v>0</v>
      </c>
      <c r="CI83" s="10">
        <v>1</v>
      </c>
      <c r="CJ83" s="10">
        <v>0</v>
      </c>
      <c r="CK83" s="10">
        <v>0</v>
      </c>
      <c r="CL83" s="10">
        <v>1</v>
      </c>
      <c r="CM83" s="10">
        <v>0</v>
      </c>
      <c r="CN83" s="10">
        <v>0</v>
      </c>
      <c r="CO83" s="10">
        <v>1</v>
      </c>
      <c r="CP83" s="10">
        <v>0</v>
      </c>
      <c r="CQ83" s="10">
        <v>1</v>
      </c>
      <c r="CR83" s="10">
        <v>0</v>
      </c>
      <c r="CS83" s="10">
        <v>0</v>
      </c>
      <c r="CT83" s="10">
        <v>1</v>
      </c>
      <c r="CU83" s="10">
        <v>0</v>
      </c>
      <c r="CV83" s="10">
        <v>0</v>
      </c>
      <c r="CW83" s="10">
        <v>1</v>
      </c>
      <c r="CX83" s="10">
        <v>0</v>
      </c>
      <c r="CY83" s="10">
        <v>0</v>
      </c>
      <c r="CZ83" s="10">
        <v>0</v>
      </c>
      <c r="DA83" s="10">
        <v>1</v>
      </c>
      <c r="DB83" s="10">
        <v>0</v>
      </c>
      <c r="DC83" s="10">
        <v>0</v>
      </c>
      <c r="DD83" s="10">
        <v>1</v>
      </c>
      <c r="DE83" s="10">
        <v>0</v>
      </c>
      <c r="DF83" s="10">
        <v>1</v>
      </c>
      <c r="DG83" s="10">
        <v>0</v>
      </c>
      <c r="DH83" s="10">
        <v>0</v>
      </c>
      <c r="DI83" s="10">
        <v>0</v>
      </c>
      <c r="DJ83" s="10">
        <v>1</v>
      </c>
      <c r="DK83" s="7"/>
    </row>
    <row r="84" spans="1:115" ht="15.5" x14ac:dyDescent="0.35">
      <c r="A84" s="7" t="s">
        <v>366</v>
      </c>
      <c r="B84" s="2" t="s">
        <v>328</v>
      </c>
      <c r="C84" s="2">
        <v>0</v>
      </c>
      <c r="D84" s="2">
        <v>1</v>
      </c>
      <c r="E84" s="2">
        <v>0</v>
      </c>
      <c r="F84" s="2">
        <v>0</v>
      </c>
      <c r="G84" s="2">
        <v>0</v>
      </c>
      <c r="H84" s="1">
        <f t="shared" si="2"/>
        <v>2</v>
      </c>
      <c r="I84" s="10">
        <v>1</v>
      </c>
      <c r="J84" s="10">
        <v>1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  <c r="S84" s="10">
        <v>1</v>
      </c>
      <c r="T84" s="10">
        <v>1</v>
      </c>
      <c r="U84" s="10">
        <v>0</v>
      </c>
      <c r="V84" s="10">
        <v>1</v>
      </c>
      <c r="W84" s="10">
        <v>0</v>
      </c>
      <c r="X84" s="10">
        <v>0</v>
      </c>
      <c r="Y84" s="10">
        <v>0</v>
      </c>
      <c r="Z84" s="10">
        <v>0</v>
      </c>
      <c r="AA84" s="10">
        <v>0</v>
      </c>
      <c r="AB84" s="10">
        <v>0</v>
      </c>
      <c r="AC84" s="10">
        <v>0</v>
      </c>
      <c r="AD84" s="10">
        <v>1</v>
      </c>
      <c r="AE84" s="10">
        <v>100</v>
      </c>
      <c r="AF84" s="10">
        <v>2</v>
      </c>
      <c r="AG84" s="10">
        <v>1</v>
      </c>
      <c r="AH84" s="10">
        <v>0</v>
      </c>
      <c r="AI84" s="10">
        <v>0</v>
      </c>
      <c r="AJ84" s="10">
        <v>0</v>
      </c>
      <c r="AK84" s="10">
        <v>0</v>
      </c>
      <c r="AL84" s="10">
        <v>1</v>
      </c>
      <c r="AM84" s="10">
        <v>1</v>
      </c>
      <c r="AN84" s="10">
        <v>1</v>
      </c>
      <c r="AO84" s="10">
        <v>1</v>
      </c>
      <c r="AP84" s="10">
        <v>0</v>
      </c>
      <c r="AQ84" s="10">
        <v>1</v>
      </c>
      <c r="AR84" s="10">
        <v>10</v>
      </c>
      <c r="AS84" s="10">
        <v>1</v>
      </c>
      <c r="AT84" s="10">
        <v>0</v>
      </c>
      <c r="AU84" s="10">
        <v>0</v>
      </c>
      <c r="AV84" s="10">
        <v>1</v>
      </c>
      <c r="AW84" s="10">
        <v>0</v>
      </c>
      <c r="AX84" s="10">
        <v>0</v>
      </c>
      <c r="AY84" s="10">
        <v>1</v>
      </c>
      <c r="AZ84" s="10">
        <v>0</v>
      </c>
      <c r="BA84" s="10">
        <v>0</v>
      </c>
      <c r="BB84" s="10">
        <v>1</v>
      </c>
      <c r="BC84" s="10">
        <v>1</v>
      </c>
      <c r="BD84" s="10">
        <v>0</v>
      </c>
      <c r="BE84" s="10">
        <v>1</v>
      </c>
      <c r="BF84" s="10">
        <v>0</v>
      </c>
      <c r="BG84" s="10">
        <v>0</v>
      </c>
      <c r="BH84" s="10">
        <v>1</v>
      </c>
      <c r="BI84" s="10">
        <v>1</v>
      </c>
      <c r="BJ84" s="10">
        <v>0</v>
      </c>
      <c r="BK84" s="10">
        <v>1</v>
      </c>
      <c r="BL84" s="10">
        <v>0</v>
      </c>
      <c r="BM84" s="10">
        <v>0</v>
      </c>
      <c r="BN84" s="10">
        <v>1</v>
      </c>
      <c r="BO84" s="10">
        <v>0</v>
      </c>
      <c r="BP84" s="10">
        <v>1</v>
      </c>
      <c r="BQ84" s="10">
        <v>0</v>
      </c>
      <c r="BR84" s="10">
        <v>1</v>
      </c>
      <c r="BS84" s="10">
        <v>1</v>
      </c>
      <c r="BT84" s="10">
        <v>7</v>
      </c>
      <c r="BU84" s="10">
        <v>7</v>
      </c>
      <c r="BV84" s="2">
        <v>6</v>
      </c>
      <c r="BW84" s="2">
        <v>7</v>
      </c>
      <c r="BX84" s="2">
        <v>7</v>
      </c>
      <c r="BY84" s="2">
        <v>6</v>
      </c>
      <c r="BZ84" s="2">
        <v>4</v>
      </c>
      <c r="CA84" s="2">
        <v>6</v>
      </c>
      <c r="CB84" s="2">
        <v>6</v>
      </c>
      <c r="CC84" s="2">
        <v>1</v>
      </c>
      <c r="CD84" s="2">
        <v>0</v>
      </c>
      <c r="CE84" s="2">
        <v>0</v>
      </c>
      <c r="CF84" s="2">
        <v>0</v>
      </c>
      <c r="CG84" s="2">
        <v>0</v>
      </c>
      <c r="CH84" s="2">
        <v>1</v>
      </c>
      <c r="CI84" s="10">
        <v>0</v>
      </c>
      <c r="CJ84" s="10">
        <v>0</v>
      </c>
      <c r="CK84" s="10">
        <v>0</v>
      </c>
      <c r="CL84" s="10">
        <v>1</v>
      </c>
      <c r="CM84" s="10">
        <v>0</v>
      </c>
      <c r="CN84" s="10">
        <v>1</v>
      </c>
      <c r="CO84" s="10">
        <v>0</v>
      </c>
      <c r="CP84" s="10">
        <v>0</v>
      </c>
      <c r="CQ84" s="10">
        <v>1</v>
      </c>
      <c r="CR84" s="10">
        <v>0</v>
      </c>
      <c r="CS84" s="10">
        <v>0</v>
      </c>
      <c r="CT84" s="10">
        <v>1</v>
      </c>
      <c r="CU84" s="10">
        <v>0</v>
      </c>
      <c r="CV84" s="10">
        <v>0</v>
      </c>
      <c r="CW84" s="10">
        <v>1</v>
      </c>
      <c r="CX84" s="10">
        <v>0</v>
      </c>
      <c r="CY84" s="10" t="s">
        <v>370</v>
      </c>
      <c r="CZ84" s="10" t="s">
        <v>370</v>
      </c>
      <c r="DA84" s="10" t="s">
        <v>370</v>
      </c>
      <c r="DB84" s="10">
        <v>1</v>
      </c>
      <c r="DC84" s="10">
        <v>0</v>
      </c>
      <c r="DD84" s="10">
        <v>0</v>
      </c>
      <c r="DE84" s="10">
        <v>0</v>
      </c>
      <c r="DF84" s="10">
        <v>1</v>
      </c>
      <c r="DG84" s="10">
        <v>0</v>
      </c>
      <c r="DH84" s="10">
        <v>0</v>
      </c>
      <c r="DI84" s="10">
        <v>1</v>
      </c>
      <c r="DJ84" s="10">
        <v>0</v>
      </c>
      <c r="DK84" s="7"/>
    </row>
    <row r="85" spans="1:115" ht="15.5" x14ac:dyDescent="0.35">
      <c r="A85" s="7" t="s">
        <v>316</v>
      </c>
      <c r="B85" s="1" t="s">
        <v>112</v>
      </c>
      <c r="C85" s="1">
        <v>0</v>
      </c>
      <c r="D85" s="1">
        <v>0</v>
      </c>
      <c r="E85" s="1">
        <v>1</v>
      </c>
      <c r="F85" s="1">
        <v>0</v>
      </c>
      <c r="G85" s="1">
        <v>0</v>
      </c>
      <c r="H85" s="1">
        <f t="shared" ref="H85:H148" si="3">IF(C85=1,1,IF(D85=1,2,IF(E85=1,3,IF(F85=1,4,IF(G85=1,5,"not indicated")))))</f>
        <v>3</v>
      </c>
      <c r="I85" s="8">
        <v>1</v>
      </c>
      <c r="J85" s="8">
        <v>1</v>
      </c>
      <c r="K85" s="8">
        <v>0</v>
      </c>
      <c r="L85" s="8">
        <v>0</v>
      </c>
      <c r="M85" s="8">
        <v>0</v>
      </c>
      <c r="N85" s="8">
        <v>0</v>
      </c>
      <c r="O85" s="8">
        <v>0</v>
      </c>
      <c r="P85" s="10">
        <v>0</v>
      </c>
      <c r="Q85" s="8">
        <v>1</v>
      </c>
      <c r="R85" s="10">
        <v>0</v>
      </c>
      <c r="S85" s="8">
        <v>0</v>
      </c>
      <c r="T85" s="8" t="s">
        <v>370</v>
      </c>
      <c r="U85" s="8" t="s">
        <v>370</v>
      </c>
      <c r="V85" s="8" t="s">
        <v>370</v>
      </c>
      <c r="W85" s="8" t="s">
        <v>370</v>
      </c>
      <c r="X85" s="8" t="s">
        <v>370</v>
      </c>
      <c r="Y85" s="8" t="s">
        <v>370</v>
      </c>
      <c r="Z85" s="8">
        <v>0</v>
      </c>
      <c r="AA85" s="8">
        <v>0</v>
      </c>
      <c r="AB85" s="8">
        <v>0</v>
      </c>
      <c r="AC85" s="8">
        <v>0</v>
      </c>
      <c r="AD85" s="8">
        <v>1</v>
      </c>
      <c r="AE85" s="8">
        <v>100</v>
      </c>
      <c r="AF85" s="8" t="s">
        <v>370</v>
      </c>
      <c r="AG85" s="8" t="s">
        <v>370</v>
      </c>
      <c r="AH85" s="8" t="s">
        <v>370</v>
      </c>
      <c r="AI85" s="8" t="s">
        <v>370</v>
      </c>
      <c r="AJ85" s="8" t="s">
        <v>370</v>
      </c>
      <c r="AK85" s="8" t="s">
        <v>370</v>
      </c>
      <c r="AL85" s="8" t="s">
        <v>370</v>
      </c>
      <c r="AM85" s="8" t="s">
        <v>370</v>
      </c>
      <c r="AN85" s="8" t="s">
        <v>370</v>
      </c>
      <c r="AO85" s="8">
        <v>1</v>
      </c>
      <c r="AP85" s="8">
        <v>0</v>
      </c>
      <c r="AQ85" s="12">
        <v>1</v>
      </c>
      <c r="AR85" s="8">
        <v>25</v>
      </c>
      <c r="AS85" s="8">
        <v>1</v>
      </c>
      <c r="AT85" s="10">
        <v>0</v>
      </c>
      <c r="AU85" s="8" t="s">
        <v>370</v>
      </c>
      <c r="AV85" s="8" t="s">
        <v>370</v>
      </c>
      <c r="AW85" s="8" t="s">
        <v>370</v>
      </c>
      <c r="AX85" s="8" t="s">
        <v>370</v>
      </c>
      <c r="AY85" s="8">
        <v>1</v>
      </c>
      <c r="AZ85" s="8">
        <v>0</v>
      </c>
      <c r="BA85" s="8">
        <v>0</v>
      </c>
      <c r="BB85" s="8">
        <v>1</v>
      </c>
      <c r="BC85" s="10">
        <v>1</v>
      </c>
      <c r="BD85" s="10">
        <v>0</v>
      </c>
      <c r="BE85" s="8">
        <v>0</v>
      </c>
      <c r="BF85" s="8">
        <v>1</v>
      </c>
      <c r="BG85" s="8">
        <v>1</v>
      </c>
      <c r="BH85" s="1">
        <v>1</v>
      </c>
      <c r="BI85" s="1">
        <v>1</v>
      </c>
      <c r="BJ85" s="1">
        <v>0</v>
      </c>
      <c r="BK85" s="1">
        <v>1</v>
      </c>
      <c r="BL85" s="1">
        <v>0</v>
      </c>
      <c r="BM85" s="1">
        <v>0</v>
      </c>
      <c r="BN85" s="1">
        <v>1</v>
      </c>
      <c r="BO85" s="2">
        <v>0</v>
      </c>
      <c r="BP85" s="1">
        <v>0</v>
      </c>
      <c r="BQ85" s="1">
        <v>1</v>
      </c>
      <c r="BR85" s="1">
        <v>1</v>
      </c>
      <c r="BS85" s="2">
        <v>0</v>
      </c>
      <c r="BT85" s="1">
        <v>7</v>
      </c>
      <c r="BU85" s="1">
        <v>5</v>
      </c>
      <c r="BV85" s="1">
        <v>1</v>
      </c>
      <c r="BW85" s="1">
        <v>5</v>
      </c>
      <c r="BX85" s="1">
        <v>7</v>
      </c>
      <c r="BY85" s="1">
        <v>7</v>
      </c>
      <c r="BZ85" s="1">
        <v>5</v>
      </c>
      <c r="CA85" s="1">
        <v>5</v>
      </c>
      <c r="CB85" s="1">
        <v>6</v>
      </c>
      <c r="CC85" s="1">
        <v>1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8">
        <v>1</v>
      </c>
      <c r="CJ85" s="8">
        <v>1</v>
      </c>
      <c r="CK85" s="8">
        <v>0</v>
      </c>
      <c r="CL85" s="8">
        <v>0</v>
      </c>
      <c r="CM85" s="8">
        <v>0</v>
      </c>
      <c r="CN85" s="8">
        <v>0</v>
      </c>
      <c r="CO85" s="8">
        <v>1</v>
      </c>
      <c r="CP85" s="8">
        <v>0</v>
      </c>
      <c r="CQ85" s="8">
        <v>1</v>
      </c>
      <c r="CR85" s="8">
        <v>0</v>
      </c>
      <c r="CS85" s="8">
        <v>0</v>
      </c>
      <c r="CT85" s="8">
        <v>0</v>
      </c>
      <c r="CU85" s="8">
        <v>1</v>
      </c>
      <c r="CV85" s="8">
        <v>0</v>
      </c>
      <c r="CW85" s="8">
        <v>1</v>
      </c>
      <c r="CX85" s="8">
        <v>0</v>
      </c>
      <c r="CY85" s="8">
        <v>0</v>
      </c>
      <c r="CZ85" s="8">
        <v>0</v>
      </c>
      <c r="DA85" s="8">
        <v>1</v>
      </c>
      <c r="DB85" s="8">
        <v>0</v>
      </c>
      <c r="DC85" s="8">
        <v>1</v>
      </c>
      <c r="DD85" s="8">
        <v>0</v>
      </c>
      <c r="DE85" s="8">
        <v>0</v>
      </c>
      <c r="DF85" s="8">
        <v>1</v>
      </c>
      <c r="DG85" s="8">
        <v>0</v>
      </c>
      <c r="DH85" s="8">
        <v>0</v>
      </c>
      <c r="DI85" s="8">
        <v>1</v>
      </c>
      <c r="DJ85" s="8">
        <v>0</v>
      </c>
      <c r="DK85" s="7"/>
    </row>
    <row r="86" spans="1:115" ht="15.5" x14ac:dyDescent="0.35">
      <c r="A86" s="7" t="s">
        <v>316</v>
      </c>
      <c r="B86" s="1" t="s">
        <v>113</v>
      </c>
      <c r="C86" s="1">
        <v>0</v>
      </c>
      <c r="D86" s="1">
        <v>0</v>
      </c>
      <c r="E86" s="1">
        <v>0</v>
      </c>
      <c r="F86" s="1">
        <v>1</v>
      </c>
      <c r="G86" s="1">
        <v>0</v>
      </c>
      <c r="H86" s="1">
        <f t="shared" si="3"/>
        <v>4</v>
      </c>
      <c r="I86" s="8">
        <v>1</v>
      </c>
      <c r="J86" s="8">
        <v>0</v>
      </c>
      <c r="K86" s="8">
        <v>0</v>
      </c>
      <c r="L86" s="8">
        <v>0</v>
      </c>
      <c r="M86" s="8">
        <v>0</v>
      </c>
      <c r="N86" s="8">
        <v>1</v>
      </c>
      <c r="O86" s="8" t="s">
        <v>370</v>
      </c>
      <c r="P86" s="10" t="s">
        <v>370</v>
      </c>
      <c r="Q86" s="8" t="s">
        <v>370</v>
      </c>
      <c r="R86" s="10" t="s">
        <v>370</v>
      </c>
      <c r="S86" s="8" t="s">
        <v>370</v>
      </c>
      <c r="T86" s="8" t="s">
        <v>370</v>
      </c>
      <c r="U86" s="8" t="s">
        <v>370</v>
      </c>
      <c r="V86" s="8" t="s">
        <v>370</v>
      </c>
      <c r="W86" s="8" t="s">
        <v>370</v>
      </c>
      <c r="X86" s="8" t="s">
        <v>370</v>
      </c>
      <c r="Y86" s="8" t="s">
        <v>370</v>
      </c>
      <c r="Z86" s="8" t="s">
        <v>370</v>
      </c>
      <c r="AA86" s="8" t="s">
        <v>370</v>
      </c>
      <c r="AB86" s="8" t="s">
        <v>370</v>
      </c>
      <c r="AC86" s="8" t="s">
        <v>370</v>
      </c>
      <c r="AD86" s="8" t="s">
        <v>370</v>
      </c>
      <c r="AE86" s="8" t="s">
        <v>370</v>
      </c>
      <c r="AF86" s="8" t="s">
        <v>370</v>
      </c>
      <c r="AG86" s="8" t="s">
        <v>370</v>
      </c>
      <c r="AH86" s="8" t="s">
        <v>370</v>
      </c>
      <c r="AI86" s="8" t="s">
        <v>370</v>
      </c>
      <c r="AJ86" s="8" t="s">
        <v>370</v>
      </c>
      <c r="AK86" s="8" t="s">
        <v>370</v>
      </c>
      <c r="AL86" s="8" t="s">
        <v>370</v>
      </c>
      <c r="AM86" s="8" t="s">
        <v>370</v>
      </c>
      <c r="AN86" s="8" t="s">
        <v>370</v>
      </c>
      <c r="AO86" s="8">
        <v>1</v>
      </c>
      <c r="AP86" s="8">
        <v>0</v>
      </c>
      <c r="AQ86" s="12">
        <v>1</v>
      </c>
      <c r="AR86" s="8">
        <v>21</v>
      </c>
      <c r="AS86" s="8">
        <v>1</v>
      </c>
      <c r="AT86" s="10">
        <v>0</v>
      </c>
      <c r="AU86" s="8" t="s">
        <v>370</v>
      </c>
      <c r="AV86" s="8" t="s">
        <v>370</v>
      </c>
      <c r="AW86" s="8" t="s">
        <v>370</v>
      </c>
      <c r="AX86" s="8" t="s">
        <v>370</v>
      </c>
      <c r="AY86" s="8">
        <v>1</v>
      </c>
      <c r="AZ86" s="8">
        <v>0</v>
      </c>
      <c r="BA86" s="8">
        <v>0</v>
      </c>
      <c r="BB86" s="8">
        <v>1</v>
      </c>
      <c r="BC86" s="10">
        <v>1</v>
      </c>
      <c r="BD86" s="10">
        <v>0</v>
      </c>
      <c r="BE86" s="8">
        <v>0</v>
      </c>
      <c r="BF86" s="8">
        <v>1</v>
      </c>
      <c r="BG86" s="8">
        <v>0</v>
      </c>
      <c r="BH86" s="1">
        <v>1</v>
      </c>
      <c r="BI86" s="1">
        <v>0</v>
      </c>
      <c r="BJ86" s="1">
        <v>0</v>
      </c>
      <c r="BK86" s="1">
        <v>1</v>
      </c>
      <c r="BL86" s="1">
        <v>0</v>
      </c>
      <c r="BM86" s="1">
        <v>0</v>
      </c>
      <c r="BN86" s="1">
        <v>1</v>
      </c>
      <c r="BO86" s="2">
        <v>0</v>
      </c>
      <c r="BP86" s="1">
        <v>1</v>
      </c>
      <c r="BQ86" s="1">
        <v>0</v>
      </c>
      <c r="BR86" s="1">
        <v>0</v>
      </c>
      <c r="BS86" s="2">
        <v>1</v>
      </c>
      <c r="BT86" s="1">
        <v>7</v>
      </c>
      <c r="BU86" s="1">
        <v>7</v>
      </c>
      <c r="BV86" s="1">
        <v>5</v>
      </c>
      <c r="BW86" s="1">
        <v>7</v>
      </c>
      <c r="BX86" s="1">
        <v>5</v>
      </c>
      <c r="BY86" s="1">
        <v>4</v>
      </c>
      <c r="BZ86" s="1">
        <v>6</v>
      </c>
      <c r="CA86" s="1">
        <v>6</v>
      </c>
      <c r="CB86" s="1">
        <v>6</v>
      </c>
      <c r="CC86" s="1">
        <v>0</v>
      </c>
      <c r="CD86" s="1">
        <v>0</v>
      </c>
      <c r="CE86" s="1">
        <v>1</v>
      </c>
      <c r="CF86" s="1">
        <v>0</v>
      </c>
      <c r="CG86" s="1">
        <v>0</v>
      </c>
      <c r="CH86" s="1">
        <v>1</v>
      </c>
      <c r="CI86" s="8">
        <v>0</v>
      </c>
      <c r="CJ86" s="8">
        <v>0</v>
      </c>
      <c r="CK86" s="8">
        <v>1</v>
      </c>
      <c r="CL86" s="8">
        <v>0</v>
      </c>
      <c r="CM86" s="8">
        <v>0</v>
      </c>
      <c r="CN86" s="8">
        <v>0</v>
      </c>
      <c r="CO86" s="8">
        <v>1</v>
      </c>
      <c r="CP86" s="8">
        <v>0</v>
      </c>
      <c r="CQ86" s="8">
        <v>1</v>
      </c>
      <c r="CR86" s="8">
        <v>0</v>
      </c>
      <c r="CS86" s="8">
        <v>0</v>
      </c>
      <c r="CT86" s="8">
        <v>1</v>
      </c>
      <c r="CU86" s="8">
        <v>0</v>
      </c>
      <c r="CV86" s="8">
        <v>0</v>
      </c>
      <c r="CW86" s="8">
        <v>0</v>
      </c>
      <c r="CX86" s="8">
        <v>1</v>
      </c>
      <c r="CY86" s="8">
        <v>0</v>
      </c>
      <c r="CZ86" s="8">
        <v>0</v>
      </c>
      <c r="DA86" s="8">
        <v>1</v>
      </c>
      <c r="DB86" s="8">
        <v>0</v>
      </c>
      <c r="DC86" s="8">
        <v>1</v>
      </c>
      <c r="DD86" s="8">
        <v>0</v>
      </c>
      <c r="DE86" s="8">
        <v>0</v>
      </c>
      <c r="DF86" s="8">
        <v>1</v>
      </c>
      <c r="DG86" s="8">
        <v>0</v>
      </c>
      <c r="DH86" s="8">
        <v>0</v>
      </c>
      <c r="DI86" s="8">
        <v>1</v>
      </c>
      <c r="DJ86" s="8">
        <v>0</v>
      </c>
      <c r="DK86" s="7"/>
    </row>
    <row r="87" spans="1:115" ht="15.5" x14ac:dyDescent="0.35">
      <c r="A87" s="7" t="s">
        <v>316</v>
      </c>
      <c r="B87" s="1" t="s">
        <v>114</v>
      </c>
      <c r="C87" s="1">
        <v>0</v>
      </c>
      <c r="D87" s="1">
        <v>0</v>
      </c>
      <c r="E87" s="1">
        <v>0</v>
      </c>
      <c r="F87" s="1">
        <v>1</v>
      </c>
      <c r="G87" s="1">
        <v>0</v>
      </c>
      <c r="H87" s="1">
        <f t="shared" si="3"/>
        <v>4</v>
      </c>
      <c r="I87" s="8">
        <v>1</v>
      </c>
      <c r="J87" s="8">
        <v>1</v>
      </c>
      <c r="K87" s="8">
        <v>0</v>
      </c>
      <c r="L87" s="8">
        <v>0</v>
      </c>
      <c r="M87" s="8">
        <v>0</v>
      </c>
      <c r="N87" s="8">
        <v>0</v>
      </c>
      <c r="O87" s="8">
        <v>0</v>
      </c>
      <c r="P87" s="10">
        <v>0</v>
      </c>
      <c r="Q87" s="8">
        <v>1</v>
      </c>
      <c r="R87" s="10">
        <v>0</v>
      </c>
      <c r="S87" s="8">
        <v>0</v>
      </c>
      <c r="T87" s="8" t="s">
        <v>370</v>
      </c>
      <c r="U87" s="8" t="s">
        <v>370</v>
      </c>
      <c r="V87" s="8" t="s">
        <v>370</v>
      </c>
      <c r="W87" s="8" t="s">
        <v>370</v>
      </c>
      <c r="X87" s="8" t="s">
        <v>370</v>
      </c>
      <c r="Y87" s="8" t="s">
        <v>370</v>
      </c>
      <c r="Z87" s="8">
        <v>0</v>
      </c>
      <c r="AA87" s="8">
        <v>0</v>
      </c>
      <c r="AB87" s="8">
        <v>0</v>
      </c>
      <c r="AC87" s="8">
        <v>0</v>
      </c>
      <c r="AD87" s="8">
        <v>1</v>
      </c>
      <c r="AE87" s="8">
        <v>100</v>
      </c>
      <c r="AF87" s="8" t="s">
        <v>370</v>
      </c>
      <c r="AG87" s="8" t="s">
        <v>370</v>
      </c>
      <c r="AH87" s="8" t="s">
        <v>370</v>
      </c>
      <c r="AI87" s="8" t="s">
        <v>370</v>
      </c>
      <c r="AJ87" s="8" t="s">
        <v>370</v>
      </c>
      <c r="AK87" s="8" t="s">
        <v>370</v>
      </c>
      <c r="AL87" s="8" t="s">
        <v>370</v>
      </c>
      <c r="AM87" s="8" t="s">
        <v>370</v>
      </c>
      <c r="AN87" s="8" t="s">
        <v>370</v>
      </c>
      <c r="AO87" s="8">
        <v>1</v>
      </c>
      <c r="AP87" s="8">
        <v>0</v>
      </c>
      <c r="AQ87" s="12">
        <v>1</v>
      </c>
      <c r="AR87" s="8">
        <v>28</v>
      </c>
      <c r="AS87" s="8">
        <v>0</v>
      </c>
      <c r="AT87" s="10">
        <v>1</v>
      </c>
      <c r="AU87" s="8" t="s">
        <v>370</v>
      </c>
      <c r="AV87" s="8" t="s">
        <v>370</v>
      </c>
      <c r="AW87" s="8" t="s">
        <v>370</v>
      </c>
      <c r="AX87" s="8" t="s">
        <v>370</v>
      </c>
      <c r="AY87" s="8">
        <v>1</v>
      </c>
      <c r="AZ87" s="8">
        <v>0</v>
      </c>
      <c r="BA87" s="8">
        <v>0</v>
      </c>
      <c r="BB87" s="8">
        <v>1</v>
      </c>
      <c r="BC87" s="10">
        <v>1</v>
      </c>
      <c r="BD87" s="10">
        <v>0</v>
      </c>
      <c r="BE87" s="8">
        <v>0</v>
      </c>
      <c r="BF87" s="8">
        <v>0</v>
      </c>
      <c r="BG87" s="8">
        <v>1</v>
      </c>
      <c r="BH87" s="1">
        <v>0</v>
      </c>
      <c r="BI87" s="1">
        <v>0</v>
      </c>
      <c r="BJ87" s="1">
        <v>1</v>
      </c>
      <c r="BK87" s="1">
        <v>0</v>
      </c>
      <c r="BL87" s="1">
        <v>1</v>
      </c>
      <c r="BM87" s="1">
        <v>0</v>
      </c>
      <c r="BN87" s="1">
        <v>0</v>
      </c>
      <c r="BO87" s="2">
        <v>1</v>
      </c>
      <c r="BP87" s="1">
        <v>1</v>
      </c>
      <c r="BQ87" s="1">
        <v>0</v>
      </c>
      <c r="BR87" s="1">
        <v>0</v>
      </c>
      <c r="BS87" s="2">
        <v>1</v>
      </c>
      <c r="BT87" s="1">
        <v>7</v>
      </c>
      <c r="BU87" s="1">
        <v>7</v>
      </c>
      <c r="BV87" s="1">
        <v>4</v>
      </c>
      <c r="BW87" s="1">
        <v>5</v>
      </c>
      <c r="BX87" s="1">
        <v>5</v>
      </c>
      <c r="BY87" s="1">
        <v>5</v>
      </c>
      <c r="BZ87" s="1">
        <v>4</v>
      </c>
      <c r="CA87" s="1">
        <v>6</v>
      </c>
      <c r="CB87" s="1">
        <v>6</v>
      </c>
      <c r="CC87" s="1">
        <v>0</v>
      </c>
      <c r="CD87" s="1">
        <v>1</v>
      </c>
      <c r="CE87" s="1">
        <v>0</v>
      </c>
      <c r="CF87" s="1">
        <v>0</v>
      </c>
      <c r="CG87" s="1">
        <v>0</v>
      </c>
      <c r="CH87" s="1">
        <v>1</v>
      </c>
      <c r="CI87" s="8">
        <v>0</v>
      </c>
      <c r="CJ87" s="8">
        <v>0</v>
      </c>
      <c r="CK87" s="8">
        <v>0</v>
      </c>
      <c r="CL87" s="8">
        <v>1</v>
      </c>
      <c r="CM87" s="8">
        <v>1</v>
      </c>
      <c r="CN87" s="8">
        <v>0</v>
      </c>
      <c r="CO87" s="8">
        <v>0</v>
      </c>
      <c r="CP87" s="8">
        <v>0</v>
      </c>
      <c r="CQ87" s="8">
        <v>0</v>
      </c>
      <c r="CR87" s="8">
        <v>1</v>
      </c>
      <c r="CS87" s="8">
        <v>0</v>
      </c>
      <c r="CT87" s="8">
        <v>0</v>
      </c>
      <c r="CU87" s="8">
        <v>1</v>
      </c>
      <c r="CV87" s="8">
        <v>1</v>
      </c>
      <c r="CW87" s="8">
        <v>0</v>
      </c>
      <c r="CX87" s="8">
        <v>0</v>
      </c>
      <c r="CY87" s="8">
        <v>0</v>
      </c>
      <c r="CZ87" s="8">
        <v>0</v>
      </c>
      <c r="DA87" s="8">
        <v>1</v>
      </c>
      <c r="DB87" s="8">
        <v>0</v>
      </c>
      <c r="DC87" s="8">
        <v>0</v>
      </c>
      <c r="DD87" s="8">
        <v>1</v>
      </c>
      <c r="DE87" s="8">
        <v>0</v>
      </c>
      <c r="DF87" s="8">
        <v>0</v>
      </c>
      <c r="DG87" s="8">
        <v>1</v>
      </c>
      <c r="DH87" s="8">
        <v>0</v>
      </c>
      <c r="DI87" s="8">
        <v>1</v>
      </c>
      <c r="DJ87" s="8">
        <v>0</v>
      </c>
      <c r="DK87" s="7"/>
    </row>
    <row r="88" spans="1:115" ht="15.5" x14ac:dyDescent="0.35">
      <c r="A88" s="7" t="s">
        <v>316</v>
      </c>
      <c r="B88" s="1" t="s">
        <v>115</v>
      </c>
      <c r="C88" s="1">
        <v>0</v>
      </c>
      <c r="D88" s="1">
        <v>0</v>
      </c>
      <c r="E88" s="1">
        <v>0</v>
      </c>
      <c r="F88" s="1">
        <v>1</v>
      </c>
      <c r="G88" s="1">
        <v>0</v>
      </c>
      <c r="H88" s="1">
        <f t="shared" si="3"/>
        <v>4</v>
      </c>
      <c r="I88" s="8">
        <v>1</v>
      </c>
      <c r="J88" s="8">
        <v>1</v>
      </c>
      <c r="K88" s="8">
        <v>0</v>
      </c>
      <c r="L88" s="8">
        <v>0</v>
      </c>
      <c r="M88" s="8">
        <v>0</v>
      </c>
      <c r="N88" s="8">
        <v>0</v>
      </c>
      <c r="O88" s="8">
        <v>0</v>
      </c>
      <c r="P88" s="10">
        <v>0</v>
      </c>
      <c r="Q88" s="8">
        <v>1</v>
      </c>
      <c r="R88" s="10">
        <v>0</v>
      </c>
      <c r="S88" s="8">
        <v>0</v>
      </c>
      <c r="T88" s="8" t="s">
        <v>370</v>
      </c>
      <c r="U88" s="8" t="s">
        <v>370</v>
      </c>
      <c r="V88" s="8" t="s">
        <v>370</v>
      </c>
      <c r="W88" s="8" t="s">
        <v>370</v>
      </c>
      <c r="X88" s="8" t="s">
        <v>370</v>
      </c>
      <c r="Y88" s="8" t="s">
        <v>370</v>
      </c>
      <c r="Z88" s="8">
        <v>0</v>
      </c>
      <c r="AA88" s="8">
        <v>0</v>
      </c>
      <c r="AB88" s="8">
        <v>0</v>
      </c>
      <c r="AC88" s="8">
        <v>0</v>
      </c>
      <c r="AD88" s="8">
        <v>1</v>
      </c>
      <c r="AE88" s="8">
        <v>100</v>
      </c>
      <c r="AF88" s="8" t="s">
        <v>370</v>
      </c>
      <c r="AG88" s="8" t="s">
        <v>370</v>
      </c>
      <c r="AH88" s="8" t="s">
        <v>370</v>
      </c>
      <c r="AI88" s="8" t="s">
        <v>370</v>
      </c>
      <c r="AJ88" s="8" t="s">
        <v>370</v>
      </c>
      <c r="AK88" s="8" t="s">
        <v>370</v>
      </c>
      <c r="AL88" s="8" t="s">
        <v>370</v>
      </c>
      <c r="AM88" s="8" t="s">
        <v>370</v>
      </c>
      <c r="AN88" s="8" t="s">
        <v>370</v>
      </c>
      <c r="AO88" s="8">
        <v>1</v>
      </c>
      <c r="AP88" s="8">
        <v>0</v>
      </c>
      <c r="AQ88" s="12">
        <v>1</v>
      </c>
      <c r="AR88" s="8">
        <v>28</v>
      </c>
      <c r="AS88" s="8">
        <v>1</v>
      </c>
      <c r="AT88" s="10">
        <v>0</v>
      </c>
      <c r="AU88" s="8" t="s">
        <v>370</v>
      </c>
      <c r="AV88" s="8" t="s">
        <v>370</v>
      </c>
      <c r="AW88" s="8" t="s">
        <v>370</v>
      </c>
      <c r="AX88" s="8" t="s">
        <v>370</v>
      </c>
      <c r="AY88" s="8">
        <v>1</v>
      </c>
      <c r="AZ88" s="8">
        <v>0</v>
      </c>
      <c r="BA88" s="8">
        <v>0</v>
      </c>
      <c r="BB88" s="8">
        <v>1</v>
      </c>
      <c r="BC88" s="10">
        <v>1</v>
      </c>
      <c r="BD88" s="10">
        <v>0</v>
      </c>
      <c r="BE88" s="8">
        <v>1</v>
      </c>
      <c r="BF88" s="8">
        <v>1</v>
      </c>
      <c r="BG88" s="8">
        <v>1</v>
      </c>
      <c r="BH88" s="1">
        <v>1</v>
      </c>
      <c r="BI88" s="1">
        <v>0</v>
      </c>
      <c r="BJ88" s="1">
        <v>1</v>
      </c>
      <c r="BK88" s="1">
        <v>1</v>
      </c>
      <c r="BL88" s="1">
        <v>0</v>
      </c>
      <c r="BM88" s="1">
        <v>0</v>
      </c>
      <c r="BN88" s="1">
        <v>1</v>
      </c>
      <c r="BO88" s="2">
        <v>0</v>
      </c>
      <c r="BP88" s="1">
        <v>1</v>
      </c>
      <c r="BQ88" s="1">
        <v>1</v>
      </c>
      <c r="BR88" s="1">
        <v>1</v>
      </c>
      <c r="BS88" s="2">
        <v>0</v>
      </c>
      <c r="BT88" s="1">
        <v>7</v>
      </c>
      <c r="BU88" s="1">
        <v>7</v>
      </c>
      <c r="BV88" s="1">
        <v>6</v>
      </c>
      <c r="BW88" s="1">
        <v>6</v>
      </c>
      <c r="BX88" s="1">
        <v>6</v>
      </c>
      <c r="BY88" s="1">
        <v>6</v>
      </c>
      <c r="BZ88" s="1">
        <v>6</v>
      </c>
      <c r="CA88" s="1">
        <v>5</v>
      </c>
      <c r="CB88" s="1">
        <v>6</v>
      </c>
      <c r="CC88" s="1">
        <v>0</v>
      </c>
      <c r="CD88" s="1">
        <v>1</v>
      </c>
      <c r="CE88" s="1">
        <v>0</v>
      </c>
      <c r="CF88" s="1">
        <v>0</v>
      </c>
      <c r="CG88" s="1">
        <v>0</v>
      </c>
      <c r="CH88" s="1">
        <v>1</v>
      </c>
      <c r="CI88" s="8">
        <v>0</v>
      </c>
      <c r="CJ88" s="8">
        <v>0</v>
      </c>
      <c r="CK88" s="8">
        <v>0</v>
      </c>
      <c r="CL88" s="8">
        <v>1</v>
      </c>
      <c r="CM88" s="8">
        <v>0</v>
      </c>
      <c r="CN88" s="8">
        <v>0</v>
      </c>
      <c r="CO88" s="8">
        <v>0</v>
      </c>
      <c r="CP88" s="8">
        <v>1</v>
      </c>
      <c r="CQ88" s="8">
        <v>1</v>
      </c>
      <c r="CR88" s="8">
        <v>0</v>
      </c>
      <c r="CS88" s="8">
        <v>0</v>
      </c>
      <c r="CT88" s="8">
        <v>0</v>
      </c>
      <c r="CU88" s="8">
        <v>1</v>
      </c>
      <c r="CV88" s="8">
        <v>1</v>
      </c>
      <c r="CW88" s="8">
        <v>0</v>
      </c>
      <c r="CX88" s="8">
        <v>0</v>
      </c>
      <c r="CY88" s="8">
        <v>0</v>
      </c>
      <c r="CZ88" s="8">
        <v>0</v>
      </c>
      <c r="DA88" s="8">
        <v>1</v>
      </c>
      <c r="DB88" s="8">
        <v>0</v>
      </c>
      <c r="DC88" s="8">
        <v>0</v>
      </c>
      <c r="DD88" s="8">
        <v>1</v>
      </c>
      <c r="DE88" s="8">
        <v>0</v>
      </c>
      <c r="DF88" s="8">
        <v>1</v>
      </c>
      <c r="DG88" s="8">
        <v>0</v>
      </c>
      <c r="DH88" s="8">
        <v>0</v>
      </c>
      <c r="DI88" s="8">
        <v>0</v>
      </c>
      <c r="DJ88" s="8">
        <v>1</v>
      </c>
      <c r="DK88" s="7"/>
    </row>
    <row r="89" spans="1:115" ht="15.5" x14ac:dyDescent="0.35">
      <c r="A89" s="7" t="s">
        <v>317</v>
      </c>
      <c r="B89" s="2" t="s">
        <v>169</v>
      </c>
      <c r="C89" s="2">
        <v>0</v>
      </c>
      <c r="D89" s="2">
        <v>0</v>
      </c>
      <c r="E89" s="2">
        <v>0</v>
      </c>
      <c r="F89" s="2">
        <v>1</v>
      </c>
      <c r="G89" s="2">
        <v>0</v>
      </c>
      <c r="H89" s="1">
        <f t="shared" si="3"/>
        <v>4</v>
      </c>
      <c r="I89" s="10">
        <v>1</v>
      </c>
      <c r="J89" s="10">
        <v>0</v>
      </c>
      <c r="K89" s="10">
        <v>1</v>
      </c>
      <c r="L89" s="10">
        <v>0</v>
      </c>
      <c r="M89" s="10">
        <v>0</v>
      </c>
      <c r="N89" s="10">
        <v>0</v>
      </c>
      <c r="O89" s="10">
        <v>0</v>
      </c>
      <c r="P89" s="10">
        <v>0</v>
      </c>
      <c r="Q89" s="10">
        <v>1</v>
      </c>
      <c r="R89" s="10">
        <v>0</v>
      </c>
      <c r="S89" s="10">
        <v>0</v>
      </c>
      <c r="T89" s="8" t="s">
        <v>370</v>
      </c>
      <c r="U89" s="8" t="s">
        <v>370</v>
      </c>
      <c r="V89" s="8" t="s">
        <v>370</v>
      </c>
      <c r="W89" s="8" t="s">
        <v>370</v>
      </c>
      <c r="X89" s="8" t="s">
        <v>370</v>
      </c>
      <c r="Y89" s="8" t="s">
        <v>370</v>
      </c>
      <c r="Z89" s="10">
        <v>0</v>
      </c>
      <c r="AA89" s="10">
        <v>0</v>
      </c>
      <c r="AB89" s="10">
        <v>1</v>
      </c>
      <c r="AC89" s="10">
        <v>0</v>
      </c>
      <c r="AD89" s="10">
        <v>0</v>
      </c>
      <c r="AE89" s="10">
        <v>70</v>
      </c>
      <c r="AF89" s="8" t="s">
        <v>370</v>
      </c>
      <c r="AG89" s="8" t="s">
        <v>370</v>
      </c>
      <c r="AH89" s="8" t="s">
        <v>370</v>
      </c>
      <c r="AI89" s="8" t="s">
        <v>370</v>
      </c>
      <c r="AJ89" s="8" t="s">
        <v>370</v>
      </c>
      <c r="AK89" s="8" t="s">
        <v>370</v>
      </c>
      <c r="AL89" s="8" t="s">
        <v>370</v>
      </c>
      <c r="AM89" s="8" t="s">
        <v>370</v>
      </c>
      <c r="AN89" s="8" t="s">
        <v>370</v>
      </c>
      <c r="AO89" s="10">
        <v>1</v>
      </c>
      <c r="AP89" s="10">
        <v>0</v>
      </c>
      <c r="AQ89" s="12">
        <v>1</v>
      </c>
      <c r="AR89" s="10">
        <v>21</v>
      </c>
      <c r="AS89" s="10">
        <v>1</v>
      </c>
      <c r="AT89" s="10">
        <v>0</v>
      </c>
      <c r="AU89" s="8" t="s">
        <v>370</v>
      </c>
      <c r="AV89" s="8" t="s">
        <v>370</v>
      </c>
      <c r="AW89" s="8" t="s">
        <v>370</v>
      </c>
      <c r="AX89" s="8" t="s">
        <v>370</v>
      </c>
      <c r="AY89" s="10">
        <v>1</v>
      </c>
      <c r="AZ89" s="10">
        <v>0</v>
      </c>
      <c r="BA89" s="10">
        <v>1</v>
      </c>
      <c r="BB89" s="10">
        <v>0</v>
      </c>
      <c r="BC89" s="10">
        <v>1</v>
      </c>
      <c r="BD89" s="10">
        <v>0</v>
      </c>
      <c r="BE89" s="10">
        <v>1</v>
      </c>
      <c r="BF89" s="10">
        <v>1</v>
      </c>
      <c r="BG89" s="10">
        <v>0</v>
      </c>
      <c r="BH89" s="2">
        <v>1</v>
      </c>
      <c r="BI89" s="2">
        <v>1</v>
      </c>
      <c r="BJ89" s="2">
        <v>0</v>
      </c>
      <c r="BK89" s="2">
        <v>1</v>
      </c>
      <c r="BL89" s="2">
        <v>0</v>
      </c>
      <c r="BM89" s="2">
        <v>0</v>
      </c>
      <c r="BN89" s="2">
        <v>1</v>
      </c>
      <c r="BO89" s="2">
        <v>0</v>
      </c>
      <c r="BP89" s="2">
        <v>1</v>
      </c>
      <c r="BQ89" s="2">
        <v>0</v>
      </c>
      <c r="BR89" s="2">
        <v>1</v>
      </c>
      <c r="BS89" s="2">
        <v>0</v>
      </c>
      <c r="BT89" s="2">
        <v>7</v>
      </c>
      <c r="BU89" s="2">
        <v>7</v>
      </c>
      <c r="BV89" s="2">
        <v>4</v>
      </c>
      <c r="BW89" s="2">
        <v>6</v>
      </c>
      <c r="BX89" s="2">
        <v>7</v>
      </c>
      <c r="BY89" s="2">
        <v>7</v>
      </c>
      <c r="BZ89" s="2">
        <v>5</v>
      </c>
      <c r="CA89" s="2">
        <v>5</v>
      </c>
      <c r="CB89" s="2">
        <v>5</v>
      </c>
      <c r="CC89" s="2">
        <v>0</v>
      </c>
      <c r="CD89" s="2">
        <v>1</v>
      </c>
      <c r="CE89" s="2">
        <v>0</v>
      </c>
      <c r="CF89" s="2">
        <v>0</v>
      </c>
      <c r="CG89" s="2">
        <v>0</v>
      </c>
      <c r="CH89" s="2">
        <v>1</v>
      </c>
      <c r="CI89" s="10">
        <v>0</v>
      </c>
      <c r="CJ89" s="10">
        <v>1</v>
      </c>
      <c r="CK89" s="10">
        <v>0</v>
      </c>
      <c r="CL89" s="10">
        <v>0</v>
      </c>
      <c r="CM89" s="10">
        <v>0</v>
      </c>
      <c r="CN89" s="10">
        <v>1</v>
      </c>
      <c r="CO89" s="10">
        <v>0</v>
      </c>
      <c r="CP89" s="10">
        <v>0</v>
      </c>
      <c r="CQ89" s="10">
        <v>1</v>
      </c>
      <c r="CR89" s="10">
        <v>0</v>
      </c>
      <c r="CS89" s="10">
        <v>0</v>
      </c>
      <c r="CT89" s="10">
        <v>1</v>
      </c>
      <c r="CU89" s="10">
        <v>0</v>
      </c>
      <c r="CV89" s="10">
        <v>0</v>
      </c>
      <c r="CW89" s="10">
        <v>0</v>
      </c>
      <c r="CX89" s="10">
        <v>1</v>
      </c>
      <c r="CY89" s="10">
        <v>0</v>
      </c>
      <c r="CZ89" s="10">
        <v>0</v>
      </c>
      <c r="DA89" s="10">
        <v>1</v>
      </c>
      <c r="DB89" s="10">
        <v>1</v>
      </c>
      <c r="DC89" s="10">
        <v>0</v>
      </c>
      <c r="DD89" s="10">
        <v>1</v>
      </c>
      <c r="DE89" s="10">
        <v>0</v>
      </c>
      <c r="DF89" s="10">
        <v>1</v>
      </c>
      <c r="DG89" s="10">
        <v>0</v>
      </c>
      <c r="DH89" s="10">
        <v>0</v>
      </c>
      <c r="DI89" s="10">
        <v>1</v>
      </c>
      <c r="DJ89" s="10">
        <v>0</v>
      </c>
      <c r="DK89" s="7"/>
    </row>
    <row r="90" spans="1:115" ht="15.5" x14ac:dyDescent="0.35">
      <c r="A90" s="7" t="s">
        <v>317</v>
      </c>
      <c r="B90" s="2" t="s">
        <v>170</v>
      </c>
      <c r="C90" s="2">
        <v>0</v>
      </c>
      <c r="D90" s="2">
        <v>0</v>
      </c>
      <c r="E90" s="2">
        <v>0</v>
      </c>
      <c r="F90" s="2">
        <v>1</v>
      </c>
      <c r="G90" s="2">
        <v>0</v>
      </c>
      <c r="H90" s="1">
        <f t="shared" si="3"/>
        <v>4</v>
      </c>
      <c r="I90" s="10">
        <v>0</v>
      </c>
      <c r="J90" s="10">
        <v>0</v>
      </c>
      <c r="K90" s="10">
        <v>1</v>
      </c>
      <c r="L90" s="10">
        <v>0</v>
      </c>
      <c r="M90" s="10">
        <v>0</v>
      </c>
      <c r="N90" s="10">
        <v>0</v>
      </c>
      <c r="O90" s="10">
        <v>0</v>
      </c>
      <c r="P90" s="10">
        <v>0</v>
      </c>
      <c r="Q90" s="10">
        <v>1</v>
      </c>
      <c r="R90" s="10">
        <v>0</v>
      </c>
      <c r="S90" s="10">
        <v>0</v>
      </c>
      <c r="T90" s="8" t="s">
        <v>370</v>
      </c>
      <c r="U90" s="8" t="s">
        <v>370</v>
      </c>
      <c r="V90" s="8" t="s">
        <v>370</v>
      </c>
      <c r="W90" s="8" t="s">
        <v>370</v>
      </c>
      <c r="X90" s="8" t="s">
        <v>370</v>
      </c>
      <c r="Y90" s="8" t="s">
        <v>370</v>
      </c>
      <c r="Z90" s="10">
        <v>0</v>
      </c>
      <c r="AA90" s="10">
        <v>0</v>
      </c>
      <c r="AB90" s="10">
        <v>1</v>
      </c>
      <c r="AC90" s="10">
        <v>0</v>
      </c>
      <c r="AD90" s="10">
        <v>0</v>
      </c>
      <c r="AE90" s="10">
        <v>100</v>
      </c>
      <c r="AF90" s="8" t="s">
        <v>370</v>
      </c>
      <c r="AG90" s="8" t="s">
        <v>370</v>
      </c>
      <c r="AH90" s="8" t="s">
        <v>370</v>
      </c>
      <c r="AI90" s="8" t="s">
        <v>370</v>
      </c>
      <c r="AJ90" s="8" t="s">
        <v>370</v>
      </c>
      <c r="AK90" s="8" t="s">
        <v>370</v>
      </c>
      <c r="AL90" s="8" t="s">
        <v>370</v>
      </c>
      <c r="AM90" s="8" t="s">
        <v>370</v>
      </c>
      <c r="AN90" s="8" t="s">
        <v>370</v>
      </c>
      <c r="AO90" s="10" t="s">
        <v>370</v>
      </c>
      <c r="AP90" s="10" t="s">
        <v>370</v>
      </c>
      <c r="AQ90" s="12">
        <v>1</v>
      </c>
      <c r="AR90" s="10">
        <v>20</v>
      </c>
      <c r="AS90" s="10">
        <v>1</v>
      </c>
      <c r="AT90" s="10">
        <v>0</v>
      </c>
      <c r="AU90" s="8" t="s">
        <v>370</v>
      </c>
      <c r="AV90" s="8" t="s">
        <v>370</v>
      </c>
      <c r="AW90" s="8" t="s">
        <v>370</v>
      </c>
      <c r="AX90" s="8" t="s">
        <v>370</v>
      </c>
      <c r="AY90" s="10">
        <v>1</v>
      </c>
      <c r="AZ90" s="10">
        <v>0</v>
      </c>
      <c r="BA90" s="10">
        <v>1</v>
      </c>
      <c r="BB90" s="10">
        <v>0</v>
      </c>
      <c r="BC90" s="10">
        <v>1</v>
      </c>
      <c r="BD90" s="10">
        <v>0</v>
      </c>
      <c r="BE90" s="10">
        <v>1</v>
      </c>
      <c r="BF90" s="10">
        <v>1</v>
      </c>
      <c r="BG90" s="10">
        <v>0</v>
      </c>
      <c r="BH90" s="2">
        <v>1</v>
      </c>
      <c r="BI90" s="2">
        <v>0</v>
      </c>
      <c r="BJ90" s="10">
        <v>0</v>
      </c>
      <c r="BK90" s="10">
        <v>1</v>
      </c>
      <c r="BL90" s="10">
        <v>0</v>
      </c>
      <c r="BM90" s="10">
        <v>0</v>
      </c>
      <c r="BN90" s="10">
        <v>1</v>
      </c>
      <c r="BO90" s="10">
        <v>0</v>
      </c>
      <c r="BP90" s="10">
        <v>1</v>
      </c>
      <c r="BQ90" s="10">
        <v>1</v>
      </c>
      <c r="BR90" s="10">
        <v>1</v>
      </c>
      <c r="BS90" s="10">
        <v>0</v>
      </c>
      <c r="BT90" s="10">
        <v>7</v>
      </c>
      <c r="BU90" s="10">
        <v>7</v>
      </c>
      <c r="BV90" s="10">
        <v>7</v>
      </c>
      <c r="BW90" s="10">
        <v>7</v>
      </c>
      <c r="BX90" s="10">
        <v>7</v>
      </c>
      <c r="BY90" s="10">
        <v>7</v>
      </c>
      <c r="BZ90" s="10">
        <v>4</v>
      </c>
      <c r="CA90" s="10">
        <v>5</v>
      </c>
      <c r="CB90" s="10">
        <v>5</v>
      </c>
      <c r="CC90" s="10">
        <v>0</v>
      </c>
      <c r="CD90" s="2">
        <v>1</v>
      </c>
      <c r="CE90" s="2">
        <v>0</v>
      </c>
      <c r="CF90" s="2">
        <v>0</v>
      </c>
      <c r="CG90" s="2">
        <v>0</v>
      </c>
      <c r="CH90" s="2">
        <v>0</v>
      </c>
      <c r="CI90" s="10">
        <v>1</v>
      </c>
      <c r="CJ90" s="10">
        <v>1</v>
      </c>
      <c r="CK90" s="10">
        <v>0</v>
      </c>
      <c r="CL90" s="10">
        <v>0</v>
      </c>
      <c r="CM90" s="10">
        <v>0</v>
      </c>
      <c r="CN90" s="10">
        <v>0</v>
      </c>
      <c r="CO90" s="10">
        <v>0</v>
      </c>
      <c r="CP90" s="10">
        <v>1</v>
      </c>
      <c r="CQ90" s="10" t="s">
        <v>370</v>
      </c>
      <c r="CR90" s="10" t="s">
        <v>370</v>
      </c>
      <c r="CS90" s="10">
        <v>0</v>
      </c>
      <c r="CT90" s="10">
        <v>1</v>
      </c>
      <c r="CU90" s="10">
        <v>0</v>
      </c>
      <c r="CV90" s="10">
        <v>0</v>
      </c>
      <c r="CW90" s="10">
        <v>0</v>
      </c>
      <c r="CX90" s="10">
        <v>1</v>
      </c>
      <c r="CY90" s="10">
        <v>0</v>
      </c>
      <c r="CZ90" s="10">
        <v>1</v>
      </c>
      <c r="DA90" s="10">
        <v>0</v>
      </c>
      <c r="DB90" s="10">
        <v>0</v>
      </c>
      <c r="DC90" s="10">
        <v>0</v>
      </c>
      <c r="DD90" s="10">
        <v>1</v>
      </c>
      <c r="DE90" s="10">
        <v>0</v>
      </c>
      <c r="DF90" s="10">
        <v>1</v>
      </c>
      <c r="DG90" s="10">
        <v>0</v>
      </c>
      <c r="DH90" s="10">
        <v>0</v>
      </c>
      <c r="DI90" s="10">
        <v>1</v>
      </c>
      <c r="DJ90" s="10">
        <v>0</v>
      </c>
      <c r="DK90" s="7"/>
    </row>
    <row r="91" spans="1:115" ht="15.5" x14ac:dyDescent="0.35">
      <c r="A91" s="7" t="s">
        <v>317</v>
      </c>
      <c r="B91" s="2" t="s">
        <v>171</v>
      </c>
      <c r="C91" s="2">
        <v>0</v>
      </c>
      <c r="D91" s="2">
        <v>0</v>
      </c>
      <c r="E91" s="2">
        <v>0</v>
      </c>
      <c r="F91" s="2">
        <v>1</v>
      </c>
      <c r="G91" s="2">
        <v>0</v>
      </c>
      <c r="H91" s="1">
        <f t="shared" si="3"/>
        <v>4</v>
      </c>
      <c r="I91" s="10">
        <v>1</v>
      </c>
      <c r="J91" s="10">
        <v>0</v>
      </c>
      <c r="K91" s="10">
        <v>1</v>
      </c>
      <c r="L91" s="10">
        <v>0</v>
      </c>
      <c r="M91" s="10">
        <v>0</v>
      </c>
      <c r="N91" s="10">
        <v>0</v>
      </c>
      <c r="O91" s="10">
        <v>0</v>
      </c>
      <c r="P91" s="10">
        <v>0</v>
      </c>
      <c r="Q91" s="10">
        <v>1</v>
      </c>
      <c r="R91" s="10">
        <v>0</v>
      </c>
      <c r="S91" s="10">
        <v>0</v>
      </c>
      <c r="T91" s="8" t="s">
        <v>370</v>
      </c>
      <c r="U91" s="8" t="s">
        <v>370</v>
      </c>
      <c r="V91" s="8" t="s">
        <v>370</v>
      </c>
      <c r="W91" s="8" t="s">
        <v>370</v>
      </c>
      <c r="X91" s="8" t="s">
        <v>370</v>
      </c>
      <c r="Y91" s="8" t="s">
        <v>370</v>
      </c>
      <c r="Z91" s="10">
        <v>0</v>
      </c>
      <c r="AA91" s="10">
        <v>0</v>
      </c>
      <c r="AB91" s="10">
        <v>1</v>
      </c>
      <c r="AC91" s="10">
        <v>0</v>
      </c>
      <c r="AD91" s="10">
        <v>0</v>
      </c>
      <c r="AE91" s="10">
        <v>100</v>
      </c>
      <c r="AF91" s="8" t="s">
        <v>370</v>
      </c>
      <c r="AG91" s="8" t="s">
        <v>370</v>
      </c>
      <c r="AH91" s="8" t="s">
        <v>370</v>
      </c>
      <c r="AI91" s="8" t="s">
        <v>370</v>
      </c>
      <c r="AJ91" s="8" t="s">
        <v>370</v>
      </c>
      <c r="AK91" s="8" t="s">
        <v>370</v>
      </c>
      <c r="AL91" s="8" t="s">
        <v>370</v>
      </c>
      <c r="AM91" s="8" t="s">
        <v>370</v>
      </c>
      <c r="AN91" s="8" t="s">
        <v>370</v>
      </c>
      <c r="AO91" s="10">
        <v>1</v>
      </c>
      <c r="AP91" s="10">
        <v>0</v>
      </c>
      <c r="AQ91" s="12">
        <v>1</v>
      </c>
      <c r="AR91" s="10">
        <v>24</v>
      </c>
      <c r="AS91" s="10">
        <v>1</v>
      </c>
      <c r="AT91" s="10">
        <v>0</v>
      </c>
      <c r="AU91" s="8" t="s">
        <v>370</v>
      </c>
      <c r="AV91" s="8" t="s">
        <v>370</v>
      </c>
      <c r="AW91" s="8" t="s">
        <v>370</v>
      </c>
      <c r="AX91" s="8" t="s">
        <v>370</v>
      </c>
      <c r="AY91" s="10">
        <v>1</v>
      </c>
      <c r="AZ91" s="10">
        <v>0</v>
      </c>
      <c r="BA91" s="10">
        <v>1</v>
      </c>
      <c r="BB91" s="10">
        <v>0</v>
      </c>
      <c r="BC91" s="10">
        <v>1</v>
      </c>
      <c r="BD91" s="10">
        <v>0</v>
      </c>
      <c r="BE91" s="10">
        <v>1</v>
      </c>
      <c r="BF91" s="10">
        <v>1</v>
      </c>
      <c r="BG91" s="10">
        <v>0</v>
      </c>
      <c r="BH91" s="2">
        <v>1</v>
      </c>
      <c r="BI91" s="2">
        <v>1</v>
      </c>
      <c r="BJ91" s="10">
        <v>0</v>
      </c>
      <c r="BK91" s="10">
        <v>1</v>
      </c>
      <c r="BL91" s="10">
        <v>0</v>
      </c>
      <c r="BM91" s="10">
        <v>0</v>
      </c>
      <c r="BN91" s="10">
        <v>1</v>
      </c>
      <c r="BO91" s="10">
        <v>0</v>
      </c>
      <c r="BP91" s="10">
        <v>1</v>
      </c>
      <c r="BQ91" s="10">
        <v>0</v>
      </c>
      <c r="BR91" s="10">
        <v>1</v>
      </c>
      <c r="BS91" s="10">
        <v>0</v>
      </c>
      <c r="BT91" s="10">
        <v>7</v>
      </c>
      <c r="BU91" s="10">
        <v>7</v>
      </c>
      <c r="BV91" s="10">
        <v>7</v>
      </c>
      <c r="BW91" s="10">
        <v>7</v>
      </c>
      <c r="BX91" s="10">
        <v>5</v>
      </c>
      <c r="BY91" s="10">
        <v>5</v>
      </c>
      <c r="BZ91" s="10">
        <v>3</v>
      </c>
      <c r="CA91" s="10">
        <v>4</v>
      </c>
      <c r="CB91" s="10">
        <v>4</v>
      </c>
      <c r="CC91" s="10">
        <v>0</v>
      </c>
      <c r="CD91" s="2">
        <v>1</v>
      </c>
      <c r="CE91" s="2">
        <v>0</v>
      </c>
      <c r="CF91" s="2">
        <v>0</v>
      </c>
      <c r="CG91" s="2">
        <v>0</v>
      </c>
      <c r="CH91" s="2">
        <v>1</v>
      </c>
      <c r="CI91" s="10">
        <v>0</v>
      </c>
      <c r="CJ91" s="10">
        <v>1</v>
      </c>
      <c r="CK91" s="10">
        <v>0</v>
      </c>
      <c r="CL91" s="10">
        <v>0</v>
      </c>
      <c r="CM91" s="10">
        <v>0</v>
      </c>
      <c r="CN91" s="10">
        <v>0</v>
      </c>
      <c r="CO91" s="10">
        <v>1</v>
      </c>
      <c r="CP91" s="10">
        <v>0</v>
      </c>
      <c r="CQ91" s="10">
        <v>1</v>
      </c>
      <c r="CR91" s="10">
        <v>0</v>
      </c>
      <c r="CS91" s="10">
        <v>0</v>
      </c>
      <c r="CT91" s="10">
        <v>0</v>
      </c>
      <c r="CU91" s="10">
        <v>1</v>
      </c>
      <c r="CV91" s="10">
        <v>0</v>
      </c>
      <c r="CW91" s="10">
        <v>0</v>
      </c>
      <c r="CX91" s="10">
        <v>1</v>
      </c>
      <c r="CY91" s="10">
        <v>0</v>
      </c>
      <c r="CZ91" s="10">
        <v>0</v>
      </c>
      <c r="DA91" s="10">
        <v>1</v>
      </c>
      <c r="DB91" s="10">
        <v>0</v>
      </c>
      <c r="DC91" s="10">
        <v>0</v>
      </c>
      <c r="DD91" s="10">
        <v>1</v>
      </c>
      <c r="DE91" s="10">
        <v>1</v>
      </c>
      <c r="DF91" s="10">
        <v>0</v>
      </c>
      <c r="DG91" s="10">
        <v>0</v>
      </c>
      <c r="DH91" s="10">
        <v>0</v>
      </c>
      <c r="DI91" s="10">
        <v>1</v>
      </c>
      <c r="DJ91" s="10">
        <v>0</v>
      </c>
      <c r="DK91" s="7"/>
    </row>
    <row r="92" spans="1:115" ht="15.5" x14ac:dyDescent="0.35">
      <c r="A92" s="7" t="s">
        <v>317</v>
      </c>
      <c r="B92" s="2" t="s">
        <v>172</v>
      </c>
      <c r="C92" s="2">
        <v>0</v>
      </c>
      <c r="D92" s="2">
        <v>0</v>
      </c>
      <c r="E92" s="2">
        <v>0</v>
      </c>
      <c r="F92" s="2">
        <v>1</v>
      </c>
      <c r="G92" s="2">
        <v>0</v>
      </c>
      <c r="H92" s="1">
        <f t="shared" si="3"/>
        <v>4</v>
      </c>
      <c r="I92" s="10">
        <v>0</v>
      </c>
      <c r="J92" s="10">
        <v>0</v>
      </c>
      <c r="K92" s="10">
        <v>0</v>
      </c>
      <c r="L92" s="10">
        <v>1</v>
      </c>
      <c r="M92" s="10">
        <v>0</v>
      </c>
      <c r="N92" s="10">
        <v>0</v>
      </c>
      <c r="O92" s="10">
        <v>0</v>
      </c>
      <c r="P92" s="10">
        <v>0</v>
      </c>
      <c r="Q92" s="10">
        <v>1</v>
      </c>
      <c r="R92" s="10">
        <v>0</v>
      </c>
      <c r="S92" s="10">
        <v>0</v>
      </c>
      <c r="T92" s="8" t="s">
        <v>370</v>
      </c>
      <c r="U92" s="8" t="s">
        <v>370</v>
      </c>
      <c r="V92" s="8" t="s">
        <v>370</v>
      </c>
      <c r="W92" s="8" t="s">
        <v>370</v>
      </c>
      <c r="X92" s="8" t="s">
        <v>370</v>
      </c>
      <c r="Y92" s="8" t="s">
        <v>370</v>
      </c>
      <c r="Z92" s="10">
        <v>0</v>
      </c>
      <c r="AA92" s="10">
        <v>1</v>
      </c>
      <c r="AB92" s="10">
        <v>0</v>
      </c>
      <c r="AC92" s="10">
        <v>0</v>
      </c>
      <c r="AD92" s="10">
        <v>0</v>
      </c>
      <c r="AE92" s="10">
        <v>100</v>
      </c>
      <c r="AF92" s="8" t="s">
        <v>370</v>
      </c>
      <c r="AG92" s="8" t="s">
        <v>370</v>
      </c>
      <c r="AH92" s="8" t="s">
        <v>370</v>
      </c>
      <c r="AI92" s="8" t="s">
        <v>370</v>
      </c>
      <c r="AJ92" s="8" t="s">
        <v>370</v>
      </c>
      <c r="AK92" s="8" t="s">
        <v>370</v>
      </c>
      <c r="AL92" s="8" t="s">
        <v>370</v>
      </c>
      <c r="AM92" s="8" t="s">
        <v>370</v>
      </c>
      <c r="AN92" s="8" t="s">
        <v>370</v>
      </c>
      <c r="AO92" s="10">
        <v>1</v>
      </c>
      <c r="AP92" s="10">
        <v>0</v>
      </c>
      <c r="AQ92" s="12">
        <v>1</v>
      </c>
      <c r="AR92" s="10">
        <v>17</v>
      </c>
      <c r="AS92" s="10">
        <v>1</v>
      </c>
      <c r="AT92" s="10">
        <v>0</v>
      </c>
      <c r="AU92" s="8" t="s">
        <v>370</v>
      </c>
      <c r="AV92" s="8" t="s">
        <v>370</v>
      </c>
      <c r="AW92" s="8" t="s">
        <v>370</v>
      </c>
      <c r="AX92" s="8" t="s">
        <v>370</v>
      </c>
      <c r="AY92" s="10">
        <v>1</v>
      </c>
      <c r="AZ92" s="10">
        <v>0</v>
      </c>
      <c r="BA92" s="10">
        <v>1</v>
      </c>
      <c r="BB92" s="10">
        <v>0</v>
      </c>
      <c r="BC92" s="10">
        <v>1</v>
      </c>
      <c r="BD92" s="10">
        <v>0</v>
      </c>
      <c r="BE92" s="10">
        <v>1</v>
      </c>
      <c r="BF92" s="10">
        <v>1</v>
      </c>
      <c r="BG92" s="10">
        <v>0</v>
      </c>
      <c r="BH92" s="2">
        <v>1</v>
      </c>
      <c r="BI92" s="2">
        <v>1</v>
      </c>
      <c r="BJ92" s="10">
        <v>0</v>
      </c>
      <c r="BK92" s="10">
        <v>1</v>
      </c>
      <c r="BL92" s="10">
        <v>0</v>
      </c>
      <c r="BM92" s="10">
        <v>0</v>
      </c>
      <c r="BN92" s="10">
        <v>1</v>
      </c>
      <c r="BO92" s="10">
        <v>0</v>
      </c>
      <c r="BP92" s="10">
        <v>1</v>
      </c>
      <c r="BQ92" s="10">
        <v>0</v>
      </c>
      <c r="BR92" s="10">
        <v>1</v>
      </c>
      <c r="BS92" s="10">
        <v>0</v>
      </c>
      <c r="BT92" s="10">
        <v>7</v>
      </c>
      <c r="BU92" s="10">
        <v>7</v>
      </c>
      <c r="BV92" s="10">
        <v>4</v>
      </c>
      <c r="BW92" s="10">
        <v>7</v>
      </c>
      <c r="BX92" s="10">
        <v>6</v>
      </c>
      <c r="BY92" s="10">
        <v>4</v>
      </c>
      <c r="BZ92" s="10">
        <v>5</v>
      </c>
      <c r="CA92" s="10">
        <v>5</v>
      </c>
      <c r="CB92" s="10">
        <v>5</v>
      </c>
      <c r="CC92" s="10">
        <v>0</v>
      </c>
      <c r="CD92" s="2">
        <v>1</v>
      </c>
      <c r="CE92" s="2">
        <v>0</v>
      </c>
      <c r="CF92" s="2">
        <v>0</v>
      </c>
      <c r="CG92" s="2">
        <v>0</v>
      </c>
      <c r="CH92" s="2">
        <v>1</v>
      </c>
      <c r="CI92" s="10">
        <v>0</v>
      </c>
      <c r="CJ92" s="10">
        <v>1</v>
      </c>
      <c r="CK92" s="10">
        <v>0</v>
      </c>
      <c r="CL92" s="10">
        <v>0</v>
      </c>
      <c r="CM92" s="10">
        <v>0</v>
      </c>
      <c r="CN92" s="10">
        <v>1</v>
      </c>
      <c r="CO92" s="10">
        <v>0</v>
      </c>
      <c r="CP92" s="10">
        <v>0</v>
      </c>
      <c r="CQ92" s="10">
        <v>1</v>
      </c>
      <c r="CR92" s="10">
        <v>0</v>
      </c>
      <c r="CS92" s="10">
        <v>0</v>
      </c>
      <c r="CT92" s="10">
        <v>1</v>
      </c>
      <c r="CU92" s="10">
        <v>0</v>
      </c>
      <c r="CV92" s="10">
        <v>0</v>
      </c>
      <c r="CW92" s="10">
        <v>0</v>
      </c>
      <c r="CX92" s="10">
        <v>1</v>
      </c>
      <c r="CY92" s="10">
        <v>0</v>
      </c>
      <c r="CZ92" s="10">
        <v>0</v>
      </c>
      <c r="DA92" s="10">
        <v>1</v>
      </c>
      <c r="DB92" s="10">
        <v>0</v>
      </c>
      <c r="DC92" s="10">
        <v>0</v>
      </c>
      <c r="DD92" s="10">
        <v>1</v>
      </c>
      <c r="DE92" s="10">
        <v>0</v>
      </c>
      <c r="DF92" s="10">
        <v>1</v>
      </c>
      <c r="DG92" s="10">
        <v>0</v>
      </c>
      <c r="DH92" s="10">
        <v>0</v>
      </c>
      <c r="DI92" s="10">
        <v>1</v>
      </c>
      <c r="DJ92" s="10">
        <v>0</v>
      </c>
      <c r="DK92" s="7"/>
    </row>
    <row r="93" spans="1:115" ht="15.5" x14ac:dyDescent="0.35">
      <c r="A93" s="7" t="s">
        <v>317</v>
      </c>
      <c r="B93" s="2" t="s">
        <v>173</v>
      </c>
      <c r="C93" s="2">
        <v>0</v>
      </c>
      <c r="D93" s="2">
        <v>0</v>
      </c>
      <c r="E93" s="2">
        <v>1</v>
      </c>
      <c r="F93" s="2">
        <v>0</v>
      </c>
      <c r="G93" s="2">
        <v>0</v>
      </c>
      <c r="H93" s="1">
        <f t="shared" si="3"/>
        <v>3</v>
      </c>
      <c r="I93" s="10">
        <v>1</v>
      </c>
      <c r="J93" s="10">
        <v>0</v>
      </c>
      <c r="K93" s="10">
        <v>0</v>
      </c>
      <c r="L93" s="10">
        <v>1</v>
      </c>
      <c r="M93" s="10">
        <v>0</v>
      </c>
      <c r="N93" s="10">
        <v>0</v>
      </c>
      <c r="O93" s="10">
        <v>0</v>
      </c>
      <c r="P93" s="10">
        <v>0</v>
      </c>
      <c r="Q93" s="10">
        <v>1</v>
      </c>
      <c r="R93" s="10">
        <v>0</v>
      </c>
      <c r="S93" s="10">
        <v>0</v>
      </c>
      <c r="T93" s="8" t="s">
        <v>370</v>
      </c>
      <c r="U93" s="8" t="s">
        <v>370</v>
      </c>
      <c r="V93" s="8" t="s">
        <v>370</v>
      </c>
      <c r="W93" s="8" t="s">
        <v>370</v>
      </c>
      <c r="X93" s="8" t="s">
        <v>370</v>
      </c>
      <c r="Y93" s="8" t="s">
        <v>370</v>
      </c>
      <c r="Z93" s="10">
        <v>1</v>
      </c>
      <c r="AA93" s="10">
        <v>0</v>
      </c>
      <c r="AB93" s="10">
        <v>0</v>
      </c>
      <c r="AC93" s="10">
        <v>0</v>
      </c>
      <c r="AD93" s="10">
        <v>0</v>
      </c>
      <c r="AE93" s="10">
        <v>100</v>
      </c>
      <c r="AF93" s="8" t="s">
        <v>370</v>
      </c>
      <c r="AG93" s="8" t="s">
        <v>370</v>
      </c>
      <c r="AH93" s="8" t="s">
        <v>370</v>
      </c>
      <c r="AI93" s="8" t="s">
        <v>370</v>
      </c>
      <c r="AJ93" s="8" t="s">
        <v>370</v>
      </c>
      <c r="AK93" s="8" t="s">
        <v>370</v>
      </c>
      <c r="AL93" s="8" t="s">
        <v>370</v>
      </c>
      <c r="AM93" s="8" t="s">
        <v>370</v>
      </c>
      <c r="AN93" s="8" t="s">
        <v>370</v>
      </c>
      <c r="AO93" s="10">
        <v>1</v>
      </c>
      <c r="AP93" s="10">
        <v>0</v>
      </c>
      <c r="AQ93" s="12">
        <v>1</v>
      </c>
      <c r="AR93" s="10">
        <v>26</v>
      </c>
      <c r="AS93" s="10">
        <v>0</v>
      </c>
      <c r="AT93" s="10">
        <v>1</v>
      </c>
      <c r="AU93" s="8" t="s">
        <v>370</v>
      </c>
      <c r="AV93" s="8" t="s">
        <v>370</v>
      </c>
      <c r="AW93" s="8" t="s">
        <v>370</v>
      </c>
      <c r="AX93" s="8" t="s">
        <v>370</v>
      </c>
      <c r="AY93" s="10">
        <v>1</v>
      </c>
      <c r="AZ93" s="10">
        <v>0</v>
      </c>
      <c r="BA93" s="10">
        <v>0</v>
      </c>
      <c r="BB93" s="10">
        <v>1</v>
      </c>
      <c r="BC93" s="10">
        <v>1</v>
      </c>
      <c r="BD93" s="10">
        <v>0</v>
      </c>
      <c r="BE93" s="10">
        <v>1</v>
      </c>
      <c r="BF93" s="10">
        <v>0</v>
      </c>
      <c r="BG93" s="10">
        <v>0</v>
      </c>
      <c r="BH93" s="2">
        <v>1</v>
      </c>
      <c r="BI93" s="2">
        <v>0</v>
      </c>
      <c r="BJ93" s="10">
        <v>0</v>
      </c>
      <c r="BK93" s="10">
        <v>1</v>
      </c>
      <c r="BL93" s="10">
        <v>0</v>
      </c>
      <c r="BM93" s="10">
        <v>0</v>
      </c>
      <c r="BN93" s="10">
        <v>1</v>
      </c>
      <c r="BO93" s="10">
        <v>0</v>
      </c>
      <c r="BP93" s="10">
        <v>1</v>
      </c>
      <c r="BQ93" s="10">
        <v>0</v>
      </c>
      <c r="BR93" s="10">
        <v>1</v>
      </c>
      <c r="BS93" s="10">
        <v>0</v>
      </c>
      <c r="BT93" s="10">
        <v>7</v>
      </c>
      <c r="BU93" s="10">
        <v>7</v>
      </c>
      <c r="BV93" s="10">
        <v>7</v>
      </c>
      <c r="BW93" s="10">
        <v>6</v>
      </c>
      <c r="BX93" s="10">
        <v>6</v>
      </c>
      <c r="BY93" s="10">
        <v>3</v>
      </c>
      <c r="BZ93" s="10">
        <v>5</v>
      </c>
      <c r="CA93" s="10">
        <v>5</v>
      </c>
      <c r="CB93" s="10">
        <v>6</v>
      </c>
      <c r="CC93" s="10">
        <v>1</v>
      </c>
      <c r="CD93" s="2">
        <v>0</v>
      </c>
      <c r="CE93" s="2">
        <v>0</v>
      </c>
      <c r="CF93" s="2">
        <v>0</v>
      </c>
      <c r="CG93" s="2">
        <v>0</v>
      </c>
      <c r="CH93" s="2">
        <v>1</v>
      </c>
      <c r="CI93" s="10">
        <v>0</v>
      </c>
      <c r="CJ93" s="10">
        <v>0</v>
      </c>
      <c r="CK93" s="10">
        <v>0</v>
      </c>
      <c r="CL93" s="10">
        <v>1</v>
      </c>
      <c r="CM93" s="10">
        <v>0</v>
      </c>
      <c r="CN93" s="10">
        <v>1</v>
      </c>
      <c r="CO93" s="10">
        <v>0</v>
      </c>
      <c r="CP93" s="10">
        <v>0</v>
      </c>
      <c r="CQ93" s="10">
        <v>1</v>
      </c>
      <c r="CR93" s="10">
        <v>0</v>
      </c>
      <c r="CS93" s="10">
        <v>0</v>
      </c>
      <c r="CT93" s="10">
        <v>1</v>
      </c>
      <c r="CU93" s="10">
        <v>0</v>
      </c>
      <c r="CV93" s="10">
        <v>0</v>
      </c>
      <c r="CW93" s="10">
        <v>1</v>
      </c>
      <c r="CX93" s="10">
        <v>0</v>
      </c>
      <c r="CY93" s="10">
        <v>1</v>
      </c>
      <c r="CZ93" s="10">
        <v>0</v>
      </c>
      <c r="DA93" s="10">
        <v>0</v>
      </c>
      <c r="DB93" s="10">
        <v>1</v>
      </c>
      <c r="DC93" s="10">
        <v>0</v>
      </c>
      <c r="DD93" s="10">
        <v>0</v>
      </c>
      <c r="DE93" s="10">
        <v>0</v>
      </c>
      <c r="DF93" s="10">
        <v>1</v>
      </c>
      <c r="DG93" s="10">
        <v>0</v>
      </c>
      <c r="DH93" s="10">
        <v>0</v>
      </c>
      <c r="DI93" s="10">
        <v>1</v>
      </c>
      <c r="DJ93" s="10">
        <v>0</v>
      </c>
      <c r="DK93" s="7"/>
    </row>
    <row r="94" spans="1:115" ht="15.5" x14ac:dyDescent="0.35">
      <c r="A94" s="7" t="s">
        <v>317</v>
      </c>
      <c r="B94" s="2" t="s">
        <v>174</v>
      </c>
      <c r="C94" s="2">
        <v>0</v>
      </c>
      <c r="D94" s="2">
        <v>0</v>
      </c>
      <c r="E94" s="2">
        <v>0</v>
      </c>
      <c r="F94" s="2">
        <v>1</v>
      </c>
      <c r="G94" s="2">
        <v>0</v>
      </c>
      <c r="H94" s="1">
        <f t="shared" si="3"/>
        <v>4</v>
      </c>
      <c r="I94" s="10">
        <v>1</v>
      </c>
      <c r="J94" s="10">
        <v>0</v>
      </c>
      <c r="K94" s="10">
        <v>1</v>
      </c>
      <c r="L94" s="10">
        <v>0</v>
      </c>
      <c r="M94" s="10">
        <v>0</v>
      </c>
      <c r="N94" s="10">
        <v>0</v>
      </c>
      <c r="O94" s="10">
        <v>0</v>
      </c>
      <c r="P94" s="10">
        <v>0</v>
      </c>
      <c r="Q94" s="10">
        <v>0</v>
      </c>
      <c r="R94" s="10">
        <v>0</v>
      </c>
      <c r="S94" s="10">
        <v>1</v>
      </c>
      <c r="T94" s="8" t="s">
        <v>370</v>
      </c>
      <c r="U94" s="8" t="s">
        <v>370</v>
      </c>
      <c r="V94" s="8" t="s">
        <v>370</v>
      </c>
      <c r="W94" s="8" t="s">
        <v>370</v>
      </c>
      <c r="X94" s="8" t="s">
        <v>370</v>
      </c>
      <c r="Y94" s="8" t="s">
        <v>370</v>
      </c>
      <c r="Z94" s="10">
        <v>0</v>
      </c>
      <c r="AA94" s="10">
        <v>0</v>
      </c>
      <c r="AB94" s="10">
        <v>1</v>
      </c>
      <c r="AC94" s="10">
        <v>0</v>
      </c>
      <c r="AD94" s="10">
        <v>0</v>
      </c>
      <c r="AE94" s="10">
        <v>100</v>
      </c>
      <c r="AF94" s="8" t="s">
        <v>370</v>
      </c>
      <c r="AG94" s="8" t="s">
        <v>370</v>
      </c>
      <c r="AH94" s="8" t="s">
        <v>370</v>
      </c>
      <c r="AI94" s="8" t="s">
        <v>370</v>
      </c>
      <c r="AJ94" s="8" t="s">
        <v>370</v>
      </c>
      <c r="AK94" s="8" t="s">
        <v>370</v>
      </c>
      <c r="AL94" s="8" t="s">
        <v>370</v>
      </c>
      <c r="AM94" s="8" t="s">
        <v>370</v>
      </c>
      <c r="AN94" s="8" t="s">
        <v>370</v>
      </c>
      <c r="AO94" s="10" t="s">
        <v>370</v>
      </c>
      <c r="AP94" s="10" t="s">
        <v>370</v>
      </c>
      <c r="AQ94" s="12">
        <v>1</v>
      </c>
      <c r="AR94" s="10">
        <v>22</v>
      </c>
      <c r="AS94" s="10">
        <v>1</v>
      </c>
      <c r="AT94" s="10">
        <v>0</v>
      </c>
      <c r="AU94" s="10" t="s">
        <v>370</v>
      </c>
      <c r="AV94" s="10" t="s">
        <v>370</v>
      </c>
      <c r="AW94" s="10" t="s">
        <v>370</v>
      </c>
      <c r="AX94" s="10" t="s">
        <v>370</v>
      </c>
      <c r="AY94" s="10">
        <v>1</v>
      </c>
      <c r="AZ94" s="10">
        <v>0</v>
      </c>
      <c r="BA94" s="10">
        <v>1</v>
      </c>
      <c r="BB94" s="10">
        <v>0</v>
      </c>
      <c r="BC94" s="10">
        <v>1</v>
      </c>
      <c r="BD94" s="10">
        <v>0</v>
      </c>
      <c r="BE94" s="10">
        <v>1</v>
      </c>
      <c r="BF94" s="10">
        <v>1</v>
      </c>
      <c r="BG94" s="10">
        <v>0</v>
      </c>
      <c r="BH94" s="2">
        <v>1</v>
      </c>
      <c r="BI94" s="2">
        <v>1</v>
      </c>
      <c r="BJ94" s="10">
        <v>0</v>
      </c>
      <c r="BK94" s="10">
        <v>0</v>
      </c>
      <c r="BL94" s="10">
        <v>1</v>
      </c>
      <c r="BM94" s="10">
        <v>0</v>
      </c>
      <c r="BN94" s="10">
        <v>1</v>
      </c>
      <c r="BO94" s="10">
        <v>0</v>
      </c>
      <c r="BP94" s="10">
        <v>1</v>
      </c>
      <c r="BQ94" s="10">
        <v>0</v>
      </c>
      <c r="BR94" s="10">
        <v>1</v>
      </c>
      <c r="BS94" s="10">
        <v>0</v>
      </c>
      <c r="BT94" s="10">
        <v>7</v>
      </c>
      <c r="BU94" s="10">
        <v>7</v>
      </c>
      <c r="BV94" s="10">
        <v>7</v>
      </c>
      <c r="BW94" s="10">
        <v>6</v>
      </c>
      <c r="BX94" s="10">
        <v>5</v>
      </c>
      <c r="BY94" s="10">
        <v>5</v>
      </c>
      <c r="BZ94" s="10">
        <v>4</v>
      </c>
      <c r="CA94" s="10">
        <v>5</v>
      </c>
      <c r="CB94" s="10">
        <v>5</v>
      </c>
      <c r="CC94" s="10">
        <v>0</v>
      </c>
      <c r="CD94" s="2">
        <v>1</v>
      </c>
      <c r="CE94" s="2">
        <v>0</v>
      </c>
      <c r="CF94" s="2">
        <v>0</v>
      </c>
      <c r="CG94" s="2">
        <v>0</v>
      </c>
      <c r="CH94" s="2">
        <v>1</v>
      </c>
      <c r="CI94" s="10">
        <v>0</v>
      </c>
      <c r="CJ94" s="10">
        <v>1</v>
      </c>
      <c r="CK94" s="10">
        <v>0</v>
      </c>
      <c r="CL94" s="10">
        <v>0</v>
      </c>
      <c r="CM94" s="10">
        <v>0</v>
      </c>
      <c r="CN94" s="10">
        <v>1</v>
      </c>
      <c r="CO94" s="10">
        <v>0</v>
      </c>
      <c r="CP94" s="10">
        <v>0</v>
      </c>
      <c r="CQ94" s="10">
        <v>1</v>
      </c>
      <c r="CR94" s="10">
        <v>0</v>
      </c>
      <c r="CS94" s="10">
        <v>0</v>
      </c>
      <c r="CT94" s="10">
        <v>0</v>
      </c>
      <c r="CU94" s="10">
        <v>1</v>
      </c>
      <c r="CV94" s="10">
        <v>0</v>
      </c>
      <c r="CW94" s="10">
        <v>0</v>
      </c>
      <c r="CX94" s="10">
        <v>1</v>
      </c>
      <c r="CY94" s="10">
        <v>0</v>
      </c>
      <c r="CZ94" s="10">
        <v>1</v>
      </c>
      <c r="DA94" s="10">
        <v>0</v>
      </c>
      <c r="DB94" s="10">
        <v>0</v>
      </c>
      <c r="DC94" s="10">
        <v>0</v>
      </c>
      <c r="DD94" s="10">
        <v>1</v>
      </c>
      <c r="DE94" s="10">
        <v>0</v>
      </c>
      <c r="DF94" s="10">
        <v>1</v>
      </c>
      <c r="DG94" s="10">
        <v>0</v>
      </c>
      <c r="DH94" s="10">
        <v>0</v>
      </c>
      <c r="DI94" s="10">
        <v>1</v>
      </c>
      <c r="DJ94" s="10">
        <v>0</v>
      </c>
      <c r="DK94" s="7"/>
    </row>
    <row r="95" spans="1:115" ht="15.5" x14ac:dyDescent="0.35">
      <c r="A95" s="7" t="s">
        <v>366</v>
      </c>
      <c r="B95" s="2" t="s">
        <v>329</v>
      </c>
      <c r="C95" s="2">
        <v>0</v>
      </c>
      <c r="D95" s="2">
        <v>0</v>
      </c>
      <c r="E95" s="2">
        <v>1</v>
      </c>
      <c r="F95" s="2">
        <v>0</v>
      </c>
      <c r="G95" s="2">
        <v>0</v>
      </c>
      <c r="H95" s="1">
        <f t="shared" si="3"/>
        <v>3</v>
      </c>
      <c r="I95" s="10">
        <v>1</v>
      </c>
      <c r="J95" s="10">
        <v>1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1</v>
      </c>
      <c r="T95" s="10">
        <v>1</v>
      </c>
      <c r="U95" s="10">
        <v>0</v>
      </c>
      <c r="V95" s="10">
        <v>1</v>
      </c>
      <c r="W95" s="10">
        <v>0</v>
      </c>
      <c r="X95" s="10">
        <v>0</v>
      </c>
      <c r="Y95" s="10">
        <v>0</v>
      </c>
      <c r="Z95" s="10">
        <v>1</v>
      </c>
      <c r="AA95" s="10">
        <v>0</v>
      </c>
      <c r="AB95" s="10">
        <v>0</v>
      </c>
      <c r="AC95" s="10">
        <v>0</v>
      </c>
      <c r="AD95" s="10">
        <v>0</v>
      </c>
      <c r="AE95" s="10">
        <v>50</v>
      </c>
      <c r="AF95" s="10">
        <v>1</v>
      </c>
      <c r="AG95" s="10">
        <v>1</v>
      </c>
      <c r="AH95" s="10">
        <v>0</v>
      </c>
      <c r="AI95" s="10">
        <v>0</v>
      </c>
      <c r="AJ95" s="10">
        <v>0</v>
      </c>
      <c r="AK95" s="10">
        <v>0</v>
      </c>
      <c r="AL95" s="10">
        <v>0</v>
      </c>
      <c r="AM95" s="10">
        <v>0</v>
      </c>
      <c r="AN95" s="10">
        <v>0</v>
      </c>
      <c r="AO95" s="10">
        <v>0</v>
      </c>
      <c r="AP95" s="10">
        <v>1</v>
      </c>
      <c r="AQ95" s="10">
        <v>0</v>
      </c>
      <c r="AR95" s="10">
        <v>0</v>
      </c>
      <c r="AS95" s="10" t="s">
        <v>370</v>
      </c>
      <c r="AT95" s="10" t="s">
        <v>370</v>
      </c>
      <c r="AU95" s="10" t="s">
        <v>370</v>
      </c>
      <c r="AV95" s="10" t="s">
        <v>370</v>
      </c>
      <c r="AW95" s="10" t="s">
        <v>370</v>
      </c>
      <c r="AX95" s="10" t="s">
        <v>370</v>
      </c>
      <c r="AY95" s="10">
        <v>1</v>
      </c>
      <c r="AZ95" s="10">
        <v>0</v>
      </c>
      <c r="BA95" s="10">
        <v>1</v>
      </c>
      <c r="BB95" s="10">
        <v>0</v>
      </c>
      <c r="BC95" s="2">
        <v>1</v>
      </c>
      <c r="BD95" s="2">
        <v>0</v>
      </c>
      <c r="BE95" s="2">
        <v>0</v>
      </c>
      <c r="BF95" s="2">
        <v>0</v>
      </c>
      <c r="BG95" s="2">
        <v>1</v>
      </c>
      <c r="BH95" s="2">
        <v>0</v>
      </c>
      <c r="BI95" s="2">
        <v>0</v>
      </c>
      <c r="BJ95" s="10">
        <v>1</v>
      </c>
      <c r="BK95" s="10">
        <v>0</v>
      </c>
      <c r="BL95" s="10">
        <v>1</v>
      </c>
      <c r="BM95" s="10">
        <v>0</v>
      </c>
      <c r="BN95" s="10">
        <v>1</v>
      </c>
      <c r="BO95" s="10">
        <v>0</v>
      </c>
      <c r="BP95" s="10">
        <v>1</v>
      </c>
      <c r="BQ95" s="10">
        <v>0</v>
      </c>
      <c r="BR95" s="10">
        <v>1</v>
      </c>
      <c r="BS95" s="10">
        <v>0</v>
      </c>
      <c r="BT95" s="10">
        <v>7</v>
      </c>
      <c r="BU95" s="10">
        <v>7</v>
      </c>
      <c r="BV95" s="10">
        <v>7</v>
      </c>
      <c r="BW95" s="10">
        <v>7</v>
      </c>
      <c r="BX95" s="7">
        <v>3</v>
      </c>
      <c r="BY95" s="7">
        <v>4</v>
      </c>
      <c r="BZ95" s="7">
        <v>4</v>
      </c>
      <c r="CA95" s="7">
        <v>5</v>
      </c>
      <c r="CB95" s="7">
        <v>4</v>
      </c>
      <c r="CC95" s="10">
        <v>0</v>
      </c>
      <c r="CD95" s="2">
        <v>1</v>
      </c>
      <c r="CE95" s="2">
        <v>0</v>
      </c>
      <c r="CF95" s="2">
        <v>0</v>
      </c>
      <c r="CG95" s="2">
        <v>1</v>
      </c>
      <c r="CH95" s="2">
        <v>0</v>
      </c>
      <c r="CI95" s="10">
        <v>0</v>
      </c>
      <c r="CJ95" s="10">
        <v>0</v>
      </c>
      <c r="CK95" s="10">
        <v>0</v>
      </c>
      <c r="CL95" s="10">
        <v>1</v>
      </c>
      <c r="CM95" s="10">
        <v>0</v>
      </c>
      <c r="CN95" s="10">
        <v>1</v>
      </c>
      <c r="CO95" s="10">
        <v>0</v>
      </c>
      <c r="CP95" s="10">
        <v>0</v>
      </c>
      <c r="CQ95" s="10">
        <v>1</v>
      </c>
      <c r="CR95" s="10">
        <v>0</v>
      </c>
      <c r="CS95" s="10">
        <v>0</v>
      </c>
      <c r="CT95" s="10">
        <v>1</v>
      </c>
      <c r="CU95" s="10">
        <v>0</v>
      </c>
      <c r="CV95" s="10">
        <v>0</v>
      </c>
      <c r="CW95" s="10">
        <v>1</v>
      </c>
      <c r="CX95" s="10">
        <v>0</v>
      </c>
      <c r="CY95" s="10">
        <v>1</v>
      </c>
      <c r="CZ95" s="10">
        <v>0</v>
      </c>
      <c r="DA95" s="10">
        <v>0</v>
      </c>
      <c r="DB95" s="10">
        <v>0</v>
      </c>
      <c r="DC95" s="10">
        <v>1</v>
      </c>
      <c r="DD95" s="10">
        <v>0</v>
      </c>
      <c r="DE95" s="10">
        <v>1</v>
      </c>
      <c r="DF95" s="10">
        <v>0</v>
      </c>
      <c r="DG95" s="10">
        <v>0</v>
      </c>
      <c r="DH95" s="10">
        <v>1</v>
      </c>
      <c r="DI95" s="10">
        <v>0</v>
      </c>
      <c r="DJ95" s="10">
        <v>0</v>
      </c>
      <c r="DK95" s="7"/>
    </row>
    <row r="96" spans="1:115" ht="15.5" x14ac:dyDescent="0.35">
      <c r="A96" s="7" t="s">
        <v>366</v>
      </c>
      <c r="B96" s="2" t="s">
        <v>330</v>
      </c>
      <c r="C96" s="2">
        <v>0</v>
      </c>
      <c r="D96" s="2">
        <v>1</v>
      </c>
      <c r="E96" s="2">
        <v>0</v>
      </c>
      <c r="F96" s="2">
        <v>0</v>
      </c>
      <c r="G96" s="2">
        <v>0</v>
      </c>
      <c r="H96" s="1">
        <f t="shared" si="3"/>
        <v>2</v>
      </c>
      <c r="I96" s="10">
        <v>1</v>
      </c>
      <c r="J96" s="10">
        <v>1</v>
      </c>
      <c r="K96" s="10">
        <v>0</v>
      </c>
      <c r="L96" s="10">
        <v>0</v>
      </c>
      <c r="M96" s="10">
        <v>0</v>
      </c>
      <c r="N96" s="10">
        <v>0</v>
      </c>
      <c r="O96" s="10">
        <v>0</v>
      </c>
      <c r="P96" s="10">
        <v>0</v>
      </c>
      <c r="Q96" s="10">
        <v>0</v>
      </c>
      <c r="R96" s="10">
        <v>0</v>
      </c>
      <c r="S96" s="10">
        <v>1</v>
      </c>
      <c r="T96" s="10">
        <v>1</v>
      </c>
      <c r="U96" s="10">
        <v>0</v>
      </c>
      <c r="V96" s="10">
        <v>1</v>
      </c>
      <c r="W96" s="10">
        <v>0</v>
      </c>
      <c r="X96" s="10">
        <v>0</v>
      </c>
      <c r="Y96" s="10">
        <v>0</v>
      </c>
      <c r="Z96" s="10">
        <v>1</v>
      </c>
      <c r="AA96" s="10">
        <v>0</v>
      </c>
      <c r="AB96" s="10">
        <v>0</v>
      </c>
      <c r="AC96" s="10">
        <v>0</v>
      </c>
      <c r="AD96" s="10">
        <v>0</v>
      </c>
      <c r="AE96" s="10">
        <v>50</v>
      </c>
      <c r="AF96" s="10">
        <v>1</v>
      </c>
      <c r="AG96" s="10">
        <v>1</v>
      </c>
      <c r="AH96" s="10">
        <v>0</v>
      </c>
      <c r="AI96" s="10">
        <v>0</v>
      </c>
      <c r="AJ96" s="10">
        <v>0</v>
      </c>
      <c r="AK96" s="10">
        <v>0</v>
      </c>
      <c r="AL96" s="10">
        <v>0</v>
      </c>
      <c r="AM96" s="10">
        <v>0</v>
      </c>
      <c r="AN96" s="10">
        <v>0</v>
      </c>
      <c r="AO96" s="10">
        <v>0</v>
      </c>
      <c r="AP96" s="10">
        <v>1</v>
      </c>
      <c r="AQ96" s="10">
        <v>0</v>
      </c>
      <c r="AR96" s="10">
        <v>0</v>
      </c>
      <c r="AS96" s="10" t="s">
        <v>370</v>
      </c>
      <c r="AT96" s="10" t="s">
        <v>370</v>
      </c>
      <c r="AU96" s="10" t="s">
        <v>370</v>
      </c>
      <c r="AV96" s="10" t="s">
        <v>370</v>
      </c>
      <c r="AW96" s="10" t="s">
        <v>370</v>
      </c>
      <c r="AX96" s="10" t="s">
        <v>370</v>
      </c>
      <c r="AY96" s="10">
        <v>1</v>
      </c>
      <c r="AZ96" s="10">
        <v>1</v>
      </c>
      <c r="BA96" s="10">
        <v>0</v>
      </c>
      <c r="BB96" s="10">
        <v>0</v>
      </c>
      <c r="BC96" s="2">
        <v>1</v>
      </c>
      <c r="BD96" s="10">
        <v>0</v>
      </c>
      <c r="BE96" s="2">
        <v>0</v>
      </c>
      <c r="BF96" s="2">
        <v>0</v>
      </c>
      <c r="BG96" s="10">
        <v>1</v>
      </c>
      <c r="BH96" s="2">
        <v>1</v>
      </c>
      <c r="BI96" s="2">
        <v>1</v>
      </c>
      <c r="BJ96" s="10">
        <v>0</v>
      </c>
      <c r="BK96" s="10" t="s">
        <v>370</v>
      </c>
      <c r="BL96" s="10" t="s">
        <v>370</v>
      </c>
      <c r="BM96" s="10" t="s">
        <v>370</v>
      </c>
      <c r="BN96" s="10">
        <v>1</v>
      </c>
      <c r="BO96" s="10">
        <v>0</v>
      </c>
      <c r="BP96" s="10">
        <v>1</v>
      </c>
      <c r="BQ96" s="10">
        <v>0</v>
      </c>
      <c r="BR96" s="10">
        <v>1</v>
      </c>
      <c r="BS96" s="10">
        <v>0</v>
      </c>
      <c r="BT96" s="10">
        <v>7</v>
      </c>
      <c r="BU96" s="10">
        <v>7</v>
      </c>
      <c r="BV96" s="10">
        <v>7</v>
      </c>
      <c r="BW96" s="10">
        <v>7</v>
      </c>
      <c r="BX96" s="7">
        <v>7</v>
      </c>
      <c r="BY96" s="7">
        <v>6</v>
      </c>
      <c r="BZ96" s="7">
        <v>5</v>
      </c>
      <c r="CA96" s="7">
        <v>5</v>
      </c>
      <c r="CB96" s="7">
        <v>6</v>
      </c>
      <c r="CC96" s="10">
        <v>0</v>
      </c>
      <c r="CD96" s="2">
        <v>1</v>
      </c>
      <c r="CE96" s="2">
        <v>0</v>
      </c>
      <c r="CF96" s="2">
        <v>0</v>
      </c>
      <c r="CG96" s="2">
        <v>0</v>
      </c>
      <c r="CH96" s="2">
        <v>1</v>
      </c>
      <c r="CI96" s="10">
        <v>0</v>
      </c>
      <c r="CJ96" s="10" t="s">
        <v>370</v>
      </c>
      <c r="CK96" s="10" t="s">
        <v>370</v>
      </c>
      <c r="CL96" s="10" t="s">
        <v>370</v>
      </c>
      <c r="CM96" s="10">
        <v>0</v>
      </c>
      <c r="CN96" s="10">
        <v>1</v>
      </c>
      <c r="CO96" s="10">
        <v>0</v>
      </c>
      <c r="CP96" s="10">
        <v>0</v>
      </c>
      <c r="CQ96" s="10">
        <v>0</v>
      </c>
      <c r="CR96" s="10">
        <v>1</v>
      </c>
      <c r="CS96" s="10" t="s">
        <v>370</v>
      </c>
      <c r="CT96" s="10" t="s">
        <v>370</v>
      </c>
      <c r="CU96" s="10" t="s">
        <v>370</v>
      </c>
      <c r="CV96" s="10">
        <v>0</v>
      </c>
      <c r="CW96" s="10">
        <v>1</v>
      </c>
      <c r="CX96" s="10">
        <v>0</v>
      </c>
      <c r="CY96" s="10">
        <v>1</v>
      </c>
      <c r="CZ96" s="10">
        <v>0</v>
      </c>
      <c r="DA96" s="10">
        <v>0</v>
      </c>
      <c r="DB96" s="10">
        <v>0</v>
      </c>
      <c r="DC96" s="10">
        <v>1</v>
      </c>
      <c r="DD96" s="10">
        <v>0</v>
      </c>
      <c r="DE96" s="10">
        <v>1</v>
      </c>
      <c r="DF96" s="10">
        <v>0</v>
      </c>
      <c r="DG96" s="10">
        <v>0</v>
      </c>
      <c r="DH96" s="10">
        <v>1</v>
      </c>
      <c r="DI96" s="10">
        <v>0</v>
      </c>
      <c r="DJ96" s="10">
        <v>0</v>
      </c>
      <c r="DK96" s="7"/>
    </row>
    <row r="97" spans="1:115" ht="15.5" x14ac:dyDescent="0.35">
      <c r="A97" s="7" t="s">
        <v>366</v>
      </c>
      <c r="B97" s="2" t="s">
        <v>331</v>
      </c>
      <c r="C97" s="2">
        <v>0</v>
      </c>
      <c r="D97" s="2">
        <v>0</v>
      </c>
      <c r="E97" s="2">
        <v>0</v>
      </c>
      <c r="F97" s="2">
        <v>0</v>
      </c>
      <c r="G97" s="2">
        <v>1</v>
      </c>
      <c r="H97" s="1">
        <f t="shared" si="3"/>
        <v>5</v>
      </c>
      <c r="I97" s="2">
        <v>0</v>
      </c>
      <c r="J97" s="2">
        <v>0</v>
      </c>
      <c r="K97" s="2">
        <v>1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1</v>
      </c>
      <c r="T97" s="2">
        <v>1</v>
      </c>
      <c r="U97" s="2">
        <v>0</v>
      </c>
      <c r="V97" s="2">
        <v>1</v>
      </c>
      <c r="W97" s="2">
        <v>0</v>
      </c>
      <c r="X97" s="2">
        <v>0</v>
      </c>
      <c r="Y97" s="2">
        <v>0</v>
      </c>
      <c r="Z97" s="10">
        <v>0</v>
      </c>
      <c r="AA97" s="10">
        <v>1</v>
      </c>
      <c r="AB97" s="10">
        <v>0</v>
      </c>
      <c r="AC97" s="10">
        <v>0</v>
      </c>
      <c r="AD97" s="10">
        <v>0</v>
      </c>
      <c r="AE97" s="10">
        <v>50</v>
      </c>
      <c r="AF97" s="10">
        <v>0</v>
      </c>
      <c r="AG97" s="10">
        <v>1</v>
      </c>
      <c r="AH97" s="10">
        <v>0</v>
      </c>
      <c r="AI97" s="10">
        <v>0</v>
      </c>
      <c r="AJ97" s="10">
        <v>0</v>
      </c>
      <c r="AK97" s="10">
        <v>0</v>
      </c>
      <c r="AL97" s="10">
        <v>0</v>
      </c>
      <c r="AM97" s="10">
        <v>0</v>
      </c>
      <c r="AN97" s="10">
        <v>0</v>
      </c>
      <c r="AO97" s="10">
        <v>1</v>
      </c>
      <c r="AP97" s="10">
        <v>0</v>
      </c>
      <c r="AQ97" s="10">
        <v>1</v>
      </c>
      <c r="AR97" s="7">
        <v>1</v>
      </c>
      <c r="AS97" s="10">
        <v>1</v>
      </c>
      <c r="AT97" s="10">
        <v>0</v>
      </c>
      <c r="AU97" s="10">
        <v>1</v>
      </c>
      <c r="AV97" s="10">
        <v>0</v>
      </c>
      <c r="AW97" s="10">
        <v>0</v>
      </c>
      <c r="AX97" s="10">
        <v>0</v>
      </c>
      <c r="AY97" s="10">
        <v>1</v>
      </c>
      <c r="AZ97" s="10">
        <v>1</v>
      </c>
      <c r="BA97" s="10">
        <v>0</v>
      </c>
      <c r="BB97" s="10">
        <v>0</v>
      </c>
      <c r="BC97" s="2">
        <v>0</v>
      </c>
      <c r="BD97" s="10">
        <v>1</v>
      </c>
      <c r="BE97" s="10">
        <v>0</v>
      </c>
      <c r="BF97" s="10">
        <v>0</v>
      </c>
      <c r="BG97" s="10">
        <v>0</v>
      </c>
      <c r="BH97" s="2">
        <v>0</v>
      </c>
      <c r="BI97" s="2">
        <v>1</v>
      </c>
      <c r="BJ97" s="10">
        <v>0</v>
      </c>
      <c r="BK97" s="10">
        <v>1</v>
      </c>
      <c r="BL97" s="10">
        <v>0</v>
      </c>
      <c r="BM97" s="10">
        <v>0</v>
      </c>
      <c r="BN97" s="10">
        <v>1</v>
      </c>
      <c r="BO97" s="10">
        <v>0</v>
      </c>
      <c r="BP97" s="10">
        <v>1</v>
      </c>
      <c r="BQ97" s="10">
        <v>0</v>
      </c>
      <c r="BR97" s="10">
        <v>1</v>
      </c>
      <c r="BS97" s="10">
        <v>0</v>
      </c>
      <c r="BT97" s="10" t="s">
        <v>370</v>
      </c>
      <c r="BU97" s="10" t="s">
        <v>370</v>
      </c>
      <c r="BV97" s="10">
        <v>7</v>
      </c>
      <c r="BW97" s="10" t="s">
        <v>370</v>
      </c>
      <c r="BX97" s="7">
        <v>6</v>
      </c>
      <c r="BY97" s="7">
        <v>6</v>
      </c>
      <c r="BZ97" s="7">
        <v>5</v>
      </c>
      <c r="CA97" s="7">
        <v>6</v>
      </c>
      <c r="CB97" s="7">
        <v>6</v>
      </c>
      <c r="CC97" s="10">
        <v>1</v>
      </c>
      <c r="CD97" s="2">
        <v>0</v>
      </c>
      <c r="CE97" s="2">
        <v>0</v>
      </c>
      <c r="CF97" s="2">
        <v>0</v>
      </c>
      <c r="CG97" s="2">
        <v>0</v>
      </c>
      <c r="CH97" s="2">
        <v>1</v>
      </c>
      <c r="CI97" s="10">
        <v>0</v>
      </c>
      <c r="CJ97" s="10">
        <v>0</v>
      </c>
      <c r="CK97" s="10">
        <v>0</v>
      </c>
      <c r="CL97" s="10">
        <v>1</v>
      </c>
      <c r="CM97" s="10">
        <v>0</v>
      </c>
      <c r="CN97" s="10">
        <v>1</v>
      </c>
      <c r="CO97" s="10">
        <v>0</v>
      </c>
      <c r="CP97" s="10">
        <v>0</v>
      </c>
      <c r="CQ97" s="10" t="s">
        <v>370</v>
      </c>
      <c r="CR97" s="10" t="s">
        <v>370</v>
      </c>
      <c r="CS97" s="10">
        <v>1</v>
      </c>
      <c r="CT97" s="10">
        <v>0</v>
      </c>
      <c r="CU97" s="10">
        <v>0</v>
      </c>
      <c r="CV97" s="10">
        <v>0</v>
      </c>
      <c r="CW97" s="10">
        <v>1</v>
      </c>
      <c r="CX97" s="10">
        <v>0</v>
      </c>
      <c r="CY97" s="10" t="s">
        <v>370</v>
      </c>
      <c r="CZ97" s="10" t="s">
        <v>370</v>
      </c>
      <c r="DA97" s="10" t="s">
        <v>370</v>
      </c>
      <c r="DB97" s="10" t="s">
        <v>370</v>
      </c>
      <c r="DC97" s="10" t="s">
        <v>370</v>
      </c>
      <c r="DD97" s="10" t="s">
        <v>370</v>
      </c>
      <c r="DE97" s="10" t="s">
        <v>370</v>
      </c>
      <c r="DF97" s="10" t="s">
        <v>370</v>
      </c>
      <c r="DG97" s="10" t="s">
        <v>370</v>
      </c>
      <c r="DH97" s="10" t="s">
        <v>370</v>
      </c>
      <c r="DI97" s="10" t="s">
        <v>370</v>
      </c>
      <c r="DJ97" s="10" t="s">
        <v>370</v>
      </c>
      <c r="DK97" s="7"/>
    </row>
    <row r="98" spans="1:115" ht="15.5" x14ac:dyDescent="0.35">
      <c r="A98" s="7" t="s">
        <v>366</v>
      </c>
      <c r="B98" s="2" t="s">
        <v>332</v>
      </c>
      <c r="C98" s="2">
        <v>0</v>
      </c>
      <c r="D98" s="2">
        <v>0</v>
      </c>
      <c r="E98" s="2">
        <v>0</v>
      </c>
      <c r="F98" s="2">
        <v>1</v>
      </c>
      <c r="G98" s="2">
        <v>0</v>
      </c>
      <c r="H98" s="1">
        <f t="shared" si="3"/>
        <v>4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1</v>
      </c>
      <c r="O98" s="2">
        <v>0</v>
      </c>
      <c r="P98" s="2">
        <v>0</v>
      </c>
      <c r="Q98" s="2">
        <v>0</v>
      </c>
      <c r="R98" s="2">
        <v>0</v>
      </c>
      <c r="S98" s="2">
        <v>1</v>
      </c>
      <c r="T98" s="2">
        <v>1</v>
      </c>
      <c r="U98" s="2">
        <v>0</v>
      </c>
      <c r="V98" s="2">
        <v>1</v>
      </c>
      <c r="W98" s="2">
        <v>0</v>
      </c>
      <c r="X98" s="2">
        <v>0</v>
      </c>
      <c r="Y98" s="2">
        <v>0</v>
      </c>
      <c r="Z98" s="10">
        <v>0</v>
      </c>
      <c r="AA98" s="10">
        <v>0</v>
      </c>
      <c r="AB98" s="10">
        <v>0</v>
      </c>
      <c r="AC98" s="10">
        <v>0</v>
      </c>
      <c r="AD98" s="7">
        <v>1</v>
      </c>
      <c r="AE98" s="10">
        <v>100</v>
      </c>
      <c r="AF98" s="10">
        <v>0</v>
      </c>
      <c r="AG98" s="10">
        <v>0</v>
      </c>
      <c r="AH98" s="10">
        <v>1</v>
      </c>
      <c r="AI98" s="10">
        <v>0</v>
      </c>
      <c r="AJ98" s="10">
        <v>0</v>
      </c>
      <c r="AK98" s="10">
        <v>0</v>
      </c>
      <c r="AL98" s="10">
        <v>0</v>
      </c>
      <c r="AM98" s="10">
        <v>0</v>
      </c>
      <c r="AN98" s="10">
        <v>0</v>
      </c>
      <c r="AO98" s="10">
        <v>1</v>
      </c>
      <c r="AP98" s="10">
        <v>0</v>
      </c>
      <c r="AQ98" s="10">
        <v>1</v>
      </c>
      <c r="AR98" s="7">
        <v>22</v>
      </c>
      <c r="AS98" s="8">
        <v>1</v>
      </c>
      <c r="AT98" s="10">
        <v>0</v>
      </c>
      <c r="AU98" s="10">
        <v>1</v>
      </c>
      <c r="AV98" s="10">
        <v>0</v>
      </c>
      <c r="AW98" s="10">
        <v>0</v>
      </c>
      <c r="AX98" s="10">
        <v>0</v>
      </c>
      <c r="AY98" s="10">
        <v>1</v>
      </c>
      <c r="AZ98" s="10">
        <v>0</v>
      </c>
      <c r="BA98" s="10">
        <v>1</v>
      </c>
      <c r="BB98" s="10">
        <v>0</v>
      </c>
      <c r="BC98" s="2">
        <v>1</v>
      </c>
      <c r="BD98" s="2">
        <v>0</v>
      </c>
      <c r="BE98" s="2">
        <v>0</v>
      </c>
      <c r="BF98" s="2">
        <v>1</v>
      </c>
      <c r="BG98" s="2">
        <v>0</v>
      </c>
      <c r="BH98" s="2">
        <v>0</v>
      </c>
      <c r="BI98" s="2">
        <v>1</v>
      </c>
      <c r="BJ98" s="10">
        <v>0</v>
      </c>
      <c r="BK98" s="10">
        <v>1</v>
      </c>
      <c r="BL98" s="10">
        <v>0</v>
      </c>
      <c r="BM98" s="10">
        <v>0</v>
      </c>
      <c r="BN98" s="10">
        <v>1</v>
      </c>
      <c r="BO98" s="10">
        <v>0</v>
      </c>
      <c r="BP98" s="10">
        <v>1</v>
      </c>
      <c r="BQ98" s="10">
        <v>0</v>
      </c>
      <c r="BR98" s="10">
        <v>1</v>
      </c>
      <c r="BS98" s="10">
        <v>0</v>
      </c>
      <c r="BT98" s="10">
        <v>7</v>
      </c>
      <c r="BU98" s="10">
        <v>7</v>
      </c>
      <c r="BV98" s="10">
        <v>7</v>
      </c>
      <c r="BW98" s="10" t="s">
        <v>370</v>
      </c>
      <c r="BX98" s="7">
        <v>6</v>
      </c>
      <c r="BY98" s="7">
        <v>6</v>
      </c>
      <c r="BZ98" s="7">
        <v>5</v>
      </c>
      <c r="CA98" s="7">
        <v>4</v>
      </c>
      <c r="CB98" s="7">
        <v>3</v>
      </c>
      <c r="CC98" s="10">
        <v>1</v>
      </c>
      <c r="CD98" s="2">
        <v>0</v>
      </c>
      <c r="CE98" s="2">
        <v>0</v>
      </c>
      <c r="CF98" s="2">
        <v>0</v>
      </c>
      <c r="CG98" s="2">
        <v>0</v>
      </c>
      <c r="CH98" s="2">
        <v>1</v>
      </c>
      <c r="CI98" s="10">
        <v>0</v>
      </c>
      <c r="CJ98" s="10">
        <v>0</v>
      </c>
      <c r="CK98" s="10">
        <v>0</v>
      </c>
      <c r="CL98" s="10">
        <v>1</v>
      </c>
      <c r="CM98" s="10">
        <v>0</v>
      </c>
      <c r="CN98" s="10">
        <v>1</v>
      </c>
      <c r="CO98" s="10">
        <v>0</v>
      </c>
      <c r="CP98" s="10">
        <v>0</v>
      </c>
      <c r="CQ98" s="10">
        <v>1</v>
      </c>
      <c r="CR98" s="10">
        <v>0</v>
      </c>
      <c r="CS98" s="10">
        <v>0</v>
      </c>
      <c r="CT98" s="10">
        <v>0</v>
      </c>
      <c r="CU98" s="10">
        <v>1</v>
      </c>
      <c r="CV98" s="10">
        <v>1</v>
      </c>
      <c r="CW98" s="10">
        <v>0</v>
      </c>
      <c r="CX98" s="10">
        <v>0</v>
      </c>
      <c r="CY98" s="10">
        <v>0</v>
      </c>
      <c r="CZ98" s="10">
        <v>0</v>
      </c>
      <c r="DA98" s="10">
        <v>1</v>
      </c>
      <c r="DB98" s="10">
        <v>0</v>
      </c>
      <c r="DC98" s="10">
        <v>0</v>
      </c>
      <c r="DD98" s="10">
        <v>1</v>
      </c>
      <c r="DE98" s="10">
        <v>0</v>
      </c>
      <c r="DF98" s="10">
        <v>1</v>
      </c>
      <c r="DG98" s="10">
        <v>0</v>
      </c>
      <c r="DH98" s="10">
        <v>1</v>
      </c>
      <c r="DI98" s="10">
        <v>0</v>
      </c>
      <c r="DJ98" s="10">
        <v>0</v>
      </c>
      <c r="DK98" s="7"/>
    </row>
    <row r="99" spans="1:115" ht="15.5" x14ac:dyDescent="0.35">
      <c r="A99" s="7" t="s">
        <v>366</v>
      </c>
      <c r="B99" s="2" t="s">
        <v>333</v>
      </c>
      <c r="C99" s="2">
        <v>0</v>
      </c>
      <c r="D99" s="2">
        <v>0</v>
      </c>
      <c r="E99" s="2">
        <v>1</v>
      </c>
      <c r="F99" s="2">
        <v>0</v>
      </c>
      <c r="G99" s="2">
        <v>0</v>
      </c>
      <c r="H99" s="1">
        <f t="shared" si="3"/>
        <v>3</v>
      </c>
      <c r="I99" s="2">
        <v>0</v>
      </c>
      <c r="J99" s="2">
        <v>0</v>
      </c>
      <c r="K99" s="2">
        <v>1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1</v>
      </c>
      <c r="T99" s="2">
        <v>1</v>
      </c>
      <c r="U99" s="2">
        <v>0</v>
      </c>
      <c r="V99" s="2">
        <v>0</v>
      </c>
      <c r="W99" s="2">
        <v>1</v>
      </c>
      <c r="X99" s="2">
        <v>0</v>
      </c>
      <c r="Y99" s="2">
        <v>0</v>
      </c>
      <c r="Z99" s="10">
        <v>0</v>
      </c>
      <c r="AA99" s="10">
        <v>0</v>
      </c>
      <c r="AB99" s="10">
        <v>0</v>
      </c>
      <c r="AC99" s="7">
        <v>1</v>
      </c>
      <c r="AD99" s="10">
        <v>0</v>
      </c>
      <c r="AE99" s="10">
        <v>75</v>
      </c>
      <c r="AF99" s="10">
        <v>7</v>
      </c>
      <c r="AG99" s="10">
        <v>0</v>
      </c>
      <c r="AH99" s="10">
        <v>1</v>
      </c>
      <c r="AI99" s="10">
        <v>0</v>
      </c>
      <c r="AJ99" s="10">
        <v>0</v>
      </c>
      <c r="AK99" s="10">
        <v>0</v>
      </c>
      <c r="AL99" s="10">
        <v>0</v>
      </c>
      <c r="AM99" s="10">
        <v>0</v>
      </c>
      <c r="AN99" s="10">
        <v>0</v>
      </c>
      <c r="AO99" s="10">
        <v>1</v>
      </c>
      <c r="AP99" s="10">
        <v>0</v>
      </c>
      <c r="AQ99" s="10">
        <v>1</v>
      </c>
      <c r="AR99" s="7">
        <v>20</v>
      </c>
      <c r="AS99" s="10">
        <v>1</v>
      </c>
      <c r="AT99" s="10">
        <v>0</v>
      </c>
      <c r="AU99" s="10">
        <v>0</v>
      </c>
      <c r="AV99" s="10">
        <v>0</v>
      </c>
      <c r="AW99" s="10">
        <v>0</v>
      </c>
      <c r="AX99" s="10">
        <v>1</v>
      </c>
      <c r="AY99" s="10">
        <v>1</v>
      </c>
      <c r="AZ99" s="10">
        <v>0</v>
      </c>
      <c r="BA99" s="10">
        <v>1</v>
      </c>
      <c r="BB99" s="10">
        <v>0</v>
      </c>
      <c r="BC99" s="2">
        <v>1</v>
      </c>
      <c r="BD99" s="2">
        <v>0</v>
      </c>
      <c r="BE99" s="2">
        <v>1</v>
      </c>
      <c r="BF99" s="2">
        <v>0</v>
      </c>
      <c r="BG99" s="2">
        <v>0</v>
      </c>
      <c r="BH99" s="2">
        <v>1</v>
      </c>
      <c r="BI99" s="2">
        <v>0</v>
      </c>
      <c r="BJ99" s="10">
        <v>0</v>
      </c>
      <c r="BK99" s="10">
        <v>1</v>
      </c>
      <c r="BL99" s="10">
        <v>0</v>
      </c>
      <c r="BM99" s="10">
        <v>0</v>
      </c>
      <c r="BN99" s="10">
        <v>1</v>
      </c>
      <c r="BO99" s="10">
        <v>0</v>
      </c>
      <c r="BP99" s="10">
        <v>1</v>
      </c>
      <c r="BQ99" s="10">
        <v>0</v>
      </c>
      <c r="BR99" s="10">
        <v>1</v>
      </c>
      <c r="BS99" s="10">
        <v>0</v>
      </c>
      <c r="BT99" s="10">
        <v>7</v>
      </c>
      <c r="BU99" s="10" t="s">
        <v>370</v>
      </c>
      <c r="BV99" s="10" t="s">
        <v>370</v>
      </c>
      <c r="BW99" s="10" t="s">
        <v>370</v>
      </c>
      <c r="BX99" s="7">
        <v>7</v>
      </c>
      <c r="BY99" s="7">
        <v>7</v>
      </c>
      <c r="BZ99" s="7">
        <v>6</v>
      </c>
      <c r="CA99" s="7">
        <v>6</v>
      </c>
      <c r="CB99" s="7">
        <v>4</v>
      </c>
      <c r="CC99" s="10">
        <v>1</v>
      </c>
      <c r="CD99" s="2">
        <v>0</v>
      </c>
      <c r="CE99" s="2">
        <v>0</v>
      </c>
      <c r="CF99" s="2">
        <v>0</v>
      </c>
      <c r="CG99" s="2">
        <v>0</v>
      </c>
      <c r="CH99" s="2">
        <v>1</v>
      </c>
      <c r="CI99" s="10">
        <v>0</v>
      </c>
      <c r="CJ99" s="10">
        <v>0</v>
      </c>
      <c r="CK99" s="10">
        <v>0</v>
      </c>
      <c r="CL99" s="10">
        <v>1</v>
      </c>
      <c r="CM99" s="10">
        <v>0</v>
      </c>
      <c r="CN99" s="10">
        <v>1</v>
      </c>
      <c r="CO99" s="10">
        <v>0</v>
      </c>
      <c r="CP99" s="10">
        <v>0</v>
      </c>
      <c r="CQ99" s="10">
        <v>0</v>
      </c>
      <c r="CR99" s="10">
        <v>1</v>
      </c>
      <c r="CS99" s="10">
        <v>0</v>
      </c>
      <c r="CT99" s="10">
        <v>0</v>
      </c>
      <c r="CU99" s="10">
        <v>1</v>
      </c>
      <c r="CV99" s="10">
        <v>0</v>
      </c>
      <c r="CW99" s="10">
        <v>1</v>
      </c>
      <c r="CX99" s="10">
        <v>0</v>
      </c>
      <c r="CY99" s="10">
        <v>1</v>
      </c>
      <c r="CZ99" s="10">
        <v>0</v>
      </c>
      <c r="DA99" s="10">
        <v>0</v>
      </c>
      <c r="DB99" s="10">
        <v>0</v>
      </c>
      <c r="DC99" s="10">
        <v>0</v>
      </c>
      <c r="DD99" s="10">
        <v>1</v>
      </c>
      <c r="DE99" s="10">
        <v>0</v>
      </c>
      <c r="DF99" s="10">
        <v>1</v>
      </c>
      <c r="DG99" s="10">
        <v>0</v>
      </c>
      <c r="DH99" s="10">
        <v>0</v>
      </c>
      <c r="DI99" s="10">
        <v>1</v>
      </c>
      <c r="DJ99" s="10">
        <v>0</v>
      </c>
      <c r="DK99" s="7"/>
    </row>
    <row r="100" spans="1:115" ht="15.5" x14ac:dyDescent="0.35">
      <c r="A100" s="7" t="s">
        <v>366</v>
      </c>
      <c r="B100" s="2" t="s">
        <v>334</v>
      </c>
      <c r="C100" s="2">
        <v>0</v>
      </c>
      <c r="D100" s="2">
        <v>0</v>
      </c>
      <c r="E100" s="2">
        <v>1</v>
      </c>
      <c r="F100" s="2">
        <v>0</v>
      </c>
      <c r="G100" s="2">
        <v>0</v>
      </c>
      <c r="H100" s="1">
        <f t="shared" si="3"/>
        <v>3</v>
      </c>
      <c r="I100" s="2">
        <v>0</v>
      </c>
      <c r="J100" s="2">
        <v>0</v>
      </c>
      <c r="K100" s="2">
        <v>1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1</v>
      </c>
      <c r="T100" s="2">
        <v>1</v>
      </c>
      <c r="U100" s="2">
        <v>0</v>
      </c>
      <c r="V100" s="2">
        <v>0</v>
      </c>
      <c r="W100" s="2">
        <v>1</v>
      </c>
      <c r="X100" s="2">
        <v>0</v>
      </c>
      <c r="Y100" s="2">
        <v>0</v>
      </c>
      <c r="Z100" s="10">
        <v>0</v>
      </c>
      <c r="AA100" s="10">
        <v>0</v>
      </c>
      <c r="AB100" s="10">
        <v>0</v>
      </c>
      <c r="AC100" s="7">
        <v>1</v>
      </c>
      <c r="AD100" s="10">
        <v>0</v>
      </c>
      <c r="AE100" s="10">
        <v>100</v>
      </c>
      <c r="AF100" s="10">
        <v>0</v>
      </c>
      <c r="AG100" s="10">
        <v>0</v>
      </c>
      <c r="AH100" s="10">
        <v>0</v>
      </c>
      <c r="AI100" s="10">
        <v>0</v>
      </c>
      <c r="AJ100" s="7">
        <v>1</v>
      </c>
      <c r="AK100" s="10">
        <v>0</v>
      </c>
      <c r="AL100" s="10">
        <v>0</v>
      </c>
      <c r="AM100" s="10">
        <v>0</v>
      </c>
      <c r="AN100" s="10">
        <v>0</v>
      </c>
      <c r="AO100" s="10">
        <v>1</v>
      </c>
      <c r="AP100" s="10">
        <v>0</v>
      </c>
      <c r="AQ100" s="10">
        <v>1</v>
      </c>
      <c r="AR100" s="7">
        <v>15</v>
      </c>
      <c r="AS100" s="10">
        <v>1</v>
      </c>
      <c r="AT100" s="10">
        <v>0</v>
      </c>
      <c r="AU100" s="10">
        <v>0</v>
      </c>
      <c r="AV100" s="10">
        <v>0</v>
      </c>
      <c r="AW100" s="10">
        <v>1</v>
      </c>
      <c r="AX100" s="10">
        <v>0</v>
      </c>
      <c r="AY100" s="10">
        <v>1</v>
      </c>
      <c r="AZ100" s="10">
        <v>0</v>
      </c>
      <c r="BA100" s="10">
        <v>0</v>
      </c>
      <c r="BB100" s="10">
        <v>1</v>
      </c>
      <c r="BC100" s="2">
        <v>0</v>
      </c>
      <c r="BD100" s="10">
        <v>1</v>
      </c>
      <c r="BE100" s="10">
        <v>0</v>
      </c>
      <c r="BF100" s="10">
        <v>0</v>
      </c>
      <c r="BG100" s="10">
        <v>0</v>
      </c>
      <c r="BH100" s="2">
        <v>1</v>
      </c>
      <c r="BI100" s="2">
        <v>0</v>
      </c>
      <c r="BJ100" s="10">
        <v>0</v>
      </c>
      <c r="BK100" s="10">
        <v>1</v>
      </c>
      <c r="BL100" s="10">
        <v>0</v>
      </c>
      <c r="BM100" s="10">
        <v>0</v>
      </c>
      <c r="BN100" s="10">
        <v>1</v>
      </c>
      <c r="BO100" s="10">
        <v>0</v>
      </c>
      <c r="BP100" s="10">
        <v>1</v>
      </c>
      <c r="BQ100" s="10">
        <v>0</v>
      </c>
      <c r="BR100" s="10">
        <v>1</v>
      </c>
      <c r="BS100" s="10">
        <v>0</v>
      </c>
      <c r="BT100" s="10">
        <v>7</v>
      </c>
      <c r="BU100" s="10">
        <v>7</v>
      </c>
      <c r="BV100" s="10" t="s">
        <v>370</v>
      </c>
      <c r="BW100" s="10">
        <v>7</v>
      </c>
      <c r="BX100" s="7">
        <v>6</v>
      </c>
      <c r="BY100" s="7">
        <v>6</v>
      </c>
      <c r="BZ100" s="7">
        <v>4</v>
      </c>
      <c r="CA100" s="7">
        <v>6</v>
      </c>
      <c r="CB100" s="7">
        <v>6</v>
      </c>
      <c r="CC100" s="10">
        <v>1</v>
      </c>
      <c r="CD100" s="2">
        <v>0</v>
      </c>
      <c r="CE100" s="2">
        <v>0</v>
      </c>
      <c r="CF100" s="2">
        <v>0</v>
      </c>
      <c r="CG100" s="2">
        <v>1</v>
      </c>
      <c r="CH100" s="2">
        <v>0</v>
      </c>
      <c r="CI100" s="10">
        <v>0</v>
      </c>
      <c r="CJ100" s="10">
        <v>0</v>
      </c>
      <c r="CK100" s="10">
        <v>0</v>
      </c>
      <c r="CL100" s="10">
        <v>1</v>
      </c>
      <c r="CM100" s="10">
        <v>0</v>
      </c>
      <c r="CN100" s="10">
        <v>0</v>
      </c>
      <c r="CO100" s="10">
        <v>0</v>
      </c>
      <c r="CP100" s="7">
        <v>1</v>
      </c>
      <c r="CQ100" s="10">
        <v>1</v>
      </c>
      <c r="CR100" s="10">
        <v>0</v>
      </c>
      <c r="CS100" s="10">
        <v>0</v>
      </c>
      <c r="CT100" s="10">
        <v>0</v>
      </c>
      <c r="CU100" s="10">
        <v>1</v>
      </c>
      <c r="CV100" s="10">
        <v>0</v>
      </c>
      <c r="CW100" s="10">
        <v>1</v>
      </c>
      <c r="CX100" s="10">
        <v>0</v>
      </c>
      <c r="CY100" s="10" t="s">
        <v>370</v>
      </c>
      <c r="CZ100" s="10" t="s">
        <v>370</v>
      </c>
      <c r="DA100" s="10" t="s">
        <v>370</v>
      </c>
      <c r="DB100" s="10" t="s">
        <v>370</v>
      </c>
      <c r="DC100" s="10" t="s">
        <v>370</v>
      </c>
      <c r="DD100" s="10" t="s">
        <v>370</v>
      </c>
      <c r="DE100" s="10">
        <v>1</v>
      </c>
      <c r="DF100" s="10">
        <v>0</v>
      </c>
      <c r="DG100" s="10">
        <v>0</v>
      </c>
      <c r="DH100" s="10">
        <v>1</v>
      </c>
      <c r="DI100" s="10">
        <v>0</v>
      </c>
      <c r="DJ100" s="10">
        <v>0</v>
      </c>
      <c r="DK100" s="7"/>
    </row>
    <row r="101" spans="1:115" ht="15.5" x14ac:dyDescent="0.35">
      <c r="A101" s="7" t="s">
        <v>366</v>
      </c>
      <c r="B101" s="2" t="s">
        <v>335</v>
      </c>
      <c r="C101" s="2">
        <v>0</v>
      </c>
      <c r="D101" s="2">
        <v>0</v>
      </c>
      <c r="E101" s="2">
        <v>0</v>
      </c>
      <c r="F101" s="2">
        <v>1</v>
      </c>
      <c r="G101" s="2">
        <v>0</v>
      </c>
      <c r="H101" s="1">
        <f t="shared" si="3"/>
        <v>4</v>
      </c>
      <c r="I101" s="2">
        <v>1</v>
      </c>
      <c r="J101" s="2">
        <v>1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1</v>
      </c>
      <c r="T101" s="2">
        <v>1</v>
      </c>
      <c r="U101" s="2">
        <v>0</v>
      </c>
      <c r="V101" s="2">
        <v>0</v>
      </c>
      <c r="W101" s="2">
        <v>1</v>
      </c>
      <c r="X101" s="2">
        <v>0</v>
      </c>
      <c r="Y101" s="2">
        <v>0</v>
      </c>
      <c r="Z101" s="10">
        <v>0</v>
      </c>
      <c r="AA101" s="10">
        <v>0</v>
      </c>
      <c r="AB101" s="10">
        <v>1</v>
      </c>
      <c r="AC101" s="10">
        <v>0</v>
      </c>
      <c r="AD101" s="10">
        <v>0</v>
      </c>
      <c r="AE101" s="10">
        <v>100</v>
      </c>
      <c r="AF101" s="10">
        <v>0</v>
      </c>
      <c r="AG101" s="10">
        <v>0</v>
      </c>
      <c r="AH101" s="10">
        <v>0</v>
      </c>
      <c r="AI101" s="10">
        <v>0</v>
      </c>
      <c r="AJ101" s="10">
        <v>0</v>
      </c>
      <c r="AK101" s="10">
        <v>0</v>
      </c>
      <c r="AL101" s="7">
        <v>1</v>
      </c>
      <c r="AM101" s="10">
        <v>0</v>
      </c>
      <c r="AN101" s="10">
        <v>0</v>
      </c>
      <c r="AO101" s="10">
        <v>1</v>
      </c>
      <c r="AP101" s="10">
        <v>0</v>
      </c>
      <c r="AQ101" s="10">
        <v>1</v>
      </c>
      <c r="AR101" s="7">
        <v>7</v>
      </c>
      <c r="AS101" s="10">
        <v>1</v>
      </c>
      <c r="AT101" s="10">
        <v>0</v>
      </c>
      <c r="AU101" s="10">
        <v>0</v>
      </c>
      <c r="AV101" s="10">
        <v>1</v>
      </c>
      <c r="AW101" s="10">
        <v>0</v>
      </c>
      <c r="AX101" s="10">
        <v>0</v>
      </c>
      <c r="AY101" s="10">
        <v>0</v>
      </c>
      <c r="AZ101" s="10">
        <v>0</v>
      </c>
      <c r="BA101" s="10">
        <v>0</v>
      </c>
      <c r="BB101" s="10">
        <v>1</v>
      </c>
      <c r="BC101" s="2">
        <v>1</v>
      </c>
      <c r="BD101" s="2">
        <v>0</v>
      </c>
      <c r="BE101" s="2">
        <v>0</v>
      </c>
      <c r="BF101" s="2">
        <v>1</v>
      </c>
      <c r="BG101" s="2">
        <v>0</v>
      </c>
      <c r="BH101" s="2">
        <v>0</v>
      </c>
      <c r="BI101" s="2">
        <v>1</v>
      </c>
      <c r="BJ101" s="10">
        <v>0</v>
      </c>
      <c r="BK101" s="10">
        <v>1</v>
      </c>
      <c r="BL101" s="10">
        <v>0</v>
      </c>
      <c r="BM101" s="10">
        <v>0</v>
      </c>
      <c r="BN101" s="10">
        <v>1</v>
      </c>
      <c r="BO101" s="10">
        <v>0</v>
      </c>
      <c r="BP101" s="10">
        <v>0</v>
      </c>
      <c r="BQ101" s="10">
        <v>1</v>
      </c>
      <c r="BR101" s="10">
        <v>1</v>
      </c>
      <c r="BS101" s="10">
        <v>0</v>
      </c>
      <c r="BT101" s="10">
        <v>7</v>
      </c>
      <c r="BU101" s="10">
        <v>7</v>
      </c>
      <c r="BV101" s="10" t="s">
        <v>370</v>
      </c>
      <c r="BW101" s="10">
        <v>7</v>
      </c>
      <c r="BX101" s="7">
        <v>7</v>
      </c>
      <c r="BY101" s="7">
        <v>7</v>
      </c>
      <c r="BZ101" s="7">
        <v>5</v>
      </c>
      <c r="CA101" s="7">
        <v>7</v>
      </c>
      <c r="CB101" s="7">
        <v>5</v>
      </c>
      <c r="CC101" s="10">
        <v>1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7">
        <v>1</v>
      </c>
      <c r="CJ101" s="10">
        <v>0</v>
      </c>
      <c r="CK101" s="10">
        <v>1</v>
      </c>
      <c r="CL101" s="10">
        <v>0</v>
      </c>
      <c r="CM101" s="10">
        <v>0</v>
      </c>
      <c r="CN101" s="10">
        <v>0</v>
      </c>
      <c r="CO101" s="10">
        <v>1</v>
      </c>
      <c r="CP101" s="10">
        <v>0</v>
      </c>
      <c r="CQ101" s="10">
        <v>1</v>
      </c>
      <c r="CR101" s="10">
        <v>0</v>
      </c>
      <c r="CS101" s="10">
        <v>0</v>
      </c>
      <c r="CT101" s="10">
        <v>0</v>
      </c>
      <c r="CU101" s="10">
        <v>1</v>
      </c>
      <c r="CV101" s="10">
        <v>0</v>
      </c>
      <c r="CW101" s="10">
        <v>1</v>
      </c>
      <c r="CX101" s="10">
        <v>0</v>
      </c>
      <c r="CY101" s="10">
        <v>0</v>
      </c>
      <c r="CZ101" s="10">
        <v>0</v>
      </c>
      <c r="DA101" s="10">
        <v>1</v>
      </c>
      <c r="DB101" s="10">
        <v>0</v>
      </c>
      <c r="DC101" s="10">
        <v>0</v>
      </c>
      <c r="DD101" s="10">
        <v>1</v>
      </c>
      <c r="DE101" s="10">
        <v>0</v>
      </c>
      <c r="DF101" s="10">
        <v>0</v>
      </c>
      <c r="DG101" s="10">
        <v>1</v>
      </c>
      <c r="DH101" s="10">
        <v>0</v>
      </c>
      <c r="DI101" s="10">
        <v>0</v>
      </c>
      <c r="DJ101" s="10">
        <v>1</v>
      </c>
      <c r="DK101" s="7"/>
    </row>
    <row r="102" spans="1:115" ht="15.5" x14ac:dyDescent="0.35">
      <c r="A102" s="7" t="s">
        <v>366</v>
      </c>
      <c r="B102" s="2" t="s">
        <v>336</v>
      </c>
      <c r="C102" s="2">
        <v>0</v>
      </c>
      <c r="D102" s="2">
        <v>0</v>
      </c>
      <c r="E102" s="2">
        <v>0</v>
      </c>
      <c r="F102" s="2">
        <v>1</v>
      </c>
      <c r="G102" s="2">
        <v>0</v>
      </c>
      <c r="H102" s="1">
        <f t="shared" si="3"/>
        <v>4</v>
      </c>
      <c r="I102" s="2">
        <v>0</v>
      </c>
      <c r="J102" s="2">
        <v>0</v>
      </c>
      <c r="K102" s="2">
        <v>1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1</v>
      </c>
      <c r="T102" s="2">
        <v>1</v>
      </c>
      <c r="U102" s="2">
        <v>0</v>
      </c>
      <c r="V102" s="2">
        <v>1</v>
      </c>
      <c r="W102" s="2">
        <v>0</v>
      </c>
      <c r="X102" s="2">
        <v>0</v>
      </c>
      <c r="Y102" s="2">
        <v>0</v>
      </c>
      <c r="Z102" s="10">
        <v>0</v>
      </c>
      <c r="AA102" s="10">
        <v>0</v>
      </c>
      <c r="AB102" s="10">
        <v>1</v>
      </c>
      <c r="AC102" s="10">
        <v>0</v>
      </c>
      <c r="AD102" s="10">
        <v>0</v>
      </c>
      <c r="AE102" s="10">
        <v>100</v>
      </c>
      <c r="AF102" s="10">
        <v>0</v>
      </c>
      <c r="AG102" s="10">
        <v>0</v>
      </c>
      <c r="AH102" s="10">
        <v>0</v>
      </c>
      <c r="AI102" s="10">
        <v>0</v>
      </c>
      <c r="AJ102" s="10">
        <v>0</v>
      </c>
      <c r="AK102" s="10">
        <v>0</v>
      </c>
      <c r="AL102" s="7">
        <v>1</v>
      </c>
      <c r="AM102" s="10">
        <v>0</v>
      </c>
      <c r="AN102" s="10">
        <v>0</v>
      </c>
      <c r="AO102" s="10">
        <v>1</v>
      </c>
      <c r="AP102" s="10">
        <v>0</v>
      </c>
      <c r="AQ102" s="10">
        <v>1</v>
      </c>
      <c r="AR102" s="7">
        <v>5</v>
      </c>
      <c r="AS102" s="10">
        <v>1</v>
      </c>
      <c r="AT102" s="10">
        <v>0</v>
      </c>
      <c r="AU102" s="10">
        <v>0</v>
      </c>
      <c r="AV102" s="10">
        <v>1</v>
      </c>
      <c r="AW102" s="10">
        <v>0</v>
      </c>
      <c r="AX102" s="10">
        <v>0</v>
      </c>
      <c r="AY102" s="10">
        <v>0</v>
      </c>
      <c r="AZ102" s="10">
        <v>1</v>
      </c>
      <c r="BA102" s="10">
        <v>0</v>
      </c>
      <c r="BB102" s="10">
        <v>0</v>
      </c>
      <c r="BC102" s="2">
        <v>1</v>
      </c>
      <c r="BD102" s="2">
        <v>0</v>
      </c>
      <c r="BE102" s="2">
        <v>1</v>
      </c>
      <c r="BF102" s="2">
        <v>1</v>
      </c>
      <c r="BG102" s="2">
        <v>0</v>
      </c>
      <c r="BH102" s="2">
        <v>1</v>
      </c>
      <c r="BI102" s="2">
        <v>1</v>
      </c>
      <c r="BJ102" s="10">
        <v>0</v>
      </c>
      <c r="BK102" s="10">
        <v>1</v>
      </c>
      <c r="BL102" s="10">
        <v>0</v>
      </c>
      <c r="BM102" s="10">
        <v>0</v>
      </c>
      <c r="BN102" s="10">
        <v>0</v>
      </c>
      <c r="BO102" s="10">
        <v>1</v>
      </c>
      <c r="BP102" s="10">
        <v>0</v>
      </c>
      <c r="BQ102" s="10">
        <v>1</v>
      </c>
      <c r="BR102" s="10">
        <v>1</v>
      </c>
      <c r="BS102" s="10">
        <v>0</v>
      </c>
      <c r="BT102" s="10">
        <v>7</v>
      </c>
      <c r="BU102" s="10">
        <v>7</v>
      </c>
      <c r="BV102" s="10" t="s">
        <v>370</v>
      </c>
      <c r="BW102" s="10">
        <v>7</v>
      </c>
      <c r="BX102" s="7">
        <v>4</v>
      </c>
      <c r="BY102" s="7">
        <v>5</v>
      </c>
      <c r="BZ102" s="7">
        <v>4</v>
      </c>
      <c r="CA102" s="7">
        <v>3</v>
      </c>
      <c r="CB102" s="7">
        <v>2</v>
      </c>
      <c r="CC102" s="10">
        <v>1</v>
      </c>
      <c r="CD102" s="2">
        <v>0</v>
      </c>
      <c r="CE102" s="2">
        <v>0</v>
      </c>
      <c r="CF102" s="2">
        <v>0</v>
      </c>
      <c r="CG102" s="2">
        <v>0</v>
      </c>
      <c r="CH102" s="2">
        <v>1</v>
      </c>
      <c r="CI102" s="10">
        <v>0</v>
      </c>
      <c r="CJ102" s="10">
        <v>0</v>
      </c>
      <c r="CK102" s="10">
        <v>0</v>
      </c>
      <c r="CL102" s="10">
        <v>1</v>
      </c>
      <c r="CM102" s="10">
        <v>0</v>
      </c>
      <c r="CN102" s="10">
        <v>0</v>
      </c>
      <c r="CO102" s="10">
        <v>1</v>
      </c>
      <c r="CP102" s="10">
        <v>0</v>
      </c>
      <c r="CQ102" s="10">
        <v>1</v>
      </c>
      <c r="CR102" s="10">
        <v>0</v>
      </c>
      <c r="CS102" s="10">
        <v>0</v>
      </c>
      <c r="CT102" s="10">
        <v>1</v>
      </c>
      <c r="CU102" s="10">
        <v>0</v>
      </c>
      <c r="CV102" s="10">
        <v>0</v>
      </c>
      <c r="CW102" s="10">
        <v>1</v>
      </c>
      <c r="CX102" s="10">
        <v>0</v>
      </c>
      <c r="CY102" s="10">
        <v>0</v>
      </c>
      <c r="CZ102" s="10">
        <v>1</v>
      </c>
      <c r="DA102" s="10">
        <v>0</v>
      </c>
      <c r="DB102" s="10">
        <v>0</v>
      </c>
      <c r="DC102" s="10">
        <v>0</v>
      </c>
      <c r="DD102" s="10">
        <v>1</v>
      </c>
      <c r="DE102" s="10">
        <v>0</v>
      </c>
      <c r="DF102" s="10">
        <v>1</v>
      </c>
      <c r="DG102" s="10">
        <v>0</v>
      </c>
      <c r="DH102" s="10">
        <v>0</v>
      </c>
      <c r="DI102" s="10">
        <v>1</v>
      </c>
      <c r="DJ102" s="10">
        <v>0</v>
      </c>
      <c r="DK102" s="7"/>
    </row>
    <row r="103" spans="1:115" ht="15.5" x14ac:dyDescent="0.35">
      <c r="A103" s="7" t="s">
        <v>366</v>
      </c>
      <c r="B103" s="2" t="s">
        <v>337</v>
      </c>
      <c r="C103" s="2">
        <v>0</v>
      </c>
      <c r="D103" s="2">
        <v>0</v>
      </c>
      <c r="E103" s="2">
        <v>0</v>
      </c>
      <c r="F103" s="2">
        <v>1</v>
      </c>
      <c r="G103" s="2">
        <v>0</v>
      </c>
      <c r="H103" s="1">
        <f t="shared" si="3"/>
        <v>4</v>
      </c>
      <c r="I103" s="2">
        <v>0</v>
      </c>
      <c r="J103" s="2">
        <v>0</v>
      </c>
      <c r="K103" s="2">
        <v>1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1</v>
      </c>
      <c r="T103" s="2">
        <v>1</v>
      </c>
      <c r="U103" s="2">
        <v>0</v>
      </c>
      <c r="V103" s="2">
        <v>1</v>
      </c>
      <c r="W103" s="2">
        <v>0</v>
      </c>
      <c r="X103" s="2">
        <v>0</v>
      </c>
      <c r="Y103" s="2">
        <v>0</v>
      </c>
      <c r="Z103" s="10">
        <v>0</v>
      </c>
      <c r="AA103" s="10">
        <v>1</v>
      </c>
      <c r="AB103" s="10">
        <v>0</v>
      </c>
      <c r="AC103" s="10">
        <v>0</v>
      </c>
      <c r="AD103" s="10">
        <v>0</v>
      </c>
      <c r="AE103" s="10">
        <v>100</v>
      </c>
      <c r="AF103" s="10">
        <v>0</v>
      </c>
      <c r="AG103" s="10">
        <v>1</v>
      </c>
      <c r="AH103" s="10">
        <v>0</v>
      </c>
      <c r="AI103" s="10">
        <v>0</v>
      </c>
      <c r="AJ103" s="10">
        <v>0</v>
      </c>
      <c r="AK103" s="10">
        <v>0</v>
      </c>
      <c r="AL103" s="10">
        <v>0</v>
      </c>
      <c r="AM103" s="10">
        <v>0</v>
      </c>
      <c r="AN103" s="10">
        <v>0</v>
      </c>
      <c r="AO103" s="10">
        <v>1</v>
      </c>
      <c r="AP103" s="10">
        <v>0</v>
      </c>
      <c r="AQ103" s="10">
        <v>1</v>
      </c>
      <c r="AR103" s="7">
        <v>4</v>
      </c>
      <c r="AS103" s="8">
        <v>1</v>
      </c>
      <c r="AT103" s="10">
        <v>0</v>
      </c>
      <c r="AU103" s="10">
        <v>1</v>
      </c>
      <c r="AV103" s="10">
        <v>0</v>
      </c>
      <c r="AW103" s="10">
        <v>0</v>
      </c>
      <c r="AX103" s="10">
        <v>0</v>
      </c>
      <c r="AY103" s="10">
        <v>1</v>
      </c>
      <c r="AZ103" s="10">
        <v>0</v>
      </c>
      <c r="BA103" s="10">
        <v>1</v>
      </c>
      <c r="BB103" s="10">
        <v>0</v>
      </c>
      <c r="BC103" s="2">
        <v>1</v>
      </c>
      <c r="BD103" s="2">
        <v>0</v>
      </c>
      <c r="BE103" s="2">
        <v>0</v>
      </c>
      <c r="BF103" s="2">
        <v>1</v>
      </c>
      <c r="BG103" s="2">
        <v>1</v>
      </c>
      <c r="BH103" s="2">
        <v>0</v>
      </c>
      <c r="BI103" s="2">
        <v>1</v>
      </c>
      <c r="BJ103" s="10">
        <v>1</v>
      </c>
      <c r="BK103" s="10">
        <v>1</v>
      </c>
      <c r="BL103" s="10">
        <v>0</v>
      </c>
      <c r="BM103" s="10">
        <v>0</v>
      </c>
      <c r="BN103" s="10">
        <v>1</v>
      </c>
      <c r="BO103" s="10">
        <v>0</v>
      </c>
      <c r="BP103" s="10">
        <v>1</v>
      </c>
      <c r="BQ103" s="10">
        <v>0</v>
      </c>
      <c r="BR103" s="10">
        <v>1</v>
      </c>
      <c r="BS103" s="10">
        <v>0</v>
      </c>
      <c r="BT103" s="10">
        <v>7</v>
      </c>
      <c r="BU103" s="10">
        <v>7</v>
      </c>
      <c r="BV103" s="10" t="s">
        <v>370</v>
      </c>
      <c r="BW103" s="10" t="s">
        <v>370</v>
      </c>
      <c r="BX103" s="7">
        <v>5</v>
      </c>
      <c r="BY103" s="7">
        <v>5</v>
      </c>
      <c r="BZ103" s="7">
        <v>5</v>
      </c>
      <c r="CA103" s="7">
        <v>4</v>
      </c>
      <c r="CB103" s="7">
        <v>4</v>
      </c>
      <c r="CC103" s="10">
        <v>0</v>
      </c>
      <c r="CD103">
        <v>1</v>
      </c>
      <c r="CE103" s="2">
        <v>0</v>
      </c>
      <c r="CF103" s="2">
        <v>0</v>
      </c>
      <c r="CG103" s="2">
        <v>0</v>
      </c>
      <c r="CH103" s="2">
        <v>1</v>
      </c>
      <c r="CI103" s="10">
        <v>0</v>
      </c>
      <c r="CJ103" s="10">
        <v>0</v>
      </c>
      <c r="CK103" s="10">
        <v>0</v>
      </c>
      <c r="CL103" s="10">
        <v>1</v>
      </c>
      <c r="CM103" s="10">
        <v>0</v>
      </c>
      <c r="CN103" s="10">
        <v>1</v>
      </c>
      <c r="CO103" s="10">
        <v>0</v>
      </c>
      <c r="CP103" s="10">
        <v>0</v>
      </c>
      <c r="CQ103" s="10">
        <v>1</v>
      </c>
      <c r="CR103" s="10">
        <v>0</v>
      </c>
      <c r="CS103" s="10">
        <v>0</v>
      </c>
      <c r="CT103" s="10">
        <v>0</v>
      </c>
      <c r="CU103" s="10">
        <v>1</v>
      </c>
      <c r="CV103" s="10">
        <v>0</v>
      </c>
      <c r="CW103" s="10">
        <v>1</v>
      </c>
      <c r="CX103" s="10">
        <v>0</v>
      </c>
      <c r="CY103" s="10">
        <v>0</v>
      </c>
      <c r="CZ103" s="10">
        <v>1</v>
      </c>
      <c r="DA103" s="10">
        <v>0</v>
      </c>
      <c r="DB103" s="10">
        <v>0</v>
      </c>
      <c r="DC103" s="10">
        <v>0</v>
      </c>
      <c r="DD103" s="10">
        <v>1</v>
      </c>
      <c r="DE103" s="10">
        <v>1</v>
      </c>
      <c r="DF103" s="10">
        <v>0</v>
      </c>
      <c r="DG103" s="10">
        <v>0</v>
      </c>
      <c r="DH103" s="10">
        <v>1</v>
      </c>
      <c r="DI103" s="10">
        <v>0</v>
      </c>
      <c r="DJ103" s="10">
        <v>0</v>
      </c>
      <c r="DK103" s="7"/>
    </row>
    <row r="104" spans="1:115" ht="15.5" x14ac:dyDescent="0.35">
      <c r="A104" s="7" t="s">
        <v>366</v>
      </c>
      <c r="B104" s="2" t="s">
        <v>338</v>
      </c>
      <c r="C104" s="2">
        <v>0</v>
      </c>
      <c r="D104" s="2">
        <v>0</v>
      </c>
      <c r="E104" s="2">
        <v>0</v>
      </c>
      <c r="F104" s="2">
        <v>0</v>
      </c>
      <c r="G104" s="2">
        <v>1</v>
      </c>
      <c r="H104" s="1">
        <f t="shared" si="3"/>
        <v>5</v>
      </c>
      <c r="I104" s="2">
        <v>0</v>
      </c>
      <c r="J104" s="2">
        <v>0</v>
      </c>
      <c r="K104" s="2">
        <v>0</v>
      </c>
      <c r="L104" s="2">
        <v>0</v>
      </c>
      <c r="M104" s="2">
        <v>1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1</v>
      </c>
      <c r="T104" s="2">
        <v>1</v>
      </c>
      <c r="U104" s="2">
        <v>0</v>
      </c>
      <c r="V104" s="2">
        <v>1</v>
      </c>
      <c r="W104" s="2">
        <v>0</v>
      </c>
      <c r="X104" s="2">
        <v>0</v>
      </c>
      <c r="Y104" s="2">
        <v>0</v>
      </c>
      <c r="Z104" s="10">
        <v>0</v>
      </c>
      <c r="AA104" s="10">
        <v>0</v>
      </c>
      <c r="AB104" s="10">
        <v>0</v>
      </c>
      <c r="AC104" s="10">
        <v>0</v>
      </c>
      <c r="AD104" s="7">
        <v>1</v>
      </c>
      <c r="AE104" s="10">
        <v>95</v>
      </c>
      <c r="AF104" s="10">
        <v>1</v>
      </c>
      <c r="AG104" s="10">
        <v>1</v>
      </c>
      <c r="AH104" s="10">
        <v>0</v>
      </c>
      <c r="AI104" s="10">
        <v>0</v>
      </c>
      <c r="AJ104" s="10">
        <v>0</v>
      </c>
      <c r="AK104" s="10">
        <v>0</v>
      </c>
      <c r="AL104" s="10">
        <v>0</v>
      </c>
      <c r="AM104" s="10">
        <v>0</v>
      </c>
      <c r="AN104" s="10">
        <v>0</v>
      </c>
      <c r="AO104" s="10">
        <v>1</v>
      </c>
      <c r="AP104" s="10">
        <v>0</v>
      </c>
      <c r="AQ104" s="10">
        <v>1</v>
      </c>
      <c r="AR104" s="7">
        <v>10</v>
      </c>
      <c r="AS104" s="8">
        <v>1</v>
      </c>
      <c r="AT104" s="10">
        <v>0</v>
      </c>
      <c r="AU104" s="10">
        <v>0</v>
      </c>
      <c r="AV104" s="10">
        <v>1</v>
      </c>
      <c r="AW104" s="10">
        <v>0</v>
      </c>
      <c r="AX104" s="10">
        <v>0</v>
      </c>
      <c r="AY104" s="10">
        <v>1</v>
      </c>
      <c r="AZ104" s="10">
        <v>0</v>
      </c>
      <c r="BA104" s="10">
        <v>1</v>
      </c>
      <c r="BB104" s="10">
        <v>0</v>
      </c>
      <c r="BC104" s="2">
        <v>1</v>
      </c>
      <c r="BD104" s="2">
        <v>0</v>
      </c>
      <c r="BE104" s="2">
        <v>0</v>
      </c>
      <c r="BF104" s="2">
        <v>1</v>
      </c>
      <c r="BG104" s="2">
        <v>0</v>
      </c>
      <c r="BH104" s="2">
        <v>0</v>
      </c>
      <c r="BI104" s="2">
        <v>1</v>
      </c>
      <c r="BJ104" s="10">
        <v>0</v>
      </c>
      <c r="BK104" s="10">
        <v>1</v>
      </c>
      <c r="BL104" s="10">
        <v>0</v>
      </c>
      <c r="BM104" s="10">
        <v>0</v>
      </c>
      <c r="BN104" s="10">
        <v>0</v>
      </c>
      <c r="BO104" s="10">
        <v>1</v>
      </c>
      <c r="BP104" s="10">
        <v>1</v>
      </c>
      <c r="BQ104" s="10">
        <v>0</v>
      </c>
      <c r="BR104" s="10">
        <v>1</v>
      </c>
      <c r="BS104" s="10">
        <v>0</v>
      </c>
      <c r="BT104" s="10">
        <v>7</v>
      </c>
      <c r="BU104" s="10">
        <v>7</v>
      </c>
      <c r="BV104" s="10">
        <v>7</v>
      </c>
      <c r="BW104" s="10" t="s">
        <v>370</v>
      </c>
      <c r="BX104" s="7">
        <v>4</v>
      </c>
      <c r="BY104" s="7">
        <v>3</v>
      </c>
      <c r="BZ104" s="7">
        <v>5</v>
      </c>
      <c r="CA104" s="7">
        <v>5</v>
      </c>
      <c r="CB104" s="7">
        <v>4</v>
      </c>
      <c r="CC104" s="10">
        <v>0</v>
      </c>
      <c r="CD104">
        <v>1</v>
      </c>
      <c r="CE104" s="2">
        <v>0</v>
      </c>
      <c r="CF104" s="2">
        <v>0</v>
      </c>
      <c r="CG104" s="2">
        <v>0</v>
      </c>
      <c r="CH104" s="2">
        <v>1</v>
      </c>
      <c r="CI104" s="10">
        <v>0</v>
      </c>
      <c r="CJ104" s="10">
        <v>0</v>
      </c>
      <c r="CK104" s="10">
        <v>0</v>
      </c>
      <c r="CL104" s="10">
        <v>1</v>
      </c>
      <c r="CM104" s="10">
        <v>0</v>
      </c>
      <c r="CN104" s="10">
        <v>1</v>
      </c>
      <c r="CO104" s="10">
        <v>0</v>
      </c>
      <c r="CP104" s="10">
        <v>0</v>
      </c>
      <c r="CQ104" s="10">
        <v>1</v>
      </c>
      <c r="CR104" s="10">
        <v>0</v>
      </c>
      <c r="CS104" s="10">
        <v>0</v>
      </c>
      <c r="CT104" s="10">
        <v>1</v>
      </c>
      <c r="CU104" s="10">
        <v>0</v>
      </c>
      <c r="CV104" s="10">
        <v>0</v>
      </c>
      <c r="CW104" s="10">
        <v>0</v>
      </c>
      <c r="CX104" s="10">
        <v>1</v>
      </c>
      <c r="CY104" s="10">
        <v>0</v>
      </c>
      <c r="CZ104" s="10">
        <v>1</v>
      </c>
      <c r="DA104" s="10">
        <v>0</v>
      </c>
      <c r="DB104" s="10">
        <v>0</v>
      </c>
      <c r="DC104" s="10">
        <v>0</v>
      </c>
      <c r="DD104" s="10">
        <v>1</v>
      </c>
      <c r="DE104" s="10">
        <v>0</v>
      </c>
      <c r="DF104" s="10">
        <v>1</v>
      </c>
      <c r="DG104" s="10">
        <v>0</v>
      </c>
      <c r="DH104" s="10">
        <v>0</v>
      </c>
      <c r="DI104" s="10">
        <v>1</v>
      </c>
      <c r="DJ104" s="10">
        <v>0</v>
      </c>
      <c r="DK104" s="7"/>
    </row>
    <row r="105" spans="1:115" ht="15.5" x14ac:dyDescent="0.35">
      <c r="A105" s="7" t="s">
        <v>366</v>
      </c>
      <c r="B105" s="2" t="s">
        <v>339</v>
      </c>
      <c r="C105" s="2">
        <v>0</v>
      </c>
      <c r="D105" s="2">
        <v>0</v>
      </c>
      <c r="E105" s="2">
        <v>1</v>
      </c>
      <c r="F105" s="2">
        <v>0</v>
      </c>
      <c r="G105" s="2">
        <v>0</v>
      </c>
      <c r="H105" s="1">
        <f t="shared" si="3"/>
        <v>3</v>
      </c>
      <c r="I105" s="2">
        <v>0</v>
      </c>
      <c r="J105" s="2">
        <v>0</v>
      </c>
      <c r="K105" s="2">
        <v>1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1</v>
      </c>
      <c r="T105" s="2">
        <v>1</v>
      </c>
      <c r="U105" s="10">
        <v>0</v>
      </c>
      <c r="V105" s="10">
        <v>1</v>
      </c>
      <c r="W105" s="10">
        <v>0</v>
      </c>
      <c r="X105" s="10">
        <v>0</v>
      </c>
      <c r="Y105" s="10">
        <v>0</v>
      </c>
      <c r="Z105" s="10">
        <v>0</v>
      </c>
      <c r="AA105" s="10">
        <v>0</v>
      </c>
      <c r="AB105" s="10">
        <v>1</v>
      </c>
      <c r="AC105" s="10">
        <v>0</v>
      </c>
      <c r="AD105" s="10">
        <v>0</v>
      </c>
      <c r="AE105" s="10">
        <v>80</v>
      </c>
      <c r="AF105" s="10">
        <v>0</v>
      </c>
      <c r="AG105" s="10">
        <v>1</v>
      </c>
      <c r="AH105" s="10">
        <v>0</v>
      </c>
      <c r="AI105" s="10">
        <v>0</v>
      </c>
      <c r="AJ105" s="10">
        <v>0</v>
      </c>
      <c r="AK105" s="10">
        <v>0</v>
      </c>
      <c r="AL105" s="10">
        <v>0</v>
      </c>
      <c r="AM105" s="10">
        <v>0</v>
      </c>
      <c r="AN105" s="10">
        <v>0</v>
      </c>
      <c r="AO105" s="10">
        <v>1</v>
      </c>
      <c r="AP105" s="10">
        <v>0</v>
      </c>
      <c r="AQ105" s="10">
        <v>1</v>
      </c>
      <c r="AR105" s="7">
        <v>5</v>
      </c>
      <c r="AS105" s="10">
        <v>1</v>
      </c>
      <c r="AT105" s="10">
        <v>0</v>
      </c>
      <c r="AU105" s="10">
        <v>0</v>
      </c>
      <c r="AV105" s="10">
        <v>1</v>
      </c>
      <c r="AW105" s="10">
        <v>0</v>
      </c>
      <c r="AX105" s="10">
        <v>0</v>
      </c>
      <c r="AY105" s="10">
        <v>1</v>
      </c>
      <c r="AZ105" s="10">
        <v>0</v>
      </c>
      <c r="BA105" s="10">
        <v>0</v>
      </c>
      <c r="BB105" s="10">
        <v>1</v>
      </c>
      <c r="BC105" s="2">
        <v>1</v>
      </c>
      <c r="BD105" s="2">
        <v>0</v>
      </c>
      <c r="BE105" s="2">
        <v>1</v>
      </c>
      <c r="BF105" s="2">
        <v>0</v>
      </c>
      <c r="BG105" s="2">
        <v>0</v>
      </c>
      <c r="BH105" s="2">
        <v>1</v>
      </c>
      <c r="BI105" s="2">
        <v>0</v>
      </c>
      <c r="BJ105" s="10">
        <v>0</v>
      </c>
      <c r="BK105" s="10">
        <v>1</v>
      </c>
      <c r="BL105" s="10">
        <v>0</v>
      </c>
      <c r="BM105" s="10">
        <v>0</v>
      </c>
      <c r="BN105" s="10">
        <v>1</v>
      </c>
      <c r="BO105" s="10">
        <v>0</v>
      </c>
      <c r="BP105" s="10">
        <v>1</v>
      </c>
      <c r="BQ105" s="10">
        <v>0</v>
      </c>
      <c r="BR105" s="10">
        <v>1</v>
      </c>
      <c r="BS105" s="10">
        <v>0</v>
      </c>
      <c r="BT105" s="10">
        <v>7</v>
      </c>
      <c r="BU105" s="10">
        <v>7</v>
      </c>
      <c r="BV105" s="10" t="s">
        <v>370</v>
      </c>
      <c r="BW105" s="10" t="s">
        <v>370</v>
      </c>
      <c r="BX105" s="7">
        <v>4</v>
      </c>
      <c r="BY105" s="7">
        <v>3</v>
      </c>
      <c r="BZ105" s="7">
        <v>4</v>
      </c>
      <c r="CA105" s="7">
        <v>6</v>
      </c>
      <c r="CB105" s="7">
        <v>6</v>
      </c>
      <c r="CC105" s="10">
        <v>0</v>
      </c>
      <c r="CD105">
        <v>1</v>
      </c>
      <c r="CE105" s="2">
        <v>0</v>
      </c>
      <c r="CF105" s="2">
        <v>0</v>
      </c>
      <c r="CG105" s="2">
        <v>0</v>
      </c>
      <c r="CH105" s="2">
        <v>0</v>
      </c>
      <c r="CI105" s="7">
        <v>1</v>
      </c>
      <c r="CJ105" s="10">
        <v>0</v>
      </c>
      <c r="CK105" s="10">
        <v>0</v>
      </c>
      <c r="CL105" s="10">
        <v>1</v>
      </c>
      <c r="CM105" s="10">
        <v>0</v>
      </c>
      <c r="CN105" s="10">
        <v>0</v>
      </c>
      <c r="CO105" s="10">
        <v>1</v>
      </c>
      <c r="CP105" s="10">
        <v>0</v>
      </c>
      <c r="CQ105" s="10">
        <v>1</v>
      </c>
      <c r="CR105" s="10">
        <v>0</v>
      </c>
      <c r="CS105" s="10">
        <v>0</v>
      </c>
      <c r="CT105" s="10">
        <v>0</v>
      </c>
      <c r="CU105" s="10">
        <v>1</v>
      </c>
      <c r="CV105" s="10">
        <v>0</v>
      </c>
      <c r="CW105" s="10">
        <v>1</v>
      </c>
      <c r="CX105" s="10">
        <v>0</v>
      </c>
      <c r="CY105" s="10">
        <v>0</v>
      </c>
      <c r="CZ105" s="10">
        <v>0</v>
      </c>
      <c r="DA105" s="10">
        <v>1</v>
      </c>
      <c r="DB105" s="10">
        <v>0</v>
      </c>
      <c r="DC105" s="10">
        <v>1</v>
      </c>
      <c r="DD105" s="10">
        <v>0</v>
      </c>
      <c r="DE105" s="10">
        <v>0</v>
      </c>
      <c r="DF105" s="10">
        <v>1</v>
      </c>
      <c r="DG105" s="10">
        <v>0</v>
      </c>
      <c r="DH105" s="10">
        <v>0</v>
      </c>
      <c r="DI105" s="10">
        <v>1</v>
      </c>
      <c r="DJ105" s="10">
        <v>0</v>
      </c>
      <c r="DK105" s="7"/>
    </row>
    <row r="106" spans="1:115" ht="15.5" x14ac:dyDescent="0.35">
      <c r="A106" s="7" t="s">
        <v>366</v>
      </c>
      <c r="B106" s="2" t="s">
        <v>340</v>
      </c>
      <c r="C106" s="2">
        <v>0</v>
      </c>
      <c r="D106" s="2">
        <v>0</v>
      </c>
      <c r="E106" s="2">
        <v>0</v>
      </c>
      <c r="F106" s="2">
        <v>1</v>
      </c>
      <c r="G106" s="2">
        <v>0</v>
      </c>
      <c r="H106" s="1">
        <f t="shared" si="3"/>
        <v>4</v>
      </c>
      <c r="I106" s="2">
        <v>0</v>
      </c>
      <c r="J106" s="2">
        <v>0</v>
      </c>
      <c r="K106" s="2">
        <v>0</v>
      </c>
      <c r="L106" s="2">
        <v>1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1</v>
      </c>
      <c r="T106" s="2">
        <v>1</v>
      </c>
      <c r="U106" s="10">
        <v>0</v>
      </c>
      <c r="V106" s="10" t="s">
        <v>370</v>
      </c>
      <c r="W106" s="10" t="s">
        <v>370</v>
      </c>
      <c r="X106" s="10" t="s">
        <v>370</v>
      </c>
      <c r="Y106" s="10" t="s">
        <v>370</v>
      </c>
      <c r="Z106" s="10">
        <v>0</v>
      </c>
      <c r="AA106" s="10">
        <v>0</v>
      </c>
      <c r="AB106" s="10">
        <v>0</v>
      </c>
      <c r="AC106" s="10">
        <v>0</v>
      </c>
      <c r="AD106" s="7">
        <v>1</v>
      </c>
      <c r="AE106" s="10">
        <v>80</v>
      </c>
      <c r="AF106" s="10">
        <v>0</v>
      </c>
      <c r="AG106" s="10">
        <v>1</v>
      </c>
      <c r="AH106" s="10">
        <v>0</v>
      </c>
      <c r="AI106" s="10">
        <v>0</v>
      </c>
      <c r="AJ106" s="10">
        <v>0</v>
      </c>
      <c r="AK106" s="10">
        <v>0</v>
      </c>
      <c r="AL106" s="10">
        <v>0</v>
      </c>
      <c r="AM106" s="10">
        <v>0</v>
      </c>
      <c r="AN106" s="10">
        <v>0</v>
      </c>
      <c r="AO106" s="10">
        <v>1</v>
      </c>
      <c r="AP106" s="10">
        <v>0</v>
      </c>
      <c r="AQ106" s="10">
        <v>1</v>
      </c>
      <c r="AR106" s="7">
        <v>10</v>
      </c>
      <c r="AS106" s="10">
        <v>1</v>
      </c>
      <c r="AT106" s="10">
        <v>0</v>
      </c>
      <c r="AU106" s="10">
        <v>0</v>
      </c>
      <c r="AV106" s="10">
        <v>0</v>
      </c>
      <c r="AW106" s="10">
        <v>1</v>
      </c>
      <c r="AX106" s="10">
        <v>0</v>
      </c>
      <c r="AY106" s="10">
        <v>1</v>
      </c>
      <c r="AZ106" s="10">
        <v>0</v>
      </c>
      <c r="BA106" s="10">
        <v>1</v>
      </c>
      <c r="BB106" s="10">
        <v>0</v>
      </c>
      <c r="BC106" s="2">
        <v>1</v>
      </c>
      <c r="BD106" s="2">
        <v>0</v>
      </c>
      <c r="BE106" s="2">
        <v>1</v>
      </c>
      <c r="BF106" s="2">
        <v>1</v>
      </c>
      <c r="BG106" s="2">
        <v>0</v>
      </c>
      <c r="BH106" s="2">
        <v>1</v>
      </c>
      <c r="BI106" s="2">
        <v>1</v>
      </c>
      <c r="BJ106" s="10">
        <v>0</v>
      </c>
      <c r="BK106" s="10">
        <v>1</v>
      </c>
      <c r="BL106" s="10">
        <v>0</v>
      </c>
      <c r="BM106" s="10">
        <v>0</v>
      </c>
      <c r="BN106" s="10">
        <v>1</v>
      </c>
      <c r="BO106" s="10">
        <v>0</v>
      </c>
      <c r="BP106" s="10">
        <v>1</v>
      </c>
      <c r="BQ106" s="10">
        <v>0</v>
      </c>
      <c r="BR106" s="10">
        <v>0</v>
      </c>
      <c r="BS106" s="10">
        <v>1</v>
      </c>
      <c r="BT106" s="10">
        <v>7</v>
      </c>
      <c r="BU106" s="10">
        <v>7</v>
      </c>
      <c r="BV106" s="10">
        <v>7</v>
      </c>
      <c r="BW106" s="10" t="s">
        <v>370</v>
      </c>
      <c r="BX106" s="7">
        <v>2</v>
      </c>
      <c r="BY106" s="7">
        <v>2</v>
      </c>
      <c r="BZ106" s="7">
        <v>4</v>
      </c>
      <c r="CA106" s="7">
        <v>1</v>
      </c>
      <c r="CB106" s="7">
        <v>3</v>
      </c>
      <c r="CC106" s="7">
        <v>1</v>
      </c>
      <c r="CD106">
        <v>0</v>
      </c>
      <c r="CE106" s="2">
        <v>0</v>
      </c>
      <c r="CF106" s="2">
        <v>0</v>
      </c>
      <c r="CG106" s="2">
        <v>0</v>
      </c>
      <c r="CH106" s="2">
        <v>1</v>
      </c>
      <c r="CI106" s="10">
        <v>0</v>
      </c>
      <c r="CJ106" s="10">
        <v>0</v>
      </c>
      <c r="CK106" s="10">
        <v>0</v>
      </c>
      <c r="CL106" s="10">
        <v>1</v>
      </c>
      <c r="CM106" s="10">
        <v>0</v>
      </c>
      <c r="CN106" s="10">
        <v>0</v>
      </c>
      <c r="CO106" s="10">
        <v>1</v>
      </c>
      <c r="CP106" s="10">
        <v>0</v>
      </c>
      <c r="CQ106" s="10">
        <v>1</v>
      </c>
      <c r="CR106" s="10">
        <v>0</v>
      </c>
      <c r="CS106" s="10">
        <v>0</v>
      </c>
      <c r="CT106" s="10">
        <v>1</v>
      </c>
      <c r="CU106" s="10">
        <v>0</v>
      </c>
      <c r="CV106" s="10">
        <v>0</v>
      </c>
      <c r="CW106" s="10">
        <v>1</v>
      </c>
      <c r="CX106" s="10">
        <v>0</v>
      </c>
      <c r="CY106" s="10">
        <v>0</v>
      </c>
      <c r="CZ106" s="10">
        <v>0</v>
      </c>
      <c r="DA106" s="10">
        <v>1</v>
      </c>
      <c r="DB106" s="10">
        <v>0</v>
      </c>
      <c r="DC106" s="10">
        <v>0</v>
      </c>
      <c r="DD106" s="10">
        <v>1</v>
      </c>
      <c r="DE106" s="10">
        <v>1</v>
      </c>
      <c r="DF106" s="10">
        <v>0</v>
      </c>
      <c r="DG106" s="10">
        <v>0</v>
      </c>
      <c r="DH106" s="10">
        <v>0</v>
      </c>
      <c r="DI106" s="10">
        <v>1</v>
      </c>
      <c r="DJ106" s="10">
        <v>0</v>
      </c>
      <c r="DK106" s="7"/>
    </row>
    <row r="107" spans="1:115" ht="15.5" x14ac:dyDescent="0.35">
      <c r="A107" s="7" t="s">
        <v>366</v>
      </c>
      <c r="B107" s="2" t="s">
        <v>341</v>
      </c>
      <c r="C107" s="2">
        <v>0</v>
      </c>
      <c r="D107" s="2">
        <v>0</v>
      </c>
      <c r="E107" s="2">
        <v>0</v>
      </c>
      <c r="F107" s="2">
        <v>1</v>
      </c>
      <c r="G107" s="2">
        <v>0</v>
      </c>
      <c r="H107" s="1">
        <f t="shared" si="3"/>
        <v>4</v>
      </c>
      <c r="I107" s="2">
        <v>1</v>
      </c>
      <c r="J107" s="2">
        <v>1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1</v>
      </c>
      <c r="T107" s="2">
        <v>1</v>
      </c>
      <c r="U107" s="10">
        <v>0</v>
      </c>
      <c r="V107" s="10">
        <v>1</v>
      </c>
      <c r="W107" s="10">
        <v>0</v>
      </c>
      <c r="X107" s="10">
        <v>0</v>
      </c>
      <c r="Y107" s="10">
        <v>0</v>
      </c>
      <c r="Z107" s="10">
        <v>0</v>
      </c>
      <c r="AA107" s="10">
        <v>0</v>
      </c>
      <c r="AB107" s="10">
        <v>0</v>
      </c>
      <c r="AC107" s="10">
        <v>0</v>
      </c>
      <c r="AD107" s="7">
        <v>1</v>
      </c>
      <c r="AE107" s="10">
        <v>50</v>
      </c>
      <c r="AF107" s="10">
        <v>0</v>
      </c>
      <c r="AG107" s="10">
        <v>0</v>
      </c>
      <c r="AH107" s="10">
        <v>1</v>
      </c>
      <c r="AI107" s="10">
        <v>0</v>
      </c>
      <c r="AJ107" s="10">
        <v>0</v>
      </c>
      <c r="AK107" s="10">
        <v>0</v>
      </c>
      <c r="AL107" s="10">
        <v>0</v>
      </c>
      <c r="AM107" s="10">
        <v>0</v>
      </c>
      <c r="AN107" s="10">
        <v>0</v>
      </c>
      <c r="AO107" s="10">
        <v>1</v>
      </c>
      <c r="AP107" s="10">
        <v>0</v>
      </c>
      <c r="AQ107" s="10">
        <v>1</v>
      </c>
      <c r="AR107" s="7">
        <v>10</v>
      </c>
      <c r="AS107" s="10">
        <v>1</v>
      </c>
      <c r="AT107" s="10">
        <v>0</v>
      </c>
      <c r="AU107" s="10">
        <v>0</v>
      </c>
      <c r="AV107" s="10">
        <v>1</v>
      </c>
      <c r="AW107" s="10">
        <v>0</v>
      </c>
      <c r="AX107" s="10">
        <v>0</v>
      </c>
      <c r="AY107" s="10">
        <v>1</v>
      </c>
      <c r="AZ107" s="10">
        <v>0</v>
      </c>
      <c r="BA107" s="10">
        <v>0</v>
      </c>
      <c r="BB107" s="10">
        <v>1</v>
      </c>
      <c r="BC107" s="2">
        <v>1</v>
      </c>
      <c r="BD107" s="2">
        <v>0</v>
      </c>
      <c r="BE107" s="2">
        <v>0</v>
      </c>
      <c r="BF107" s="2">
        <v>1</v>
      </c>
      <c r="BG107" s="2">
        <v>1</v>
      </c>
      <c r="BH107" s="2">
        <v>0</v>
      </c>
      <c r="BI107" s="2">
        <v>1</v>
      </c>
      <c r="BJ107" s="10">
        <v>1</v>
      </c>
      <c r="BK107" s="10">
        <v>1</v>
      </c>
      <c r="BL107" s="10">
        <v>0</v>
      </c>
      <c r="BM107" s="10">
        <v>0</v>
      </c>
      <c r="BN107" s="10">
        <v>1</v>
      </c>
      <c r="BO107" s="10">
        <v>0</v>
      </c>
      <c r="BP107" s="10">
        <v>1</v>
      </c>
      <c r="BQ107" s="10">
        <v>0</v>
      </c>
      <c r="BR107" s="10">
        <v>1</v>
      </c>
      <c r="BS107" s="10">
        <v>0</v>
      </c>
      <c r="BT107" s="10">
        <v>7</v>
      </c>
      <c r="BU107" s="10">
        <v>7</v>
      </c>
      <c r="BV107" s="10">
        <v>7</v>
      </c>
      <c r="BW107" s="10" t="s">
        <v>370</v>
      </c>
      <c r="BX107" s="7">
        <v>4</v>
      </c>
      <c r="BY107" s="7">
        <v>4</v>
      </c>
      <c r="BZ107" s="7">
        <v>5</v>
      </c>
      <c r="CA107" s="7">
        <v>5</v>
      </c>
      <c r="CB107" s="7">
        <v>5</v>
      </c>
      <c r="CC107" s="7">
        <v>1</v>
      </c>
      <c r="CD107">
        <v>0</v>
      </c>
      <c r="CE107" s="2">
        <v>0</v>
      </c>
      <c r="CF107" s="2">
        <v>0</v>
      </c>
      <c r="CG107" s="2">
        <v>0</v>
      </c>
      <c r="CH107" s="2">
        <v>1</v>
      </c>
      <c r="CI107" s="10">
        <v>0</v>
      </c>
      <c r="CJ107" s="10">
        <v>1</v>
      </c>
      <c r="CK107" s="10">
        <v>0</v>
      </c>
      <c r="CL107" s="10">
        <v>0</v>
      </c>
      <c r="CM107" s="10">
        <v>0</v>
      </c>
      <c r="CN107" s="10">
        <v>1</v>
      </c>
      <c r="CO107" s="10">
        <v>0</v>
      </c>
      <c r="CP107" s="10">
        <v>0</v>
      </c>
      <c r="CQ107" s="10">
        <v>1</v>
      </c>
      <c r="CR107" s="10">
        <v>0</v>
      </c>
      <c r="CS107" s="10">
        <v>0</v>
      </c>
      <c r="CT107" s="10">
        <v>0</v>
      </c>
      <c r="CU107" s="10">
        <v>1</v>
      </c>
      <c r="CV107" s="10">
        <v>0</v>
      </c>
      <c r="CW107" s="10">
        <v>1</v>
      </c>
      <c r="CX107" s="10">
        <v>0</v>
      </c>
      <c r="CY107" s="10">
        <v>0</v>
      </c>
      <c r="CZ107" s="10">
        <v>0</v>
      </c>
      <c r="DA107" s="10">
        <v>1</v>
      </c>
      <c r="DB107" s="10">
        <v>0</v>
      </c>
      <c r="DC107" s="10">
        <v>0</v>
      </c>
      <c r="DD107" s="10">
        <v>1</v>
      </c>
      <c r="DE107" s="10">
        <v>0</v>
      </c>
      <c r="DF107" s="10">
        <v>1</v>
      </c>
      <c r="DG107" s="10">
        <v>0</v>
      </c>
      <c r="DH107" s="10">
        <v>1</v>
      </c>
      <c r="DI107" s="10">
        <v>0</v>
      </c>
      <c r="DJ107" s="10">
        <v>0</v>
      </c>
      <c r="DK107" s="7"/>
    </row>
    <row r="108" spans="1:115" x14ac:dyDescent="0.35">
      <c r="A108" s="7" t="s">
        <v>369</v>
      </c>
      <c r="B108" t="s">
        <v>342</v>
      </c>
      <c r="C108">
        <v>1</v>
      </c>
      <c r="D108">
        <v>0</v>
      </c>
      <c r="E108">
        <v>0</v>
      </c>
      <c r="F108">
        <v>0</v>
      </c>
      <c r="G108">
        <v>0</v>
      </c>
      <c r="H108" s="1">
        <f t="shared" si="3"/>
        <v>1</v>
      </c>
      <c r="I108">
        <v>1</v>
      </c>
      <c r="J108">
        <v>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1</v>
      </c>
      <c r="T108">
        <v>0</v>
      </c>
      <c r="U108" s="7">
        <v>1</v>
      </c>
      <c r="V108" s="7">
        <v>1</v>
      </c>
      <c r="W108" s="7">
        <v>0</v>
      </c>
      <c r="X108" s="7">
        <v>0</v>
      </c>
      <c r="Y108" s="7">
        <v>0</v>
      </c>
      <c r="Z108" s="7">
        <v>1</v>
      </c>
      <c r="AA108" s="7">
        <v>0</v>
      </c>
      <c r="AB108" s="7">
        <v>0</v>
      </c>
      <c r="AC108" s="7">
        <v>0</v>
      </c>
      <c r="AD108" s="7">
        <v>0</v>
      </c>
      <c r="AE108" s="7">
        <v>0</v>
      </c>
      <c r="AF108" s="7">
        <v>4</v>
      </c>
      <c r="AG108" s="7">
        <v>1</v>
      </c>
      <c r="AH108" s="7">
        <v>0</v>
      </c>
      <c r="AI108" s="7">
        <v>1</v>
      </c>
      <c r="AJ108" s="7">
        <v>0</v>
      </c>
      <c r="AK108" s="7">
        <v>0</v>
      </c>
      <c r="AL108" s="7">
        <v>0</v>
      </c>
      <c r="AM108" s="7">
        <v>0</v>
      </c>
      <c r="AN108" s="7">
        <v>0</v>
      </c>
      <c r="AO108" s="7">
        <v>0</v>
      </c>
      <c r="AP108" s="7">
        <v>1</v>
      </c>
      <c r="AQ108" s="7">
        <v>1</v>
      </c>
      <c r="AR108" s="7">
        <v>10</v>
      </c>
      <c r="AS108" s="8">
        <v>1</v>
      </c>
      <c r="AT108" s="7">
        <v>0</v>
      </c>
      <c r="AU108" s="7">
        <v>0</v>
      </c>
      <c r="AV108" s="7">
        <v>1</v>
      </c>
      <c r="AW108" s="7">
        <v>0</v>
      </c>
      <c r="AX108" s="7">
        <v>0</v>
      </c>
      <c r="AY108" s="7">
        <v>1</v>
      </c>
      <c r="AZ108" s="7">
        <v>0</v>
      </c>
      <c r="BA108" s="7">
        <v>0</v>
      </c>
      <c r="BB108" s="7">
        <v>1</v>
      </c>
      <c r="BC108">
        <v>1</v>
      </c>
      <c r="BD108" s="7">
        <v>0</v>
      </c>
      <c r="BE108">
        <v>0</v>
      </c>
      <c r="BF108">
        <v>0</v>
      </c>
      <c r="BG108" s="7">
        <v>1</v>
      </c>
      <c r="BH108">
        <v>1</v>
      </c>
      <c r="BI108">
        <v>0</v>
      </c>
      <c r="BJ108" s="7">
        <v>0</v>
      </c>
      <c r="BK108" s="7">
        <v>1</v>
      </c>
      <c r="BL108" s="7">
        <v>0</v>
      </c>
      <c r="BM108" s="7">
        <v>0</v>
      </c>
      <c r="BN108" s="7">
        <v>0</v>
      </c>
      <c r="BO108" s="7">
        <v>1</v>
      </c>
      <c r="BP108" s="7">
        <v>1</v>
      </c>
      <c r="BQ108" s="7">
        <v>0</v>
      </c>
      <c r="BR108" s="7">
        <v>0</v>
      </c>
      <c r="BS108" s="7">
        <v>1</v>
      </c>
      <c r="BT108" s="7">
        <v>5</v>
      </c>
      <c r="BU108" s="7">
        <v>4</v>
      </c>
      <c r="BV108" s="7">
        <v>6</v>
      </c>
      <c r="BW108" s="7">
        <v>6</v>
      </c>
      <c r="BX108" s="7">
        <v>7</v>
      </c>
      <c r="BY108" s="7">
        <v>7</v>
      </c>
      <c r="BZ108" s="7">
        <v>6</v>
      </c>
      <c r="CA108" s="7">
        <v>5</v>
      </c>
      <c r="CB108" s="7">
        <v>7</v>
      </c>
      <c r="CC108" s="7">
        <v>1</v>
      </c>
      <c r="CD108">
        <v>0</v>
      </c>
      <c r="CE108">
        <v>0</v>
      </c>
      <c r="CF108">
        <v>1</v>
      </c>
      <c r="CG108">
        <v>0</v>
      </c>
      <c r="CH108">
        <v>0</v>
      </c>
      <c r="CI108" s="7">
        <v>0</v>
      </c>
      <c r="CJ108" s="7">
        <v>0</v>
      </c>
      <c r="CK108" s="7">
        <v>0</v>
      </c>
      <c r="CL108" s="7">
        <v>1</v>
      </c>
      <c r="CM108" s="7">
        <v>0</v>
      </c>
      <c r="CN108" s="7">
        <v>0</v>
      </c>
      <c r="CO108" s="7">
        <v>1</v>
      </c>
      <c r="CP108" s="7">
        <v>0</v>
      </c>
      <c r="CQ108" s="7">
        <v>1</v>
      </c>
      <c r="CR108" s="7">
        <v>0</v>
      </c>
      <c r="CS108" s="7">
        <v>1</v>
      </c>
      <c r="CT108" s="7">
        <v>0</v>
      </c>
      <c r="CU108" s="7">
        <v>0</v>
      </c>
      <c r="CV108" s="7">
        <v>1</v>
      </c>
      <c r="CW108" s="7">
        <v>0</v>
      </c>
      <c r="CX108" s="7">
        <v>0</v>
      </c>
      <c r="CY108" s="7">
        <v>1</v>
      </c>
      <c r="CZ108" s="7">
        <v>0</v>
      </c>
      <c r="DA108" s="7">
        <v>0</v>
      </c>
      <c r="DB108" s="7">
        <v>0</v>
      </c>
      <c r="DC108" s="7">
        <v>0</v>
      </c>
      <c r="DD108" s="7">
        <v>1</v>
      </c>
      <c r="DE108" s="7">
        <v>1</v>
      </c>
      <c r="DF108" s="7">
        <v>0</v>
      </c>
      <c r="DG108" s="7">
        <v>0</v>
      </c>
      <c r="DH108" s="7">
        <v>1</v>
      </c>
      <c r="DI108" s="7">
        <v>0</v>
      </c>
      <c r="DJ108" s="7">
        <v>0</v>
      </c>
      <c r="DK108" s="7"/>
    </row>
    <row r="109" spans="1:115" x14ac:dyDescent="0.35">
      <c r="A109" s="7" t="s">
        <v>369</v>
      </c>
      <c r="B109" t="s">
        <v>343</v>
      </c>
      <c r="C109">
        <v>0</v>
      </c>
      <c r="D109">
        <v>1</v>
      </c>
      <c r="E109">
        <v>0</v>
      </c>
      <c r="F109">
        <v>0</v>
      </c>
      <c r="G109">
        <v>0</v>
      </c>
      <c r="H109" s="1">
        <f t="shared" si="3"/>
        <v>2</v>
      </c>
      <c r="I109">
        <v>1</v>
      </c>
      <c r="J109">
        <v>0</v>
      </c>
      <c r="K109">
        <v>0</v>
      </c>
      <c r="L109">
        <v>1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</v>
      </c>
      <c r="T109">
        <v>1</v>
      </c>
      <c r="U109">
        <v>0</v>
      </c>
      <c r="V109">
        <v>1</v>
      </c>
      <c r="W109">
        <v>0</v>
      </c>
      <c r="X109">
        <v>0</v>
      </c>
      <c r="Y109">
        <v>0</v>
      </c>
      <c r="Z109" s="7">
        <v>0</v>
      </c>
      <c r="AA109" s="7">
        <v>0</v>
      </c>
      <c r="AB109" s="7">
        <v>1</v>
      </c>
      <c r="AC109" s="7">
        <v>0</v>
      </c>
      <c r="AD109" s="7">
        <v>0</v>
      </c>
      <c r="AE109" s="7">
        <v>100</v>
      </c>
      <c r="AF109" s="7">
        <v>3</v>
      </c>
      <c r="AG109" s="7">
        <v>1</v>
      </c>
      <c r="AH109" s="7">
        <v>1</v>
      </c>
      <c r="AI109" s="7">
        <v>0</v>
      </c>
      <c r="AJ109" s="7">
        <v>0</v>
      </c>
      <c r="AK109" s="7">
        <v>0</v>
      </c>
      <c r="AL109" s="7">
        <v>0</v>
      </c>
      <c r="AM109" s="7">
        <v>0</v>
      </c>
      <c r="AN109" s="7">
        <v>0</v>
      </c>
      <c r="AO109" s="7">
        <v>1</v>
      </c>
      <c r="AP109" s="7">
        <v>0</v>
      </c>
      <c r="AQ109" s="7">
        <v>1</v>
      </c>
      <c r="AR109" s="7">
        <v>10</v>
      </c>
      <c r="AS109" s="7">
        <v>1</v>
      </c>
      <c r="AT109" s="7">
        <v>0</v>
      </c>
      <c r="AU109" s="7">
        <v>0</v>
      </c>
      <c r="AV109" s="7">
        <v>1</v>
      </c>
      <c r="AW109" s="7">
        <v>0</v>
      </c>
      <c r="AX109" s="7">
        <v>0</v>
      </c>
      <c r="AY109" s="7">
        <v>1</v>
      </c>
      <c r="AZ109" s="7">
        <v>0</v>
      </c>
      <c r="BA109" s="7">
        <v>0</v>
      </c>
      <c r="BB109" s="7">
        <v>1</v>
      </c>
      <c r="BC109">
        <v>0</v>
      </c>
      <c r="BD109" s="7">
        <v>1</v>
      </c>
      <c r="BE109" s="7">
        <v>0</v>
      </c>
      <c r="BF109" s="7">
        <v>0</v>
      </c>
      <c r="BG109" s="7">
        <v>0</v>
      </c>
      <c r="BH109">
        <v>1</v>
      </c>
      <c r="BI109">
        <v>1</v>
      </c>
      <c r="BJ109" s="7">
        <v>0</v>
      </c>
      <c r="BK109" s="7">
        <v>1</v>
      </c>
      <c r="BL109" s="7">
        <v>0</v>
      </c>
      <c r="BM109" s="7">
        <v>0</v>
      </c>
      <c r="BN109" s="7">
        <v>1</v>
      </c>
      <c r="BO109" s="7">
        <v>0</v>
      </c>
      <c r="BP109" s="7">
        <v>0</v>
      </c>
      <c r="BQ109" s="7">
        <v>1</v>
      </c>
      <c r="BR109" s="7">
        <v>1</v>
      </c>
      <c r="BS109" s="7">
        <v>1</v>
      </c>
      <c r="BT109" s="7">
        <v>7</v>
      </c>
      <c r="BU109" s="7">
        <v>7</v>
      </c>
      <c r="BV109" s="7">
        <v>5</v>
      </c>
      <c r="BW109" s="7">
        <v>5</v>
      </c>
      <c r="BX109" s="7">
        <v>7</v>
      </c>
      <c r="BY109" s="7">
        <v>7</v>
      </c>
      <c r="BZ109" s="7">
        <v>7</v>
      </c>
      <c r="CA109" s="7">
        <v>5</v>
      </c>
      <c r="CB109" s="7">
        <v>5</v>
      </c>
      <c r="CC109" s="7">
        <v>1</v>
      </c>
      <c r="CD109">
        <v>0</v>
      </c>
      <c r="CE109">
        <v>0</v>
      </c>
      <c r="CF109">
        <v>0</v>
      </c>
      <c r="CG109">
        <v>0</v>
      </c>
      <c r="CH109">
        <v>1</v>
      </c>
      <c r="CI109" s="7">
        <v>0</v>
      </c>
      <c r="CJ109" s="7">
        <v>1</v>
      </c>
      <c r="CK109" s="7">
        <v>0</v>
      </c>
      <c r="CL109" s="7">
        <v>0</v>
      </c>
      <c r="CM109" s="7">
        <v>0</v>
      </c>
      <c r="CN109" s="7">
        <v>0</v>
      </c>
      <c r="CO109" s="7">
        <v>1</v>
      </c>
      <c r="CP109" s="7">
        <v>0</v>
      </c>
      <c r="CQ109" s="7">
        <v>1</v>
      </c>
      <c r="CR109" s="7">
        <v>0</v>
      </c>
      <c r="CS109" s="7">
        <v>0</v>
      </c>
      <c r="CT109" s="7">
        <v>0</v>
      </c>
      <c r="CU109" s="7">
        <v>1</v>
      </c>
      <c r="CV109" s="7">
        <v>0</v>
      </c>
      <c r="CW109" s="7">
        <v>1</v>
      </c>
      <c r="CX109" s="7">
        <v>0</v>
      </c>
      <c r="CY109" s="7">
        <v>1</v>
      </c>
      <c r="CZ109" s="7">
        <v>0</v>
      </c>
      <c r="DA109" s="7">
        <v>0</v>
      </c>
      <c r="DB109" s="7">
        <v>0</v>
      </c>
      <c r="DC109" s="7">
        <v>1</v>
      </c>
      <c r="DD109" s="7">
        <v>0</v>
      </c>
      <c r="DE109" s="7">
        <v>0</v>
      </c>
      <c r="DF109" s="7">
        <v>1</v>
      </c>
      <c r="DG109" s="7">
        <v>0</v>
      </c>
      <c r="DH109" s="7">
        <v>0</v>
      </c>
      <c r="DI109" s="7">
        <v>0</v>
      </c>
      <c r="DJ109" s="7">
        <v>1</v>
      </c>
      <c r="DK109" s="7"/>
    </row>
    <row r="110" spans="1:115" x14ac:dyDescent="0.35">
      <c r="A110" s="7" t="s">
        <v>369</v>
      </c>
      <c r="B110" t="s">
        <v>344</v>
      </c>
      <c r="C110">
        <v>0</v>
      </c>
      <c r="D110">
        <v>0</v>
      </c>
      <c r="E110">
        <v>0</v>
      </c>
      <c r="F110">
        <v>1</v>
      </c>
      <c r="G110">
        <v>0</v>
      </c>
      <c r="H110" s="1">
        <f t="shared" si="3"/>
        <v>4</v>
      </c>
      <c r="I110">
        <v>1</v>
      </c>
      <c r="J110">
        <v>0</v>
      </c>
      <c r="K110">
        <v>0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</v>
      </c>
      <c r="T110">
        <v>1</v>
      </c>
      <c r="U110">
        <v>0</v>
      </c>
      <c r="V110">
        <v>0</v>
      </c>
      <c r="W110">
        <v>1</v>
      </c>
      <c r="X110">
        <v>0</v>
      </c>
      <c r="Y110">
        <v>0</v>
      </c>
      <c r="Z110" s="7">
        <v>0</v>
      </c>
      <c r="AA110" s="7">
        <v>0</v>
      </c>
      <c r="AB110" s="7">
        <v>0</v>
      </c>
      <c r="AC110" s="7">
        <v>0</v>
      </c>
      <c r="AD110" s="7">
        <v>1</v>
      </c>
      <c r="AE110" s="7">
        <v>100</v>
      </c>
      <c r="AF110" s="7">
        <v>4</v>
      </c>
      <c r="AG110" s="7">
        <v>1</v>
      </c>
      <c r="AH110" s="7">
        <v>0</v>
      </c>
      <c r="AI110" s="7">
        <v>0</v>
      </c>
      <c r="AJ110" s="7">
        <v>0</v>
      </c>
      <c r="AK110" s="7">
        <v>0</v>
      </c>
      <c r="AL110" s="7">
        <v>0</v>
      </c>
      <c r="AM110" s="7">
        <v>0</v>
      </c>
      <c r="AN110" s="7">
        <v>0</v>
      </c>
      <c r="AO110" s="7">
        <v>1</v>
      </c>
      <c r="AP110" s="7">
        <v>0</v>
      </c>
      <c r="AQ110" s="7">
        <v>1</v>
      </c>
      <c r="AR110" s="7">
        <v>2</v>
      </c>
      <c r="AS110" s="7">
        <v>1</v>
      </c>
      <c r="AT110" s="7">
        <v>0</v>
      </c>
      <c r="AU110" s="7">
        <v>1</v>
      </c>
      <c r="AV110" s="7">
        <v>0</v>
      </c>
      <c r="AW110" s="7">
        <v>0</v>
      </c>
      <c r="AX110" s="7">
        <v>0</v>
      </c>
      <c r="AY110" s="7">
        <v>1</v>
      </c>
      <c r="AZ110" s="7">
        <v>0</v>
      </c>
      <c r="BA110" s="7">
        <v>0</v>
      </c>
      <c r="BB110" s="7">
        <v>1</v>
      </c>
      <c r="BC110">
        <v>1</v>
      </c>
      <c r="BD110">
        <v>0</v>
      </c>
      <c r="BE110">
        <v>1</v>
      </c>
      <c r="BF110">
        <v>0</v>
      </c>
      <c r="BG110">
        <v>0</v>
      </c>
      <c r="BH110">
        <v>1</v>
      </c>
      <c r="BI110">
        <v>0</v>
      </c>
      <c r="BJ110" s="7">
        <v>0</v>
      </c>
      <c r="BK110" s="7">
        <v>1</v>
      </c>
      <c r="BL110" s="7">
        <v>0</v>
      </c>
      <c r="BM110" s="7">
        <v>0</v>
      </c>
      <c r="BN110" s="7">
        <v>0</v>
      </c>
      <c r="BO110" s="7">
        <v>1</v>
      </c>
      <c r="BP110" s="7">
        <v>1</v>
      </c>
      <c r="BQ110" s="7">
        <v>1</v>
      </c>
      <c r="BR110" s="7">
        <v>0</v>
      </c>
      <c r="BS110" s="7">
        <v>1</v>
      </c>
      <c r="BT110" s="7">
        <v>6</v>
      </c>
      <c r="BU110" s="7">
        <v>6</v>
      </c>
      <c r="BV110" s="7">
        <v>6</v>
      </c>
      <c r="BW110" s="7">
        <v>7</v>
      </c>
      <c r="BX110" s="7">
        <v>7</v>
      </c>
      <c r="BY110" s="7">
        <v>7</v>
      </c>
      <c r="BZ110" s="7">
        <v>5</v>
      </c>
      <c r="CA110" s="7">
        <v>5</v>
      </c>
      <c r="CB110" s="7">
        <v>5</v>
      </c>
      <c r="CC110" s="7">
        <v>0</v>
      </c>
      <c r="CD110">
        <v>1</v>
      </c>
      <c r="CE110">
        <v>0</v>
      </c>
      <c r="CF110">
        <v>0</v>
      </c>
      <c r="CG110">
        <v>0</v>
      </c>
      <c r="CH110">
        <v>0</v>
      </c>
      <c r="CI110" s="7">
        <v>1</v>
      </c>
      <c r="CJ110" s="7">
        <v>0</v>
      </c>
      <c r="CK110" s="7">
        <v>0</v>
      </c>
      <c r="CL110" s="7">
        <v>1</v>
      </c>
      <c r="CM110" s="7">
        <v>0</v>
      </c>
      <c r="CN110" s="7">
        <v>1</v>
      </c>
      <c r="CO110" s="7">
        <v>0</v>
      </c>
      <c r="CP110" s="7">
        <v>0</v>
      </c>
      <c r="CQ110" s="7">
        <v>1</v>
      </c>
      <c r="CR110" s="7">
        <v>0</v>
      </c>
      <c r="CS110" s="7">
        <v>0</v>
      </c>
      <c r="CT110" s="7">
        <v>0</v>
      </c>
      <c r="CU110" s="7">
        <v>1</v>
      </c>
      <c r="CV110" s="7">
        <v>0</v>
      </c>
      <c r="CW110" s="7">
        <v>1</v>
      </c>
      <c r="CX110" s="7">
        <v>0</v>
      </c>
      <c r="CY110" s="7">
        <v>0</v>
      </c>
      <c r="CZ110" s="7">
        <v>1</v>
      </c>
      <c r="DA110" s="7">
        <v>0</v>
      </c>
      <c r="DB110" s="7">
        <v>0</v>
      </c>
      <c r="DC110" s="7">
        <v>0</v>
      </c>
      <c r="DD110" s="7">
        <v>1</v>
      </c>
      <c r="DE110" s="7">
        <v>1</v>
      </c>
      <c r="DF110" s="7">
        <v>0</v>
      </c>
      <c r="DG110" s="7">
        <v>0</v>
      </c>
      <c r="DH110" s="7">
        <v>0</v>
      </c>
      <c r="DI110" s="7">
        <v>1</v>
      </c>
      <c r="DJ110" s="7">
        <v>0</v>
      </c>
      <c r="DK110" s="7"/>
    </row>
    <row r="111" spans="1:115" x14ac:dyDescent="0.35">
      <c r="A111" s="7" t="s">
        <v>369</v>
      </c>
      <c r="B111" t="s">
        <v>345</v>
      </c>
      <c r="C111">
        <v>0</v>
      </c>
      <c r="D111">
        <v>0</v>
      </c>
      <c r="E111">
        <v>0</v>
      </c>
      <c r="F111">
        <v>1</v>
      </c>
      <c r="G111">
        <v>0</v>
      </c>
      <c r="H111" s="1">
        <f t="shared" si="3"/>
        <v>4</v>
      </c>
      <c r="I111">
        <v>1</v>
      </c>
      <c r="J111">
        <v>0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1</v>
      </c>
      <c r="T111">
        <v>1</v>
      </c>
      <c r="U111">
        <v>0</v>
      </c>
      <c r="V111">
        <v>1</v>
      </c>
      <c r="W111">
        <v>0</v>
      </c>
      <c r="X111">
        <v>0</v>
      </c>
      <c r="Y111">
        <v>0</v>
      </c>
      <c r="Z111" s="7">
        <v>0</v>
      </c>
      <c r="AA111" s="7">
        <v>0</v>
      </c>
      <c r="AB111" s="7">
        <v>0</v>
      </c>
      <c r="AC111" s="7">
        <v>0</v>
      </c>
      <c r="AD111" s="7">
        <v>1</v>
      </c>
      <c r="AE111" s="7">
        <v>100</v>
      </c>
      <c r="AF111" s="7">
        <v>5</v>
      </c>
      <c r="AG111" s="7">
        <v>1</v>
      </c>
      <c r="AH111" s="7">
        <v>0</v>
      </c>
      <c r="AI111" s="7">
        <v>0</v>
      </c>
      <c r="AJ111" s="7">
        <v>0</v>
      </c>
      <c r="AK111" s="7">
        <v>0</v>
      </c>
      <c r="AL111" s="7">
        <v>0</v>
      </c>
      <c r="AM111" s="7">
        <v>0</v>
      </c>
      <c r="AN111" s="7">
        <v>0</v>
      </c>
      <c r="AO111" s="7">
        <v>1</v>
      </c>
      <c r="AP111" s="7">
        <v>0</v>
      </c>
      <c r="AQ111" s="7">
        <v>1</v>
      </c>
      <c r="AR111" s="7">
        <v>4</v>
      </c>
      <c r="AS111" s="8">
        <v>1</v>
      </c>
      <c r="AT111" s="7">
        <v>0</v>
      </c>
      <c r="AU111" s="7">
        <v>0</v>
      </c>
      <c r="AV111" s="7">
        <v>1</v>
      </c>
      <c r="AW111" s="7">
        <v>0</v>
      </c>
      <c r="AX111" s="7">
        <v>0</v>
      </c>
      <c r="AY111" s="7">
        <v>1</v>
      </c>
      <c r="AZ111" s="7">
        <v>0</v>
      </c>
      <c r="BA111" s="7">
        <v>0</v>
      </c>
      <c r="BB111" s="7">
        <v>1</v>
      </c>
      <c r="BC111">
        <v>0</v>
      </c>
      <c r="BD111" s="7">
        <v>1</v>
      </c>
      <c r="BE111" s="7">
        <v>0</v>
      </c>
      <c r="BF111" s="7">
        <v>0</v>
      </c>
      <c r="BG111" s="7">
        <v>0</v>
      </c>
      <c r="BH111">
        <v>1</v>
      </c>
      <c r="BI111">
        <v>1</v>
      </c>
      <c r="BJ111" s="7">
        <v>0</v>
      </c>
      <c r="BK111" s="7">
        <v>1</v>
      </c>
      <c r="BL111" s="7">
        <v>0</v>
      </c>
      <c r="BM111" s="7">
        <v>0</v>
      </c>
      <c r="BN111" s="7">
        <v>1</v>
      </c>
      <c r="BO111" s="7">
        <v>0</v>
      </c>
      <c r="BP111" s="7">
        <v>0</v>
      </c>
      <c r="BQ111" s="7">
        <v>1</v>
      </c>
      <c r="BR111" s="7">
        <v>1</v>
      </c>
      <c r="BS111" s="7">
        <v>0</v>
      </c>
      <c r="BT111" s="7">
        <v>7</v>
      </c>
      <c r="BU111" s="7">
        <v>7</v>
      </c>
      <c r="BV111" s="7">
        <v>6</v>
      </c>
      <c r="BW111" s="7">
        <v>7</v>
      </c>
      <c r="BX111" s="7">
        <v>6</v>
      </c>
      <c r="BY111" s="7">
        <v>7</v>
      </c>
      <c r="BZ111" s="7">
        <v>4</v>
      </c>
      <c r="CA111" s="7">
        <v>5</v>
      </c>
      <c r="CB111" s="7">
        <v>5</v>
      </c>
      <c r="CC111" s="7">
        <v>0</v>
      </c>
      <c r="CD111">
        <v>1</v>
      </c>
      <c r="CE111">
        <v>0</v>
      </c>
      <c r="CF111">
        <v>0</v>
      </c>
      <c r="CG111">
        <v>0</v>
      </c>
      <c r="CH111">
        <v>1</v>
      </c>
      <c r="CI111" s="7">
        <v>0</v>
      </c>
      <c r="CJ111" s="7">
        <v>0</v>
      </c>
      <c r="CK111" s="7">
        <v>0</v>
      </c>
      <c r="CL111" s="7">
        <v>1</v>
      </c>
      <c r="CM111" s="7">
        <v>1</v>
      </c>
      <c r="CN111" s="7">
        <v>0</v>
      </c>
      <c r="CO111" s="7">
        <v>0</v>
      </c>
      <c r="CP111" s="7">
        <v>0</v>
      </c>
      <c r="CQ111" s="7">
        <v>1</v>
      </c>
      <c r="CR111" s="7">
        <v>0</v>
      </c>
      <c r="CS111" s="7">
        <v>0</v>
      </c>
      <c r="CT111" s="7">
        <v>1</v>
      </c>
      <c r="CU111" s="7">
        <v>0</v>
      </c>
      <c r="CV111" s="7">
        <v>0</v>
      </c>
      <c r="CW111" s="7">
        <v>1</v>
      </c>
      <c r="CX111" s="7">
        <v>0</v>
      </c>
      <c r="CY111" s="7">
        <v>1</v>
      </c>
      <c r="CZ111" s="7">
        <v>0</v>
      </c>
      <c r="DA111" s="7">
        <v>0</v>
      </c>
      <c r="DB111" s="7">
        <v>0</v>
      </c>
      <c r="DC111" s="7">
        <v>0</v>
      </c>
      <c r="DD111" s="7">
        <v>1</v>
      </c>
      <c r="DE111" s="7">
        <v>1</v>
      </c>
      <c r="DF111" s="7">
        <v>0</v>
      </c>
      <c r="DG111" s="7">
        <v>0</v>
      </c>
      <c r="DH111" s="7">
        <v>0</v>
      </c>
      <c r="DI111" s="7">
        <v>1</v>
      </c>
      <c r="DJ111" s="7">
        <v>0</v>
      </c>
      <c r="DK111" s="7"/>
    </row>
    <row r="112" spans="1:115" x14ac:dyDescent="0.35">
      <c r="A112" s="7" t="s">
        <v>369</v>
      </c>
      <c r="B112" t="s">
        <v>346</v>
      </c>
      <c r="C112">
        <v>0</v>
      </c>
      <c r="D112">
        <v>1</v>
      </c>
      <c r="E112">
        <v>0</v>
      </c>
      <c r="F112">
        <v>0</v>
      </c>
      <c r="G112">
        <v>0</v>
      </c>
      <c r="H112" s="1">
        <f t="shared" si="3"/>
        <v>2</v>
      </c>
      <c r="I112">
        <v>1</v>
      </c>
      <c r="J112">
        <v>0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</v>
      </c>
      <c r="T112">
        <v>1</v>
      </c>
      <c r="U112">
        <v>0</v>
      </c>
      <c r="V112">
        <v>1</v>
      </c>
      <c r="W112">
        <v>0</v>
      </c>
      <c r="X112">
        <v>0</v>
      </c>
      <c r="Y112">
        <v>0</v>
      </c>
      <c r="Z112" s="7">
        <v>0</v>
      </c>
      <c r="AA112" s="7">
        <v>0</v>
      </c>
      <c r="AB112" s="7">
        <v>0</v>
      </c>
      <c r="AC112" s="7">
        <v>0</v>
      </c>
      <c r="AD112" s="7">
        <v>1</v>
      </c>
      <c r="AE112" s="7">
        <v>0</v>
      </c>
      <c r="AF112" s="7">
        <v>6</v>
      </c>
      <c r="AG112" s="7">
        <v>1</v>
      </c>
      <c r="AH112" s="7">
        <v>0</v>
      </c>
      <c r="AI112" s="7">
        <v>0</v>
      </c>
      <c r="AJ112" s="7">
        <v>0</v>
      </c>
      <c r="AK112" s="7">
        <v>0</v>
      </c>
      <c r="AL112" s="7">
        <v>0</v>
      </c>
      <c r="AM112" s="7">
        <v>0</v>
      </c>
      <c r="AN112" s="7">
        <v>0</v>
      </c>
      <c r="AO112" s="7">
        <v>1</v>
      </c>
      <c r="AP112" s="7">
        <v>0</v>
      </c>
      <c r="AQ112" s="7">
        <v>1</v>
      </c>
      <c r="AR112" s="7">
        <v>10</v>
      </c>
      <c r="AS112" s="7">
        <v>1</v>
      </c>
      <c r="AT112" s="7">
        <v>0</v>
      </c>
      <c r="AU112" s="7">
        <v>0</v>
      </c>
      <c r="AV112" s="7">
        <v>0</v>
      </c>
      <c r="AW112" s="7">
        <v>0</v>
      </c>
      <c r="AX112" s="7">
        <v>1</v>
      </c>
      <c r="AY112" s="7">
        <v>1</v>
      </c>
      <c r="AZ112" s="7">
        <v>0</v>
      </c>
      <c r="BA112" s="7">
        <v>0</v>
      </c>
      <c r="BB112" s="7">
        <v>1</v>
      </c>
      <c r="BC112">
        <v>0</v>
      </c>
      <c r="BD112" s="7">
        <v>1</v>
      </c>
      <c r="BE112" s="7">
        <v>0</v>
      </c>
      <c r="BF112" s="7">
        <v>0</v>
      </c>
      <c r="BG112" s="7">
        <v>0</v>
      </c>
      <c r="BH112">
        <v>1</v>
      </c>
      <c r="BI112">
        <v>1</v>
      </c>
      <c r="BJ112" s="7">
        <v>0</v>
      </c>
      <c r="BK112" s="7">
        <v>0</v>
      </c>
      <c r="BL112" s="7">
        <v>1</v>
      </c>
      <c r="BM112" s="7">
        <v>0</v>
      </c>
      <c r="BN112" s="7">
        <v>1</v>
      </c>
      <c r="BO112" s="7">
        <v>0</v>
      </c>
      <c r="BP112" s="7">
        <v>1</v>
      </c>
      <c r="BQ112" s="7">
        <v>0</v>
      </c>
      <c r="BR112" s="7">
        <v>1</v>
      </c>
      <c r="BS112" s="7">
        <v>0</v>
      </c>
      <c r="BT112" s="7">
        <v>7</v>
      </c>
      <c r="BU112" s="7">
        <v>7</v>
      </c>
      <c r="BV112" s="7">
        <v>5</v>
      </c>
      <c r="BW112" s="7">
        <v>7</v>
      </c>
      <c r="BX112" s="7">
        <v>7</v>
      </c>
      <c r="BY112" s="7">
        <v>7</v>
      </c>
      <c r="BZ112" s="7">
        <v>4</v>
      </c>
      <c r="CA112" s="7">
        <v>5</v>
      </c>
      <c r="CB112" s="7">
        <v>5</v>
      </c>
      <c r="CC112" s="7">
        <v>1</v>
      </c>
      <c r="CD112">
        <v>0</v>
      </c>
      <c r="CE112">
        <v>0</v>
      </c>
      <c r="CF112">
        <v>0</v>
      </c>
      <c r="CG112">
        <v>1</v>
      </c>
      <c r="CH112">
        <v>0</v>
      </c>
      <c r="CI112" s="7">
        <v>0</v>
      </c>
      <c r="CJ112" s="7">
        <v>0</v>
      </c>
      <c r="CK112" s="7">
        <v>0</v>
      </c>
      <c r="CL112" s="7">
        <v>1</v>
      </c>
      <c r="CM112" s="7">
        <v>1</v>
      </c>
      <c r="CN112" s="7">
        <v>0</v>
      </c>
      <c r="CO112" s="7">
        <v>0</v>
      </c>
      <c r="CP112" s="7">
        <v>0</v>
      </c>
      <c r="CQ112" s="7">
        <v>1</v>
      </c>
      <c r="CR112" s="7">
        <v>0</v>
      </c>
      <c r="CS112" s="7">
        <v>0</v>
      </c>
      <c r="CT112" s="7">
        <v>0</v>
      </c>
      <c r="CU112" s="7">
        <v>1</v>
      </c>
      <c r="CV112" s="7">
        <v>0</v>
      </c>
      <c r="CW112" s="7">
        <v>1</v>
      </c>
      <c r="CX112" s="7">
        <v>0</v>
      </c>
      <c r="CY112" s="7">
        <v>1</v>
      </c>
      <c r="CZ112" s="7">
        <v>0</v>
      </c>
      <c r="DA112" s="7">
        <v>0</v>
      </c>
      <c r="DB112" s="7">
        <v>1</v>
      </c>
      <c r="DC112" s="7">
        <v>0</v>
      </c>
      <c r="DD112" s="7">
        <v>0</v>
      </c>
      <c r="DE112" s="7">
        <v>1</v>
      </c>
      <c r="DF112" s="7">
        <v>0</v>
      </c>
      <c r="DG112" s="7">
        <v>0</v>
      </c>
      <c r="DH112" s="7">
        <v>0</v>
      </c>
      <c r="DI112" s="7">
        <v>1</v>
      </c>
      <c r="DJ112" s="7">
        <v>0</v>
      </c>
      <c r="DK112" s="7"/>
    </row>
    <row r="113" spans="1:115" x14ac:dyDescent="0.35">
      <c r="A113" s="7" t="s">
        <v>369</v>
      </c>
      <c r="B113" t="s">
        <v>347</v>
      </c>
      <c r="C113">
        <v>1</v>
      </c>
      <c r="D113">
        <v>0</v>
      </c>
      <c r="E113">
        <v>0</v>
      </c>
      <c r="F113">
        <v>0</v>
      </c>
      <c r="G113">
        <v>0</v>
      </c>
      <c r="H113" s="1">
        <f t="shared" si="3"/>
        <v>1</v>
      </c>
      <c r="I113">
        <v>1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</v>
      </c>
      <c r="S113">
        <v>0</v>
      </c>
      <c r="T113">
        <v>1</v>
      </c>
      <c r="U113">
        <v>0</v>
      </c>
      <c r="V113">
        <v>0</v>
      </c>
      <c r="W113">
        <v>1</v>
      </c>
      <c r="X113">
        <v>0</v>
      </c>
      <c r="Y113">
        <v>0</v>
      </c>
      <c r="Z113" s="7">
        <v>0</v>
      </c>
      <c r="AA113" s="7">
        <v>1</v>
      </c>
      <c r="AB113" s="7">
        <v>0</v>
      </c>
      <c r="AC113" s="7">
        <v>0</v>
      </c>
      <c r="AD113" s="7">
        <v>0</v>
      </c>
      <c r="AE113" s="7">
        <v>73</v>
      </c>
      <c r="AF113" s="7">
        <v>3</v>
      </c>
      <c r="AG113" s="7">
        <v>0</v>
      </c>
      <c r="AH113" s="7">
        <v>0</v>
      </c>
      <c r="AI113" s="7">
        <v>0</v>
      </c>
      <c r="AJ113" s="7">
        <v>0</v>
      </c>
      <c r="AK113" s="7">
        <v>0</v>
      </c>
      <c r="AL113" s="7">
        <v>1</v>
      </c>
      <c r="AM113" s="7">
        <v>0</v>
      </c>
      <c r="AN113" s="7">
        <v>0</v>
      </c>
      <c r="AO113" s="7">
        <v>1</v>
      </c>
      <c r="AP113" s="7">
        <v>0</v>
      </c>
      <c r="AQ113" s="7">
        <v>1</v>
      </c>
      <c r="AR113" s="7">
        <v>8</v>
      </c>
      <c r="AS113" s="7">
        <v>1</v>
      </c>
      <c r="AT113" s="7">
        <v>0</v>
      </c>
      <c r="AU113" s="7">
        <v>0</v>
      </c>
      <c r="AV113" s="7">
        <v>1</v>
      </c>
      <c r="AW113" s="7">
        <v>0</v>
      </c>
      <c r="AX113" s="7">
        <v>0</v>
      </c>
      <c r="AY113" s="7">
        <v>1</v>
      </c>
      <c r="AZ113" s="7">
        <v>1</v>
      </c>
      <c r="BA113" s="7">
        <v>0</v>
      </c>
      <c r="BB113" s="7">
        <v>0</v>
      </c>
      <c r="BC113">
        <v>1</v>
      </c>
      <c r="BD113" s="7">
        <v>0</v>
      </c>
      <c r="BE113">
        <v>0</v>
      </c>
      <c r="BF113">
        <v>0</v>
      </c>
      <c r="BG113" s="7">
        <v>1</v>
      </c>
      <c r="BH113">
        <v>1</v>
      </c>
      <c r="BI113">
        <v>0</v>
      </c>
      <c r="BJ113" s="7">
        <v>0</v>
      </c>
      <c r="BK113" s="7">
        <v>1</v>
      </c>
      <c r="BL113" s="7">
        <v>0</v>
      </c>
      <c r="BM113" s="7">
        <v>0</v>
      </c>
      <c r="BN113" s="7">
        <v>1</v>
      </c>
      <c r="BO113" s="7">
        <v>0</v>
      </c>
      <c r="BP113" s="7">
        <v>1</v>
      </c>
      <c r="BQ113" s="7">
        <v>0</v>
      </c>
      <c r="BR113" s="7">
        <v>0</v>
      </c>
      <c r="BS113" s="7">
        <v>1</v>
      </c>
      <c r="BT113" s="7">
        <v>7</v>
      </c>
      <c r="BU113" s="7">
        <v>7</v>
      </c>
      <c r="BV113" s="7">
        <v>3</v>
      </c>
      <c r="BW113" s="7">
        <v>7</v>
      </c>
      <c r="BX113" s="7">
        <v>7</v>
      </c>
      <c r="BY113" s="7">
        <v>5</v>
      </c>
      <c r="BZ113" s="7">
        <v>3</v>
      </c>
      <c r="CA113" s="7">
        <v>3</v>
      </c>
      <c r="CB113" s="7" t="s">
        <v>370</v>
      </c>
      <c r="CC113" s="7">
        <v>1</v>
      </c>
      <c r="CD113">
        <v>0</v>
      </c>
      <c r="CE113">
        <v>0</v>
      </c>
      <c r="CF113">
        <v>0</v>
      </c>
      <c r="CG113">
        <v>0</v>
      </c>
      <c r="CH113">
        <v>1</v>
      </c>
      <c r="CI113" s="7">
        <v>0</v>
      </c>
      <c r="CJ113" s="7">
        <v>1</v>
      </c>
      <c r="CK113" s="7">
        <v>0</v>
      </c>
      <c r="CL113" s="7">
        <v>0</v>
      </c>
      <c r="CM113" s="7">
        <v>0</v>
      </c>
      <c r="CN113" s="7">
        <v>1</v>
      </c>
      <c r="CO113" s="7">
        <v>0</v>
      </c>
      <c r="CP113" s="7">
        <v>0</v>
      </c>
      <c r="CQ113" s="7">
        <v>0</v>
      </c>
      <c r="CR113" s="7">
        <v>1</v>
      </c>
      <c r="CS113" s="7">
        <v>0</v>
      </c>
      <c r="CT113" s="7">
        <v>0</v>
      </c>
      <c r="CU113" s="7">
        <v>1</v>
      </c>
      <c r="CV113" s="7">
        <v>0</v>
      </c>
      <c r="CW113" s="7">
        <v>0</v>
      </c>
      <c r="CX113" s="7">
        <v>1</v>
      </c>
      <c r="CY113" s="7">
        <v>1</v>
      </c>
      <c r="CZ113" s="7">
        <v>0</v>
      </c>
      <c r="DA113" s="7">
        <v>0</v>
      </c>
      <c r="DB113" s="7">
        <v>1</v>
      </c>
      <c r="DC113" s="7">
        <v>0</v>
      </c>
      <c r="DD113" s="7">
        <v>0</v>
      </c>
      <c r="DE113" s="7">
        <v>1</v>
      </c>
      <c r="DF113" s="7">
        <v>0</v>
      </c>
      <c r="DG113" s="7">
        <v>0</v>
      </c>
      <c r="DH113" s="7">
        <v>1</v>
      </c>
      <c r="DI113" s="7">
        <v>0</v>
      </c>
      <c r="DJ113" s="7">
        <v>0</v>
      </c>
      <c r="DK113" s="7"/>
    </row>
    <row r="114" spans="1:115" x14ac:dyDescent="0.35">
      <c r="A114" s="7" t="s">
        <v>369</v>
      </c>
      <c r="B114" t="s">
        <v>348</v>
      </c>
      <c r="C114">
        <v>1</v>
      </c>
      <c r="D114">
        <v>0</v>
      </c>
      <c r="E114">
        <v>0</v>
      </c>
      <c r="F114">
        <v>0</v>
      </c>
      <c r="G114">
        <v>0</v>
      </c>
      <c r="H114" s="1">
        <f t="shared" si="3"/>
        <v>1</v>
      </c>
      <c r="I114">
        <v>1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1</v>
      </c>
      <c r="R114">
        <v>0</v>
      </c>
      <c r="S114">
        <v>0</v>
      </c>
      <c r="T114">
        <v>0</v>
      </c>
      <c r="U114">
        <v>1</v>
      </c>
      <c r="V114">
        <v>1</v>
      </c>
      <c r="W114">
        <v>0</v>
      </c>
      <c r="X114">
        <v>0</v>
      </c>
      <c r="Y114">
        <v>0</v>
      </c>
      <c r="Z114" s="7">
        <v>1</v>
      </c>
      <c r="AA114" s="7">
        <v>0</v>
      </c>
      <c r="AB114" s="7">
        <v>0</v>
      </c>
      <c r="AC114" s="7">
        <v>0</v>
      </c>
      <c r="AD114" s="7">
        <v>0</v>
      </c>
      <c r="AE114" s="7">
        <v>60</v>
      </c>
      <c r="AF114" s="7">
        <v>4</v>
      </c>
      <c r="AG114" s="7">
        <v>0</v>
      </c>
      <c r="AH114" s="7">
        <v>1</v>
      </c>
      <c r="AI114" s="7">
        <v>0</v>
      </c>
      <c r="AJ114" s="7">
        <v>0</v>
      </c>
      <c r="AK114" s="7">
        <v>0</v>
      </c>
      <c r="AL114" s="7">
        <v>0</v>
      </c>
      <c r="AM114" s="7">
        <v>0</v>
      </c>
      <c r="AN114" s="7">
        <v>0</v>
      </c>
      <c r="AO114" s="7">
        <v>1</v>
      </c>
      <c r="AP114" s="7">
        <v>0</v>
      </c>
      <c r="AQ114" s="7">
        <v>1</v>
      </c>
      <c r="AR114" s="7">
        <v>10</v>
      </c>
      <c r="AS114" s="8">
        <v>1</v>
      </c>
      <c r="AT114" s="7">
        <v>0</v>
      </c>
      <c r="AU114" s="7">
        <v>0</v>
      </c>
      <c r="AV114" s="7">
        <v>0</v>
      </c>
      <c r="AW114" s="7">
        <v>1</v>
      </c>
      <c r="AX114" s="7">
        <v>0</v>
      </c>
      <c r="AY114" s="7">
        <v>1</v>
      </c>
      <c r="AZ114" s="7">
        <v>0</v>
      </c>
      <c r="BA114" s="7">
        <v>0</v>
      </c>
      <c r="BB114" s="7">
        <v>1</v>
      </c>
      <c r="BC114">
        <v>0</v>
      </c>
      <c r="BD114" s="7">
        <v>1</v>
      </c>
      <c r="BE114" s="7">
        <v>0</v>
      </c>
      <c r="BF114" s="7">
        <v>0</v>
      </c>
      <c r="BG114" s="7">
        <v>0</v>
      </c>
      <c r="BH114">
        <v>1</v>
      </c>
      <c r="BI114">
        <v>1</v>
      </c>
      <c r="BJ114" s="7">
        <v>0</v>
      </c>
      <c r="BK114" s="7">
        <v>1</v>
      </c>
      <c r="BL114" s="7">
        <v>0</v>
      </c>
      <c r="BM114" s="7">
        <v>0</v>
      </c>
      <c r="BN114" s="7">
        <v>1</v>
      </c>
      <c r="BO114" s="7">
        <v>0</v>
      </c>
      <c r="BP114" s="7">
        <v>0</v>
      </c>
      <c r="BQ114" s="7">
        <v>1</v>
      </c>
      <c r="BR114" s="7">
        <v>1</v>
      </c>
      <c r="BS114" s="7">
        <v>0</v>
      </c>
      <c r="BT114" s="7">
        <v>7</v>
      </c>
      <c r="BU114" s="7">
        <v>7</v>
      </c>
      <c r="BV114" s="7">
        <v>4</v>
      </c>
      <c r="BW114" s="7">
        <v>7</v>
      </c>
      <c r="BX114" s="7">
        <v>7</v>
      </c>
      <c r="BY114" s="7">
        <v>5</v>
      </c>
      <c r="BZ114" s="7">
        <v>6</v>
      </c>
      <c r="CA114" s="7">
        <v>5</v>
      </c>
      <c r="CB114" s="7">
        <v>4</v>
      </c>
      <c r="CC114" s="7">
        <v>0</v>
      </c>
      <c r="CD114">
        <v>1</v>
      </c>
      <c r="CE114">
        <v>0</v>
      </c>
      <c r="CF114">
        <v>0</v>
      </c>
      <c r="CG114">
        <v>0</v>
      </c>
      <c r="CH114">
        <v>1</v>
      </c>
      <c r="CI114" s="7">
        <v>0</v>
      </c>
      <c r="CJ114" s="7">
        <v>0</v>
      </c>
      <c r="CK114" s="7">
        <v>1</v>
      </c>
      <c r="CL114" s="7">
        <v>0</v>
      </c>
      <c r="CM114" s="7">
        <v>1</v>
      </c>
      <c r="CN114" s="7">
        <v>0</v>
      </c>
      <c r="CO114" s="7">
        <v>0</v>
      </c>
      <c r="CP114" s="7">
        <v>0</v>
      </c>
      <c r="CQ114" s="7">
        <v>1</v>
      </c>
      <c r="CR114" s="7">
        <v>0</v>
      </c>
      <c r="CS114" s="7">
        <v>0</v>
      </c>
      <c r="CT114" s="7">
        <v>1</v>
      </c>
      <c r="CU114" s="7">
        <v>0</v>
      </c>
      <c r="CV114" s="7">
        <v>0</v>
      </c>
      <c r="CW114" s="7">
        <v>1</v>
      </c>
      <c r="CX114" s="7">
        <v>0</v>
      </c>
      <c r="CY114" s="7">
        <v>1</v>
      </c>
      <c r="CZ114" s="7">
        <v>0</v>
      </c>
      <c r="DA114" s="7">
        <v>0</v>
      </c>
      <c r="DB114" s="7">
        <v>0</v>
      </c>
      <c r="DC114" s="7">
        <v>0</v>
      </c>
      <c r="DD114" s="7">
        <v>1</v>
      </c>
      <c r="DE114" s="7">
        <v>1</v>
      </c>
      <c r="DF114" s="7">
        <v>0</v>
      </c>
      <c r="DG114" s="7">
        <v>0</v>
      </c>
      <c r="DH114" s="7">
        <v>0</v>
      </c>
      <c r="DI114" s="7">
        <v>1</v>
      </c>
      <c r="DJ114" s="7">
        <v>0</v>
      </c>
      <c r="DK114" s="7"/>
    </row>
    <row r="115" spans="1:115" x14ac:dyDescent="0.35">
      <c r="A115" s="7" t="s">
        <v>369</v>
      </c>
      <c r="B115" t="s">
        <v>349</v>
      </c>
      <c r="C115">
        <v>0</v>
      </c>
      <c r="D115">
        <v>0</v>
      </c>
      <c r="E115">
        <v>1</v>
      </c>
      <c r="F115">
        <v>0</v>
      </c>
      <c r="G115">
        <v>0</v>
      </c>
      <c r="H115" s="1">
        <f t="shared" si="3"/>
        <v>3</v>
      </c>
      <c r="I115">
        <v>0</v>
      </c>
      <c r="J115">
        <v>0</v>
      </c>
      <c r="K115">
        <v>0</v>
      </c>
      <c r="L115">
        <v>0</v>
      </c>
      <c r="M115">
        <v>1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0</v>
      </c>
      <c r="T115">
        <v>1</v>
      </c>
      <c r="U115">
        <v>0</v>
      </c>
      <c r="V115">
        <v>0</v>
      </c>
      <c r="W115">
        <v>1</v>
      </c>
      <c r="X115">
        <v>0</v>
      </c>
      <c r="Y115">
        <v>0</v>
      </c>
      <c r="Z115" s="7">
        <v>0</v>
      </c>
      <c r="AA115" s="7">
        <v>1</v>
      </c>
      <c r="AB115" s="7">
        <v>0</v>
      </c>
      <c r="AC115" s="7">
        <v>0</v>
      </c>
      <c r="AD115" s="7">
        <v>0</v>
      </c>
      <c r="AE115" s="7">
        <v>50</v>
      </c>
      <c r="AF115" s="7">
        <v>5</v>
      </c>
      <c r="AG115" s="7">
        <v>1</v>
      </c>
      <c r="AH115" s="7">
        <v>0</v>
      </c>
      <c r="AI115" s="7">
        <v>0</v>
      </c>
      <c r="AJ115" s="7">
        <v>0</v>
      </c>
      <c r="AK115" s="7">
        <v>0</v>
      </c>
      <c r="AL115" s="7">
        <v>0</v>
      </c>
      <c r="AM115" s="7">
        <v>0</v>
      </c>
      <c r="AN115" s="7">
        <v>0</v>
      </c>
      <c r="AO115" s="7">
        <v>1</v>
      </c>
      <c r="AP115" s="7">
        <v>0</v>
      </c>
      <c r="AQ115" s="7">
        <v>1</v>
      </c>
      <c r="AR115" s="7">
        <v>5</v>
      </c>
      <c r="AS115" s="7">
        <v>1</v>
      </c>
      <c r="AT115" s="7">
        <v>0</v>
      </c>
      <c r="AU115" s="7">
        <v>0</v>
      </c>
      <c r="AV115" s="7">
        <v>1</v>
      </c>
      <c r="AW115" s="7">
        <v>0</v>
      </c>
      <c r="AX115" s="7">
        <v>0</v>
      </c>
      <c r="AY115" s="7">
        <v>1</v>
      </c>
      <c r="AZ115" s="7">
        <v>0</v>
      </c>
      <c r="BA115" s="7">
        <v>1</v>
      </c>
      <c r="BB115" s="7">
        <v>0</v>
      </c>
      <c r="BC115">
        <v>1</v>
      </c>
      <c r="BD115" s="7">
        <v>0</v>
      </c>
      <c r="BE115">
        <v>0</v>
      </c>
      <c r="BF115">
        <v>0</v>
      </c>
      <c r="BG115" s="7">
        <v>1</v>
      </c>
      <c r="BH115">
        <v>1</v>
      </c>
      <c r="BI115">
        <v>0</v>
      </c>
      <c r="BJ115" s="7">
        <v>0</v>
      </c>
      <c r="BK115" s="7">
        <v>1</v>
      </c>
      <c r="BL115" s="7">
        <v>0</v>
      </c>
      <c r="BM115" s="7">
        <v>0</v>
      </c>
      <c r="BN115" s="7">
        <v>1</v>
      </c>
      <c r="BO115" s="7">
        <v>0</v>
      </c>
      <c r="BP115" s="7">
        <v>0</v>
      </c>
      <c r="BQ115" s="7">
        <v>1</v>
      </c>
      <c r="BR115" s="7">
        <v>0</v>
      </c>
      <c r="BS115" s="7">
        <v>1</v>
      </c>
      <c r="BT115" s="7">
        <v>6</v>
      </c>
      <c r="BU115" s="7">
        <v>7</v>
      </c>
      <c r="BV115" s="7">
        <v>7</v>
      </c>
      <c r="BW115" s="7">
        <v>7</v>
      </c>
      <c r="BX115" s="7">
        <v>6</v>
      </c>
      <c r="BY115" s="7">
        <v>5</v>
      </c>
      <c r="BZ115" s="7">
        <v>5</v>
      </c>
      <c r="CA115" s="7">
        <v>5</v>
      </c>
      <c r="CB115" s="7">
        <v>3</v>
      </c>
      <c r="CC115" s="7">
        <v>1</v>
      </c>
      <c r="CD115">
        <v>0</v>
      </c>
      <c r="CE115">
        <v>0</v>
      </c>
      <c r="CF115">
        <v>0</v>
      </c>
      <c r="CG115">
        <v>0</v>
      </c>
      <c r="CH115">
        <v>1</v>
      </c>
      <c r="CI115" s="7">
        <v>0</v>
      </c>
      <c r="CJ115" s="7">
        <v>1</v>
      </c>
      <c r="CK115" s="7">
        <v>0</v>
      </c>
      <c r="CL115" s="7">
        <v>0</v>
      </c>
      <c r="CM115" s="7">
        <v>0</v>
      </c>
      <c r="CN115" s="7">
        <v>1</v>
      </c>
      <c r="CO115" s="7">
        <v>0</v>
      </c>
      <c r="CP115" s="7">
        <v>0</v>
      </c>
      <c r="CQ115" s="7">
        <v>0</v>
      </c>
      <c r="CR115" s="7">
        <v>1</v>
      </c>
      <c r="CS115" s="7">
        <v>0</v>
      </c>
      <c r="CT115" s="7">
        <v>1</v>
      </c>
      <c r="CU115" s="7">
        <v>0</v>
      </c>
      <c r="CV115" s="7">
        <v>0</v>
      </c>
      <c r="CW115" s="7">
        <v>1</v>
      </c>
      <c r="CX115" s="7">
        <v>0</v>
      </c>
      <c r="CY115" s="7">
        <v>0</v>
      </c>
      <c r="CZ115" s="7">
        <v>1</v>
      </c>
      <c r="DA115" s="7">
        <v>0</v>
      </c>
      <c r="DB115" s="7">
        <v>0</v>
      </c>
      <c r="DC115" s="7">
        <v>1</v>
      </c>
      <c r="DD115" s="7">
        <v>0</v>
      </c>
      <c r="DE115" s="7">
        <v>0</v>
      </c>
      <c r="DF115" s="7">
        <v>1</v>
      </c>
      <c r="DG115" s="7">
        <v>0</v>
      </c>
      <c r="DH115" s="7">
        <v>0</v>
      </c>
      <c r="DI115" s="7">
        <v>1</v>
      </c>
      <c r="DJ115" s="7">
        <v>0</v>
      </c>
      <c r="DK115" s="7"/>
    </row>
    <row r="116" spans="1:115" x14ac:dyDescent="0.35">
      <c r="A116" s="7" t="s">
        <v>369</v>
      </c>
      <c r="B116" t="s">
        <v>350</v>
      </c>
      <c r="C116">
        <v>1</v>
      </c>
      <c r="D116">
        <v>0</v>
      </c>
      <c r="E116">
        <v>0</v>
      </c>
      <c r="F116">
        <v>0</v>
      </c>
      <c r="G116">
        <v>0</v>
      </c>
      <c r="H116" s="1">
        <f t="shared" si="3"/>
        <v>1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0</v>
      </c>
      <c r="P116">
        <v>0</v>
      </c>
      <c r="Q116">
        <v>0</v>
      </c>
      <c r="R116">
        <v>1</v>
      </c>
      <c r="S116">
        <v>0</v>
      </c>
      <c r="T116">
        <v>1</v>
      </c>
      <c r="U116">
        <v>0</v>
      </c>
      <c r="V116" s="7">
        <v>1</v>
      </c>
      <c r="W116" s="7">
        <v>0</v>
      </c>
      <c r="X116">
        <v>0</v>
      </c>
      <c r="Y116">
        <v>0</v>
      </c>
      <c r="Z116" s="7">
        <v>0</v>
      </c>
      <c r="AA116" s="7">
        <v>0</v>
      </c>
      <c r="AB116" s="7">
        <v>1</v>
      </c>
      <c r="AC116" s="7">
        <v>0</v>
      </c>
      <c r="AD116" s="7">
        <v>0</v>
      </c>
      <c r="AE116" s="7">
        <v>90</v>
      </c>
      <c r="AF116" s="7">
        <v>4</v>
      </c>
      <c r="AG116" s="7">
        <v>1</v>
      </c>
      <c r="AH116" s="7">
        <v>0</v>
      </c>
      <c r="AI116" s="7">
        <v>0</v>
      </c>
      <c r="AJ116" s="7">
        <v>0</v>
      </c>
      <c r="AK116" s="7">
        <v>0</v>
      </c>
      <c r="AL116" s="7">
        <v>0</v>
      </c>
      <c r="AM116" s="7">
        <v>0</v>
      </c>
      <c r="AN116" s="7">
        <v>0</v>
      </c>
      <c r="AO116" s="7">
        <v>1</v>
      </c>
      <c r="AP116" s="7">
        <v>0</v>
      </c>
      <c r="AQ116" s="7">
        <v>1</v>
      </c>
      <c r="AR116" s="7">
        <v>11</v>
      </c>
      <c r="AS116" s="7">
        <v>1</v>
      </c>
      <c r="AT116" s="7">
        <v>0</v>
      </c>
      <c r="AU116" s="7">
        <v>0</v>
      </c>
      <c r="AV116" s="7">
        <v>0</v>
      </c>
      <c r="AW116" s="7">
        <v>0</v>
      </c>
      <c r="AX116" s="7">
        <v>1</v>
      </c>
      <c r="AY116" s="7">
        <v>1</v>
      </c>
      <c r="AZ116" s="7">
        <v>0</v>
      </c>
      <c r="BA116" s="7">
        <v>0</v>
      </c>
      <c r="BB116" s="7">
        <v>1</v>
      </c>
      <c r="BC116">
        <v>1</v>
      </c>
      <c r="BD116">
        <v>0</v>
      </c>
      <c r="BE116">
        <v>1</v>
      </c>
      <c r="BF116">
        <v>1</v>
      </c>
      <c r="BG116">
        <v>0</v>
      </c>
      <c r="BH116">
        <v>1</v>
      </c>
      <c r="BI116">
        <v>0</v>
      </c>
      <c r="BJ116" s="7">
        <v>0</v>
      </c>
      <c r="BK116" s="7">
        <v>1</v>
      </c>
      <c r="BL116" s="7">
        <v>0</v>
      </c>
      <c r="BM116" s="7">
        <v>0</v>
      </c>
      <c r="BN116" s="7">
        <v>1</v>
      </c>
      <c r="BO116" s="7">
        <v>0</v>
      </c>
      <c r="BP116" s="7">
        <v>1</v>
      </c>
      <c r="BQ116" s="7">
        <v>1</v>
      </c>
      <c r="BR116" s="7">
        <v>0</v>
      </c>
      <c r="BS116" s="7">
        <v>1</v>
      </c>
      <c r="BT116" s="7">
        <v>7</v>
      </c>
      <c r="BU116" s="7">
        <v>7</v>
      </c>
      <c r="BV116" s="7">
        <v>4</v>
      </c>
      <c r="BW116" s="7">
        <v>7</v>
      </c>
      <c r="BX116" s="7">
        <v>7</v>
      </c>
      <c r="BY116" s="7">
        <v>7</v>
      </c>
      <c r="BZ116" s="7">
        <v>4</v>
      </c>
      <c r="CA116" s="7">
        <v>4</v>
      </c>
      <c r="CB116" s="7">
        <v>4</v>
      </c>
      <c r="CC116" s="7">
        <v>1</v>
      </c>
      <c r="CD116">
        <v>0</v>
      </c>
      <c r="CE116">
        <v>0</v>
      </c>
      <c r="CF116">
        <v>0</v>
      </c>
      <c r="CG116">
        <v>0</v>
      </c>
      <c r="CH116">
        <v>0</v>
      </c>
      <c r="CI116" s="7">
        <v>1</v>
      </c>
      <c r="CJ116" s="7">
        <v>0</v>
      </c>
      <c r="CK116" s="7">
        <v>0</v>
      </c>
      <c r="CL116" s="7">
        <v>1</v>
      </c>
      <c r="CM116" s="7">
        <v>0</v>
      </c>
      <c r="CN116" s="7">
        <v>0</v>
      </c>
      <c r="CO116" s="7">
        <v>1</v>
      </c>
      <c r="CP116" s="7">
        <v>0</v>
      </c>
      <c r="CQ116" s="7">
        <v>1</v>
      </c>
      <c r="CR116" s="7">
        <v>0</v>
      </c>
      <c r="CS116" s="7">
        <v>0</v>
      </c>
      <c r="CT116" s="7">
        <v>0</v>
      </c>
      <c r="CU116" s="7">
        <v>1</v>
      </c>
      <c r="CV116" s="7">
        <v>0</v>
      </c>
      <c r="CW116" s="7">
        <v>1</v>
      </c>
      <c r="CX116" s="7">
        <v>0</v>
      </c>
      <c r="CY116" s="7">
        <v>0</v>
      </c>
      <c r="CZ116" s="7">
        <v>1</v>
      </c>
      <c r="DA116" s="7">
        <v>0</v>
      </c>
      <c r="DB116" s="7">
        <v>1</v>
      </c>
      <c r="DC116" s="7">
        <v>0</v>
      </c>
      <c r="DD116" s="7">
        <v>0</v>
      </c>
      <c r="DE116" s="7">
        <v>1</v>
      </c>
      <c r="DF116" s="7">
        <v>0</v>
      </c>
      <c r="DG116" s="7">
        <v>0</v>
      </c>
      <c r="DH116" s="7">
        <v>1</v>
      </c>
      <c r="DI116" s="7">
        <v>0</v>
      </c>
      <c r="DJ116" s="7">
        <v>0</v>
      </c>
      <c r="DK116" s="7"/>
    </row>
    <row r="117" spans="1:115" x14ac:dyDescent="0.35">
      <c r="A117" s="7" t="s">
        <v>367</v>
      </c>
      <c r="B117" t="s">
        <v>351</v>
      </c>
      <c r="C117">
        <v>0</v>
      </c>
      <c r="D117">
        <v>1</v>
      </c>
      <c r="E117">
        <v>0</v>
      </c>
      <c r="F117">
        <v>0</v>
      </c>
      <c r="G117">
        <v>0</v>
      </c>
      <c r="H117" s="1">
        <f t="shared" si="3"/>
        <v>2</v>
      </c>
      <c r="I117">
        <v>1</v>
      </c>
      <c r="J117">
        <v>0</v>
      </c>
      <c r="K117">
        <v>0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1</v>
      </c>
      <c r="T117">
        <v>1</v>
      </c>
      <c r="U117">
        <v>0</v>
      </c>
      <c r="V117" s="7">
        <v>1</v>
      </c>
      <c r="W117" s="7">
        <v>0</v>
      </c>
      <c r="X117">
        <v>0</v>
      </c>
      <c r="Y117">
        <v>0</v>
      </c>
      <c r="Z117" s="7">
        <v>0</v>
      </c>
      <c r="AA117" s="7">
        <v>0</v>
      </c>
      <c r="AB117" s="7">
        <v>0</v>
      </c>
      <c r="AC117" s="7">
        <v>0</v>
      </c>
      <c r="AD117" s="7">
        <v>1</v>
      </c>
      <c r="AE117" s="7">
        <v>50</v>
      </c>
      <c r="AF117" s="7">
        <v>5</v>
      </c>
      <c r="AG117" s="7">
        <v>1</v>
      </c>
      <c r="AH117" s="7">
        <v>0</v>
      </c>
      <c r="AI117" s="7">
        <v>0</v>
      </c>
      <c r="AJ117" s="7">
        <v>0</v>
      </c>
      <c r="AK117" s="7">
        <v>0</v>
      </c>
      <c r="AL117" s="7">
        <v>0</v>
      </c>
      <c r="AM117" s="7">
        <v>0</v>
      </c>
      <c r="AN117" s="7">
        <v>0</v>
      </c>
      <c r="AO117" s="7">
        <v>1</v>
      </c>
      <c r="AP117" s="7">
        <v>0</v>
      </c>
      <c r="AQ117" s="7">
        <v>1</v>
      </c>
      <c r="AR117" s="7">
        <v>8</v>
      </c>
      <c r="AS117" s="7">
        <v>1</v>
      </c>
      <c r="AT117" s="7">
        <v>0</v>
      </c>
      <c r="AU117" s="7">
        <v>0</v>
      </c>
      <c r="AV117" s="7">
        <v>1</v>
      </c>
      <c r="AW117" s="7">
        <v>0</v>
      </c>
      <c r="AX117" s="7">
        <v>0</v>
      </c>
      <c r="AY117" s="7">
        <v>1</v>
      </c>
      <c r="AZ117" s="7">
        <v>0</v>
      </c>
      <c r="BA117" s="7">
        <v>0</v>
      </c>
      <c r="BB117" s="7">
        <v>1</v>
      </c>
      <c r="BC117">
        <v>1</v>
      </c>
      <c r="BD117">
        <v>0</v>
      </c>
      <c r="BE117">
        <v>0</v>
      </c>
      <c r="BF117">
        <v>1</v>
      </c>
      <c r="BG117">
        <v>0</v>
      </c>
      <c r="BH117">
        <v>1</v>
      </c>
      <c r="BI117" s="3">
        <v>0</v>
      </c>
      <c r="BJ117" s="16">
        <v>0</v>
      </c>
      <c r="BK117" s="7">
        <v>1</v>
      </c>
      <c r="BL117" s="7">
        <v>0</v>
      </c>
      <c r="BM117" s="7">
        <v>0</v>
      </c>
      <c r="BN117" s="7">
        <v>1</v>
      </c>
      <c r="BO117" s="7">
        <v>0</v>
      </c>
      <c r="BP117" s="7">
        <v>0</v>
      </c>
      <c r="BQ117" s="7">
        <v>1</v>
      </c>
      <c r="BR117" s="7">
        <v>1</v>
      </c>
      <c r="BS117" s="7">
        <v>0</v>
      </c>
      <c r="BT117" s="7">
        <v>7</v>
      </c>
      <c r="BU117" s="7">
        <v>6</v>
      </c>
      <c r="BV117" s="7">
        <v>4</v>
      </c>
      <c r="BW117" s="7">
        <v>7</v>
      </c>
      <c r="BX117" s="7">
        <v>6</v>
      </c>
      <c r="BY117" s="7">
        <v>6</v>
      </c>
      <c r="BZ117" s="7">
        <v>6</v>
      </c>
      <c r="CA117" s="7">
        <v>6</v>
      </c>
      <c r="CB117" s="7">
        <v>5</v>
      </c>
      <c r="CC117" s="7">
        <v>1</v>
      </c>
      <c r="CD117">
        <v>0</v>
      </c>
      <c r="CE117">
        <v>0</v>
      </c>
      <c r="CF117">
        <v>0</v>
      </c>
      <c r="CG117">
        <v>0</v>
      </c>
      <c r="CH117">
        <v>0</v>
      </c>
      <c r="CI117" s="7">
        <v>1</v>
      </c>
      <c r="CJ117" s="7">
        <v>0</v>
      </c>
      <c r="CK117" s="7">
        <v>0</v>
      </c>
      <c r="CL117" s="7">
        <v>1</v>
      </c>
      <c r="CM117" s="7">
        <v>0</v>
      </c>
      <c r="CN117" s="7">
        <v>1</v>
      </c>
      <c r="CO117" s="7">
        <v>0</v>
      </c>
      <c r="CP117" s="7">
        <v>0</v>
      </c>
      <c r="CQ117" s="7">
        <v>1</v>
      </c>
      <c r="CR117" s="7">
        <v>0</v>
      </c>
      <c r="CS117" s="7">
        <v>0</v>
      </c>
      <c r="CT117" s="7">
        <v>0</v>
      </c>
      <c r="CU117" s="7">
        <v>1</v>
      </c>
      <c r="CV117" s="7">
        <v>0</v>
      </c>
      <c r="CW117" s="7">
        <v>0</v>
      </c>
      <c r="CX117" s="7">
        <v>1</v>
      </c>
      <c r="CY117" s="7">
        <v>0</v>
      </c>
      <c r="CZ117" s="7">
        <v>0</v>
      </c>
      <c r="DA117" s="7">
        <v>1</v>
      </c>
      <c r="DB117" s="7">
        <v>1</v>
      </c>
      <c r="DC117" s="7">
        <v>0</v>
      </c>
      <c r="DD117" s="7">
        <v>0</v>
      </c>
      <c r="DE117" s="7">
        <v>0</v>
      </c>
      <c r="DF117" s="7">
        <v>1</v>
      </c>
      <c r="DG117" s="7">
        <v>0</v>
      </c>
      <c r="DH117" s="7">
        <v>1</v>
      </c>
      <c r="DI117" s="7">
        <v>0</v>
      </c>
      <c r="DJ117" s="7">
        <v>0</v>
      </c>
      <c r="DK117" s="7"/>
    </row>
    <row r="118" spans="1:115" x14ac:dyDescent="0.35">
      <c r="A118" s="7" t="s">
        <v>367</v>
      </c>
      <c r="B118" t="s">
        <v>352</v>
      </c>
      <c r="C118">
        <v>0</v>
      </c>
      <c r="D118">
        <v>0</v>
      </c>
      <c r="E118">
        <v>1</v>
      </c>
      <c r="F118">
        <v>0</v>
      </c>
      <c r="G118">
        <v>0</v>
      </c>
      <c r="H118" s="1">
        <f t="shared" si="3"/>
        <v>3</v>
      </c>
      <c r="I118">
        <v>1</v>
      </c>
      <c r="J118">
        <v>0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1</v>
      </c>
      <c r="T118">
        <v>1</v>
      </c>
      <c r="U118">
        <v>0</v>
      </c>
      <c r="V118" s="7">
        <v>1</v>
      </c>
      <c r="W118" s="7">
        <v>1</v>
      </c>
      <c r="X118">
        <v>0</v>
      </c>
      <c r="Y118">
        <v>0</v>
      </c>
      <c r="Z118" s="7">
        <v>0</v>
      </c>
      <c r="AA118" s="7">
        <v>0</v>
      </c>
      <c r="AB118" s="7">
        <v>0</v>
      </c>
      <c r="AC118" s="7">
        <v>0</v>
      </c>
      <c r="AD118" s="7">
        <v>1</v>
      </c>
      <c r="AE118" s="7">
        <v>75</v>
      </c>
      <c r="AF118" s="7">
        <v>3</v>
      </c>
      <c r="AG118" s="7">
        <v>1</v>
      </c>
      <c r="AH118" s="7">
        <v>0</v>
      </c>
      <c r="AI118" s="7">
        <v>0</v>
      </c>
      <c r="AJ118" s="7">
        <v>0</v>
      </c>
      <c r="AK118" s="7">
        <v>0</v>
      </c>
      <c r="AL118" s="7">
        <v>0</v>
      </c>
      <c r="AM118" s="7">
        <v>0</v>
      </c>
      <c r="AN118" s="7">
        <v>0</v>
      </c>
      <c r="AO118" s="7">
        <v>1</v>
      </c>
      <c r="AP118" s="7">
        <v>0</v>
      </c>
      <c r="AQ118" s="7">
        <v>1</v>
      </c>
      <c r="AR118" s="7">
        <v>7</v>
      </c>
      <c r="AS118" s="8">
        <v>1</v>
      </c>
      <c r="AT118" s="7">
        <v>0</v>
      </c>
      <c r="AU118" s="7">
        <v>0</v>
      </c>
      <c r="AV118" s="7">
        <v>1</v>
      </c>
      <c r="AW118" s="7">
        <v>0</v>
      </c>
      <c r="AX118" s="7">
        <v>0</v>
      </c>
      <c r="AY118" s="7">
        <v>1</v>
      </c>
      <c r="AZ118" s="7">
        <v>0</v>
      </c>
      <c r="BA118" s="7">
        <v>1</v>
      </c>
      <c r="BB118" s="7">
        <v>0</v>
      </c>
      <c r="BC118">
        <v>0</v>
      </c>
      <c r="BD118" s="7">
        <v>1</v>
      </c>
      <c r="BE118" s="7">
        <v>0</v>
      </c>
      <c r="BF118" s="7">
        <v>0</v>
      </c>
      <c r="BG118" s="7">
        <v>0</v>
      </c>
      <c r="BH118">
        <v>1</v>
      </c>
      <c r="BI118">
        <v>0</v>
      </c>
      <c r="BJ118" s="7">
        <v>1</v>
      </c>
      <c r="BK118" s="7">
        <v>1</v>
      </c>
      <c r="BL118" s="7">
        <v>0</v>
      </c>
      <c r="BM118" s="7">
        <v>0</v>
      </c>
      <c r="BN118" s="7">
        <v>1</v>
      </c>
      <c r="BO118" s="7">
        <v>0</v>
      </c>
      <c r="BP118" s="7">
        <v>1</v>
      </c>
      <c r="BQ118" s="7">
        <v>0</v>
      </c>
      <c r="BR118" s="7">
        <v>1</v>
      </c>
      <c r="BS118" s="7">
        <v>0</v>
      </c>
      <c r="BT118" s="7">
        <v>7</v>
      </c>
      <c r="BU118" s="7">
        <v>7</v>
      </c>
      <c r="BV118" s="7">
        <v>4</v>
      </c>
      <c r="BW118" s="7">
        <v>6</v>
      </c>
      <c r="BX118" s="7">
        <v>6</v>
      </c>
      <c r="BY118" s="7">
        <v>4</v>
      </c>
      <c r="BZ118" s="7">
        <v>5</v>
      </c>
      <c r="CA118" s="7">
        <v>6</v>
      </c>
      <c r="CB118" s="7">
        <v>6</v>
      </c>
      <c r="CC118" s="7">
        <v>1</v>
      </c>
      <c r="CD118">
        <v>0</v>
      </c>
      <c r="CE118">
        <v>0</v>
      </c>
      <c r="CF118">
        <v>0</v>
      </c>
      <c r="CG118">
        <v>0</v>
      </c>
      <c r="CH118">
        <v>1</v>
      </c>
      <c r="CI118" s="7">
        <v>0</v>
      </c>
      <c r="CJ118" s="7">
        <v>0</v>
      </c>
      <c r="CK118" s="7">
        <v>0</v>
      </c>
      <c r="CL118" s="7">
        <v>1</v>
      </c>
      <c r="CM118" s="7">
        <v>0</v>
      </c>
      <c r="CN118" s="7">
        <v>0</v>
      </c>
      <c r="CO118" s="7">
        <v>1</v>
      </c>
      <c r="CP118" s="7">
        <v>0</v>
      </c>
      <c r="CQ118" s="7">
        <v>1</v>
      </c>
      <c r="CR118" s="7">
        <v>0</v>
      </c>
      <c r="CS118" s="7">
        <v>0</v>
      </c>
      <c r="CT118" s="7">
        <v>0</v>
      </c>
      <c r="CU118" s="7">
        <v>1</v>
      </c>
      <c r="CV118" s="7">
        <v>0</v>
      </c>
      <c r="CW118" s="7">
        <v>1</v>
      </c>
      <c r="CX118" s="7">
        <v>0</v>
      </c>
      <c r="CY118" s="7" t="s">
        <v>370</v>
      </c>
      <c r="CZ118" s="7" t="s">
        <v>370</v>
      </c>
      <c r="DA118" s="7" t="s">
        <v>370</v>
      </c>
      <c r="DB118" s="7">
        <v>0</v>
      </c>
      <c r="DC118" s="7">
        <v>1</v>
      </c>
      <c r="DD118" s="7">
        <v>0</v>
      </c>
      <c r="DE118" s="7">
        <v>0</v>
      </c>
      <c r="DF118" s="7">
        <v>1</v>
      </c>
      <c r="DG118" s="7">
        <v>0</v>
      </c>
      <c r="DH118" s="7">
        <v>0</v>
      </c>
      <c r="DI118" s="7">
        <v>1</v>
      </c>
      <c r="DJ118" s="7">
        <v>0</v>
      </c>
      <c r="DK118" s="7"/>
    </row>
    <row r="119" spans="1:115" x14ac:dyDescent="0.35">
      <c r="A119" s="7" t="s">
        <v>367</v>
      </c>
      <c r="B119" t="s">
        <v>353</v>
      </c>
      <c r="C119">
        <v>0</v>
      </c>
      <c r="D119">
        <v>0</v>
      </c>
      <c r="E119">
        <v>1</v>
      </c>
      <c r="F119">
        <v>0</v>
      </c>
      <c r="G119">
        <v>0</v>
      </c>
      <c r="H119" s="1">
        <f t="shared" si="3"/>
        <v>3</v>
      </c>
      <c r="I119">
        <v>1</v>
      </c>
      <c r="J119">
        <v>0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0</v>
      </c>
      <c r="V119" s="7">
        <v>0</v>
      </c>
      <c r="W119" s="7">
        <v>1</v>
      </c>
      <c r="X119">
        <v>0</v>
      </c>
      <c r="Y119">
        <v>0</v>
      </c>
      <c r="Z119" s="7">
        <v>0</v>
      </c>
      <c r="AA119" s="7">
        <v>0</v>
      </c>
      <c r="AB119" s="7">
        <v>0</v>
      </c>
      <c r="AC119" s="7">
        <v>0</v>
      </c>
      <c r="AD119" s="7">
        <v>1</v>
      </c>
      <c r="AE119" s="7">
        <v>60</v>
      </c>
      <c r="AF119" s="7">
        <v>5</v>
      </c>
      <c r="AG119" s="7">
        <v>1</v>
      </c>
      <c r="AH119" s="7">
        <v>0</v>
      </c>
      <c r="AI119" s="7">
        <v>0</v>
      </c>
      <c r="AJ119" s="7">
        <v>0</v>
      </c>
      <c r="AK119" s="7">
        <v>0</v>
      </c>
      <c r="AL119" s="7">
        <v>0</v>
      </c>
      <c r="AM119" s="7">
        <v>0</v>
      </c>
      <c r="AN119" s="7">
        <v>0</v>
      </c>
      <c r="AO119" s="7">
        <v>1</v>
      </c>
      <c r="AP119" s="7">
        <v>0</v>
      </c>
      <c r="AQ119" s="7">
        <v>1</v>
      </c>
      <c r="AR119" s="7">
        <v>10</v>
      </c>
      <c r="AS119" s="7">
        <v>1</v>
      </c>
      <c r="AT119" s="7">
        <v>0</v>
      </c>
      <c r="AU119" s="7">
        <v>0</v>
      </c>
      <c r="AV119" s="7">
        <v>1</v>
      </c>
      <c r="AW119" s="7">
        <v>0</v>
      </c>
      <c r="AX119" s="7">
        <v>0</v>
      </c>
      <c r="AY119" s="7">
        <v>1</v>
      </c>
      <c r="AZ119" s="7">
        <v>0</v>
      </c>
      <c r="BA119" s="7">
        <v>0</v>
      </c>
      <c r="BB119" s="7">
        <v>1</v>
      </c>
      <c r="BC119">
        <v>1</v>
      </c>
      <c r="BD119">
        <v>0</v>
      </c>
      <c r="BE119">
        <v>1</v>
      </c>
      <c r="BF119">
        <v>0</v>
      </c>
      <c r="BG119">
        <v>0</v>
      </c>
      <c r="BH119">
        <v>0</v>
      </c>
      <c r="BI119">
        <v>0</v>
      </c>
      <c r="BJ119" s="7">
        <v>1</v>
      </c>
      <c r="BK119" s="7">
        <v>1</v>
      </c>
      <c r="BL119" s="7">
        <v>0</v>
      </c>
      <c r="BM119" s="7">
        <v>0</v>
      </c>
      <c r="BN119" s="7">
        <v>1</v>
      </c>
      <c r="BO119" s="7">
        <v>0</v>
      </c>
      <c r="BP119" s="7">
        <v>1</v>
      </c>
      <c r="BQ119" s="7">
        <v>0</v>
      </c>
      <c r="BR119" s="7">
        <v>1</v>
      </c>
      <c r="BS119" s="7">
        <v>0</v>
      </c>
      <c r="BT119" s="7">
        <v>7</v>
      </c>
      <c r="BU119" s="7">
        <v>7</v>
      </c>
      <c r="BV119" s="7">
        <v>3</v>
      </c>
      <c r="BW119" s="7">
        <v>7</v>
      </c>
      <c r="BX119" s="7">
        <v>5</v>
      </c>
      <c r="BY119" s="7">
        <v>5</v>
      </c>
      <c r="BZ119" s="7">
        <v>5</v>
      </c>
      <c r="CA119" s="7">
        <v>5</v>
      </c>
      <c r="CB119" s="7">
        <v>4</v>
      </c>
      <c r="CC119" s="7">
        <v>0</v>
      </c>
      <c r="CD119">
        <v>1</v>
      </c>
      <c r="CE119">
        <v>0</v>
      </c>
      <c r="CF119">
        <v>0</v>
      </c>
      <c r="CG119">
        <v>0</v>
      </c>
      <c r="CH119">
        <v>1</v>
      </c>
      <c r="CI119" s="7">
        <v>0</v>
      </c>
      <c r="CJ119" s="7">
        <v>0</v>
      </c>
      <c r="CK119" s="7">
        <v>0</v>
      </c>
      <c r="CL119" s="7">
        <v>1</v>
      </c>
      <c r="CM119" s="7">
        <v>0</v>
      </c>
      <c r="CN119" s="7">
        <v>1</v>
      </c>
      <c r="CO119" s="7">
        <v>0</v>
      </c>
      <c r="CP119" s="7">
        <v>0</v>
      </c>
      <c r="CQ119" s="7">
        <v>1</v>
      </c>
      <c r="CR119" s="7">
        <v>0</v>
      </c>
      <c r="CS119" s="7">
        <v>0</v>
      </c>
      <c r="CT119" s="7">
        <v>1</v>
      </c>
      <c r="CU119" s="7">
        <v>0</v>
      </c>
      <c r="CV119" s="7">
        <v>0</v>
      </c>
      <c r="CW119" s="7">
        <v>1</v>
      </c>
      <c r="CX119" s="7">
        <v>0</v>
      </c>
      <c r="CY119" s="7">
        <v>0</v>
      </c>
      <c r="CZ119" s="7">
        <v>1</v>
      </c>
      <c r="DA119" s="7">
        <v>0</v>
      </c>
      <c r="DB119" s="7">
        <v>0</v>
      </c>
      <c r="DC119" s="7">
        <v>0</v>
      </c>
      <c r="DD119" s="7">
        <v>1</v>
      </c>
      <c r="DE119" s="7">
        <v>0</v>
      </c>
      <c r="DF119" s="7">
        <v>1</v>
      </c>
      <c r="DG119" s="7">
        <v>0</v>
      </c>
      <c r="DH119" s="7">
        <v>0</v>
      </c>
      <c r="DI119" s="7">
        <v>1</v>
      </c>
      <c r="DJ119" s="7">
        <v>0</v>
      </c>
      <c r="DK119" s="7"/>
    </row>
    <row r="120" spans="1:115" x14ac:dyDescent="0.35">
      <c r="A120" s="7" t="s">
        <v>367</v>
      </c>
      <c r="B120" t="s">
        <v>354</v>
      </c>
      <c r="C120">
        <v>0</v>
      </c>
      <c r="D120">
        <v>1</v>
      </c>
      <c r="E120">
        <v>0</v>
      </c>
      <c r="F120">
        <v>0</v>
      </c>
      <c r="G120">
        <v>0</v>
      </c>
      <c r="H120" s="1">
        <f t="shared" si="3"/>
        <v>2</v>
      </c>
      <c r="I120">
        <v>0</v>
      </c>
      <c r="J120">
        <v>0</v>
      </c>
      <c r="K120">
        <v>0</v>
      </c>
      <c r="L120">
        <v>1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1</v>
      </c>
      <c r="T120">
        <v>1</v>
      </c>
      <c r="U120">
        <v>0</v>
      </c>
      <c r="V120" s="7">
        <v>0</v>
      </c>
      <c r="W120" s="7">
        <v>1</v>
      </c>
      <c r="X120">
        <v>0</v>
      </c>
      <c r="Y120">
        <v>0</v>
      </c>
      <c r="Z120" s="7">
        <v>0</v>
      </c>
      <c r="AA120" s="7">
        <v>1</v>
      </c>
      <c r="AB120" s="7">
        <v>0</v>
      </c>
      <c r="AC120" s="7">
        <v>0</v>
      </c>
      <c r="AD120" s="7">
        <v>0</v>
      </c>
      <c r="AE120" s="7">
        <v>20</v>
      </c>
      <c r="AF120" s="7">
        <v>3</v>
      </c>
      <c r="AG120" s="7">
        <v>1</v>
      </c>
      <c r="AH120" s="7">
        <v>0</v>
      </c>
      <c r="AI120" s="7">
        <v>0</v>
      </c>
      <c r="AJ120" s="7">
        <v>0</v>
      </c>
      <c r="AK120" s="7">
        <v>0</v>
      </c>
      <c r="AL120" s="7">
        <v>0</v>
      </c>
      <c r="AM120" s="7">
        <v>0</v>
      </c>
      <c r="AN120" s="7">
        <v>0</v>
      </c>
      <c r="AO120" s="7">
        <v>1</v>
      </c>
      <c r="AP120" s="7">
        <v>0</v>
      </c>
      <c r="AQ120" s="7">
        <v>1</v>
      </c>
      <c r="AR120" s="7">
        <v>11</v>
      </c>
      <c r="AS120" s="7">
        <v>1</v>
      </c>
      <c r="AT120" s="7">
        <v>0</v>
      </c>
      <c r="AU120" s="7">
        <v>0</v>
      </c>
      <c r="AV120" s="7">
        <v>1</v>
      </c>
      <c r="AW120" s="7">
        <v>0</v>
      </c>
      <c r="AX120" s="7">
        <v>0</v>
      </c>
      <c r="AY120" s="7">
        <v>1</v>
      </c>
      <c r="AZ120" s="7">
        <v>0</v>
      </c>
      <c r="BA120" s="7">
        <v>1</v>
      </c>
      <c r="BB120" s="7">
        <v>0</v>
      </c>
      <c r="BC120">
        <v>1</v>
      </c>
      <c r="BD120">
        <v>0</v>
      </c>
      <c r="BE120">
        <v>0</v>
      </c>
      <c r="BF120">
        <v>0</v>
      </c>
      <c r="BG120">
        <v>1</v>
      </c>
      <c r="BH120">
        <v>0</v>
      </c>
      <c r="BI120">
        <v>0</v>
      </c>
      <c r="BJ120" s="7">
        <v>1</v>
      </c>
      <c r="BK120" s="7">
        <v>1</v>
      </c>
      <c r="BL120" s="7">
        <v>0</v>
      </c>
      <c r="BM120" s="7">
        <v>0</v>
      </c>
      <c r="BN120" s="7">
        <v>1</v>
      </c>
      <c r="BO120" s="7">
        <v>0</v>
      </c>
      <c r="BP120" s="7">
        <v>0</v>
      </c>
      <c r="BQ120" s="7">
        <v>1</v>
      </c>
      <c r="BR120" s="7">
        <v>1</v>
      </c>
      <c r="BS120" s="7">
        <v>0</v>
      </c>
      <c r="BT120" s="7">
        <v>7</v>
      </c>
      <c r="BU120" s="7">
        <v>6</v>
      </c>
      <c r="BV120" s="7">
        <v>6</v>
      </c>
      <c r="BW120" s="7">
        <v>7</v>
      </c>
      <c r="BX120" s="7">
        <v>5</v>
      </c>
      <c r="BY120" s="7">
        <v>4</v>
      </c>
      <c r="BZ120" s="7">
        <v>4</v>
      </c>
      <c r="CA120" s="7">
        <v>5</v>
      </c>
      <c r="CB120" s="7">
        <v>5</v>
      </c>
      <c r="CC120" s="7">
        <v>1</v>
      </c>
      <c r="CD120">
        <v>0</v>
      </c>
      <c r="CE120">
        <v>0</v>
      </c>
      <c r="CF120">
        <v>0</v>
      </c>
      <c r="CG120">
        <v>0</v>
      </c>
      <c r="CH120">
        <v>1</v>
      </c>
      <c r="CI120" s="7">
        <v>0</v>
      </c>
      <c r="CJ120" s="7">
        <v>0</v>
      </c>
      <c r="CK120" s="7">
        <v>0</v>
      </c>
      <c r="CL120" s="7">
        <v>1</v>
      </c>
      <c r="CM120" s="7">
        <v>0</v>
      </c>
      <c r="CN120" s="7">
        <v>0</v>
      </c>
      <c r="CO120" s="7">
        <v>1</v>
      </c>
      <c r="CP120" s="7">
        <v>0</v>
      </c>
      <c r="CQ120" s="7">
        <v>1</v>
      </c>
      <c r="CR120" s="7">
        <v>0</v>
      </c>
      <c r="CS120" s="7">
        <v>0</v>
      </c>
      <c r="CT120" s="7">
        <v>1</v>
      </c>
      <c r="CU120" s="7">
        <v>0</v>
      </c>
      <c r="CV120" s="7">
        <v>0</v>
      </c>
      <c r="CW120" s="7">
        <v>1</v>
      </c>
      <c r="CX120" s="7">
        <v>0</v>
      </c>
      <c r="CY120" s="7">
        <v>0</v>
      </c>
      <c r="CZ120" s="7">
        <v>0</v>
      </c>
      <c r="DA120" s="7">
        <v>1</v>
      </c>
      <c r="DB120" s="7">
        <v>1</v>
      </c>
      <c r="DC120" s="7">
        <v>0</v>
      </c>
      <c r="DD120" s="7">
        <v>0</v>
      </c>
      <c r="DE120" s="7">
        <v>0</v>
      </c>
      <c r="DF120" s="7">
        <v>1</v>
      </c>
      <c r="DG120" s="7">
        <v>0</v>
      </c>
      <c r="DH120" s="7">
        <v>0</v>
      </c>
      <c r="DI120" s="7">
        <v>1</v>
      </c>
      <c r="DJ120" s="7">
        <v>0</v>
      </c>
      <c r="DK120" s="7"/>
    </row>
    <row r="121" spans="1:115" x14ac:dyDescent="0.35">
      <c r="A121" s="7" t="s">
        <v>367</v>
      </c>
      <c r="B121" t="s">
        <v>355</v>
      </c>
      <c r="C121">
        <v>0</v>
      </c>
      <c r="D121">
        <v>0</v>
      </c>
      <c r="E121">
        <v>1</v>
      </c>
      <c r="F121">
        <v>0</v>
      </c>
      <c r="G121">
        <v>0</v>
      </c>
      <c r="H121" s="1">
        <f t="shared" si="3"/>
        <v>3</v>
      </c>
      <c r="I121">
        <v>1</v>
      </c>
      <c r="J121">
        <v>0</v>
      </c>
      <c r="K121">
        <v>0</v>
      </c>
      <c r="L121">
        <v>1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1</v>
      </c>
      <c r="T121">
        <v>1</v>
      </c>
      <c r="U121">
        <v>0</v>
      </c>
      <c r="V121" s="7">
        <v>1</v>
      </c>
      <c r="W121" s="7">
        <v>1</v>
      </c>
      <c r="X121">
        <v>0</v>
      </c>
      <c r="Y121">
        <v>0</v>
      </c>
      <c r="Z121" s="7">
        <v>0</v>
      </c>
      <c r="AA121" s="7">
        <v>0</v>
      </c>
      <c r="AB121" s="7">
        <v>0</v>
      </c>
      <c r="AC121" s="7">
        <v>1</v>
      </c>
      <c r="AD121" s="7">
        <v>0</v>
      </c>
      <c r="AE121" s="7">
        <v>50</v>
      </c>
      <c r="AF121" s="7">
        <v>5</v>
      </c>
      <c r="AG121" s="7">
        <v>1</v>
      </c>
      <c r="AH121" s="7">
        <v>0</v>
      </c>
      <c r="AI121" s="7">
        <v>0</v>
      </c>
      <c r="AJ121" s="7">
        <v>0</v>
      </c>
      <c r="AK121" s="7">
        <v>0</v>
      </c>
      <c r="AL121" s="7">
        <v>0</v>
      </c>
      <c r="AM121" s="7">
        <v>0</v>
      </c>
      <c r="AN121" s="7">
        <v>0</v>
      </c>
      <c r="AO121" s="7">
        <v>1</v>
      </c>
      <c r="AP121" s="7">
        <v>0</v>
      </c>
      <c r="AQ121" s="7">
        <v>1</v>
      </c>
      <c r="AR121" s="7">
        <v>15</v>
      </c>
      <c r="AS121" s="7">
        <v>1</v>
      </c>
      <c r="AT121" s="7">
        <v>0</v>
      </c>
      <c r="AU121" s="7">
        <v>0</v>
      </c>
      <c r="AV121" s="7">
        <v>0</v>
      </c>
      <c r="AW121" s="7">
        <v>1</v>
      </c>
      <c r="AX121" s="7">
        <v>0</v>
      </c>
      <c r="AY121" s="7">
        <v>1</v>
      </c>
      <c r="AZ121" s="7">
        <v>0</v>
      </c>
      <c r="BA121" s="7">
        <v>0</v>
      </c>
      <c r="BB121" s="7">
        <v>1</v>
      </c>
      <c r="BC121">
        <v>1</v>
      </c>
      <c r="BD121">
        <v>0</v>
      </c>
      <c r="BE121">
        <v>0</v>
      </c>
      <c r="BF121">
        <v>1</v>
      </c>
      <c r="BG121">
        <v>0</v>
      </c>
      <c r="BH121">
        <v>1</v>
      </c>
      <c r="BI121">
        <v>0</v>
      </c>
      <c r="BJ121">
        <v>0</v>
      </c>
      <c r="BK121">
        <v>1</v>
      </c>
      <c r="BL121">
        <v>0</v>
      </c>
      <c r="BM121">
        <v>0</v>
      </c>
      <c r="BN121">
        <v>1</v>
      </c>
      <c r="BO121">
        <v>0</v>
      </c>
      <c r="BP121">
        <v>0</v>
      </c>
      <c r="BQ121">
        <v>1</v>
      </c>
      <c r="BR121">
        <v>1</v>
      </c>
      <c r="BS121">
        <v>0</v>
      </c>
      <c r="BT121">
        <v>6</v>
      </c>
      <c r="BU121">
        <v>6</v>
      </c>
      <c r="BV121">
        <v>5</v>
      </c>
      <c r="BW121">
        <v>7</v>
      </c>
      <c r="BX121">
        <v>6</v>
      </c>
      <c r="BY121">
        <v>5</v>
      </c>
      <c r="BZ121">
        <v>4</v>
      </c>
      <c r="CA121">
        <v>3</v>
      </c>
      <c r="CB121">
        <v>2</v>
      </c>
      <c r="CC121">
        <v>1</v>
      </c>
      <c r="CD121">
        <v>0</v>
      </c>
      <c r="CE121">
        <v>0</v>
      </c>
      <c r="CF121">
        <v>0</v>
      </c>
      <c r="CG121">
        <v>0</v>
      </c>
      <c r="CH121">
        <v>0</v>
      </c>
      <c r="CI121" s="7">
        <v>1</v>
      </c>
      <c r="CJ121" s="7">
        <v>0</v>
      </c>
      <c r="CK121" s="7">
        <v>0</v>
      </c>
      <c r="CL121" s="7">
        <v>1</v>
      </c>
      <c r="CM121" s="7">
        <v>0</v>
      </c>
      <c r="CN121" s="7">
        <v>0</v>
      </c>
      <c r="CO121" s="7">
        <v>1</v>
      </c>
      <c r="CP121" s="7">
        <v>0</v>
      </c>
      <c r="CQ121" s="7">
        <v>1</v>
      </c>
      <c r="CR121" s="7">
        <v>0</v>
      </c>
      <c r="CS121" s="7">
        <v>0</v>
      </c>
      <c r="CT121" s="7">
        <v>1</v>
      </c>
      <c r="CU121" s="7">
        <v>0</v>
      </c>
      <c r="CV121" s="7">
        <v>0</v>
      </c>
      <c r="CW121" s="7">
        <v>1</v>
      </c>
      <c r="CX121" s="7">
        <v>0</v>
      </c>
      <c r="CY121" s="7">
        <v>0</v>
      </c>
      <c r="CZ121" s="7">
        <v>0</v>
      </c>
      <c r="DA121" s="7">
        <v>1</v>
      </c>
      <c r="DB121" s="7">
        <v>0</v>
      </c>
      <c r="DC121" s="7">
        <v>0</v>
      </c>
      <c r="DD121" s="7">
        <v>1</v>
      </c>
      <c r="DE121" s="7">
        <v>0</v>
      </c>
      <c r="DF121" s="7">
        <v>1</v>
      </c>
      <c r="DG121" s="7">
        <v>0</v>
      </c>
      <c r="DH121" s="7">
        <v>1</v>
      </c>
      <c r="DI121" s="7">
        <v>0</v>
      </c>
      <c r="DJ121" s="7">
        <v>0</v>
      </c>
      <c r="DK121" s="7"/>
    </row>
    <row r="122" spans="1:115" x14ac:dyDescent="0.35">
      <c r="A122" s="7" t="s">
        <v>367</v>
      </c>
      <c r="B122" t="s">
        <v>356</v>
      </c>
      <c r="C122">
        <v>0</v>
      </c>
      <c r="D122">
        <v>0</v>
      </c>
      <c r="E122">
        <v>1</v>
      </c>
      <c r="F122">
        <v>0</v>
      </c>
      <c r="G122">
        <v>0</v>
      </c>
      <c r="H122" s="1">
        <f t="shared" si="3"/>
        <v>3</v>
      </c>
      <c r="I122">
        <v>1</v>
      </c>
      <c r="J122">
        <v>0</v>
      </c>
      <c r="K122">
        <v>0</v>
      </c>
      <c r="L122">
        <v>1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0</v>
      </c>
      <c r="V122" s="7">
        <v>0</v>
      </c>
      <c r="W122" s="7">
        <v>1</v>
      </c>
      <c r="X122">
        <v>0</v>
      </c>
      <c r="Y122">
        <v>0</v>
      </c>
      <c r="Z122" s="7">
        <v>0</v>
      </c>
      <c r="AA122" s="7">
        <v>0</v>
      </c>
      <c r="AB122" s="7">
        <v>0</v>
      </c>
      <c r="AC122" s="7">
        <v>0</v>
      </c>
      <c r="AD122" s="7">
        <v>1</v>
      </c>
      <c r="AE122" s="7">
        <v>50</v>
      </c>
      <c r="AF122" s="7">
        <v>5</v>
      </c>
      <c r="AG122" s="7">
        <v>1</v>
      </c>
      <c r="AH122" s="7">
        <v>0</v>
      </c>
      <c r="AI122" s="7">
        <v>0</v>
      </c>
      <c r="AJ122" s="7">
        <v>0</v>
      </c>
      <c r="AK122" s="7">
        <v>0</v>
      </c>
      <c r="AL122" s="7">
        <v>0</v>
      </c>
      <c r="AM122" s="7">
        <v>0</v>
      </c>
      <c r="AN122" s="7">
        <v>0</v>
      </c>
      <c r="AO122" s="7">
        <v>1</v>
      </c>
      <c r="AP122" s="7">
        <v>0</v>
      </c>
      <c r="AQ122" s="7">
        <v>1</v>
      </c>
      <c r="AR122" s="7">
        <v>10</v>
      </c>
      <c r="AS122" s="7">
        <v>1</v>
      </c>
      <c r="AT122" s="7">
        <v>0</v>
      </c>
      <c r="AU122" s="7">
        <v>0</v>
      </c>
      <c r="AV122" s="7">
        <v>0</v>
      </c>
      <c r="AW122" s="7">
        <v>1</v>
      </c>
      <c r="AX122" s="7">
        <v>0</v>
      </c>
      <c r="AY122" s="7">
        <v>1</v>
      </c>
      <c r="AZ122" s="7">
        <v>0</v>
      </c>
      <c r="BA122" s="7">
        <v>0</v>
      </c>
      <c r="BB122" s="7">
        <v>1</v>
      </c>
      <c r="BC122">
        <v>1</v>
      </c>
      <c r="BD122">
        <v>0</v>
      </c>
      <c r="BE122">
        <v>1</v>
      </c>
      <c r="BF122">
        <v>1</v>
      </c>
      <c r="BG122">
        <v>0</v>
      </c>
      <c r="BH122">
        <v>1</v>
      </c>
      <c r="BI122">
        <v>0</v>
      </c>
      <c r="BJ122">
        <v>0</v>
      </c>
      <c r="BK122">
        <v>1</v>
      </c>
      <c r="BL122">
        <v>0</v>
      </c>
      <c r="BM122">
        <v>0</v>
      </c>
      <c r="BN122">
        <v>1</v>
      </c>
      <c r="BO122">
        <v>0</v>
      </c>
      <c r="BP122">
        <v>0</v>
      </c>
      <c r="BQ122">
        <v>1</v>
      </c>
      <c r="BR122">
        <v>1</v>
      </c>
      <c r="BS122">
        <v>0</v>
      </c>
      <c r="BT122">
        <v>7</v>
      </c>
      <c r="BU122">
        <v>6</v>
      </c>
      <c r="BV122">
        <v>4</v>
      </c>
      <c r="BW122">
        <v>6</v>
      </c>
      <c r="BX122">
        <v>6</v>
      </c>
      <c r="BY122">
        <v>5</v>
      </c>
      <c r="BZ122">
        <v>3</v>
      </c>
      <c r="CA122">
        <v>5</v>
      </c>
      <c r="CB122">
        <v>5</v>
      </c>
      <c r="CC122">
        <v>1</v>
      </c>
      <c r="CD122">
        <v>0</v>
      </c>
      <c r="CE122">
        <v>0</v>
      </c>
      <c r="CF122">
        <v>0</v>
      </c>
      <c r="CG122">
        <v>0</v>
      </c>
      <c r="CH122">
        <v>1</v>
      </c>
      <c r="CI122" s="7">
        <v>0</v>
      </c>
      <c r="CJ122" s="7">
        <v>0</v>
      </c>
      <c r="CK122" s="7">
        <v>0</v>
      </c>
      <c r="CL122" s="7">
        <v>1</v>
      </c>
      <c r="CM122" s="7">
        <v>0</v>
      </c>
      <c r="CN122" s="7">
        <v>0</v>
      </c>
      <c r="CO122" s="7">
        <v>1</v>
      </c>
      <c r="CP122" s="7">
        <v>0</v>
      </c>
      <c r="CQ122" s="7">
        <v>1</v>
      </c>
      <c r="CR122" s="7">
        <v>0</v>
      </c>
      <c r="CS122" s="7">
        <v>0</v>
      </c>
      <c r="CT122" s="7">
        <v>0</v>
      </c>
      <c r="CU122" s="7">
        <v>1</v>
      </c>
      <c r="CV122" s="7">
        <v>0</v>
      </c>
      <c r="CW122" s="7">
        <v>1</v>
      </c>
      <c r="CX122" s="7">
        <v>0</v>
      </c>
      <c r="CY122" s="7">
        <v>0</v>
      </c>
      <c r="CZ122" s="7">
        <v>1</v>
      </c>
      <c r="DA122" s="7">
        <v>0</v>
      </c>
      <c r="DB122" s="7">
        <v>0</v>
      </c>
      <c r="DC122" s="7">
        <v>1</v>
      </c>
      <c r="DD122" s="7">
        <v>0</v>
      </c>
      <c r="DE122" s="7">
        <v>0</v>
      </c>
      <c r="DF122" s="7">
        <v>0</v>
      </c>
      <c r="DG122" s="7">
        <v>1</v>
      </c>
      <c r="DH122" s="7">
        <v>0</v>
      </c>
      <c r="DI122" s="7">
        <v>0</v>
      </c>
      <c r="DJ122" s="7">
        <v>1</v>
      </c>
      <c r="DK122" s="7"/>
    </row>
    <row r="123" spans="1:115" x14ac:dyDescent="0.35">
      <c r="A123" s="7" t="s">
        <v>367</v>
      </c>
      <c r="B123" t="s">
        <v>357</v>
      </c>
      <c r="C123">
        <v>0</v>
      </c>
      <c r="D123">
        <v>0</v>
      </c>
      <c r="E123">
        <v>0</v>
      </c>
      <c r="F123">
        <v>1</v>
      </c>
      <c r="G123">
        <v>0</v>
      </c>
      <c r="H123" s="1">
        <f t="shared" si="3"/>
        <v>4</v>
      </c>
      <c r="I123">
        <v>1</v>
      </c>
      <c r="J123">
        <v>0</v>
      </c>
      <c r="K123">
        <v>0</v>
      </c>
      <c r="L123">
        <v>1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0</v>
      </c>
      <c r="T123">
        <v>1</v>
      </c>
      <c r="U123">
        <v>0</v>
      </c>
      <c r="V123">
        <v>1</v>
      </c>
      <c r="W123">
        <v>0</v>
      </c>
      <c r="X123">
        <v>0</v>
      </c>
      <c r="Y123">
        <v>0</v>
      </c>
      <c r="Z123" s="7">
        <v>0</v>
      </c>
      <c r="AA123" s="7">
        <v>1</v>
      </c>
      <c r="AB123" s="7">
        <v>0</v>
      </c>
      <c r="AC123" s="7">
        <v>0</v>
      </c>
      <c r="AD123" s="7">
        <v>0</v>
      </c>
      <c r="AE123" s="7">
        <v>40</v>
      </c>
      <c r="AF123" s="7">
        <v>3</v>
      </c>
      <c r="AG123" s="7">
        <v>1</v>
      </c>
      <c r="AH123" s="7">
        <v>0</v>
      </c>
      <c r="AI123" s="7">
        <v>0</v>
      </c>
      <c r="AJ123" s="7">
        <v>0</v>
      </c>
      <c r="AK123" s="7">
        <v>0</v>
      </c>
      <c r="AL123" s="7">
        <v>0</v>
      </c>
      <c r="AM123" s="7">
        <v>0</v>
      </c>
      <c r="AN123" s="7">
        <v>0</v>
      </c>
      <c r="AO123" s="7">
        <v>1</v>
      </c>
      <c r="AP123" s="7">
        <v>0</v>
      </c>
      <c r="AQ123" s="7">
        <v>1</v>
      </c>
      <c r="AR123" s="7">
        <v>2</v>
      </c>
      <c r="AS123" s="7">
        <v>1</v>
      </c>
      <c r="AT123" s="7">
        <v>0</v>
      </c>
      <c r="AU123" s="7">
        <v>1</v>
      </c>
      <c r="AV123" s="7">
        <v>0</v>
      </c>
      <c r="AW123" s="7">
        <v>0</v>
      </c>
      <c r="AX123" s="7">
        <v>0</v>
      </c>
      <c r="AY123" s="7">
        <v>1</v>
      </c>
      <c r="AZ123" s="7">
        <v>0</v>
      </c>
      <c r="BA123" s="7">
        <v>1</v>
      </c>
      <c r="BB123" s="7">
        <v>0</v>
      </c>
      <c r="BC123">
        <v>1</v>
      </c>
      <c r="BD123" s="7">
        <v>0</v>
      </c>
      <c r="BE123">
        <v>0</v>
      </c>
      <c r="BF123" s="7">
        <v>1</v>
      </c>
      <c r="BG123">
        <v>0</v>
      </c>
      <c r="BH123">
        <v>1</v>
      </c>
      <c r="BI123">
        <v>0</v>
      </c>
      <c r="BJ123">
        <v>0</v>
      </c>
      <c r="BK123">
        <v>1</v>
      </c>
      <c r="BL123">
        <v>0</v>
      </c>
      <c r="BM123">
        <v>0</v>
      </c>
      <c r="BN123">
        <v>1</v>
      </c>
      <c r="BO123">
        <v>0</v>
      </c>
      <c r="BP123">
        <v>1</v>
      </c>
      <c r="BQ123">
        <v>0</v>
      </c>
      <c r="BR123">
        <v>1</v>
      </c>
      <c r="BS123">
        <v>0</v>
      </c>
      <c r="BT123">
        <v>7</v>
      </c>
      <c r="BU123">
        <v>6</v>
      </c>
      <c r="BV123">
        <v>7</v>
      </c>
      <c r="BW123">
        <v>7</v>
      </c>
      <c r="BX123">
        <v>4</v>
      </c>
      <c r="BY123">
        <v>2</v>
      </c>
      <c r="BZ123">
        <v>3</v>
      </c>
      <c r="CA123">
        <v>3</v>
      </c>
      <c r="CB123">
        <v>3</v>
      </c>
      <c r="CC123">
        <v>0</v>
      </c>
      <c r="CD123">
        <v>1</v>
      </c>
      <c r="CE123">
        <v>0</v>
      </c>
      <c r="CF123">
        <v>0</v>
      </c>
      <c r="CG123">
        <v>0</v>
      </c>
      <c r="CH123">
        <v>1</v>
      </c>
      <c r="CI123" s="7">
        <v>0</v>
      </c>
      <c r="CJ123" s="7">
        <v>1</v>
      </c>
      <c r="CK123" s="7">
        <v>0</v>
      </c>
      <c r="CL123" s="7">
        <v>0</v>
      </c>
      <c r="CM123" s="7">
        <v>0</v>
      </c>
      <c r="CN123" s="7">
        <v>1</v>
      </c>
      <c r="CO123" s="7">
        <v>0</v>
      </c>
      <c r="CP123" s="7">
        <v>0</v>
      </c>
      <c r="CQ123" s="7">
        <v>1</v>
      </c>
      <c r="CR123" s="7">
        <v>0</v>
      </c>
      <c r="CS123" s="7">
        <v>1</v>
      </c>
      <c r="CT123" s="7">
        <v>0</v>
      </c>
      <c r="CU123" s="7">
        <v>0</v>
      </c>
      <c r="CV123" s="7">
        <v>0</v>
      </c>
      <c r="CW123" s="7">
        <v>0</v>
      </c>
      <c r="CX123" s="7">
        <v>1</v>
      </c>
      <c r="CY123" s="7">
        <v>1</v>
      </c>
      <c r="CZ123" s="7">
        <v>0</v>
      </c>
      <c r="DA123" s="7">
        <v>0</v>
      </c>
      <c r="DB123" s="7">
        <v>0</v>
      </c>
      <c r="DC123" s="7">
        <v>0</v>
      </c>
      <c r="DD123" s="7">
        <v>1</v>
      </c>
      <c r="DE123" s="7">
        <v>0</v>
      </c>
      <c r="DF123" s="7">
        <v>1</v>
      </c>
      <c r="DG123" s="7">
        <v>0</v>
      </c>
      <c r="DH123" s="7">
        <v>1</v>
      </c>
      <c r="DI123" s="7">
        <v>0</v>
      </c>
      <c r="DJ123" s="7">
        <v>0</v>
      </c>
      <c r="DK123" s="7"/>
    </row>
    <row r="124" spans="1:115" x14ac:dyDescent="0.35">
      <c r="A124" s="7" t="s">
        <v>367</v>
      </c>
      <c r="B124" t="s">
        <v>358</v>
      </c>
      <c r="C124">
        <v>0</v>
      </c>
      <c r="D124">
        <v>0</v>
      </c>
      <c r="E124">
        <v>1</v>
      </c>
      <c r="F124">
        <v>0</v>
      </c>
      <c r="G124">
        <v>0</v>
      </c>
      <c r="H124" s="1">
        <f t="shared" si="3"/>
        <v>3</v>
      </c>
      <c r="I124">
        <v>1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1</v>
      </c>
      <c r="T124">
        <v>1</v>
      </c>
      <c r="U124">
        <v>0</v>
      </c>
      <c r="V124">
        <v>0</v>
      </c>
      <c r="W124">
        <v>1</v>
      </c>
      <c r="X124">
        <v>0</v>
      </c>
      <c r="Y124">
        <v>0</v>
      </c>
      <c r="Z124" s="7">
        <v>0</v>
      </c>
      <c r="AA124" s="7">
        <v>0</v>
      </c>
      <c r="AB124" s="7">
        <v>1</v>
      </c>
      <c r="AC124" s="7">
        <v>0</v>
      </c>
      <c r="AD124" s="7">
        <v>0</v>
      </c>
      <c r="AE124" s="7">
        <v>90</v>
      </c>
      <c r="AF124" s="7">
        <v>2</v>
      </c>
      <c r="AG124" s="7">
        <v>1</v>
      </c>
      <c r="AH124" s="7">
        <v>0</v>
      </c>
      <c r="AI124" s="7">
        <v>0</v>
      </c>
      <c r="AJ124" s="7">
        <v>0</v>
      </c>
      <c r="AK124" s="7">
        <v>0</v>
      </c>
      <c r="AL124" s="7">
        <v>0</v>
      </c>
      <c r="AM124" s="7">
        <v>0</v>
      </c>
      <c r="AN124" s="7">
        <v>0</v>
      </c>
      <c r="AO124" s="7">
        <v>1</v>
      </c>
      <c r="AP124" s="7">
        <v>0</v>
      </c>
      <c r="AQ124" s="7">
        <v>1</v>
      </c>
      <c r="AR124" s="7">
        <v>25</v>
      </c>
      <c r="AS124" s="7">
        <v>1</v>
      </c>
      <c r="AT124" s="7">
        <v>0</v>
      </c>
      <c r="AU124" s="7">
        <v>0</v>
      </c>
      <c r="AV124" s="7">
        <v>0</v>
      </c>
      <c r="AW124" s="7">
        <v>1</v>
      </c>
      <c r="AX124" s="7">
        <v>0</v>
      </c>
      <c r="AY124" s="7">
        <v>1</v>
      </c>
      <c r="AZ124" s="7">
        <v>0</v>
      </c>
      <c r="BA124" s="7">
        <v>0</v>
      </c>
      <c r="BB124" s="7">
        <v>1</v>
      </c>
      <c r="BC124">
        <v>1</v>
      </c>
      <c r="BD124">
        <v>0</v>
      </c>
      <c r="BE124">
        <v>0</v>
      </c>
      <c r="BF124">
        <v>0</v>
      </c>
      <c r="BG124">
        <v>1</v>
      </c>
      <c r="BH124">
        <v>0</v>
      </c>
      <c r="BI124">
        <v>0</v>
      </c>
      <c r="BJ124">
        <v>1</v>
      </c>
      <c r="BK124">
        <v>1</v>
      </c>
      <c r="BL124">
        <v>0</v>
      </c>
      <c r="BM124">
        <v>0</v>
      </c>
      <c r="BN124">
        <v>1</v>
      </c>
      <c r="BO124">
        <v>0</v>
      </c>
      <c r="BP124">
        <v>1</v>
      </c>
      <c r="BQ124">
        <v>0</v>
      </c>
      <c r="BR124">
        <v>1</v>
      </c>
      <c r="BS124">
        <v>0</v>
      </c>
      <c r="BT124">
        <v>7</v>
      </c>
      <c r="BU124">
        <v>5</v>
      </c>
      <c r="BV124">
        <v>5</v>
      </c>
      <c r="BW124">
        <v>7</v>
      </c>
      <c r="BX124">
        <v>4</v>
      </c>
      <c r="BY124">
        <v>5</v>
      </c>
      <c r="BZ124">
        <v>5</v>
      </c>
      <c r="CA124">
        <v>5</v>
      </c>
      <c r="CB124">
        <v>4</v>
      </c>
      <c r="CC124">
        <v>0</v>
      </c>
      <c r="CD124">
        <v>1</v>
      </c>
      <c r="CE124">
        <v>0</v>
      </c>
      <c r="CF124">
        <v>0</v>
      </c>
      <c r="CG124">
        <v>0</v>
      </c>
      <c r="CH124">
        <v>1</v>
      </c>
      <c r="CI124" s="7">
        <v>0</v>
      </c>
      <c r="CJ124" s="7">
        <v>0</v>
      </c>
      <c r="CK124" s="7">
        <v>0</v>
      </c>
      <c r="CL124" s="7">
        <v>1</v>
      </c>
      <c r="CM124" s="7">
        <v>0</v>
      </c>
      <c r="CN124" s="7">
        <v>0</v>
      </c>
      <c r="CO124" s="7">
        <v>1</v>
      </c>
      <c r="CP124" s="7">
        <v>0</v>
      </c>
      <c r="CQ124" s="7">
        <v>1</v>
      </c>
      <c r="CR124" s="7">
        <v>0</v>
      </c>
      <c r="CS124" s="7">
        <v>0</v>
      </c>
      <c r="CT124" s="7">
        <v>1</v>
      </c>
      <c r="CU124" s="7">
        <v>0</v>
      </c>
      <c r="CV124" s="7">
        <v>0</v>
      </c>
      <c r="CW124" s="7">
        <v>0</v>
      </c>
      <c r="CX124" s="7">
        <v>1</v>
      </c>
      <c r="CY124" s="7">
        <v>0</v>
      </c>
      <c r="CZ124" s="7">
        <v>0</v>
      </c>
      <c r="DA124" s="7">
        <v>1</v>
      </c>
      <c r="DB124" s="7">
        <v>0</v>
      </c>
      <c r="DC124" s="7">
        <v>1</v>
      </c>
      <c r="DD124" s="7">
        <v>0</v>
      </c>
      <c r="DE124" s="7">
        <v>0</v>
      </c>
      <c r="DF124" s="7">
        <v>1</v>
      </c>
      <c r="DG124" s="7">
        <v>0</v>
      </c>
      <c r="DH124" s="7">
        <v>0</v>
      </c>
      <c r="DI124" s="7">
        <v>1</v>
      </c>
      <c r="DJ124" s="7">
        <v>0</v>
      </c>
      <c r="DK124" s="7"/>
    </row>
    <row r="125" spans="1:115" x14ac:dyDescent="0.35">
      <c r="A125" s="7" t="s">
        <v>367</v>
      </c>
      <c r="B125" t="s">
        <v>359</v>
      </c>
      <c r="C125">
        <v>0</v>
      </c>
      <c r="D125">
        <v>0</v>
      </c>
      <c r="E125">
        <v>1</v>
      </c>
      <c r="F125">
        <v>0</v>
      </c>
      <c r="G125">
        <v>0</v>
      </c>
      <c r="H125" s="1">
        <f t="shared" si="3"/>
        <v>3</v>
      </c>
      <c r="I125">
        <v>1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1</v>
      </c>
      <c r="U125">
        <v>0</v>
      </c>
      <c r="V125">
        <v>0</v>
      </c>
      <c r="W125">
        <v>1</v>
      </c>
      <c r="X125">
        <v>0</v>
      </c>
      <c r="Y125" s="7">
        <v>0</v>
      </c>
      <c r="Z125" s="7">
        <v>0</v>
      </c>
      <c r="AA125" s="7">
        <v>0</v>
      </c>
      <c r="AB125" s="7">
        <v>0</v>
      </c>
      <c r="AC125" s="7">
        <v>1</v>
      </c>
      <c r="AD125" s="7">
        <v>0</v>
      </c>
      <c r="AE125" s="7">
        <v>100</v>
      </c>
      <c r="AF125" s="7">
        <v>4</v>
      </c>
      <c r="AG125" s="7">
        <v>1</v>
      </c>
      <c r="AH125" s="7">
        <v>0</v>
      </c>
      <c r="AI125" s="7">
        <v>0</v>
      </c>
      <c r="AJ125" s="7">
        <v>0</v>
      </c>
      <c r="AK125" s="7">
        <v>0</v>
      </c>
      <c r="AL125" s="7">
        <v>0</v>
      </c>
      <c r="AM125" s="7">
        <v>0</v>
      </c>
      <c r="AN125" s="7">
        <v>0</v>
      </c>
      <c r="AO125" s="7">
        <v>1</v>
      </c>
      <c r="AP125" s="7">
        <v>0</v>
      </c>
      <c r="AQ125" s="7">
        <v>1</v>
      </c>
      <c r="AR125" s="7">
        <v>5</v>
      </c>
      <c r="AS125" s="7">
        <v>1</v>
      </c>
      <c r="AT125" s="7">
        <v>0</v>
      </c>
      <c r="AU125" s="7">
        <v>0</v>
      </c>
      <c r="AV125" s="7">
        <v>1</v>
      </c>
      <c r="AW125" s="7">
        <v>0</v>
      </c>
      <c r="AX125" s="7">
        <v>0</v>
      </c>
      <c r="AY125" s="7">
        <v>1</v>
      </c>
      <c r="AZ125" s="7">
        <v>0</v>
      </c>
      <c r="BA125" s="7">
        <v>0</v>
      </c>
      <c r="BB125" s="7">
        <v>1</v>
      </c>
      <c r="BC125">
        <v>1</v>
      </c>
      <c r="BD125">
        <v>0</v>
      </c>
      <c r="BE125">
        <v>1</v>
      </c>
      <c r="BF125">
        <v>0</v>
      </c>
      <c r="BG125">
        <v>0</v>
      </c>
      <c r="BH125">
        <v>1</v>
      </c>
      <c r="BI125">
        <v>0</v>
      </c>
      <c r="BJ125">
        <v>0</v>
      </c>
      <c r="BK125">
        <v>1</v>
      </c>
      <c r="BL125">
        <v>0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7</v>
      </c>
      <c r="BU125">
        <v>6</v>
      </c>
      <c r="BV125">
        <v>5</v>
      </c>
      <c r="BW125">
        <v>7</v>
      </c>
      <c r="BX125">
        <v>5</v>
      </c>
      <c r="BY125">
        <v>6</v>
      </c>
      <c r="BZ125">
        <v>6</v>
      </c>
      <c r="CA125">
        <v>6</v>
      </c>
      <c r="CB125">
        <v>6</v>
      </c>
      <c r="CC125">
        <v>1</v>
      </c>
      <c r="CD125">
        <v>0</v>
      </c>
      <c r="CE125">
        <v>0</v>
      </c>
      <c r="CF125">
        <v>0</v>
      </c>
      <c r="CG125">
        <v>0</v>
      </c>
      <c r="CH125">
        <v>0</v>
      </c>
      <c r="CI125" s="7">
        <v>1</v>
      </c>
      <c r="CJ125" s="7">
        <v>0</v>
      </c>
      <c r="CK125" s="7">
        <v>0</v>
      </c>
      <c r="CL125" s="7">
        <v>1</v>
      </c>
      <c r="CM125" s="7">
        <v>0</v>
      </c>
      <c r="CN125" s="7">
        <v>0</v>
      </c>
      <c r="CO125" s="7">
        <v>1</v>
      </c>
      <c r="CP125" s="7">
        <v>0</v>
      </c>
      <c r="CQ125" s="7">
        <v>1</v>
      </c>
      <c r="CR125" s="7">
        <v>0</v>
      </c>
      <c r="CS125" s="7">
        <v>0</v>
      </c>
      <c r="CT125" s="7">
        <v>1</v>
      </c>
      <c r="CU125" s="7">
        <v>0</v>
      </c>
      <c r="CV125" s="7">
        <v>0</v>
      </c>
      <c r="CW125" s="7">
        <v>1</v>
      </c>
      <c r="CX125" s="7">
        <v>0</v>
      </c>
      <c r="CY125" s="7">
        <v>0</v>
      </c>
      <c r="CZ125" s="7">
        <v>0</v>
      </c>
      <c r="DA125" s="7">
        <v>1</v>
      </c>
      <c r="DB125" s="7">
        <v>0</v>
      </c>
      <c r="DC125" s="7">
        <v>1</v>
      </c>
      <c r="DD125" s="7">
        <v>0</v>
      </c>
      <c r="DE125" s="7">
        <v>0</v>
      </c>
      <c r="DF125" s="7">
        <v>1</v>
      </c>
      <c r="DG125" s="7">
        <v>0</v>
      </c>
      <c r="DH125" s="7">
        <v>0</v>
      </c>
      <c r="DI125" s="7">
        <v>1</v>
      </c>
      <c r="DJ125" s="7">
        <v>0</v>
      </c>
      <c r="DK125" s="7"/>
    </row>
    <row r="126" spans="1:115" x14ac:dyDescent="0.35">
      <c r="A126" s="7" t="s">
        <v>368</v>
      </c>
      <c r="B126" t="s">
        <v>360</v>
      </c>
      <c r="C126">
        <v>0</v>
      </c>
      <c r="D126">
        <v>0</v>
      </c>
      <c r="E126">
        <v>1</v>
      </c>
      <c r="F126">
        <v>0</v>
      </c>
      <c r="G126">
        <v>0</v>
      </c>
      <c r="H126" s="1">
        <f t="shared" si="3"/>
        <v>3</v>
      </c>
      <c r="I126">
        <v>1</v>
      </c>
      <c r="J126">
        <v>0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0</v>
      </c>
      <c r="T126">
        <v>1</v>
      </c>
      <c r="U126">
        <v>0</v>
      </c>
      <c r="V126">
        <v>0</v>
      </c>
      <c r="W126">
        <v>1</v>
      </c>
      <c r="X126">
        <v>0</v>
      </c>
      <c r="Y126" s="7">
        <v>0</v>
      </c>
      <c r="Z126" s="7">
        <v>0</v>
      </c>
      <c r="AA126" s="7">
        <v>1</v>
      </c>
      <c r="AB126" s="7">
        <v>0</v>
      </c>
      <c r="AC126" s="7">
        <v>0</v>
      </c>
      <c r="AD126" s="7">
        <v>0</v>
      </c>
      <c r="AE126" s="7">
        <v>100</v>
      </c>
      <c r="AF126" s="7">
        <v>5</v>
      </c>
      <c r="AG126" s="7">
        <v>0</v>
      </c>
      <c r="AH126" s="7">
        <v>0</v>
      </c>
      <c r="AI126" s="7">
        <v>0</v>
      </c>
      <c r="AJ126" s="7">
        <v>1</v>
      </c>
      <c r="AK126" s="7">
        <v>0</v>
      </c>
      <c r="AL126" s="7">
        <v>0</v>
      </c>
      <c r="AM126" s="7">
        <v>0</v>
      </c>
      <c r="AN126" s="7">
        <v>1</v>
      </c>
      <c r="AO126" s="7">
        <v>1</v>
      </c>
      <c r="AP126" s="7">
        <v>0</v>
      </c>
      <c r="AQ126" s="7">
        <v>1</v>
      </c>
      <c r="AR126" s="7">
        <v>15</v>
      </c>
      <c r="AS126" s="7">
        <v>1</v>
      </c>
      <c r="AT126" s="7">
        <v>0</v>
      </c>
      <c r="AU126" s="7">
        <v>0</v>
      </c>
      <c r="AV126" s="7">
        <v>0</v>
      </c>
      <c r="AW126" s="7">
        <v>1</v>
      </c>
      <c r="AX126" s="7">
        <v>0</v>
      </c>
      <c r="AY126" s="7">
        <v>1</v>
      </c>
      <c r="AZ126" s="7">
        <v>0</v>
      </c>
      <c r="BA126" s="7">
        <v>0</v>
      </c>
      <c r="BB126" s="7">
        <v>1</v>
      </c>
      <c r="BC126">
        <v>1</v>
      </c>
      <c r="BD126">
        <v>0</v>
      </c>
      <c r="BE126">
        <v>1</v>
      </c>
      <c r="BF126">
        <v>0</v>
      </c>
      <c r="BG126">
        <v>0</v>
      </c>
      <c r="BH126">
        <v>1</v>
      </c>
      <c r="BI126">
        <v>0</v>
      </c>
      <c r="BJ126">
        <v>0</v>
      </c>
      <c r="BK126">
        <v>1</v>
      </c>
      <c r="BL126">
        <v>0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7</v>
      </c>
      <c r="BU126">
        <v>6</v>
      </c>
      <c r="BV126">
        <v>6</v>
      </c>
      <c r="BW126">
        <v>6</v>
      </c>
      <c r="BX126">
        <v>6</v>
      </c>
      <c r="BY126">
        <v>4</v>
      </c>
      <c r="BZ126">
        <v>5</v>
      </c>
      <c r="CA126">
        <v>5</v>
      </c>
      <c r="CB126">
        <v>5</v>
      </c>
      <c r="CC126">
        <v>1</v>
      </c>
      <c r="CD126">
        <v>0</v>
      </c>
      <c r="CE126">
        <v>0</v>
      </c>
      <c r="CF126">
        <v>0</v>
      </c>
      <c r="CG126">
        <v>0</v>
      </c>
      <c r="CH126">
        <v>0</v>
      </c>
      <c r="CI126" s="7">
        <v>1</v>
      </c>
      <c r="CJ126" s="7">
        <v>0</v>
      </c>
      <c r="CK126" s="7">
        <v>0</v>
      </c>
      <c r="CL126" s="7">
        <v>1</v>
      </c>
      <c r="CM126" s="7">
        <v>0</v>
      </c>
      <c r="CN126" s="7">
        <v>0</v>
      </c>
      <c r="CO126" s="7">
        <v>1</v>
      </c>
      <c r="CP126" s="7">
        <v>0</v>
      </c>
      <c r="CQ126" s="7">
        <v>1</v>
      </c>
      <c r="CR126" s="7">
        <v>0</v>
      </c>
      <c r="CS126" s="7">
        <v>0</v>
      </c>
      <c r="CT126" s="7">
        <v>0</v>
      </c>
      <c r="CU126" s="7">
        <v>1</v>
      </c>
      <c r="CV126" s="7">
        <v>0</v>
      </c>
      <c r="CW126" s="7">
        <v>0</v>
      </c>
      <c r="CX126" s="7">
        <v>1</v>
      </c>
      <c r="CY126" s="7">
        <v>0</v>
      </c>
      <c r="CZ126" s="7">
        <v>0</v>
      </c>
      <c r="DA126" s="7">
        <v>1</v>
      </c>
      <c r="DB126" s="7">
        <v>0</v>
      </c>
      <c r="DC126" s="7">
        <v>1</v>
      </c>
      <c r="DD126" s="7">
        <v>0</v>
      </c>
      <c r="DE126" s="7">
        <v>0</v>
      </c>
      <c r="DF126" s="7">
        <v>1</v>
      </c>
      <c r="DG126" s="7">
        <v>0</v>
      </c>
      <c r="DH126" s="7">
        <v>0</v>
      </c>
      <c r="DI126" s="7">
        <v>1</v>
      </c>
      <c r="DJ126" s="7">
        <v>0</v>
      </c>
      <c r="DK126" s="7"/>
    </row>
    <row r="127" spans="1:115" x14ac:dyDescent="0.35">
      <c r="A127" s="7" t="s">
        <v>368</v>
      </c>
      <c r="B127" t="s">
        <v>361</v>
      </c>
      <c r="C127">
        <v>0</v>
      </c>
      <c r="D127">
        <v>0</v>
      </c>
      <c r="E127">
        <v>0</v>
      </c>
      <c r="F127">
        <v>0</v>
      </c>
      <c r="G127">
        <v>1</v>
      </c>
      <c r="H127" s="1">
        <f t="shared" si="3"/>
        <v>5</v>
      </c>
      <c r="I127">
        <v>1</v>
      </c>
      <c r="J127">
        <v>0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</v>
      </c>
      <c r="T127">
        <v>1</v>
      </c>
      <c r="U127">
        <v>0</v>
      </c>
      <c r="V127">
        <v>0</v>
      </c>
      <c r="W127">
        <v>1</v>
      </c>
      <c r="X127">
        <v>0</v>
      </c>
      <c r="Y127" s="7">
        <v>0</v>
      </c>
      <c r="Z127" s="7">
        <v>0</v>
      </c>
      <c r="AA127" s="7">
        <v>0</v>
      </c>
      <c r="AB127" s="7">
        <v>1</v>
      </c>
      <c r="AC127" s="7">
        <v>0</v>
      </c>
      <c r="AD127" s="7">
        <v>0</v>
      </c>
      <c r="AE127" s="7">
        <v>100</v>
      </c>
      <c r="AF127" s="7">
        <v>6</v>
      </c>
      <c r="AG127" s="7">
        <v>1</v>
      </c>
      <c r="AH127" s="7">
        <v>0</v>
      </c>
      <c r="AI127" s="7">
        <v>0</v>
      </c>
      <c r="AJ127" s="7">
        <v>0</v>
      </c>
      <c r="AK127" s="7">
        <v>0</v>
      </c>
      <c r="AL127" s="7">
        <v>1</v>
      </c>
      <c r="AM127" s="7">
        <v>0</v>
      </c>
      <c r="AN127" s="7">
        <v>0</v>
      </c>
      <c r="AO127" s="7">
        <v>1</v>
      </c>
      <c r="AP127" s="7">
        <v>0</v>
      </c>
      <c r="AQ127" s="7">
        <v>1</v>
      </c>
      <c r="AR127" s="7">
        <v>10</v>
      </c>
      <c r="AS127" s="7">
        <v>1</v>
      </c>
      <c r="AT127" s="7">
        <v>0</v>
      </c>
      <c r="AU127" s="7">
        <v>0</v>
      </c>
      <c r="AV127" s="7">
        <v>1</v>
      </c>
      <c r="AW127" s="7">
        <v>0</v>
      </c>
      <c r="AX127" s="7">
        <v>0</v>
      </c>
      <c r="AY127" s="7">
        <v>1</v>
      </c>
      <c r="AZ127" s="7">
        <v>0</v>
      </c>
      <c r="BA127" s="7">
        <v>0</v>
      </c>
      <c r="BB127" s="7">
        <v>1</v>
      </c>
      <c r="BC127">
        <v>1</v>
      </c>
      <c r="BD127">
        <v>0</v>
      </c>
      <c r="BE127">
        <v>0</v>
      </c>
      <c r="BF127">
        <v>1</v>
      </c>
      <c r="BG127">
        <v>0</v>
      </c>
      <c r="BH127">
        <v>1</v>
      </c>
      <c r="BI127">
        <v>0</v>
      </c>
      <c r="BJ127">
        <v>0</v>
      </c>
      <c r="BK127">
        <v>1</v>
      </c>
      <c r="BL127">
        <v>0</v>
      </c>
      <c r="BM127">
        <v>0</v>
      </c>
      <c r="BN127">
        <v>1</v>
      </c>
      <c r="BO127">
        <v>0</v>
      </c>
      <c r="BP127">
        <v>1</v>
      </c>
      <c r="BQ127">
        <v>0</v>
      </c>
      <c r="BR127">
        <v>1</v>
      </c>
      <c r="BS127">
        <v>0</v>
      </c>
      <c r="BT127">
        <v>7</v>
      </c>
      <c r="BU127">
        <v>7</v>
      </c>
      <c r="BV127">
        <v>5</v>
      </c>
      <c r="BW127">
        <v>6</v>
      </c>
      <c r="BX127">
        <v>6</v>
      </c>
      <c r="BY127">
        <v>5</v>
      </c>
      <c r="BZ127">
        <v>7</v>
      </c>
      <c r="CA127">
        <v>5</v>
      </c>
      <c r="CB127">
        <v>6</v>
      </c>
      <c r="CC127">
        <v>1</v>
      </c>
      <c r="CD127">
        <v>0</v>
      </c>
      <c r="CE127">
        <v>0</v>
      </c>
      <c r="CF127">
        <v>0</v>
      </c>
      <c r="CG127">
        <v>0</v>
      </c>
      <c r="CH127">
        <v>0</v>
      </c>
      <c r="CI127" s="7">
        <v>1</v>
      </c>
      <c r="CJ127" s="7">
        <v>0</v>
      </c>
      <c r="CK127" s="7">
        <v>0</v>
      </c>
      <c r="CL127" s="7">
        <v>1</v>
      </c>
      <c r="CM127" s="7">
        <v>0</v>
      </c>
      <c r="CN127" s="7">
        <v>1</v>
      </c>
      <c r="CO127" s="7">
        <v>0</v>
      </c>
      <c r="CP127" s="7">
        <v>0</v>
      </c>
      <c r="CQ127" s="7">
        <v>1</v>
      </c>
      <c r="CR127" s="7">
        <v>0</v>
      </c>
      <c r="CS127" s="7">
        <v>0</v>
      </c>
      <c r="CT127" s="7">
        <v>0</v>
      </c>
      <c r="CU127" s="7">
        <v>1</v>
      </c>
      <c r="CV127" s="7">
        <v>0</v>
      </c>
      <c r="CW127" s="7">
        <v>1</v>
      </c>
      <c r="CX127" s="7">
        <v>0</v>
      </c>
      <c r="CY127" s="7">
        <v>1</v>
      </c>
      <c r="CZ127" s="7">
        <v>0</v>
      </c>
      <c r="DA127" s="7">
        <v>0</v>
      </c>
      <c r="DB127" s="7">
        <v>0</v>
      </c>
      <c r="DC127" s="7">
        <v>0</v>
      </c>
      <c r="DD127" s="7">
        <v>1</v>
      </c>
      <c r="DE127" s="7">
        <v>1</v>
      </c>
      <c r="DF127" s="7">
        <v>0</v>
      </c>
      <c r="DG127" s="7">
        <v>0</v>
      </c>
      <c r="DH127" s="7">
        <v>0</v>
      </c>
      <c r="DI127" s="7">
        <v>1</v>
      </c>
      <c r="DJ127" s="7">
        <v>0</v>
      </c>
      <c r="DK127" s="7"/>
    </row>
    <row r="128" spans="1:115" x14ac:dyDescent="0.35">
      <c r="A128" s="7" t="s">
        <v>368</v>
      </c>
      <c r="B128" t="s">
        <v>362</v>
      </c>
      <c r="C128">
        <v>0</v>
      </c>
      <c r="D128">
        <v>0</v>
      </c>
      <c r="E128">
        <v>0</v>
      </c>
      <c r="F128">
        <v>1</v>
      </c>
      <c r="G128">
        <v>0</v>
      </c>
      <c r="H128" s="1">
        <f t="shared" si="3"/>
        <v>4</v>
      </c>
      <c r="I128">
        <v>1</v>
      </c>
      <c r="J128">
        <v>1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1</v>
      </c>
      <c r="R128">
        <v>0</v>
      </c>
      <c r="S128">
        <v>0</v>
      </c>
      <c r="T128">
        <v>1</v>
      </c>
      <c r="U128">
        <v>0</v>
      </c>
      <c r="V128">
        <v>0</v>
      </c>
      <c r="W128">
        <v>1</v>
      </c>
      <c r="X128">
        <v>0</v>
      </c>
      <c r="Y128" s="7">
        <v>0</v>
      </c>
      <c r="Z128" s="7" t="s">
        <v>370</v>
      </c>
      <c r="AA128" s="7" t="s">
        <v>370</v>
      </c>
      <c r="AB128" s="7" t="s">
        <v>370</v>
      </c>
      <c r="AC128" s="7" t="s">
        <v>370</v>
      </c>
      <c r="AD128" s="7" t="s">
        <v>370</v>
      </c>
      <c r="AE128">
        <v>0</v>
      </c>
      <c r="AF128">
        <v>4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1</v>
      </c>
      <c r="AM128">
        <v>0</v>
      </c>
      <c r="AN128">
        <v>1</v>
      </c>
      <c r="AO128">
        <v>1</v>
      </c>
      <c r="AP128">
        <v>0</v>
      </c>
      <c r="AQ128">
        <v>1</v>
      </c>
      <c r="AR128">
        <v>4</v>
      </c>
      <c r="AS128">
        <v>1</v>
      </c>
      <c r="AT128" s="3">
        <v>0</v>
      </c>
      <c r="AU128">
        <v>0</v>
      </c>
      <c r="AV128">
        <v>0</v>
      </c>
      <c r="AW128">
        <v>1</v>
      </c>
      <c r="AX128">
        <v>0</v>
      </c>
      <c r="AY128">
        <v>1</v>
      </c>
      <c r="AZ128">
        <v>0</v>
      </c>
      <c r="BA128">
        <v>1</v>
      </c>
      <c r="BB128">
        <v>0</v>
      </c>
      <c r="BC128">
        <v>1</v>
      </c>
      <c r="BD128">
        <v>0</v>
      </c>
      <c r="BE128">
        <v>0</v>
      </c>
      <c r="BF128">
        <v>1</v>
      </c>
      <c r="BG128">
        <v>0</v>
      </c>
      <c r="BH128">
        <v>1</v>
      </c>
      <c r="BI128">
        <v>1</v>
      </c>
      <c r="BJ128">
        <v>0</v>
      </c>
      <c r="BK128">
        <v>1</v>
      </c>
      <c r="BL128">
        <v>0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1</v>
      </c>
      <c r="BT128">
        <v>7</v>
      </c>
      <c r="BU128">
        <v>6</v>
      </c>
      <c r="BV128">
        <v>6</v>
      </c>
      <c r="BW128">
        <v>6</v>
      </c>
      <c r="BX128">
        <v>7</v>
      </c>
      <c r="BY128">
        <v>4</v>
      </c>
      <c r="BZ128">
        <v>6</v>
      </c>
      <c r="CA128">
        <v>5</v>
      </c>
      <c r="CB128">
        <v>6</v>
      </c>
      <c r="CC128">
        <v>0</v>
      </c>
      <c r="CD128">
        <v>1</v>
      </c>
      <c r="CE128">
        <v>0</v>
      </c>
      <c r="CF128">
        <v>0</v>
      </c>
      <c r="CG128">
        <v>0</v>
      </c>
      <c r="CH128">
        <v>1</v>
      </c>
      <c r="CI128" s="7">
        <v>0</v>
      </c>
      <c r="CJ128" s="7">
        <v>0</v>
      </c>
      <c r="CK128" s="7">
        <v>0</v>
      </c>
      <c r="CL128" s="7">
        <v>1</v>
      </c>
      <c r="CM128" s="7">
        <v>0</v>
      </c>
      <c r="CN128" s="7">
        <v>1</v>
      </c>
      <c r="CO128" s="7">
        <v>0</v>
      </c>
      <c r="CP128" s="7">
        <v>0</v>
      </c>
      <c r="CQ128" s="7">
        <v>1</v>
      </c>
      <c r="CR128" s="7">
        <v>0</v>
      </c>
      <c r="CS128" s="7">
        <v>0</v>
      </c>
      <c r="CT128" s="7">
        <v>0</v>
      </c>
      <c r="CU128" s="7">
        <v>1</v>
      </c>
      <c r="CV128" s="7">
        <v>1</v>
      </c>
      <c r="CW128" s="7">
        <v>0</v>
      </c>
      <c r="CX128" s="7">
        <v>0</v>
      </c>
      <c r="CY128" s="7">
        <v>0</v>
      </c>
      <c r="CZ128" s="7">
        <v>1</v>
      </c>
      <c r="DA128" s="7">
        <v>0</v>
      </c>
      <c r="DB128" s="7">
        <v>0</v>
      </c>
      <c r="DC128" s="7">
        <v>0</v>
      </c>
      <c r="DD128" s="7">
        <v>1</v>
      </c>
      <c r="DE128" s="7">
        <v>1</v>
      </c>
      <c r="DF128" s="7">
        <v>0</v>
      </c>
      <c r="DG128" s="7">
        <v>0</v>
      </c>
      <c r="DH128" s="7">
        <v>1</v>
      </c>
      <c r="DI128" s="7">
        <v>0</v>
      </c>
      <c r="DJ128" s="7">
        <v>0</v>
      </c>
      <c r="DK128" s="7"/>
    </row>
    <row r="129" spans="1:115" x14ac:dyDescent="0.35">
      <c r="A129" s="7" t="s">
        <v>368</v>
      </c>
      <c r="B129" t="s">
        <v>363</v>
      </c>
      <c r="C129">
        <v>0</v>
      </c>
      <c r="D129">
        <v>0</v>
      </c>
      <c r="E129">
        <v>0</v>
      </c>
      <c r="F129">
        <v>1</v>
      </c>
      <c r="G129">
        <v>0</v>
      </c>
      <c r="H129" s="1">
        <f t="shared" si="3"/>
        <v>4</v>
      </c>
      <c r="I129">
        <v>1</v>
      </c>
      <c r="J129">
        <v>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1</v>
      </c>
      <c r="T129">
        <v>1</v>
      </c>
      <c r="U129">
        <v>0</v>
      </c>
      <c r="V129">
        <v>0</v>
      </c>
      <c r="W129">
        <v>1</v>
      </c>
      <c r="X129">
        <v>0</v>
      </c>
      <c r="Y129" s="7">
        <v>0</v>
      </c>
      <c r="Z129" s="7">
        <v>0</v>
      </c>
      <c r="AA129" s="7">
        <v>1</v>
      </c>
      <c r="AB129" s="7">
        <v>0</v>
      </c>
      <c r="AC129" s="7">
        <v>0</v>
      </c>
      <c r="AD129" s="7">
        <v>0</v>
      </c>
      <c r="AE129">
        <v>95</v>
      </c>
      <c r="AF129">
        <v>5</v>
      </c>
      <c r="AG129">
        <v>1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1</v>
      </c>
      <c r="AP129">
        <v>0</v>
      </c>
      <c r="AQ129">
        <v>1</v>
      </c>
      <c r="AR129">
        <v>10</v>
      </c>
      <c r="AS129">
        <v>1</v>
      </c>
      <c r="AT129">
        <v>0</v>
      </c>
      <c r="AU129">
        <v>1</v>
      </c>
      <c r="AV129">
        <v>0</v>
      </c>
      <c r="AW129">
        <v>0</v>
      </c>
      <c r="AX129">
        <v>0</v>
      </c>
      <c r="AY129">
        <v>1</v>
      </c>
      <c r="AZ129">
        <v>1</v>
      </c>
      <c r="BA129">
        <v>0</v>
      </c>
      <c r="BB129">
        <v>0</v>
      </c>
      <c r="BC129">
        <v>1</v>
      </c>
      <c r="BD129">
        <v>0</v>
      </c>
      <c r="BE129">
        <v>0</v>
      </c>
      <c r="BF129">
        <v>1</v>
      </c>
      <c r="BG129">
        <v>0</v>
      </c>
      <c r="BH129">
        <v>1</v>
      </c>
      <c r="BI129">
        <v>0</v>
      </c>
      <c r="BJ129">
        <v>0</v>
      </c>
      <c r="BK129">
        <v>0</v>
      </c>
      <c r="BL129">
        <v>1</v>
      </c>
      <c r="BM129">
        <v>0</v>
      </c>
      <c r="BN129">
        <v>1</v>
      </c>
      <c r="BO129">
        <v>0</v>
      </c>
      <c r="BP129">
        <v>1</v>
      </c>
      <c r="BQ129">
        <v>0</v>
      </c>
      <c r="BR129">
        <v>1</v>
      </c>
      <c r="BS129">
        <v>0</v>
      </c>
      <c r="BT129">
        <v>7</v>
      </c>
      <c r="BU129">
        <v>7</v>
      </c>
      <c r="BV129">
        <v>4</v>
      </c>
      <c r="BW129">
        <v>5</v>
      </c>
      <c r="BX129">
        <v>5</v>
      </c>
      <c r="BY129">
        <v>5</v>
      </c>
      <c r="BZ129">
        <v>5</v>
      </c>
      <c r="CA129">
        <v>5</v>
      </c>
      <c r="CB129">
        <v>5</v>
      </c>
      <c r="CC129">
        <v>0</v>
      </c>
      <c r="CD129">
        <v>1</v>
      </c>
      <c r="CE129">
        <v>0</v>
      </c>
      <c r="CF129">
        <v>0</v>
      </c>
      <c r="CG129">
        <v>0</v>
      </c>
      <c r="CH129">
        <v>1</v>
      </c>
      <c r="CI129" s="7">
        <v>0</v>
      </c>
      <c r="CJ129" s="7">
        <v>1</v>
      </c>
      <c r="CK129" s="7">
        <v>0</v>
      </c>
      <c r="CL129" s="7">
        <v>0</v>
      </c>
      <c r="CM129" s="7">
        <v>0</v>
      </c>
      <c r="CN129" s="7">
        <v>1</v>
      </c>
      <c r="CO129" s="7">
        <v>0</v>
      </c>
      <c r="CP129" s="7">
        <v>0</v>
      </c>
      <c r="CQ129" s="7">
        <v>1</v>
      </c>
      <c r="CR129" s="7">
        <v>0</v>
      </c>
      <c r="CS129" s="7">
        <v>0</v>
      </c>
      <c r="CT129" s="7">
        <v>0</v>
      </c>
      <c r="CU129" s="7">
        <v>1</v>
      </c>
      <c r="CV129" s="7">
        <v>0</v>
      </c>
      <c r="CW129" s="7">
        <v>0</v>
      </c>
      <c r="CX129" s="7">
        <v>1</v>
      </c>
      <c r="CY129" s="7">
        <v>1</v>
      </c>
      <c r="CZ129" s="7">
        <v>0</v>
      </c>
      <c r="DA129" s="7">
        <v>0</v>
      </c>
      <c r="DB129" s="7">
        <v>0</v>
      </c>
      <c r="DC129" s="7">
        <v>0</v>
      </c>
      <c r="DD129" s="7">
        <v>1</v>
      </c>
      <c r="DE129" s="7">
        <v>1</v>
      </c>
      <c r="DF129" s="7">
        <v>0</v>
      </c>
      <c r="DG129" s="7">
        <v>0</v>
      </c>
      <c r="DH129" s="7">
        <v>0</v>
      </c>
      <c r="DI129" s="7">
        <v>1</v>
      </c>
      <c r="DJ129" s="7">
        <v>0</v>
      </c>
      <c r="DK129" s="7"/>
    </row>
    <row r="130" spans="1:115" x14ac:dyDescent="0.35">
      <c r="A130" t="s">
        <v>374</v>
      </c>
      <c r="B130" t="s">
        <v>385</v>
      </c>
      <c r="C130">
        <v>0</v>
      </c>
      <c r="D130">
        <v>0</v>
      </c>
      <c r="E130">
        <v>1</v>
      </c>
      <c r="F130">
        <v>0</v>
      </c>
      <c r="G130">
        <v>0</v>
      </c>
      <c r="H130" s="1">
        <f t="shared" si="3"/>
        <v>3</v>
      </c>
      <c r="I130" s="7">
        <v>1</v>
      </c>
      <c r="J130" s="7">
        <v>1</v>
      </c>
      <c r="K130" s="7">
        <v>0</v>
      </c>
      <c r="L130" s="7">
        <v>0</v>
      </c>
      <c r="M130" s="7">
        <v>0</v>
      </c>
      <c r="N130" s="7">
        <v>0</v>
      </c>
      <c r="O130" s="7">
        <v>0</v>
      </c>
      <c r="P130" s="7">
        <v>0</v>
      </c>
      <c r="Q130" s="7">
        <v>1</v>
      </c>
      <c r="R130" s="7">
        <v>0</v>
      </c>
      <c r="S130" s="7">
        <v>0</v>
      </c>
      <c r="T130" s="7" t="s">
        <v>370</v>
      </c>
      <c r="U130" s="7" t="s">
        <v>370</v>
      </c>
      <c r="V130" s="7" t="s">
        <v>370</v>
      </c>
      <c r="W130" s="7" t="s">
        <v>370</v>
      </c>
      <c r="X130" s="7" t="s">
        <v>370</v>
      </c>
      <c r="Y130" s="7" t="s">
        <v>370</v>
      </c>
      <c r="Z130" s="7">
        <v>0</v>
      </c>
      <c r="AA130" s="7">
        <v>1</v>
      </c>
      <c r="AB130" s="7">
        <v>0</v>
      </c>
      <c r="AC130" s="7">
        <v>0</v>
      </c>
      <c r="AD130" s="7">
        <v>0</v>
      </c>
      <c r="AE130" s="7">
        <v>50</v>
      </c>
      <c r="AF130" s="7" t="s">
        <v>370</v>
      </c>
      <c r="AG130" s="7" t="s">
        <v>370</v>
      </c>
      <c r="AH130" s="7" t="s">
        <v>370</v>
      </c>
      <c r="AI130" s="7" t="s">
        <v>370</v>
      </c>
      <c r="AJ130" s="7" t="s">
        <v>370</v>
      </c>
      <c r="AK130" s="7" t="s">
        <v>370</v>
      </c>
      <c r="AL130" s="7" t="s">
        <v>370</v>
      </c>
      <c r="AM130" s="7" t="s">
        <v>370</v>
      </c>
      <c r="AN130" s="7" t="s">
        <v>370</v>
      </c>
      <c r="AO130" s="7">
        <v>0</v>
      </c>
      <c r="AP130" s="7">
        <v>1</v>
      </c>
      <c r="AQ130" s="7">
        <v>1</v>
      </c>
      <c r="AR130" s="7">
        <v>20</v>
      </c>
      <c r="AS130" s="21">
        <v>0</v>
      </c>
      <c r="AT130" s="21">
        <v>1</v>
      </c>
      <c r="AU130" s="7" t="s">
        <v>370</v>
      </c>
      <c r="AV130" s="7" t="s">
        <v>370</v>
      </c>
      <c r="AW130" s="7" t="s">
        <v>370</v>
      </c>
      <c r="AX130" s="7" t="s">
        <v>370</v>
      </c>
      <c r="AY130" s="7">
        <v>1</v>
      </c>
      <c r="AZ130" s="7">
        <v>0</v>
      </c>
      <c r="BA130" s="7">
        <v>1</v>
      </c>
      <c r="BB130" s="7">
        <v>0</v>
      </c>
      <c r="BC130" s="7" t="s">
        <v>370</v>
      </c>
      <c r="BD130" s="7" t="s">
        <v>370</v>
      </c>
      <c r="BE130" s="7">
        <v>1</v>
      </c>
      <c r="BF130" s="7">
        <v>0</v>
      </c>
      <c r="BG130" s="7">
        <v>0</v>
      </c>
      <c r="BH130" s="7">
        <v>1</v>
      </c>
      <c r="BI130" s="7">
        <v>0</v>
      </c>
      <c r="BJ130" s="7">
        <v>0</v>
      </c>
      <c r="BK130" s="7">
        <v>1</v>
      </c>
      <c r="BL130" s="7">
        <v>0</v>
      </c>
      <c r="BM130" s="7">
        <v>0</v>
      </c>
      <c r="BN130" s="7">
        <v>1</v>
      </c>
      <c r="BO130" s="7">
        <v>0</v>
      </c>
      <c r="BP130" s="7">
        <v>0</v>
      </c>
      <c r="BQ130" s="7">
        <v>1</v>
      </c>
      <c r="BR130" s="7">
        <v>1</v>
      </c>
      <c r="BS130" s="7">
        <v>0</v>
      </c>
      <c r="BT130" s="7" t="s">
        <v>370</v>
      </c>
      <c r="BU130" s="7">
        <v>0</v>
      </c>
      <c r="BV130" s="7" t="s">
        <v>370</v>
      </c>
      <c r="BW130" s="7" t="s">
        <v>370</v>
      </c>
      <c r="BX130" s="7">
        <v>4</v>
      </c>
      <c r="BY130" s="7">
        <v>2</v>
      </c>
      <c r="BZ130" s="7">
        <v>2</v>
      </c>
      <c r="CA130" s="7">
        <v>2</v>
      </c>
      <c r="CB130" s="7">
        <v>1</v>
      </c>
      <c r="CC130" s="7">
        <v>0</v>
      </c>
      <c r="CD130" s="7">
        <v>1</v>
      </c>
      <c r="CE130" s="7">
        <v>0</v>
      </c>
      <c r="CF130" s="7">
        <v>0</v>
      </c>
      <c r="CG130" s="7">
        <v>1</v>
      </c>
      <c r="CH130" s="7">
        <v>0</v>
      </c>
      <c r="CI130" s="7">
        <v>0</v>
      </c>
      <c r="CJ130" s="7">
        <v>0</v>
      </c>
      <c r="CK130" s="7">
        <v>0</v>
      </c>
      <c r="CL130" s="7">
        <v>1</v>
      </c>
      <c r="CM130" s="7">
        <v>0</v>
      </c>
      <c r="CN130" s="7">
        <v>1</v>
      </c>
      <c r="CO130" s="7">
        <v>0</v>
      </c>
      <c r="CP130" s="7">
        <v>0</v>
      </c>
      <c r="CQ130" s="7">
        <v>0</v>
      </c>
      <c r="CR130" s="7">
        <v>1</v>
      </c>
      <c r="CS130" s="7">
        <v>0</v>
      </c>
      <c r="CT130" s="7">
        <v>1</v>
      </c>
      <c r="CU130" s="7">
        <v>0</v>
      </c>
      <c r="CV130" s="7">
        <v>1</v>
      </c>
      <c r="CW130" s="7">
        <v>0</v>
      </c>
      <c r="CX130" s="7">
        <v>0</v>
      </c>
      <c r="CY130" s="7">
        <v>1</v>
      </c>
      <c r="CZ130" s="7">
        <v>0</v>
      </c>
      <c r="DA130" s="7">
        <v>0</v>
      </c>
      <c r="DB130" s="7">
        <v>0</v>
      </c>
      <c r="DC130" s="7">
        <v>1</v>
      </c>
      <c r="DD130" s="7">
        <v>0</v>
      </c>
      <c r="DE130" s="7">
        <v>0</v>
      </c>
      <c r="DF130" s="7">
        <v>1</v>
      </c>
      <c r="DG130" s="7">
        <v>0</v>
      </c>
      <c r="DH130" s="7">
        <v>1</v>
      </c>
      <c r="DI130" s="7">
        <v>0</v>
      </c>
      <c r="DJ130" s="7">
        <v>0</v>
      </c>
      <c r="DK130" s="7"/>
    </row>
    <row r="131" spans="1:115" x14ac:dyDescent="0.35">
      <c r="A131" t="s">
        <v>374</v>
      </c>
      <c r="B131" t="s">
        <v>386</v>
      </c>
      <c r="C131">
        <v>1</v>
      </c>
      <c r="D131">
        <v>0</v>
      </c>
      <c r="E131">
        <v>0</v>
      </c>
      <c r="F131">
        <v>0</v>
      </c>
      <c r="G131">
        <v>0</v>
      </c>
      <c r="H131" s="1">
        <f t="shared" si="3"/>
        <v>1</v>
      </c>
      <c r="I131" s="7">
        <v>1</v>
      </c>
      <c r="J131" s="7">
        <v>1</v>
      </c>
      <c r="K131" s="7">
        <v>0</v>
      </c>
      <c r="L131" s="7">
        <v>0</v>
      </c>
      <c r="M131" s="7">
        <v>0</v>
      </c>
      <c r="N131" s="7">
        <v>0</v>
      </c>
      <c r="O131" s="7">
        <v>1</v>
      </c>
      <c r="P131" s="7">
        <v>0</v>
      </c>
      <c r="Q131" s="7">
        <v>0</v>
      </c>
      <c r="R131" s="7">
        <v>0</v>
      </c>
      <c r="S131" s="7">
        <v>0</v>
      </c>
      <c r="T131" s="7" t="s">
        <v>370</v>
      </c>
      <c r="U131" s="7" t="s">
        <v>370</v>
      </c>
      <c r="V131" s="7" t="s">
        <v>370</v>
      </c>
      <c r="W131" s="7" t="s">
        <v>370</v>
      </c>
      <c r="X131" s="7" t="s">
        <v>370</v>
      </c>
      <c r="Y131" s="7" t="s">
        <v>370</v>
      </c>
      <c r="Z131" s="7">
        <v>1</v>
      </c>
      <c r="AA131" s="7">
        <v>0</v>
      </c>
      <c r="AB131" s="7">
        <v>0</v>
      </c>
      <c r="AC131" s="7">
        <v>0</v>
      </c>
      <c r="AD131" s="7">
        <v>0</v>
      </c>
      <c r="AE131" s="7">
        <v>100</v>
      </c>
      <c r="AF131" s="7" t="s">
        <v>370</v>
      </c>
      <c r="AG131" s="7" t="s">
        <v>370</v>
      </c>
      <c r="AH131" s="7" t="s">
        <v>370</v>
      </c>
      <c r="AI131" s="7" t="s">
        <v>370</v>
      </c>
      <c r="AJ131" s="7" t="s">
        <v>370</v>
      </c>
      <c r="AK131" s="7" t="s">
        <v>370</v>
      </c>
      <c r="AL131" s="7" t="s">
        <v>370</v>
      </c>
      <c r="AM131" s="7" t="s">
        <v>370</v>
      </c>
      <c r="AN131" s="7" t="s">
        <v>370</v>
      </c>
      <c r="AO131" s="7">
        <v>0</v>
      </c>
      <c r="AP131" s="7">
        <v>1</v>
      </c>
      <c r="AQ131" s="7">
        <v>1</v>
      </c>
      <c r="AR131" s="7">
        <v>5</v>
      </c>
      <c r="AS131" s="21">
        <v>1</v>
      </c>
      <c r="AT131" s="21">
        <v>0</v>
      </c>
      <c r="AU131" s="7" t="s">
        <v>370</v>
      </c>
      <c r="AV131" s="7" t="s">
        <v>370</v>
      </c>
      <c r="AW131" s="7" t="s">
        <v>370</v>
      </c>
      <c r="AX131" s="7" t="s">
        <v>370</v>
      </c>
      <c r="AY131" s="7">
        <v>1</v>
      </c>
      <c r="AZ131" s="7">
        <v>0</v>
      </c>
      <c r="BA131" s="7">
        <v>1</v>
      </c>
      <c r="BB131" s="7">
        <v>0</v>
      </c>
      <c r="BC131" s="7" t="s">
        <v>370</v>
      </c>
      <c r="BD131" s="7" t="s">
        <v>370</v>
      </c>
      <c r="BE131" s="7">
        <v>0</v>
      </c>
      <c r="BF131" s="7">
        <v>0</v>
      </c>
      <c r="BG131" s="7">
        <v>1</v>
      </c>
      <c r="BH131" s="7">
        <v>1</v>
      </c>
      <c r="BI131" s="7">
        <v>0</v>
      </c>
      <c r="BJ131" s="7">
        <v>0</v>
      </c>
      <c r="BK131" s="7">
        <v>1</v>
      </c>
      <c r="BL131" s="7">
        <v>0</v>
      </c>
      <c r="BM131" s="7">
        <v>0</v>
      </c>
      <c r="BN131" s="7">
        <v>1</v>
      </c>
      <c r="BO131" s="7">
        <v>0</v>
      </c>
      <c r="BP131" s="7">
        <v>0</v>
      </c>
      <c r="BQ131" s="7">
        <v>1</v>
      </c>
      <c r="BR131" s="7">
        <v>1</v>
      </c>
      <c r="BS131" s="7">
        <v>0</v>
      </c>
      <c r="BT131" s="7">
        <v>6</v>
      </c>
      <c r="BU131" s="7">
        <v>7</v>
      </c>
      <c r="BV131" s="7">
        <v>6</v>
      </c>
      <c r="BW131" s="7">
        <v>6</v>
      </c>
      <c r="BX131" s="7">
        <v>6</v>
      </c>
      <c r="BY131" s="7">
        <v>6</v>
      </c>
      <c r="BZ131" s="7">
        <v>5</v>
      </c>
      <c r="CA131" s="7">
        <v>4</v>
      </c>
      <c r="CB131" s="7">
        <v>4</v>
      </c>
      <c r="CC131" s="7">
        <v>0</v>
      </c>
      <c r="CD131" s="7">
        <v>1</v>
      </c>
      <c r="CE131" s="7">
        <v>0</v>
      </c>
      <c r="CF131" s="7">
        <v>0</v>
      </c>
      <c r="CG131" s="7">
        <v>0</v>
      </c>
      <c r="CH131" s="7">
        <v>1</v>
      </c>
      <c r="CI131" s="7">
        <v>0</v>
      </c>
      <c r="CJ131" s="7">
        <v>0</v>
      </c>
      <c r="CK131" s="7">
        <v>0</v>
      </c>
      <c r="CL131" s="7">
        <v>1</v>
      </c>
      <c r="CM131" s="7">
        <v>1</v>
      </c>
      <c r="CN131" s="7">
        <v>0</v>
      </c>
      <c r="CO131" s="7">
        <v>0</v>
      </c>
      <c r="CP131" s="7">
        <v>0</v>
      </c>
      <c r="CQ131" s="7">
        <v>0</v>
      </c>
      <c r="CR131" s="7">
        <v>1</v>
      </c>
      <c r="CS131" s="7">
        <v>0</v>
      </c>
      <c r="CT131" s="7">
        <v>1</v>
      </c>
      <c r="CU131" s="7">
        <v>0</v>
      </c>
      <c r="CV131" s="7">
        <v>0</v>
      </c>
      <c r="CW131" s="7">
        <v>1</v>
      </c>
      <c r="CX131" s="7">
        <v>0</v>
      </c>
      <c r="CY131" s="7">
        <v>1</v>
      </c>
      <c r="CZ131" s="7">
        <v>0</v>
      </c>
      <c r="DA131" s="7">
        <v>0</v>
      </c>
      <c r="DB131" s="7" t="s">
        <v>370</v>
      </c>
      <c r="DC131" s="7" t="s">
        <v>370</v>
      </c>
      <c r="DD131" s="7" t="s">
        <v>370</v>
      </c>
      <c r="DE131" s="7">
        <v>1</v>
      </c>
      <c r="DF131" s="7">
        <v>0</v>
      </c>
      <c r="DG131" s="7">
        <v>0</v>
      </c>
      <c r="DH131" s="7">
        <v>0</v>
      </c>
      <c r="DI131" s="7">
        <v>1</v>
      </c>
      <c r="DJ131" s="7">
        <v>0</v>
      </c>
    </row>
    <row r="132" spans="1:115" x14ac:dyDescent="0.35">
      <c r="A132" t="s">
        <v>374</v>
      </c>
      <c r="B132" t="s">
        <v>387</v>
      </c>
      <c r="C132">
        <v>0</v>
      </c>
      <c r="D132">
        <v>1</v>
      </c>
      <c r="E132">
        <v>0</v>
      </c>
      <c r="F132">
        <v>0</v>
      </c>
      <c r="G132">
        <v>0</v>
      </c>
      <c r="H132" s="1">
        <f t="shared" si="3"/>
        <v>2</v>
      </c>
      <c r="I132" s="7">
        <v>1</v>
      </c>
      <c r="J132" s="7">
        <v>0</v>
      </c>
      <c r="K132" s="7">
        <v>0</v>
      </c>
      <c r="L132" s="7">
        <v>1</v>
      </c>
      <c r="M132" s="7">
        <v>0</v>
      </c>
      <c r="N132" s="7">
        <v>0</v>
      </c>
      <c r="O132" s="7">
        <v>1</v>
      </c>
      <c r="P132" s="7">
        <v>0</v>
      </c>
      <c r="Q132" s="7">
        <v>0</v>
      </c>
      <c r="R132" s="7">
        <v>0</v>
      </c>
      <c r="S132" s="7">
        <v>0</v>
      </c>
      <c r="T132" s="7" t="s">
        <v>370</v>
      </c>
      <c r="U132" s="7" t="s">
        <v>370</v>
      </c>
      <c r="V132" s="7" t="s">
        <v>370</v>
      </c>
      <c r="W132" s="7" t="s">
        <v>370</v>
      </c>
      <c r="X132" s="7" t="s">
        <v>370</v>
      </c>
      <c r="Y132" s="7" t="s">
        <v>370</v>
      </c>
      <c r="Z132" s="7">
        <v>1</v>
      </c>
      <c r="AA132" s="7">
        <v>0</v>
      </c>
      <c r="AB132" s="7">
        <v>0</v>
      </c>
      <c r="AC132" s="7">
        <v>0</v>
      </c>
      <c r="AD132" s="7">
        <v>0</v>
      </c>
      <c r="AE132" s="22" t="s">
        <v>388</v>
      </c>
      <c r="AF132" s="7" t="s">
        <v>370</v>
      </c>
      <c r="AG132" s="7" t="s">
        <v>370</v>
      </c>
      <c r="AH132" s="7" t="s">
        <v>370</v>
      </c>
      <c r="AI132" s="7" t="s">
        <v>370</v>
      </c>
      <c r="AJ132" s="7" t="s">
        <v>370</v>
      </c>
      <c r="AK132" s="7" t="s">
        <v>370</v>
      </c>
      <c r="AL132" s="7" t="s">
        <v>370</v>
      </c>
      <c r="AM132" s="7" t="s">
        <v>370</v>
      </c>
      <c r="AN132" s="7" t="s">
        <v>370</v>
      </c>
      <c r="AO132" s="7">
        <v>0</v>
      </c>
      <c r="AP132" s="7">
        <v>1</v>
      </c>
      <c r="AQ132" s="7">
        <v>1</v>
      </c>
      <c r="AR132" s="7">
        <v>15</v>
      </c>
      <c r="AS132" s="21">
        <v>0</v>
      </c>
      <c r="AT132" s="21">
        <v>1</v>
      </c>
      <c r="AU132" s="7" t="s">
        <v>370</v>
      </c>
      <c r="AV132" s="7" t="s">
        <v>370</v>
      </c>
      <c r="AW132" s="7" t="s">
        <v>370</v>
      </c>
      <c r="AX132" s="7" t="s">
        <v>370</v>
      </c>
      <c r="AY132" s="7">
        <v>1</v>
      </c>
      <c r="AZ132" s="7">
        <v>0</v>
      </c>
      <c r="BA132" s="7">
        <v>1</v>
      </c>
      <c r="BB132" s="7">
        <v>0</v>
      </c>
      <c r="BC132" s="7" t="s">
        <v>370</v>
      </c>
      <c r="BD132" s="7" t="s">
        <v>370</v>
      </c>
      <c r="BE132" s="7" t="s">
        <v>370</v>
      </c>
      <c r="BF132" s="7" t="s">
        <v>370</v>
      </c>
      <c r="BG132" s="7" t="s">
        <v>370</v>
      </c>
      <c r="BH132" s="7">
        <v>1</v>
      </c>
      <c r="BI132" s="7">
        <v>1</v>
      </c>
      <c r="BJ132" s="7">
        <v>0</v>
      </c>
      <c r="BK132" s="7">
        <v>1</v>
      </c>
      <c r="BL132" s="7">
        <v>0</v>
      </c>
      <c r="BM132" s="7">
        <v>0</v>
      </c>
      <c r="BN132" s="7">
        <v>1</v>
      </c>
      <c r="BO132" s="7">
        <v>0</v>
      </c>
      <c r="BP132" s="7">
        <v>1</v>
      </c>
      <c r="BQ132" s="7">
        <v>1</v>
      </c>
      <c r="BR132" s="7">
        <v>1</v>
      </c>
      <c r="BS132" s="7">
        <v>0</v>
      </c>
      <c r="BT132" s="7">
        <v>7</v>
      </c>
      <c r="BU132" s="7">
        <v>7</v>
      </c>
      <c r="BV132" s="7">
        <v>7</v>
      </c>
      <c r="BW132" s="7">
        <v>5</v>
      </c>
      <c r="BX132" s="7">
        <v>7</v>
      </c>
      <c r="BY132" s="7">
        <v>6</v>
      </c>
      <c r="BZ132" s="7">
        <v>5</v>
      </c>
      <c r="CA132" s="7">
        <v>5</v>
      </c>
      <c r="CB132" s="7">
        <v>5</v>
      </c>
      <c r="CC132" s="7">
        <v>1</v>
      </c>
      <c r="CD132" s="7">
        <v>0</v>
      </c>
      <c r="CE132" s="7">
        <v>0</v>
      </c>
      <c r="CF132" s="7">
        <v>0</v>
      </c>
      <c r="CG132" s="7">
        <v>0</v>
      </c>
      <c r="CH132" s="7">
        <v>0</v>
      </c>
      <c r="CI132" s="7">
        <v>1</v>
      </c>
      <c r="CJ132" s="7">
        <v>0</v>
      </c>
      <c r="CK132" s="7">
        <v>0</v>
      </c>
      <c r="CL132" s="7">
        <v>1</v>
      </c>
      <c r="CM132" s="7">
        <v>0</v>
      </c>
      <c r="CN132" s="7">
        <v>0</v>
      </c>
      <c r="CO132" s="7">
        <v>1</v>
      </c>
      <c r="CP132" s="7">
        <v>0</v>
      </c>
      <c r="CQ132" s="7">
        <v>1</v>
      </c>
      <c r="CR132" s="7">
        <v>0</v>
      </c>
      <c r="CS132" s="7">
        <v>0</v>
      </c>
      <c r="CT132" s="7">
        <v>0</v>
      </c>
      <c r="CU132" s="7">
        <v>1</v>
      </c>
      <c r="CV132" s="7">
        <v>0</v>
      </c>
      <c r="CW132" s="7">
        <v>1</v>
      </c>
      <c r="CX132" s="7">
        <v>0</v>
      </c>
      <c r="CY132" s="7" t="s">
        <v>370</v>
      </c>
      <c r="CZ132" s="7" t="s">
        <v>370</v>
      </c>
      <c r="DA132" s="7" t="s">
        <v>370</v>
      </c>
      <c r="DB132" s="7" t="s">
        <v>370</v>
      </c>
      <c r="DC132" s="7" t="s">
        <v>370</v>
      </c>
      <c r="DD132" s="7" t="s">
        <v>370</v>
      </c>
      <c r="DE132" s="7">
        <v>1</v>
      </c>
      <c r="DF132" s="7">
        <v>0</v>
      </c>
      <c r="DG132" s="7">
        <v>0</v>
      </c>
      <c r="DH132" s="7">
        <v>1</v>
      </c>
      <c r="DI132" s="7">
        <v>0</v>
      </c>
      <c r="DJ132" s="7">
        <v>0</v>
      </c>
    </row>
    <row r="133" spans="1:115" ht="13.5" customHeight="1" x14ac:dyDescent="0.35">
      <c r="A133" t="s">
        <v>374</v>
      </c>
      <c r="B133" t="s">
        <v>389</v>
      </c>
      <c r="C133">
        <v>0</v>
      </c>
      <c r="D133">
        <v>1</v>
      </c>
      <c r="E133">
        <v>0</v>
      </c>
      <c r="F133">
        <v>0</v>
      </c>
      <c r="G133">
        <v>0</v>
      </c>
      <c r="H133" s="1">
        <f t="shared" si="3"/>
        <v>2</v>
      </c>
      <c r="I133" s="7">
        <v>1</v>
      </c>
      <c r="J133" s="7">
        <v>0</v>
      </c>
      <c r="K133" s="7">
        <v>1</v>
      </c>
      <c r="L133" s="7">
        <v>0</v>
      </c>
      <c r="M133" s="7">
        <v>0</v>
      </c>
      <c r="N133" s="7">
        <v>0</v>
      </c>
      <c r="O133" s="7">
        <v>0</v>
      </c>
      <c r="P133" s="7">
        <v>0</v>
      </c>
      <c r="Q133" s="7">
        <v>0</v>
      </c>
      <c r="R133" s="7">
        <v>0</v>
      </c>
      <c r="S133" s="7">
        <v>1</v>
      </c>
      <c r="T133" s="7" t="s">
        <v>370</v>
      </c>
      <c r="U133" s="7" t="s">
        <v>370</v>
      </c>
      <c r="V133" s="7" t="s">
        <v>370</v>
      </c>
      <c r="W133" s="7" t="s">
        <v>370</v>
      </c>
      <c r="X133" s="7" t="s">
        <v>370</v>
      </c>
      <c r="Y133" s="7" t="s">
        <v>370</v>
      </c>
      <c r="Z133" s="7">
        <v>0</v>
      </c>
      <c r="AA133" s="7">
        <v>0</v>
      </c>
      <c r="AB133" s="7">
        <v>1</v>
      </c>
      <c r="AC133" s="7">
        <v>0</v>
      </c>
      <c r="AD133" s="7">
        <v>0</v>
      </c>
      <c r="AE133" s="7">
        <v>70</v>
      </c>
      <c r="AF133" s="7" t="s">
        <v>370</v>
      </c>
      <c r="AG133" s="7" t="s">
        <v>370</v>
      </c>
      <c r="AH133" s="7" t="s">
        <v>370</v>
      </c>
      <c r="AI133" s="7" t="s">
        <v>370</v>
      </c>
      <c r="AJ133" s="7" t="s">
        <v>370</v>
      </c>
      <c r="AK133" s="7" t="s">
        <v>370</v>
      </c>
      <c r="AL133" s="7" t="s">
        <v>370</v>
      </c>
      <c r="AM133" s="7" t="s">
        <v>370</v>
      </c>
      <c r="AN133" s="7" t="s">
        <v>370</v>
      </c>
      <c r="AO133" s="7">
        <v>1</v>
      </c>
      <c r="AP133" s="7">
        <v>0</v>
      </c>
      <c r="AQ133" s="7">
        <v>1</v>
      </c>
      <c r="AR133" s="7">
        <v>19</v>
      </c>
      <c r="AS133" s="21">
        <v>0</v>
      </c>
      <c r="AT133" s="21">
        <v>1</v>
      </c>
      <c r="AU133" s="7" t="s">
        <v>370</v>
      </c>
      <c r="AV133" s="7" t="s">
        <v>370</v>
      </c>
      <c r="AW133" s="7" t="s">
        <v>370</v>
      </c>
      <c r="AX133" s="7" t="s">
        <v>370</v>
      </c>
      <c r="AY133" s="7">
        <v>1</v>
      </c>
      <c r="AZ133" s="7">
        <v>0</v>
      </c>
      <c r="BA133" s="7">
        <v>1</v>
      </c>
      <c r="BB133" s="7">
        <v>0</v>
      </c>
      <c r="BC133" s="7" t="s">
        <v>370</v>
      </c>
      <c r="BD133" s="7" t="s">
        <v>370</v>
      </c>
      <c r="BE133" s="7" t="s">
        <v>370</v>
      </c>
      <c r="BF133" s="7" t="s">
        <v>370</v>
      </c>
      <c r="BG133" s="7" t="s">
        <v>370</v>
      </c>
      <c r="BH133" s="7">
        <v>0</v>
      </c>
      <c r="BI133" s="7">
        <v>1</v>
      </c>
      <c r="BJ133" s="7">
        <v>0</v>
      </c>
      <c r="BK133" s="7">
        <v>1</v>
      </c>
      <c r="BL133" s="7">
        <v>0</v>
      </c>
      <c r="BM133" s="7">
        <v>0</v>
      </c>
      <c r="BN133" s="7">
        <v>1</v>
      </c>
      <c r="BO133" s="7">
        <v>0</v>
      </c>
      <c r="BP133" s="7">
        <v>1</v>
      </c>
      <c r="BQ133" s="7">
        <v>1</v>
      </c>
      <c r="BR133" s="7">
        <v>1</v>
      </c>
      <c r="BS133" s="7">
        <v>0</v>
      </c>
      <c r="BT133" s="7">
        <v>4</v>
      </c>
      <c r="BU133" s="7">
        <v>6</v>
      </c>
      <c r="BV133" s="7">
        <v>5</v>
      </c>
      <c r="BW133" s="7">
        <v>7</v>
      </c>
      <c r="BX133" s="7">
        <v>7</v>
      </c>
      <c r="BY133" s="7">
        <v>5</v>
      </c>
      <c r="BZ133" s="7">
        <v>4</v>
      </c>
      <c r="CA133" s="7">
        <v>3</v>
      </c>
      <c r="CB133" s="7">
        <v>3</v>
      </c>
      <c r="CC133" s="7">
        <v>0</v>
      </c>
      <c r="CD133" s="7">
        <v>1</v>
      </c>
      <c r="CE133" s="7">
        <v>0</v>
      </c>
      <c r="CF133" s="7">
        <v>0</v>
      </c>
      <c r="CG133" s="7">
        <v>0</v>
      </c>
      <c r="CH133" s="7">
        <v>0</v>
      </c>
      <c r="CI133" s="7">
        <v>1</v>
      </c>
      <c r="CJ133" s="7">
        <v>0</v>
      </c>
      <c r="CK133" s="7">
        <v>0</v>
      </c>
      <c r="CL133" s="7">
        <v>1</v>
      </c>
      <c r="CM133" s="7">
        <v>0</v>
      </c>
      <c r="CN133" s="7">
        <v>1</v>
      </c>
      <c r="CO133" s="7">
        <v>0</v>
      </c>
      <c r="CP133" s="7">
        <v>0</v>
      </c>
      <c r="CQ133" s="7" t="s">
        <v>370</v>
      </c>
      <c r="CR133" s="7" t="s">
        <v>370</v>
      </c>
      <c r="CS133" s="7">
        <v>0</v>
      </c>
      <c r="CT133" s="7">
        <v>1</v>
      </c>
      <c r="CU133" s="7">
        <v>0</v>
      </c>
      <c r="CV133" s="7">
        <v>0</v>
      </c>
      <c r="CW133" s="7">
        <v>1</v>
      </c>
      <c r="CX133" s="7">
        <v>0</v>
      </c>
      <c r="CY133" s="7" t="s">
        <v>370</v>
      </c>
      <c r="CZ133" s="7" t="s">
        <v>370</v>
      </c>
      <c r="DA133" s="7" t="s">
        <v>370</v>
      </c>
      <c r="DB133" s="7" t="s">
        <v>370</v>
      </c>
      <c r="DC133" s="7" t="s">
        <v>370</v>
      </c>
      <c r="DD133" s="7" t="s">
        <v>370</v>
      </c>
      <c r="DE133" s="7">
        <v>0</v>
      </c>
      <c r="DF133" s="7">
        <v>1</v>
      </c>
      <c r="DG133" s="7">
        <v>0</v>
      </c>
      <c r="DH133" s="7">
        <v>1</v>
      </c>
      <c r="DI133" s="7">
        <v>0</v>
      </c>
      <c r="DJ133" s="7">
        <v>0</v>
      </c>
    </row>
    <row r="134" spans="1:115" x14ac:dyDescent="0.35">
      <c r="A134" t="s">
        <v>374</v>
      </c>
      <c r="B134" t="s">
        <v>390</v>
      </c>
      <c r="C134">
        <v>0</v>
      </c>
      <c r="D134">
        <v>1</v>
      </c>
      <c r="E134">
        <v>0</v>
      </c>
      <c r="F134">
        <v>0</v>
      </c>
      <c r="G134">
        <v>0</v>
      </c>
      <c r="H134" s="1">
        <f t="shared" si="3"/>
        <v>2</v>
      </c>
      <c r="I134" s="7">
        <v>1</v>
      </c>
      <c r="J134" s="7">
        <v>1</v>
      </c>
      <c r="K134" s="7">
        <v>0</v>
      </c>
      <c r="L134" s="7">
        <v>0</v>
      </c>
      <c r="M134" s="7">
        <v>0</v>
      </c>
      <c r="N134" s="7">
        <v>0</v>
      </c>
      <c r="O134" s="7">
        <v>0</v>
      </c>
      <c r="P134" s="7">
        <v>0</v>
      </c>
      <c r="Q134" s="7">
        <v>1</v>
      </c>
      <c r="R134" s="7">
        <v>0</v>
      </c>
      <c r="S134" s="7">
        <v>0</v>
      </c>
      <c r="T134" s="7" t="s">
        <v>370</v>
      </c>
      <c r="U134" s="7" t="s">
        <v>370</v>
      </c>
      <c r="V134" s="7" t="s">
        <v>370</v>
      </c>
      <c r="W134" s="7" t="s">
        <v>370</v>
      </c>
      <c r="X134" s="7" t="s">
        <v>370</v>
      </c>
      <c r="Y134" s="7" t="s">
        <v>370</v>
      </c>
      <c r="Z134" s="7">
        <v>0</v>
      </c>
      <c r="AA134" s="7">
        <v>1</v>
      </c>
      <c r="AB134" s="7">
        <v>0</v>
      </c>
      <c r="AC134" s="7">
        <v>0</v>
      </c>
      <c r="AD134" s="7">
        <v>0</v>
      </c>
      <c r="AE134" s="7" t="s">
        <v>370</v>
      </c>
      <c r="AF134" s="7" t="s">
        <v>370</v>
      </c>
      <c r="AG134" s="7" t="s">
        <v>370</v>
      </c>
      <c r="AH134" s="7" t="s">
        <v>370</v>
      </c>
      <c r="AI134" s="7" t="s">
        <v>370</v>
      </c>
      <c r="AJ134" s="7" t="s">
        <v>370</v>
      </c>
      <c r="AK134" s="7" t="s">
        <v>370</v>
      </c>
      <c r="AL134" s="7" t="s">
        <v>370</v>
      </c>
      <c r="AM134" s="7" t="s">
        <v>370</v>
      </c>
      <c r="AN134" s="7" t="s">
        <v>370</v>
      </c>
      <c r="AO134" s="7">
        <v>0</v>
      </c>
      <c r="AP134" s="7">
        <v>1</v>
      </c>
      <c r="AQ134" s="7">
        <v>1</v>
      </c>
      <c r="AR134" s="7">
        <v>21</v>
      </c>
      <c r="AS134" s="21">
        <v>0</v>
      </c>
      <c r="AT134" s="21">
        <v>1</v>
      </c>
      <c r="AU134" s="7" t="s">
        <v>370</v>
      </c>
      <c r="AV134" s="7" t="s">
        <v>370</v>
      </c>
      <c r="AW134" s="7" t="s">
        <v>370</v>
      </c>
      <c r="AX134" s="7" t="s">
        <v>370</v>
      </c>
      <c r="AY134" s="7">
        <v>1</v>
      </c>
      <c r="AZ134" s="7">
        <v>0</v>
      </c>
      <c r="BA134" s="7">
        <v>1</v>
      </c>
      <c r="BB134" s="7">
        <v>0</v>
      </c>
      <c r="BC134" s="7" t="s">
        <v>370</v>
      </c>
      <c r="BD134" s="7" t="s">
        <v>370</v>
      </c>
      <c r="BE134" s="7">
        <v>1</v>
      </c>
      <c r="BF134" s="7">
        <v>0</v>
      </c>
      <c r="BG134" s="7">
        <v>0</v>
      </c>
      <c r="BH134" s="7">
        <v>1</v>
      </c>
      <c r="BI134" s="7">
        <v>1</v>
      </c>
      <c r="BJ134" s="7">
        <v>0</v>
      </c>
      <c r="BK134" s="7">
        <v>1</v>
      </c>
      <c r="BL134" s="7">
        <v>0</v>
      </c>
      <c r="BM134" s="7">
        <v>0</v>
      </c>
      <c r="BN134" s="7">
        <v>1</v>
      </c>
      <c r="BO134" s="7">
        <v>0</v>
      </c>
      <c r="BP134" s="7">
        <v>0</v>
      </c>
      <c r="BQ134" s="7">
        <v>1</v>
      </c>
      <c r="BR134" s="7">
        <v>1</v>
      </c>
      <c r="BS134" s="7">
        <v>0</v>
      </c>
      <c r="BT134" s="7" t="s">
        <v>370</v>
      </c>
      <c r="BU134" s="7">
        <v>2</v>
      </c>
      <c r="BV134" s="7">
        <v>1</v>
      </c>
      <c r="BW134" s="7">
        <v>1</v>
      </c>
      <c r="BX134" s="7">
        <v>7</v>
      </c>
      <c r="BY134" s="7">
        <v>7</v>
      </c>
      <c r="BZ134" s="7">
        <v>7</v>
      </c>
      <c r="CA134" s="7">
        <v>7</v>
      </c>
      <c r="CB134" s="7">
        <v>7</v>
      </c>
      <c r="CC134" s="7">
        <v>0</v>
      </c>
      <c r="CD134" s="7">
        <v>1</v>
      </c>
      <c r="CE134" s="7">
        <v>0</v>
      </c>
      <c r="CF134" s="7">
        <v>0</v>
      </c>
      <c r="CG134" s="7">
        <v>0</v>
      </c>
      <c r="CH134" s="7">
        <v>0</v>
      </c>
      <c r="CI134" s="7">
        <v>1</v>
      </c>
      <c r="CJ134" s="7">
        <v>0</v>
      </c>
      <c r="CK134" s="7">
        <v>1</v>
      </c>
      <c r="CL134" s="7">
        <v>0</v>
      </c>
      <c r="CM134" s="7">
        <v>0</v>
      </c>
      <c r="CN134" s="7">
        <v>0</v>
      </c>
      <c r="CO134" s="7">
        <v>1</v>
      </c>
      <c r="CP134" s="7">
        <v>0</v>
      </c>
      <c r="CQ134" s="7">
        <v>0</v>
      </c>
      <c r="CR134" s="7">
        <v>1</v>
      </c>
      <c r="CS134" s="7">
        <v>0</v>
      </c>
      <c r="CT134" s="7">
        <v>0</v>
      </c>
      <c r="CU134" s="7">
        <v>1</v>
      </c>
      <c r="CV134" s="7" t="s">
        <v>370</v>
      </c>
      <c r="CW134" s="7" t="s">
        <v>370</v>
      </c>
      <c r="CX134" s="7" t="s">
        <v>370</v>
      </c>
      <c r="CY134" s="7">
        <v>0</v>
      </c>
      <c r="CZ134" s="7">
        <v>1</v>
      </c>
      <c r="DA134" s="7">
        <v>0</v>
      </c>
      <c r="DB134" s="7">
        <v>1</v>
      </c>
      <c r="DC134" s="7">
        <v>0</v>
      </c>
      <c r="DD134" s="7">
        <v>0</v>
      </c>
      <c r="DE134" s="7">
        <v>0</v>
      </c>
      <c r="DF134" s="7">
        <v>1</v>
      </c>
      <c r="DG134" s="7">
        <v>0</v>
      </c>
      <c r="DH134" s="7">
        <v>0</v>
      </c>
      <c r="DI134" s="7">
        <v>1</v>
      </c>
      <c r="DJ134" s="7">
        <v>0</v>
      </c>
    </row>
    <row r="135" spans="1:115" x14ac:dyDescent="0.35">
      <c r="A135" t="s">
        <v>374</v>
      </c>
      <c r="B135" t="s">
        <v>391</v>
      </c>
      <c r="C135">
        <v>0</v>
      </c>
      <c r="D135">
        <v>1</v>
      </c>
      <c r="E135">
        <v>0</v>
      </c>
      <c r="F135">
        <v>0</v>
      </c>
      <c r="G135">
        <v>0</v>
      </c>
      <c r="H135" s="1">
        <f t="shared" si="3"/>
        <v>2</v>
      </c>
      <c r="I135" s="7">
        <v>1</v>
      </c>
      <c r="J135" s="7">
        <v>0</v>
      </c>
      <c r="K135" s="7">
        <v>1</v>
      </c>
      <c r="L135" s="7">
        <v>0</v>
      </c>
      <c r="M135" s="7">
        <v>0</v>
      </c>
      <c r="N135" s="7">
        <v>0</v>
      </c>
      <c r="O135" s="7">
        <v>1</v>
      </c>
      <c r="P135" s="7">
        <v>0</v>
      </c>
      <c r="Q135" s="7">
        <v>0</v>
      </c>
      <c r="R135" s="7">
        <v>0</v>
      </c>
      <c r="S135" s="7">
        <v>0</v>
      </c>
      <c r="T135" s="7" t="s">
        <v>370</v>
      </c>
      <c r="U135" s="7" t="s">
        <v>370</v>
      </c>
      <c r="V135" s="7" t="s">
        <v>370</v>
      </c>
      <c r="W135" s="7" t="s">
        <v>370</v>
      </c>
      <c r="X135" s="7" t="s">
        <v>370</v>
      </c>
      <c r="Y135" s="7" t="s">
        <v>370</v>
      </c>
      <c r="Z135" s="7">
        <v>1</v>
      </c>
      <c r="AA135" s="7">
        <v>0</v>
      </c>
      <c r="AB135" s="7">
        <v>0</v>
      </c>
      <c r="AC135" s="7">
        <v>0</v>
      </c>
      <c r="AD135" s="7">
        <v>0</v>
      </c>
      <c r="AE135" s="7">
        <v>80</v>
      </c>
      <c r="AF135" s="7" t="s">
        <v>370</v>
      </c>
      <c r="AG135" s="7" t="s">
        <v>370</v>
      </c>
      <c r="AH135" s="7" t="s">
        <v>370</v>
      </c>
      <c r="AI135" s="7" t="s">
        <v>370</v>
      </c>
      <c r="AJ135" s="7" t="s">
        <v>370</v>
      </c>
      <c r="AK135" s="7" t="s">
        <v>370</v>
      </c>
      <c r="AL135" s="7" t="s">
        <v>370</v>
      </c>
      <c r="AM135" s="7" t="s">
        <v>370</v>
      </c>
      <c r="AN135" s="7" t="s">
        <v>370</v>
      </c>
      <c r="AO135" s="7" t="s">
        <v>370</v>
      </c>
      <c r="AP135" s="7" t="s">
        <v>370</v>
      </c>
      <c r="AQ135" s="7">
        <v>1</v>
      </c>
      <c r="AR135" s="7">
        <v>14</v>
      </c>
      <c r="AS135" s="21">
        <v>0</v>
      </c>
      <c r="AT135" s="21">
        <v>1</v>
      </c>
      <c r="AU135" s="7" t="s">
        <v>370</v>
      </c>
      <c r="AV135" s="7" t="s">
        <v>370</v>
      </c>
      <c r="AW135" s="7" t="s">
        <v>370</v>
      </c>
      <c r="AX135" s="7" t="s">
        <v>370</v>
      </c>
      <c r="AY135" s="7">
        <v>1</v>
      </c>
      <c r="AZ135" s="7">
        <v>0</v>
      </c>
      <c r="BA135" s="7">
        <v>0</v>
      </c>
      <c r="BB135" s="7">
        <v>1</v>
      </c>
      <c r="BC135" s="7" t="s">
        <v>370</v>
      </c>
      <c r="BD135" s="7" t="s">
        <v>370</v>
      </c>
      <c r="BE135" s="7" t="s">
        <v>370</v>
      </c>
      <c r="BF135" s="7" t="s">
        <v>370</v>
      </c>
      <c r="BG135" s="7" t="s">
        <v>370</v>
      </c>
      <c r="BH135" s="7">
        <v>1</v>
      </c>
      <c r="BI135" s="7">
        <v>0</v>
      </c>
      <c r="BJ135" s="7">
        <v>0</v>
      </c>
      <c r="BK135" s="7">
        <v>1</v>
      </c>
      <c r="BL135" s="7">
        <v>0</v>
      </c>
      <c r="BM135" s="7">
        <v>0</v>
      </c>
      <c r="BN135" s="7">
        <v>0</v>
      </c>
      <c r="BO135" s="7">
        <v>1</v>
      </c>
      <c r="BP135" s="7">
        <v>0</v>
      </c>
      <c r="BQ135" s="7">
        <v>1</v>
      </c>
      <c r="BR135" s="7">
        <v>0</v>
      </c>
      <c r="BS135" s="7">
        <v>1</v>
      </c>
      <c r="BT135" s="7">
        <v>7</v>
      </c>
      <c r="BU135" s="7">
        <v>7</v>
      </c>
      <c r="BV135" s="7">
        <v>7</v>
      </c>
      <c r="BW135" s="7">
        <v>7</v>
      </c>
      <c r="BX135" s="7">
        <v>7</v>
      </c>
      <c r="BY135" s="7">
        <v>6</v>
      </c>
      <c r="BZ135" s="7">
        <v>6</v>
      </c>
      <c r="CA135" s="7">
        <v>5</v>
      </c>
      <c r="CB135" s="7">
        <v>5</v>
      </c>
      <c r="CC135" s="7">
        <v>1</v>
      </c>
      <c r="CD135" s="7">
        <v>0</v>
      </c>
      <c r="CE135" s="7">
        <v>0</v>
      </c>
      <c r="CF135" s="7">
        <v>0</v>
      </c>
      <c r="CG135" s="7">
        <v>0</v>
      </c>
      <c r="CH135" s="7">
        <v>0</v>
      </c>
      <c r="CI135" s="7">
        <v>1</v>
      </c>
      <c r="CJ135" s="7">
        <v>0</v>
      </c>
      <c r="CK135" s="7">
        <v>0</v>
      </c>
      <c r="CL135" s="7">
        <v>1</v>
      </c>
      <c r="CM135" s="7">
        <v>0</v>
      </c>
      <c r="CN135" s="7">
        <v>1</v>
      </c>
      <c r="CO135" s="7">
        <v>0</v>
      </c>
      <c r="CP135" s="7">
        <v>0</v>
      </c>
      <c r="CQ135" s="7">
        <v>1</v>
      </c>
      <c r="CR135" s="7">
        <v>0</v>
      </c>
      <c r="CS135" s="7">
        <v>0</v>
      </c>
      <c r="CT135" s="7">
        <v>1</v>
      </c>
      <c r="CU135" s="7">
        <v>0</v>
      </c>
      <c r="CV135" s="7">
        <v>0</v>
      </c>
      <c r="CW135" s="7">
        <v>1</v>
      </c>
      <c r="CX135" s="7">
        <v>0</v>
      </c>
      <c r="CY135" s="7">
        <v>0</v>
      </c>
      <c r="CZ135" s="7">
        <v>1</v>
      </c>
      <c r="DA135" s="7">
        <v>0</v>
      </c>
      <c r="DB135" s="7">
        <v>0</v>
      </c>
      <c r="DC135" s="7">
        <v>1</v>
      </c>
      <c r="DD135" s="7">
        <v>0</v>
      </c>
      <c r="DE135" s="7">
        <v>1</v>
      </c>
      <c r="DF135" s="7">
        <v>0</v>
      </c>
      <c r="DG135" s="7">
        <v>0</v>
      </c>
      <c r="DH135" s="7">
        <v>1</v>
      </c>
      <c r="DI135" s="7">
        <v>0</v>
      </c>
      <c r="DJ135" s="7">
        <v>0</v>
      </c>
    </row>
    <row r="136" spans="1:115" x14ac:dyDescent="0.35">
      <c r="A136" t="s">
        <v>374</v>
      </c>
      <c r="B136" t="s">
        <v>392</v>
      </c>
      <c r="C136">
        <v>0</v>
      </c>
      <c r="D136">
        <v>0</v>
      </c>
      <c r="E136">
        <v>1</v>
      </c>
      <c r="F136">
        <v>0</v>
      </c>
      <c r="G136">
        <v>0</v>
      </c>
      <c r="H136" s="1">
        <f t="shared" si="3"/>
        <v>3</v>
      </c>
      <c r="I136" s="7">
        <v>1</v>
      </c>
      <c r="J136" s="7">
        <v>1</v>
      </c>
      <c r="K136" s="7">
        <v>0</v>
      </c>
      <c r="L136" s="7">
        <v>0</v>
      </c>
      <c r="M136" s="7">
        <v>0</v>
      </c>
      <c r="N136" s="7">
        <v>0</v>
      </c>
      <c r="O136" s="7">
        <v>0</v>
      </c>
      <c r="P136" s="7">
        <v>0</v>
      </c>
      <c r="Q136" s="7">
        <v>1</v>
      </c>
      <c r="R136" s="7">
        <v>0</v>
      </c>
      <c r="S136" s="7">
        <v>0</v>
      </c>
      <c r="T136" s="7" t="s">
        <v>370</v>
      </c>
      <c r="U136" s="7" t="s">
        <v>370</v>
      </c>
      <c r="V136" s="7" t="s">
        <v>370</v>
      </c>
      <c r="W136" s="7" t="s">
        <v>370</v>
      </c>
      <c r="X136" s="7" t="s">
        <v>370</v>
      </c>
      <c r="Y136" s="7" t="s">
        <v>370</v>
      </c>
      <c r="Z136" s="7">
        <v>0</v>
      </c>
      <c r="AA136" s="7">
        <v>1</v>
      </c>
      <c r="AB136" s="7">
        <v>0</v>
      </c>
      <c r="AC136" s="7">
        <v>0</v>
      </c>
      <c r="AD136" s="7">
        <v>0</v>
      </c>
      <c r="AE136" s="7">
        <v>100</v>
      </c>
      <c r="AF136" s="7" t="s">
        <v>370</v>
      </c>
      <c r="AG136" s="7" t="s">
        <v>370</v>
      </c>
      <c r="AH136" s="7" t="s">
        <v>370</v>
      </c>
      <c r="AI136" s="7" t="s">
        <v>370</v>
      </c>
      <c r="AJ136" s="7" t="s">
        <v>370</v>
      </c>
      <c r="AK136" s="7" t="s">
        <v>370</v>
      </c>
      <c r="AL136" s="7" t="s">
        <v>370</v>
      </c>
      <c r="AM136" s="7" t="s">
        <v>370</v>
      </c>
      <c r="AN136" s="7" t="s">
        <v>370</v>
      </c>
      <c r="AO136" s="7">
        <v>0</v>
      </c>
      <c r="AP136" s="7">
        <v>1</v>
      </c>
      <c r="AQ136" s="7">
        <v>1</v>
      </c>
      <c r="AR136" s="7">
        <v>22</v>
      </c>
      <c r="AS136" s="21">
        <v>0</v>
      </c>
      <c r="AT136" s="21">
        <v>1</v>
      </c>
      <c r="AU136" s="7" t="s">
        <v>370</v>
      </c>
      <c r="AV136" s="7" t="s">
        <v>370</v>
      </c>
      <c r="AW136" s="7" t="s">
        <v>370</v>
      </c>
      <c r="AX136" s="7" t="s">
        <v>370</v>
      </c>
      <c r="AY136" s="7">
        <v>1</v>
      </c>
      <c r="AZ136" s="7">
        <v>0</v>
      </c>
      <c r="BA136" s="7">
        <v>1</v>
      </c>
      <c r="BB136" s="7">
        <v>0</v>
      </c>
      <c r="BC136" s="7" t="s">
        <v>370</v>
      </c>
      <c r="BD136" s="7" t="s">
        <v>370</v>
      </c>
      <c r="BE136" s="7" t="s">
        <v>370</v>
      </c>
      <c r="BF136" s="7" t="s">
        <v>370</v>
      </c>
      <c r="BG136" s="7" t="s">
        <v>370</v>
      </c>
      <c r="BH136" s="7">
        <v>0</v>
      </c>
      <c r="BI136" s="7">
        <v>1</v>
      </c>
      <c r="BJ136" s="7">
        <v>0</v>
      </c>
      <c r="BK136" s="7">
        <v>1</v>
      </c>
      <c r="BL136" s="7">
        <v>0</v>
      </c>
      <c r="BM136" s="7">
        <v>0</v>
      </c>
      <c r="BN136" s="7">
        <v>1</v>
      </c>
      <c r="BO136" s="7">
        <v>0</v>
      </c>
      <c r="BP136" s="7">
        <v>0</v>
      </c>
      <c r="BQ136" s="7">
        <v>1</v>
      </c>
      <c r="BR136" s="7">
        <v>1</v>
      </c>
      <c r="BS136" s="7">
        <v>0</v>
      </c>
      <c r="BT136" s="7">
        <v>2</v>
      </c>
      <c r="BU136" s="7">
        <v>6</v>
      </c>
      <c r="BV136" s="7">
        <v>2</v>
      </c>
      <c r="BW136" s="7">
        <v>6</v>
      </c>
      <c r="BX136" s="7">
        <v>5</v>
      </c>
      <c r="BY136" s="7">
        <v>4</v>
      </c>
      <c r="BZ136" s="7">
        <v>4</v>
      </c>
      <c r="CA136" s="7">
        <v>2</v>
      </c>
      <c r="CB136" s="7">
        <v>2</v>
      </c>
      <c r="CC136" s="7">
        <v>0</v>
      </c>
      <c r="CD136" s="7">
        <v>1</v>
      </c>
      <c r="CE136" s="7">
        <v>0</v>
      </c>
      <c r="CF136" s="7">
        <v>0</v>
      </c>
      <c r="CG136" s="7">
        <v>1</v>
      </c>
      <c r="CH136" s="7">
        <v>0</v>
      </c>
      <c r="CI136" s="7">
        <v>0</v>
      </c>
      <c r="CJ136" s="7">
        <v>0</v>
      </c>
      <c r="CK136" s="7">
        <v>0</v>
      </c>
      <c r="CL136" s="7">
        <v>1</v>
      </c>
      <c r="CM136" s="7" t="s">
        <v>370</v>
      </c>
      <c r="CN136" s="7" t="s">
        <v>370</v>
      </c>
      <c r="CO136" s="7" t="s">
        <v>370</v>
      </c>
      <c r="CP136" s="7" t="s">
        <v>370</v>
      </c>
      <c r="CQ136" s="7" t="s">
        <v>370</v>
      </c>
      <c r="CR136" s="7" t="s">
        <v>370</v>
      </c>
      <c r="CS136" s="7">
        <v>0</v>
      </c>
      <c r="CT136" s="7">
        <v>0</v>
      </c>
      <c r="CU136" s="7">
        <v>1</v>
      </c>
      <c r="CV136" s="7">
        <v>0</v>
      </c>
      <c r="CW136" s="7">
        <v>1</v>
      </c>
      <c r="CX136" s="7">
        <v>0</v>
      </c>
      <c r="CY136" s="7" t="s">
        <v>370</v>
      </c>
      <c r="CZ136" s="7" t="s">
        <v>370</v>
      </c>
      <c r="DA136" s="7" t="s">
        <v>370</v>
      </c>
      <c r="DB136" s="7" t="s">
        <v>370</v>
      </c>
      <c r="DC136" s="7" t="s">
        <v>370</v>
      </c>
      <c r="DD136" s="7" t="s">
        <v>370</v>
      </c>
      <c r="DE136" s="7" t="s">
        <v>370</v>
      </c>
      <c r="DF136" s="7" t="s">
        <v>370</v>
      </c>
      <c r="DG136" s="7" t="s">
        <v>370</v>
      </c>
      <c r="DH136" s="7" t="s">
        <v>370</v>
      </c>
      <c r="DI136" s="7" t="s">
        <v>370</v>
      </c>
      <c r="DJ136" s="7" t="s">
        <v>370</v>
      </c>
    </row>
    <row r="137" spans="1:115" x14ac:dyDescent="0.35">
      <c r="A137" t="s">
        <v>374</v>
      </c>
      <c r="B137" t="s">
        <v>393</v>
      </c>
      <c r="C137">
        <v>0</v>
      </c>
      <c r="D137">
        <v>0</v>
      </c>
      <c r="E137">
        <v>0</v>
      </c>
      <c r="F137">
        <v>1</v>
      </c>
      <c r="G137">
        <v>0</v>
      </c>
      <c r="H137" s="1">
        <f t="shared" si="3"/>
        <v>4</v>
      </c>
      <c r="I137" s="7">
        <v>1</v>
      </c>
      <c r="J137" s="7" t="s">
        <v>370</v>
      </c>
      <c r="K137" s="7" t="s">
        <v>370</v>
      </c>
      <c r="L137" s="7" t="s">
        <v>370</v>
      </c>
      <c r="M137" s="7" t="s">
        <v>370</v>
      </c>
      <c r="N137" s="7" t="s">
        <v>370</v>
      </c>
      <c r="O137" s="7">
        <v>0</v>
      </c>
      <c r="P137" s="7">
        <v>0</v>
      </c>
      <c r="Q137" s="7">
        <v>1</v>
      </c>
      <c r="R137" s="7">
        <v>0</v>
      </c>
      <c r="S137" s="7">
        <v>0</v>
      </c>
      <c r="T137" s="7" t="s">
        <v>370</v>
      </c>
      <c r="U137" s="7" t="s">
        <v>370</v>
      </c>
      <c r="V137" s="7" t="s">
        <v>370</v>
      </c>
      <c r="W137" s="7" t="s">
        <v>370</v>
      </c>
      <c r="X137" s="7" t="s">
        <v>370</v>
      </c>
      <c r="Y137" s="7" t="s">
        <v>370</v>
      </c>
      <c r="Z137" s="7">
        <v>0</v>
      </c>
      <c r="AA137" s="7">
        <v>1</v>
      </c>
      <c r="AB137" s="7">
        <v>0</v>
      </c>
      <c r="AC137" s="7">
        <v>0</v>
      </c>
      <c r="AD137" s="7">
        <v>0</v>
      </c>
      <c r="AE137" s="7">
        <v>50</v>
      </c>
      <c r="AF137" s="7" t="s">
        <v>370</v>
      </c>
      <c r="AG137" s="7" t="s">
        <v>370</v>
      </c>
      <c r="AH137" s="7" t="s">
        <v>370</v>
      </c>
      <c r="AI137" s="7" t="s">
        <v>370</v>
      </c>
      <c r="AJ137" s="7" t="s">
        <v>370</v>
      </c>
      <c r="AK137" s="7" t="s">
        <v>370</v>
      </c>
      <c r="AL137" s="7" t="s">
        <v>370</v>
      </c>
      <c r="AM137" s="7" t="s">
        <v>370</v>
      </c>
      <c r="AN137" s="7" t="s">
        <v>370</v>
      </c>
      <c r="AO137" s="7">
        <v>1</v>
      </c>
      <c r="AP137" s="7">
        <v>0</v>
      </c>
      <c r="AQ137" s="7">
        <v>1</v>
      </c>
      <c r="AR137" s="7">
        <v>24</v>
      </c>
      <c r="AS137" s="21">
        <v>0</v>
      </c>
      <c r="AT137" s="21">
        <v>1</v>
      </c>
      <c r="AU137" s="7" t="s">
        <v>370</v>
      </c>
      <c r="AV137" s="7" t="s">
        <v>370</v>
      </c>
      <c r="AW137" s="7" t="s">
        <v>370</v>
      </c>
      <c r="AX137" s="7" t="s">
        <v>370</v>
      </c>
      <c r="AY137" s="7">
        <v>1</v>
      </c>
      <c r="AZ137" s="7">
        <v>0</v>
      </c>
      <c r="BA137" s="7">
        <v>1</v>
      </c>
      <c r="BB137" s="7">
        <v>0</v>
      </c>
      <c r="BC137" s="7" t="s">
        <v>370</v>
      </c>
      <c r="BD137" s="7" t="s">
        <v>370</v>
      </c>
      <c r="BE137" s="7" t="s">
        <v>370</v>
      </c>
      <c r="BF137" s="7" t="s">
        <v>370</v>
      </c>
      <c r="BG137" s="7" t="s">
        <v>370</v>
      </c>
      <c r="BH137" s="7">
        <v>1</v>
      </c>
      <c r="BI137" s="7">
        <v>1</v>
      </c>
      <c r="BJ137" s="7">
        <v>0</v>
      </c>
      <c r="BK137" s="7">
        <v>1</v>
      </c>
      <c r="BL137" s="7">
        <v>0</v>
      </c>
      <c r="BM137" s="7">
        <v>0</v>
      </c>
      <c r="BN137" s="7">
        <v>0</v>
      </c>
      <c r="BO137" s="7">
        <v>1</v>
      </c>
      <c r="BP137" s="7">
        <v>0</v>
      </c>
      <c r="BQ137" s="7">
        <v>1</v>
      </c>
      <c r="BR137" s="7">
        <v>1</v>
      </c>
      <c r="BS137" s="7">
        <v>0</v>
      </c>
      <c r="BT137" s="7">
        <v>4</v>
      </c>
      <c r="BU137" s="7">
        <v>7</v>
      </c>
      <c r="BV137" s="7">
        <v>4</v>
      </c>
      <c r="BW137" s="7">
        <v>7</v>
      </c>
      <c r="BX137" s="7">
        <v>7</v>
      </c>
      <c r="BY137" s="7">
        <v>7</v>
      </c>
      <c r="BZ137" s="7">
        <v>6</v>
      </c>
      <c r="CA137" s="7">
        <v>2</v>
      </c>
      <c r="CB137" s="7">
        <v>2</v>
      </c>
      <c r="CC137" s="7">
        <v>0</v>
      </c>
      <c r="CD137" s="7">
        <v>1</v>
      </c>
      <c r="CE137" s="7">
        <v>0</v>
      </c>
      <c r="CF137" s="7" t="s">
        <v>370</v>
      </c>
      <c r="CG137" s="7" t="s">
        <v>370</v>
      </c>
      <c r="CH137" s="7" t="s">
        <v>370</v>
      </c>
      <c r="CI137" s="7" t="s">
        <v>370</v>
      </c>
      <c r="CJ137" s="7" t="s">
        <v>370</v>
      </c>
      <c r="CK137" s="7" t="s">
        <v>370</v>
      </c>
      <c r="CL137" s="7" t="s">
        <v>370</v>
      </c>
      <c r="CM137" s="7" t="s">
        <v>370</v>
      </c>
      <c r="CN137" s="7" t="s">
        <v>370</v>
      </c>
      <c r="CO137" s="7" t="s">
        <v>370</v>
      </c>
      <c r="CP137" s="7" t="s">
        <v>370</v>
      </c>
      <c r="CQ137" s="7" t="s">
        <v>370</v>
      </c>
      <c r="CR137" s="7" t="s">
        <v>370</v>
      </c>
      <c r="CS137" s="7">
        <v>0</v>
      </c>
      <c r="CT137" s="7">
        <v>1</v>
      </c>
      <c r="CU137" s="7">
        <v>0</v>
      </c>
      <c r="CV137" s="7">
        <v>0</v>
      </c>
      <c r="CW137" s="7">
        <v>1</v>
      </c>
      <c r="CX137" s="7">
        <v>0</v>
      </c>
      <c r="CY137" s="7" t="s">
        <v>370</v>
      </c>
      <c r="CZ137" s="7" t="s">
        <v>370</v>
      </c>
      <c r="DA137" s="7" t="s">
        <v>370</v>
      </c>
      <c r="DB137" s="7" t="s">
        <v>370</v>
      </c>
      <c r="DC137" s="7" t="s">
        <v>370</v>
      </c>
      <c r="DD137" s="7" t="s">
        <v>370</v>
      </c>
      <c r="DE137" s="7" t="s">
        <v>370</v>
      </c>
      <c r="DF137" s="7" t="s">
        <v>370</v>
      </c>
      <c r="DG137" s="7" t="s">
        <v>370</v>
      </c>
      <c r="DH137" s="7">
        <v>1</v>
      </c>
      <c r="DI137" s="7">
        <v>0</v>
      </c>
      <c r="DJ137" s="7">
        <v>0</v>
      </c>
    </row>
    <row r="138" spans="1:115" x14ac:dyDescent="0.35">
      <c r="A138" t="s">
        <v>374</v>
      </c>
      <c r="B138" t="s">
        <v>394</v>
      </c>
      <c r="C138">
        <v>0</v>
      </c>
      <c r="D138">
        <v>0</v>
      </c>
      <c r="E138">
        <v>1</v>
      </c>
      <c r="F138">
        <v>0</v>
      </c>
      <c r="G138">
        <v>0</v>
      </c>
      <c r="H138" s="1">
        <f t="shared" si="3"/>
        <v>3</v>
      </c>
      <c r="I138" s="7">
        <v>1</v>
      </c>
      <c r="J138" s="7">
        <v>1</v>
      </c>
      <c r="K138" s="7">
        <v>0</v>
      </c>
      <c r="L138" s="7">
        <v>0</v>
      </c>
      <c r="M138" s="7">
        <v>0</v>
      </c>
      <c r="N138" s="7">
        <v>0</v>
      </c>
      <c r="O138" s="7">
        <v>0</v>
      </c>
      <c r="P138" s="7">
        <v>0</v>
      </c>
      <c r="Q138" s="7">
        <v>1</v>
      </c>
      <c r="R138" s="7">
        <v>0</v>
      </c>
      <c r="S138" s="7">
        <v>0</v>
      </c>
      <c r="T138" s="7" t="s">
        <v>370</v>
      </c>
      <c r="U138" s="7" t="s">
        <v>370</v>
      </c>
      <c r="V138" s="7" t="s">
        <v>370</v>
      </c>
      <c r="W138" s="7" t="s">
        <v>370</v>
      </c>
      <c r="X138" s="7" t="s">
        <v>370</v>
      </c>
      <c r="Y138" s="7" t="s">
        <v>370</v>
      </c>
      <c r="Z138" s="7">
        <v>0</v>
      </c>
      <c r="AA138" s="7">
        <v>0</v>
      </c>
      <c r="AB138" s="7">
        <v>1</v>
      </c>
      <c r="AC138" s="7">
        <v>0</v>
      </c>
      <c r="AD138" s="7">
        <v>0</v>
      </c>
      <c r="AE138" s="7">
        <v>70</v>
      </c>
      <c r="AF138" s="7" t="s">
        <v>370</v>
      </c>
      <c r="AG138" s="7" t="s">
        <v>370</v>
      </c>
      <c r="AH138" s="7" t="s">
        <v>370</v>
      </c>
      <c r="AI138" s="7" t="s">
        <v>370</v>
      </c>
      <c r="AJ138" s="7" t="s">
        <v>370</v>
      </c>
      <c r="AK138" s="7" t="s">
        <v>370</v>
      </c>
      <c r="AL138" s="7" t="s">
        <v>370</v>
      </c>
      <c r="AM138" s="7" t="s">
        <v>370</v>
      </c>
      <c r="AN138" s="7" t="s">
        <v>370</v>
      </c>
      <c r="AO138" s="7">
        <v>0</v>
      </c>
      <c r="AP138" s="7">
        <v>1</v>
      </c>
      <c r="AQ138" s="7">
        <v>1</v>
      </c>
      <c r="AR138" s="7">
        <v>19</v>
      </c>
      <c r="AS138" s="21">
        <v>0</v>
      </c>
      <c r="AT138" s="21">
        <v>1</v>
      </c>
      <c r="AU138" s="7" t="s">
        <v>370</v>
      </c>
      <c r="AV138" s="7" t="s">
        <v>370</v>
      </c>
      <c r="AW138" s="7" t="s">
        <v>370</v>
      </c>
      <c r="AX138" s="7" t="s">
        <v>370</v>
      </c>
      <c r="AY138" s="7">
        <v>1</v>
      </c>
      <c r="AZ138" s="7">
        <v>0</v>
      </c>
      <c r="BA138" s="7">
        <v>1</v>
      </c>
      <c r="BB138" s="7">
        <v>0</v>
      </c>
      <c r="BC138" s="7" t="s">
        <v>370</v>
      </c>
      <c r="BD138" s="7" t="s">
        <v>370</v>
      </c>
      <c r="BE138" s="7">
        <v>1</v>
      </c>
      <c r="BF138" s="7">
        <v>0</v>
      </c>
      <c r="BG138" s="7">
        <v>0</v>
      </c>
      <c r="BH138" s="7">
        <v>1</v>
      </c>
      <c r="BI138" s="7">
        <v>0</v>
      </c>
      <c r="BJ138" s="7">
        <v>0</v>
      </c>
      <c r="BK138" s="7">
        <v>1</v>
      </c>
      <c r="BL138" s="7">
        <v>0</v>
      </c>
      <c r="BM138" s="7">
        <v>0</v>
      </c>
      <c r="BN138" s="7">
        <v>1</v>
      </c>
      <c r="BO138" s="7">
        <v>0</v>
      </c>
      <c r="BP138" s="7">
        <v>1</v>
      </c>
      <c r="BQ138" s="7">
        <v>0</v>
      </c>
      <c r="BR138" s="7">
        <v>1</v>
      </c>
      <c r="BS138" s="7">
        <v>0</v>
      </c>
      <c r="BT138" s="7">
        <v>5</v>
      </c>
      <c r="BU138" s="7">
        <v>6</v>
      </c>
      <c r="BV138" s="7">
        <v>3</v>
      </c>
      <c r="BW138" s="7">
        <v>6</v>
      </c>
      <c r="BX138" s="7">
        <v>2</v>
      </c>
      <c r="BY138" s="7">
        <v>2</v>
      </c>
      <c r="BZ138" s="7">
        <v>4</v>
      </c>
      <c r="CA138" s="7">
        <v>1</v>
      </c>
      <c r="CB138" s="7">
        <v>1</v>
      </c>
      <c r="CC138" s="7">
        <v>0</v>
      </c>
      <c r="CD138" s="7">
        <v>1</v>
      </c>
      <c r="CE138" s="7">
        <v>0</v>
      </c>
      <c r="CF138" s="7">
        <v>0</v>
      </c>
      <c r="CG138" s="7">
        <v>1</v>
      </c>
      <c r="CH138" s="7">
        <v>0</v>
      </c>
      <c r="CI138" s="7">
        <v>0</v>
      </c>
      <c r="CJ138" s="7">
        <v>0</v>
      </c>
      <c r="CK138" s="7">
        <v>0</v>
      </c>
      <c r="CL138" s="7">
        <v>1</v>
      </c>
      <c r="CM138" s="7">
        <v>0</v>
      </c>
      <c r="CN138" s="7">
        <v>1</v>
      </c>
      <c r="CO138" s="7">
        <v>0</v>
      </c>
      <c r="CP138" s="7">
        <v>0</v>
      </c>
      <c r="CQ138" s="7" t="s">
        <v>370</v>
      </c>
      <c r="CR138" s="7" t="s">
        <v>370</v>
      </c>
      <c r="CS138" s="7">
        <v>0</v>
      </c>
      <c r="CT138" s="7">
        <v>1</v>
      </c>
      <c r="CU138" s="7">
        <v>0</v>
      </c>
      <c r="CV138" s="7">
        <v>1</v>
      </c>
      <c r="CW138" s="7">
        <v>0</v>
      </c>
      <c r="CX138" s="7">
        <v>0</v>
      </c>
      <c r="CY138" s="7" t="s">
        <v>370</v>
      </c>
      <c r="CZ138" s="7" t="s">
        <v>370</v>
      </c>
      <c r="DA138" s="7" t="s">
        <v>370</v>
      </c>
      <c r="DB138" s="7" t="s">
        <v>370</v>
      </c>
      <c r="DC138" s="7" t="s">
        <v>370</v>
      </c>
      <c r="DD138" s="7" t="s">
        <v>370</v>
      </c>
      <c r="DE138" s="7">
        <v>0</v>
      </c>
      <c r="DF138" s="7">
        <v>1</v>
      </c>
      <c r="DG138" s="7">
        <v>0</v>
      </c>
      <c r="DH138" s="7">
        <v>1</v>
      </c>
      <c r="DI138" s="7">
        <v>0</v>
      </c>
      <c r="DJ138" s="7">
        <v>0</v>
      </c>
    </row>
    <row r="139" spans="1:115" x14ac:dyDescent="0.35">
      <c r="A139" t="s">
        <v>374</v>
      </c>
      <c r="B139" t="s">
        <v>395</v>
      </c>
      <c r="C139">
        <v>0</v>
      </c>
      <c r="D139">
        <v>0</v>
      </c>
      <c r="E139">
        <v>1</v>
      </c>
      <c r="F139">
        <v>0</v>
      </c>
      <c r="G139">
        <v>0</v>
      </c>
      <c r="H139" s="1">
        <f t="shared" si="3"/>
        <v>3</v>
      </c>
      <c r="I139" s="7">
        <v>1</v>
      </c>
      <c r="J139" s="7">
        <v>1</v>
      </c>
      <c r="K139" s="7">
        <v>0</v>
      </c>
      <c r="L139" s="7">
        <v>0</v>
      </c>
      <c r="M139" s="7">
        <v>0</v>
      </c>
      <c r="N139" s="7">
        <v>0</v>
      </c>
      <c r="O139" s="7">
        <v>0</v>
      </c>
      <c r="P139" s="7">
        <v>0</v>
      </c>
      <c r="Q139" s="7">
        <v>0</v>
      </c>
      <c r="R139" s="7">
        <v>0</v>
      </c>
      <c r="S139" s="7">
        <v>1</v>
      </c>
      <c r="T139" s="7" t="s">
        <v>370</v>
      </c>
      <c r="U139" s="7" t="s">
        <v>370</v>
      </c>
      <c r="V139" s="7" t="s">
        <v>370</v>
      </c>
      <c r="W139" s="7" t="s">
        <v>370</v>
      </c>
      <c r="X139" s="7" t="s">
        <v>370</v>
      </c>
      <c r="Y139" s="7" t="s">
        <v>370</v>
      </c>
      <c r="Z139" s="7">
        <v>0</v>
      </c>
      <c r="AA139" s="7">
        <v>1</v>
      </c>
      <c r="AB139" s="7">
        <v>0</v>
      </c>
      <c r="AC139" s="7">
        <v>0</v>
      </c>
      <c r="AD139" s="7">
        <v>0</v>
      </c>
      <c r="AE139" s="7">
        <v>100</v>
      </c>
      <c r="AF139" s="7" t="s">
        <v>370</v>
      </c>
      <c r="AG139" s="7" t="s">
        <v>370</v>
      </c>
      <c r="AH139" s="7" t="s">
        <v>370</v>
      </c>
      <c r="AI139" s="7" t="s">
        <v>370</v>
      </c>
      <c r="AJ139" s="7" t="s">
        <v>370</v>
      </c>
      <c r="AK139" s="7" t="s">
        <v>370</v>
      </c>
      <c r="AL139" s="7" t="s">
        <v>370</v>
      </c>
      <c r="AM139" s="7" t="s">
        <v>370</v>
      </c>
      <c r="AN139" s="7" t="s">
        <v>370</v>
      </c>
      <c r="AO139" s="7">
        <v>1</v>
      </c>
      <c r="AP139" s="7">
        <v>0</v>
      </c>
      <c r="AQ139" s="7">
        <v>1</v>
      </c>
      <c r="AR139" s="7">
        <v>21</v>
      </c>
      <c r="AS139" s="21">
        <v>0</v>
      </c>
      <c r="AT139" s="21">
        <v>1</v>
      </c>
      <c r="AU139" s="7" t="s">
        <v>370</v>
      </c>
      <c r="AV139" s="7" t="s">
        <v>370</v>
      </c>
      <c r="AW139" s="7" t="s">
        <v>370</v>
      </c>
      <c r="AX139" s="7" t="s">
        <v>370</v>
      </c>
      <c r="AY139" s="7">
        <v>1</v>
      </c>
      <c r="AZ139" s="7">
        <v>0</v>
      </c>
      <c r="BA139" s="7">
        <v>1</v>
      </c>
      <c r="BB139" s="7">
        <v>0</v>
      </c>
      <c r="BC139" s="7" t="s">
        <v>370</v>
      </c>
      <c r="BD139" s="7" t="s">
        <v>370</v>
      </c>
      <c r="BE139" s="7" t="s">
        <v>370</v>
      </c>
      <c r="BF139" s="7" t="s">
        <v>370</v>
      </c>
      <c r="BG139" s="7" t="s">
        <v>370</v>
      </c>
      <c r="BH139" s="7">
        <v>1</v>
      </c>
      <c r="BI139" s="7">
        <v>0</v>
      </c>
      <c r="BJ139" s="7">
        <v>0</v>
      </c>
      <c r="BK139" s="7">
        <v>1</v>
      </c>
      <c r="BL139" s="7">
        <v>0</v>
      </c>
      <c r="BM139" s="7">
        <v>0</v>
      </c>
      <c r="BN139" s="7">
        <v>0</v>
      </c>
      <c r="BO139" s="7">
        <v>1</v>
      </c>
      <c r="BP139" s="7">
        <v>1</v>
      </c>
      <c r="BQ139" s="7">
        <v>0</v>
      </c>
      <c r="BR139" s="7">
        <v>1</v>
      </c>
      <c r="BS139" s="7">
        <v>0</v>
      </c>
      <c r="BT139" s="7">
        <v>5</v>
      </c>
      <c r="BU139" s="7">
        <v>6</v>
      </c>
      <c r="BV139" s="7">
        <v>4</v>
      </c>
      <c r="BW139" s="7">
        <v>7</v>
      </c>
      <c r="BX139" s="7">
        <v>5</v>
      </c>
      <c r="BY139" s="7">
        <v>1</v>
      </c>
      <c r="BZ139" s="7">
        <v>4</v>
      </c>
      <c r="CA139" s="7">
        <v>2</v>
      </c>
      <c r="CB139" s="7">
        <v>1</v>
      </c>
      <c r="CC139" s="7">
        <v>0</v>
      </c>
      <c r="CD139" s="7">
        <v>1</v>
      </c>
      <c r="CE139" s="7">
        <v>0</v>
      </c>
      <c r="CF139" s="7">
        <v>0</v>
      </c>
      <c r="CG139" s="7">
        <v>0</v>
      </c>
      <c r="CH139" s="7">
        <v>0</v>
      </c>
      <c r="CI139" s="7">
        <v>1</v>
      </c>
      <c r="CJ139" s="7">
        <v>0</v>
      </c>
      <c r="CK139" s="7">
        <v>0</v>
      </c>
      <c r="CL139" s="7">
        <v>1</v>
      </c>
      <c r="CM139" s="7">
        <v>0</v>
      </c>
      <c r="CN139" s="7">
        <v>1</v>
      </c>
      <c r="CO139" s="7">
        <v>0</v>
      </c>
      <c r="CP139" s="7">
        <v>0</v>
      </c>
      <c r="CQ139" s="7" t="s">
        <v>370</v>
      </c>
      <c r="CR139" s="7" t="s">
        <v>370</v>
      </c>
      <c r="CS139" s="7">
        <v>0</v>
      </c>
      <c r="CT139" s="7">
        <v>1</v>
      </c>
      <c r="CU139" s="7">
        <v>0</v>
      </c>
      <c r="CV139" s="7">
        <v>0</v>
      </c>
      <c r="CW139" s="7">
        <v>1</v>
      </c>
      <c r="CX139" s="7">
        <v>0</v>
      </c>
      <c r="CY139" s="7" t="s">
        <v>370</v>
      </c>
      <c r="CZ139" s="7" t="s">
        <v>370</v>
      </c>
      <c r="DA139" s="7" t="s">
        <v>370</v>
      </c>
      <c r="DB139" s="7" t="s">
        <v>370</v>
      </c>
      <c r="DC139" s="7" t="s">
        <v>370</v>
      </c>
      <c r="DD139" s="7" t="s">
        <v>370</v>
      </c>
      <c r="DE139" s="7">
        <v>0</v>
      </c>
      <c r="DF139" s="7">
        <v>1</v>
      </c>
      <c r="DG139" s="7">
        <v>0</v>
      </c>
      <c r="DH139" s="7">
        <v>1</v>
      </c>
      <c r="DI139" s="7">
        <v>0</v>
      </c>
      <c r="DJ139" s="7">
        <v>0</v>
      </c>
    </row>
    <row r="140" spans="1:115" x14ac:dyDescent="0.35">
      <c r="A140" t="s">
        <v>374</v>
      </c>
      <c r="B140" t="s">
        <v>396</v>
      </c>
      <c r="C140">
        <v>1</v>
      </c>
      <c r="D140">
        <v>0</v>
      </c>
      <c r="E140">
        <v>0</v>
      </c>
      <c r="F140">
        <v>0</v>
      </c>
      <c r="G140">
        <v>0</v>
      </c>
      <c r="H140" s="1">
        <f t="shared" si="3"/>
        <v>1</v>
      </c>
      <c r="I140" s="7">
        <v>1</v>
      </c>
      <c r="J140" s="7">
        <v>0</v>
      </c>
      <c r="K140" s="7">
        <v>0</v>
      </c>
      <c r="L140" s="7">
        <v>0</v>
      </c>
      <c r="M140" s="7">
        <v>0</v>
      </c>
      <c r="N140" s="7">
        <v>1</v>
      </c>
      <c r="O140" s="7">
        <v>0</v>
      </c>
      <c r="P140" s="7">
        <v>0</v>
      </c>
      <c r="Q140" s="7">
        <v>0</v>
      </c>
      <c r="R140" s="7">
        <v>0</v>
      </c>
      <c r="S140" s="7">
        <v>1</v>
      </c>
      <c r="T140" s="7" t="s">
        <v>370</v>
      </c>
      <c r="U140" s="7" t="s">
        <v>370</v>
      </c>
      <c r="V140" s="7" t="s">
        <v>370</v>
      </c>
      <c r="W140" s="7" t="s">
        <v>370</v>
      </c>
      <c r="X140" s="7" t="s">
        <v>370</v>
      </c>
      <c r="Y140" s="7" t="s">
        <v>370</v>
      </c>
      <c r="Z140" s="7">
        <v>0</v>
      </c>
      <c r="AA140" s="7">
        <v>0</v>
      </c>
      <c r="AB140" s="7">
        <v>0</v>
      </c>
      <c r="AC140" s="7">
        <v>1</v>
      </c>
      <c r="AD140" s="7">
        <v>0</v>
      </c>
      <c r="AE140" s="7">
        <v>40</v>
      </c>
      <c r="AF140" s="7" t="s">
        <v>370</v>
      </c>
      <c r="AG140" s="7" t="s">
        <v>370</v>
      </c>
      <c r="AH140" s="7" t="s">
        <v>370</v>
      </c>
      <c r="AI140" s="7" t="s">
        <v>370</v>
      </c>
      <c r="AJ140" s="7" t="s">
        <v>370</v>
      </c>
      <c r="AK140" s="7" t="s">
        <v>370</v>
      </c>
      <c r="AL140" s="7" t="s">
        <v>370</v>
      </c>
      <c r="AM140" s="7" t="s">
        <v>370</v>
      </c>
      <c r="AN140" s="7" t="s">
        <v>370</v>
      </c>
      <c r="AO140" s="7">
        <v>0</v>
      </c>
      <c r="AP140" s="7">
        <v>1</v>
      </c>
      <c r="AQ140" s="7">
        <v>1</v>
      </c>
      <c r="AR140" s="7">
        <v>11</v>
      </c>
      <c r="AS140" s="21">
        <v>0</v>
      </c>
      <c r="AT140" s="21">
        <v>1</v>
      </c>
      <c r="AU140" s="7" t="s">
        <v>370</v>
      </c>
      <c r="AV140" s="7" t="s">
        <v>370</v>
      </c>
      <c r="AW140" s="7" t="s">
        <v>370</v>
      </c>
      <c r="AX140" s="7" t="s">
        <v>370</v>
      </c>
      <c r="AY140" s="7">
        <v>1</v>
      </c>
      <c r="AZ140" s="7">
        <v>0</v>
      </c>
      <c r="BA140" s="7">
        <v>0</v>
      </c>
      <c r="BB140" s="7">
        <v>1</v>
      </c>
      <c r="BC140" s="7" t="s">
        <v>370</v>
      </c>
      <c r="BD140" s="7" t="s">
        <v>370</v>
      </c>
      <c r="BE140" s="7">
        <v>0</v>
      </c>
      <c r="BF140" s="7">
        <v>0</v>
      </c>
      <c r="BG140" s="7">
        <v>1</v>
      </c>
      <c r="BH140" s="7">
        <v>1</v>
      </c>
      <c r="BI140" s="7">
        <v>0</v>
      </c>
      <c r="BJ140" s="7">
        <v>0</v>
      </c>
      <c r="BK140" s="7">
        <v>1</v>
      </c>
      <c r="BL140" s="7">
        <v>0</v>
      </c>
      <c r="BM140" s="7">
        <v>0</v>
      </c>
      <c r="BN140" s="7">
        <v>0</v>
      </c>
      <c r="BO140" s="7">
        <v>1</v>
      </c>
      <c r="BP140" s="7">
        <v>0</v>
      </c>
      <c r="BQ140" s="7">
        <v>1</v>
      </c>
      <c r="BR140" s="7">
        <v>1</v>
      </c>
      <c r="BS140" s="7">
        <v>0</v>
      </c>
      <c r="BT140" s="7">
        <v>4</v>
      </c>
      <c r="BU140" s="7">
        <v>6</v>
      </c>
      <c r="BV140" s="7">
        <v>4</v>
      </c>
      <c r="BW140" s="7">
        <v>5</v>
      </c>
      <c r="BX140" s="7">
        <v>5</v>
      </c>
      <c r="BY140" s="7">
        <v>4</v>
      </c>
      <c r="BZ140" s="7">
        <v>6</v>
      </c>
      <c r="CA140" s="7">
        <v>4</v>
      </c>
      <c r="CB140" s="7">
        <v>5</v>
      </c>
      <c r="CC140" s="7">
        <v>0</v>
      </c>
      <c r="CD140" s="7">
        <v>1</v>
      </c>
      <c r="CE140" s="7">
        <v>0</v>
      </c>
      <c r="CF140" s="7">
        <v>0</v>
      </c>
      <c r="CG140" s="7">
        <v>0</v>
      </c>
      <c r="CH140" s="7">
        <v>0</v>
      </c>
      <c r="CI140" s="7">
        <v>1</v>
      </c>
      <c r="CJ140" s="7">
        <v>0</v>
      </c>
      <c r="CK140" s="7">
        <v>0</v>
      </c>
      <c r="CL140" s="7">
        <v>1</v>
      </c>
      <c r="CM140" s="7">
        <v>1</v>
      </c>
      <c r="CN140" s="7">
        <v>0</v>
      </c>
      <c r="CO140" s="7">
        <v>0</v>
      </c>
      <c r="CP140" s="7">
        <v>0</v>
      </c>
      <c r="CQ140" s="7">
        <v>0</v>
      </c>
      <c r="CR140" s="7">
        <v>1</v>
      </c>
      <c r="CS140" s="7">
        <v>0</v>
      </c>
      <c r="CT140" s="7">
        <v>0</v>
      </c>
      <c r="CU140" s="7">
        <v>1</v>
      </c>
      <c r="CV140" s="7">
        <v>0</v>
      </c>
      <c r="CW140" s="7">
        <v>1</v>
      </c>
      <c r="CX140" s="7">
        <v>0</v>
      </c>
      <c r="CY140" s="7">
        <v>1</v>
      </c>
      <c r="CZ140" s="7">
        <v>0</v>
      </c>
      <c r="DA140" s="7">
        <v>0</v>
      </c>
      <c r="DB140" s="7">
        <v>1</v>
      </c>
      <c r="DC140" s="7">
        <v>0</v>
      </c>
      <c r="DD140" s="7">
        <v>0</v>
      </c>
      <c r="DE140" s="7">
        <v>1</v>
      </c>
      <c r="DF140" s="7">
        <v>0</v>
      </c>
      <c r="DG140" s="7">
        <v>0</v>
      </c>
      <c r="DH140" s="7">
        <v>0</v>
      </c>
      <c r="DI140" s="7">
        <v>1</v>
      </c>
      <c r="DJ140" s="7">
        <v>0</v>
      </c>
    </row>
    <row r="141" spans="1:115" x14ac:dyDescent="0.35">
      <c r="A141" t="s">
        <v>374</v>
      </c>
      <c r="B141" t="s">
        <v>397</v>
      </c>
      <c r="C141">
        <v>0</v>
      </c>
      <c r="D141">
        <v>0</v>
      </c>
      <c r="E141">
        <v>1</v>
      </c>
      <c r="F141">
        <v>0</v>
      </c>
      <c r="G141">
        <v>0</v>
      </c>
      <c r="H141" s="1">
        <f t="shared" si="3"/>
        <v>3</v>
      </c>
      <c r="I141" s="7">
        <v>1</v>
      </c>
      <c r="J141" s="7">
        <v>1</v>
      </c>
      <c r="K141" s="7">
        <v>0</v>
      </c>
      <c r="L141" s="7">
        <v>0</v>
      </c>
      <c r="M141" s="7">
        <v>0</v>
      </c>
      <c r="N141" s="7">
        <v>0</v>
      </c>
      <c r="O141" s="7">
        <v>0</v>
      </c>
      <c r="P141" s="7">
        <v>0</v>
      </c>
      <c r="Q141" s="7">
        <v>1</v>
      </c>
      <c r="R141" s="7">
        <v>0</v>
      </c>
      <c r="S141" s="7">
        <v>0</v>
      </c>
      <c r="T141" s="7" t="s">
        <v>370</v>
      </c>
      <c r="U141" s="7" t="s">
        <v>370</v>
      </c>
      <c r="V141" s="7" t="s">
        <v>370</v>
      </c>
      <c r="W141" s="7" t="s">
        <v>370</v>
      </c>
      <c r="X141" s="7" t="s">
        <v>370</v>
      </c>
      <c r="Y141" s="7" t="s">
        <v>370</v>
      </c>
      <c r="Z141" s="7">
        <v>0</v>
      </c>
      <c r="AA141" s="7">
        <v>0</v>
      </c>
      <c r="AB141" s="7">
        <v>0</v>
      </c>
      <c r="AC141" s="7">
        <v>1</v>
      </c>
      <c r="AD141" s="7">
        <v>0</v>
      </c>
      <c r="AE141" s="7">
        <v>80</v>
      </c>
      <c r="AF141" s="7" t="s">
        <v>370</v>
      </c>
      <c r="AG141" s="7" t="s">
        <v>370</v>
      </c>
      <c r="AH141" s="7" t="s">
        <v>370</v>
      </c>
      <c r="AI141" s="7" t="s">
        <v>370</v>
      </c>
      <c r="AJ141" s="7" t="s">
        <v>370</v>
      </c>
      <c r="AK141" s="7" t="s">
        <v>370</v>
      </c>
      <c r="AL141" s="7" t="s">
        <v>370</v>
      </c>
      <c r="AM141" s="7" t="s">
        <v>370</v>
      </c>
      <c r="AN141" s="7" t="s">
        <v>370</v>
      </c>
      <c r="AO141" s="7">
        <v>0</v>
      </c>
      <c r="AP141" s="7">
        <v>1</v>
      </c>
      <c r="AQ141" s="7">
        <v>1</v>
      </c>
      <c r="AR141" s="7">
        <v>21</v>
      </c>
      <c r="AS141" s="21">
        <v>0</v>
      </c>
      <c r="AT141" s="21">
        <v>1</v>
      </c>
      <c r="AU141" s="7" t="s">
        <v>370</v>
      </c>
      <c r="AV141" s="7" t="s">
        <v>370</v>
      </c>
      <c r="AW141" s="7" t="s">
        <v>370</v>
      </c>
      <c r="AX141" s="7" t="s">
        <v>370</v>
      </c>
      <c r="AY141" s="7">
        <v>1</v>
      </c>
      <c r="AZ141" s="7">
        <v>0</v>
      </c>
      <c r="BA141" s="7">
        <v>1</v>
      </c>
      <c r="BB141" s="7">
        <v>0</v>
      </c>
      <c r="BC141" s="7" t="s">
        <v>370</v>
      </c>
      <c r="BD141" s="7" t="s">
        <v>370</v>
      </c>
      <c r="BE141" s="7" t="s">
        <v>370</v>
      </c>
      <c r="BF141" s="7" t="s">
        <v>370</v>
      </c>
      <c r="BG141" s="7" t="s">
        <v>370</v>
      </c>
      <c r="BH141" s="7">
        <v>0</v>
      </c>
      <c r="BI141" s="7">
        <v>1</v>
      </c>
      <c r="BJ141" s="7">
        <v>0</v>
      </c>
      <c r="BK141" s="7">
        <v>1</v>
      </c>
      <c r="BL141" s="7">
        <v>0</v>
      </c>
      <c r="BM141" s="7">
        <v>0</v>
      </c>
      <c r="BN141" s="7">
        <v>1</v>
      </c>
      <c r="BO141" s="7">
        <v>0</v>
      </c>
      <c r="BP141" s="7">
        <v>0</v>
      </c>
      <c r="BQ141" s="7">
        <v>1</v>
      </c>
      <c r="BR141" s="7">
        <v>1</v>
      </c>
      <c r="BS141" s="7">
        <v>0</v>
      </c>
      <c r="BT141" s="7">
        <v>3</v>
      </c>
      <c r="BU141" s="7">
        <v>6</v>
      </c>
      <c r="BV141" s="7">
        <v>2</v>
      </c>
      <c r="BW141" s="7">
        <v>7</v>
      </c>
      <c r="BX141" s="7">
        <v>6</v>
      </c>
      <c r="BY141" s="7">
        <v>4</v>
      </c>
      <c r="BZ141" s="7">
        <v>6</v>
      </c>
      <c r="CA141" s="7">
        <v>2</v>
      </c>
      <c r="CB141" s="7">
        <v>2</v>
      </c>
      <c r="CC141" s="7">
        <v>0</v>
      </c>
      <c r="CD141" s="7">
        <v>1</v>
      </c>
      <c r="CE141" s="7">
        <v>0</v>
      </c>
      <c r="CF141" s="7">
        <v>0</v>
      </c>
      <c r="CG141" s="7">
        <v>1</v>
      </c>
      <c r="CH141" s="7">
        <v>0</v>
      </c>
      <c r="CI141" s="7">
        <v>0</v>
      </c>
      <c r="CJ141" s="7">
        <v>0</v>
      </c>
      <c r="CK141" s="7">
        <v>0</v>
      </c>
      <c r="CL141" s="7">
        <v>1</v>
      </c>
      <c r="CM141" s="7" t="s">
        <v>370</v>
      </c>
      <c r="CN141" s="7" t="s">
        <v>370</v>
      </c>
      <c r="CO141" s="7" t="s">
        <v>370</v>
      </c>
      <c r="CP141" s="7" t="s">
        <v>370</v>
      </c>
      <c r="CQ141" s="7" t="s">
        <v>370</v>
      </c>
      <c r="CR141" s="7" t="s">
        <v>370</v>
      </c>
      <c r="CS141" s="7">
        <v>0</v>
      </c>
      <c r="CT141" s="7">
        <v>0</v>
      </c>
      <c r="CU141" s="7">
        <v>1</v>
      </c>
      <c r="CV141" s="7">
        <v>0</v>
      </c>
      <c r="CW141" s="7">
        <v>1</v>
      </c>
      <c r="CX141" s="7">
        <v>0</v>
      </c>
      <c r="CY141" s="7" t="s">
        <v>370</v>
      </c>
      <c r="CZ141" s="7" t="s">
        <v>370</v>
      </c>
      <c r="DA141" s="7" t="s">
        <v>370</v>
      </c>
      <c r="DB141" s="7" t="s">
        <v>370</v>
      </c>
      <c r="DC141" s="7" t="s">
        <v>370</v>
      </c>
      <c r="DD141" s="7" t="s">
        <v>370</v>
      </c>
      <c r="DE141" s="7" t="s">
        <v>370</v>
      </c>
      <c r="DF141" s="7" t="s">
        <v>370</v>
      </c>
      <c r="DG141" s="7" t="s">
        <v>370</v>
      </c>
      <c r="DH141" s="7">
        <v>1</v>
      </c>
      <c r="DI141" s="7">
        <v>0</v>
      </c>
      <c r="DJ141" s="7">
        <v>0</v>
      </c>
    </row>
    <row r="142" spans="1:115" x14ac:dyDescent="0.35">
      <c r="A142" t="s">
        <v>374</v>
      </c>
      <c r="B142" t="s">
        <v>398</v>
      </c>
      <c r="C142">
        <v>0</v>
      </c>
      <c r="D142">
        <v>0</v>
      </c>
      <c r="E142">
        <v>1</v>
      </c>
      <c r="F142">
        <v>0</v>
      </c>
      <c r="G142">
        <v>0</v>
      </c>
      <c r="H142" s="1">
        <f t="shared" si="3"/>
        <v>3</v>
      </c>
      <c r="I142" s="7">
        <v>1</v>
      </c>
      <c r="J142" s="7" t="s">
        <v>370</v>
      </c>
      <c r="K142" s="7" t="s">
        <v>370</v>
      </c>
      <c r="L142" s="7" t="s">
        <v>370</v>
      </c>
      <c r="M142" s="7" t="s">
        <v>370</v>
      </c>
      <c r="N142" s="7" t="s">
        <v>370</v>
      </c>
      <c r="O142" s="7">
        <v>1</v>
      </c>
      <c r="P142" s="7">
        <v>0</v>
      </c>
      <c r="Q142" s="7">
        <v>0</v>
      </c>
      <c r="R142" s="7">
        <v>0</v>
      </c>
      <c r="S142" s="7">
        <v>0</v>
      </c>
      <c r="T142" s="7" t="s">
        <v>370</v>
      </c>
      <c r="U142" s="7" t="s">
        <v>370</v>
      </c>
      <c r="V142" s="7" t="s">
        <v>370</v>
      </c>
      <c r="W142" s="7" t="s">
        <v>370</v>
      </c>
      <c r="X142" s="7" t="s">
        <v>370</v>
      </c>
      <c r="Y142" s="7" t="s">
        <v>370</v>
      </c>
      <c r="Z142" s="7">
        <v>1</v>
      </c>
      <c r="AA142" s="7">
        <v>0</v>
      </c>
      <c r="AB142" s="7">
        <v>0</v>
      </c>
      <c r="AC142" s="7">
        <v>0</v>
      </c>
      <c r="AD142" s="7">
        <v>0</v>
      </c>
      <c r="AE142" s="7" t="s">
        <v>370</v>
      </c>
      <c r="AF142" s="7" t="s">
        <v>370</v>
      </c>
      <c r="AG142" s="7" t="s">
        <v>370</v>
      </c>
      <c r="AH142" s="7" t="s">
        <v>370</v>
      </c>
      <c r="AI142" s="7" t="s">
        <v>370</v>
      </c>
      <c r="AJ142" s="7" t="s">
        <v>370</v>
      </c>
      <c r="AK142" s="7" t="s">
        <v>370</v>
      </c>
      <c r="AL142" s="7" t="s">
        <v>370</v>
      </c>
      <c r="AM142" s="7" t="s">
        <v>370</v>
      </c>
      <c r="AN142" s="7" t="s">
        <v>370</v>
      </c>
      <c r="AO142" s="7">
        <v>1</v>
      </c>
      <c r="AP142" s="7">
        <v>0</v>
      </c>
      <c r="AQ142" s="7">
        <v>1</v>
      </c>
      <c r="AR142" s="7">
        <v>23</v>
      </c>
      <c r="AS142" s="21">
        <v>0</v>
      </c>
      <c r="AT142" s="21">
        <v>1</v>
      </c>
      <c r="AU142" s="7" t="s">
        <v>370</v>
      </c>
      <c r="AV142" s="7" t="s">
        <v>370</v>
      </c>
      <c r="AW142" s="7" t="s">
        <v>370</v>
      </c>
      <c r="AX142" s="7" t="s">
        <v>370</v>
      </c>
      <c r="AY142" s="7">
        <v>1</v>
      </c>
      <c r="AZ142" s="7">
        <v>0</v>
      </c>
      <c r="BA142" s="7">
        <v>0</v>
      </c>
      <c r="BB142" s="7">
        <v>1</v>
      </c>
      <c r="BC142" s="7" t="s">
        <v>370</v>
      </c>
      <c r="BD142" s="7" t="s">
        <v>370</v>
      </c>
      <c r="BE142" s="7" t="s">
        <v>370</v>
      </c>
      <c r="BF142" s="7" t="s">
        <v>370</v>
      </c>
      <c r="BG142" s="7" t="s">
        <v>370</v>
      </c>
      <c r="BH142" s="7" t="s">
        <v>370</v>
      </c>
      <c r="BI142" s="7" t="s">
        <v>370</v>
      </c>
      <c r="BJ142" s="7" t="s">
        <v>370</v>
      </c>
      <c r="BK142" s="7">
        <v>1</v>
      </c>
      <c r="BL142" s="7">
        <v>0</v>
      </c>
      <c r="BM142" s="7">
        <v>0</v>
      </c>
      <c r="BN142" s="7">
        <v>0</v>
      </c>
      <c r="BO142" s="7">
        <v>1</v>
      </c>
      <c r="BP142" s="7">
        <v>0</v>
      </c>
      <c r="BQ142" s="7">
        <v>1</v>
      </c>
      <c r="BR142" s="7">
        <v>1</v>
      </c>
      <c r="BS142" s="7">
        <v>0</v>
      </c>
      <c r="BT142" s="7" t="s">
        <v>370</v>
      </c>
      <c r="BU142" s="7">
        <v>5</v>
      </c>
      <c r="BV142" s="7" t="s">
        <v>370</v>
      </c>
      <c r="BW142" s="7">
        <v>5</v>
      </c>
      <c r="BX142" s="7">
        <v>5</v>
      </c>
      <c r="BY142" s="7">
        <v>4</v>
      </c>
      <c r="BZ142" s="7">
        <v>4</v>
      </c>
      <c r="CA142" s="7">
        <v>1</v>
      </c>
      <c r="CB142" s="7">
        <v>1</v>
      </c>
      <c r="CC142" s="7">
        <v>0</v>
      </c>
      <c r="CD142" s="7">
        <v>1</v>
      </c>
      <c r="CE142" s="7">
        <v>0</v>
      </c>
      <c r="CF142" s="7">
        <v>0</v>
      </c>
      <c r="CG142" s="7">
        <v>0</v>
      </c>
      <c r="CH142" s="7">
        <v>0</v>
      </c>
      <c r="CI142" s="7">
        <v>1</v>
      </c>
      <c r="CJ142" s="7">
        <v>0</v>
      </c>
      <c r="CK142" s="7">
        <v>0</v>
      </c>
      <c r="CL142" s="7">
        <v>1</v>
      </c>
      <c r="CM142" s="7">
        <v>0</v>
      </c>
      <c r="CN142" s="7">
        <v>1</v>
      </c>
      <c r="CO142" s="7">
        <v>0</v>
      </c>
      <c r="CP142" s="7">
        <v>0</v>
      </c>
      <c r="CQ142" s="7">
        <v>0</v>
      </c>
      <c r="CR142" s="7">
        <v>1</v>
      </c>
      <c r="CS142" s="7">
        <v>0</v>
      </c>
      <c r="CT142" s="7">
        <v>0</v>
      </c>
      <c r="CU142" s="7">
        <v>1</v>
      </c>
      <c r="CV142" s="7">
        <v>0</v>
      </c>
      <c r="CW142" s="7">
        <v>1</v>
      </c>
      <c r="CX142" s="7">
        <v>0</v>
      </c>
      <c r="CY142" s="7">
        <v>0</v>
      </c>
      <c r="CZ142" s="7">
        <v>0</v>
      </c>
      <c r="DA142" s="7">
        <v>1</v>
      </c>
      <c r="DB142" s="7">
        <v>0</v>
      </c>
      <c r="DC142" s="7">
        <v>1</v>
      </c>
      <c r="DD142" s="7">
        <v>0</v>
      </c>
      <c r="DE142" s="7">
        <v>0</v>
      </c>
      <c r="DF142" s="7">
        <v>1</v>
      </c>
      <c r="DG142" s="7">
        <v>0</v>
      </c>
      <c r="DH142" s="7">
        <v>1</v>
      </c>
      <c r="DI142" s="7">
        <v>0</v>
      </c>
      <c r="DJ142" s="7">
        <v>0</v>
      </c>
    </row>
    <row r="143" spans="1:115" x14ac:dyDescent="0.35">
      <c r="A143" t="s">
        <v>374</v>
      </c>
      <c r="B143" t="s">
        <v>399</v>
      </c>
      <c r="C143">
        <v>0</v>
      </c>
      <c r="D143">
        <v>0</v>
      </c>
      <c r="E143">
        <v>0</v>
      </c>
      <c r="F143">
        <v>0</v>
      </c>
      <c r="G143">
        <v>1</v>
      </c>
      <c r="H143" s="1">
        <f t="shared" si="3"/>
        <v>5</v>
      </c>
      <c r="I143" s="7">
        <v>1</v>
      </c>
      <c r="J143" s="7" t="s">
        <v>370</v>
      </c>
      <c r="K143" s="7" t="s">
        <v>370</v>
      </c>
      <c r="L143" s="7" t="s">
        <v>370</v>
      </c>
      <c r="M143" s="7" t="s">
        <v>370</v>
      </c>
      <c r="N143" s="7" t="s">
        <v>370</v>
      </c>
      <c r="O143" s="7">
        <v>0</v>
      </c>
      <c r="P143" s="7">
        <v>0</v>
      </c>
      <c r="Q143" s="7">
        <v>1</v>
      </c>
      <c r="R143" s="7">
        <v>0</v>
      </c>
      <c r="S143" s="7">
        <v>0</v>
      </c>
      <c r="T143" s="7" t="s">
        <v>370</v>
      </c>
      <c r="U143" s="7" t="s">
        <v>370</v>
      </c>
      <c r="V143" s="7" t="s">
        <v>370</v>
      </c>
      <c r="W143" s="7" t="s">
        <v>370</v>
      </c>
      <c r="X143" s="7" t="s">
        <v>370</v>
      </c>
      <c r="Y143" s="7" t="s">
        <v>370</v>
      </c>
      <c r="Z143" s="7" t="s">
        <v>370</v>
      </c>
      <c r="AA143" s="7" t="s">
        <v>370</v>
      </c>
      <c r="AB143" s="7" t="s">
        <v>370</v>
      </c>
      <c r="AC143" s="7" t="s">
        <v>370</v>
      </c>
      <c r="AD143" s="7" t="s">
        <v>370</v>
      </c>
      <c r="AE143" s="7" t="s">
        <v>370</v>
      </c>
      <c r="AF143" s="7" t="s">
        <v>370</v>
      </c>
      <c r="AG143" s="7" t="s">
        <v>370</v>
      </c>
      <c r="AH143" s="7" t="s">
        <v>370</v>
      </c>
      <c r="AI143" s="7" t="s">
        <v>370</v>
      </c>
      <c r="AJ143" s="7" t="s">
        <v>370</v>
      </c>
      <c r="AK143" s="7" t="s">
        <v>370</v>
      </c>
      <c r="AL143" s="7" t="s">
        <v>370</v>
      </c>
      <c r="AM143" s="7" t="s">
        <v>370</v>
      </c>
      <c r="AN143" s="7" t="s">
        <v>370</v>
      </c>
      <c r="AO143" s="7">
        <v>0</v>
      </c>
      <c r="AP143" s="7">
        <v>1</v>
      </c>
      <c r="AQ143" s="7">
        <v>1</v>
      </c>
      <c r="AR143" s="7">
        <v>13</v>
      </c>
      <c r="AS143" s="21">
        <v>0</v>
      </c>
      <c r="AT143" s="21">
        <v>1</v>
      </c>
      <c r="AU143" s="7" t="s">
        <v>370</v>
      </c>
      <c r="AV143" s="7" t="s">
        <v>370</v>
      </c>
      <c r="AW143" s="7" t="s">
        <v>370</v>
      </c>
      <c r="AX143" s="7" t="s">
        <v>370</v>
      </c>
      <c r="AY143" s="7">
        <v>1</v>
      </c>
      <c r="AZ143" s="7">
        <v>1</v>
      </c>
      <c r="BA143" s="7">
        <v>0</v>
      </c>
      <c r="BB143" s="7">
        <v>0</v>
      </c>
      <c r="BC143" s="7" t="s">
        <v>370</v>
      </c>
      <c r="BD143" s="7" t="s">
        <v>370</v>
      </c>
      <c r="BE143" s="7" t="s">
        <v>370</v>
      </c>
      <c r="BF143" s="7" t="s">
        <v>370</v>
      </c>
      <c r="BG143" s="7" t="s">
        <v>370</v>
      </c>
      <c r="BH143" s="7" t="s">
        <v>370</v>
      </c>
      <c r="BI143" s="7" t="s">
        <v>370</v>
      </c>
      <c r="BJ143" s="7" t="s">
        <v>370</v>
      </c>
      <c r="BK143" s="7" t="s">
        <v>370</v>
      </c>
      <c r="BL143" s="7" t="s">
        <v>370</v>
      </c>
      <c r="BM143" s="7" t="s">
        <v>370</v>
      </c>
      <c r="BN143" s="7" t="s">
        <v>370</v>
      </c>
      <c r="BO143" s="7" t="s">
        <v>370</v>
      </c>
      <c r="BP143" s="7" t="s">
        <v>370</v>
      </c>
      <c r="BQ143" s="7" t="s">
        <v>370</v>
      </c>
      <c r="BR143" s="7" t="s">
        <v>370</v>
      </c>
      <c r="BS143" s="7" t="s">
        <v>370</v>
      </c>
      <c r="BT143" s="7" t="s">
        <v>370</v>
      </c>
      <c r="BU143" s="7" t="s">
        <v>370</v>
      </c>
      <c r="BV143" s="7" t="s">
        <v>370</v>
      </c>
      <c r="BW143" s="7" t="s">
        <v>370</v>
      </c>
      <c r="BX143" s="7" t="s">
        <v>370</v>
      </c>
      <c r="BY143" s="7" t="s">
        <v>370</v>
      </c>
      <c r="BZ143" s="7" t="s">
        <v>370</v>
      </c>
      <c r="CA143" s="7" t="s">
        <v>370</v>
      </c>
      <c r="CB143" s="7" t="s">
        <v>370</v>
      </c>
      <c r="CC143" s="7" t="s">
        <v>370</v>
      </c>
      <c r="CD143" s="7" t="s">
        <v>370</v>
      </c>
      <c r="CE143" s="7" t="s">
        <v>370</v>
      </c>
      <c r="CF143" s="7" t="s">
        <v>370</v>
      </c>
      <c r="CG143" s="7" t="s">
        <v>370</v>
      </c>
      <c r="CH143" s="7" t="s">
        <v>370</v>
      </c>
      <c r="CI143" s="7" t="s">
        <v>370</v>
      </c>
      <c r="CJ143" s="7" t="s">
        <v>370</v>
      </c>
      <c r="CK143" s="7" t="s">
        <v>370</v>
      </c>
      <c r="CL143" s="7" t="s">
        <v>370</v>
      </c>
      <c r="CM143" s="7" t="s">
        <v>370</v>
      </c>
      <c r="CN143" s="7" t="s">
        <v>370</v>
      </c>
      <c r="CO143" s="7" t="s">
        <v>370</v>
      </c>
      <c r="CP143" s="7" t="s">
        <v>370</v>
      </c>
      <c r="CQ143" s="7" t="s">
        <v>370</v>
      </c>
      <c r="CR143" s="7" t="s">
        <v>370</v>
      </c>
      <c r="CS143" s="7" t="s">
        <v>370</v>
      </c>
      <c r="CT143" s="7" t="s">
        <v>370</v>
      </c>
      <c r="CU143" s="7" t="s">
        <v>370</v>
      </c>
      <c r="CV143" s="7" t="s">
        <v>370</v>
      </c>
      <c r="CW143" s="7" t="s">
        <v>370</v>
      </c>
      <c r="CX143" s="7" t="s">
        <v>370</v>
      </c>
      <c r="CY143" s="7" t="s">
        <v>370</v>
      </c>
      <c r="CZ143" s="7" t="s">
        <v>370</v>
      </c>
      <c r="DA143" s="7" t="s">
        <v>370</v>
      </c>
      <c r="DB143" s="7" t="s">
        <v>370</v>
      </c>
      <c r="DC143" s="7" t="s">
        <v>370</v>
      </c>
      <c r="DD143" s="7" t="s">
        <v>370</v>
      </c>
      <c r="DE143" s="7" t="s">
        <v>370</v>
      </c>
      <c r="DF143" s="7" t="s">
        <v>370</v>
      </c>
      <c r="DG143" s="7" t="s">
        <v>370</v>
      </c>
      <c r="DH143" s="7" t="s">
        <v>370</v>
      </c>
      <c r="DI143" s="7" t="s">
        <v>370</v>
      </c>
      <c r="DJ143" s="7" t="s">
        <v>370</v>
      </c>
    </row>
    <row r="144" spans="1:115" x14ac:dyDescent="0.35">
      <c r="A144" t="s">
        <v>374</v>
      </c>
      <c r="B144" t="s">
        <v>400</v>
      </c>
      <c r="C144">
        <v>0</v>
      </c>
      <c r="D144">
        <v>0</v>
      </c>
      <c r="E144">
        <v>1</v>
      </c>
      <c r="F144">
        <v>0</v>
      </c>
      <c r="G144">
        <v>0</v>
      </c>
      <c r="H144" s="1">
        <f t="shared" si="3"/>
        <v>3</v>
      </c>
      <c r="I144" s="7">
        <v>1</v>
      </c>
      <c r="J144" s="7">
        <v>1</v>
      </c>
      <c r="K144" s="7">
        <v>0</v>
      </c>
      <c r="L144" s="7">
        <v>0</v>
      </c>
      <c r="M144" s="7">
        <v>0</v>
      </c>
      <c r="N144" s="7">
        <v>0</v>
      </c>
      <c r="O144" s="7">
        <v>0</v>
      </c>
      <c r="P144" s="7">
        <v>0</v>
      </c>
      <c r="Q144" s="7">
        <v>0</v>
      </c>
      <c r="R144" s="7">
        <v>0</v>
      </c>
      <c r="S144" s="7">
        <v>1</v>
      </c>
      <c r="T144" s="7" t="s">
        <v>370</v>
      </c>
      <c r="U144" s="7" t="s">
        <v>370</v>
      </c>
      <c r="V144" s="7" t="s">
        <v>370</v>
      </c>
      <c r="W144" s="7" t="s">
        <v>370</v>
      </c>
      <c r="X144" s="7" t="s">
        <v>370</v>
      </c>
      <c r="Y144" s="7" t="s">
        <v>370</v>
      </c>
      <c r="Z144" s="7" t="s">
        <v>370</v>
      </c>
      <c r="AA144" s="7" t="s">
        <v>370</v>
      </c>
      <c r="AB144" s="7" t="s">
        <v>370</v>
      </c>
      <c r="AC144" s="7" t="s">
        <v>370</v>
      </c>
      <c r="AD144" s="7" t="s">
        <v>370</v>
      </c>
      <c r="AE144" s="7">
        <v>100</v>
      </c>
      <c r="AF144" s="7" t="s">
        <v>370</v>
      </c>
      <c r="AG144" s="7" t="s">
        <v>370</v>
      </c>
      <c r="AH144" s="7" t="s">
        <v>370</v>
      </c>
      <c r="AI144" s="7" t="s">
        <v>370</v>
      </c>
      <c r="AJ144" s="7" t="s">
        <v>370</v>
      </c>
      <c r="AK144" s="7" t="s">
        <v>370</v>
      </c>
      <c r="AL144" s="7" t="s">
        <v>370</v>
      </c>
      <c r="AM144" s="7" t="s">
        <v>370</v>
      </c>
      <c r="AN144" s="7" t="s">
        <v>370</v>
      </c>
      <c r="AO144" s="7" t="s">
        <v>370</v>
      </c>
      <c r="AP144" s="7" t="s">
        <v>370</v>
      </c>
      <c r="AQ144" s="7">
        <v>1</v>
      </c>
      <c r="AR144" s="7">
        <v>26</v>
      </c>
      <c r="AS144" s="21">
        <v>1</v>
      </c>
      <c r="AT144" s="21">
        <v>0</v>
      </c>
      <c r="AU144" s="7" t="s">
        <v>370</v>
      </c>
      <c r="AV144" s="7" t="s">
        <v>370</v>
      </c>
      <c r="AW144" s="7" t="s">
        <v>370</v>
      </c>
      <c r="AX144" s="7" t="s">
        <v>370</v>
      </c>
      <c r="AY144" s="7">
        <v>1</v>
      </c>
      <c r="AZ144" s="7">
        <v>0</v>
      </c>
      <c r="BA144" s="7">
        <v>1</v>
      </c>
      <c r="BB144" s="7">
        <v>0</v>
      </c>
      <c r="BC144" s="7" t="s">
        <v>370</v>
      </c>
      <c r="BD144" s="7" t="s">
        <v>370</v>
      </c>
      <c r="BE144" s="7">
        <v>0</v>
      </c>
      <c r="BF144" s="7">
        <v>0</v>
      </c>
      <c r="BG144" s="7">
        <v>1</v>
      </c>
      <c r="BH144" s="7">
        <v>0</v>
      </c>
      <c r="BI144" s="7">
        <v>0</v>
      </c>
      <c r="BJ144" s="7">
        <v>1</v>
      </c>
      <c r="BK144" s="7">
        <v>1</v>
      </c>
      <c r="BL144" s="7">
        <v>0</v>
      </c>
      <c r="BM144" s="7">
        <v>0</v>
      </c>
      <c r="BN144" s="7">
        <v>0</v>
      </c>
      <c r="BO144" s="7">
        <v>1</v>
      </c>
      <c r="BP144" s="7">
        <v>1</v>
      </c>
      <c r="BQ144" s="7">
        <v>0</v>
      </c>
      <c r="BR144" s="7" t="s">
        <v>370</v>
      </c>
      <c r="BS144" s="7" t="s">
        <v>370</v>
      </c>
      <c r="BT144" s="7">
        <v>7</v>
      </c>
      <c r="BU144" s="7">
        <v>7</v>
      </c>
      <c r="BV144" s="7">
        <v>7</v>
      </c>
      <c r="BW144" s="7">
        <v>7</v>
      </c>
      <c r="BX144" s="7">
        <v>3</v>
      </c>
      <c r="BY144" s="7">
        <v>6</v>
      </c>
      <c r="BZ144" s="7">
        <v>6</v>
      </c>
      <c r="CA144" s="7">
        <v>4</v>
      </c>
      <c r="CB144" s="7">
        <v>4</v>
      </c>
      <c r="CC144" s="7">
        <v>0</v>
      </c>
      <c r="CD144" s="7">
        <v>0</v>
      </c>
      <c r="CE144" s="7">
        <v>1</v>
      </c>
      <c r="CF144" s="7">
        <v>0</v>
      </c>
      <c r="CG144" s="7">
        <v>0</v>
      </c>
      <c r="CH144" s="7">
        <v>0</v>
      </c>
      <c r="CI144" s="7">
        <v>1</v>
      </c>
      <c r="CJ144" s="7">
        <v>0</v>
      </c>
      <c r="CK144" s="7">
        <v>0</v>
      </c>
      <c r="CL144" s="7">
        <v>1</v>
      </c>
      <c r="CM144" s="7">
        <v>0</v>
      </c>
      <c r="CN144" s="7">
        <v>1</v>
      </c>
      <c r="CO144" s="7">
        <v>0</v>
      </c>
      <c r="CP144" s="7">
        <v>0</v>
      </c>
      <c r="CQ144" s="7">
        <v>0</v>
      </c>
      <c r="CR144" s="7">
        <v>1</v>
      </c>
      <c r="CS144" s="7">
        <v>0</v>
      </c>
      <c r="CT144" s="7">
        <v>0</v>
      </c>
      <c r="CU144" s="7">
        <v>1</v>
      </c>
      <c r="CV144" s="7" t="s">
        <v>370</v>
      </c>
      <c r="CW144" s="7" t="s">
        <v>370</v>
      </c>
      <c r="CX144" s="7" t="s">
        <v>370</v>
      </c>
      <c r="CY144" s="7">
        <v>1</v>
      </c>
      <c r="CZ144" s="7">
        <v>0</v>
      </c>
      <c r="DA144" s="7">
        <v>0</v>
      </c>
      <c r="DB144" s="7">
        <v>1</v>
      </c>
      <c r="DC144" s="7">
        <v>0</v>
      </c>
      <c r="DD144" s="7">
        <v>0</v>
      </c>
      <c r="DE144" s="7">
        <v>0</v>
      </c>
      <c r="DF144" s="7">
        <v>1</v>
      </c>
      <c r="DG144" s="7">
        <v>0</v>
      </c>
      <c r="DH144" s="7">
        <v>1</v>
      </c>
      <c r="DI144" s="7">
        <v>0</v>
      </c>
      <c r="DJ144" s="7">
        <v>0</v>
      </c>
    </row>
    <row r="145" spans="1:114" x14ac:dyDescent="0.35">
      <c r="A145" t="s">
        <v>374</v>
      </c>
      <c r="B145" t="s">
        <v>401</v>
      </c>
      <c r="C145">
        <v>0</v>
      </c>
      <c r="D145">
        <v>1</v>
      </c>
      <c r="E145">
        <v>0</v>
      </c>
      <c r="F145">
        <v>0</v>
      </c>
      <c r="G145">
        <v>0</v>
      </c>
      <c r="H145" s="1">
        <f t="shared" si="3"/>
        <v>2</v>
      </c>
      <c r="I145" s="7">
        <v>1</v>
      </c>
      <c r="J145" s="7">
        <v>1</v>
      </c>
      <c r="K145" s="7">
        <v>0</v>
      </c>
      <c r="L145" s="7">
        <v>0</v>
      </c>
      <c r="M145" s="7">
        <v>0</v>
      </c>
      <c r="N145" s="7">
        <v>0</v>
      </c>
      <c r="O145" s="7">
        <v>0</v>
      </c>
      <c r="P145" s="7">
        <v>0</v>
      </c>
      <c r="Q145" s="7">
        <v>1</v>
      </c>
      <c r="R145" s="7">
        <v>0</v>
      </c>
      <c r="S145" s="7">
        <v>0</v>
      </c>
      <c r="T145" s="7" t="s">
        <v>370</v>
      </c>
      <c r="U145" s="7" t="s">
        <v>370</v>
      </c>
      <c r="V145" s="7" t="s">
        <v>370</v>
      </c>
      <c r="W145" s="7" t="s">
        <v>370</v>
      </c>
      <c r="X145" s="7" t="s">
        <v>370</v>
      </c>
      <c r="Y145" s="7" t="s">
        <v>370</v>
      </c>
      <c r="Z145" s="7">
        <v>0</v>
      </c>
      <c r="AA145" s="7">
        <v>1</v>
      </c>
      <c r="AB145" s="7">
        <v>0</v>
      </c>
      <c r="AC145" s="7">
        <v>0</v>
      </c>
      <c r="AD145" s="7">
        <v>0</v>
      </c>
      <c r="AE145" s="7">
        <v>90</v>
      </c>
      <c r="AF145" s="7" t="s">
        <v>370</v>
      </c>
      <c r="AG145" s="7" t="s">
        <v>370</v>
      </c>
      <c r="AH145" s="7" t="s">
        <v>370</v>
      </c>
      <c r="AI145" s="7" t="s">
        <v>370</v>
      </c>
      <c r="AJ145" s="7" t="s">
        <v>370</v>
      </c>
      <c r="AK145" s="7" t="s">
        <v>370</v>
      </c>
      <c r="AL145" s="7" t="s">
        <v>370</v>
      </c>
      <c r="AM145" s="7" t="s">
        <v>370</v>
      </c>
      <c r="AN145" s="7" t="s">
        <v>370</v>
      </c>
      <c r="AO145" s="7">
        <v>0</v>
      </c>
      <c r="AP145" s="7">
        <v>1</v>
      </c>
      <c r="AQ145" s="7">
        <v>1</v>
      </c>
      <c r="AR145" s="7">
        <v>18</v>
      </c>
      <c r="AS145" s="21">
        <v>0</v>
      </c>
      <c r="AT145" s="21">
        <v>1</v>
      </c>
      <c r="AU145" s="7" t="s">
        <v>370</v>
      </c>
      <c r="AV145" s="7" t="s">
        <v>370</v>
      </c>
      <c r="AW145" s="7" t="s">
        <v>370</v>
      </c>
      <c r="AX145" s="7" t="s">
        <v>370</v>
      </c>
      <c r="AY145" s="7">
        <v>1</v>
      </c>
      <c r="AZ145" s="7">
        <v>0</v>
      </c>
      <c r="BA145" s="7">
        <v>0</v>
      </c>
      <c r="BB145" s="7">
        <v>1</v>
      </c>
      <c r="BC145" s="7" t="s">
        <v>370</v>
      </c>
      <c r="BD145" s="7" t="s">
        <v>370</v>
      </c>
      <c r="BE145" s="7" t="s">
        <v>370</v>
      </c>
      <c r="BF145" s="7" t="s">
        <v>370</v>
      </c>
      <c r="BG145" s="7" t="s">
        <v>370</v>
      </c>
      <c r="BH145" s="7">
        <v>1</v>
      </c>
      <c r="BI145" s="7">
        <v>0</v>
      </c>
      <c r="BJ145" s="7">
        <v>0</v>
      </c>
      <c r="BK145" s="7">
        <v>1</v>
      </c>
      <c r="BL145" s="7">
        <v>0</v>
      </c>
      <c r="BM145" s="7">
        <v>0</v>
      </c>
      <c r="BN145" s="7">
        <v>1</v>
      </c>
      <c r="BO145" s="7">
        <v>0</v>
      </c>
      <c r="BP145" s="7">
        <v>0</v>
      </c>
      <c r="BQ145" s="7">
        <v>1</v>
      </c>
      <c r="BR145" s="7">
        <v>1</v>
      </c>
      <c r="BS145" s="7">
        <v>0</v>
      </c>
      <c r="BT145" s="7">
        <v>4</v>
      </c>
      <c r="BU145" s="7">
        <v>5</v>
      </c>
      <c r="BV145" s="7">
        <v>4</v>
      </c>
      <c r="BW145" s="7">
        <v>6</v>
      </c>
      <c r="BX145" s="7">
        <v>5</v>
      </c>
      <c r="BY145" s="7">
        <v>5</v>
      </c>
      <c r="BZ145" s="7">
        <v>6</v>
      </c>
      <c r="CA145" s="7">
        <v>4</v>
      </c>
      <c r="CB145" s="7">
        <v>4</v>
      </c>
      <c r="CC145" s="7">
        <v>0</v>
      </c>
      <c r="CD145" s="7">
        <v>1</v>
      </c>
      <c r="CE145" s="7">
        <v>0</v>
      </c>
      <c r="CF145" s="7">
        <v>0</v>
      </c>
      <c r="CG145" s="7">
        <v>0</v>
      </c>
      <c r="CH145" s="7">
        <v>0</v>
      </c>
      <c r="CI145" s="7">
        <v>1</v>
      </c>
      <c r="CJ145" s="7">
        <v>0</v>
      </c>
      <c r="CK145" s="7">
        <v>0</v>
      </c>
      <c r="CL145" s="7">
        <v>1</v>
      </c>
      <c r="CM145" s="7">
        <v>1</v>
      </c>
      <c r="CN145" s="7">
        <v>0</v>
      </c>
      <c r="CO145" s="7">
        <v>0</v>
      </c>
      <c r="CP145" s="7">
        <v>0</v>
      </c>
      <c r="CQ145" s="7">
        <v>0</v>
      </c>
      <c r="CR145" s="7">
        <v>1</v>
      </c>
      <c r="CS145" s="7">
        <v>0</v>
      </c>
      <c r="CT145" s="7">
        <v>1</v>
      </c>
      <c r="CU145" s="7">
        <v>0</v>
      </c>
      <c r="CV145" s="7">
        <v>0</v>
      </c>
      <c r="CW145" s="7">
        <v>1</v>
      </c>
      <c r="CX145" s="7">
        <v>0</v>
      </c>
      <c r="CY145" s="7">
        <v>1</v>
      </c>
      <c r="CZ145" s="7">
        <v>0</v>
      </c>
      <c r="DA145" s="7">
        <v>0</v>
      </c>
      <c r="DB145" s="7">
        <v>0</v>
      </c>
      <c r="DC145" s="7">
        <v>0</v>
      </c>
      <c r="DD145" s="7">
        <v>0</v>
      </c>
      <c r="DE145" s="7">
        <v>1</v>
      </c>
      <c r="DF145" s="7">
        <v>0</v>
      </c>
      <c r="DG145" s="7">
        <v>0</v>
      </c>
      <c r="DH145" s="7">
        <v>1</v>
      </c>
      <c r="DI145" s="7">
        <v>0</v>
      </c>
      <c r="DJ145" s="7">
        <v>0</v>
      </c>
    </row>
    <row r="146" spans="1:114" x14ac:dyDescent="0.35">
      <c r="A146" t="s">
        <v>374</v>
      </c>
      <c r="B146" t="s">
        <v>402</v>
      </c>
      <c r="C146">
        <v>0</v>
      </c>
      <c r="D146">
        <v>1</v>
      </c>
      <c r="E146">
        <v>0</v>
      </c>
      <c r="F146">
        <v>0</v>
      </c>
      <c r="G146">
        <v>0</v>
      </c>
      <c r="H146" s="1">
        <f t="shared" si="3"/>
        <v>2</v>
      </c>
      <c r="I146" s="7">
        <v>1</v>
      </c>
      <c r="J146" s="7">
        <v>0</v>
      </c>
      <c r="K146" s="7">
        <v>0</v>
      </c>
      <c r="L146" s="7">
        <v>1</v>
      </c>
      <c r="M146" s="7">
        <v>0</v>
      </c>
      <c r="N146" s="7">
        <v>0</v>
      </c>
      <c r="O146" s="7">
        <v>0</v>
      </c>
      <c r="P146" s="7">
        <v>0</v>
      </c>
      <c r="Q146" s="7">
        <v>0</v>
      </c>
      <c r="R146" s="7">
        <v>0</v>
      </c>
      <c r="S146" s="7">
        <v>1</v>
      </c>
      <c r="T146" s="7" t="s">
        <v>370</v>
      </c>
      <c r="U146" s="7" t="s">
        <v>370</v>
      </c>
      <c r="V146" s="7" t="s">
        <v>370</v>
      </c>
      <c r="W146" s="7" t="s">
        <v>370</v>
      </c>
      <c r="X146" s="7" t="s">
        <v>370</v>
      </c>
      <c r="Y146" s="7" t="s">
        <v>370</v>
      </c>
      <c r="Z146" s="7">
        <v>0</v>
      </c>
      <c r="AA146" s="7">
        <v>0</v>
      </c>
      <c r="AB146" s="7">
        <v>0</v>
      </c>
      <c r="AC146" s="7">
        <v>1</v>
      </c>
      <c r="AD146" s="7">
        <v>0</v>
      </c>
      <c r="AE146" s="7">
        <v>50</v>
      </c>
      <c r="AF146" s="7" t="s">
        <v>370</v>
      </c>
      <c r="AG146" s="7" t="s">
        <v>370</v>
      </c>
      <c r="AH146" s="7" t="s">
        <v>370</v>
      </c>
      <c r="AI146" s="7" t="s">
        <v>370</v>
      </c>
      <c r="AJ146" s="7" t="s">
        <v>370</v>
      </c>
      <c r="AK146" s="7" t="s">
        <v>370</v>
      </c>
      <c r="AL146" s="7" t="s">
        <v>370</v>
      </c>
      <c r="AM146" s="7" t="s">
        <v>370</v>
      </c>
      <c r="AN146" s="7" t="s">
        <v>370</v>
      </c>
      <c r="AO146" s="7">
        <v>0</v>
      </c>
      <c r="AP146" s="7">
        <v>1</v>
      </c>
      <c r="AQ146" s="7">
        <v>1</v>
      </c>
      <c r="AR146" s="7">
        <v>15</v>
      </c>
      <c r="AS146" s="21">
        <v>0</v>
      </c>
      <c r="AT146" s="21">
        <v>1</v>
      </c>
      <c r="AU146" s="7" t="s">
        <v>370</v>
      </c>
      <c r="AV146" s="7" t="s">
        <v>370</v>
      </c>
      <c r="AW146" s="7" t="s">
        <v>370</v>
      </c>
      <c r="AX146" s="7" t="s">
        <v>370</v>
      </c>
      <c r="AY146" s="7">
        <v>1</v>
      </c>
      <c r="AZ146" s="7">
        <v>0</v>
      </c>
      <c r="BA146" s="7">
        <v>0</v>
      </c>
      <c r="BB146" s="7">
        <v>1</v>
      </c>
      <c r="BC146" s="7" t="s">
        <v>370</v>
      </c>
      <c r="BD146" s="7" t="s">
        <v>370</v>
      </c>
      <c r="BE146" s="7" t="s">
        <v>370</v>
      </c>
      <c r="BF146" s="7" t="s">
        <v>370</v>
      </c>
      <c r="BG146" s="7" t="s">
        <v>370</v>
      </c>
      <c r="BH146" s="7" t="s">
        <v>370</v>
      </c>
      <c r="BI146" s="7" t="s">
        <v>370</v>
      </c>
      <c r="BJ146" s="7" t="s">
        <v>370</v>
      </c>
      <c r="BK146" s="7">
        <v>0</v>
      </c>
      <c r="BL146" s="7">
        <v>1</v>
      </c>
      <c r="BM146" s="7">
        <v>0</v>
      </c>
      <c r="BN146" s="7">
        <v>1</v>
      </c>
      <c r="BO146" s="7">
        <v>0</v>
      </c>
      <c r="BP146" s="7">
        <v>0</v>
      </c>
      <c r="BQ146" s="7">
        <v>1</v>
      </c>
      <c r="BR146" s="7" t="s">
        <v>370</v>
      </c>
      <c r="BS146" s="7" t="s">
        <v>370</v>
      </c>
      <c r="BT146" s="7">
        <v>4</v>
      </c>
      <c r="BU146" s="7">
        <v>7</v>
      </c>
      <c r="BV146" s="7">
        <v>3</v>
      </c>
      <c r="BW146" s="7">
        <v>7</v>
      </c>
      <c r="BX146" s="7">
        <v>7</v>
      </c>
      <c r="BY146" s="7">
        <v>7</v>
      </c>
      <c r="BZ146" s="7">
        <v>4</v>
      </c>
      <c r="CA146" s="7">
        <v>2</v>
      </c>
      <c r="CB146" s="7">
        <v>2</v>
      </c>
      <c r="CC146" s="7">
        <v>0</v>
      </c>
      <c r="CD146" s="7">
        <v>1</v>
      </c>
      <c r="CE146" s="7">
        <v>0</v>
      </c>
      <c r="CF146" s="7">
        <v>0</v>
      </c>
      <c r="CG146" s="7">
        <v>0</v>
      </c>
      <c r="CH146" s="7">
        <v>1</v>
      </c>
      <c r="CI146" s="7">
        <v>0</v>
      </c>
      <c r="CJ146" s="7">
        <v>1</v>
      </c>
      <c r="CK146" s="7">
        <v>0</v>
      </c>
      <c r="CL146" s="7">
        <v>0</v>
      </c>
      <c r="CM146" s="7">
        <v>0</v>
      </c>
      <c r="CN146" s="7">
        <v>0</v>
      </c>
      <c r="CO146" s="7">
        <v>1</v>
      </c>
      <c r="CP146" s="7">
        <v>0</v>
      </c>
      <c r="CQ146" s="7" t="s">
        <v>370</v>
      </c>
      <c r="CR146" s="7" t="s">
        <v>370</v>
      </c>
      <c r="CS146" s="7">
        <v>0</v>
      </c>
      <c r="CT146" s="7">
        <v>0</v>
      </c>
      <c r="CU146" s="7">
        <v>1</v>
      </c>
      <c r="CV146" s="7">
        <v>0</v>
      </c>
      <c r="CW146" s="7">
        <v>1</v>
      </c>
      <c r="CX146" s="7">
        <v>0</v>
      </c>
      <c r="CY146" s="7" t="s">
        <v>370</v>
      </c>
      <c r="CZ146" s="7" t="s">
        <v>370</v>
      </c>
      <c r="DA146" s="7" t="s">
        <v>370</v>
      </c>
      <c r="DB146" s="7" t="s">
        <v>370</v>
      </c>
      <c r="DC146" s="7" t="s">
        <v>370</v>
      </c>
      <c r="DD146" s="7" t="s">
        <v>370</v>
      </c>
      <c r="DE146" s="7" t="s">
        <v>370</v>
      </c>
      <c r="DF146" s="7" t="s">
        <v>370</v>
      </c>
      <c r="DG146" s="7" t="s">
        <v>370</v>
      </c>
      <c r="DH146" s="7">
        <v>1</v>
      </c>
      <c r="DI146" s="7">
        <v>0</v>
      </c>
      <c r="DJ146" s="7">
        <v>0</v>
      </c>
    </row>
    <row r="147" spans="1:114" x14ac:dyDescent="0.35">
      <c r="A147" t="s">
        <v>374</v>
      </c>
      <c r="B147" t="s">
        <v>403</v>
      </c>
      <c r="C147">
        <v>0</v>
      </c>
      <c r="D147">
        <v>0</v>
      </c>
      <c r="E147">
        <v>0</v>
      </c>
      <c r="F147">
        <v>1</v>
      </c>
      <c r="G147">
        <v>0</v>
      </c>
      <c r="H147" s="1">
        <f t="shared" si="3"/>
        <v>4</v>
      </c>
      <c r="I147" s="7">
        <v>1</v>
      </c>
      <c r="J147" s="7">
        <v>1</v>
      </c>
      <c r="K147" s="7">
        <v>0</v>
      </c>
      <c r="L147" s="7">
        <v>0</v>
      </c>
      <c r="M147" s="7">
        <v>0</v>
      </c>
      <c r="N147" s="7">
        <v>0</v>
      </c>
      <c r="O147" s="7">
        <v>0</v>
      </c>
      <c r="P147" s="7">
        <v>0</v>
      </c>
      <c r="Q147" s="7">
        <v>1</v>
      </c>
      <c r="R147" s="7">
        <v>0</v>
      </c>
      <c r="S147" s="7">
        <v>0</v>
      </c>
      <c r="T147" s="7" t="s">
        <v>370</v>
      </c>
      <c r="U147" s="7" t="s">
        <v>370</v>
      </c>
      <c r="V147" s="7" t="s">
        <v>370</v>
      </c>
      <c r="W147" s="7" t="s">
        <v>370</v>
      </c>
      <c r="X147" s="7" t="s">
        <v>370</v>
      </c>
      <c r="Y147" s="7" t="s">
        <v>370</v>
      </c>
      <c r="Z147" s="7">
        <v>0</v>
      </c>
      <c r="AA147" s="7">
        <v>1</v>
      </c>
      <c r="AB147" s="7">
        <v>0</v>
      </c>
      <c r="AC147" s="7">
        <v>0</v>
      </c>
      <c r="AD147" s="7">
        <v>0</v>
      </c>
      <c r="AE147" s="7">
        <v>50</v>
      </c>
      <c r="AF147" s="7" t="s">
        <v>370</v>
      </c>
      <c r="AG147" s="7" t="s">
        <v>370</v>
      </c>
      <c r="AH147" s="7" t="s">
        <v>370</v>
      </c>
      <c r="AI147" s="7" t="s">
        <v>370</v>
      </c>
      <c r="AJ147" s="7" t="s">
        <v>370</v>
      </c>
      <c r="AK147" s="7" t="s">
        <v>370</v>
      </c>
      <c r="AL147" s="7" t="s">
        <v>370</v>
      </c>
      <c r="AM147" s="7" t="s">
        <v>370</v>
      </c>
      <c r="AN147" s="7" t="s">
        <v>370</v>
      </c>
      <c r="AO147" s="7">
        <v>1</v>
      </c>
      <c r="AP147" s="7">
        <v>0</v>
      </c>
      <c r="AQ147" s="7">
        <v>1</v>
      </c>
      <c r="AR147" s="7">
        <v>22</v>
      </c>
      <c r="AS147" s="21">
        <v>0</v>
      </c>
      <c r="AT147" s="21">
        <v>1</v>
      </c>
      <c r="AU147" s="7" t="s">
        <v>370</v>
      </c>
      <c r="AV147" s="7" t="s">
        <v>370</v>
      </c>
      <c r="AW147" s="7" t="s">
        <v>370</v>
      </c>
      <c r="AX147" s="7" t="s">
        <v>370</v>
      </c>
      <c r="AY147" s="7">
        <v>1</v>
      </c>
      <c r="AZ147" s="7">
        <v>0</v>
      </c>
      <c r="BA147" s="7">
        <v>1</v>
      </c>
      <c r="BB147" s="7">
        <v>0</v>
      </c>
      <c r="BC147" s="7" t="s">
        <v>370</v>
      </c>
      <c r="BD147" s="7" t="s">
        <v>370</v>
      </c>
      <c r="BE147" s="7" t="s">
        <v>370</v>
      </c>
      <c r="BF147" s="7" t="s">
        <v>370</v>
      </c>
      <c r="BG147" s="7" t="s">
        <v>370</v>
      </c>
      <c r="BH147" s="7">
        <v>0</v>
      </c>
      <c r="BI147" s="7">
        <v>1</v>
      </c>
      <c r="BJ147" s="7">
        <v>0</v>
      </c>
      <c r="BK147" s="7">
        <v>1</v>
      </c>
      <c r="BL147" s="7">
        <v>0</v>
      </c>
      <c r="BM147" s="7">
        <v>0</v>
      </c>
      <c r="BN147" s="7">
        <v>0</v>
      </c>
      <c r="BO147" s="7">
        <v>1</v>
      </c>
      <c r="BP147" s="7">
        <v>1</v>
      </c>
      <c r="BQ147" s="7">
        <v>0</v>
      </c>
      <c r="BR147" s="7">
        <v>1</v>
      </c>
      <c r="BS147" s="7">
        <v>0</v>
      </c>
      <c r="BT147" s="7">
        <v>4</v>
      </c>
      <c r="BU147" s="7">
        <v>7</v>
      </c>
      <c r="BV147" s="7">
        <v>4</v>
      </c>
      <c r="BW147" s="7">
        <v>6</v>
      </c>
      <c r="BX147" s="7">
        <v>7</v>
      </c>
      <c r="BY147" s="7">
        <v>7</v>
      </c>
      <c r="BZ147" s="7">
        <v>6</v>
      </c>
      <c r="CA147" s="7">
        <v>2</v>
      </c>
      <c r="CB147" s="7">
        <v>2</v>
      </c>
      <c r="CC147" s="7">
        <v>0</v>
      </c>
      <c r="CD147" s="7">
        <v>1</v>
      </c>
      <c r="CE147" s="7">
        <v>0</v>
      </c>
      <c r="CF147" s="7">
        <v>0</v>
      </c>
      <c r="CG147" s="7">
        <v>1</v>
      </c>
      <c r="CH147" s="7">
        <v>0</v>
      </c>
      <c r="CI147" s="7">
        <v>0</v>
      </c>
      <c r="CJ147" s="7">
        <v>0</v>
      </c>
      <c r="CK147" s="7">
        <v>0</v>
      </c>
      <c r="CL147" s="7">
        <v>1</v>
      </c>
      <c r="CM147" s="7" t="s">
        <v>370</v>
      </c>
      <c r="CN147" s="7" t="s">
        <v>370</v>
      </c>
      <c r="CO147" s="7" t="s">
        <v>370</v>
      </c>
      <c r="CP147" s="7" t="s">
        <v>370</v>
      </c>
      <c r="CQ147" s="7" t="s">
        <v>370</v>
      </c>
      <c r="CR147" s="7" t="s">
        <v>370</v>
      </c>
      <c r="CS147" s="7">
        <v>0</v>
      </c>
      <c r="CT147" s="7">
        <v>1</v>
      </c>
      <c r="CU147" s="7">
        <v>0</v>
      </c>
      <c r="CV147" s="7">
        <v>0</v>
      </c>
      <c r="CW147" s="7">
        <v>1</v>
      </c>
      <c r="CX147" s="7">
        <v>0</v>
      </c>
      <c r="CY147" s="7" t="s">
        <v>370</v>
      </c>
      <c r="CZ147" s="7" t="s">
        <v>370</v>
      </c>
      <c r="DA147" s="7" t="s">
        <v>370</v>
      </c>
      <c r="DB147" s="7" t="s">
        <v>370</v>
      </c>
      <c r="DC147" s="7" t="s">
        <v>370</v>
      </c>
      <c r="DD147" s="7" t="s">
        <v>370</v>
      </c>
      <c r="DE147" s="7" t="s">
        <v>370</v>
      </c>
      <c r="DF147" s="7" t="s">
        <v>370</v>
      </c>
      <c r="DG147" s="7" t="s">
        <v>370</v>
      </c>
      <c r="DH147" s="7">
        <v>1</v>
      </c>
      <c r="DI147" s="7">
        <v>0</v>
      </c>
      <c r="DJ147" s="7">
        <v>0</v>
      </c>
    </row>
    <row r="148" spans="1:114" x14ac:dyDescent="0.35">
      <c r="A148" t="s">
        <v>374</v>
      </c>
      <c r="B148" t="s">
        <v>404</v>
      </c>
      <c r="C148">
        <v>0</v>
      </c>
      <c r="D148">
        <v>0</v>
      </c>
      <c r="E148">
        <v>1</v>
      </c>
      <c r="F148">
        <v>0</v>
      </c>
      <c r="G148">
        <v>0</v>
      </c>
      <c r="H148" s="1">
        <f t="shared" si="3"/>
        <v>3</v>
      </c>
      <c r="I148" s="7">
        <v>1</v>
      </c>
      <c r="J148" s="7" t="s">
        <v>370</v>
      </c>
      <c r="K148" s="7" t="s">
        <v>370</v>
      </c>
      <c r="L148" s="7" t="s">
        <v>370</v>
      </c>
      <c r="M148" s="7" t="s">
        <v>370</v>
      </c>
      <c r="N148" s="7" t="s">
        <v>370</v>
      </c>
      <c r="O148" s="7">
        <v>0</v>
      </c>
      <c r="P148" s="7">
        <v>0</v>
      </c>
      <c r="Q148" s="7">
        <v>1</v>
      </c>
      <c r="R148" s="7">
        <v>0</v>
      </c>
      <c r="S148" s="7">
        <v>0</v>
      </c>
      <c r="T148" s="7" t="s">
        <v>370</v>
      </c>
      <c r="U148" s="7" t="s">
        <v>370</v>
      </c>
      <c r="V148" s="7" t="s">
        <v>370</v>
      </c>
      <c r="W148" s="7" t="s">
        <v>370</v>
      </c>
      <c r="X148" s="7" t="s">
        <v>370</v>
      </c>
      <c r="Y148" s="7" t="s">
        <v>370</v>
      </c>
      <c r="Z148" s="7">
        <v>1</v>
      </c>
      <c r="AA148" s="7">
        <v>0</v>
      </c>
      <c r="AB148" s="7">
        <v>0</v>
      </c>
      <c r="AC148" s="7">
        <v>0</v>
      </c>
      <c r="AD148" s="7">
        <v>0</v>
      </c>
      <c r="AE148" s="7">
        <v>100</v>
      </c>
      <c r="AF148" s="7" t="s">
        <v>370</v>
      </c>
      <c r="AG148" s="7" t="s">
        <v>370</v>
      </c>
      <c r="AH148" s="7" t="s">
        <v>370</v>
      </c>
      <c r="AI148" s="7" t="s">
        <v>370</v>
      </c>
      <c r="AJ148" s="7" t="s">
        <v>370</v>
      </c>
      <c r="AK148" s="7" t="s">
        <v>370</v>
      </c>
      <c r="AL148" s="7" t="s">
        <v>370</v>
      </c>
      <c r="AM148" s="7" t="s">
        <v>370</v>
      </c>
      <c r="AN148" s="7" t="s">
        <v>370</v>
      </c>
      <c r="AO148" s="7">
        <v>1</v>
      </c>
      <c r="AP148" s="7">
        <v>0</v>
      </c>
      <c r="AQ148" s="7">
        <v>1</v>
      </c>
      <c r="AR148" s="7">
        <v>23</v>
      </c>
      <c r="AS148" s="21">
        <v>0</v>
      </c>
      <c r="AT148" s="21">
        <v>1</v>
      </c>
      <c r="AU148" s="7" t="s">
        <v>370</v>
      </c>
      <c r="AV148" s="7" t="s">
        <v>370</v>
      </c>
      <c r="AW148" s="7" t="s">
        <v>370</v>
      </c>
      <c r="AX148" s="7" t="s">
        <v>370</v>
      </c>
      <c r="AY148" s="7">
        <v>1</v>
      </c>
      <c r="AZ148" s="7">
        <v>0</v>
      </c>
      <c r="BA148" s="7">
        <v>0</v>
      </c>
      <c r="BB148" s="7">
        <v>1</v>
      </c>
      <c r="BC148" s="7" t="s">
        <v>370</v>
      </c>
      <c r="BD148" s="7" t="s">
        <v>370</v>
      </c>
      <c r="BE148" s="7">
        <v>0</v>
      </c>
      <c r="BF148" s="7">
        <v>1</v>
      </c>
      <c r="BG148" s="7">
        <v>0</v>
      </c>
      <c r="BH148" s="7">
        <v>0</v>
      </c>
      <c r="BI148" s="7">
        <v>1</v>
      </c>
      <c r="BJ148" s="7">
        <v>0</v>
      </c>
      <c r="BK148" s="7">
        <v>1</v>
      </c>
      <c r="BL148" s="7">
        <v>0</v>
      </c>
      <c r="BM148" s="7">
        <v>0</v>
      </c>
      <c r="BN148" s="7">
        <v>0</v>
      </c>
      <c r="BO148" s="7">
        <v>1</v>
      </c>
      <c r="BP148" s="7">
        <v>0</v>
      </c>
      <c r="BQ148" s="7">
        <v>1</v>
      </c>
      <c r="BR148" s="7">
        <v>1</v>
      </c>
      <c r="BS148" s="7">
        <v>0</v>
      </c>
      <c r="BT148" s="7" t="s">
        <v>370</v>
      </c>
      <c r="BU148" s="7">
        <v>5</v>
      </c>
      <c r="BV148" s="7" t="s">
        <v>370</v>
      </c>
      <c r="BW148" s="7">
        <v>5</v>
      </c>
      <c r="BX148" s="7">
        <v>6</v>
      </c>
      <c r="BY148" s="7">
        <v>5</v>
      </c>
      <c r="BZ148" s="7">
        <v>5</v>
      </c>
      <c r="CA148" s="7">
        <v>1</v>
      </c>
      <c r="CB148" s="7">
        <v>1</v>
      </c>
      <c r="CC148" s="7">
        <v>0</v>
      </c>
      <c r="CD148" s="7">
        <v>1</v>
      </c>
      <c r="CE148" s="7">
        <v>0</v>
      </c>
      <c r="CF148" s="7">
        <v>0</v>
      </c>
      <c r="CG148" s="7">
        <v>0</v>
      </c>
      <c r="CH148" s="7">
        <v>0</v>
      </c>
      <c r="CI148" s="7">
        <v>1</v>
      </c>
      <c r="CJ148" s="7">
        <v>0</v>
      </c>
      <c r="CK148" s="7">
        <v>0</v>
      </c>
      <c r="CL148" s="7">
        <v>1</v>
      </c>
      <c r="CM148" s="7">
        <v>0</v>
      </c>
      <c r="CN148" s="7">
        <v>1</v>
      </c>
      <c r="CO148" s="7">
        <v>0</v>
      </c>
      <c r="CP148" s="7">
        <v>0</v>
      </c>
      <c r="CQ148" s="7">
        <v>1</v>
      </c>
      <c r="CR148" s="7">
        <v>0</v>
      </c>
      <c r="CS148" s="7">
        <v>0</v>
      </c>
      <c r="CT148" s="7">
        <v>0</v>
      </c>
      <c r="CU148" s="7">
        <v>1</v>
      </c>
      <c r="CV148" s="7">
        <v>0</v>
      </c>
      <c r="CW148" s="7">
        <v>1</v>
      </c>
      <c r="CX148" s="7">
        <v>0</v>
      </c>
      <c r="CY148" s="7" t="s">
        <v>370</v>
      </c>
      <c r="CZ148" s="7" t="s">
        <v>370</v>
      </c>
      <c r="DA148" s="7" t="s">
        <v>370</v>
      </c>
      <c r="DB148" s="7">
        <v>0</v>
      </c>
      <c r="DC148" s="7">
        <v>1</v>
      </c>
      <c r="DD148" s="7">
        <v>0</v>
      </c>
      <c r="DE148" s="7">
        <v>0</v>
      </c>
      <c r="DF148" s="7">
        <v>1</v>
      </c>
      <c r="DG148" s="7">
        <v>0</v>
      </c>
      <c r="DH148" s="7">
        <v>1</v>
      </c>
      <c r="DI148" s="7">
        <v>0</v>
      </c>
      <c r="DJ148" s="7">
        <v>0</v>
      </c>
    </row>
    <row r="149" spans="1:114" x14ac:dyDescent="0.35">
      <c r="A149" t="s">
        <v>374</v>
      </c>
      <c r="B149" t="s">
        <v>405</v>
      </c>
      <c r="C149">
        <v>0</v>
      </c>
      <c r="D149">
        <v>1</v>
      </c>
      <c r="E149">
        <v>0</v>
      </c>
      <c r="F149">
        <v>0</v>
      </c>
      <c r="G149">
        <v>0</v>
      </c>
      <c r="H149" s="1">
        <f t="shared" ref="H149:H151" si="4">IF(C149=1,1,IF(D149=1,2,IF(E149=1,3,IF(F149=1,4,IF(G149=1,5,"not indicated")))))</f>
        <v>2</v>
      </c>
      <c r="I149" s="7">
        <v>1</v>
      </c>
      <c r="J149" s="7">
        <v>0</v>
      </c>
      <c r="K149" s="7">
        <v>1</v>
      </c>
      <c r="L149" s="7">
        <v>0</v>
      </c>
      <c r="M149" s="7">
        <v>0</v>
      </c>
      <c r="N149" s="7">
        <v>0</v>
      </c>
      <c r="O149" s="7">
        <v>0</v>
      </c>
      <c r="P149" s="7">
        <v>0</v>
      </c>
      <c r="Q149" s="7">
        <v>0</v>
      </c>
      <c r="R149" s="7">
        <v>0</v>
      </c>
      <c r="S149" s="7">
        <v>1</v>
      </c>
      <c r="T149" s="7" t="s">
        <v>370</v>
      </c>
      <c r="U149" s="7" t="s">
        <v>370</v>
      </c>
      <c r="V149" s="7" t="s">
        <v>370</v>
      </c>
      <c r="W149" s="7" t="s">
        <v>370</v>
      </c>
      <c r="X149" s="7" t="s">
        <v>370</v>
      </c>
      <c r="Y149" s="7" t="s">
        <v>370</v>
      </c>
      <c r="Z149" s="7">
        <v>0</v>
      </c>
      <c r="AA149" s="7">
        <v>0</v>
      </c>
      <c r="AB149" s="7">
        <v>0</v>
      </c>
      <c r="AC149" s="7">
        <v>1</v>
      </c>
      <c r="AD149" s="7">
        <v>0</v>
      </c>
      <c r="AE149" s="7">
        <v>50</v>
      </c>
      <c r="AF149" s="7" t="s">
        <v>370</v>
      </c>
      <c r="AG149" s="7" t="s">
        <v>370</v>
      </c>
      <c r="AH149" s="7" t="s">
        <v>370</v>
      </c>
      <c r="AI149" s="7" t="s">
        <v>370</v>
      </c>
      <c r="AJ149" s="7" t="s">
        <v>370</v>
      </c>
      <c r="AK149" s="7" t="s">
        <v>370</v>
      </c>
      <c r="AL149" s="7" t="s">
        <v>370</v>
      </c>
      <c r="AM149" s="7" t="s">
        <v>370</v>
      </c>
      <c r="AN149" s="7" t="s">
        <v>370</v>
      </c>
      <c r="AO149" s="7">
        <v>0</v>
      </c>
      <c r="AP149" s="7">
        <v>1</v>
      </c>
      <c r="AQ149" s="7">
        <v>1</v>
      </c>
      <c r="AR149" s="7">
        <v>16</v>
      </c>
      <c r="AS149" s="21">
        <v>0</v>
      </c>
      <c r="AT149" s="21">
        <v>1</v>
      </c>
      <c r="AU149" s="7" t="s">
        <v>370</v>
      </c>
      <c r="AV149" s="7" t="s">
        <v>370</v>
      </c>
      <c r="AW149" s="7" t="s">
        <v>370</v>
      </c>
      <c r="AX149" s="7" t="s">
        <v>370</v>
      </c>
      <c r="AY149" s="7">
        <v>1</v>
      </c>
      <c r="AZ149" s="7">
        <v>0</v>
      </c>
      <c r="BA149" s="7">
        <v>0</v>
      </c>
      <c r="BB149" s="7">
        <v>1</v>
      </c>
      <c r="BC149" s="7" t="s">
        <v>370</v>
      </c>
      <c r="BD149" s="7" t="s">
        <v>370</v>
      </c>
      <c r="BE149" s="7" t="s">
        <v>370</v>
      </c>
      <c r="BF149" s="7" t="s">
        <v>370</v>
      </c>
      <c r="BG149" s="7" t="s">
        <v>370</v>
      </c>
      <c r="BH149" s="7">
        <v>1</v>
      </c>
      <c r="BI149" s="7">
        <v>0</v>
      </c>
      <c r="BJ149" s="7">
        <v>0</v>
      </c>
      <c r="BK149" s="7">
        <v>1</v>
      </c>
      <c r="BL149" s="7">
        <v>0</v>
      </c>
      <c r="BM149" s="7">
        <v>0</v>
      </c>
      <c r="BN149" s="7">
        <v>1</v>
      </c>
      <c r="BO149" s="7">
        <v>0</v>
      </c>
      <c r="BP149" s="7">
        <v>1</v>
      </c>
      <c r="BQ149" s="7">
        <v>1</v>
      </c>
      <c r="BR149" s="7">
        <v>1</v>
      </c>
      <c r="BS149" s="7">
        <v>0</v>
      </c>
      <c r="BT149" s="7">
        <v>4</v>
      </c>
      <c r="BU149" s="7">
        <v>7</v>
      </c>
      <c r="BV149" s="7">
        <v>4</v>
      </c>
      <c r="BW149" s="7">
        <v>7</v>
      </c>
      <c r="BX149" s="7">
        <v>7</v>
      </c>
      <c r="BY149" s="7">
        <v>7</v>
      </c>
      <c r="BZ149" s="7">
        <v>5</v>
      </c>
      <c r="CA149" s="7">
        <v>3</v>
      </c>
      <c r="CB149" s="7">
        <v>2</v>
      </c>
      <c r="CC149" s="7">
        <v>0</v>
      </c>
      <c r="CD149" s="7">
        <v>1</v>
      </c>
      <c r="CE149" s="7">
        <v>0</v>
      </c>
      <c r="CF149" s="7">
        <v>0</v>
      </c>
      <c r="CG149" s="7">
        <v>0</v>
      </c>
      <c r="CH149" s="7">
        <v>1</v>
      </c>
      <c r="CI149" s="7">
        <v>0</v>
      </c>
      <c r="CJ149" s="7">
        <v>1</v>
      </c>
      <c r="CK149" s="7">
        <v>0</v>
      </c>
      <c r="CL149" s="7">
        <v>0</v>
      </c>
      <c r="CM149" s="7" t="s">
        <v>370</v>
      </c>
      <c r="CN149" s="7" t="s">
        <v>370</v>
      </c>
      <c r="CO149" s="7" t="s">
        <v>370</v>
      </c>
      <c r="CP149" s="7" t="s">
        <v>370</v>
      </c>
      <c r="CQ149" s="7" t="s">
        <v>370</v>
      </c>
      <c r="CR149" s="7" t="s">
        <v>370</v>
      </c>
      <c r="CS149" s="7">
        <v>0</v>
      </c>
      <c r="CT149" s="7">
        <v>0</v>
      </c>
      <c r="CU149" s="7">
        <v>1</v>
      </c>
      <c r="CV149" s="7">
        <v>0</v>
      </c>
      <c r="CW149" s="7">
        <v>1</v>
      </c>
      <c r="CX149" s="7">
        <v>0</v>
      </c>
      <c r="CY149" s="7" t="s">
        <v>370</v>
      </c>
      <c r="CZ149" s="7" t="s">
        <v>370</v>
      </c>
      <c r="DA149" s="7" t="s">
        <v>370</v>
      </c>
      <c r="DB149" s="7" t="s">
        <v>370</v>
      </c>
      <c r="DC149" s="7" t="s">
        <v>370</v>
      </c>
      <c r="DD149" s="7" t="s">
        <v>370</v>
      </c>
      <c r="DE149" s="7" t="s">
        <v>370</v>
      </c>
      <c r="DF149" s="7" t="s">
        <v>370</v>
      </c>
      <c r="DG149" s="7" t="s">
        <v>370</v>
      </c>
      <c r="DH149" s="7">
        <v>1</v>
      </c>
      <c r="DI149" s="7">
        <v>0</v>
      </c>
      <c r="DJ149" s="7">
        <v>0</v>
      </c>
    </row>
    <row r="150" spans="1:114" x14ac:dyDescent="0.35">
      <c r="A150" t="s">
        <v>374</v>
      </c>
      <c r="B150" t="s">
        <v>406</v>
      </c>
      <c r="C150">
        <v>0</v>
      </c>
      <c r="D150">
        <v>0</v>
      </c>
      <c r="E150">
        <v>1</v>
      </c>
      <c r="F150">
        <v>0</v>
      </c>
      <c r="G150">
        <v>0</v>
      </c>
      <c r="H150" s="1">
        <f t="shared" si="4"/>
        <v>3</v>
      </c>
      <c r="I150" s="7">
        <v>1</v>
      </c>
      <c r="J150" s="7">
        <v>1</v>
      </c>
      <c r="K150" s="7">
        <v>0</v>
      </c>
      <c r="L150" s="7">
        <v>0</v>
      </c>
      <c r="M150" s="7">
        <v>0</v>
      </c>
      <c r="N150" s="7">
        <v>0</v>
      </c>
      <c r="O150" s="7">
        <v>0</v>
      </c>
      <c r="P150" s="7">
        <v>0</v>
      </c>
      <c r="Q150" s="7">
        <v>1</v>
      </c>
      <c r="R150" s="7">
        <v>0</v>
      </c>
      <c r="S150" s="7">
        <v>0</v>
      </c>
      <c r="T150" s="7" t="s">
        <v>370</v>
      </c>
      <c r="U150" s="7" t="s">
        <v>370</v>
      </c>
      <c r="V150" s="7" t="s">
        <v>370</v>
      </c>
      <c r="W150" s="7" t="s">
        <v>370</v>
      </c>
      <c r="X150" s="7" t="s">
        <v>370</v>
      </c>
      <c r="Y150" s="7" t="s">
        <v>370</v>
      </c>
      <c r="Z150" s="7">
        <v>0</v>
      </c>
      <c r="AA150" s="7">
        <v>0</v>
      </c>
      <c r="AB150" s="7">
        <v>1</v>
      </c>
      <c r="AC150" s="7">
        <v>0</v>
      </c>
      <c r="AD150" s="7">
        <v>0</v>
      </c>
      <c r="AE150" s="7">
        <v>100</v>
      </c>
      <c r="AF150" s="7" t="s">
        <v>370</v>
      </c>
      <c r="AG150" s="7" t="s">
        <v>370</v>
      </c>
      <c r="AH150" s="7" t="s">
        <v>370</v>
      </c>
      <c r="AI150" s="7" t="s">
        <v>370</v>
      </c>
      <c r="AJ150" s="7" t="s">
        <v>370</v>
      </c>
      <c r="AK150" s="7" t="s">
        <v>370</v>
      </c>
      <c r="AL150" s="7" t="s">
        <v>370</v>
      </c>
      <c r="AM150" s="7" t="s">
        <v>370</v>
      </c>
      <c r="AN150" s="7" t="s">
        <v>370</v>
      </c>
      <c r="AO150" s="7">
        <v>1</v>
      </c>
      <c r="AP150" s="7">
        <v>0</v>
      </c>
      <c r="AQ150" s="7">
        <v>1</v>
      </c>
      <c r="AR150" s="7">
        <v>22</v>
      </c>
      <c r="AS150" s="21">
        <v>0</v>
      </c>
      <c r="AT150" s="21">
        <v>1</v>
      </c>
      <c r="AU150" s="7" t="s">
        <v>370</v>
      </c>
      <c r="AV150" s="7" t="s">
        <v>370</v>
      </c>
      <c r="AW150" s="7" t="s">
        <v>370</v>
      </c>
      <c r="AX150" s="7" t="s">
        <v>370</v>
      </c>
      <c r="AY150" s="7">
        <v>1</v>
      </c>
      <c r="AZ150" s="7">
        <v>0</v>
      </c>
      <c r="BA150" s="7">
        <v>0</v>
      </c>
      <c r="BB150" s="7">
        <v>1</v>
      </c>
      <c r="BC150" s="7" t="s">
        <v>370</v>
      </c>
      <c r="BD150" s="7" t="s">
        <v>370</v>
      </c>
      <c r="BE150" s="7" t="s">
        <v>370</v>
      </c>
      <c r="BF150" s="7" t="s">
        <v>370</v>
      </c>
      <c r="BG150" s="7" t="s">
        <v>370</v>
      </c>
      <c r="BH150" s="7">
        <v>0</v>
      </c>
      <c r="BI150" s="7">
        <v>1</v>
      </c>
      <c r="BJ150" s="7">
        <v>0</v>
      </c>
      <c r="BK150" s="7">
        <v>1</v>
      </c>
      <c r="BL150" s="7">
        <v>0</v>
      </c>
      <c r="BM150" s="7">
        <v>0</v>
      </c>
      <c r="BN150" s="7">
        <v>0</v>
      </c>
      <c r="BO150" s="7">
        <v>1</v>
      </c>
      <c r="BP150" s="7">
        <v>0</v>
      </c>
      <c r="BQ150" s="7">
        <v>1</v>
      </c>
      <c r="BR150" s="7">
        <v>1</v>
      </c>
      <c r="BS150" s="7">
        <v>0</v>
      </c>
      <c r="BT150" s="7">
        <v>5</v>
      </c>
      <c r="BU150" s="7">
        <v>5</v>
      </c>
      <c r="BV150" s="7">
        <v>2</v>
      </c>
      <c r="BW150" s="7">
        <v>6</v>
      </c>
      <c r="BX150" s="7">
        <v>6</v>
      </c>
      <c r="BY150" s="7">
        <v>7</v>
      </c>
      <c r="BZ150" s="7">
        <v>5</v>
      </c>
      <c r="CA150" s="7">
        <v>3</v>
      </c>
      <c r="CB150" s="7">
        <v>2</v>
      </c>
      <c r="CC150" s="7">
        <v>0</v>
      </c>
      <c r="CD150" s="7">
        <v>1</v>
      </c>
      <c r="CE150" s="7">
        <v>0</v>
      </c>
      <c r="CF150" s="7">
        <v>0</v>
      </c>
      <c r="CG150" s="7">
        <v>0</v>
      </c>
      <c r="CH150" s="7">
        <v>0</v>
      </c>
      <c r="CI150" s="7">
        <v>1</v>
      </c>
      <c r="CJ150" s="7">
        <v>0</v>
      </c>
      <c r="CK150" s="7">
        <v>0</v>
      </c>
      <c r="CL150" s="7">
        <v>1</v>
      </c>
      <c r="CM150" s="7">
        <v>0</v>
      </c>
      <c r="CN150" s="7">
        <v>1</v>
      </c>
      <c r="CO150" s="7">
        <v>0</v>
      </c>
      <c r="CP150" s="7">
        <v>0</v>
      </c>
      <c r="CQ150" s="7" t="s">
        <v>370</v>
      </c>
      <c r="CR150" s="7" t="s">
        <v>370</v>
      </c>
      <c r="CS150" s="7">
        <v>0</v>
      </c>
      <c r="CT150" s="7">
        <v>1</v>
      </c>
      <c r="CU150" s="7">
        <v>0</v>
      </c>
      <c r="CV150" s="7">
        <v>0</v>
      </c>
      <c r="CW150" s="7">
        <v>1</v>
      </c>
      <c r="CX150" s="7">
        <v>0</v>
      </c>
      <c r="CY150" s="7" t="s">
        <v>370</v>
      </c>
      <c r="CZ150" s="7" t="s">
        <v>370</v>
      </c>
      <c r="DA150" s="7" t="s">
        <v>370</v>
      </c>
      <c r="DB150" s="7" t="s">
        <v>370</v>
      </c>
      <c r="DC150" s="7" t="s">
        <v>370</v>
      </c>
      <c r="DD150" s="7" t="s">
        <v>370</v>
      </c>
      <c r="DE150" s="7">
        <v>1</v>
      </c>
      <c r="DF150" s="7">
        <v>0</v>
      </c>
      <c r="DG150" s="7">
        <v>0</v>
      </c>
      <c r="DH150" s="7">
        <v>1</v>
      </c>
      <c r="DI150" s="7">
        <v>0</v>
      </c>
      <c r="DJ150" s="7">
        <v>0</v>
      </c>
    </row>
    <row r="151" spans="1:114" x14ac:dyDescent="0.35">
      <c r="A151" t="s">
        <v>374</v>
      </c>
      <c r="B151" t="s">
        <v>407</v>
      </c>
      <c r="C151">
        <v>0</v>
      </c>
      <c r="D151">
        <v>1</v>
      </c>
      <c r="E151">
        <v>0</v>
      </c>
      <c r="F151">
        <v>0</v>
      </c>
      <c r="G151">
        <v>0</v>
      </c>
      <c r="H151" s="1">
        <f t="shared" si="4"/>
        <v>2</v>
      </c>
      <c r="I151" s="7">
        <v>1</v>
      </c>
      <c r="J151" s="7">
        <v>0</v>
      </c>
      <c r="K151" s="7">
        <v>1</v>
      </c>
      <c r="L151" s="7">
        <v>0</v>
      </c>
      <c r="M151" s="7">
        <v>0</v>
      </c>
      <c r="N151" s="7">
        <v>0</v>
      </c>
      <c r="O151" s="7">
        <v>0</v>
      </c>
      <c r="P151" s="7">
        <v>0</v>
      </c>
      <c r="Q151" s="7">
        <v>0</v>
      </c>
      <c r="R151" s="7">
        <v>0</v>
      </c>
      <c r="S151" s="7">
        <v>1</v>
      </c>
      <c r="T151" s="7" t="s">
        <v>370</v>
      </c>
      <c r="U151" s="7" t="s">
        <v>370</v>
      </c>
      <c r="V151" s="7" t="s">
        <v>370</v>
      </c>
      <c r="W151" s="7" t="s">
        <v>370</v>
      </c>
      <c r="X151" s="7" t="s">
        <v>370</v>
      </c>
      <c r="Y151" s="7" t="s">
        <v>370</v>
      </c>
      <c r="Z151" s="7">
        <v>0</v>
      </c>
      <c r="AA151" s="7">
        <v>1</v>
      </c>
      <c r="AB151" s="7">
        <v>0</v>
      </c>
      <c r="AC151" s="7">
        <v>0</v>
      </c>
      <c r="AD151" s="7">
        <v>0</v>
      </c>
      <c r="AE151" s="7">
        <v>40</v>
      </c>
      <c r="AF151" s="7" t="s">
        <v>370</v>
      </c>
      <c r="AG151" s="7" t="s">
        <v>370</v>
      </c>
      <c r="AH151" s="7" t="s">
        <v>370</v>
      </c>
      <c r="AI151" s="7" t="s">
        <v>370</v>
      </c>
      <c r="AJ151" s="7" t="s">
        <v>370</v>
      </c>
      <c r="AK151" s="7" t="s">
        <v>370</v>
      </c>
      <c r="AL151" s="7" t="s">
        <v>370</v>
      </c>
      <c r="AM151" s="7" t="s">
        <v>370</v>
      </c>
      <c r="AN151" s="7" t="s">
        <v>370</v>
      </c>
      <c r="AO151" s="7">
        <v>1</v>
      </c>
      <c r="AP151" s="7">
        <v>0</v>
      </c>
      <c r="AQ151" s="7">
        <v>1</v>
      </c>
      <c r="AR151" s="7">
        <v>18</v>
      </c>
      <c r="AS151" s="21">
        <v>1</v>
      </c>
      <c r="AT151" s="21">
        <v>0</v>
      </c>
      <c r="AU151" s="7" t="s">
        <v>370</v>
      </c>
      <c r="AV151" s="7" t="s">
        <v>370</v>
      </c>
      <c r="AW151" s="7" t="s">
        <v>370</v>
      </c>
      <c r="AX151" s="7" t="s">
        <v>370</v>
      </c>
      <c r="AY151" s="7">
        <v>1</v>
      </c>
      <c r="AZ151" s="7">
        <v>0</v>
      </c>
      <c r="BA151" s="7">
        <v>1</v>
      </c>
      <c r="BB151" s="7">
        <v>0</v>
      </c>
      <c r="BC151" s="7" t="s">
        <v>370</v>
      </c>
      <c r="BD151" s="7" t="s">
        <v>370</v>
      </c>
      <c r="BE151" s="7">
        <v>0</v>
      </c>
      <c r="BF151" s="7">
        <v>1</v>
      </c>
      <c r="BG151" s="7">
        <v>0</v>
      </c>
      <c r="BH151" s="7">
        <v>0</v>
      </c>
      <c r="BI151" s="7">
        <v>1</v>
      </c>
      <c r="BJ151" s="7">
        <v>0</v>
      </c>
      <c r="BK151" s="7">
        <v>1</v>
      </c>
      <c r="BL151" s="7">
        <v>0</v>
      </c>
      <c r="BM151" s="7">
        <v>0</v>
      </c>
      <c r="BN151" s="7">
        <v>1</v>
      </c>
      <c r="BO151" s="7">
        <v>0</v>
      </c>
      <c r="BP151" s="7">
        <v>1</v>
      </c>
      <c r="BQ151" s="7">
        <v>1</v>
      </c>
      <c r="BR151" s="7">
        <v>1</v>
      </c>
      <c r="BS151" s="7">
        <v>0</v>
      </c>
      <c r="BT151" s="7">
        <v>4</v>
      </c>
      <c r="BU151" s="7">
        <v>6</v>
      </c>
      <c r="BV151" s="7">
        <v>5</v>
      </c>
      <c r="BW151" s="7">
        <v>7</v>
      </c>
      <c r="BX151" s="7">
        <v>6</v>
      </c>
      <c r="BY151" s="7">
        <v>5</v>
      </c>
      <c r="BZ151" s="7">
        <v>4</v>
      </c>
      <c r="CA151" s="7">
        <v>4</v>
      </c>
      <c r="CB151" s="7">
        <v>4</v>
      </c>
      <c r="CC151" s="7">
        <v>0</v>
      </c>
      <c r="CD151" s="7">
        <v>1</v>
      </c>
      <c r="CE151" s="7">
        <v>0</v>
      </c>
      <c r="CF151" s="7">
        <v>0</v>
      </c>
      <c r="CG151" s="7">
        <v>0</v>
      </c>
      <c r="CH151" s="7">
        <v>0</v>
      </c>
      <c r="CI151" s="7">
        <v>1</v>
      </c>
      <c r="CJ151" s="7">
        <v>0</v>
      </c>
      <c r="CK151" s="7">
        <v>0</v>
      </c>
      <c r="CL151" s="7">
        <v>1</v>
      </c>
      <c r="CM151" s="7">
        <v>0</v>
      </c>
      <c r="CN151" s="7">
        <v>0</v>
      </c>
      <c r="CO151" s="7">
        <v>1</v>
      </c>
      <c r="CP151" s="7">
        <v>0</v>
      </c>
      <c r="CQ151" s="7">
        <v>1</v>
      </c>
      <c r="CR151" s="7">
        <v>0</v>
      </c>
      <c r="CS151" s="7">
        <v>0</v>
      </c>
      <c r="CT151" s="7">
        <v>1</v>
      </c>
      <c r="CU151" s="7">
        <v>0</v>
      </c>
      <c r="CV151" s="7">
        <v>0</v>
      </c>
      <c r="CW151" s="7">
        <v>1</v>
      </c>
      <c r="CX151" s="7">
        <v>0</v>
      </c>
      <c r="CY151" s="7">
        <v>1</v>
      </c>
      <c r="CZ151" s="7">
        <v>0</v>
      </c>
      <c r="DA151" s="7">
        <v>0</v>
      </c>
      <c r="DB151" s="7">
        <v>0</v>
      </c>
      <c r="DC151" s="7">
        <v>1</v>
      </c>
      <c r="DD151" s="7">
        <v>0</v>
      </c>
      <c r="DE151" s="7">
        <v>0</v>
      </c>
      <c r="DF151" s="7">
        <v>1</v>
      </c>
      <c r="DG151" s="7">
        <v>0</v>
      </c>
      <c r="DH151" s="7">
        <v>1</v>
      </c>
      <c r="DI151" s="7">
        <v>0</v>
      </c>
      <c r="DJ151" s="7">
        <v>0</v>
      </c>
    </row>
    <row r="152" spans="1:114" x14ac:dyDescent="0.35">
      <c r="A152" s="7"/>
      <c r="H152" s="1"/>
      <c r="BZ152" s="7"/>
      <c r="CA152" s="7"/>
      <c r="CB152" s="7"/>
      <c r="CC152" s="7"/>
      <c r="CD152" s="7"/>
      <c r="CE152" s="7"/>
      <c r="CF152" s="7"/>
      <c r="CG152" s="7"/>
      <c r="CH152" s="7"/>
      <c r="CI152" s="7"/>
      <c r="CJ152" s="7"/>
      <c r="CK152" s="7"/>
      <c r="CL152" s="7"/>
      <c r="CM152" s="7"/>
      <c r="CN152" s="7"/>
      <c r="CO152" s="7"/>
      <c r="CP152" s="7"/>
      <c r="CQ152" s="7"/>
      <c r="CR152" s="7"/>
      <c r="CS152" s="7"/>
      <c r="CT152" s="7"/>
      <c r="CU152" s="7"/>
      <c r="CV152" s="7"/>
      <c r="CW152" s="7"/>
      <c r="CX152" s="7"/>
      <c r="CY152" s="7"/>
      <c r="CZ152" s="7"/>
      <c r="DA152" s="7"/>
      <c r="DB152" s="7"/>
      <c r="DC152" s="7"/>
      <c r="DD152" s="7"/>
      <c r="DE152" s="7"/>
      <c r="DF152" s="7"/>
      <c r="DG152" s="7"/>
      <c r="DH152" s="7"/>
      <c r="DI152" s="7"/>
      <c r="DJ152" s="7"/>
    </row>
    <row r="153" spans="1:114" x14ac:dyDescent="0.35">
      <c r="H153" s="1"/>
      <c r="BZ153" s="7"/>
      <c r="CA153" s="7"/>
      <c r="CB153" s="7"/>
      <c r="CC153" s="7"/>
      <c r="CD153" s="7"/>
      <c r="CE153" s="7"/>
      <c r="CF153" s="7"/>
      <c r="CG153" s="7"/>
      <c r="CH153" s="7"/>
      <c r="CL153" s="7"/>
      <c r="CM153" s="7"/>
      <c r="CR153" s="7"/>
      <c r="CS153" s="7"/>
      <c r="CT153" s="7"/>
      <c r="CU153" s="7"/>
      <c r="CV153" s="7"/>
    </row>
    <row r="154" spans="1:114" x14ac:dyDescent="0.35"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8"/>
      <c r="CA154" s="8"/>
      <c r="CB154" s="8"/>
      <c r="CC154" s="7"/>
      <c r="CD154" s="8" t="s">
        <v>238</v>
      </c>
      <c r="CE154" s="7"/>
      <c r="CF154" s="7"/>
      <c r="CG154" s="8" t="s">
        <v>242</v>
      </c>
      <c r="CH154" s="7"/>
      <c r="CI154" s="7"/>
      <c r="CJ154" s="8" t="s">
        <v>244</v>
      </c>
      <c r="CK154" s="7"/>
      <c r="CL154" s="7"/>
      <c r="CM154" s="8" t="s">
        <v>246</v>
      </c>
      <c r="CN154" s="7"/>
      <c r="CO154" s="7"/>
      <c r="CP154" s="8" t="s">
        <v>250</v>
      </c>
      <c r="CQ154" s="7"/>
      <c r="CR154" s="7"/>
      <c r="CS154" s="7" t="s">
        <v>291</v>
      </c>
      <c r="CT154" s="7"/>
      <c r="CU154" s="7"/>
      <c r="CV154" s="8" t="s">
        <v>253</v>
      </c>
      <c r="CY154" s="1" t="s">
        <v>256</v>
      </c>
    </row>
    <row r="155" spans="1:114" x14ac:dyDescent="0.35">
      <c r="AE155">
        <f>AVERAGE(AE3:AE129)</f>
        <v>71.857142857142861</v>
      </c>
      <c r="AF155">
        <f>AVERAGE(AF3:AF84)</f>
        <v>4.2804878048780486</v>
      </c>
      <c r="AR155" s="13">
        <f>AVERAGE(AR3:AR59)</f>
        <v>9.7192982456140342</v>
      </c>
      <c r="BT155">
        <f>AVERAGE(BT3:BT151)</f>
        <v>6.35</v>
      </c>
      <c r="BU155">
        <f>AVERAGE(BU3:BU151)</f>
        <v>6.384615384615385</v>
      </c>
      <c r="BV155">
        <f>AVERAGE(BV3:BV151)</f>
        <v>5.1102941176470589</v>
      </c>
      <c r="BW155">
        <f>AVERAGE(BW3:BW151)</f>
        <v>6.125</v>
      </c>
      <c r="BX155">
        <f>AVERAGE(BX3:BX151)</f>
        <v>5.5646258503401365</v>
      </c>
      <c r="BY155">
        <f>AVERAGE(BY3:BY142)</f>
        <v>5.121428571428571</v>
      </c>
      <c r="BZ155" s="7">
        <f>AVERAGE(BZ3:BZ142)</f>
        <v>4.7</v>
      </c>
      <c r="CA155" s="7">
        <f>AVERAGE(CA3:CA142)</f>
        <v>4.7071428571428573</v>
      </c>
      <c r="CB155" s="7">
        <f>AVERAGE(CB3:CB151)</f>
        <v>4.5306122448979593</v>
      </c>
      <c r="CC155" s="7"/>
      <c r="CD155" s="8" t="s">
        <v>207</v>
      </c>
      <c r="CE155" s="7">
        <f>SUM(CM3:CM151)</f>
        <v>13</v>
      </c>
      <c r="CF155" s="7"/>
      <c r="CG155" s="8" t="s">
        <v>241</v>
      </c>
      <c r="CH155" s="7">
        <f>SUM(CQ3:CQ151)</f>
        <v>99</v>
      </c>
      <c r="CJ155" s="1" t="s">
        <v>197</v>
      </c>
      <c r="CK155">
        <f>SUM(CS3:CS151)</f>
        <v>18</v>
      </c>
      <c r="CL155" s="7"/>
      <c r="CM155" s="8" t="s">
        <v>247</v>
      </c>
      <c r="CN155">
        <f>SUM(CV3:CV151)</f>
        <v>18</v>
      </c>
      <c r="CP155" s="1" t="s">
        <v>197</v>
      </c>
      <c r="CQ155">
        <f>SUM(CY3:CY151)</f>
        <v>38</v>
      </c>
      <c r="CR155" s="7"/>
      <c r="CS155" s="7" t="s">
        <v>292</v>
      </c>
      <c r="CT155" s="7">
        <f>SUM(DB3:DB151)</f>
        <v>28</v>
      </c>
      <c r="CU155" s="7"/>
      <c r="CV155" s="8" t="s">
        <v>197</v>
      </c>
      <c r="CW155">
        <f>SUM(DE3:DE151)</f>
        <v>45</v>
      </c>
      <c r="CY155" s="1" t="s">
        <v>207</v>
      </c>
      <c r="CZ155">
        <f>SUM(DH3:DH151)</f>
        <v>66</v>
      </c>
    </row>
    <row r="156" spans="1:114" x14ac:dyDescent="0.35"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BZ156" s="7"/>
      <c r="CA156" s="7"/>
      <c r="CB156" s="7"/>
      <c r="CC156" s="7"/>
      <c r="CD156" s="8" t="s">
        <v>239</v>
      </c>
      <c r="CE156" s="7">
        <f>SUM(CN3:CN151)</f>
        <v>79</v>
      </c>
      <c r="CF156" s="7"/>
      <c r="CG156" s="8" t="s">
        <v>243</v>
      </c>
      <c r="CH156" s="7">
        <f>SUM(CR3:CR151)</f>
        <v>19</v>
      </c>
      <c r="CJ156" s="1" t="s">
        <v>245</v>
      </c>
      <c r="CK156">
        <f>SUM(CT3:CT151)</f>
        <v>55</v>
      </c>
      <c r="CL156" s="7"/>
      <c r="CM156" s="8" t="s">
        <v>248</v>
      </c>
      <c r="CN156">
        <f>SUM(CW3:CW151)</f>
        <v>100</v>
      </c>
      <c r="CP156" s="1" t="s">
        <v>252</v>
      </c>
      <c r="CQ156">
        <f>SUM(CZ3:CZ151)</f>
        <v>33</v>
      </c>
      <c r="CR156" s="7"/>
      <c r="CS156" s="7" t="s">
        <v>293</v>
      </c>
      <c r="CT156" s="7">
        <f>SUM(DC3:DC150)</f>
        <v>40</v>
      </c>
      <c r="CU156" s="7"/>
      <c r="CV156" s="8" t="s">
        <v>254</v>
      </c>
      <c r="CW156" s="7">
        <f>SUM(DF3:DF151)</f>
        <v>76</v>
      </c>
      <c r="CX156" s="7"/>
      <c r="CY156" s="8" t="s">
        <v>257</v>
      </c>
      <c r="CZ156" s="7">
        <f>SUM(DI3:DI149)</f>
        <v>70</v>
      </c>
      <c r="DA156" s="7"/>
    </row>
    <row r="157" spans="1:114" x14ac:dyDescent="0.35">
      <c r="B157" s="7"/>
      <c r="C157" s="8" t="s">
        <v>175</v>
      </c>
      <c r="D157" s="7"/>
      <c r="E157" s="7"/>
      <c r="F157" s="8" t="s">
        <v>181</v>
      </c>
      <c r="G157" s="7"/>
      <c r="H157" s="7"/>
      <c r="I157" s="7"/>
      <c r="J157" s="7" t="s">
        <v>184</v>
      </c>
      <c r="K157" s="7"/>
      <c r="L157" s="7"/>
      <c r="M157" s="8" t="s">
        <v>295</v>
      </c>
      <c r="N157" s="7"/>
      <c r="O157" s="7"/>
      <c r="P157" s="7" t="s">
        <v>265</v>
      </c>
      <c r="Q157" s="7"/>
      <c r="R157" s="7"/>
      <c r="S157" s="7" t="s">
        <v>268</v>
      </c>
      <c r="T157" s="7"/>
      <c r="U157" s="7"/>
      <c r="V157" s="7" t="s">
        <v>273</v>
      </c>
      <c r="W157" s="7"/>
      <c r="X157" s="7"/>
      <c r="Y157" s="7" t="s">
        <v>296</v>
      </c>
      <c r="Z157" s="7"/>
      <c r="AA157" s="7"/>
      <c r="AB157" s="8" t="s">
        <v>190</v>
      </c>
      <c r="AC157" s="7"/>
      <c r="AD157" s="7"/>
      <c r="AE157" s="7" t="s">
        <v>281</v>
      </c>
      <c r="AF157" s="7"/>
      <c r="AG157" s="7"/>
      <c r="AH157" s="7" t="s">
        <v>282</v>
      </c>
      <c r="AI157" s="7"/>
      <c r="AJ157" s="7"/>
      <c r="AK157" s="7" t="s">
        <v>283</v>
      </c>
      <c r="AL157" s="7"/>
      <c r="AM157" s="7"/>
      <c r="AN157" s="7" t="s">
        <v>195</v>
      </c>
      <c r="AO157" s="7"/>
      <c r="AP157" s="7"/>
      <c r="AQ157" s="7" t="s">
        <v>196</v>
      </c>
      <c r="AR157" s="7"/>
      <c r="AS157" s="7"/>
      <c r="AT157" s="7" t="s">
        <v>290</v>
      </c>
      <c r="AU157" s="7"/>
      <c r="AV157" s="7"/>
      <c r="AW157" s="8" t="s">
        <v>200</v>
      </c>
      <c r="AX157" s="7"/>
      <c r="AY157" s="7"/>
      <c r="AZ157" s="8" t="s">
        <v>204</v>
      </c>
      <c r="BA157" s="7"/>
      <c r="BB157" s="7"/>
      <c r="BC157" s="8" t="s">
        <v>205</v>
      </c>
      <c r="BD157" s="7"/>
      <c r="BE157" s="7"/>
      <c r="BF157" s="8" t="s">
        <v>208</v>
      </c>
      <c r="BG157" s="7"/>
      <c r="BH157" s="7"/>
      <c r="BI157" s="8" t="s">
        <v>210</v>
      </c>
      <c r="BJ157" s="7"/>
      <c r="BK157" s="7"/>
      <c r="BL157" s="8" t="s">
        <v>214</v>
      </c>
      <c r="BM157" s="7"/>
      <c r="BN157" s="7"/>
      <c r="BO157" s="8" t="s">
        <v>217</v>
      </c>
      <c r="BP157" s="7"/>
      <c r="BQ157" s="7"/>
      <c r="BR157" s="7"/>
      <c r="BS157" s="7"/>
      <c r="BT157" s="7"/>
      <c r="BU157" s="8" t="s">
        <v>227</v>
      </c>
      <c r="BV157" s="7"/>
      <c r="BW157" s="7"/>
      <c r="BX157" s="8" t="s">
        <v>230</v>
      </c>
      <c r="BY157" s="7"/>
      <c r="BZ157" s="7"/>
      <c r="CA157" s="8" t="s">
        <v>235</v>
      </c>
      <c r="CB157" s="7"/>
      <c r="CC157" s="7"/>
      <c r="CD157" s="8" t="s">
        <v>240</v>
      </c>
      <c r="CE157" s="7">
        <f>SUM(CO3:CO151)</f>
        <v>40</v>
      </c>
      <c r="CF157" s="7"/>
      <c r="CG157" s="8" t="s">
        <v>189</v>
      </c>
      <c r="CH157" s="7">
        <v>31</v>
      </c>
      <c r="CJ157" s="1" t="s">
        <v>191</v>
      </c>
      <c r="CK157">
        <f>SUM(CU3:CU151)</f>
        <v>73</v>
      </c>
      <c r="CM157" s="1" t="s">
        <v>249</v>
      </c>
      <c r="CN157">
        <f>SUM(CX3:CX151)</f>
        <v>28</v>
      </c>
      <c r="CP157" s="1" t="s">
        <v>251</v>
      </c>
      <c r="CQ157">
        <f>SUM(DA3:DA151)</f>
        <v>38</v>
      </c>
      <c r="CR157" s="7"/>
      <c r="CS157" s="7" t="s">
        <v>294</v>
      </c>
      <c r="CT157" s="7">
        <f>SUM(DD3:DD150)</f>
        <v>56</v>
      </c>
      <c r="CU157" s="7"/>
      <c r="CV157" s="8" t="s">
        <v>255</v>
      </c>
      <c r="CW157" s="7">
        <f>SUM(DG3:DG151)</f>
        <v>6</v>
      </c>
      <c r="CX157" s="7"/>
      <c r="CY157" s="8" t="s">
        <v>258</v>
      </c>
      <c r="CZ157" s="7">
        <f>SUM(DJ3:DJ149)</f>
        <v>7</v>
      </c>
      <c r="DA157" s="7"/>
    </row>
    <row r="158" spans="1:114" ht="15.5" x14ac:dyDescent="0.35">
      <c r="B158" s="7"/>
      <c r="C158" s="8" t="s">
        <v>176</v>
      </c>
      <c r="D158" s="7">
        <f>SUM(C3:C151)</f>
        <v>11</v>
      </c>
      <c r="E158" s="7"/>
      <c r="F158" s="8" t="s">
        <v>182</v>
      </c>
      <c r="G158" s="7">
        <f>SUM(I3:I151)</f>
        <v>120</v>
      </c>
      <c r="H158" s="7"/>
      <c r="I158" s="7"/>
      <c r="J158" s="7" t="s">
        <v>185</v>
      </c>
      <c r="K158" s="7">
        <f>SUM(J3:J151)</f>
        <v>60</v>
      </c>
      <c r="L158" s="7"/>
      <c r="M158" s="8" t="s">
        <v>260</v>
      </c>
      <c r="N158" s="7">
        <f>SUM(O3:O151)</f>
        <v>15</v>
      </c>
      <c r="O158" s="7"/>
      <c r="P158" s="7" t="s">
        <v>266</v>
      </c>
      <c r="Q158" s="7">
        <f>SUM(T3:T151)</f>
        <v>96</v>
      </c>
      <c r="S158" s="7" t="s">
        <v>269</v>
      </c>
      <c r="T158" s="7">
        <f>SUM(V3:V151)</f>
        <v>66</v>
      </c>
      <c r="U158" s="7"/>
      <c r="V158" s="7" t="s">
        <v>278</v>
      </c>
      <c r="W158" s="7">
        <f>SUM(Z3:Z151)</f>
        <v>32</v>
      </c>
      <c r="X158" s="7"/>
      <c r="Y158" s="7" t="s">
        <v>29</v>
      </c>
      <c r="Z158" s="7">
        <f>SUM(AG3:AG151)</f>
        <v>73</v>
      </c>
      <c r="AA158" s="7"/>
      <c r="AB158" s="7" t="s">
        <v>191</v>
      </c>
      <c r="AC158">
        <f>SUM(AO3:AO151)</f>
        <v>110</v>
      </c>
      <c r="AE158" s="7" t="s">
        <v>191</v>
      </c>
      <c r="AF158" s="7">
        <f>SUM(AQ3:AQ151)</f>
        <v>145</v>
      </c>
      <c r="AH158" t="s">
        <v>209</v>
      </c>
      <c r="AI158">
        <f>SUM(AS3:AS151)</f>
        <v>113</v>
      </c>
      <c r="AK158" t="s">
        <v>284</v>
      </c>
      <c r="AL158" s="7">
        <f>SUM(AU3:AU151)</f>
        <v>17</v>
      </c>
      <c r="AN158" t="s">
        <v>209</v>
      </c>
      <c r="AO158">
        <f>SUM(AY3:AY151)</f>
        <v>147</v>
      </c>
      <c r="AQ158" t="s">
        <v>197</v>
      </c>
      <c r="AR158">
        <f>SUM(AZ3:AZ151)</f>
        <v>15</v>
      </c>
      <c r="AT158" t="s">
        <v>209</v>
      </c>
      <c r="AU158">
        <f>SUM(BC3:BC151)</f>
        <v>90</v>
      </c>
      <c r="AW158" s="1" t="s">
        <v>201</v>
      </c>
      <c r="AX158">
        <f>SUM(BE3:BE151)</f>
        <v>50</v>
      </c>
      <c r="AZ158" s="1" t="s">
        <v>201</v>
      </c>
      <c r="BA158">
        <f>SUM(BH3:BH151)</f>
        <v>100</v>
      </c>
      <c r="BC158" s="1" t="s">
        <v>191</v>
      </c>
      <c r="BD158">
        <f>SUM(BK3:BK151)</f>
        <v>116</v>
      </c>
      <c r="BF158" s="1" t="s">
        <v>209</v>
      </c>
      <c r="BG158">
        <f>SUM(BN3:BN151)</f>
        <v>119</v>
      </c>
      <c r="BI158" s="1" t="s">
        <v>211</v>
      </c>
      <c r="BJ158" s="7">
        <f>SUM(BP3:BP151)-BJ160</f>
        <v>66</v>
      </c>
      <c r="BL158" s="1" t="s">
        <v>215</v>
      </c>
      <c r="BM158" s="7">
        <f>SUM(BR3:BR151)-BM160</f>
        <v>96</v>
      </c>
      <c r="BO158" s="8" t="s">
        <v>218</v>
      </c>
      <c r="BP158" s="7">
        <f>AVERAGE(BT3:BT151)</f>
        <v>6.35</v>
      </c>
      <c r="BR158" s="1" t="s">
        <v>223</v>
      </c>
      <c r="BS158">
        <f>BX155</f>
        <v>5.5646258503401365</v>
      </c>
      <c r="BU158" s="1" t="s">
        <v>197</v>
      </c>
      <c r="BV158">
        <f>SUM(CC3:CC151)</f>
        <v>44</v>
      </c>
      <c r="BX158" s="1" t="s">
        <v>231</v>
      </c>
      <c r="BY158">
        <f>SUM(CF3:CF151)</f>
        <v>3</v>
      </c>
      <c r="BZ158" s="7"/>
      <c r="CA158" s="8" t="s">
        <v>236</v>
      </c>
      <c r="CB158" s="7">
        <f>SUM(CJ3:CJ151)</f>
        <v>36</v>
      </c>
      <c r="CC158" s="7"/>
      <c r="CD158" s="10" t="s">
        <v>241</v>
      </c>
      <c r="CE158" s="7">
        <f>SUM(CP3:CP151)</f>
        <v>4</v>
      </c>
      <c r="CF158" s="7"/>
      <c r="CG158" s="7"/>
      <c r="CH158" s="7"/>
      <c r="CJ158" s="1" t="s">
        <v>189</v>
      </c>
      <c r="CK158">
        <v>3</v>
      </c>
      <c r="CM158" s="1" t="s">
        <v>189</v>
      </c>
      <c r="CN158">
        <v>3</v>
      </c>
      <c r="CP158" s="1" t="s">
        <v>189</v>
      </c>
      <c r="CQ158" s="7">
        <v>40</v>
      </c>
      <c r="CR158" s="7"/>
      <c r="CS158" s="7" t="s">
        <v>189</v>
      </c>
      <c r="CT158" s="7">
        <v>31</v>
      </c>
      <c r="CU158" s="7"/>
      <c r="CV158" s="8" t="s">
        <v>189</v>
      </c>
      <c r="CW158" s="7">
        <v>22</v>
      </c>
      <c r="CX158" s="7"/>
      <c r="CY158" s="8" t="s">
        <v>189</v>
      </c>
      <c r="CZ158" s="7">
        <v>6</v>
      </c>
      <c r="DA158" s="7"/>
    </row>
    <row r="159" spans="1:114" x14ac:dyDescent="0.35">
      <c r="B159" s="7"/>
      <c r="C159" s="8" t="s">
        <v>178</v>
      </c>
      <c r="D159" s="7">
        <f>SUM(D3:D151)</f>
        <v>38</v>
      </c>
      <c r="E159" s="7"/>
      <c r="F159" s="7" t="s">
        <v>183</v>
      </c>
      <c r="G159" s="7">
        <f>149-G158-G160</f>
        <v>28</v>
      </c>
      <c r="H159" s="7"/>
      <c r="I159" s="7"/>
      <c r="J159" s="7" t="s">
        <v>186</v>
      </c>
      <c r="K159" s="7">
        <f>SUM(K3:K151)</f>
        <v>41</v>
      </c>
      <c r="L159" s="7"/>
      <c r="M159" s="8" t="s">
        <v>261</v>
      </c>
      <c r="N159" s="7">
        <f>SUM(P3:P151)</f>
        <v>4</v>
      </c>
      <c r="O159" s="7"/>
      <c r="P159" s="7" t="s">
        <v>267</v>
      </c>
      <c r="Q159" s="7">
        <f>SUM(U3:U151)</f>
        <v>22</v>
      </c>
      <c r="S159" s="7" t="s">
        <v>270</v>
      </c>
      <c r="T159" s="7">
        <f>SUM(W3:W151)</f>
        <v>48</v>
      </c>
      <c r="V159" t="s">
        <v>274</v>
      </c>
      <c r="W159">
        <f>SUM(AA3:AA151)</f>
        <v>31</v>
      </c>
      <c r="Y159" t="s">
        <v>159</v>
      </c>
      <c r="Z159">
        <f>SUM(AH3:AH151)</f>
        <v>29</v>
      </c>
      <c r="AB159" t="s">
        <v>197</v>
      </c>
      <c r="AC159">
        <f>SUM(AP3:AP151)</f>
        <v>28</v>
      </c>
      <c r="AE159" s="7" t="s">
        <v>197</v>
      </c>
      <c r="AF159" s="7">
        <v>4</v>
      </c>
      <c r="AH159" t="s">
        <v>197</v>
      </c>
      <c r="AI159">
        <f>SUM(AT3:AT151)</f>
        <v>32</v>
      </c>
      <c r="AK159" t="s">
        <v>193</v>
      </c>
      <c r="AL159" s="7">
        <f>SUM(AV3:AV151)</f>
        <v>52</v>
      </c>
      <c r="AN159" t="s">
        <v>197</v>
      </c>
      <c r="AO159" s="7">
        <v>2</v>
      </c>
      <c r="AQ159" t="s">
        <v>198</v>
      </c>
      <c r="AR159">
        <f>SUM(BA3:BA151)</f>
        <v>56</v>
      </c>
      <c r="AT159" t="s">
        <v>197</v>
      </c>
      <c r="AU159">
        <f>SUM(BD3:BD151)</f>
        <v>36</v>
      </c>
      <c r="AW159" s="1" t="s">
        <v>202</v>
      </c>
      <c r="AX159">
        <f>SUM(BF3:BF151)</f>
        <v>56</v>
      </c>
      <c r="AZ159" s="1" t="s">
        <v>202</v>
      </c>
      <c r="BA159">
        <f>SUM(BI3:BI151)</f>
        <v>55</v>
      </c>
      <c r="BC159" s="1" t="s">
        <v>206</v>
      </c>
      <c r="BD159">
        <f>SUM(BL3:BL151)</f>
        <v>27</v>
      </c>
      <c r="BF159" s="1" t="s">
        <v>192</v>
      </c>
      <c r="BG159">
        <f>SUM(BO3:BO151)</f>
        <v>27</v>
      </c>
      <c r="BI159" s="1" t="s">
        <v>212</v>
      </c>
      <c r="BJ159" s="7">
        <f>SUM(BQ3:BQ151)-BJ160</f>
        <v>54</v>
      </c>
      <c r="BL159" s="1" t="s">
        <v>216</v>
      </c>
      <c r="BM159" s="7">
        <f>SUM(BS3:BS151)-BM160</f>
        <v>34</v>
      </c>
      <c r="BO159" s="8" t="s">
        <v>219</v>
      </c>
      <c r="BP159" s="7">
        <f>BU155</f>
        <v>6.384615384615385</v>
      </c>
      <c r="BR159" s="1" t="s">
        <v>224</v>
      </c>
      <c r="BS159">
        <f>BY155</f>
        <v>5.121428571428571</v>
      </c>
      <c r="BU159" s="1" t="s">
        <v>228</v>
      </c>
      <c r="BV159">
        <f>SUM(CD3:CD151)</f>
        <v>94</v>
      </c>
      <c r="BX159" s="1" t="s">
        <v>232</v>
      </c>
      <c r="BY159">
        <f>SUM(CG3:CG151)</f>
        <v>16</v>
      </c>
      <c r="BZ159" s="7"/>
      <c r="CA159" s="8" t="s">
        <v>237</v>
      </c>
      <c r="CB159" s="7">
        <f>SUM(CK3:CK151)</f>
        <v>8</v>
      </c>
      <c r="CC159" s="7"/>
      <c r="CD159" s="8" t="s">
        <v>189</v>
      </c>
      <c r="CE159" s="7">
        <v>13</v>
      </c>
      <c r="CF159" s="7"/>
      <c r="CG159" s="7"/>
      <c r="CH159" s="7"/>
      <c r="CR159" s="7"/>
      <c r="CS159" s="7"/>
      <c r="CT159" s="7"/>
      <c r="CU159" s="7"/>
      <c r="CV159" s="7"/>
      <c r="CW159" s="7"/>
      <c r="CX159" s="7"/>
      <c r="CY159" s="7"/>
      <c r="CZ159" s="7"/>
      <c r="DA159" s="7"/>
    </row>
    <row r="160" spans="1:114" x14ac:dyDescent="0.35">
      <c r="B160" s="7"/>
      <c r="C160" s="8" t="s">
        <v>177</v>
      </c>
      <c r="D160" s="7">
        <f>SUM(E3:E151)</f>
        <v>41</v>
      </c>
      <c r="E160" s="7"/>
      <c r="F160" s="7" t="s">
        <v>259</v>
      </c>
      <c r="G160" s="7">
        <v>1</v>
      </c>
      <c r="H160" s="7"/>
      <c r="J160" t="s">
        <v>187</v>
      </c>
      <c r="K160">
        <f>SUM(L3:L151)</f>
        <v>26</v>
      </c>
      <c r="M160" s="1" t="s">
        <v>262</v>
      </c>
      <c r="N160">
        <f>SUM(Q3:Q151)</f>
        <v>27</v>
      </c>
      <c r="P160" s="7" t="s">
        <v>259</v>
      </c>
      <c r="Q160" s="7">
        <v>32</v>
      </c>
      <c r="S160" t="s">
        <v>271</v>
      </c>
      <c r="T160">
        <f>SUM(X3:X151)</f>
        <v>15</v>
      </c>
      <c r="V160" t="s">
        <v>275</v>
      </c>
      <c r="W160">
        <f>SUM(AB3:AB151)</f>
        <v>30</v>
      </c>
      <c r="Y160" t="s">
        <v>30</v>
      </c>
      <c r="Z160">
        <f>SUM(AI3:AI151)</f>
        <v>5</v>
      </c>
      <c r="AB160" t="s">
        <v>189</v>
      </c>
      <c r="AC160" s="7">
        <v>11</v>
      </c>
      <c r="AE160" s="7" t="s">
        <v>189</v>
      </c>
      <c r="AF160" s="7">
        <v>0</v>
      </c>
      <c r="AH160" t="s">
        <v>189</v>
      </c>
      <c r="AI160" s="7">
        <v>4</v>
      </c>
      <c r="AK160" t="s">
        <v>194</v>
      </c>
      <c r="AL160" s="7">
        <f>SUM(AW3:AW151)</f>
        <v>22</v>
      </c>
      <c r="AQ160" t="s">
        <v>199</v>
      </c>
      <c r="AR160">
        <f>SUM(BB3:BB151)</f>
        <v>78</v>
      </c>
      <c r="AT160" s="7" t="s">
        <v>189</v>
      </c>
      <c r="AU160" s="7">
        <v>23</v>
      </c>
      <c r="AV160" s="7"/>
      <c r="AW160" s="8" t="s">
        <v>203</v>
      </c>
      <c r="AX160" s="7">
        <f>SUM(BG3:BG151)</f>
        <v>35</v>
      </c>
      <c r="AY160" s="7"/>
      <c r="AZ160" s="8" t="s">
        <v>203</v>
      </c>
      <c r="BA160" s="7">
        <f>SUM(BJ3:BJ151)</f>
        <v>24</v>
      </c>
      <c r="BB160" s="7"/>
      <c r="BC160" s="8" t="s">
        <v>207</v>
      </c>
      <c r="BD160" s="7">
        <f>SUM(BM3:BM151)</f>
        <v>0</v>
      </c>
      <c r="BE160" s="7"/>
      <c r="BF160" s="1" t="s">
        <v>189</v>
      </c>
      <c r="BG160" s="7">
        <v>3</v>
      </c>
      <c r="BI160" s="1" t="s">
        <v>213</v>
      </c>
      <c r="BJ160" s="7">
        <v>22</v>
      </c>
      <c r="BL160" s="1" t="s">
        <v>213</v>
      </c>
      <c r="BM160" s="7">
        <v>7</v>
      </c>
      <c r="BO160" s="8" t="s">
        <v>220</v>
      </c>
      <c r="BP160" s="7">
        <f>BV155</f>
        <v>5.1102941176470589</v>
      </c>
      <c r="BR160" s="1" t="s">
        <v>222</v>
      </c>
      <c r="BS160">
        <f>BZ155</f>
        <v>4.7</v>
      </c>
      <c r="BU160" s="1" t="s">
        <v>229</v>
      </c>
      <c r="BV160">
        <f>SUM(CE3:CE151)</f>
        <v>9</v>
      </c>
      <c r="BX160" s="1" t="s">
        <v>233</v>
      </c>
      <c r="BY160">
        <f>SUM(CH3:CH151)</f>
        <v>80</v>
      </c>
      <c r="BZ160" s="7"/>
      <c r="CA160" s="8" t="s">
        <v>213</v>
      </c>
      <c r="CB160" s="7">
        <f>SUM(CL3:CL151)</f>
        <v>99</v>
      </c>
      <c r="CC160" s="7"/>
      <c r="CD160" s="7"/>
      <c r="CE160" s="7"/>
      <c r="CF160" s="7"/>
      <c r="CG160" s="7"/>
      <c r="CH160" s="7"/>
      <c r="CU160" s="7"/>
      <c r="CV160" s="7"/>
      <c r="CW160" s="7"/>
      <c r="CX160" s="7"/>
      <c r="CY160" s="7"/>
      <c r="CZ160" s="7"/>
      <c r="DA160" s="7"/>
    </row>
    <row r="161" spans="1:105" ht="15.5" x14ac:dyDescent="0.35">
      <c r="B161" s="7"/>
      <c r="C161" s="10" t="s">
        <v>179</v>
      </c>
      <c r="D161" s="7">
        <f>SUM(F3:F151)</f>
        <v>44</v>
      </c>
      <c r="E161" s="7"/>
      <c r="F161" s="7"/>
      <c r="G161" s="7"/>
      <c r="H161" s="7"/>
      <c r="J161" t="s">
        <v>188</v>
      </c>
      <c r="K161">
        <f>SUM(M3:M151)</f>
        <v>7</v>
      </c>
      <c r="M161" s="1" t="s">
        <v>263</v>
      </c>
      <c r="N161">
        <f>SUM(R3:R151)</f>
        <v>21</v>
      </c>
      <c r="S161" t="s">
        <v>272</v>
      </c>
      <c r="T161">
        <f>SUM(Y3:Y151)</f>
        <v>1</v>
      </c>
      <c r="V161" t="s">
        <v>276</v>
      </c>
      <c r="W161">
        <f>SUM(AC3:AC151)</f>
        <v>18</v>
      </c>
      <c r="Y161" t="s">
        <v>31</v>
      </c>
      <c r="Z161">
        <f>SUM(AI3:AI151)</f>
        <v>5</v>
      </c>
      <c r="AK161" t="s">
        <v>285</v>
      </c>
      <c r="AL161" s="7">
        <f>SUM(AX3:AX151)</f>
        <v>6</v>
      </c>
      <c r="AT161" s="7"/>
      <c r="AU161" s="7"/>
      <c r="AV161" s="7"/>
      <c r="AW161" s="8" t="s">
        <v>189</v>
      </c>
      <c r="AX161" s="7">
        <v>15</v>
      </c>
      <c r="AY161" s="7"/>
      <c r="AZ161" s="8" t="s">
        <v>189</v>
      </c>
      <c r="BA161" s="7">
        <v>15</v>
      </c>
      <c r="BB161" s="7"/>
      <c r="BC161" s="8" t="s">
        <v>189</v>
      </c>
      <c r="BD161" s="7">
        <v>6</v>
      </c>
      <c r="BE161" s="7"/>
      <c r="BI161" s="1" t="s">
        <v>189</v>
      </c>
      <c r="BJ161" s="7">
        <v>7</v>
      </c>
      <c r="BL161" s="1" t="s">
        <v>189</v>
      </c>
      <c r="BM161" s="7">
        <v>12</v>
      </c>
      <c r="BO161" s="10" t="s">
        <v>221</v>
      </c>
      <c r="BP161" s="7">
        <f>BW155</f>
        <v>6.125</v>
      </c>
      <c r="BR161" s="2" t="s">
        <v>225</v>
      </c>
      <c r="BS161">
        <f>CA155</f>
        <v>4.7071428571428573</v>
      </c>
      <c r="BU161" s="1" t="s">
        <v>189</v>
      </c>
      <c r="BV161" s="7">
        <v>2</v>
      </c>
      <c r="BX161" s="2" t="s">
        <v>234</v>
      </c>
      <c r="BY161">
        <f>SUM(CI3:CI151)</f>
        <v>48</v>
      </c>
      <c r="CA161" s="8" t="s">
        <v>189</v>
      </c>
      <c r="CB161" s="7">
        <v>6</v>
      </c>
      <c r="CU161" s="7"/>
      <c r="CV161" s="7"/>
      <c r="CW161" s="7"/>
      <c r="CX161" s="7"/>
      <c r="CY161" s="7"/>
      <c r="CZ161" s="7"/>
      <c r="DA161" s="7"/>
    </row>
    <row r="162" spans="1:105" ht="15.5" x14ac:dyDescent="0.35">
      <c r="C162" s="2" t="s">
        <v>180</v>
      </c>
      <c r="D162">
        <f>SUM(G3:G151)</f>
        <v>15</v>
      </c>
      <c r="G162" s="7"/>
      <c r="J162" t="s">
        <v>35</v>
      </c>
      <c r="K162">
        <f>SUM(N3:N151)</f>
        <v>10</v>
      </c>
      <c r="M162" s="2" t="s">
        <v>264</v>
      </c>
      <c r="N162">
        <f>SUM(S3:S151)</f>
        <v>81</v>
      </c>
      <c r="S162" s="7" t="s">
        <v>259</v>
      </c>
      <c r="T162">
        <v>33</v>
      </c>
      <c r="V162" t="s">
        <v>277</v>
      </c>
      <c r="W162">
        <f>SUM(AD3:AD151)</f>
        <v>33</v>
      </c>
      <c r="Y162" t="s">
        <v>279</v>
      </c>
      <c r="Z162">
        <f>SUM(AI3:AI151)</f>
        <v>5</v>
      </c>
      <c r="AK162" t="s">
        <v>189</v>
      </c>
      <c r="AL162" s="7">
        <v>52</v>
      </c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J162" s="7"/>
      <c r="BO162" s="8" t="s">
        <v>378</v>
      </c>
      <c r="BR162" s="2" t="s">
        <v>226</v>
      </c>
      <c r="BS162">
        <f>CB155</f>
        <v>4.5306122448979593</v>
      </c>
      <c r="BX162" s="9" t="s">
        <v>189</v>
      </c>
      <c r="BY162" s="9">
        <v>2</v>
      </c>
      <c r="CU162" s="7"/>
      <c r="CV162" s="7"/>
      <c r="CW162" s="7"/>
      <c r="CX162" s="7"/>
      <c r="CY162" s="7"/>
      <c r="CZ162" s="7"/>
      <c r="DA162" s="7"/>
    </row>
    <row r="163" spans="1:105" x14ac:dyDescent="0.35">
      <c r="C163" s="7" t="s">
        <v>259</v>
      </c>
      <c r="D163">
        <v>0</v>
      </c>
      <c r="J163" s="7" t="s">
        <v>259</v>
      </c>
      <c r="K163" s="7">
        <v>5</v>
      </c>
      <c r="M163" s="7" t="s">
        <v>259</v>
      </c>
      <c r="N163">
        <v>1</v>
      </c>
      <c r="V163" s="7" t="s">
        <v>189</v>
      </c>
      <c r="W163" s="9">
        <v>5</v>
      </c>
      <c r="Y163" t="s">
        <v>280</v>
      </c>
      <c r="Z163">
        <f>SUM(AI3:AI151)</f>
        <v>5</v>
      </c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R163" s="8" t="s">
        <v>378</v>
      </c>
    </row>
    <row r="164" spans="1:105" x14ac:dyDescent="0.35">
      <c r="C164" t="s">
        <v>311</v>
      </c>
      <c r="Y164" t="s">
        <v>35</v>
      </c>
      <c r="Z164">
        <f>SUM(AI3:AI151)</f>
        <v>5</v>
      </c>
    </row>
    <row r="165" spans="1:105" x14ac:dyDescent="0.35">
      <c r="D165" t="s">
        <v>375</v>
      </c>
      <c r="Y165" s="7" t="s">
        <v>189</v>
      </c>
      <c r="Z165">
        <v>32</v>
      </c>
      <c r="AL165" s="7"/>
    </row>
    <row r="166" spans="1:105" x14ac:dyDescent="0.35">
      <c r="A166" s="7"/>
      <c r="C166" t="s">
        <v>316</v>
      </c>
      <c r="D166">
        <v>4</v>
      </c>
    </row>
    <row r="167" spans="1:105" x14ac:dyDescent="0.35">
      <c r="A167" s="7"/>
      <c r="C167" t="s">
        <v>367</v>
      </c>
      <c r="D167">
        <v>9</v>
      </c>
    </row>
    <row r="168" spans="1:105" x14ac:dyDescent="0.35">
      <c r="A168" s="7"/>
      <c r="C168" t="s">
        <v>317</v>
      </c>
      <c r="D168">
        <v>6</v>
      </c>
    </row>
    <row r="169" spans="1:105" x14ac:dyDescent="0.35">
      <c r="A169" s="7"/>
      <c r="C169" t="s">
        <v>313</v>
      </c>
      <c r="D169">
        <v>9</v>
      </c>
    </row>
    <row r="170" spans="1:105" x14ac:dyDescent="0.35">
      <c r="A170" s="7"/>
      <c r="C170" s="7" t="s">
        <v>374</v>
      </c>
      <c r="D170" s="7">
        <v>22</v>
      </c>
    </row>
    <row r="171" spans="1:105" x14ac:dyDescent="0.35">
      <c r="A171" s="7"/>
      <c r="C171" s="7" t="s">
        <v>312</v>
      </c>
      <c r="D171" s="7">
        <v>37</v>
      </c>
    </row>
    <row r="172" spans="1:105" x14ac:dyDescent="0.35">
      <c r="A172" s="7"/>
      <c r="C172" s="7" t="s">
        <v>369</v>
      </c>
      <c r="D172" s="7">
        <v>9</v>
      </c>
    </row>
    <row r="173" spans="1:105" x14ac:dyDescent="0.35">
      <c r="A173" s="7"/>
      <c r="C173" s="7" t="s">
        <v>368</v>
      </c>
      <c r="D173" s="7">
        <v>4</v>
      </c>
    </row>
    <row r="174" spans="1:105" x14ac:dyDescent="0.35">
      <c r="A174" s="7"/>
      <c r="C174" s="7" t="s">
        <v>373</v>
      </c>
      <c r="D174" s="7">
        <v>0</v>
      </c>
    </row>
    <row r="175" spans="1:105" x14ac:dyDescent="0.35">
      <c r="A175" s="7"/>
      <c r="C175" s="7" t="s">
        <v>315</v>
      </c>
      <c r="D175" s="7">
        <v>14</v>
      </c>
    </row>
    <row r="176" spans="1:105" x14ac:dyDescent="0.35">
      <c r="C176" s="7" t="s">
        <v>314</v>
      </c>
      <c r="D176" s="7">
        <v>11</v>
      </c>
    </row>
    <row r="177" spans="3:4" x14ac:dyDescent="0.35">
      <c r="C177" s="7" t="s">
        <v>366</v>
      </c>
      <c r="D177" s="7">
        <v>24</v>
      </c>
    </row>
    <row r="178" spans="3:4" x14ac:dyDescent="0.35">
      <c r="C178" s="7" t="s">
        <v>376</v>
      </c>
      <c r="D178" s="7">
        <f>SUM(D166:D177)</f>
        <v>149</v>
      </c>
    </row>
  </sheetData>
  <autoFilter ref="A2:DK151" xr:uid="{43223C17-336B-4DE3-94DD-5B3413BAD232}"/>
  <sortState ref="C166:D177">
    <sortCondition ref="C166"/>
  </sortState>
  <mergeCells count="30">
    <mergeCell ref="CV1:CX1"/>
    <mergeCell ref="DB1:DD1"/>
    <mergeCell ref="DE1:DG1"/>
    <mergeCell ref="DH1:DJ1"/>
    <mergeCell ref="CF1:CI1"/>
    <mergeCell ref="CJ1:CL1"/>
    <mergeCell ref="CM1:CP1"/>
    <mergeCell ref="CQ1:CR1"/>
    <mergeCell ref="CS1:CU1"/>
    <mergeCell ref="CY1:DA1"/>
    <mergeCell ref="BR1:BS1"/>
    <mergeCell ref="BT1:BW1"/>
    <mergeCell ref="CC1:CE1"/>
    <mergeCell ref="C1:H1"/>
    <mergeCell ref="O1:S1"/>
    <mergeCell ref="V1:Y1"/>
    <mergeCell ref="AG1:AN1"/>
    <mergeCell ref="AU1:AX1"/>
    <mergeCell ref="T1:U1"/>
    <mergeCell ref="J1:N1"/>
    <mergeCell ref="AO1:AP1"/>
    <mergeCell ref="AS1:AT1"/>
    <mergeCell ref="AZ1:BB1"/>
    <mergeCell ref="BC1:BD1"/>
    <mergeCell ref="BE1:BG1"/>
    <mergeCell ref="BH1:BJ1"/>
    <mergeCell ref="BK1:BM1"/>
    <mergeCell ref="BN1:BO1"/>
    <mergeCell ref="BP1:BQ1"/>
    <mergeCell ref="Z1:AD1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B01A4-5448-42C9-90E7-450A4490B5C3}">
  <dimension ref="A1:DJ136"/>
  <sheetViews>
    <sheetView zoomScale="70" zoomScaleNormal="70" workbookViewId="0">
      <pane ySplit="2" topLeftCell="A3" activePane="bottomLeft" state="frozen"/>
      <selection pane="bottomLeft" activeCell="A2" sqref="A2"/>
    </sheetView>
  </sheetViews>
  <sheetFormatPr defaultRowHeight="14.5" x14ac:dyDescent="0.35"/>
  <cols>
    <col min="1" max="1" width="12" bestFit="1" customWidth="1"/>
    <col min="26" max="26" width="9.453125" bestFit="1" customWidth="1"/>
    <col min="46" max="46" width="8.81640625" customWidth="1"/>
    <col min="114" max="114" width="13.26953125" customWidth="1"/>
  </cols>
  <sheetData>
    <row r="1" spans="1:114" s="18" customFormat="1" ht="44" customHeight="1" thickBot="1" x14ac:dyDescent="0.85">
      <c r="A1" s="19">
        <v>1</v>
      </c>
      <c r="B1" s="19"/>
      <c r="C1" s="36">
        <v>2</v>
      </c>
      <c r="D1" s="37"/>
      <c r="E1" s="37"/>
      <c r="F1" s="37"/>
      <c r="G1" s="37"/>
      <c r="H1" s="38"/>
      <c r="I1" s="19">
        <v>3</v>
      </c>
      <c r="J1" s="39">
        <v>4</v>
      </c>
      <c r="K1" s="39"/>
      <c r="L1" s="39"/>
      <c r="M1" s="39"/>
      <c r="N1" s="39"/>
      <c r="O1" s="36">
        <v>5</v>
      </c>
      <c r="P1" s="37"/>
      <c r="Q1" s="37"/>
      <c r="R1" s="37"/>
      <c r="S1" s="38"/>
      <c r="T1" s="40">
        <v>6</v>
      </c>
      <c r="U1" s="40"/>
      <c r="V1" s="36">
        <v>7</v>
      </c>
      <c r="W1" s="37"/>
      <c r="X1" s="37"/>
      <c r="Y1" s="38"/>
      <c r="Z1" s="36" t="s">
        <v>380</v>
      </c>
      <c r="AA1" s="37"/>
      <c r="AB1" s="37"/>
      <c r="AC1" s="37"/>
      <c r="AD1" s="38"/>
      <c r="AE1" s="23" t="s">
        <v>381</v>
      </c>
      <c r="AF1" s="19">
        <v>9</v>
      </c>
      <c r="AG1" s="36">
        <v>10</v>
      </c>
      <c r="AH1" s="37"/>
      <c r="AI1" s="37"/>
      <c r="AJ1" s="37"/>
      <c r="AK1" s="37"/>
      <c r="AL1" s="37"/>
      <c r="AM1" s="37"/>
      <c r="AN1" s="38"/>
      <c r="AO1" s="36">
        <v>11</v>
      </c>
      <c r="AP1" s="37"/>
      <c r="AQ1" s="20" t="s">
        <v>382</v>
      </c>
      <c r="AR1" s="20" t="s">
        <v>383</v>
      </c>
      <c r="AS1" s="41" t="s">
        <v>384</v>
      </c>
      <c r="AT1" s="42"/>
      <c r="AU1" s="38">
        <v>13</v>
      </c>
      <c r="AV1" s="39"/>
      <c r="AW1" s="39"/>
      <c r="AX1" s="39"/>
      <c r="AY1" s="19">
        <v>14</v>
      </c>
      <c r="AZ1" s="36">
        <v>15</v>
      </c>
      <c r="BA1" s="37"/>
      <c r="BB1" s="38"/>
      <c r="BC1" s="36">
        <v>16</v>
      </c>
      <c r="BD1" s="38"/>
      <c r="BE1" s="36">
        <v>17</v>
      </c>
      <c r="BF1" s="37"/>
      <c r="BG1" s="38"/>
      <c r="BH1" s="36">
        <v>18</v>
      </c>
      <c r="BI1" s="37"/>
      <c r="BJ1" s="38"/>
      <c r="BK1" s="36">
        <v>19</v>
      </c>
      <c r="BL1" s="37"/>
      <c r="BM1" s="38"/>
      <c r="BN1" s="36">
        <v>20</v>
      </c>
      <c r="BO1" s="38"/>
      <c r="BP1" s="36">
        <v>21</v>
      </c>
      <c r="BQ1" s="38"/>
      <c r="BR1" s="36">
        <v>22</v>
      </c>
      <c r="BS1" s="38"/>
      <c r="BT1" s="36">
        <v>23</v>
      </c>
      <c r="BU1" s="37"/>
      <c r="BV1" s="37"/>
      <c r="BW1" s="38"/>
      <c r="BX1" s="19">
        <v>24</v>
      </c>
      <c r="BY1" s="19">
        <v>25</v>
      </c>
      <c r="BZ1" s="19">
        <v>26</v>
      </c>
      <c r="CA1" s="19">
        <v>27</v>
      </c>
      <c r="CB1" s="19">
        <v>28</v>
      </c>
      <c r="CC1" s="36">
        <v>29</v>
      </c>
      <c r="CD1" s="37"/>
      <c r="CE1" s="38"/>
      <c r="CF1" s="36">
        <v>30</v>
      </c>
      <c r="CG1" s="37"/>
      <c r="CH1" s="37"/>
      <c r="CI1" s="38"/>
      <c r="CJ1" s="36">
        <v>31</v>
      </c>
      <c r="CK1" s="37"/>
      <c r="CL1" s="38"/>
      <c r="CM1" s="36">
        <v>32</v>
      </c>
      <c r="CN1" s="37"/>
      <c r="CO1" s="37"/>
      <c r="CP1" s="38"/>
      <c r="CQ1" s="36">
        <v>33</v>
      </c>
      <c r="CR1" s="38"/>
      <c r="CS1" s="36">
        <v>34</v>
      </c>
      <c r="CT1" s="37"/>
      <c r="CU1" s="38"/>
      <c r="CV1" s="36">
        <v>35</v>
      </c>
      <c r="CW1" s="37"/>
      <c r="CX1" s="38"/>
      <c r="CY1" s="36">
        <v>36</v>
      </c>
      <c r="CZ1" s="37"/>
      <c r="DA1" s="38"/>
      <c r="DB1" s="36">
        <v>37</v>
      </c>
      <c r="DC1" s="37"/>
      <c r="DD1" s="38"/>
      <c r="DE1" s="36">
        <v>38</v>
      </c>
      <c r="DF1" s="37"/>
      <c r="DG1" s="38"/>
      <c r="DH1" s="36">
        <v>39</v>
      </c>
      <c r="DI1" s="37"/>
      <c r="DJ1" s="38"/>
    </row>
    <row r="2" spans="1:114" s="6" customFormat="1" ht="101.5" x14ac:dyDescent="0.35">
      <c r="A2" s="24" t="s">
        <v>377</v>
      </c>
      <c r="B2" s="4" t="s">
        <v>0</v>
      </c>
      <c r="C2" s="4" t="s">
        <v>1</v>
      </c>
      <c r="D2" s="4" t="s">
        <v>2</v>
      </c>
      <c r="E2" s="4" t="s">
        <v>3</v>
      </c>
      <c r="F2" s="4" t="s">
        <v>4</v>
      </c>
      <c r="G2" s="4" t="s">
        <v>5</v>
      </c>
      <c r="H2" s="11" t="s">
        <v>364</v>
      </c>
      <c r="I2" s="4" t="s">
        <v>6</v>
      </c>
      <c r="J2" s="4" t="s">
        <v>7</v>
      </c>
      <c r="K2" s="4" t="s">
        <v>8</v>
      </c>
      <c r="L2" s="4" t="s">
        <v>9</v>
      </c>
      <c r="M2" s="4" t="s">
        <v>10</v>
      </c>
      <c r="N2" s="4" t="s">
        <v>11</v>
      </c>
      <c r="O2" s="4" t="s">
        <v>12</v>
      </c>
      <c r="P2" s="4" t="s">
        <v>13</v>
      </c>
      <c r="Q2" s="4" t="s">
        <v>14</v>
      </c>
      <c r="R2" s="4" t="s">
        <v>15</v>
      </c>
      <c r="S2" s="4" t="s">
        <v>16</v>
      </c>
      <c r="T2" s="5" t="s">
        <v>17</v>
      </c>
      <c r="U2" s="5" t="s">
        <v>116</v>
      </c>
      <c r="V2" s="4" t="s">
        <v>18</v>
      </c>
      <c r="W2" s="4" t="s">
        <v>19</v>
      </c>
      <c r="X2" s="4" t="s">
        <v>20</v>
      </c>
      <c r="Y2" s="4" t="s">
        <v>21</v>
      </c>
      <c r="Z2" s="4" t="s">
        <v>22</v>
      </c>
      <c r="AA2" s="4" t="s">
        <v>23</v>
      </c>
      <c r="AB2" s="4" t="s">
        <v>24</v>
      </c>
      <c r="AC2" s="4" t="s">
        <v>25</v>
      </c>
      <c r="AD2" s="4" t="s">
        <v>26</v>
      </c>
      <c r="AE2" s="4" t="s">
        <v>27</v>
      </c>
      <c r="AF2" s="4" t="s">
        <v>28</v>
      </c>
      <c r="AG2" s="4" t="s">
        <v>29</v>
      </c>
      <c r="AH2" s="4" t="s">
        <v>159</v>
      </c>
      <c r="AI2" s="4" t="s">
        <v>30</v>
      </c>
      <c r="AJ2" s="4" t="s">
        <v>31</v>
      </c>
      <c r="AK2" s="4" t="s">
        <v>32</v>
      </c>
      <c r="AL2" s="4" t="s">
        <v>33</v>
      </c>
      <c r="AM2" s="4" t="s">
        <v>34</v>
      </c>
      <c r="AN2" s="4" t="s">
        <v>35</v>
      </c>
      <c r="AO2" s="5" t="s">
        <v>117</v>
      </c>
      <c r="AP2" s="5" t="s">
        <v>118</v>
      </c>
      <c r="AQ2" s="4" t="s">
        <v>36</v>
      </c>
      <c r="AR2" s="4" t="s">
        <v>37</v>
      </c>
      <c r="AS2" s="5" t="s">
        <v>38</v>
      </c>
      <c r="AT2" s="5" t="s">
        <v>119</v>
      </c>
      <c r="AU2" s="4" t="s">
        <v>286</v>
      </c>
      <c r="AV2" s="4" t="s">
        <v>287</v>
      </c>
      <c r="AW2" s="4" t="s">
        <v>288</v>
      </c>
      <c r="AX2" s="4" t="s">
        <v>289</v>
      </c>
      <c r="AY2" s="4" t="s">
        <v>39</v>
      </c>
      <c r="AZ2" s="4" t="s">
        <v>40</v>
      </c>
      <c r="BA2" s="4" t="s">
        <v>41</v>
      </c>
      <c r="BB2" s="4" t="s">
        <v>42</v>
      </c>
      <c r="BC2" s="5" t="s">
        <v>43</v>
      </c>
      <c r="BD2" s="5" t="s">
        <v>120</v>
      </c>
      <c r="BE2" s="4" t="s">
        <v>44</v>
      </c>
      <c r="BF2" s="4" t="s">
        <v>45</v>
      </c>
      <c r="BG2" s="4" t="s">
        <v>46</v>
      </c>
      <c r="BH2" s="4" t="s">
        <v>47</v>
      </c>
      <c r="BI2" s="4" t="s">
        <v>48</v>
      </c>
      <c r="BJ2" s="4" t="s">
        <v>49</v>
      </c>
      <c r="BK2" s="4" t="s">
        <v>50</v>
      </c>
      <c r="BL2" s="4" t="s">
        <v>51</v>
      </c>
      <c r="BM2" s="4" t="s">
        <v>52</v>
      </c>
      <c r="BN2" s="5" t="s">
        <v>53</v>
      </c>
      <c r="BO2" s="5" t="s">
        <v>121</v>
      </c>
      <c r="BP2" s="5" t="s">
        <v>54</v>
      </c>
      <c r="BQ2" s="5" t="s">
        <v>55</v>
      </c>
      <c r="BR2" s="5" t="s">
        <v>56</v>
      </c>
      <c r="BS2" s="5" t="s">
        <v>57</v>
      </c>
      <c r="BT2" s="4" t="s">
        <v>58</v>
      </c>
      <c r="BU2" s="4" t="s">
        <v>59</v>
      </c>
      <c r="BV2" s="4" t="s">
        <v>60</v>
      </c>
      <c r="BW2" s="4" t="s">
        <v>61</v>
      </c>
      <c r="BX2" s="4" t="s">
        <v>62</v>
      </c>
      <c r="BY2" s="4" t="s">
        <v>63</v>
      </c>
      <c r="BZ2" s="4" t="s">
        <v>64</v>
      </c>
      <c r="CA2" s="4" t="s">
        <v>65</v>
      </c>
      <c r="CB2" s="4" t="s">
        <v>66</v>
      </c>
      <c r="CC2" s="4" t="s">
        <v>67</v>
      </c>
      <c r="CD2" s="4" t="s">
        <v>68</v>
      </c>
      <c r="CE2" s="4" t="s">
        <v>69</v>
      </c>
      <c r="CF2" s="4" t="s">
        <v>70</v>
      </c>
      <c r="CG2" s="4" t="s">
        <v>71</v>
      </c>
      <c r="CH2" s="4" t="s">
        <v>72</v>
      </c>
      <c r="CI2" s="4" t="s">
        <v>73</v>
      </c>
      <c r="CJ2" s="4" t="s">
        <v>74</v>
      </c>
      <c r="CK2" s="4" t="s">
        <v>75</v>
      </c>
      <c r="CL2" s="4" t="s">
        <v>76</v>
      </c>
      <c r="CM2" s="4" t="s">
        <v>77</v>
      </c>
      <c r="CN2" s="4" t="s">
        <v>78</v>
      </c>
      <c r="CO2" s="4" t="s">
        <v>79</v>
      </c>
      <c r="CP2" s="4" t="s">
        <v>80</v>
      </c>
      <c r="CQ2" s="5" t="s">
        <v>81</v>
      </c>
      <c r="CR2" s="5" t="s">
        <v>82</v>
      </c>
      <c r="CS2" s="4" t="s">
        <v>83</v>
      </c>
      <c r="CT2" s="4" t="s">
        <v>84</v>
      </c>
      <c r="CU2" s="4" t="s">
        <v>85</v>
      </c>
      <c r="CV2" s="4" t="s">
        <v>86</v>
      </c>
      <c r="CW2" s="4" t="s">
        <v>87</v>
      </c>
      <c r="CX2" s="4" t="s">
        <v>88</v>
      </c>
      <c r="CY2" s="4" t="s">
        <v>89</v>
      </c>
      <c r="CZ2" s="4" t="s">
        <v>90</v>
      </c>
      <c r="DA2" s="4" t="s">
        <v>91</v>
      </c>
      <c r="DB2" s="4" t="s">
        <v>92</v>
      </c>
      <c r="DC2" s="4" t="s">
        <v>93</v>
      </c>
      <c r="DD2" s="4" t="s">
        <v>94</v>
      </c>
      <c r="DE2" s="4" t="s">
        <v>95</v>
      </c>
      <c r="DF2" s="4" t="s">
        <v>96</v>
      </c>
      <c r="DG2" s="4" t="s">
        <v>97</v>
      </c>
      <c r="DH2" s="4" t="s">
        <v>98</v>
      </c>
      <c r="DI2" s="4" t="s">
        <v>99</v>
      </c>
      <c r="DJ2" s="4" t="s">
        <v>100</v>
      </c>
    </row>
    <row r="3" spans="1:114" ht="15.5" x14ac:dyDescent="0.35">
      <c r="A3" s="7" t="s">
        <v>316</v>
      </c>
      <c r="B3" s="1" t="s">
        <v>112</v>
      </c>
      <c r="C3" s="1">
        <v>0</v>
      </c>
      <c r="D3" s="1">
        <v>0</v>
      </c>
      <c r="E3" s="1">
        <v>1</v>
      </c>
      <c r="F3" s="1">
        <v>0</v>
      </c>
      <c r="G3" s="1">
        <v>0</v>
      </c>
      <c r="H3" s="1">
        <f t="shared" ref="H3:H6" si="0">IF(C3=1,1,IF(D3=1,2,IF(E3=1,3,IF(F3=1,4,IF(G3=1,5,"not indicated")))))</f>
        <v>3</v>
      </c>
      <c r="I3" s="8">
        <v>1</v>
      </c>
      <c r="J3" s="8">
        <v>1</v>
      </c>
      <c r="K3" s="8">
        <v>0</v>
      </c>
      <c r="L3" s="8">
        <v>0</v>
      </c>
      <c r="M3" s="8">
        <v>0</v>
      </c>
      <c r="N3" s="8">
        <v>0</v>
      </c>
      <c r="O3" s="8">
        <v>0</v>
      </c>
      <c r="P3" s="10">
        <v>0</v>
      </c>
      <c r="Q3" s="8">
        <v>1</v>
      </c>
      <c r="R3" s="10">
        <v>0</v>
      </c>
      <c r="S3" s="8">
        <v>0</v>
      </c>
      <c r="T3" s="8" t="s">
        <v>370</v>
      </c>
      <c r="U3" s="8" t="s">
        <v>370</v>
      </c>
      <c r="V3" s="8" t="s">
        <v>370</v>
      </c>
      <c r="W3" s="8" t="s">
        <v>370</v>
      </c>
      <c r="X3" s="8" t="s">
        <v>370</v>
      </c>
      <c r="Y3" s="8" t="s">
        <v>370</v>
      </c>
      <c r="Z3" s="8">
        <v>0</v>
      </c>
      <c r="AA3" s="8">
        <v>0</v>
      </c>
      <c r="AB3" s="8">
        <v>0</v>
      </c>
      <c r="AC3" s="8">
        <v>0</v>
      </c>
      <c r="AD3" s="8">
        <v>1</v>
      </c>
      <c r="AE3" s="8">
        <v>100</v>
      </c>
      <c r="AF3" s="8" t="s">
        <v>370</v>
      </c>
      <c r="AG3" s="8" t="s">
        <v>370</v>
      </c>
      <c r="AH3" s="8" t="s">
        <v>370</v>
      </c>
      <c r="AI3" s="8" t="s">
        <v>370</v>
      </c>
      <c r="AJ3" s="8" t="s">
        <v>370</v>
      </c>
      <c r="AK3" s="8" t="s">
        <v>370</v>
      </c>
      <c r="AL3" s="8" t="s">
        <v>370</v>
      </c>
      <c r="AM3" s="8" t="s">
        <v>370</v>
      </c>
      <c r="AN3" s="8" t="s">
        <v>370</v>
      </c>
      <c r="AO3" s="8">
        <v>1</v>
      </c>
      <c r="AP3" s="8">
        <v>0</v>
      </c>
      <c r="AQ3" s="12">
        <v>1</v>
      </c>
      <c r="AR3" s="8">
        <v>25</v>
      </c>
      <c r="AS3" s="8">
        <v>1</v>
      </c>
      <c r="AT3" s="10">
        <v>0</v>
      </c>
      <c r="AU3" s="8" t="s">
        <v>370</v>
      </c>
      <c r="AV3" s="8" t="s">
        <v>370</v>
      </c>
      <c r="AW3" s="8" t="s">
        <v>370</v>
      </c>
      <c r="AX3" s="8" t="s">
        <v>370</v>
      </c>
      <c r="AY3" s="8">
        <v>1</v>
      </c>
      <c r="AZ3" s="8">
        <v>0</v>
      </c>
      <c r="BA3" s="8">
        <v>0</v>
      </c>
      <c r="BB3" s="8">
        <v>1</v>
      </c>
      <c r="BC3" s="10">
        <v>1</v>
      </c>
      <c r="BD3" s="10">
        <v>0</v>
      </c>
      <c r="BE3" s="8">
        <v>0</v>
      </c>
      <c r="BF3" s="8">
        <v>1</v>
      </c>
      <c r="BG3" s="8">
        <v>1</v>
      </c>
      <c r="BH3" s="1">
        <v>1</v>
      </c>
      <c r="BI3" s="1">
        <v>1</v>
      </c>
      <c r="BJ3" s="1">
        <v>0</v>
      </c>
      <c r="BK3" s="1">
        <v>1</v>
      </c>
      <c r="BL3" s="1">
        <v>0</v>
      </c>
      <c r="BM3" s="1">
        <v>0</v>
      </c>
      <c r="BN3" s="1">
        <v>1</v>
      </c>
      <c r="BO3" s="2">
        <v>0</v>
      </c>
      <c r="BP3" s="1">
        <v>0</v>
      </c>
      <c r="BQ3" s="1">
        <v>1</v>
      </c>
      <c r="BR3" s="1">
        <v>1</v>
      </c>
      <c r="BS3" s="2">
        <v>0</v>
      </c>
      <c r="BT3" s="1">
        <v>7</v>
      </c>
      <c r="BU3" s="1">
        <v>5</v>
      </c>
      <c r="BV3" s="1">
        <v>1</v>
      </c>
      <c r="BW3" s="1">
        <v>5</v>
      </c>
      <c r="BX3" s="1">
        <v>7</v>
      </c>
      <c r="BY3" s="1">
        <v>7</v>
      </c>
      <c r="BZ3" s="1">
        <v>5</v>
      </c>
      <c r="CA3" s="1">
        <v>5</v>
      </c>
      <c r="CB3" s="1">
        <v>6</v>
      </c>
      <c r="CC3" s="1">
        <v>1</v>
      </c>
      <c r="CD3" s="1">
        <v>0</v>
      </c>
      <c r="CE3" s="1">
        <v>0</v>
      </c>
      <c r="CF3" s="1">
        <v>0</v>
      </c>
      <c r="CG3" s="1">
        <v>0</v>
      </c>
      <c r="CH3" s="1">
        <v>0</v>
      </c>
      <c r="CI3" s="8">
        <v>1</v>
      </c>
      <c r="CJ3" s="8">
        <v>1</v>
      </c>
      <c r="CK3" s="8">
        <v>0</v>
      </c>
      <c r="CL3" s="8">
        <v>0</v>
      </c>
      <c r="CM3" s="8">
        <v>0</v>
      </c>
      <c r="CN3" s="8">
        <v>0</v>
      </c>
      <c r="CO3" s="8">
        <v>1</v>
      </c>
      <c r="CP3" s="8">
        <v>0</v>
      </c>
      <c r="CQ3" s="8">
        <v>1</v>
      </c>
      <c r="CR3" s="8">
        <v>0</v>
      </c>
      <c r="CS3" s="8">
        <v>0</v>
      </c>
      <c r="CT3" s="8">
        <v>0</v>
      </c>
      <c r="CU3" s="8">
        <v>1</v>
      </c>
      <c r="CV3" s="8">
        <v>0</v>
      </c>
      <c r="CW3" s="8">
        <v>1</v>
      </c>
      <c r="CX3" s="8">
        <v>0</v>
      </c>
      <c r="CY3" s="8">
        <v>0</v>
      </c>
      <c r="CZ3" s="8">
        <v>0</v>
      </c>
      <c r="DA3" s="8">
        <v>1</v>
      </c>
      <c r="DB3" s="8">
        <v>0</v>
      </c>
      <c r="DC3" s="8">
        <v>1</v>
      </c>
      <c r="DD3" s="8">
        <v>0</v>
      </c>
      <c r="DE3" s="8">
        <v>0</v>
      </c>
      <c r="DF3" s="8">
        <v>1</v>
      </c>
      <c r="DG3" s="8">
        <v>0</v>
      </c>
      <c r="DH3" s="8">
        <v>0</v>
      </c>
      <c r="DI3" s="8">
        <v>1</v>
      </c>
      <c r="DJ3" s="8">
        <v>0</v>
      </c>
    </row>
    <row r="4" spans="1:114" ht="15.5" x14ac:dyDescent="0.35">
      <c r="A4" s="7" t="s">
        <v>316</v>
      </c>
      <c r="B4" s="1" t="s">
        <v>113</v>
      </c>
      <c r="C4" s="1">
        <v>0</v>
      </c>
      <c r="D4" s="1">
        <v>0</v>
      </c>
      <c r="E4" s="1">
        <v>0</v>
      </c>
      <c r="F4" s="1">
        <v>1</v>
      </c>
      <c r="G4" s="1">
        <v>0</v>
      </c>
      <c r="H4" s="1">
        <f t="shared" si="0"/>
        <v>4</v>
      </c>
      <c r="I4" s="8">
        <v>1</v>
      </c>
      <c r="J4" s="8">
        <v>0</v>
      </c>
      <c r="K4" s="8">
        <v>0</v>
      </c>
      <c r="L4" s="8">
        <v>0</v>
      </c>
      <c r="M4" s="8">
        <v>0</v>
      </c>
      <c r="N4" s="8">
        <v>1</v>
      </c>
      <c r="O4" s="8" t="s">
        <v>370</v>
      </c>
      <c r="P4" s="10" t="s">
        <v>370</v>
      </c>
      <c r="Q4" s="8" t="s">
        <v>370</v>
      </c>
      <c r="R4" s="10" t="s">
        <v>370</v>
      </c>
      <c r="S4" s="8" t="s">
        <v>370</v>
      </c>
      <c r="T4" s="8" t="s">
        <v>370</v>
      </c>
      <c r="U4" s="8" t="s">
        <v>370</v>
      </c>
      <c r="V4" s="8" t="s">
        <v>370</v>
      </c>
      <c r="W4" s="8" t="s">
        <v>370</v>
      </c>
      <c r="X4" s="8" t="s">
        <v>370</v>
      </c>
      <c r="Y4" s="8" t="s">
        <v>370</v>
      </c>
      <c r="Z4" s="8" t="s">
        <v>370</v>
      </c>
      <c r="AA4" s="8" t="s">
        <v>370</v>
      </c>
      <c r="AB4" s="8" t="s">
        <v>370</v>
      </c>
      <c r="AC4" s="8" t="s">
        <v>370</v>
      </c>
      <c r="AD4" s="8" t="s">
        <v>370</v>
      </c>
      <c r="AE4" s="8" t="s">
        <v>370</v>
      </c>
      <c r="AF4" s="8" t="s">
        <v>370</v>
      </c>
      <c r="AG4" s="8" t="s">
        <v>370</v>
      </c>
      <c r="AH4" s="8" t="s">
        <v>370</v>
      </c>
      <c r="AI4" s="8" t="s">
        <v>370</v>
      </c>
      <c r="AJ4" s="8" t="s">
        <v>370</v>
      </c>
      <c r="AK4" s="8" t="s">
        <v>370</v>
      </c>
      <c r="AL4" s="8" t="s">
        <v>370</v>
      </c>
      <c r="AM4" s="8" t="s">
        <v>370</v>
      </c>
      <c r="AN4" s="8" t="s">
        <v>370</v>
      </c>
      <c r="AO4" s="8">
        <v>1</v>
      </c>
      <c r="AP4" s="8">
        <v>0</v>
      </c>
      <c r="AQ4" s="12">
        <v>1</v>
      </c>
      <c r="AR4" s="8">
        <v>21</v>
      </c>
      <c r="AS4" s="8">
        <v>1</v>
      </c>
      <c r="AT4" s="10">
        <v>0</v>
      </c>
      <c r="AU4" s="8" t="s">
        <v>370</v>
      </c>
      <c r="AV4" s="8" t="s">
        <v>370</v>
      </c>
      <c r="AW4" s="8" t="s">
        <v>370</v>
      </c>
      <c r="AX4" s="8" t="s">
        <v>370</v>
      </c>
      <c r="AY4" s="8">
        <v>1</v>
      </c>
      <c r="AZ4" s="8">
        <v>0</v>
      </c>
      <c r="BA4" s="8">
        <v>0</v>
      </c>
      <c r="BB4" s="8">
        <v>1</v>
      </c>
      <c r="BC4" s="10">
        <v>1</v>
      </c>
      <c r="BD4" s="10">
        <v>0</v>
      </c>
      <c r="BE4" s="8">
        <v>0</v>
      </c>
      <c r="BF4" s="8">
        <v>1</v>
      </c>
      <c r="BG4" s="8">
        <v>0</v>
      </c>
      <c r="BH4" s="1">
        <v>1</v>
      </c>
      <c r="BI4" s="1">
        <v>0</v>
      </c>
      <c r="BJ4" s="1">
        <v>0</v>
      </c>
      <c r="BK4" s="1">
        <v>1</v>
      </c>
      <c r="BL4" s="1">
        <v>0</v>
      </c>
      <c r="BM4" s="1">
        <v>0</v>
      </c>
      <c r="BN4" s="1">
        <v>1</v>
      </c>
      <c r="BO4" s="2">
        <v>0</v>
      </c>
      <c r="BP4" s="1">
        <v>1</v>
      </c>
      <c r="BQ4" s="1">
        <v>0</v>
      </c>
      <c r="BR4" s="1">
        <v>0</v>
      </c>
      <c r="BS4" s="2">
        <v>1</v>
      </c>
      <c r="BT4" s="1">
        <v>7</v>
      </c>
      <c r="BU4" s="1">
        <v>7</v>
      </c>
      <c r="BV4" s="1">
        <v>5</v>
      </c>
      <c r="BW4" s="1">
        <v>7</v>
      </c>
      <c r="BX4" s="1">
        <v>5</v>
      </c>
      <c r="BY4" s="1">
        <v>4</v>
      </c>
      <c r="BZ4" s="1">
        <v>6</v>
      </c>
      <c r="CA4" s="1">
        <v>6</v>
      </c>
      <c r="CB4" s="1">
        <v>6</v>
      </c>
      <c r="CC4" s="1">
        <v>0</v>
      </c>
      <c r="CD4" s="1">
        <v>0</v>
      </c>
      <c r="CE4" s="1">
        <v>1</v>
      </c>
      <c r="CF4" s="1">
        <v>0</v>
      </c>
      <c r="CG4" s="1">
        <v>0</v>
      </c>
      <c r="CH4" s="1">
        <v>1</v>
      </c>
      <c r="CI4" s="8">
        <v>0</v>
      </c>
      <c r="CJ4" s="8">
        <v>0</v>
      </c>
      <c r="CK4" s="8">
        <v>1</v>
      </c>
      <c r="CL4" s="8">
        <v>0</v>
      </c>
      <c r="CM4" s="8">
        <v>0</v>
      </c>
      <c r="CN4" s="8">
        <v>0</v>
      </c>
      <c r="CO4" s="8">
        <v>1</v>
      </c>
      <c r="CP4" s="8">
        <v>0</v>
      </c>
      <c r="CQ4" s="8">
        <v>1</v>
      </c>
      <c r="CR4" s="8">
        <v>0</v>
      </c>
      <c r="CS4" s="8">
        <v>0</v>
      </c>
      <c r="CT4" s="8">
        <v>1</v>
      </c>
      <c r="CU4" s="8">
        <v>0</v>
      </c>
      <c r="CV4" s="8">
        <v>0</v>
      </c>
      <c r="CW4" s="8">
        <v>0</v>
      </c>
      <c r="CX4" s="8">
        <v>1</v>
      </c>
      <c r="CY4" s="8">
        <v>0</v>
      </c>
      <c r="CZ4" s="8">
        <v>0</v>
      </c>
      <c r="DA4" s="8">
        <v>1</v>
      </c>
      <c r="DB4" s="8">
        <v>0</v>
      </c>
      <c r="DC4" s="8">
        <v>1</v>
      </c>
      <c r="DD4" s="8">
        <v>0</v>
      </c>
      <c r="DE4" s="8">
        <v>0</v>
      </c>
      <c r="DF4" s="8">
        <v>1</v>
      </c>
      <c r="DG4" s="8">
        <v>0</v>
      </c>
      <c r="DH4" s="8">
        <v>0</v>
      </c>
      <c r="DI4" s="8">
        <v>1</v>
      </c>
      <c r="DJ4" s="8">
        <v>0</v>
      </c>
    </row>
    <row r="5" spans="1:114" ht="15.5" x14ac:dyDescent="0.35">
      <c r="A5" s="7" t="s">
        <v>316</v>
      </c>
      <c r="B5" s="1" t="s">
        <v>114</v>
      </c>
      <c r="C5" s="1">
        <v>0</v>
      </c>
      <c r="D5" s="1">
        <v>0</v>
      </c>
      <c r="E5" s="1">
        <v>0</v>
      </c>
      <c r="F5" s="1">
        <v>1</v>
      </c>
      <c r="G5" s="1">
        <v>0</v>
      </c>
      <c r="H5" s="1">
        <f t="shared" si="0"/>
        <v>4</v>
      </c>
      <c r="I5" s="8">
        <v>1</v>
      </c>
      <c r="J5" s="8">
        <v>1</v>
      </c>
      <c r="K5" s="8">
        <v>0</v>
      </c>
      <c r="L5" s="8">
        <v>0</v>
      </c>
      <c r="M5" s="8">
        <v>0</v>
      </c>
      <c r="N5" s="8">
        <v>0</v>
      </c>
      <c r="O5" s="8">
        <v>0</v>
      </c>
      <c r="P5" s="10">
        <v>0</v>
      </c>
      <c r="Q5" s="8">
        <v>1</v>
      </c>
      <c r="R5" s="10">
        <v>0</v>
      </c>
      <c r="S5" s="8">
        <v>0</v>
      </c>
      <c r="T5" s="8" t="s">
        <v>370</v>
      </c>
      <c r="U5" s="8" t="s">
        <v>370</v>
      </c>
      <c r="V5" s="8" t="s">
        <v>370</v>
      </c>
      <c r="W5" s="8" t="s">
        <v>370</v>
      </c>
      <c r="X5" s="8" t="s">
        <v>370</v>
      </c>
      <c r="Y5" s="8" t="s">
        <v>370</v>
      </c>
      <c r="Z5" s="8">
        <v>0</v>
      </c>
      <c r="AA5" s="8">
        <v>0</v>
      </c>
      <c r="AB5" s="8">
        <v>0</v>
      </c>
      <c r="AC5" s="8">
        <v>0</v>
      </c>
      <c r="AD5" s="8">
        <v>1</v>
      </c>
      <c r="AE5" s="8">
        <v>100</v>
      </c>
      <c r="AF5" s="8" t="s">
        <v>370</v>
      </c>
      <c r="AG5" s="8" t="s">
        <v>370</v>
      </c>
      <c r="AH5" s="8" t="s">
        <v>370</v>
      </c>
      <c r="AI5" s="8" t="s">
        <v>370</v>
      </c>
      <c r="AJ5" s="8" t="s">
        <v>370</v>
      </c>
      <c r="AK5" s="8" t="s">
        <v>370</v>
      </c>
      <c r="AL5" s="8" t="s">
        <v>370</v>
      </c>
      <c r="AM5" s="8" t="s">
        <v>370</v>
      </c>
      <c r="AN5" s="8" t="s">
        <v>370</v>
      </c>
      <c r="AO5" s="8">
        <v>1</v>
      </c>
      <c r="AP5" s="8">
        <v>0</v>
      </c>
      <c r="AQ5" s="12">
        <v>1</v>
      </c>
      <c r="AR5" s="8">
        <v>28</v>
      </c>
      <c r="AS5" s="8">
        <v>0</v>
      </c>
      <c r="AT5" s="10">
        <v>1</v>
      </c>
      <c r="AU5" s="8" t="s">
        <v>370</v>
      </c>
      <c r="AV5" s="8" t="s">
        <v>370</v>
      </c>
      <c r="AW5" s="8" t="s">
        <v>370</v>
      </c>
      <c r="AX5" s="8" t="s">
        <v>370</v>
      </c>
      <c r="AY5" s="8">
        <v>1</v>
      </c>
      <c r="AZ5" s="8">
        <v>0</v>
      </c>
      <c r="BA5" s="8">
        <v>0</v>
      </c>
      <c r="BB5" s="8">
        <v>1</v>
      </c>
      <c r="BC5" s="10">
        <v>1</v>
      </c>
      <c r="BD5" s="10">
        <v>0</v>
      </c>
      <c r="BE5" s="8">
        <v>0</v>
      </c>
      <c r="BF5" s="8">
        <v>0</v>
      </c>
      <c r="BG5" s="8">
        <v>1</v>
      </c>
      <c r="BH5" s="1">
        <v>0</v>
      </c>
      <c r="BI5" s="1">
        <v>0</v>
      </c>
      <c r="BJ5" s="1">
        <v>1</v>
      </c>
      <c r="BK5" s="1">
        <v>0</v>
      </c>
      <c r="BL5" s="1">
        <v>1</v>
      </c>
      <c r="BM5" s="1">
        <v>0</v>
      </c>
      <c r="BN5" s="1">
        <v>0</v>
      </c>
      <c r="BO5" s="2">
        <v>1</v>
      </c>
      <c r="BP5" s="1">
        <v>1</v>
      </c>
      <c r="BQ5" s="1">
        <v>0</v>
      </c>
      <c r="BR5" s="1">
        <v>0</v>
      </c>
      <c r="BS5" s="2">
        <v>1</v>
      </c>
      <c r="BT5" s="1">
        <v>7</v>
      </c>
      <c r="BU5" s="1">
        <v>7</v>
      </c>
      <c r="BV5" s="1">
        <v>4</v>
      </c>
      <c r="BW5" s="1">
        <v>5</v>
      </c>
      <c r="BX5" s="1">
        <v>5</v>
      </c>
      <c r="BY5" s="1">
        <v>5</v>
      </c>
      <c r="BZ5" s="1">
        <v>4</v>
      </c>
      <c r="CA5" s="1">
        <v>6</v>
      </c>
      <c r="CB5" s="1">
        <v>6</v>
      </c>
      <c r="CC5" s="1">
        <v>0</v>
      </c>
      <c r="CD5" s="1">
        <v>1</v>
      </c>
      <c r="CE5" s="1">
        <v>0</v>
      </c>
      <c r="CF5" s="1">
        <v>0</v>
      </c>
      <c r="CG5" s="1">
        <v>0</v>
      </c>
      <c r="CH5" s="1">
        <v>1</v>
      </c>
      <c r="CI5" s="8">
        <v>0</v>
      </c>
      <c r="CJ5" s="8">
        <v>0</v>
      </c>
      <c r="CK5" s="8">
        <v>0</v>
      </c>
      <c r="CL5" s="8">
        <v>1</v>
      </c>
      <c r="CM5" s="8">
        <v>1</v>
      </c>
      <c r="CN5" s="8">
        <v>0</v>
      </c>
      <c r="CO5" s="8">
        <v>0</v>
      </c>
      <c r="CP5" s="8">
        <v>0</v>
      </c>
      <c r="CQ5" s="8">
        <v>0</v>
      </c>
      <c r="CR5" s="8">
        <v>1</v>
      </c>
      <c r="CS5" s="8">
        <v>0</v>
      </c>
      <c r="CT5" s="8">
        <v>0</v>
      </c>
      <c r="CU5" s="8">
        <v>1</v>
      </c>
      <c r="CV5" s="8">
        <v>1</v>
      </c>
      <c r="CW5" s="8">
        <v>0</v>
      </c>
      <c r="CX5" s="8">
        <v>0</v>
      </c>
      <c r="CY5" s="8">
        <v>0</v>
      </c>
      <c r="CZ5" s="8">
        <v>0</v>
      </c>
      <c r="DA5" s="8">
        <v>1</v>
      </c>
      <c r="DB5" s="8">
        <v>0</v>
      </c>
      <c r="DC5" s="8">
        <v>0</v>
      </c>
      <c r="DD5" s="8">
        <v>1</v>
      </c>
      <c r="DE5" s="8">
        <v>0</v>
      </c>
      <c r="DF5" s="8">
        <v>0</v>
      </c>
      <c r="DG5" s="8">
        <v>1</v>
      </c>
      <c r="DH5" s="8">
        <v>0</v>
      </c>
      <c r="DI5" s="8">
        <v>1</v>
      </c>
      <c r="DJ5" s="8">
        <v>0</v>
      </c>
    </row>
    <row r="6" spans="1:114" ht="15.5" x14ac:dyDescent="0.35">
      <c r="A6" s="7" t="s">
        <v>316</v>
      </c>
      <c r="B6" s="1" t="s">
        <v>115</v>
      </c>
      <c r="C6" s="1">
        <v>0</v>
      </c>
      <c r="D6" s="1">
        <v>0</v>
      </c>
      <c r="E6" s="1">
        <v>0</v>
      </c>
      <c r="F6" s="1">
        <v>1</v>
      </c>
      <c r="G6" s="1">
        <v>0</v>
      </c>
      <c r="H6" s="1">
        <f t="shared" si="0"/>
        <v>4</v>
      </c>
      <c r="I6" s="8">
        <v>1</v>
      </c>
      <c r="J6" s="8">
        <v>1</v>
      </c>
      <c r="K6" s="8">
        <v>0</v>
      </c>
      <c r="L6" s="8">
        <v>0</v>
      </c>
      <c r="M6" s="8">
        <v>0</v>
      </c>
      <c r="N6" s="8">
        <v>0</v>
      </c>
      <c r="O6" s="8">
        <v>0</v>
      </c>
      <c r="P6" s="10">
        <v>0</v>
      </c>
      <c r="Q6" s="8">
        <v>1</v>
      </c>
      <c r="R6" s="10">
        <v>0</v>
      </c>
      <c r="S6" s="8">
        <v>0</v>
      </c>
      <c r="T6" s="8" t="s">
        <v>370</v>
      </c>
      <c r="U6" s="8" t="s">
        <v>370</v>
      </c>
      <c r="V6" s="8" t="s">
        <v>370</v>
      </c>
      <c r="W6" s="8" t="s">
        <v>370</v>
      </c>
      <c r="X6" s="8" t="s">
        <v>370</v>
      </c>
      <c r="Y6" s="8" t="s">
        <v>370</v>
      </c>
      <c r="Z6" s="8">
        <v>0</v>
      </c>
      <c r="AA6" s="8">
        <v>0</v>
      </c>
      <c r="AB6" s="8">
        <v>0</v>
      </c>
      <c r="AC6" s="8">
        <v>0</v>
      </c>
      <c r="AD6" s="8">
        <v>1</v>
      </c>
      <c r="AE6" s="8">
        <v>100</v>
      </c>
      <c r="AF6" s="8" t="s">
        <v>370</v>
      </c>
      <c r="AG6" s="8" t="s">
        <v>370</v>
      </c>
      <c r="AH6" s="8" t="s">
        <v>370</v>
      </c>
      <c r="AI6" s="8" t="s">
        <v>370</v>
      </c>
      <c r="AJ6" s="8" t="s">
        <v>370</v>
      </c>
      <c r="AK6" s="8" t="s">
        <v>370</v>
      </c>
      <c r="AL6" s="8" t="s">
        <v>370</v>
      </c>
      <c r="AM6" s="8" t="s">
        <v>370</v>
      </c>
      <c r="AN6" s="8" t="s">
        <v>370</v>
      </c>
      <c r="AO6" s="8">
        <v>1</v>
      </c>
      <c r="AP6" s="8">
        <v>0</v>
      </c>
      <c r="AQ6" s="12">
        <v>1</v>
      </c>
      <c r="AR6" s="8">
        <v>28</v>
      </c>
      <c r="AS6" s="8">
        <v>1</v>
      </c>
      <c r="AT6" s="10">
        <v>0</v>
      </c>
      <c r="AU6" s="8" t="s">
        <v>370</v>
      </c>
      <c r="AV6" s="8" t="s">
        <v>370</v>
      </c>
      <c r="AW6" s="8" t="s">
        <v>370</v>
      </c>
      <c r="AX6" s="8" t="s">
        <v>370</v>
      </c>
      <c r="AY6" s="8">
        <v>1</v>
      </c>
      <c r="AZ6" s="8">
        <v>0</v>
      </c>
      <c r="BA6" s="8">
        <v>0</v>
      </c>
      <c r="BB6" s="8">
        <v>1</v>
      </c>
      <c r="BC6" s="10">
        <v>1</v>
      </c>
      <c r="BD6" s="10">
        <v>0</v>
      </c>
      <c r="BE6" s="8">
        <v>1</v>
      </c>
      <c r="BF6" s="8">
        <v>1</v>
      </c>
      <c r="BG6" s="8">
        <v>1</v>
      </c>
      <c r="BH6" s="1">
        <v>1</v>
      </c>
      <c r="BI6" s="1">
        <v>0</v>
      </c>
      <c r="BJ6" s="1">
        <v>1</v>
      </c>
      <c r="BK6" s="1">
        <v>1</v>
      </c>
      <c r="BL6" s="1">
        <v>0</v>
      </c>
      <c r="BM6" s="1">
        <v>0</v>
      </c>
      <c r="BN6" s="1">
        <v>1</v>
      </c>
      <c r="BO6" s="2">
        <v>0</v>
      </c>
      <c r="BP6" s="1">
        <v>1</v>
      </c>
      <c r="BQ6" s="1">
        <v>1</v>
      </c>
      <c r="BR6" s="1">
        <v>1</v>
      </c>
      <c r="BS6" s="2">
        <v>0</v>
      </c>
      <c r="BT6" s="1">
        <v>7</v>
      </c>
      <c r="BU6" s="1">
        <v>7</v>
      </c>
      <c r="BV6" s="1">
        <v>6</v>
      </c>
      <c r="BW6" s="1">
        <v>6</v>
      </c>
      <c r="BX6" s="1">
        <v>6</v>
      </c>
      <c r="BY6" s="1">
        <v>6</v>
      </c>
      <c r="BZ6" s="1">
        <v>6</v>
      </c>
      <c r="CA6" s="1">
        <v>5</v>
      </c>
      <c r="CB6" s="1">
        <v>6</v>
      </c>
      <c r="CC6" s="1">
        <v>0</v>
      </c>
      <c r="CD6" s="1">
        <v>1</v>
      </c>
      <c r="CE6" s="1">
        <v>0</v>
      </c>
      <c r="CF6" s="1">
        <v>0</v>
      </c>
      <c r="CG6" s="1">
        <v>0</v>
      </c>
      <c r="CH6" s="1">
        <v>1</v>
      </c>
      <c r="CI6" s="8">
        <v>0</v>
      </c>
      <c r="CJ6" s="8">
        <v>0</v>
      </c>
      <c r="CK6" s="8">
        <v>0</v>
      </c>
      <c r="CL6" s="8">
        <v>1</v>
      </c>
      <c r="CM6" s="8">
        <v>0</v>
      </c>
      <c r="CN6" s="8">
        <v>0</v>
      </c>
      <c r="CO6" s="8">
        <v>0</v>
      </c>
      <c r="CP6" s="8">
        <v>1</v>
      </c>
      <c r="CQ6" s="8">
        <v>1</v>
      </c>
      <c r="CR6" s="8">
        <v>0</v>
      </c>
      <c r="CS6" s="8">
        <v>0</v>
      </c>
      <c r="CT6" s="8">
        <v>0</v>
      </c>
      <c r="CU6" s="8">
        <v>1</v>
      </c>
      <c r="CV6" s="8">
        <v>1</v>
      </c>
      <c r="CW6" s="8">
        <v>0</v>
      </c>
      <c r="CX6" s="8">
        <v>0</v>
      </c>
      <c r="CY6" s="8">
        <v>0</v>
      </c>
      <c r="CZ6" s="8">
        <v>0</v>
      </c>
      <c r="DA6" s="8">
        <v>1</v>
      </c>
      <c r="DB6" s="8">
        <v>0</v>
      </c>
      <c r="DC6" s="8">
        <v>0</v>
      </c>
      <c r="DD6" s="8">
        <v>1</v>
      </c>
      <c r="DE6" s="8">
        <v>0</v>
      </c>
      <c r="DF6" s="8">
        <v>1</v>
      </c>
      <c r="DG6" s="8">
        <v>0</v>
      </c>
      <c r="DH6" s="8">
        <v>0</v>
      </c>
      <c r="DI6" s="8">
        <v>0</v>
      </c>
      <c r="DJ6" s="8">
        <v>1</v>
      </c>
    </row>
    <row r="7" spans="1:114" x14ac:dyDescent="0.35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</row>
    <row r="8" spans="1:114" x14ac:dyDescent="0.35">
      <c r="H8" s="1"/>
    </row>
    <row r="9" spans="1:114" x14ac:dyDescent="0.35"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D9" s="1" t="s">
        <v>238</v>
      </c>
      <c r="CG9" s="1" t="s">
        <v>242</v>
      </c>
      <c r="CJ9" s="1" t="s">
        <v>244</v>
      </c>
      <c r="CM9" s="1" t="s">
        <v>246</v>
      </c>
      <c r="CP9" s="1" t="s">
        <v>250</v>
      </c>
      <c r="CS9" t="s">
        <v>291</v>
      </c>
      <c r="CV9" s="1" t="s">
        <v>253</v>
      </c>
      <c r="CY9" s="1" t="s">
        <v>256</v>
      </c>
    </row>
    <row r="10" spans="1:114" x14ac:dyDescent="0.35">
      <c r="AE10">
        <f>AVERAGE(AE3:AE6)</f>
        <v>100</v>
      </c>
      <c r="AF10" t="e">
        <f>AVERAGE(AF3:AF6)</f>
        <v>#DIV/0!</v>
      </c>
      <c r="AR10">
        <f>AVERAGE(AR3:AR6)</f>
        <v>25.5</v>
      </c>
      <c r="BT10">
        <f t="shared" ref="BT10:CB10" si="1">AVERAGE(BT3:BT6)</f>
        <v>7</v>
      </c>
      <c r="BU10">
        <f t="shared" si="1"/>
        <v>6.5</v>
      </c>
      <c r="BV10">
        <f t="shared" si="1"/>
        <v>4</v>
      </c>
      <c r="BW10">
        <f t="shared" si="1"/>
        <v>5.75</v>
      </c>
      <c r="BX10">
        <f t="shared" si="1"/>
        <v>5.75</v>
      </c>
      <c r="BY10">
        <f t="shared" si="1"/>
        <v>5.5</v>
      </c>
      <c r="BZ10">
        <f t="shared" si="1"/>
        <v>5.25</v>
      </c>
      <c r="CA10">
        <f t="shared" si="1"/>
        <v>5.5</v>
      </c>
      <c r="CB10">
        <f t="shared" si="1"/>
        <v>6</v>
      </c>
      <c r="CD10" s="1" t="s">
        <v>207</v>
      </c>
      <c r="CE10">
        <f>SUM(CM3:CM6)</f>
        <v>1</v>
      </c>
      <c r="CG10" s="1" t="s">
        <v>241</v>
      </c>
      <c r="CH10">
        <f>SUM(CQ3:CQ6)</f>
        <v>3</v>
      </c>
      <c r="CJ10" s="1" t="s">
        <v>197</v>
      </c>
      <c r="CK10">
        <f>SUM(CS3:CS6)</f>
        <v>0</v>
      </c>
      <c r="CM10" s="1" t="s">
        <v>247</v>
      </c>
      <c r="CN10">
        <f>SUM(CV3:CV6)</f>
        <v>2</v>
      </c>
      <c r="CP10" s="1" t="s">
        <v>197</v>
      </c>
      <c r="CQ10">
        <f>SUM(CY3:CY6)</f>
        <v>0</v>
      </c>
      <c r="CS10" t="s">
        <v>292</v>
      </c>
      <c r="CT10">
        <f>SUM(DB3:DB6)</f>
        <v>0</v>
      </c>
      <c r="CV10" s="1" t="s">
        <v>197</v>
      </c>
      <c r="CW10">
        <f>SUM(DE3:DE6)</f>
        <v>0</v>
      </c>
      <c r="CY10" s="1" t="s">
        <v>207</v>
      </c>
      <c r="CZ10">
        <f>SUM(DH3:DH6)</f>
        <v>0</v>
      </c>
    </row>
    <row r="11" spans="1:114" x14ac:dyDescent="0.35">
      <c r="CD11" s="1" t="s">
        <v>239</v>
      </c>
      <c r="CE11">
        <f>SUM(CN3:CN6)</f>
        <v>0</v>
      </c>
      <c r="CG11" s="1" t="s">
        <v>243</v>
      </c>
      <c r="CH11">
        <f>SUM(CR3:CR6)</f>
        <v>1</v>
      </c>
      <c r="CJ11" s="1" t="s">
        <v>245</v>
      </c>
      <c r="CK11">
        <f>SUM(CT3:CT6)</f>
        <v>1</v>
      </c>
      <c r="CM11" s="1" t="s">
        <v>248</v>
      </c>
      <c r="CN11">
        <f>SUM(CW3:CW6)</f>
        <v>1</v>
      </c>
      <c r="CP11" s="1" t="s">
        <v>252</v>
      </c>
      <c r="CQ11">
        <f>SUM(CZ3:CZ6)</f>
        <v>0</v>
      </c>
      <c r="CS11" t="s">
        <v>293</v>
      </c>
      <c r="CT11">
        <f>SUM(DC3:DC6)</f>
        <v>2</v>
      </c>
      <c r="CV11" s="1" t="s">
        <v>254</v>
      </c>
      <c r="CW11">
        <f>SUM(DF3:DF6)</f>
        <v>3</v>
      </c>
      <c r="CY11" s="1" t="s">
        <v>257</v>
      </c>
      <c r="CZ11">
        <f>SUM(DI3:DI6)</f>
        <v>3</v>
      </c>
    </row>
    <row r="12" spans="1:114" x14ac:dyDescent="0.35">
      <c r="B12" s="7"/>
      <c r="C12" s="8" t="s">
        <v>175</v>
      </c>
      <c r="D12" s="7"/>
      <c r="E12" s="7"/>
      <c r="F12" s="8" t="s">
        <v>181</v>
      </c>
      <c r="G12" s="7"/>
      <c r="H12" s="7"/>
      <c r="I12" s="7"/>
      <c r="J12" s="7" t="s">
        <v>184</v>
      </c>
      <c r="K12" s="7"/>
      <c r="L12" s="7"/>
      <c r="M12" s="8" t="s">
        <v>295</v>
      </c>
      <c r="N12" s="7"/>
      <c r="O12" s="7"/>
      <c r="P12" s="7" t="s">
        <v>265</v>
      </c>
      <c r="Q12" s="7"/>
      <c r="S12" s="7" t="s">
        <v>268</v>
      </c>
      <c r="T12" s="7"/>
      <c r="U12" s="7"/>
      <c r="V12" s="7" t="s">
        <v>273</v>
      </c>
      <c r="W12" s="7"/>
      <c r="X12" s="7"/>
      <c r="Y12" s="7" t="s">
        <v>296</v>
      </c>
      <c r="Z12" s="7"/>
      <c r="AA12" s="7"/>
      <c r="AB12" s="8" t="s">
        <v>190</v>
      </c>
      <c r="AE12" s="7" t="s">
        <v>281</v>
      </c>
      <c r="AF12" s="7"/>
      <c r="AH12" s="7" t="s">
        <v>282</v>
      </c>
      <c r="AI12" s="7"/>
      <c r="AK12" s="7" t="s">
        <v>283</v>
      </c>
      <c r="AL12" s="7"/>
      <c r="AM12" s="7"/>
      <c r="AN12" s="7" t="s">
        <v>195</v>
      </c>
      <c r="AO12" s="7"/>
      <c r="AP12" s="7"/>
      <c r="AQ12" s="7" t="s">
        <v>196</v>
      </c>
      <c r="AR12" s="7"/>
      <c r="AT12" s="7" t="s">
        <v>290</v>
      </c>
      <c r="AU12" s="7"/>
      <c r="AV12" s="7"/>
      <c r="AW12" s="8" t="s">
        <v>200</v>
      </c>
      <c r="AZ12" s="1" t="s">
        <v>204</v>
      </c>
      <c r="BC12" s="8" t="s">
        <v>205</v>
      </c>
      <c r="BF12" s="1" t="s">
        <v>208</v>
      </c>
      <c r="BI12" s="1" t="s">
        <v>210</v>
      </c>
      <c r="BL12" s="1" t="s">
        <v>214</v>
      </c>
      <c r="BO12" s="8" t="s">
        <v>217</v>
      </c>
      <c r="BP12" s="7"/>
      <c r="BU12" s="1" t="s">
        <v>227</v>
      </c>
      <c r="BX12" s="1" t="s">
        <v>230</v>
      </c>
      <c r="CA12" s="1" t="s">
        <v>235</v>
      </c>
      <c r="CD12" s="1" t="s">
        <v>240</v>
      </c>
      <c r="CE12">
        <f>SUM(CO3:CO6)</f>
        <v>2</v>
      </c>
      <c r="CG12" s="1" t="s">
        <v>189</v>
      </c>
      <c r="CH12">
        <v>0</v>
      </c>
      <c r="CJ12" s="1" t="s">
        <v>191</v>
      </c>
      <c r="CK12">
        <f>SUM(CU3:CU6)</f>
        <v>3</v>
      </c>
      <c r="CM12" s="1" t="s">
        <v>249</v>
      </c>
      <c r="CN12">
        <f>SUM(CX3:CX6)</f>
        <v>1</v>
      </c>
      <c r="CP12" s="1" t="s">
        <v>251</v>
      </c>
      <c r="CQ12">
        <f>SUM(DA3:DA6)</f>
        <v>4</v>
      </c>
      <c r="CS12" t="s">
        <v>294</v>
      </c>
      <c r="CT12">
        <f>SUM(DD3:DD6)</f>
        <v>2</v>
      </c>
      <c r="CV12" s="1" t="s">
        <v>255</v>
      </c>
      <c r="CW12">
        <f>SUM(DG3:DG6)</f>
        <v>1</v>
      </c>
      <c r="CY12" s="1" t="s">
        <v>258</v>
      </c>
      <c r="CZ12">
        <f>SUM(DJ3:DJ6)</f>
        <v>1</v>
      </c>
    </row>
    <row r="13" spans="1:114" ht="15.5" x14ac:dyDescent="0.35">
      <c r="C13" s="1" t="s">
        <v>176</v>
      </c>
      <c r="D13">
        <f>SUM(C3:C6)</f>
        <v>0</v>
      </c>
      <c r="F13" s="1" t="s">
        <v>182</v>
      </c>
      <c r="G13">
        <f>SUM(I3:I6)</f>
        <v>4</v>
      </c>
      <c r="J13" t="s">
        <v>185</v>
      </c>
      <c r="K13">
        <f>SUM(J3:J6)</f>
        <v>3</v>
      </c>
      <c r="M13" s="1" t="s">
        <v>260</v>
      </c>
      <c r="N13">
        <f>SUM(O3:O6)</f>
        <v>0</v>
      </c>
      <c r="P13" t="s">
        <v>266</v>
      </c>
      <c r="Q13">
        <f>SUM(T3:T6)</f>
        <v>0</v>
      </c>
      <c r="S13" t="s">
        <v>269</v>
      </c>
      <c r="T13">
        <f>SUM(V3:V6)</f>
        <v>0</v>
      </c>
      <c r="V13" t="s">
        <v>278</v>
      </c>
      <c r="W13">
        <f>SUM(Z3:Z6)</f>
        <v>0</v>
      </c>
      <c r="Y13" t="s">
        <v>29</v>
      </c>
      <c r="Z13">
        <f>SUM(AG3:AG6)</f>
        <v>0</v>
      </c>
      <c r="AB13" t="s">
        <v>191</v>
      </c>
      <c r="AC13">
        <f>SUM(AO3:AO6)</f>
        <v>4</v>
      </c>
      <c r="AE13" s="7" t="s">
        <v>191</v>
      </c>
      <c r="AF13" s="7">
        <f>SUM(AQ3:AQ6)</f>
        <v>4</v>
      </c>
      <c r="AH13" t="s">
        <v>209</v>
      </c>
      <c r="AI13">
        <f>SUM(AS3:AS6)</f>
        <v>3</v>
      </c>
      <c r="AK13" t="s">
        <v>284</v>
      </c>
      <c r="AL13">
        <f>SUM(AU3:AU6)</f>
        <v>0</v>
      </c>
      <c r="AN13" t="s">
        <v>209</v>
      </c>
      <c r="AO13">
        <f>SUM(AY3:AY6)</f>
        <v>4</v>
      </c>
      <c r="AQ13" t="s">
        <v>197</v>
      </c>
      <c r="AR13">
        <f>SUM(AZ3:AZ6)</f>
        <v>0</v>
      </c>
      <c r="AT13" t="s">
        <v>209</v>
      </c>
      <c r="AU13">
        <f>SUM(BC3:BC6)</f>
        <v>4</v>
      </c>
      <c r="AW13" s="1" t="s">
        <v>201</v>
      </c>
      <c r="AX13">
        <f>SUM(BE3:BE6)</f>
        <v>1</v>
      </c>
      <c r="AZ13" s="1" t="s">
        <v>201</v>
      </c>
      <c r="BA13">
        <f>SUM(BH3:BH6)</f>
        <v>3</v>
      </c>
      <c r="BC13" s="1" t="s">
        <v>191</v>
      </c>
      <c r="BD13">
        <f>SUM(BK3:BK6)</f>
        <v>3</v>
      </c>
      <c r="BF13" s="1" t="s">
        <v>209</v>
      </c>
      <c r="BG13">
        <f>SUM(BN3:BN6)</f>
        <v>3</v>
      </c>
      <c r="BI13" s="1" t="s">
        <v>211</v>
      </c>
      <c r="BJ13" s="7">
        <f>SUM(BP3:BP6)-BJ15</f>
        <v>2</v>
      </c>
      <c r="BL13" s="1" t="s">
        <v>215</v>
      </c>
      <c r="BM13" s="7">
        <f>SUM(BR3:BR6)-BM15</f>
        <v>2</v>
      </c>
      <c r="BO13" s="1" t="s">
        <v>218</v>
      </c>
      <c r="BP13">
        <f>AVERAGE(BT3:BT6)</f>
        <v>7</v>
      </c>
      <c r="BR13" s="1" t="s">
        <v>223</v>
      </c>
      <c r="BS13">
        <f>BX10</f>
        <v>5.75</v>
      </c>
      <c r="BU13" s="1" t="s">
        <v>197</v>
      </c>
      <c r="BV13">
        <f>SUM(CC3:CC6)</f>
        <v>1</v>
      </c>
      <c r="BX13" s="1" t="s">
        <v>231</v>
      </c>
      <c r="BY13">
        <f>SUM(CF3:CF6)</f>
        <v>0</v>
      </c>
      <c r="CA13" s="1" t="s">
        <v>236</v>
      </c>
      <c r="CB13">
        <f>SUM(CJ3:CJ6)</f>
        <v>1</v>
      </c>
      <c r="CD13" s="2" t="s">
        <v>241</v>
      </c>
      <c r="CE13">
        <f>SUM(CP3:CP6)</f>
        <v>1</v>
      </c>
      <c r="CJ13" s="1" t="s">
        <v>189</v>
      </c>
      <c r="CK13" s="7">
        <v>0</v>
      </c>
      <c r="CM13" s="1" t="s">
        <v>189</v>
      </c>
      <c r="CN13" s="7">
        <v>0</v>
      </c>
      <c r="CP13" s="1" t="s">
        <v>189</v>
      </c>
      <c r="CQ13" s="7">
        <v>0</v>
      </c>
      <c r="CR13" s="7"/>
      <c r="CS13" s="7" t="s">
        <v>189</v>
      </c>
      <c r="CT13" s="7">
        <v>0</v>
      </c>
      <c r="CU13" s="7"/>
      <c r="CV13" s="8" t="s">
        <v>189</v>
      </c>
      <c r="CW13" s="7">
        <v>0</v>
      </c>
      <c r="CX13" s="7"/>
      <c r="CY13" s="8" t="s">
        <v>189</v>
      </c>
      <c r="CZ13" s="7">
        <v>0</v>
      </c>
    </row>
    <row r="14" spans="1:114" x14ac:dyDescent="0.35">
      <c r="C14" s="1" t="s">
        <v>178</v>
      </c>
      <c r="D14">
        <f>SUM(D3:D6)</f>
        <v>0</v>
      </c>
      <c r="F14" t="s">
        <v>183</v>
      </c>
      <c r="G14" s="7">
        <v>0</v>
      </c>
      <c r="J14" t="s">
        <v>186</v>
      </c>
      <c r="K14">
        <f>SUM(K3:K6)</f>
        <v>0</v>
      </c>
      <c r="M14" s="1" t="s">
        <v>261</v>
      </c>
      <c r="N14">
        <f>SUM(P3:P6)</f>
        <v>0</v>
      </c>
      <c r="P14" t="s">
        <v>267</v>
      </c>
      <c r="Q14" s="7">
        <v>0</v>
      </c>
      <c r="S14" t="s">
        <v>270</v>
      </c>
      <c r="T14">
        <f>SUM(W3:W6)</f>
        <v>0</v>
      </c>
      <c r="V14" t="s">
        <v>274</v>
      </c>
      <c r="W14">
        <f>SUM(AA3:AA6)</f>
        <v>0</v>
      </c>
      <c r="Y14" t="s">
        <v>159</v>
      </c>
      <c r="Z14">
        <f>SUM(AH3:AH6)</f>
        <v>0</v>
      </c>
      <c r="AB14" t="s">
        <v>197</v>
      </c>
      <c r="AC14">
        <f>SUM(AP3:AP6)</f>
        <v>0</v>
      </c>
      <c r="AE14" s="7" t="s">
        <v>197</v>
      </c>
      <c r="AF14" s="7">
        <v>0</v>
      </c>
      <c r="AH14" t="s">
        <v>197</v>
      </c>
      <c r="AI14">
        <f>SUM(AT3:AT6)</f>
        <v>1</v>
      </c>
      <c r="AK14" t="s">
        <v>193</v>
      </c>
      <c r="AL14">
        <v>0</v>
      </c>
      <c r="AN14" t="s">
        <v>197</v>
      </c>
      <c r="AO14" s="7">
        <v>0</v>
      </c>
      <c r="AQ14" t="s">
        <v>198</v>
      </c>
      <c r="AR14">
        <f>SUM(BA3:BA6)</f>
        <v>0</v>
      </c>
      <c r="AT14" t="s">
        <v>197</v>
      </c>
      <c r="AU14">
        <f>SUM(BD3:BD6)</f>
        <v>0</v>
      </c>
      <c r="AW14" s="1" t="s">
        <v>202</v>
      </c>
      <c r="AX14">
        <f>SUM(BF3:BF6)</f>
        <v>3</v>
      </c>
      <c r="AZ14" s="1" t="s">
        <v>202</v>
      </c>
      <c r="BA14">
        <f>SUM(BI3:BI6)</f>
        <v>1</v>
      </c>
      <c r="BC14" s="1" t="s">
        <v>206</v>
      </c>
      <c r="BD14">
        <f>SUM(BL3:BL6)</f>
        <v>1</v>
      </c>
      <c r="BF14" s="1" t="s">
        <v>192</v>
      </c>
      <c r="BG14">
        <f>SUM(BO3:BO6)</f>
        <v>1</v>
      </c>
      <c r="BI14" s="1" t="s">
        <v>212</v>
      </c>
      <c r="BJ14" s="7">
        <f>SUM(BQ3:BQ6)-BJ15</f>
        <v>1</v>
      </c>
      <c r="BL14" s="1" t="s">
        <v>216</v>
      </c>
      <c r="BM14" s="7">
        <f>SUM(BS3:BS6)-BM15</f>
        <v>2</v>
      </c>
      <c r="BO14" s="1" t="s">
        <v>219</v>
      </c>
      <c r="BP14">
        <f>BU10</f>
        <v>6.5</v>
      </c>
      <c r="BR14" s="1" t="s">
        <v>224</v>
      </c>
      <c r="BS14">
        <f>BY10</f>
        <v>5.5</v>
      </c>
      <c r="BU14" s="1" t="s">
        <v>228</v>
      </c>
      <c r="BV14">
        <f>SUM(CD3:CD6)</f>
        <v>2</v>
      </c>
      <c r="BX14" s="1" t="s">
        <v>232</v>
      </c>
      <c r="BY14">
        <f>SUM(CG3:CG6)</f>
        <v>0</v>
      </c>
      <c r="CA14" s="1" t="s">
        <v>237</v>
      </c>
      <c r="CB14">
        <f>SUM(CK3:CK6)</f>
        <v>1</v>
      </c>
      <c r="CD14" s="1" t="s">
        <v>189</v>
      </c>
      <c r="CE14" s="7">
        <v>0</v>
      </c>
    </row>
    <row r="15" spans="1:114" x14ac:dyDescent="0.35">
      <c r="C15" s="1" t="s">
        <v>177</v>
      </c>
      <c r="D15">
        <f>SUM(E3:E6)</f>
        <v>1</v>
      </c>
      <c r="F15" t="s">
        <v>259</v>
      </c>
      <c r="G15" s="7">
        <v>0</v>
      </c>
      <c r="J15" t="s">
        <v>187</v>
      </c>
      <c r="K15">
        <f>SUM(L3:L6)</f>
        <v>0</v>
      </c>
      <c r="M15" s="1" t="s">
        <v>262</v>
      </c>
      <c r="N15">
        <f>SUM(Q3:Q6)</f>
        <v>3</v>
      </c>
      <c r="P15" t="s">
        <v>259</v>
      </c>
      <c r="Q15" s="7">
        <v>4</v>
      </c>
      <c r="S15" t="s">
        <v>271</v>
      </c>
      <c r="T15">
        <f>SUM(X3:X6)</f>
        <v>0</v>
      </c>
      <c r="V15" t="s">
        <v>275</v>
      </c>
      <c r="W15">
        <f>SUM(AB3:AB6)</f>
        <v>0</v>
      </c>
      <c r="Y15" t="s">
        <v>30</v>
      </c>
      <c r="Z15">
        <f>SUM(AI3:AI6)</f>
        <v>0</v>
      </c>
      <c r="AB15" t="s">
        <v>189</v>
      </c>
      <c r="AC15" s="7">
        <v>0</v>
      </c>
      <c r="AE15" s="7" t="s">
        <v>189</v>
      </c>
      <c r="AF15" s="7">
        <v>0</v>
      </c>
      <c r="AH15" s="7" t="s">
        <v>189</v>
      </c>
      <c r="AI15" s="7">
        <v>0</v>
      </c>
      <c r="AK15" t="s">
        <v>194</v>
      </c>
      <c r="AL15">
        <f>SUM(AW3:AW6)</f>
        <v>0</v>
      </c>
      <c r="AN15" s="7" t="s">
        <v>189</v>
      </c>
      <c r="AO15">
        <v>0</v>
      </c>
      <c r="AQ15" t="s">
        <v>199</v>
      </c>
      <c r="AR15">
        <f>SUM(BB3:BB6)</f>
        <v>4</v>
      </c>
      <c r="AT15" t="s">
        <v>189</v>
      </c>
      <c r="AU15" s="7">
        <v>0</v>
      </c>
      <c r="AW15" s="1" t="s">
        <v>203</v>
      </c>
      <c r="AX15">
        <f>SUM(BG3:BG6)</f>
        <v>3</v>
      </c>
      <c r="AZ15" s="1" t="s">
        <v>203</v>
      </c>
      <c r="BA15">
        <f>SUM(BJ3:BJ6)</f>
        <v>2</v>
      </c>
      <c r="BC15" s="1" t="s">
        <v>207</v>
      </c>
      <c r="BD15">
        <f>SUM(BM3:BM6)</f>
        <v>0</v>
      </c>
      <c r="BF15" s="1" t="s">
        <v>189</v>
      </c>
      <c r="BG15" s="7">
        <v>0</v>
      </c>
      <c r="BI15" s="1" t="s">
        <v>213</v>
      </c>
      <c r="BJ15" s="7">
        <v>1</v>
      </c>
      <c r="BL15" s="1" t="s">
        <v>213</v>
      </c>
      <c r="BM15" s="7">
        <v>0</v>
      </c>
      <c r="BO15" s="1" t="s">
        <v>220</v>
      </c>
      <c r="BP15">
        <f>BV10</f>
        <v>4</v>
      </c>
      <c r="BR15" s="1" t="s">
        <v>222</v>
      </c>
      <c r="BS15">
        <f>BZ10</f>
        <v>5.25</v>
      </c>
      <c r="BU15" s="1" t="s">
        <v>229</v>
      </c>
      <c r="BV15">
        <f>SUM(CE3:CE6)</f>
        <v>1</v>
      </c>
      <c r="BX15" s="1" t="s">
        <v>233</v>
      </c>
      <c r="BY15">
        <f>SUM(CH3:CH6)</f>
        <v>3</v>
      </c>
      <c r="CA15" s="1" t="s">
        <v>213</v>
      </c>
      <c r="CB15">
        <f>SUM(CL3:CL6)</f>
        <v>2</v>
      </c>
    </row>
    <row r="16" spans="1:114" ht="15.5" x14ac:dyDescent="0.35">
      <c r="C16" s="2" t="s">
        <v>179</v>
      </c>
      <c r="D16">
        <f>SUM(F3:F6)</f>
        <v>3</v>
      </c>
      <c r="J16" t="s">
        <v>188</v>
      </c>
      <c r="K16">
        <f>SUM(M3:M6)</f>
        <v>0</v>
      </c>
      <c r="M16" s="1" t="s">
        <v>263</v>
      </c>
      <c r="N16">
        <f>SUM(R3:R6)</f>
        <v>0</v>
      </c>
      <c r="S16" t="s">
        <v>272</v>
      </c>
      <c r="T16">
        <f>SUM(Y3:Y6)</f>
        <v>0</v>
      </c>
      <c r="V16" t="s">
        <v>276</v>
      </c>
      <c r="W16">
        <f>SUM(AC3:AC6)</f>
        <v>0</v>
      </c>
      <c r="Y16" t="s">
        <v>31</v>
      </c>
      <c r="Z16">
        <f>SUM(AI3:AI3)</f>
        <v>0</v>
      </c>
      <c r="AE16" s="7"/>
      <c r="AF16" s="7"/>
      <c r="AK16" t="s">
        <v>285</v>
      </c>
      <c r="AL16">
        <v>0</v>
      </c>
      <c r="AQ16" s="7" t="s">
        <v>189</v>
      </c>
      <c r="AR16">
        <v>0</v>
      </c>
      <c r="AW16" t="s">
        <v>189</v>
      </c>
      <c r="AX16" s="7">
        <v>0</v>
      </c>
      <c r="AZ16" t="s">
        <v>189</v>
      </c>
      <c r="BA16" s="7">
        <v>0</v>
      </c>
      <c r="BC16" t="s">
        <v>189</v>
      </c>
      <c r="BD16" s="7">
        <v>0</v>
      </c>
      <c r="BI16" s="1" t="s">
        <v>189</v>
      </c>
      <c r="BJ16" s="7">
        <v>0</v>
      </c>
      <c r="BL16" s="1" t="s">
        <v>189</v>
      </c>
      <c r="BM16" s="7">
        <v>0</v>
      </c>
      <c r="BO16" s="2" t="s">
        <v>221</v>
      </c>
      <c r="BP16">
        <f>BW10</f>
        <v>5.75</v>
      </c>
      <c r="BR16" s="2" t="s">
        <v>225</v>
      </c>
      <c r="BS16">
        <f>CA10</f>
        <v>5.5</v>
      </c>
      <c r="BU16" s="1" t="s">
        <v>189</v>
      </c>
      <c r="BV16" s="7">
        <v>0</v>
      </c>
      <c r="BX16" s="2" t="s">
        <v>234</v>
      </c>
      <c r="BY16">
        <f>SUM(CI3:CI6)</f>
        <v>1</v>
      </c>
      <c r="CA16" s="1" t="s">
        <v>189</v>
      </c>
      <c r="CB16" s="7">
        <v>0</v>
      </c>
    </row>
    <row r="17" spans="3:77" ht="15.5" x14ac:dyDescent="0.35">
      <c r="C17" s="2" t="s">
        <v>180</v>
      </c>
      <c r="D17">
        <f>SUM(G3:G6)</f>
        <v>0</v>
      </c>
      <c r="J17" t="s">
        <v>35</v>
      </c>
      <c r="K17">
        <f>SUM(N3:N6)</f>
        <v>1</v>
      </c>
      <c r="M17" s="2" t="s">
        <v>264</v>
      </c>
      <c r="N17">
        <f>SUM(S3:S6)</f>
        <v>0</v>
      </c>
      <c r="S17" t="s">
        <v>259</v>
      </c>
      <c r="T17" s="7">
        <v>4</v>
      </c>
      <c r="V17" t="s">
        <v>277</v>
      </c>
      <c r="W17">
        <f>SUM(AD3:AD6)</f>
        <v>3</v>
      </c>
      <c r="Y17" t="s">
        <v>279</v>
      </c>
      <c r="Z17">
        <f>SUM(AI3:AI6)</f>
        <v>0</v>
      </c>
      <c r="AK17" t="s">
        <v>189</v>
      </c>
      <c r="AL17" s="7">
        <v>4</v>
      </c>
      <c r="BR17" s="2" t="s">
        <v>226</v>
      </c>
      <c r="BS17">
        <f>CB10</f>
        <v>6</v>
      </c>
      <c r="BX17" s="1" t="s">
        <v>189</v>
      </c>
      <c r="BY17" s="7">
        <v>0</v>
      </c>
    </row>
    <row r="18" spans="3:77" x14ac:dyDescent="0.35">
      <c r="J18" t="s">
        <v>259</v>
      </c>
      <c r="K18">
        <v>0</v>
      </c>
      <c r="M18" t="s">
        <v>259</v>
      </c>
      <c r="N18">
        <v>1</v>
      </c>
      <c r="V18" s="7" t="s">
        <v>189</v>
      </c>
      <c r="W18" s="9">
        <v>1</v>
      </c>
      <c r="Y18" t="s">
        <v>280</v>
      </c>
      <c r="Z18">
        <f>SUM(AI3:AI6)</f>
        <v>0</v>
      </c>
    </row>
    <row r="19" spans="3:77" x14ac:dyDescent="0.35">
      <c r="C19" t="s">
        <v>311</v>
      </c>
      <c r="Y19" t="s">
        <v>35</v>
      </c>
      <c r="Z19">
        <f>SUM(AI3:AI6)</f>
        <v>0</v>
      </c>
    </row>
    <row r="20" spans="3:77" x14ac:dyDescent="0.35">
      <c r="C20" t="s">
        <v>316</v>
      </c>
      <c r="D20">
        <v>4</v>
      </c>
      <c r="Y20" t="s">
        <v>371</v>
      </c>
      <c r="Z20">
        <v>4</v>
      </c>
    </row>
    <row r="21" spans="3:77" x14ac:dyDescent="0.35">
      <c r="C21" t="s">
        <v>367</v>
      </c>
      <c r="D21">
        <v>9</v>
      </c>
    </row>
    <row r="22" spans="3:77" x14ac:dyDescent="0.35">
      <c r="C22" t="s">
        <v>317</v>
      </c>
      <c r="D22">
        <v>6</v>
      </c>
    </row>
    <row r="23" spans="3:77" x14ac:dyDescent="0.35">
      <c r="C23" t="s">
        <v>313</v>
      </c>
      <c r="D23">
        <v>9</v>
      </c>
    </row>
    <row r="24" spans="3:77" x14ac:dyDescent="0.35">
      <c r="C24" s="7" t="s">
        <v>374</v>
      </c>
      <c r="D24" s="7">
        <v>22</v>
      </c>
    </row>
    <row r="25" spans="3:77" x14ac:dyDescent="0.35">
      <c r="C25" t="s">
        <v>312</v>
      </c>
      <c r="D25">
        <v>37</v>
      </c>
    </row>
    <row r="26" spans="3:77" x14ac:dyDescent="0.35">
      <c r="C26" t="s">
        <v>369</v>
      </c>
      <c r="D26">
        <v>9</v>
      </c>
    </row>
    <row r="27" spans="3:77" x14ac:dyDescent="0.35">
      <c r="C27" t="s">
        <v>368</v>
      </c>
      <c r="D27">
        <v>4</v>
      </c>
    </row>
    <row r="28" spans="3:77" x14ac:dyDescent="0.35">
      <c r="C28" t="s">
        <v>315</v>
      </c>
      <c r="D28">
        <v>14</v>
      </c>
    </row>
    <row r="29" spans="3:77" x14ac:dyDescent="0.35">
      <c r="C29" t="s">
        <v>314</v>
      </c>
      <c r="D29">
        <v>11</v>
      </c>
    </row>
    <row r="30" spans="3:77" ht="13.5" customHeight="1" x14ac:dyDescent="0.35">
      <c r="C30" t="s">
        <v>366</v>
      </c>
      <c r="D30">
        <v>24</v>
      </c>
    </row>
    <row r="31" spans="3:77" ht="13.5" customHeight="1" x14ac:dyDescent="0.35"/>
    <row r="133" spans="1:114" s="7" customFormat="1" x14ac:dyDescent="0.3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</row>
    <row r="136" spans="1:114" ht="13.5" customHeight="1" x14ac:dyDescent="0.35"/>
  </sheetData>
  <sortState ref="C20:D29">
    <sortCondition ref="C20"/>
  </sortState>
  <mergeCells count="30">
    <mergeCell ref="DB1:DD1"/>
    <mergeCell ref="DE1:DG1"/>
    <mergeCell ref="DH1:DJ1"/>
    <mergeCell ref="CC1:CE1"/>
    <mergeCell ref="CF1:CI1"/>
    <mergeCell ref="CJ1:CL1"/>
    <mergeCell ref="CM1:CP1"/>
    <mergeCell ref="CQ1:CR1"/>
    <mergeCell ref="C1:H1"/>
    <mergeCell ref="O1:S1"/>
    <mergeCell ref="V1:Y1"/>
    <mergeCell ref="AG1:AN1"/>
    <mergeCell ref="J1:N1"/>
    <mergeCell ref="T1:U1"/>
    <mergeCell ref="Z1:AD1"/>
    <mergeCell ref="AU1:AX1"/>
    <mergeCell ref="CS1:CU1"/>
    <mergeCell ref="CY1:DA1"/>
    <mergeCell ref="AO1:AP1"/>
    <mergeCell ref="AS1:AT1"/>
    <mergeCell ref="AZ1:BB1"/>
    <mergeCell ref="BC1:BD1"/>
    <mergeCell ref="BE1:BG1"/>
    <mergeCell ref="BH1:BJ1"/>
    <mergeCell ref="BK1:BM1"/>
    <mergeCell ref="BN1:BO1"/>
    <mergeCell ref="BP1:BQ1"/>
    <mergeCell ref="BR1:BS1"/>
    <mergeCell ref="BT1:BW1"/>
    <mergeCell ref="CV1:CX1"/>
  </mergeCell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38B38D-2879-414F-9325-89E890CBF7E7}">
  <dimension ref="A1:DJ133"/>
  <sheetViews>
    <sheetView zoomScale="85" zoomScaleNormal="85" workbookViewId="0">
      <pane ySplit="2" topLeftCell="A3" activePane="bottomLeft" state="frozen"/>
      <selection pane="bottomLeft" activeCell="A2" sqref="A2"/>
    </sheetView>
  </sheetViews>
  <sheetFormatPr defaultRowHeight="14.5" x14ac:dyDescent="0.35"/>
  <cols>
    <col min="1" max="1" width="12" bestFit="1" customWidth="1"/>
    <col min="26" max="26" width="9.453125" bestFit="1" customWidth="1"/>
    <col min="46" max="46" width="8.81640625" customWidth="1"/>
    <col min="114" max="114" width="13.26953125" customWidth="1"/>
  </cols>
  <sheetData>
    <row r="1" spans="1:114" s="18" customFormat="1" ht="44" customHeight="1" thickBot="1" x14ac:dyDescent="0.85">
      <c r="A1" s="19">
        <v>1</v>
      </c>
      <c r="B1" s="19"/>
      <c r="C1" s="36">
        <v>2</v>
      </c>
      <c r="D1" s="37"/>
      <c r="E1" s="37"/>
      <c r="F1" s="37"/>
      <c r="G1" s="37"/>
      <c r="H1" s="38"/>
      <c r="I1" s="19">
        <v>3</v>
      </c>
      <c r="J1" s="39">
        <v>4</v>
      </c>
      <c r="K1" s="39"/>
      <c r="L1" s="39"/>
      <c r="M1" s="39"/>
      <c r="N1" s="39"/>
      <c r="O1" s="36">
        <v>5</v>
      </c>
      <c r="P1" s="37"/>
      <c r="Q1" s="37"/>
      <c r="R1" s="37"/>
      <c r="S1" s="38"/>
      <c r="T1" s="40">
        <v>6</v>
      </c>
      <c r="U1" s="40"/>
      <c r="V1" s="36">
        <v>7</v>
      </c>
      <c r="W1" s="37"/>
      <c r="X1" s="37"/>
      <c r="Y1" s="38"/>
      <c r="Z1" s="36" t="s">
        <v>380</v>
      </c>
      <c r="AA1" s="37"/>
      <c r="AB1" s="37"/>
      <c r="AC1" s="37"/>
      <c r="AD1" s="38"/>
      <c r="AE1" s="23" t="s">
        <v>381</v>
      </c>
      <c r="AF1" s="19">
        <v>9</v>
      </c>
      <c r="AG1" s="36">
        <v>10</v>
      </c>
      <c r="AH1" s="37"/>
      <c r="AI1" s="37"/>
      <c r="AJ1" s="37"/>
      <c r="AK1" s="37"/>
      <c r="AL1" s="37"/>
      <c r="AM1" s="37"/>
      <c r="AN1" s="38"/>
      <c r="AO1" s="36">
        <v>11</v>
      </c>
      <c r="AP1" s="37"/>
      <c r="AQ1" s="20" t="s">
        <v>382</v>
      </c>
      <c r="AR1" s="20" t="s">
        <v>383</v>
      </c>
      <c r="AS1" s="41" t="s">
        <v>384</v>
      </c>
      <c r="AT1" s="42"/>
      <c r="AU1" s="38">
        <v>13</v>
      </c>
      <c r="AV1" s="39"/>
      <c r="AW1" s="39"/>
      <c r="AX1" s="39"/>
      <c r="AY1" s="19">
        <v>14</v>
      </c>
      <c r="AZ1" s="36">
        <v>15</v>
      </c>
      <c r="BA1" s="37"/>
      <c r="BB1" s="38"/>
      <c r="BC1" s="36">
        <v>16</v>
      </c>
      <c r="BD1" s="38"/>
      <c r="BE1" s="36">
        <v>17</v>
      </c>
      <c r="BF1" s="37"/>
      <c r="BG1" s="38"/>
      <c r="BH1" s="36">
        <v>18</v>
      </c>
      <c r="BI1" s="37"/>
      <c r="BJ1" s="38"/>
      <c r="BK1" s="36">
        <v>19</v>
      </c>
      <c r="BL1" s="37"/>
      <c r="BM1" s="38"/>
      <c r="BN1" s="36">
        <v>20</v>
      </c>
      <c r="BO1" s="38"/>
      <c r="BP1" s="36">
        <v>21</v>
      </c>
      <c r="BQ1" s="38"/>
      <c r="BR1" s="36">
        <v>22</v>
      </c>
      <c r="BS1" s="38"/>
      <c r="BT1" s="36">
        <v>23</v>
      </c>
      <c r="BU1" s="37"/>
      <c r="BV1" s="37"/>
      <c r="BW1" s="38"/>
      <c r="BX1" s="19">
        <v>24</v>
      </c>
      <c r="BY1" s="19">
        <v>25</v>
      </c>
      <c r="BZ1" s="19">
        <v>26</v>
      </c>
      <c r="CA1" s="19">
        <v>27</v>
      </c>
      <c r="CB1" s="19">
        <v>28</v>
      </c>
      <c r="CC1" s="36">
        <v>29</v>
      </c>
      <c r="CD1" s="37"/>
      <c r="CE1" s="38"/>
      <c r="CF1" s="36">
        <v>30</v>
      </c>
      <c r="CG1" s="37"/>
      <c r="CH1" s="37"/>
      <c r="CI1" s="38"/>
      <c r="CJ1" s="36">
        <v>31</v>
      </c>
      <c r="CK1" s="37"/>
      <c r="CL1" s="38"/>
      <c r="CM1" s="36">
        <v>32</v>
      </c>
      <c r="CN1" s="37"/>
      <c r="CO1" s="37"/>
      <c r="CP1" s="38"/>
      <c r="CQ1" s="36">
        <v>33</v>
      </c>
      <c r="CR1" s="38"/>
      <c r="CS1" s="36">
        <v>34</v>
      </c>
      <c r="CT1" s="37"/>
      <c r="CU1" s="38"/>
      <c r="CV1" s="36">
        <v>35</v>
      </c>
      <c r="CW1" s="37"/>
      <c r="CX1" s="38"/>
      <c r="CY1" s="36">
        <v>36</v>
      </c>
      <c r="CZ1" s="37"/>
      <c r="DA1" s="38"/>
      <c r="DB1" s="36">
        <v>37</v>
      </c>
      <c r="DC1" s="37"/>
      <c r="DD1" s="38"/>
      <c r="DE1" s="36">
        <v>38</v>
      </c>
      <c r="DF1" s="37"/>
      <c r="DG1" s="38"/>
      <c r="DH1" s="36">
        <v>39</v>
      </c>
      <c r="DI1" s="37"/>
      <c r="DJ1" s="38"/>
    </row>
    <row r="2" spans="1:114" s="6" customFormat="1" ht="101.5" x14ac:dyDescent="0.35">
      <c r="A2" s="24" t="s">
        <v>377</v>
      </c>
      <c r="B2" s="4" t="s">
        <v>0</v>
      </c>
      <c r="C2" s="4" t="s">
        <v>1</v>
      </c>
      <c r="D2" s="4" t="s">
        <v>2</v>
      </c>
      <c r="E2" s="4" t="s">
        <v>3</v>
      </c>
      <c r="F2" s="4" t="s">
        <v>4</v>
      </c>
      <c r="G2" s="4" t="s">
        <v>5</v>
      </c>
      <c r="H2" s="11" t="s">
        <v>364</v>
      </c>
      <c r="I2" s="4" t="s">
        <v>6</v>
      </c>
      <c r="J2" s="4" t="s">
        <v>7</v>
      </c>
      <c r="K2" s="4" t="s">
        <v>8</v>
      </c>
      <c r="L2" s="4" t="s">
        <v>9</v>
      </c>
      <c r="M2" s="4" t="s">
        <v>10</v>
      </c>
      <c r="N2" s="4" t="s">
        <v>11</v>
      </c>
      <c r="O2" s="4" t="s">
        <v>12</v>
      </c>
      <c r="P2" s="4" t="s">
        <v>13</v>
      </c>
      <c r="Q2" s="4" t="s">
        <v>14</v>
      </c>
      <c r="R2" s="4" t="s">
        <v>15</v>
      </c>
      <c r="S2" s="4" t="s">
        <v>16</v>
      </c>
      <c r="T2" s="5" t="s">
        <v>17</v>
      </c>
      <c r="U2" s="5" t="s">
        <v>116</v>
      </c>
      <c r="V2" s="4" t="s">
        <v>18</v>
      </c>
      <c r="W2" s="4" t="s">
        <v>19</v>
      </c>
      <c r="X2" s="4" t="s">
        <v>20</v>
      </c>
      <c r="Y2" s="4" t="s">
        <v>21</v>
      </c>
      <c r="Z2" s="4" t="s">
        <v>22</v>
      </c>
      <c r="AA2" s="4" t="s">
        <v>23</v>
      </c>
      <c r="AB2" s="4" t="s">
        <v>24</v>
      </c>
      <c r="AC2" s="4" t="s">
        <v>25</v>
      </c>
      <c r="AD2" s="4" t="s">
        <v>26</v>
      </c>
      <c r="AE2" s="4" t="s">
        <v>27</v>
      </c>
      <c r="AF2" s="4" t="s">
        <v>28</v>
      </c>
      <c r="AG2" s="4" t="s">
        <v>29</v>
      </c>
      <c r="AH2" s="4" t="s">
        <v>159</v>
      </c>
      <c r="AI2" s="4" t="s">
        <v>30</v>
      </c>
      <c r="AJ2" s="4" t="s">
        <v>31</v>
      </c>
      <c r="AK2" s="4" t="s">
        <v>32</v>
      </c>
      <c r="AL2" s="4" t="s">
        <v>33</v>
      </c>
      <c r="AM2" s="4" t="s">
        <v>34</v>
      </c>
      <c r="AN2" s="4" t="s">
        <v>35</v>
      </c>
      <c r="AO2" s="5" t="s">
        <v>117</v>
      </c>
      <c r="AP2" s="5" t="s">
        <v>118</v>
      </c>
      <c r="AQ2" s="4" t="s">
        <v>36</v>
      </c>
      <c r="AR2" s="4" t="s">
        <v>37</v>
      </c>
      <c r="AS2" s="5" t="s">
        <v>38</v>
      </c>
      <c r="AT2" s="5" t="s">
        <v>119</v>
      </c>
      <c r="AU2" s="4" t="s">
        <v>286</v>
      </c>
      <c r="AV2" s="4" t="s">
        <v>287</v>
      </c>
      <c r="AW2" s="4" t="s">
        <v>288</v>
      </c>
      <c r="AX2" s="4" t="s">
        <v>289</v>
      </c>
      <c r="AY2" s="4" t="s">
        <v>39</v>
      </c>
      <c r="AZ2" s="4" t="s">
        <v>40</v>
      </c>
      <c r="BA2" s="4" t="s">
        <v>41</v>
      </c>
      <c r="BB2" s="4" t="s">
        <v>42</v>
      </c>
      <c r="BC2" s="5" t="s">
        <v>43</v>
      </c>
      <c r="BD2" s="5" t="s">
        <v>120</v>
      </c>
      <c r="BE2" s="4" t="s">
        <v>44</v>
      </c>
      <c r="BF2" s="4" t="s">
        <v>45</v>
      </c>
      <c r="BG2" s="4" t="s">
        <v>46</v>
      </c>
      <c r="BH2" s="4" t="s">
        <v>47</v>
      </c>
      <c r="BI2" s="4" t="s">
        <v>48</v>
      </c>
      <c r="BJ2" s="4" t="s">
        <v>49</v>
      </c>
      <c r="BK2" s="4" t="s">
        <v>50</v>
      </c>
      <c r="BL2" s="4" t="s">
        <v>51</v>
      </c>
      <c r="BM2" s="4" t="s">
        <v>52</v>
      </c>
      <c r="BN2" s="5" t="s">
        <v>53</v>
      </c>
      <c r="BO2" s="5" t="s">
        <v>121</v>
      </c>
      <c r="BP2" s="5" t="s">
        <v>54</v>
      </c>
      <c r="BQ2" s="5" t="s">
        <v>55</v>
      </c>
      <c r="BR2" s="5" t="s">
        <v>56</v>
      </c>
      <c r="BS2" s="5" t="s">
        <v>57</v>
      </c>
      <c r="BT2" s="4" t="s">
        <v>58</v>
      </c>
      <c r="BU2" s="4" t="s">
        <v>59</v>
      </c>
      <c r="BV2" s="4" t="s">
        <v>60</v>
      </c>
      <c r="BW2" s="4" t="s">
        <v>61</v>
      </c>
      <c r="BX2" s="4" t="s">
        <v>62</v>
      </c>
      <c r="BY2" s="4" t="s">
        <v>63</v>
      </c>
      <c r="BZ2" s="4" t="s">
        <v>64</v>
      </c>
      <c r="CA2" s="4" t="s">
        <v>65</v>
      </c>
      <c r="CB2" s="4" t="s">
        <v>66</v>
      </c>
      <c r="CC2" s="4" t="s">
        <v>67</v>
      </c>
      <c r="CD2" s="4" t="s">
        <v>68</v>
      </c>
      <c r="CE2" s="4" t="s">
        <v>69</v>
      </c>
      <c r="CF2" s="4" t="s">
        <v>70</v>
      </c>
      <c r="CG2" s="4" t="s">
        <v>71</v>
      </c>
      <c r="CH2" s="4" t="s">
        <v>72</v>
      </c>
      <c r="CI2" s="4" t="s">
        <v>73</v>
      </c>
      <c r="CJ2" s="4" t="s">
        <v>74</v>
      </c>
      <c r="CK2" s="4" t="s">
        <v>75</v>
      </c>
      <c r="CL2" s="4" t="s">
        <v>76</v>
      </c>
      <c r="CM2" s="4" t="s">
        <v>77</v>
      </c>
      <c r="CN2" s="4" t="s">
        <v>78</v>
      </c>
      <c r="CO2" s="4" t="s">
        <v>79</v>
      </c>
      <c r="CP2" s="4" t="s">
        <v>80</v>
      </c>
      <c r="CQ2" s="5" t="s">
        <v>81</v>
      </c>
      <c r="CR2" s="5" t="s">
        <v>82</v>
      </c>
      <c r="CS2" s="4" t="s">
        <v>83</v>
      </c>
      <c r="CT2" s="4" t="s">
        <v>84</v>
      </c>
      <c r="CU2" s="4" t="s">
        <v>85</v>
      </c>
      <c r="CV2" s="4" t="s">
        <v>86</v>
      </c>
      <c r="CW2" s="4" t="s">
        <v>87</v>
      </c>
      <c r="CX2" s="4" t="s">
        <v>88</v>
      </c>
      <c r="CY2" s="4" t="s">
        <v>89</v>
      </c>
      <c r="CZ2" s="4" t="s">
        <v>90</v>
      </c>
      <c r="DA2" s="4" t="s">
        <v>91</v>
      </c>
      <c r="DB2" s="4" t="s">
        <v>92</v>
      </c>
      <c r="DC2" s="4" t="s">
        <v>93</v>
      </c>
      <c r="DD2" s="4" t="s">
        <v>94</v>
      </c>
      <c r="DE2" s="4" t="s">
        <v>95</v>
      </c>
      <c r="DF2" s="4" t="s">
        <v>96</v>
      </c>
      <c r="DG2" s="4" t="s">
        <v>97</v>
      </c>
      <c r="DH2" s="4" t="s">
        <v>98</v>
      </c>
      <c r="DI2" s="4" t="s">
        <v>99</v>
      </c>
      <c r="DJ2" s="4" t="s">
        <v>100</v>
      </c>
    </row>
    <row r="3" spans="1:114" x14ac:dyDescent="0.35">
      <c r="A3" s="7" t="s">
        <v>367</v>
      </c>
      <c r="B3" t="s">
        <v>351</v>
      </c>
      <c r="C3">
        <v>0</v>
      </c>
      <c r="D3">
        <v>1</v>
      </c>
      <c r="E3">
        <v>0</v>
      </c>
      <c r="F3">
        <v>0</v>
      </c>
      <c r="G3">
        <v>0</v>
      </c>
      <c r="H3" s="1">
        <f t="shared" ref="H3:H11" si="0">IF(C3=1,1,IF(D3=1,2,IF(E3=1,3,IF(F3=1,4,IF(G3=1,5,"not indicated")))))</f>
        <v>2</v>
      </c>
      <c r="I3">
        <v>1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1</v>
      </c>
      <c r="U3">
        <v>0</v>
      </c>
      <c r="V3" s="7">
        <v>1</v>
      </c>
      <c r="W3" s="7">
        <v>0</v>
      </c>
      <c r="X3">
        <v>0</v>
      </c>
      <c r="Y3">
        <v>0</v>
      </c>
      <c r="Z3" s="7">
        <v>0</v>
      </c>
      <c r="AA3" s="7">
        <v>0</v>
      </c>
      <c r="AB3" s="7">
        <v>0</v>
      </c>
      <c r="AC3" s="7">
        <v>0</v>
      </c>
      <c r="AD3" s="7">
        <v>1</v>
      </c>
      <c r="AE3" s="7">
        <v>50</v>
      </c>
      <c r="AF3" s="7">
        <v>5</v>
      </c>
      <c r="AG3" s="7">
        <v>1</v>
      </c>
      <c r="AH3" s="7">
        <v>0</v>
      </c>
      <c r="AI3" s="7">
        <v>0</v>
      </c>
      <c r="AJ3" s="7">
        <v>0</v>
      </c>
      <c r="AK3" s="7">
        <v>0</v>
      </c>
      <c r="AL3" s="7">
        <v>0</v>
      </c>
      <c r="AM3" s="7">
        <v>0</v>
      </c>
      <c r="AN3" s="7">
        <v>0</v>
      </c>
      <c r="AO3" s="7">
        <v>1</v>
      </c>
      <c r="AP3" s="7">
        <v>0</v>
      </c>
      <c r="AQ3" s="7">
        <v>1</v>
      </c>
      <c r="AR3" s="7">
        <v>8</v>
      </c>
      <c r="AS3" s="7">
        <v>1</v>
      </c>
      <c r="AT3" s="7">
        <v>0</v>
      </c>
      <c r="AU3" s="7">
        <v>0</v>
      </c>
      <c r="AV3" s="7">
        <v>1</v>
      </c>
      <c r="AW3" s="7">
        <v>0</v>
      </c>
      <c r="AX3" s="7">
        <v>0</v>
      </c>
      <c r="AY3" s="7">
        <v>1</v>
      </c>
      <c r="AZ3" s="7">
        <v>0</v>
      </c>
      <c r="BA3" s="7">
        <v>0</v>
      </c>
      <c r="BB3" s="7">
        <v>1</v>
      </c>
      <c r="BC3">
        <v>1</v>
      </c>
      <c r="BD3">
        <v>0</v>
      </c>
      <c r="BE3">
        <v>0</v>
      </c>
      <c r="BF3">
        <v>1</v>
      </c>
      <c r="BG3">
        <v>0</v>
      </c>
      <c r="BH3">
        <v>1</v>
      </c>
      <c r="BI3" s="3">
        <v>0</v>
      </c>
      <c r="BJ3" s="16">
        <v>0</v>
      </c>
      <c r="BK3" s="7">
        <v>1</v>
      </c>
      <c r="BL3" s="7">
        <v>0</v>
      </c>
      <c r="BM3" s="7">
        <v>0</v>
      </c>
      <c r="BN3" s="7">
        <v>1</v>
      </c>
      <c r="BO3" s="7">
        <v>0</v>
      </c>
      <c r="BP3" s="7">
        <v>0</v>
      </c>
      <c r="BQ3" s="7">
        <v>1</v>
      </c>
      <c r="BR3" s="7">
        <v>1</v>
      </c>
      <c r="BS3" s="7">
        <v>0</v>
      </c>
      <c r="BT3" s="7">
        <v>7</v>
      </c>
      <c r="BU3" s="7">
        <v>6</v>
      </c>
      <c r="BV3" s="7">
        <v>4</v>
      </c>
      <c r="BW3" s="7">
        <v>7</v>
      </c>
      <c r="BX3" s="7">
        <v>6</v>
      </c>
      <c r="BY3" s="7">
        <v>6</v>
      </c>
      <c r="BZ3" s="7">
        <v>6</v>
      </c>
      <c r="CA3" s="7">
        <v>6</v>
      </c>
      <c r="CB3" s="7">
        <v>5</v>
      </c>
      <c r="CC3" s="7">
        <v>1</v>
      </c>
      <c r="CD3">
        <v>0</v>
      </c>
      <c r="CE3">
        <v>0</v>
      </c>
      <c r="CF3">
        <v>0</v>
      </c>
      <c r="CG3">
        <v>0</v>
      </c>
      <c r="CH3">
        <v>0</v>
      </c>
      <c r="CI3" s="7">
        <v>1</v>
      </c>
      <c r="CJ3" s="7">
        <v>0</v>
      </c>
      <c r="CK3" s="7">
        <v>0</v>
      </c>
      <c r="CL3" s="7">
        <v>1</v>
      </c>
      <c r="CM3" s="7">
        <v>0</v>
      </c>
      <c r="CN3" s="7">
        <v>1</v>
      </c>
      <c r="CO3" s="7">
        <v>0</v>
      </c>
      <c r="CP3" s="7">
        <v>0</v>
      </c>
      <c r="CQ3" s="7">
        <v>1</v>
      </c>
      <c r="CR3" s="7">
        <v>0</v>
      </c>
      <c r="CS3" s="7">
        <v>0</v>
      </c>
      <c r="CT3" s="7">
        <v>0</v>
      </c>
      <c r="CU3" s="7">
        <v>1</v>
      </c>
      <c r="CV3" s="7">
        <v>0</v>
      </c>
      <c r="CW3" s="7">
        <v>0</v>
      </c>
      <c r="CX3" s="7">
        <v>1</v>
      </c>
      <c r="CY3" s="7">
        <v>0</v>
      </c>
      <c r="CZ3" s="7">
        <v>0</v>
      </c>
      <c r="DA3" s="7">
        <v>1</v>
      </c>
      <c r="DB3" s="7">
        <v>1</v>
      </c>
      <c r="DC3" s="7">
        <v>0</v>
      </c>
      <c r="DD3" s="7">
        <v>0</v>
      </c>
      <c r="DE3" s="7">
        <v>0</v>
      </c>
      <c r="DF3" s="7">
        <v>1</v>
      </c>
      <c r="DG3" s="7">
        <v>0</v>
      </c>
      <c r="DH3" s="7">
        <v>1</v>
      </c>
      <c r="DI3" s="7">
        <v>0</v>
      </c>
      <c r="DJ3" s="7">
        <v>0</v>
      </c>
    </row>
    <row r="4" spans="1:114" x14ac:dyDescent="0.35">
      <c r="A4" s="7" t="s">
        <v>367</v>
      </c>
      <c r="B4" t="s">
        <v>352</v>
      </c>
      <c r="C4">
        <v>0</v>
      </c>
      <c r="D4">
        <v>0</v>
      </c>
      <c r="E4">
        <v>1</v>
      </c>
      <c r="F4">
        <v>0</v>
      </c>
      <c r="G4">
        <v>0</v>
      </c>
      <c r="H4" s="1">
        <f t="shared" si="0"/>
        <v>3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1</v>
      </c>
      <c r="T4">
        <v>1</v>
      </c>
      <c r="U4">
        <v>0</v>
      </c>
      <c r="V4" s="7">
        <v>1</v>
      </c>
      <c r="W4" s="7">
        <v>1</v>
      </c>
      <c r="X4">
        <v>0</v>
      </c>
      <c r="Y4">
        <v>0</v>
      </c>
      <c r="Z4" s="7">
        <v>0</v>
      </c>
      <c r="AA4" s="7">
        <v>0</v>
      </c>
      <c r="AB4" s="7">
        <v>0</v>
      </c>
      <c r="AC4" s="7">
        <v>0</v>
      </c>
      <c r="AD4" s="7">
        <v>1</v>
      </c>
      <c r="AE4" s="7">
        <v>75</v>
      </c>
      <c r="AF4" s="7">
        <v>3</v>
      </c>
      <c r="AG4" s="7">
        <v>1</v>
      </c>
      <c r="AH4" s="7">
        <v>0</v>
      </c>
      <c r="AI4" s="7">
        <v>0</v>
      </c>
      <c r="AJ4" s="7">
        <v>0</v>
      </c>
      <c r="AK4" s="7">
        <v>0</v>
      </c>
      <c r="AL4" s="7">
        <v>0</v>
      </c>
      <c r="AM4" s="7">
        <v>0</v>
      </c>
      <c r="AN4" s="7">
        <v>0</v>
      </c>
      <c r="AO4" s="7">
        <v>1</v>
      </c>
      <c r="AP4" s="7">
        <v>0</v>
      </c>
      <c r="AQ4" s="7">
        <v>1</v>
      </c>
      <c r="AR4" s="7">
        <v>7</v>
      </c>
      <c r="AS4" s="8">
        <v>1</v>
      </c>
      <c r="AT4" s="7">
        <v>0</v>
      </c>
      <c r="AU4" s="7">
        <v>0</v>
      </c>
      <c r="AV4" s="7">
        <v>1</v>
      </c>
      <c r="AW4" s="7">
        <v>0</v>
      </c>
      <c r="AX4" s="7">
        <v>0</v>
      </c>
      <c r="AY4" s="7">
        <v>1</v>
      </c>
      <c r="AZ4" s="7">
        <v>0</v>
      </c>
      <c r="BA4" s="7">
        <v>1</v>
      </c>
      <c r="BB4" s="7">
        <v>0</v>
      </c>
      <c r="BC4">
        <v>0</v>
      </c>
      <c r="BD4" s="7">
        <v>1</v>
      </c>
      <c r="BE4" s="7">
        <v>0</v>
      </c>
      <c r="BF4" s="7">
        <v>0</v>
      </c>
      <c r="BG4" s="7">
        <v>0</v>
      </c>
      <c r="BH4">
        <v>1</v>
      </c>
      <c r="BI4">
        <v>0</v>
      </c>
      <c r="BJ4" s="7">
        <v>1</v>
      </c>
      <c r="BK4" s="7">
        <v>1</v>
      </c>
      <c r="BL4" s="7">
        <v>0</v>
      </c>
      <c r="BM4" s="7">
        <v>0</v>
      </c>
      <c r="BN4" s="7">
        <v>1</v>
      </c>
      <c r="BO4" s="7">
        <v>0</v>
      </c>
      <c r="BP4" s="7">
        <v>1</v>
      </c>
      <c r="BQ4" s="7">
        <v>0</v>
      </c>
      <c r="BR4" s="7">
        <v>1</v>
      </c>
      <c r="BS4" s="7">
        <v>0</v>
      </c>
      <c r="BT4" s="7">
        <v>7</v>
      </c>
      <c r="BU4" s="7">
        <v>7</v>
      </c>
      <c r="BV4" s="7">
        <v>4</v>
      </c>
      <c r="BW4" s="7">
        <v>6</v>
      </c>
      <c r="BX4" s="7">
        <v>6</v>
      </c>
      <c r="BY4" s="7">
        <v>4</v>
      </c>
      <c r="BZ4" s="7">
        <v>5</v>
      </c>
      <c r="CA4" s="7">
        <v>6</v>
      </c>
      <c r="CB4" s="7">
        <v>6</v>
      </c>
      <c r="CC4" s="7">
        <v>1</v>
      </c>
      <c r="CD4">
        <v>0</v>
      </c>
      <c r="CE4">
        <v>0</v>
      </c>
      <c r="CF4">
        <v>0</v>
      </c>
      <c r="CG4">
        <v>0</v>
      </c>
      <c r="CH4">
        <v>1</v>
      </c>
      <c r="CI4" s="7">
        <v>0</v>
      </c>
      <c r="CJ4" s="7">
        <v>0</v>
      </c>
      <c r="CK4" s="7">
        <v>0</v>
      </c>
      <c r="CL4" s="7">
        <v>1</v>
      </c>
      <c r="CM4" s="7">
        <v>0</v>
      </c>
      <c r="CN4" s="7">
        <v>0</v>
      </c>
      <c r="CO4" s="7">
        <v>1</v>
      </c>
      <c r="CP4" s="7">
        <v>0</v>
      </c>
      <c r="CQ4" s="7">
        <v>1</v>
      </c>
      <c r="CR4" s="7">
        <v>0</v>
      </c>
      <c r="CS4" s="7">
        <v>0</v>
      </c>
      <c r="CT4" s="7">
        <v>0</v>
      </c>
      <c r="CU4" s="7">
        <v>1</v>
      </c>
      <c r="CV4" s="7">
        <v>0</v>
      </c>
      <c r="CW4" s="7">
        <v>1</v>
      </c>
      <c r="CX4" s="7">
        <v>0</v>
      </c>
      <c r="CY4" s="7" t="s">
        <v>370</v>
      </c>
      <c r="CZ4" s="7" t="s">
        <v>370</v>
      </c>
      <c r="DA4" s="7" t="s">
        <v>370</v>
      </c>
      <c r="DB4" s="7">
        <v>0</v>
      </c>
      <c r="DC4" s="7">
        <v>1</v>
      </c>
      <c r="DD4" s="7">
        <v>0</v>
      </c>
      <c r="DE4" s="7">
        <v>0</v>
      </c>
      <c r="DF4" s="7">
        <v>1</v>
      </c>
      <c r="DG4" s="7">
        <v>0</v>
      </c>
      <c r="DH4" s="7">
        <v>0</v>
      </c>
      <c r="DI4" s="7">
        <v>1</v>
      </c>
      <c r="DJ4" s="7">
        <v>0</v>
      </c>
    </row>
    <row r="5" spans="1:114" x14ac:dyDescent="0.35">
      <c r="A5" s="7" t="s">
        <v>367</v>
      </c>
      <c r="B5" t="s">
        <v>353</v>
      </c>
      <c r="C5">
        <v>0</v>
      </c>
      <c r="D5">
        <v>0</v>
      </c>
      <c r="E5">
        <v>1</v>
      </c>
      <c r="F5">
        <v>0</v>
      </c>
      <c r="G5">
        <v>0</v>
      </c>
      <c r="H5" s="1">
        <f t="shared" si="0"/>
        <v>3</v>
      </c>
      <c r="I5">
        <v>1</v>
      </c>
      <c r="J5">
        <v>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>
        <v>1</v>
      </c>
      <c r="U5">
        <v>0</v>
      </c>
      <c r="V5" s="7">
        <v>0</v>
      </c>
      <c r="W5" s="7">
        <v>1</v>
      </c>
      <c r="X5">
        <v>0</v>
      </c>
      <c r="Y5">
        <v>0</v>
      </c>
      <c r="Z5" s="7">
        <v>0</v>
      </c>
      <c r="AA5" s="7">
        <v>0</v>
      </c>
      <c r="AB5" s="7">
        <v>0</v>
      </c>
      <c r="AC5" s="7">
        <v>0</v>
      </c>
      <c r="AD5" s="7">
        <v>1</v>
      </c>
      <c r="AE5" s="7">
        <v>60</v>
      </c>
      <c r="AF5" s="7">
        <v>5</v>
      </c>
      <c r="AG5" s="7">
        <v>1</v>
      </c>
      <c r="AH5" s="7">
        <v>0</v>
      </c>
      <c r="AI5" s="7">
        <v>0</v>
      </c>
      <c r="AJ5" s="7">
        <v>0</v>
      </c>
      <c r="AK5" s="7">
        <v>0</v>
      </c>
      <c r="AL5" s="7">
        <v>0</v>
      </c>
      <c r="AM5" s="7">
        <v>0</v>
      </c>
      <c r="AN5" s="7">
        <v>0</v>
      </c>
      <c r="AO5" s="7">
        <v>1</v>
      </c>
      <c r="AP5" s="7">
        <v>0</v>
      </c>
      <c r="AQ5" s="7">
        <v>1</v>
      </c>
      <c r="AR5" s="7">
        <v>10</v>
      </c>
      <c r="AS5" s="7">
        <v>1</v>
      </c>
      <c r="AT5" s="7">
        <v>0</v>
      </c>
      <c r="AU5" s="7">
        <v>0</v>
      </c>
      <c r="AV5" s="7">
        <v>1</v>
      </c>
      <c r="AW5" s="7">
        <v>0</v>
      </c>
      <c r="AX5" s="7">
        <v>0</v>
      </c>
      <c r="AY5" s="7">
        <v>1</v>
      </c>
      <c r="AZ5" s="7">
        <v>0</v>
      </c>
      <c r="BA5" s="7">
        <v>0</v>
      </c>
      <c r="BB5" s="7">
        <v>1</v>
      </c>
      <c r="BC5">
        <v>1</v>
      </c>
      <c r="BD5">
        <v>0</v>
      </c>
      <c r="BE5">
        <v>1</v>
      </c>
      <c r="BF5">
        <v>0</v>
      </c>
      <c r="BG5">
        <v>0</v>
      </c>
      <c r="BH5">
        <v>0</v>
      </c>
      <c r="BI5">
        <v>0</v>
      </c>
      <c r="BJ5" s="7">
        <v>1</v>
      </c>
      <c r="BK5" s="7">
        <v>1</v>
      </c>
      <c r="BL5" s="7">
        <v>0</v>
      </c>
      <c r="BM5" s="7">
        <v>0</v>
      </c>
      <c r="BN5" s="7">
        <v>1</v>
      </c>
      <c r="BO5" s="7">
        <v>0</v>
      </c>
      <c r="BP5" s="7">
        <v>1</v>
      </c>
      <c r="BQ5" s="7">
        <v>0</v>
      </c>
      <c r="BR5" s="7">
        <v>1</v>
      </c>
      <c r="BS5" s="7">
        <v>0</v>
      </c>
      <c r="BT5" s="7">
        <v>7</v>
      </c>
      <c r="BU5" s="7">
        <v>7</v>
      </c>
      <c r="BV5" s="7">
        <v>3</v>
      </c>
      <c r="BW5" s="7">
        <v>7</v>
      </c>
      <c r="BX5" s="7">
        <v>5</v>
      </c>
      <c r="BY5" s="7">
        <v>5</v>
      </c>
      <c r="BZ5" s="7">
        <v>5</v>
      </c>
      <c r="CA5" s="7">
        <v>5</v>
      </c>
      <c r="CB5" s="7">
        <v>4</v>
      </c>
      <c r="CC5" s="7">
        <v>0</v>
      </c>
      <c r="CD5">
        <v>1</v>
      </c>
      <c r="CE5">
        <v>0</v>
      </c>
      <c r="CF5">
        <v>0</v>
      </c>
      <c r="CG5">
        <v>0</v>
      </c>
      <c r="CH5">
        <v>1</v>
      </c>
      <c r="CI5" s="7">
        <v>0</v>
      </c>
      <c r="CJ5" s="7">
        <v>0</v>
      </c>
      <c r="CK5" s="7">
        <v>0</v>
      </c>
      <c r="CL5" s="7">
        <v>1</v>
      </c>
      <c r="CM5" s="7">
        <v>0</v>
      </c>
      <c r="CN5" s="7">
        <v>1</v>
      </c>
      <c r="CO5" s="7">
        <v>0</v>
      </c>
      <c r="CP5" s="7">
        <v>0</v>
      </c>
      <c r="CQ5" s="7">
        <v>1</v>
      </c>
      <c r="CR5" s="7">
        <v>0</v>
      </c>
      <c r="CS5" s="7">
        <v>0</v>
      </c>
      <c r="CT5" s="7">
        <v>1</v>
      </c>
      <c r="CU5" s="7">
        <v>0</v>
      </c>
      <c r="CV5" s="7">
        <v>0</v>
      </c>
      <c r="CW5" s="7">
        <v>1</v>
      </c>
      <c r="CX5" s="7">
        <v>0</v>
      </c>
      <c r="CY5" s="7">
        <v>0</v>
      </c>
      <c r="CZ5" s="7">
        <v>1</v>
      </c>
      <c r="DA5" s="7">
        <v>0</v>
      </c>
      <c r="DB5" s="7">
        <v>0</v>
      </c>
      <c r="DC5" s="7">
        <v>0</v>
      </c>
      <c r="DD5" s="7">
        <v>1</v>
      </c>
      <c r="DE5" s="7">
        <v>0</v>
      </c>
      <c r="DF5" s="7">
        <v>1</v>
      </c>
      <c r="DG5" s="7">
        <v>0</v>
      </c>
      <c r="DH5" s="7">
        <v>0</v>
      </c>
      <c r="DI5" s="7">
        <v>1</v>
      </c>
      <c r="DJ5" s="7">
        <v>0</v>
      </c>
    </row>
    <row r="6" spans="1:114" x14ac:dyDescent="0.35">
      <c r="A6" s="7" t="s">
        <v>367</v>
      </c>
      <c r="B6" t="s">
        <v>354</v>
      </c>
      <c r="C6">
        <v>0</v>
      </c>
      <c r="D6">
        <v>1</v>
      </c>
      <c r="E6">
        <v>0</v>
      </c>
      <c r="F6">
        <v>0</v>
      </c>
      <c r="G6">
        <v>0</v>
      </c>
      <c r="H6" s="1">
        <f t="shared" si="0"/>
        <v>2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1</v>
      </c>
      <c r="U6">
        <v>0</v>
      </c>
      <c r="V6" s="7">
        <v>0</v>
      </c>
      <c r="W6" s="7">
        <v>1</v>
      </c>
      <c r="X6">
        <v>0</v>
      </c>
      <c r="Y6">
        <v>0</v>
      </c>
      <c r="Z6" s="7">
        <v>0</v>
      </c>
      <c r="AA6" s="7">
        <v>1</v>
      </c>
      <c r="AB6" s="7">
        <v>0</v>
      </c>
      <c r="AC6" s="7">
        <v>0</v>
      </c>
      <c r="AD6" s="7">
        <v>0</v>
      </c>
      <c r="AE6" s="7">
        <v>20</v>
      </c>
      <c r="AF6" s="7">
        <v>3</v>
      </c>
      <c r="AG6" s="7">
        <v>1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</v>
      </c>
      <c r="AO6" s="7">
        <v>1</v>
      </c>
      <c r="AP6" s="7">
        <v>0</v>
      </c>
      <c r="AQ6" s="7">
        <v>1</v>
      </c>
      <c r="AR6" s="7">
        <v>11</v>
      </c>
      <c r="AS6" s="7">
        <v>1</v>
      </c>
      <c r="AT6" s="7">
        <v>0</v>
      </c>
      <c r="AU6" s="7">
        <v>0</v>
      </c>
      <c r="AV6" s="7">
        <v>1</v>
      </c>
      <c r="AW6" s="7">
        <v>0</v>
      </c>
      <c r="AX6" s="7">
        <v>0</v>
      </c>
      <c r="AY6" s="7">
        <v>1</v>
      </c>
      <c r="AZ6" s="7">
        <v>0</v>
      </c>
      <c r="BA6" s="7">
        <v>1</v>
      </c>
      <c r="BB6" s="7">
        <v>0</v>
      </c>
      <c r="BC6">
        <v>1</v>
      </c>
      <c r="BD6">
        <v>0</v>
      </c>
      <c r="BE6">
        <v>0</v>
      </c>
      <c r="BF6">
        <v>0</v>
      </c>
      <c r="BG6">
        <v>1</v>
      </c>
      <c r="BH6">
        <v>0</v>
      </c>
      <c r="BI6">
        <v>0</v>
      </c>
      <c r="BJ6" s="7">
        <v>1</v>
      </c>
      <c r="BK6" s="7">
        <v>1</v>
      </c>
      <c r="BL6" s="7">
        <v>0</v>
      </c>
      <c r="BM6" s="7">
        <v>0</v>
      </c>
      <c r="BN6" s="7">
        <v>1</v>
      </c>
      <c r="BO6" s="7">
        <v>0</v>
      </c>
      <c r="BP6" s="7">
        <v>0</v>
      </c>
      <c r="BQ6" s="7">
        <v>1</v>
      </c>
      <c r="BR6" s="7">
        <v>1</v>
      </c>
      <c r="BS6" s="7">
        <v>0</v>
      </c>
      <c r="BT6" s="7">
        <v>7</v>
      </c>
      <c r="BU6" s="7">
        <v>6</v>
      </c>
      <c r="BV6" s="7">
        <v>6</v>
      </c>
      <c r="BW6" s="7">
        <v>7</v>
      </c>
      <c r="BX6" s="7">
        <v>5</v>
      </c>
      <c r="BY6" s="7">
        <v>4</v>
      </c>
      <c r="BZ6" s="7">
        <v>4</v>
      </c>
      <c r="CA6" s="7">
        <v>5</v>
      </c>
      <c r="CB6" s="7">
        <v>5</v>
      </c>
      <c r="CC6" s="7">
        <v>1</v>
      </c>
      <c r="CD6">
        <v>0</v>
      </c>
      <c r="CE6">
        <v>0</v>
      </c>
      <c r="CF6">
        <v>0</v>
      </c>
      <c r="CG6">
        <v>0</v>
      </c>
      <c r="CH6">
        <v>1</v>
      </c>
      <c r="CI6" s="7">
        <v>0</v>
      </c>
      <c r="CJ6" s="7">
        <v>0</v>
      </c>
      <c r="CK6" s="7">
        <v>0</v>
      </c>
      <c r="CL6" s="7">
        <v>1</v>
      </c>
      <c r="CM6" s="7">
        <v>0</v>
      </c>
      <c r="CN6" s="7">
        <v>0</v>
      </c>
      <c r="CO6" s="7">
        <v>1</v>
      </c>
      <c r="CP6" s="7">
        <v>0</v>
      </c>
      <c r="CQ6" s="7">
        <v>1</v>
      </c>
      <c r="CR6" s="7">
        <v>0</v>
      </c>
      <c r="CS6" s="7">
        <v>0</v>
      </c>
      <c r="CT6" s="7">
        <v>1</v>
      </c>
      <c r="CU6" s="7">
        <v>0</v>
      </c>
      <c r="CV6" s="7">
        <v>0</v>
      </c>
      <c r="CW6" s="7">
        <v>1</v>
      </c>
      <c r="CX6" s="7">
        <v>0</v>
      </c>
      <c r="CY6" s="7">
        <v>0</v>
      </c>
      <c r="CZ6" s="7">
        <v>0</v>
      </c>
      <c r="DA6" s="7">
        <v>1</v>
      </c>
      <c r="DB6" s="7">
        <v>1</v>
      </c>
      <c r="DC6" s="7">
        <v>0</v>
      </c>
      <c r="DD6" s="7">
        <v>0</v>
      </c>
      <c r="DE6" s="7">
        <v>0</v>
      </c>
      <c r="DF6" s="7">
        <v>1</v>
      </c>
      <c r="DG6" s="7">
        <v>0</v>
      </c>
      <c r="DH6" s="7">
        <v>0</v>
      </c>
      <c r="DI6" s="7">
        <v>1</v>
      </c>
      <c r="DJ6" s="7">
        <v>0</v>
      </c>
    </row>
    <row r="7" spans="1:114" x14ac:dyDescent="0.35">
      <c r="A7" s="7" t="s">
        <v>367</v>
      </c>
      <c r="B7" t="s">
        <v>355</v>
      </c>
      <c r="C7">
        <v>0</v>
      </c>
      <c r="D7">
        <v>0</v>
      </c>
      <c r="E7">
        <v>1</v>
      </c>
      <c r="F7">
        <v>0</v>
      </c>
      <c r="G7">
        <v>0</v>
      </c>
      <c r="H7" s="1">
        <f t="shared" si="0"/>
        <v>3</v>
      </c>
      <c r="I7">
        <v>1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1</v>
      </c>
      <c r="U7">
        <v>0</v>
      </c>
      <c r="V7" s="7">
        <v>1</v>
      </c>
      <c r="W7" s="7">
        <v>1</v>
      </c>
      <c r="X7">
        <v>0</v>
      </c>
      <c r="Y7">
        <v>0</v>
      </c>
      <c r="Z7" s="7">
        <v>0</v>
      </c>
      <c r="AA7" s="7">
        <v>0</v>
      </c>
      <c r="AB7" s="7">
        <v>0</v>
      </c>
      <c r="AC7" s="7">
        <v>1</v>
      </c>
      <c r="AD7" s="7">
        <v>0</v>
      </c>
      <c r="AE7" s="7">
        <v>50</v>
      </c>
      <c r="AF7" s="7">
        <v>5</v>
      </c>
      <c r="AG7" s="7">
        <v>1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1</v>
      </c>
      <c r="AP7" s="7">
        <v>0</v>
      </c>
      <c r="AQ7" s="7">
        <v>1</v>
      </c>
      <c r="AR7" s="7">
        <v>15</v>
      </c>
      <c r="AS7" s="7">
        <v>1</v>
      </c>
      <c r="AT7" s="7">
        <v>0</v>
      </c>
      <c r="AU7" s="7">
        <v>0</v>
      </c>
      <c r="AV7" s="7">
        <v>0</v>
      </c>
      <c r="AW7" s="7">
        <v>1</v>
      </c>
      <c r="AX7" s="7">
        <v>0</v>
      </c>
      <c r="AY7" s="7">
        <v>1</v>
      </c>
      <c r="AZ7" s="7">
        <v>0</v>
      </c>
      <c r="BA7" s="7">
        <v>0</v>
      </c>
      <c r="BB7" s="7">
        <v>1</v>
      </c>
      <c r="BC7">
        <v>1</v>
      </c>
      <c r="BD7">
        <v>0</v>
      </c>
      <c r="BE7">
        <v>0</v>
      </c>
      <c r="BF7">
        <v>1</v>
      </c>
      <c r="BG7">
        <v>0</v>
      </c>
      <c r="BH7">
        <v>1</v>
      </c>
      <c r="BI7">
        <v>0</v>
      </c>
      <c r="BJ7">
        <v>0</v>
      </c>
      <c r="BK7">
        <v>1</v>
      </c>
      <c r="BL7">
        <v>0</v>
      </c>
      <c r="BM7">
        <v>0</v>
      </c>
      <c r="BN7">
        <v>1</v>
      </c>
      <c r="BO7">
        <v>0</v>
      </c>
      <c r="BP7">
        <v>0</v>
      </c>
      <c r="BQ7">
        <v>1</v>
      </c>
      <c r="BR7">
        <v>1</v>
      </c>
      <c r="BS7">
        <v>0</v>
      </c>
      <c r="BT7">
        <v>6</v>
      </c>
      <c r="BU7">
        <v>6</v>
      </c>
      <c r="BV7">
        <v>5</v>
      </c>
      <c r="BW7">
        <v>7</v>
      </c>
      <c r="BX7">
        <v>6</v>
      </c>
      <c r="BY7">
        <v>5</v>
      </c>
      <c r="BZ7">
        <v>4</v>
      </c>
      <c r="CA7">
        <v>3</v>
      </c>
      <c r="CB7">
        <v>2</v>
      </c>
      <c r="CC7">
        <v>1</v>
      </c>
      <c r="CD7">
        <v>0</v>
      </c>
      <c r="CE7">
        <v>0</v>
      </c>
      <c r="CF7">
        <v>0</v>
      </c>
      <c r="CG7">
        <v>0</v>
      </c>
      <c r="CH7">
        <v>0</v>
      </c>
      <c r="CI7" s="7">
        <v>1</v>
      </c>
      <c r="CJ7" s="7">
        <v>0</v>
      </c>
      <c r="CK7" s="7">
        <v>0</v>
      </c>
      <c r="CL7" s="7">
        <v>1</v>
      </c>
      <c r="CM7" s="7">
        <v>0</v>
      </c>
      <c r="CN7" s="7">
        <v>0</v>
      </c>
      <c r="CO7" s="7">
        <v>1</v>
      </c>
      <c r="CP7" s="7">
        <v>0</v>
      </c>
      <c r="CQ7" s="7">
        <v>1</v>
      </c>
      <c r="CR7" s="7">
        <v>0</v>
      </c>
      <c r="CS7" s="7">
        <v>0</v>
      </c>
      <c r="CT7" s="7">
        <v>1</v>
      </c>
      <c r="CU7" s="7">
        <v>0</v>
      </c>
      <c r="CV7" s="7">
        <v>0</v>
      </c>
      <c r="CW7" s="7">
        <v>1</v>
      </c>
      <c r="CX7" s="7">
        <v>0</v>
      </c>
      <c r="CY7" s="7">
        <v>0</v>
      </c>
      <c r="CZ7" s="7">
        <v>0</v>
      </c>
      <c r="DA7" s="7">
        <v>1</v>
      </c>
      <c r="DB7" s="7">
        <v>0</v>
      </c>
      <c r="DC7" s="7">
        <v>0</v>
      </c>
      <c r="DD7" s="7">
        <v>1</v>
      </c>
      <c r="DE7" s="7">
        <v>0</v>
      </c>
      <c r="DF7" s="7">
        <v>1</v>
      </c>
      <c r="DG7" s="7">
        <v>0</v>
      </c>
      <c r="DH7" s="7">
        <v>1</v>
      </c>
      <c r="DI7" s="7">
        <v>0</v>
      </c>
      <c r="DJ7" s="7">
        <v>0</v>
      </c>
    </row>
    <row r="8" spans="1:114" x14ac:dyDescent="0.35">
      <c r="A8" s="7" t="s">
        <v>367</v>
      </c>
      <c r="B8" t="s">
        <v>356</v>
      </c>
      <c r="C8">
        <v>0</v>
      </c>
      <c r="D8">
        <v>0</v>
      </c>
      <c r="E8">
        <v>1</v>
      </c>
      <c r="F8">
        <v>0</v>
      </c>
      <c r="G8">
        <v>0</v>
      </c>
      <c r="H8" s="1">
        <f t="shared" si="0"/>
        <v>3</v>
      </c>
      <c r="I8">
        <v>1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1</v>
      </c>
      <c r="U8">
        <v>0</v>
      </c>
      <c r="V8" s="7">
        <v>0</v>
      </c>
      <c r="W8" s="7">
        <v>1</v>
      </c>
      <c r="X8">
        <v>0</v>
      </c>
      <c r="Y8">
        <v>0</v>
      </c>
      <c r="Z8" s="7">
        <v>0</v>
      </c>
      <c r="AA8" s="7">
        <v>0</v>
      </c>
      <c r="AB8" s="7">
        <v>0</v>
      </c>
      <c r="AC8" s="7">
        <v>0</v>
      </c>
      <c r="AD8" s="7">
        <v>1</v>
      </c>
      <c r="AE8" s="7">
        <v>50</v>
      </c>
      <c r="AF8" s="7">
        <v>5</v>
      </c>
      <c r="AG8" s="7">
        <v>1</v>
      </c>
      <c r="AH8" s="7">
        <v>0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1</v>
      </c>
      <c r="AP8" s="7">
        <v>0</v>
      </c>
      <c r="AQ8" s="7">
        <v>1</v>
      </c>
      <c r="AR8" s="7">
        <v>10</v>
      </c>
      <c r="AS8" s="7">
        <v>1</v>
      </c>
      <c r="AT8" s="7">
        <v>0</v>
      </c>
      <c r="AU8" s="7">
        <v>0</v>
      </c>
      <c r="AV8" s="7">
        <v>0</v>
      </c>
      <c r="AW8" s="7">
        <v>1</v>
      </c>
      <c r="AX8" s="7">
        <v>0</v>
      </c>
      <c r="AY8" s="7">
        <v>1</v>
      </c>
      <c r="AZ8" s="7">
        <v>0</v>
      </c>
      <c r="BA8" s="7">
        <v>0</v>
      </c>
      <c r="BB8" s="7">
        <v>1</v>
      </c>
      <c r="BC8">
        <v>1</v>
      </c>
      <c r="BD8">
        <v>0</v>
      </c>
      <c r="BE8">
        <v>1</v>
      </c>
      <c r="BF8">
        <v>1</v>
      </c>
      <c r="BG8">
        <v>0</v>
      </c>
      <c r="BH8">
        <v>1</v>
      </c>
      <c r="BI8">
        <v>0</v>
      </c>
      <c r="BJ8">
        <v>0</v>
      </c>
      <c r="BK8">
        <v>1</v>
      </c>
      <c r="BL8">
        <v>0</v>
      </c>
      <c r="BM8">
        <v>0</v>
      </c>
      <c r="BN8">
        <v>1</v>
      </c>
      <c r="BO8">
        <v>0</v>
      </c>
      <c r="BP8">
        <v>0</v>
      </c>
      <c r="BQ8">
        <v>1</v>
      </c>
      <c r="BR8">
        <v>1</v>
      </c>
      <c r="BS8">
        <v>0</v>
      </c>
      <c r="BT8">
        <v>7</v>
      </c>
      <c r="BU8">
        <v>6</v>
      </c>
      <c r="BV8">
        <v>4</v>
      </c>
      <c r="BW8">
        <v>6</v>
      </c>
      <c r="BX8">
        <v>6</v>
      </c>
      <c r="BY8">
        <v>5</v>
      </c>
      <c r="BZ8">
        <v>3</v>
      </c>
      <c r="CA8">
        <v>5</v>
      </c>
      <c r="CB8">
        <v>5</v>
      </c>
      <c r="CC8">
        <v>1</v>
      </c>
      <c r="CD8">
        <v>0</v>
      </c>
      <c r="CE8">
        <v>0</v>
      </c>
      <c r="CF8">
        <v>0</v>
      </c>
      <c r="CG8">
        <v>0</v>
      </c>
      <c r="CH8">
        <v>1</v>
      </c>
      <c r="CI8" s="7">
        <v>0</v>
      </c>
      <c r="CJ8" s="7">
        <v>0</v>
      </c>
      <c r="CK8" s="7">
        <v>0</v>
      </c>
      <c r="CL8" s="7">
        <v>1</v>
      </c>
      <c r="CM8" s="7">
        <v>0</v>
      </c>
      <c r="CN8" s="7">
        <v>0</v>
      </c>
      <c r="CO8" s="7">
        <v>1</v>
      </c>
      <c r="CP8" s="7">
        <v>0</v>
      </c>
      <c r="CQ8" s="7">
        <v>1</v>
      </c>
      <c r="CR8" s="7">
        <v>0</v>
      </c>
      <c r="CS8" s="7">
        <v>0</v>
      </c>
      <c r="CT8" s="7">
        <v>0</v>
      </c>
      <c r="CU8" s="7">
        <v>1</v>
      </c>
      <c r="CV8" s="7">
        <v>0</v>
      </c>
      <c r="CW8" s="7">
        <v>1</v>
      </c>
      <c r="CX8" s="7">
        <v>0</v>
      </c>
      <c r="CY8" s="7">
        <v>0</v>
      </c>
      <c r="CZ8" s="7">
        <v>1</v>
      </c>
      <c r="DA8" s="7">
        <v>0</v>
      </c>
      <c r="DB8" s="7">
        <v>0</v>
      </c>
      <c r="DC8" s="7">
        <v>1</v>
      </c>
      <c r="DD8" s="7">
        <v>0</v>
      </c>
      <c r="DE8" s="7">
        <v>0</v>
      </c>
      <c r="DF8" s="7">
        <v>0</v>
      </c>
      <c r="DG8" s="7">
        <v>1</v>
      </c>
      <c r="DH8" s="7">
        <v>0</v>
      </c>
      <c r="DI8" s="7">
        <v>0</v>
      </c>
      <c r="DJ8" s="7">
        <v>1</v>
      </c>
    </row>
    <row r="9" spans="1:114" x14ac:dyDescent="0.35">
      <c r="A9" s="7" t="s">
        <v>367</v>
      </c>
      <c r="B9" t="s">
        <v>357</v>
      </c>
      <c r="C9">
        <v>0</v>
      </c>
      <c r="D9">
        <v>0</v>
      </c>
      <c r="E9">
        <v>0</v>
      </c>
      <c r="F9">
        <v>1</v>
      </c>
      <c r="G9">
        <v>0</v>
      </c>
      <c r="H9" s="1">
        <f t="shared" si="0"/>
        <v>4</v>
      </c>
      <c r="I9">
        <v>1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1</v>
      </c>
      <c r="U9">
        <v>0</v>
      </c>
      <c r="V9">
        <v>1</v>
      </c>
      <c r="W9">
        <v>0</v>
      </c>
      <c r="X9">
        <v>0</v>
      </c>
      <c r="Y9">
        <v>0</v>
      </c>
      <c r="Z9" s="7">
        <v>0</v>
      </c>
      <c r="AA9" s="7">
        <v>1</v>
      </c>
      <c r="AB9" s="7">
        <v>0</v>
      </c>
      <c r="AC9" s="7">
        <v>0</v>
      </c>
      <c r="AD9" s="7">
        <v>0</v>
      </c>
      <c r="AE9" s="7">
        <v>40</v>
      </c>
      <c r="AF9" s="7">
        <v>3</v>
      </c>
      <c r="AG9" s="7">
        <v>1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1</v>
      </c>
      <c r="AP9" s="7">
        <v>0</v>
      </c>
      <c r="AQ9" s="7">
        <v>1</v>
      </c>
      <c r="AR9" s="7">
        <v>2</v>
      </c>
      <c r="AS9" s="7">
        <v>1</v>
      </c>
      <c r="AT9" s="7">
        <v>0</v>
      </c>
      <c r="AU9" s="7">
        <v>1</v>
      </c>
      <c r="AV9" s="7">
        <v>0</v>
      </c>
      <c r="AW9" s="7">
        <v>0</v>
      </c>
      <c r="AX9" s="7">
        <v>0</v>
      </c>
      <c r="AY9" s="7">
        <v>1</v>
      </c>
      <c r="AZ9" s="7">
        <v>0</v>
      </c>
      <c r="BA9" s="7">
        <v>1</v>
      </c>
      <c r="BB9" s="7">
        <v>0</v>
      </c>
      <c r="BC9">
        <v>1</v>
      </c>
      <c r="BD9" s="7">
        <v>0</v>
      </c>
      <c r="BE9">
        <v>0</v>
      </c>
      <c r="BF9" s="7">
        <v>1</v>
      </c>
      <c r="BG9">
        <v>0</v>
      </c>
      <c r="BH9">
        <v>1</v>
      </c>
      <c r="BI9">
        <v>0</v>
      </c>
      <c r="BJ9">
        <v>0</v>
      </c>
      <c r="BK9">
        <v>1</v>
      </c>
      <c r="BL9">
        <v>0</v>
      </c>
      <c r="BM9">
        <v>0</v>
      </c>
      <c r="BN9">
        <v>1</v>
      </c>
      <c r="BO9">
        <v>0</v>
      </c>
      <c r="BP9">
        <v>1</v>
      </c>
      <c r="BQ9">
        <v>0</v>
      </c>
      <c r="BR9">
        <v>1</v>
      </c>
      <c r="BS9">
        <v>0</v>
      </c>
      <c r="BT9">
        <v>7</v>
      </c>
      <c r="BU9">
        <v>6</v>
      </c>
      <c r="BV9">
        <v>7</v>
      </c>
      <c r="BW9">
        <v>7</v>
      </c>
      <c r="BX9">
        <v>4</v>
      </c>
      <c r="BY9">
        <v>2</v>
      </c>
      <c r="BZ9">
        <v>3</v>
      </c>
      <c r="CA9">
        <v>3</v>
      </c>
      <c r="CB9">
        <v>3</v>
      </c>
      <c r="CC9">
        <v>0</v>
      </c>
      <c r="CD9">
        <v>1</v>
      </c>
      <c r="CE9">
        <v>0</v>
      </c>
      <c r="CF9">
        <v>0</v>
      </c>
      <c r="CG9">
        <v>0</v>
      </c>
      <c r="CH9">
        <v>1</v>
      </c>
      <c r="CI9" s="7">
        <v>0</v>
      </c>
      <c r="CJ9" s="7">
        <v>1</v>
      </c>
      <c r="CK9" s="7">
        <v>0</v>
      </c>
      <c r="CL9" s="7">
        <v>0</v>
      </c>
      <c r="CM9" s="7">
        <v>0</v>
      </c>
      <c r="CN9" s="7">
        <v>1</v>
      </c>
      <c r="CO9" s="7">
        <v>0</v>
      </c>
      <c r="CP9" s="7">
        <v>0</v>
      </c>
      <c r="CQ9" s="7">
        <v>1</v>
      </c>
      <c r="CR9" s="7">
        <v>0</v>
      </c>
      <c r="CS9" s="7">
        <v>1</v>
      </c>
      <c r="CT9" s="7">
        <v>0</v>
      </c>
      <c r="CU9" s="7">
        <v>0</v>
      </c>
      <c r="CV9" s="7">
        <v>0</v>
      </c>
      <c r="CW9" s="7">
        <v>0</v>
      </c>
      <c r="CX9" s="7">
        <v>1</v>
      </c>
      <c r="CY9" s="7">
        <v>1</v>
      </c>
      <c r="CZ9" s="7">
        <v>0</v>
      </c>
      <c r="DA9" s="7">
        <v>0</v>
      </c>
      <c r="DB9" s="7">
        <v>0</v>
      </c>
      <c r="DC9" s="7">
        <v>0</v>
      </c>
      <c r="DD9" s="7">
        <v>1</v>
      </c>
      <c r="DE9" s="7">
        <v>0</v>
      </c>
      <c r="DF9" s="7">
        <v>1</v>
      </c>
      <c r="DG9" s="7">
        <v>0</v>
      </c>
      <c r="DH9" s="7">
        <v>1</v>
      </c>
      <c r="DI9" s="7">
        <v>0</v>
      </c>
      <c r="DJ9" s="7">
        <v>0</v>
      </c>
    </row>
    <row r="10" spans="1:114" x14ac:dyDescent="0.35">
      <c r="A10" s="7" t="s">
        <v>367</v>
      </c>
      <c r="B10" t="s">
        <v>358</v>
      </c>
      <c r="C10">
        <v>0</v>
      </c>
      <c r="D10">
        <v>0</v>
      </c>
      <c r="E10">
        <v>1</v>
      </c>
      <c r="F10">
        <v>0</v>
      </c>
      <c r="G10">
        <v>0</v>
      </c>
      <c r="H10" s="1">
        <f t="shared" si="0"/>
        <v>3</v>
      </c>
      <c r="I10">
        <v>1</v>
      </c>
      <c r="J10">
        <v>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1</v>
      </c>
      <c r="U10">
        <v>0</v>
      </c>
      <c r="V10">
        <v>0</v>
      </c>
      <c r="W10">
        <v>1</v>
      </c>
      <c r="X10">
        <v>0</v>
      </c>
      <c r="Y10">
        <v>0</v>
      </c>
      <c r="Z10" s="7">
        <v>0</v>
      </c>
      <c r="AA10" s="7">
        <v>0</v>
      </c>
      <c r="AB10" s="7">
        <v>1</v>
      </c>
      <c r="AC10" s="7">
        <v>0</v>
      </c>
      <c r="AD10" s="7">
        <v>0</v>
      </c>
      <c r="AE10" s="7">
        <v>90</v>
      </c>
      <c r="AF10" s="7">
        <v>2</v>
      </c>
      <c r="AG10" s="7">
        <v>1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1</v>
      </c>
      <c r="AP10" s="7">
        <v>0</v>
      </c>
      <c r="AQ10" s="7">
        <v>1</v>
      </c>
      <c r="AR10" s="7">
        <v>25</v>
      </c>
      <c r="AS10" s="7">
        <v>1</v>
      </c>
      <c r="AT10" s="7">
        <v>0</v>
      </c>
      <c r="AU10" s="7">
        <v>0</v>
      </c>
      <c r="AV10" s="7">
        <v>0</v>
      </c>
      <c r="AW10" s="7">
        <v>1</v>
      </c>
      <c r="AX10" s="7">
        <v>0</v>
      </c>
      <c r="AY10" s="7">
        <v>1</v>
      </c>
      <c r="AZ10" s="7">
        <v>0</v>
      </c>
      <c r="BA10" s="7">
        <v>0</v>
      </c>
      <c r="BB10" s="7">
        <v>1</v>
      </c>
      <c r="BC10">
        <v>1</v>
      </c>
      <c r="BD10">
        <v>0</v>
      </c>
      <c r="BE10">
        <v>0</v>
      </c>
      <c r="BF10">
        <v>0</v>
      </c>
      <c r="BG10">
        <v>1</v>
      </c>
      <c r="BH10">
        <v>0</v>
      </c>
      <c r="BI10">
        <v>0</v>
      </c>
      <c r="BJ10">
        <v>1</v>
      </c>
      <c r="BK10">
        <v>1</v>
      </c>
      <c r="BL10">
        <v>0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7</v>
      </c>
      <c r="BU10">
        <v>5</v>
      </c>
      <c r="BV10">
        <v>5</v>
      </c>
      <c r="BW10">
        <v>7</v>
      </c>
      <c r="BX10">
        <v>4</v>
      </c>
      <c r="BY10">
        <v>5</v>
      </c>
      <c r="BZ10">
        <v>5</v>
      </c>
      <c r="CA10">
        <v>5</v>
      </c>
      <c r="CB10">
        <v>4</v>
      </c>
      <c r="CC10">
        <v>0</v>
      </c>
      <c r="CD10">
        <v>1</v>
      </c>
      <c r="CE10">
        <v>0</v>
      </c>
      <c r="CF10">
        <v>0</v>
      </c>
      <c r="CG10">
        <v>0</v>
      </c>
      <c r="CH10">
        <v>1</v>
      </c>
      <c r="CI10" s="7">
        <v>0</v>
      </c>
      <c r="CJ10" s="7">
        <v>0</v>
      </c>
      <c r="CK10" s="7">
        <v>0</v>
      </c>
      <c r="CL10" s="7">
        <v>1</v>
      </c>
      <c r="CM10" s="7">
        <v>0</v>
      </c>
      <c r="CN10" s="7">
        <v>0</v>
      </c>
      <c r="CO10" s="7">
        <v>1</v>
      </c>
      <c r="CP10" s="7">
        <v>0</v>
      </c>
      <c r="CQ10" s="7">
        <v>1</v>
      </c>
      <c r="CR10" s="7">
        <v>0</v>
      </c>
      <c r="CS10" s="7">
        <v>0</v>
      </c>
      <c r="CT10" s="7">
        <v>1</v>
      </c>
      <c r="CU10" s="7">
        <v>0</v>
      </c>
      <c r="CV10" s="7">
        <v>0</v>
      </c>
      <c r="CW10" s="7">
        <v>0</v>
      </c>
      <c r="CX10" s="7">
        <v>1</v>
      </c>
      <c r="CY10" s="7">
        <v>0</v>
      </c>
      <c r="CZ10" s="7">
        <v>0</v>
      </c>
      <c r="DA10" s="7">
        <v>1</v>
      </c>
      <c r="DB10" s="7">
        <v>0</v>
      </c>
      <c r="DC10" s="7">
        <v>1</v>
      </c>
      <c r="DD10" s="7">
        <v>0</v>
      </c>
      <c r="DE10" s="7">
        <v>0</v>
      </c>
      <c r="DF10" s="7">
        <v>1</v>
      </c>
      <c r="DG10" s="7">
        <v>0</v>
      </c>
      <c r="DH10" s="7">
        <v>0</v>
      </c>
      <c r="DI10" s="7">
        <v>1</v>
      </c>
      <c r="DJ10" s="7">
        <v>0</v>
      </c>
    </row>
    <row r="11" spans="1:114" x14ac:dyDescent="0.35">
      <c r="A11" s="7" t="s">
        <v>367</v>
      </c>
      <c r="B11" t="s">
        <v>359</v>
      </c>
      <c r="C11">
        <v>0</v>
      </c>
      <c r="D11">
        <v>0</v>
      </c>
      <c r="E11">
        <v>1</v>
      </c>
      <c r="F11">
        <v>0</v>
      </c>
      <c r="G11">
        <v>0</v>
      </c>
      <c r="H11" s="1">
        <f t="shared" si="0"/>
        <v>3</v>
      </c>
      <c r="I11">
        <v>1</v>
      </c>
      <c r="J11">
        <v>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1</v>
      </c>
      <c r="T11">
        <v>1</v>
      </c>
      <c r="U11">
        <v>0</v>
      </c>
      <c r="V11">
        <v>0</v>
      </c>
      <c r="W11">
        <v>1</v>
      </c>
      <c r="X11">
        <v>0</v>
      </c>
      <c r="Y11" s="7">
        <v>0</v>
      </c>
      <c r="Z11" s="7">
        <v>0</v>
      </c>
      <c r="AA11" s="7">
        <v>0</v>
      </c>
      <c r="AB11" s="7">
        <v>0</v>
      </c>
      <c r="AC11" s="7">
        <v>1</v>
      </c>
      <c r="AD11" s="7">
        <v>0</v>
      </c>
      <c r="AE11" s="7">
        <v>100</v>
      </c>
      <c r="AF11" s="7">
        <v>4</v>
      </c>
      <c r="AG11" s="7">
        <v>1</v>
      </c>
      <c r="AH11" s="7">
        <v>0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1</v>
      </c>
      <c r="AP11" s="7">
        <v>0</v>
      </c>
      <c r="AQ11" s="7">
        <v>1</v>
      </c>
      <c r="AR11" s="7">
        <v>5</v>
      </c>
      <c r="AS11" s="7">
        <v>1</v>
      </c>
      <c r="AT11" s="7">
        <v>0</v>
      </c>
      <c r="AU11" s="7">
        <v>0</v>
      </c>
      <c r="AV11" s="7">
        <v>1</v>
      </c>
      <c r="AW11" s="7">
        <v>0</v>
      </c>
      <c r="AX11" s="7">
        <v>0</v>
      </c>
      <c r="AY11" s="7">
        <v>1</v>
      </c>
      <c r="AZ11" s="7">
        <v>0</v>
      </c>
      <c r="BA11" s="7">
        <v>0</v>
      </c>
      <c r="BB11" s="7">
        <v>1</v>
      </c>
      <c r="BC11">
        <v>1</v>
      </c>
      <c r="BD11">
        <v>0</v>
      </c>
      <c r="BE11">
        <v>1</v>
      </c>
      <c r="BF11">
        <v>0</v>
      </c>
      <c r="BG11">
        <v>0</v>
      </c>
      <c r="BH11">
        <v>1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7</v>
      </c>
      <c r="BU11">
        <v>6</v>
      </c>
      <c r="BV11">
        <v>5</v>
      </c>
      <c r="BW11">
        <v>7</v>
      </c>
      <c r="BX11">
        <v>5</v>
      </c>
      <c r="BY11">
        <v>6</v>
      </c>
      <c r="BZ11">
        <v>6</v>
      </c>
      <c r="CA11">
        <v>6</v>
      </c>
      <c r="CB11">
        <v>6</v>
      </c>
      <c r="CC11">
        <v>1</v>
      </c>
      <c r="CD11">
        <v>0</v>
      </c>
      <c r="CE11">
        <v>0</v>
      </c>
      <c r="CF11">
        <v>0</v>
      </c>
      <c r="CG11">
        <v>0</v>
      </c>
      <c r="CH11">
        <v>0</v>
      </c>
      <c r="CI11" s="7">
        <v>1</v>
      </c>
      <c r="CJ11" s="7">
        <v>0</v>
      </c>
      <c r="CK11" s="7">
        <v>0</v>
      </c>
      <c r="CL11" s="7">
        <v>1</v>
      </c>
      <c r="CM11" s="7">
        <v>0</v>
      </c>
      <c r="CN11" s="7">
        <v>0</v>
      </c>
      <c r="CO11" s="7">
        <v>1</v>
      </c>
      <c r="CP11" s="7">
        <v>0</v>
      </c>
      <c r="CQ11" s="7">
        <v>1</v>
      </c>
      <c r="CR11" s="7">
        <v>0</v>
      </c>
      <c r="CS11" s="7">
        <v>0</v>
      </c>
      <c r="CT11" s="7">
        <v>1</v>
      </c>
      <c r="CU11" s="7">
        <v>0</v>
      </c>
      <c r="CV11" s="7">
        <v>0</v>
      </c>
      <c r="CW11" s="7">
        <v>1</v>
      </c>
      <c r="CX11" s="7">
        <v>0</v>
      </c>
      <c r="CY11" s="7">
        <v>0</v>
      </c>
      <c r="CZ11" s="7">
        <v>0</v>
      </c>
      <c r="DA11" s="7">
        <v>1</v>
      </c>
      <c r="DB11" s="7">
        <v>0</v>
      </c>
      <c r="DC11" s="7">
        <v>1</v>
      </c>
      <c r="DD11" s="7">
        <v>0</v>
      </c>
      <c r="DE11" s="7">
        <v>0</v>
      </c>
      <c r="DF11" s="7">
        <v>1</v>
      </c>
      <c r="DG11" s="7">
        <v>0</v>
      </c>
      <c r="DH11" s="7">
        <v>0</v>
      </c>
      <c r="DI11" s="7">
        <v>1</v>
      </c>
      <c r="DJ11" s="7">
        <v>0</v>
      </c>
    </row>
    <row r="12" spans="1:114" x14ac:dyDescent="0.3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</row>
    <row r="13" spans="1:114" x14ac:dyDescent="0.35">
      <c r="H13" s="1"/>
    </row>
    <row r="14" spans="1:114" x14ac:dyDescent="0.35"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D14" s="1" t="s">
        <v>238</v>
      </c>
      <c r="CG14" s="1" t="s">
        <v>242</v>
      </c>
      <c r="CJ14" s="1" t="s">
        <v>244</v>
      </c>
      <c r="CM14" s="1" t="s">
        <v>246</v>
      </c>
      <c r="CP14" s="1" t="s">
        <v>250</v>
      </c>
      <c r="CS14" t="s">
        <v>291</v>
      </c>
      <c r="CV14" s="1" t="s">
        <v>253</v>
      </c>
      <c r="CY14" s="1" t="s">
        <v>256</v>
      </c>
    </row>
    <row r="15" spans="1:114" x14ac:dyDescent="0.35">
      <c r="AE15">
        <f>AVERAGE(AE3:AE11)</f>
        <v>59.444444444444443</v>
      </c>
      <c r="AF15">
        <f>AVERAGE(AF3:AF11)</f>
        <v>3.8888888888888888</v>
      </c>
      <c r="AR15">
        <f>AVERAGE(AR3:AR11)</f>
        <v>10.333333333333334</v>
      </c>
      <c r="BT15">
        <f t="shared" ref="BT15:CB15" si="1">AVERAGE(BT3:BT11)</f>
        <v>6.8888888888888893</v>
      </c>
      <c r="BU15">
        <f t="shared" si="1"/>
        <v>6.1111111111111107</v>
      </c>
      <c r="BV15">
        <f t="shared" si="1"/>
        <v>4.7777777777777777</v>
      </c>
      <c r="BW15">
        <f t="shared" si="1"/>
        <v>6.7777777777777777</v>
      </c>
      <c r="BX15">
        <f t="shared" si="1"/>
        <v>5.2222222222222223</v>
      </c>
      <c r="BY15">
        <f t="shared" si="1"/>
        <v>4.666666666666667</v>
      </c>
      <c r="BZ15">
        <f t="shared" si="1"/>
        <v>4.5555555555555554</v>
      </c>
      <c r="CA15">
        <f t="shared" si="1"/>
        <v>4.8888888888888893</v>
      </c>
      <c r="CB15">
        <f t="shared" si="1"/>
        <v>4.4444444444444446</v>
      </c>
      <c r="CD15" s="1" t="s">
        <v>207</v>
      </c>
      <c r="CE15">
        <f>SUM(CM3:CM11)</f>
        <v>0</v>
      </c>
      <c r="CG15" s="1" t="s">
        <v>241</v>
      </c>
      <c r="CH15">
        <f>SUM(CQ3:CQ11)</f>
        <v>9</v>
      </c>
      <c r="CJ15" s="1" t="s">
        <v>197</v>
      </c>
      <c r="CK15">
        <f>SUM(CS3:CS11)</f>
        <v>1</v>
      </c>
      <c r="CM15" s="1" t="s">
        <v>247</v>
      </c>
      <c r="CN15">
        <f>SUM(CV3:CV11)</f>
        <v>0</v>
      </c>
      <c r="CP15" s="1" t="s">
        <v>197</v>
      </c>
      <c r="CQ15">
        <f>SUM(CY3:CY11)</f>
        <v>1</v>
      </c>
      <c r="CS15" t="s">
        <v>292</v>
      </c>
      <c r="CT15">
        <f>SUM(DB3:DB11)</f>
        <v>2</v>
      </c>
      <c r="CV15" s="1" t="s">
        <v>197</v>
      </c>
      <c r="CW15">
        <f>SUM(DE3:DE11)</f>
        <v>0</v>
      </c>
      <c r="CY15" s="1" t="s">
        <v>207</v>
      </c>
      <c r="CZ15">
        <f>SUM(DH3:DH11)</f>
        <v>3</v>
      </c>
    </row>
    <row r="16" spans="1:114" x14ac:dyDescent="0.35">
      <c r="CD16" s="1" t="s">
        <v>239</v>
      </c>
      <c r="CE16">
        <f>SUM(CN3:CN11)</f>
        <v>3</v>
      </c>
      <c r="CG16" s="1" t="s">
        <v>243</v>
      </c>
      <c r="CH16">
        <f>SUM(CR3:CR11)</f>
        <v>0</v>
      </c>
      <c r="CJ16" s="1" t="s">
        <v>245</v>
      </c>
      <c r="CK16">
        <f>SUM(CT3:CT11)</f>
        <v>5</v>
      </c>
      <c r="CM16" s="1" t="s">
        <v>248</v>
      </c>
      <c r="CN16">
        <f>SUM(CW3:CW11)</f>
        <v>6</v>
      </c>
      <c r="CP16" s="1" t="s">
        <v>252</v>
      </c>
      <c r="CQ16">
        <f>SUM(CZ3:CZ11)</f>
        <v>2</v>
      </c>
      <c r="CS16" t="s">
        <v>293</v>
      </c>
      <c r="CT16">
        <f>SUM(DC3:DC11)</f>
        <v>4</v>
      </c>
      <c r="CV16" s="1" t="s">
        <v>254</v>
      </c>
      <c r="CW16">
        <f>SUM(DF3:DF11)</f>
        <v>8</v>
      </c>
      <c r="CY16" s="1" t="s">
        <v>257</v>
      </c>
      <c r="CZ16">
        <f>SUM(DI3:DI11)</f>
        <v>5</v>
      </c>
    </row>
    <row r="17" spans="2:105" x14ac:dyDescent="0.35">
      <c r="B17" s="7"/>
      <c r="C17" s="8" t="s">
        <v>175</v>
      </c>
      <c r="D17" s="7"/>
      <c r="E17" s="7"/>
      <c r="F17" s="8" t="s">
        <v>181</v>
      </c>
      <c r="G17" s="7"/>
      <c r="H17" s="7"/>
      <c r="I17" s="7"/>
      <c r="J17" s="7" t="s">
        <v>184</v>
      </c>
      <c r="K17" s="7"/>
      <c r="L17" s="7"/>
      <c r="M17" s="8" t="s">
        <v>295</v>
      </c>
      <c r="N17" s="7"/>
      <c r="O17" s="7"/>
      <c r="P17" s="7" t="s">
        <v>265</v>
      </c>
      <c r="Q17" s="7"/>
      <c r="S17" s="7" t="s">
        <v>268</v>
      </c>
      <c r="T17" s="7"/>
      <c r="U17" s="7"/>
      <c r="V17" s="7" t="s">
        <v>273</v>
      </c>
      <c r="W17" s="7"/>
      <c r="X17" s="7"/>
      <c r="Y17" s="7" t="s">
        <v>296</v>
      </c>
      <c r="Z17" s="7"/>
      <c r="AA17" s="7"/>
      <c r="AB17" s="8" t="s">
        <v>190</v>
      </c>
      <c r="AE17" s="7" t="s">
        <v>281</v>
      </c>
      <c r="AF17" s="7"/>
      <c r="AH17" s="7" t="s">
        <v>282</v>
      </c>
      <c r="AI17" s="7"/>
      <c r="AK17" s="7" t="s">
        <v>283</v>
      </c>
      <c r="AL17" s="7"/>
      <c r="AM17" s="7"/>
      <c r="AN17" s="7" t="s">
        <v>195</v>
      </c>
      <c r="AO17" s="7"/>
      <c r="AP17" s="7"/>
      <c r="AQ17" s="7" t="s">
        <v>196</v>
      </c>
      <c r="AR17" s="7"/>
      <c r="AT17" s="7" t="s">
        <v>290</v>
      </c>
      <c r="AW17" s="8" t="s">
        <v>200</v>
      </c>
      <c r="AZ17" s="1" t="s">
        <v>204</v>
      </c>
      <c r="BC17" s="8" t="s">
        <v>205</v>
      </c>
      <c r="BF17" s="1" t="s">
        <v>208</v>
      </c>
      <c r="BI17" s="1" t="s">
        <v>210</v>
      </c>
      <c r="BL17" s="1" t="s">
        <v>214</v>
      </c>
      <c r="BO17" s="8" t="s">
        <v>217</v>
      </c>
      <c r="BP17" s="7"/>
      <c r="BU17" s="1" t="s">
        <v>227</v>
      </c>
      <c r="BX17" s="1" t="s">
        <v>230</v>
      </c>
      <c r="CA17" s="1" t="s">
        <v>235</v>
      </c>
      <c r="CD17" s="1" t="s">
        <v>240</v>
      </c>
      <c r="CE17">
        <f>SUM(CO3:CO11)</f>
        <v>6</v>
      </c>
      <c r="CG17" s="1" t="s">
        <v>189</v>
      </c>
      <c r="CH17">
        <v>0</v>
      </c>
      <c r="CJ17" s="1" t="s">
        <v>191</v>
      </c>
      <c r="CK17">
        <f>SUM(CU3:CU11)</f>
        <v>3</v>
      </c>
      <c r="CM17" s="1" t="s">
        <v>249</v>
      </c>
      <c r="CN17">
        <f>SUM(CX3:CX11)</f>
        <v>3</v>
      </c>
      <c r="CP17" s="1" t="s">
        <v>251</v>
      </c>
      <c r="CQ17">
        <f>SUM(DA3:DA11)</f>
        <v>5</v>
      </c>
      <c r="CS17" t="s">
        <v>294</v>
      </c>
      <c r="CT17">
        <f>SUM(DD3:DD11)</f>
        <v>3</v>
      </c>
      <c r="CV17" s="1" t="s">
        <v>255</v>
      </c>
      <c r="CW17">
        <f>SUM(DG3:DG11)</f>
        <v>1</v>
      </c>
      <c r="CY17" s="1" t="s">
        <v>258</v>
      </c>
      <c r="CZ17">
        <f>SUM(DJ3:DJ11)</f>
        <v>1</v>
      </c>
    </row>
    <row r="18" spans="2:105" ht="15.5" x14ac:dyDescent="0.35">
      <c r="C18" s="1" t="s">
        <v>176</v>
      </c>
      <c r="D18">
        <f>SUM(C3:C11)</f>
        <v>0</v>
      </c>
      <c r="F18" s="1" t="s">
        <v>182</v>
      </c>
      <c r="G18">
        <f>SUM(I3:I11)</f>
        <v>8</v>
      </c>
      <c r="J18" t="s">
        <v>185</v>
      </c>
      <c r="K18">
        <f>SUM(J3:J11)</f>
        <v>0</v>
      </c>
      <c r="M18" s="1" t="s">
        <v>260</v>
      </c>
      <c r="N18">
        <f>SUM(O3:O11)</f>
        <v>0</v>
      </c>
      <c r="P18" t="s">
        <v>266</v>
      </c>
      <c r="Q18">
        <f>SUM(T3:T11)</f>
        <v>9</v>
      </c>
      <c r="S18" t="s">
        <v>269</v>
      </c>
      <c r="T18">
        <f>SUM(V3:V11)</f>
        <v>4</v>
      </c>
      <c r="V18" t="s">
        <v>278</v>
      </c>
      <c r="W18">
        <f>SUM(Z3:Z11)</f>
        <v>0</v>
      </c>
      <c r="Y18" t="s">
        <v>29</v>
      </c>
      <c r="Z18">
        <f>SUM(AG3:AG11)</f>
        <v>9</v>
      </c>
      <c r="AB18" t="s">
        <v>191</v>
      </c>
      <c r="AC18">
        <f>SUM(AO3:AO11)</f>
        <v>9</v>
      </c>
      <c r="AE18" t="s">
        <v>191</v>
      </c>
      <c r="AF18">
        <f>SUM(AQ3:AQ11)</f>
        <v>9</v>
      </c>
      <c r="AH18" t="s">
        <v>209</v>
      </c>
      <c r="AI18">
        <f>SUM(AS3:AS11)</f>
        <v>9</v>
      </c>
      <c r="AK18" t="s">
        <v>284</v>
      </c>
      <c r="AL18">
        <f>SUM(AU3:AU11)</f>
        <v>1</v>
      </c>
      <c r="AN18" t="s">
        <v>209</v>
      </c>
      <c r="AO18">
        <f>SUM(AY3:AY11)</f>
        <v>9</v>
      </c>
      <c r="AQ18" t="s">
        <v>197</v>
      </c>
      <c r="AR18">
        <f>SUM(AZ3:AZ11)</f>
        <v>0</v>
      </c>
      <c r="AT18" t="s">
        <v>209</v>
      </c>
      <c r="AU18">
        <f>SUM(BC3:BC11)</f>
        <v>8</v>
      </c>
      <c r="AW18" s="1" t="s">
        <v>201</v>
      </c>
      <c r="AX18">
        <f>SUM(BE3:BE11)</f>
        <v>3</v>
      </c>
      <c r="AZ18" s="1" t="s">
        <v>201</v>
      </c>
      <c r="BA18">
        <f>SUM(BH3:BH11)</f>
        <v>6</v>
      </c>
      <c r="BC18" s="1" t="s">
        <v>191</v>
      </c>
      <c r="BD18">
        <f>SUM(BK3:BK11)</f>
        <v>9</v>
      </c>
      <c r="BF18" s="1" t="s">
        <v>209</v>
      </c>
      <c r="BG18">
        <f>SUM(BN3:BN11)</f>
        <v>9</v>
      </c>
      <c r="BI18" s="1" t="s">
        <v>211</v>
      </c>
      <c r="BJ18" s="7">
        <f>SUM(BP3:BP11)-BJ20</f>
        <v>5</v>
      </c>
      <c r="BL18" s="1" t="s">
        <v>215</v>
      </c>
      <c r="BM18" s="7">
        <f>SUM(BR3:BR11)-BM20</f>
        <v>9</v>
      </c>
      <c r="BO18" s="1" t="s">
        <v>218</v>
      </c>
      <c r="BP18">
        <f>AVERAGE(BT3:BT11)</f>
        <v>6.8888888888888893</v>
      </c>
      <c r="BR18" s="1" t="s">
        <v>223</v>
      </c>
      <c r="BS18">
        <f>BX15</f>
        <v>5.2222222222222223</v>
      </c>
      <c r="BU18" s="1" t="s">
        <v>197</v>
      </c>
      <c r="BV18">
        <f>SUM(CC3:CC11)</f>
        <v>6</v>
      </c>
      <c r="BX18" s="1" t="s">
        <v>231</v>
      </c>
      <c r="BY18">
        <f>SUM(CF3:CF11)</f>
        <v>0</v>
      </c>
      <c r="CA18" s="1" t="s">
        <v>236</v>
      </c>
      <c r="CB18">
        <f>SUM(CJ3:CJ11)</f>
        <v>1</v>
      </c>
      <c r="CD18" s="2" t="s">
        <v>241</v>
      </c>
      <c r="CE18">
        <f>SUM(CP3:CP11)</f>
        <v>0</v>
      </c>
      <c r="CJ18" s="1" t="s">
        <v>189</v>
      </c>
      <c r="CK18" s="7">
        <v>0</v>
      </c>
      <c r="CM18" s="1" t="s">
        <v>189</v>
      </c>
      <c r="CN18" s="7">
        <v>0</v>
      </c>
      <c r="CP18" s="1" t="s">
        <v>189</v>
      </c>
      <c r="CQ18" s="7">
        <v>1</v>
      </c>
      <c r="CS18" t="s">
        <v>189</v>
      </c>
      <c r="CT18" s="7">
        <v>0</v>
      </c>
      <c r="CU18" s="7"/>
      <c r="CV18" s="8" t="s">
        <v>189</v>
      </c>
      <c r="CW18" s="7">
        <v>0</v>
      </c>
      <c r="CX18" s="7"/>
      <c r="CY18" s="8" t="s">
        <v>189</v>
      </c>
      <c r="CZ18" s="7">
        <v>0</v>
      </c>
      <c r="DA18" s="7"/>
    </row>
    <row r="19" spans="2:105" x14ac:dyDescent="0.35">
      <c r="C19" s="1" t="s">
        <v>178</v>
      </c>
      <c r="D19">
        <f>SUM(D3:D11)</f>
        <v>2</v>
      </c>
      <c r="F19" t="s">
        <v>183</v>
      </c>
      <c r="G19" s="7">
        <f>9-G18-G20</f>
        <v>1</v>
      </c>
      <c r="J19" t="s">
        <v>186</v>
      </c>
      <c r="K19">
        <f>SUM(K3:K11)</f>
        <v>4</v>
      </c>
      <c r="M19" s="1" t="s">
        <v>261</v>
      </c>
      <c r="N19">
        <f>SUM(P3:P11)</f>
        <v>0</v>
      </c>
      <c r="P19" t="s">
        <v>267</v>
      </c>
      <c r="Q19" s="7">
        <f>SUM(U3:U11)</f>
        <v>0</v>
      </c>
      <c r="S19" t="s">
        <v>270</v>
      </c>
      <c r="T19">
        <f>SUM(W3:W11)</f>
        <v>7</v>
      </c>
      <c r="V19" t="s">
        <v>274</v>
      </c>
      <c r="W19">
        <f>SUM(AA3:AA11)</f>
        <v>2</v>
      </c>
      <c r="Y19" t="s">
        <v>159</v>
      </c>
      <c r="Z19">
        <f>SUM(AH3:AH11)</f>
        <v>0</v>
      </c>
      <c r="AB19" t="s">
        <v>197</v>
      </c>
      <c r="AC19">
        <f>SUM(AP3:AP11)</f>
        <v>0</v>
      </c>
      <c r="AE19" t="s">
        <v>197</v>
      </c>
      <c r="AF19" s="7">
        <v>0</v>
      </c>
      <c r="AH19" t="s">
        <v>197</v>
      </c>
      <c r="AI19">
        <f>SUM(AT3:AT11)</f>
        <v>0</v>
      </c>
      <c r="AK19" t="s">
        <v>193</v>
      </c>
      <c r="AL19">
        <f>SUM(AV3:AV11)</f>
        <v>5</v>
      </c>
      <c r="AN19" t="s">
        <v>197</v>
      </c>
      <c r="AO19" s="7">
        <v>0</v>
      </c>
      <c r="AQ19" t="s">
        <v>198</v>
      </c>
      <c r="AR19">
        <f>SUM(BA3:BA11)</f>
        <v>3</v>
      </c>
      <c r="AT19" t="s">
        <v>197</v>
      </c>
      <c r="AU19">
        <f>SUM(BD3:BD11)</f>
        <v>1</v>
      </c>
      <c r="AW19" s="1" t="s">
        <v>202</v>
      </c>
      <c r="AX19">
        <f>SUM(BF3:BF11)</f>
        <v>4</v>
      </c>
      <c r="AZ19" s="1" t="s">
        <v>202</v>
      </c>
      <c r="BA19">
        <f>SUM(BI3:BI11)</f>
        <v>0</v>
      </c>
      <c r="BC19" s="1" t="s">
        <v>206</v>
      </c>
      <c r="BD19">
        <f>SUM(BL3:BL11)</f>
        <v>0</v>
      </c>
      <c r="BF19" s="1" t="s">
        <v>192</v>
      </c>
      <c r="BG19">
        <f>SUM(BO3:BO11)</f>
        <v>0</v>
      </c>
      <c r="BI19" s="1" t="s">
        <v>212</v>
      </c>
      <c r="BJ19" s="7">
        <f>SUM(BQ3:BQ11)-BJ20</f>
        <v>4</v>
      </c>
      <c r="BL19" s="1" t="s">
        <v>216</v>
      </c>
      <c r="BM19" s="7">
        <f>SUM(BS3:BS11)-BM20</f>
        <v>0</v>
      </c>
      <c r="BO19" s="1" t="s">
        <v>219</v>
      </c>
      <c r="BP19">
        <f>BU15</f>
        <v>6.1111111111111107</v>
      </c>
      <c r="BR19" s="1" t="s">
        <v>224</v>
      </c>
      <c r="BS19">
        <f>BY15</f>
        <v>4.666666666666667</v>
      </c>
      <c r="BU19" s="1" t="s">
        <v>228</v>
      </c>
      <c r="BV19">
        <f>SUM(CD3:CD11)</f>
        <v>3</v>
      </c>
      <c r="BX19" s="1" t="s">
        <v>232</v>
      </c>
      <c r="BY19">
        <f>SUM(CG3:CG11)</f>
        <v>0</v>
      </c>
      <c r="CA19" s="1" t="s">
        <v>237</v>
      </c>
      <c r="CB19">
        <f>SUM(CK3:CK11)</f>
        <v>0</v>
      </c>
      <c r="CD19" s="1" t="s">
        <v>189</v>
      </c>
      <c r="CE19" s="7">
        <v>0</v>
      </c>
    </row>
    <row r="20" spans="2:105" x14ac:dyDescent="0.35">
      <c r="C20" s="1" t="s">
        <v>177</v>
      </c>
      <c r="D20">
        <f>SUM(E3:E11)</f>
        <v>6</v>
      </c>
      <c r="F20" t="s">
        <v>259</v>
      </c>
      <c r="G20" s="7">
        <v>0</v>
      </c>
      <c r="J20" t="s">
        <v>187</v>
      </c>
      <c r="K20">
        <f>SUM(L3:L11)</f>
        <v>5</v>
      </c>
      <c r="M20" s="1" t="s">
        <v>262</v>
      </c>
      <c r="N20">
        <f>SUM(Q3:Q11)</f>
        <v>0</v>
      </c>
      <c r="P20" s="7" t="s">
        <v>189</v>
      </c>
      <c r="Q20" s="9">
        <v>0</v>
      </c>
      <c r="S20" t="s">
        <v>271</v>
      </c>
      <c r="T20">
        <f>SUM(X3:X11)</f>
        <v>0</v>
      </c>
      <c r="V20" t="s">
        <v>275</v>
      </c>
      <c r="W20">
        <f>SUM(AB3:AB11)</f>
        <v>1</v>
      </c>
      <c r="Y20" t="s">
        <v>30</v>
      </c>
      <c r="Z20">
        <f>SUM(AI3:AI11)</f>
        <v>0</v>
      </c>
      <c r="AB20" t="s">
        <v>189</v>
      </c>
      <c r="AC20" s="7">
        <v>0</v>
      </c>
      <c r="AH20" t="s">
        <v>189</v>
      </c>
      <c r="AI20" s="7">
        <v>0</v>
      </c>
      <c r="AK20" t="s">
        <v>194</v>
      </c>
      <c r="AL20">
        <f>SUM(AW3:AW11)</f>
        <v>3</v>
      </c>
      <c r="AN20" t="s">
        <v>189</v>
      </c>
      <c r="AO20" s="7">
        <v>0</v>
      </c>
      <c r="AQ20" t="s">
        <v>199</v>
      </c>
      <c r="AR20">
        <f>SUM(BB3:BB11)</f>
        <v>6</v>
      </c>
      <c r="AT20" t="s">
        <v>189</v>
      </c>
      <c r="AU20" s="7">
        <v>0</v>
      </c>
      <c r="AW20" s="1" t="s">
        <v>203</v>
      </c>
      <c r="AX20">
        <f>SUM(BG3:BG11)</f>
        <v>2</v>
      </c>
      <c r="AZ20" s="1" t="s">
        <v>203</v>
      </c>
      <c r="BA20">
        <f>SUM(BJ3:BJ11)</f>
        <v>4</v>
      </c>
      <c r="BC20" s="1" t="s">
        <v>207</v>
      </c>
      <c r="BD20">
        <f>SUM(BM3:BM11)</f>
        <v>0</v>
      </c>
      <c r="BF20" s="1" t="s">
        <v>189</v>
      </c>
      <c r="BG20" s="7">
        <v>0</v>
      </c>
      <c r="BI20" s="1" t="s">
        <v>213</v>
      </c>
      <c r="BJ20" s="7">
        <v>0</v>
      </c>
      <c r="BL20" s="1" t="s">
        <v>213</v>
      </c>
      <c r="BM20" s="7">
        <v>0</v>
      </c>
      <c r="BO20" s="1" t="s">
        <v>220</v>
      </c>
      <c r="BP20">
        <f>BV15</f>
        <v>4.7777777777777777</v>
      </c>
      <c r="BR20" s="1" t="s">
        <v>222</v>
      </c>
      <c r="BS20">
        <f>BZ15</f>
        <v>4.5555555555555554</v>
      </c>
      <c r="BU20" s="1" t="s">
        <v>229</v>
      </c>
      <c r="BV20">
        <f>SUM(CE3:CE11)</f>
        <v>0</v>
      </c>
      <c r="BX20" s="1" t="s">
        <v>233</v>
      </c>
      <c r="BY20">
        <f>SUM(CH3:CH11)</f>
        <v>6</v>
      </c>
      <c r="CA20" s="1" t="s">
        <v>213</v>
      </c>
      <c r="CB20">
        <f>SUM(CL3:CL11)</f>
        <v>8</v>
      </c>
    </row>
    <row r="21" spans="2:105" ht="15.5" x14ac:dyDescent="0.35">
      <c r="C21" s="2" t="s">
        <v>179</v>
      </c>
      <c r="D21">
        <f>SUM(F3:F11)</f>
        <v>1</v>
      </c>
      <c r="J21" t="s">
        <v>188</v>
      </c>
      <c r="K21">
        <f>SUM(M3:M11)</f>
        <v>0</v>
      </c>
      <c r="M21" s="1" t="s">
        <v>263</v>
      </c>
      <c r="N21">
        <f>SUM(R3:R11)</f>
        <v>1</v>
      </c>
      <c r="S21" t="s">
        <v>272</v>
      </c>
      <c r="T21">
        <f>SUM(Y3:Y11)</f>
        <v>0</v>
      </c>
      <c r="V21" t="s">
        <v>276</v>
      </c>
      <c r="W21">
        <f>SUM(AC3:AC11)</f>
        <v>2</v>
      </c>
      <c r="Y21" t="s">
        <v>31</v>
      </c>
      <c r="Z21">
        <f>SUM(AJ3:AJ11)</f>
        <v>0</v>
      </c>
      <c r="AK21" t="s">
        <v>285</v>
      </c>
      <c r="AL21">
        <f>SUM(AX3:AX11)</f>
        <v>0</v>
      </c>
      <c r="AQ21" t="s">
        <v>189</v>
      </c>
      <c r="AR21" s="7">
        <v>0</v>
      </c>
      <c r="AW21" s="1" t="s">
        <v>189</v>
      </c>
      <c r="AX21" s="7">
        <v>0</v>
      </c>
      <c r="AZ21" s="1" t="s">
        <v>189</v>
      </c>
      <c r="BA21" s="7">
        <v>0</v>
      </c>
      <c r="BC21" s="1" t="s">
        <v>189</v>
      </c>
      <c r="BD21" s="7">
        <v>0</v>
      </c>
      <c r="BG21" s="7"/>
      <c r="BI21" s="1" t="s">
        <v>189</v>
      </c>
      <c r="BJ21" s="7">
        <v>0</v>
      </c>
      <c r="BL21" s="1" t="s">
        <v>189</v>
      </c>
      <c r="BM21" s="7">
        <v>0</v>
      </c>
      <c r="BO21" s="2" t="s">
        <v>221</v>
      </c>
      <c r="BP21">
        <f>BW15</f>
        <v>6.7777777777777777</v>
      </c>
      <c r="BR21" s="2" t="s">
        <v>225</v>
      </c>
      <c r="BS21">
        <f>CA15</f>
        <v>4.8888888888888893</v>
      </c>
      <c r="BU21" s="1" t="s">
        <v>189</v>
      </c>
      <c r="BV21" s="7">
        <v>0</v>
      </c>
      <c r="BX21" s="2" t="s">
        <v>234</v>
      </c>
      <c r="BY21">
        <f>SUM(CI3:CI11)</f>
        <v>3</v>
      </c>
      <c r="CA21" s="1" t="s">
        <v>189</v>
      </c>
      <c r="CB21" s="7">
        <v>0</v>
      </c>
    </row>
    <row r="22" spans="2:105" ht="15.5" x14ac:dyDescent="0.35">
      <c r="C22" s="2" t="s">
        <v>180</v>
      </c>
      <c r="D22">
        <f>SUM(G3:G11)</f>
        <v>0</v>
      </c>
      <c r="J22" t="s">
        <v>35</v>
      </c>
      <c r="K22">
        <f>SUM(N3:N11)</f>
        <v>0</v>
      </c>
      <c r="M22" s="2" t="s">
        <v>264</v>
      </c>
      <c r="N22">
        <f>SUM(S3:S11)</f>
        <v>8</v>
      </c>
      <c r="S22" s="7" t="s">
        <v>189</v>
      </c>
      <c r="T22" s="9">
        <v>0</v>
      </c>
      <c r="V22" t="s">
        <v>277</v>
      </c>
      <c r="W22">
        <f>SUM(AD3:AD11)</f>
        <v>4</v>
      </c>
      <c r="Y22" t="s">
        <v>279</v>
      </c>
      <c r="Z22">
        <f>SUM(AI3:AI11)</f>
        <v>0</v>
      </c>
      <c r="AK22" t="s">
        <v>189</v>
      </c>
      <c r="AL22" s="7">
        <v>0</v>
      </c>
      <c r="BR22" s="2" t="s">
        <v>226</v>
      </c>
      <c r="BS22">
        <f>CB15</f>
        <v>4.4444444444444446</v>
      </c>
      <c r="BX22" s="1" t="s">
        <v>189</v>
      </c>
      <c r="BY22" s="7">
        <v>0</v>
      </c>
    </row>
    <row r="23" spans="2:105" x14ac:dyDescent="0.35">
      <c r="J23" s="7" t="s">
        <v>189</v>
      </c>
      <c r="K23" s="9">
        <v>0</v>
      </c>
      <c r="M23" s="7" t="s">
        <v>189</v>
      </c>
      <c r="N23" s="9">
        <v>0</v>
      </c>
      <c r="V23" s="7" t="s">
        <v>189</v>
      </c>
      <c r="W23" s="9">
        <v>0</v>
      </c>
      <c r="Y23" t="s">
        <v>280</v>
      </c>
      <c r="Z23">
        <f>SUM(AI3:AI11)</f>
        <v>0</v>
      </c>
    </row>
    <row r="24" spans="2:105" x14ac:dyDescent="0.35">
      <c r="C24" t="s">
        <v>311</v>
      </c>
      <c r="Y24" t="s">
        <v>35</v>
      </c>
      <c r="Z24">
        <f>SUM(AI3:AI11)</f>
        <v>0</v>
      </c>
    </row>
    <row r="25" spans="2:105" x14ac:dyDescent="0.35">
      <c r="C25" t="s">
        <v>316</v>
      </c>
      <c r="D25">
        <v>4</v>
      </c>
      <c r="Y25" s="7" t="s">
        <v>189</v>
      </c>
      <c r="Z25" s="9">
        <v>0</v>
      </c>
    </row>
    <row r="26" spans="2:105" x14ac:dyDescent="0.35">
      <c r="C26" t="s">
        <v>367</v>
      </c>
      <c r="D26">
        <v>9</v>
      </c>
    </row>
    <row r="27" spans="2:105" x14ac:dyDescent="0.35">
      <c r="C27" t="s">
        <v>317</v>
      </c>
      <c r="D27">
        <v>6</v>
      </c>
    </row>
    <row r="28" spans="2:105" x14ac:dyDescent="0.35">
      <c r="C28" t="s">
        <v>313</v>
      </c>
      <c r="D28">
        <v>9</v>
      </c>
    </row>
    <row r="29" spans="2:105" x14ac:dyDescent="0.35">
      <c r="C29" s="7" t="s">
        <v>374</v>
      </c>
      <c r="D29" s="7">
        <v>22</v>
      </c>
    </row>
    <row r="30" spans="2:105" x14ac:dyDescent="0.35">
      <c r="C30" t="s">
        <v>312</v>
      </c>
      <c r="D30">
        <v>37</v>
      </c>
    </row>
    <row r="31" spans="2:105" x14ac:dyDescent="0.35">
      <c r="C31" t="s">
        <v>369</v>
      </c>
      <c r="D31">
        <v>9</v>
      </c>
    </row>
    <row r="32" spans="2:105" x14ac:dyDescent="0.35">
      <c r="C32" t="s">
        <v>368</v>
      </c>
      <c r="D32">
        <v>4</v>
      </c>
    </row>
    <row r="33" spans="3:4" x14ac:dyDescent="0.35">
      <c r="C33" t="s">
        <v>315</v>
      </c>
      <c r="D33">
        <v>14</v>
      </c>
    </row>
    <row r="34" spans="3:4" x14ac:dyDescent="0.35">
      <c r="C34" t="s">
        <v>314</v>
      </c>
      <c r="D34">
        <v>11</v>
      </c>
    </row>
    <row r="35" spans="3:4" x14ac:dyDescent="0.35">
      <c r="C35" t="s">
        <v>366</v>
      </c>
      <c r="D35">
        <v>24</v>
      </c>
    </row>
    <row r="130" spans="1:114" s="7" customFormat="1" x14ac:dyDescent="0.3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</row>
    <row r="133" spans="1:114" ht="13.5" customHeight="1" x14ac:dyDescent="0.35"/>
  </sheetData>
  <mergeCells count="30">
    <mergeCell ref="DB1:DD1"/>
    <mergeCell ref="DE1:DG1"/>
    <mergeCell ref="DH1:DJ1"/>
    <mergeCell ref="CC1:CE1"/>
    <mergeCell ref="CF1:CI1"/>
    <mergeCell ref="CJ1:CL1"/>
    <mergeCell ref="CM1:CP1"/>
    <mergeCell ref="CQ1:CR1"/>
    <mergeCell ref="C1:H1"/>
    <mergeCell ref="O1:S1"/>
    <mergeCell ref="V1:Y1"/>
    <mergeCell ref="AG1:AN1"/>
    <mergeCell ref="J1:N1"/>
    <mergeCell ref="T1:U1"/>
    <mergeCell ref="Z1:AD1"/>
    <mergeCell ref="AU1:AX1"/>
    <mergeCell ref="CS1:CU1"/>
    <mergeCell ref="CY1:DA1"/>
    <mergeCell ref="AO1:AP1"/>
    <mergeCell ref="AS1:AT1"/>
    <mergeCell ref="AZ1:BB1"/>
    <mergeCell ref="BC1:BD1"/>
    <mergeCell ref="BE1:BG1"/>
    <mergeCell ref="BH1:BJ1"/>
    <mergeCell ref="BK1:BM1"/>
    <mergeCell ref="BN1:BO1"/>
    <mergeCell ref="BP1:BQ1"/>
    <mergeCell ref="BR1:BS1"/>
    <mergeCell ref="BT1:BW1"/>
    <mergeCell ref="CV1:CX1"/>
  </mergeCells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3E062-B033-4E54-93DF-F7DF582ED6C0}">
  <dimension ref="A1:DJ134"/>
  <sheetViews>
    <sheetView zoomScale="85" zoomScaleNormal="85" workbookViewId="0">
      <pane ySplit="2" topLeftCell="A3" activePane="bottomLeft" state="frozen"/>
      <selection pane="bottomLeft" activeCell="A2" sqref="A2"/>
    </sheetView>
  </sheetViews>
  <sheetFormatPr defaultRowHeight="14.5" x14ac:dyDescent="0.35"/>
  <cols>
    <col min="1" max="1" width="12" bestFit="1" customWidth="1"/>
    <col min="2" max="2" width="15.81640625" customWidth="1"/>
    <col min="26" max="26" width="9.453125" bestFit="1" customWidth="1"/>
    <col min="46" max="46" width="8.81640625" customWidth="1"/>
    <col min="114" max="114" width="13.26953125" customWidth="1"/>
  </cols>
  <sheetData>
    <row r="1" spans="1:114" s="18" customFormat="1" ht="44" customHeight="1" thickBot="1" x14ac:dyDescent="0.85">
      <c r="A1" s="19">
        <v>1</v>
      </c>
      <c r="B1" s="19"/>
      <c r="C1" s="36">
        <v>2</v>
      </c>
      <c r="D1" s="37"/>
      <c r="E1" s="37"/>
      <c r="F1" s="37"/>
      <c r="G1" s="37"/>
      <c r="H1" s="38"/>
      <c r="I1" s="19">
        <v>3</v>
      </c>
      <c r="J1" s="39">
        <v>4</v>
      </c>
      <c r="K1" s="39"/>
      <c r="L1" s="39"/>
      <c r="M1" s="39"/>
      <c r="N1" s="39"/>
      <c r="O1" s="36">
        <v>5</v>
      </c>
      <c r="P1" s="37"/>
      <c r="Q1" s="37"/>
      <c r="R1" s="37"/>
      <c r="S1" s="38"/>
      <c r="T1" s="40">
        <v>6</v>
      </c>
      <c r="U1" s="40"/>
      <c r="V1" s="36">
        <v>7</v>
      </c>
      <c r="W1" s="37"/>
      <c r="X1" s="37"/>
      <c r="Y1" s="38"/>
      <c r="Z1" s="36" t="s">
        <v>380</v>
      </c>
      <c r="AA1" s="37"/>
      <c r="AB1" s="37"/>
      <c r="AC1" s="37"/>
      <c r="AD1" s="38"/>
      <c r="AE1" s="23" t="s">
        <v>381</v>
      </c>
      <c r="AF1" s="19">
        <v>9</v>
      </c>
      <c r="AG1" s="36">
        <v>10</v>
      </c>
      <c r="AH1" s="37"/>
      <c r="AI1" s="37"/>
      <c r="AJ1" s="37"/>
      <c r="AK1" s="37"/>
      <c r="AL1" s="37"/>
      <c r="AM1" s="37"/>
      <c r="AN1" s="38"/>
      <c r="AO1" s="36">
        <v>11</v>
      </c>
      <c r="AP1" s="37"/>
      <c r="AQ1" s="20" t="s">
        <v>382</v>
      </c>
      <c r="AR1" s="20" t="s">
        <v>383</v>
      </c>
      <c r="AS1" s="41" t="s">
        <v>384</v>
      </c>
      <c r="AT1" s="42"/>
      <c r="AU1" s="38">
        <v>13</v>
      </c>
      <c r="AV1" s="39"/>
      <c r="AW1" s="39"/>
      <c r="AX1" s="39"/>
      <c r="AY1" s="19">
        <v>14</v>
      </c>
      <c r="AZ1" s="36">
        <v>15</v>
      </c>
      <c r="BA1" s="37"/>
      <c r="BB1" s="38"/>
      <c r="BC1" s="36">
        <v>16</v>
      </c>
      <c r="BD1" s="38"/>
      <c r="BE1" s="36">
        <v>17</v>
      </c>
      <c r="BF1" s="37"/>
      <c r="BG1" s="38"/>
      <c r="BH1" s="36">
        <v>18</v>
      </c>
      <c r="BI1" s="37"/>
      <c r="BJ1" s="38"/>
      <c r="BK1" s="36">
        <v>19</v>
      </c>
      <c r="BL1" s="37"/>
      <c r="BM1" s="38"/>
      <c r="BN1" s="36">
        <v>20</v>
      </c>
      <c r="BO1" s="38"/>
      <c r="BP1" s="36">
        <v>21</v>
      </c>
      <c r="BQ1" s="38"/>
      <c r="BR1" s="36">
        <v>22</v>
      </c>
      <c r="BS1" s="38"/>
      <c r="BT1" s="36">
        <v>23</v>
      </c>
      <c r="BU1" s="37"/>
      <c r="BV1" s="37"/>
      <c r="BW1" s="38"/>
      <c r="BX1" s="19">
        <v>24</v>
      </c>
      <c r="BY1" s="19">
        <v>25</v>
      </c>
      <c r="BZ1" s="19">
        <v>26</v>
      </c>
      <c r="CA1" s="19">
        <v>27</v>
      </c>
      <c r="CB1" s="19">
        <v>28</v>
      </c>
      <c r="CC1" s="36">
        <v>29</v>
      </c>
      <c r="CD1" s="37"/>
      <c r="CE1" s="38"/>
      <c r="CF1" s="36">
        <v>30</v>
      </c>
      <c r="CG1" s="37"/>
      <c r="CH1" s="37"/>
      <c r="CI1" s="38"/>
      <c r="CJ1" s="36">
        <v>31</v>
      </c>
      <c r="CK1" s="37"/>
      <c r="CL1" s="38"/>
      <c r="CM1" s="36">
        <v>32</v>
      </c>
      <c r="CN1" s="37"/>
      <c r="CO1" s="37"/>
      <c r="CP1" s="38"/>
      <c r="CQ1" s="36">
        <v>33</v>
      </c>
      <c r="CR1" s="38"/>
      <c r="CS1" s="36">
        <v>34</v>
      </c>
      <c r="CT1" s="37"/>
      <c r="CU1" s="38"/>
      <c r="CV1" s="36">
        <v>35</v>
      </c>
      <c r="CW1" s="37"/>
      <c r="CX1" s="38"/>
      <c r="CY1" s="36">
        <v>36</v>
      </c>
      <c r="CZ1" s="37"/>
      <c r="DA1" s="38"/>
      <c r="DB1" s="36">
        <v>37</v>
      </c>
      <c r="DC1" s="37"/>
      <c r="DD1" s="38"/>
      <c r="DE1" s="36">
        <v>38</v>
      </c>
      <c r="DF1" s="37"/>
      <c r="DG1" s="38"/>
      <c r="DH1" s="36">
        <v>39</v>
      </c>
      <c r="DI1" s="37"/>
      <c r="DJ1" s="38"/>
    </row>
    <row r="2" spans="1:114" s="6" customFormat="1" ht="101.5" x14ac:dyDescent="0.35">
      <c r="A2" s="24" t="s">
        <v>377</v>
      </c>
      <c r="B2" s="4" t="s">
        <v>0</v>
      </c>
      <c r="C2" s="4" t="s">
        <v>1</v>
      </c>
      <c r="D2" s="4" t="s">
        <v>2</v>
      </c>
      <c r="E2" s="4" t="s">
        <v>3</v>
      </c>
      <c r="F2" s="4" t="s">
        <v>4</v>
      </c>
      <c r="G2" s="4" t="s">
        <v>5</v>
      </c>
      <c r="H2" s="11" t="s">
        <v>364</v>
      </c>
      <c r="I2" s="4" t="s">
        <v>6</v>
      </c>
      <c r="J2" s="4" t="s">
        <v>7</v>
      </c>
      <c r="K2" s="4" t="s">
        <v>8</v>
      </c>
      <c r="L2" s="4" t="s">
        <v>9</v>
      </c>
      <c r="M2" s="4" t="s">
        <v>10</v>
      </c>
      <c r="N2" s="4" t="s">
        <v>11</v>
      </c>
      <c r="O2" s="4" t="s">
        <v>12</v>
      </c>
      <c r="P2" s="4" t="s">
        <v>13</v>
      </c>
      <c r="Q2" s="4" t="s">
        <v>14</v>
      </c>
      <c r="R2" s="4" t="s">
        <v>15</v>
      </c>
      <c r="S2" s="4" t="s">
        <v>16</v>
      </c>
      <c r="T2" s="5" t="s">
        <v>17</v>
      </c>
      <c r="U2" s="5" t="s">
        <v>116</v>
      </c>
      <c r="V2" s="4" t="s">
        <v>18</v>
      </c>
      <c r="W2" s="4" t="s">
        <v>19</v>
      </c>
      <c r="X2" s="4" t="s">
        <v>20</v>
      </c>
      <c r="Y2" s="4" t="s">
        <v>21</v>
      </c>
      <c r="Z2" s="4" t="s">
        <v>22</v>
      </c>
      <c r="AA2" s="4" t="s">
        <v>23</v>
      </c>
      <c r="AB2" s="4" t="s">
        <v>24</v>
      </c>
      <c r="AC2" s="4" t="s">
        <v>25</v>
      </c>
      <c r="AD2" s="4" t="s">
        <v>26</v>
      </c>
      <c r="AE2" s="4" t="s">
        <v>27</v>
      </c>
      <c r="AF2" s="4" t="s">
        <v>28</v>
      </c>
      <c r="AG2" s="4" t="s">
        <v>29</v>
      </c>
      <c r="AH2" s="4" t="s">
        <v>159</v>
      </c>
      <c r="AI2" s="4" t="s">
        <v>30</v>
      </c>
      <c r="AJ2" s="4" t="s">
        <v>31</v>
      </c>
      <c r="AK2" s="4" t="s">
        <v>32</v>
      </c>
      <c r="AL2" s="4" t="s">
        <v>33</v>
      </c>
      <c r="AM2" s="4" t="s">
        <v>34</v>
      </c>
      <c r="AN2" s="4" t="s">
        <v>35</v>
      </c>
      <c r="AO2" s="5" t="s">
        <v>117</v>
      </c>
      <c r="AP2" s="5" t="s">
        <v>118</v>
      </c>
      <c r="AQ2" s="4" t="s">
        <v>36</v>
      </c>
      <c r="AR2" s="4" t="s">
        <v>37</v>
      </c>
      <c r="AS2" s="5" t="s">
        <v>38</v>
      </c>
      <c r="AT2" s="5" t="s">
        <v>119</v>
      </c>
      <c r="AU2" s="4" t="s">
        <v>286</v>
      </c>
      <c r="AV2" s="4" t="s">
        <v>287</v>
      </c>
      <c r="AW2" s="4" t="s">
        <v>288</v>
      </c>
      <c r="AX2" s="4" t="s">
        <v>289</v>
      </c>
      <c r="AY2" s="4" t="s">
        <v>39</v>
      </c>
      <c r="AZ2" s="4" t="s">
        <v>40</v>
      </c>
      <c r="BA2" s="4" t="s">
        <v>41</v>
      </c>
      <c r="BB2" s="4" t="s">
        <v>42</v>
      </c>
      <c r="BC2" s="5" t="s">
        <v>43</v>
      </c>
      <c r="BD2" s="5" t="s">
        <v>120</v>
      </c>
      <c r="BE2" s="4" t="s">
        <v>44</v>
      </c>
      <c r="BF2" s="4" t="s">
        <v>45</v>
      </c>
      <c r="BG2" s="4" t="s">
        <v>46</v>
      </c>
      <c r="BH2" s="4" t="s">
        <v>47</v>
      </c>
      <c r="BI2" s="4" t="s">
        <v>48</v>
      </c>
      <c r="BJ2" s="4" t="s">
        <v>49</v>
      </c>
      <c r="BK2" s="4" t="s">
        <v>50</v>
      </c>
      <c r="BL2" s="4" t="s">
        <v>51</v>
      </c>
      <c r="BM2" s="4" t="s">
        <v>52</v>
      </c>
      <c r="BN2" s="5" t="s">
        <v>53</v>
      </c>
      <c r="BO2" s="5" t="s">
        <v>121</v>
      </c>
      <c r="BP2" s="5" t="s">
        <v>54</v>
      </c>
      <c r="BQ2" s="5" t="s">
        <v>55</v>
      </c>
      <c r="BR2" s="5" t="s">
        <v>56</v>
      </c>
      <c r="BS2" s="5" t="s">
        <v>57</v>
      </c>
      <c r="BT2" s="4" t="s">
        <v>58</v>
      </c>
      <c r="BU2" s="4" t="s">
        <v>59</v>
      </c>
      <c r="BV2" s="4" t="s">
        <v>60</v>
      </c>
      <c r="BW2" s="4" t="s">
        <v>61</v>
      </c>
      <c r="BX2" s="4" t="s">
        <v>62</v>
      </c>
      <c r="BY2" s="4" t="s">
        <v>63</v>
      </c>
      <c r="BZ2" s="4" t="s">
        <v>64</v>
      </c>
      <c r="CA2" s="4" t="s">
        <v>65</v>
      </c>
      <c r="CB2" s="4" t="s">
        <v>66</v>
      </c>
      <c r="CC2" s="4" t="s">
        <v>67</v>
      </c>
      <c r="CD2" s="4" t="s">
        <v>68</v>
      </c>
      <c r="CE2" s="4" t="s">
        <v>69</v>
      </c>
      <c r="CF2" s="4" t="s">
        <v>70</v>
      </c>
      <c r="CG2" s="4" t="s">
        <v>71</v>
      </c>
      <c r="CH2" s="4" t="s">
        <v>72</v>
      </c>
      <c r="CI2" s="4" t="s">
        <v>73</v>
      </c>
      <c r="CJ2" s="4" t="s">
        <v>74</v>
      </c>
      <c r="CK2" s="4" t="s">
        <v>75</v>
      </c>
      <c r="CL2" s="4" t="s">
        <v>76</v>
      </c>
      <c r="CM2" s="4" t="s">
        <v>77</v>
      </c>
      <c r="CN2" s="4" t="s">
        <v>78</v>
      </c>
      <c r="CO2" s="4" t="s">
        <v>79</v>
      </c>
      <c r="CP2" s="4" t="s">
        <v>80</v>
      </c>
      <c r="CQ2" s="5" t="s">
        <v>81</v>
      </c>
      <c r="CR2" s="5" t="s">
        <v>82</v>
      </c>
      <c r="CS2" s="4" t="s">
        <v>83</v>
      </c>
      <c r="CT2" s="4" t="s">
        <v>84</v>
      </c>
      <c r="CU2" s="4" t="s">
        <v>85</v>
      </c>
      <c r="CV2" s="4" t="s">
        <v>86</v>
      </c>
      <c r="CW2" s="4" t="s">
        <v>87</v>
      </c>
      <c r="CX2" s="4" t="s">
        <v>88</v>
      </c>
      <c r="CY2" s="4" t="s">
        <v>89</v>
      </c>
      <c r="CZ2" s="4" t="s">
        <v>90</v>
      </c>
      <c r="DA2" s="4" t="s">
        <v>91</v>
      </c>
      <c r="DB2" s="4" t="s">
        <v>92</v>
      </c>
      <c r="DC2" s="4" t="s">
        <v>93</v>
      </c>
      <c r="DD2" s="4" t="s">
        <v>94</v>
      </c>
      <c r="DE2" s="4" t="s">
        <v>95</v>
      </c>
      <c r="DF2" s="4" t="s">
        <v>96</v>
      </c>
      <c r="DG2" s="4" t="s">
        <v>97</v>
      </c>
      <c r="DH2" s="4" t="s">
        <v>98</v>
      </c>
      <c r="DI2" s="4" t="s">
        <v>99</v>
      </c>
      <c r="DJ2" s="4" t="s">
        <v>100</v>
      </c>
    </row>
    <row r="3" spans="1:114" ht="15.5" x14ac:dyDescent="0.35">
      <c r="A3" s="7" t="s">
        <v>317</v>
      </c>
      <c r="B3" s="2" t="s">
        <v>169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1">
        <f t="shared" ref="H3:H8" si="0">IF(C3=1,1,IF(D3=1,2,IF(E3=1,3,IF(F3=1,4,IF(G3=1,5,"not indicated")))))</f>
        <v>4</v>
      </c>
      <c r="I3" s="10">
        <v>1</v>
      </c>
      <c r="J3" s="10">
        <v>0</v>
      </c>
      <c r="K3" s="10">
        <v>1</v>
      </c>
      <c r="L3" s="10">
        <v>0</v>
      </c>
      <c r="M3" s="10">
        <v>0</v>
      </c>
      <c r="N3" s="10">
        <v>0</v>
      </c>
      <c r="O3" s="10">
        <v>0</v>
      </c>
      <c r="P3" s="10">
        <v>0</v>
      </c>
      <c r="Q3" s="10">
        <v>1</v>
      </c>
      <c r="R3" s="10">
        <v>0</v>
      </c>
      <c r="S3" s="10">
        <v>0</v>
      </c>
      <c r="T3" s="8" t="s">
        <v>370</v>
      </c>
      <c r="U3" s="8" t="s">
        <v>370</v>
      </c>
      <c r="V3" s="8" t="s">
        <v>370</v>
      </c>
      <c r="W3" s="8" t="s">
        <v>370</v>
      </c>
      <c r="X3" s="8" t="s">
        <v>370</v>
      </c>
      <c r="Y3" s="8" t="s">
        <v>370</v>
      </c>
      <c r="Z3" s="10">
        <v>0</v>
      </c>
      <c r="AA3" s="10">
        <v>0</v>
      </c>
      <c r="AB3" s="10">
        <v>1</v>
      </c>
      <c r="AC3" s="10">
        <v>0</v>
      </c>
      <c r="AD3" s="10">
        <v>0</v>
      </c>
      <c r="AE3" s="10">
        <v>70</v>
      </c>
      <c r="AF3" s="8" t="s">
        <v>370</v>
      </c>
      <c r="AG3" s="8" t="s">
        <v>370</v>
      </c>
      <c r="AH3" s="8" t="s">
        <v>370</v>
      </c>
      <c r="AI3" s="8" t="s">
        <v>370</v>
      </c>
      <c r="AJ3" s="8" t="s">
        <v>370</v>
      </c>
      <c r="AK3" s="8" t="s">
        <v>370</v>
      </c>
      <c r="AL3" s="8" t="s">
        <v>370</v>
      </c>
      <c r="AM3" s="8" t="s">
        <v>370</v>
      </c>
      <c r="AN3" s="8" t="s">
        <v>370</v>
      </c>
      <c r="AO3" s="10">
        <v>1</v>
      </c>
      <c r="AP3" s="10">
        <v>0</v>
      </c>
      <c r="AQ3" s="12">
        <v>1</v>
      </c>
      <c r="AR3" s="10">
        <v>21</v>
      </c>
      <c r="AS3" s="10">
        <v>1</v>
      </c>
      <c r="AT3" s="10">
        <v>0</v>
      </c>
      <c r="AU3" s="8" t="s">
        <v>370</v>
      </c>
      <c r="AV3" s="8" t="s">
        <v>370</v>
      </c>
      <c r="AW3" s="8" t="s">
        <v>370</v>
      </c>
      <c r="AX3" s="8" t="s">
        <v>370</v>
      </c>
      <c r="AY3" s="10">
        <v>1</v>
      </c>
      <c r="AZ3" s="10">
        <v>0</v>
      </c>
      <c r="BA3" s="10">
        <v>1</v>
      </c>
      <c r="BB3" s="10">
        <v>0</v>
      </c>
      <c r="BC3" s="10">
        <v>1</v>
      </c>
      <c r="BD3" s="10">
        <v>0</v>
      </c>
      <c r="BE3" s="10">
        <v>1</v>
      </c>
      <c r="BF3" s="10">
        <v>1</v>
      </c>
      <c r="BG3" s="10">
        <v>0</v>
      </c>
      <c r="BH3" s="2">
        <v>1</v>
      </c>
      <c r="BI3" s="2">
        <v>1</v>
      </c>
      <c r="BJ3" s="2">
        <v>0</v>
      </c>
      <c r="BK3" s="2">
        <v>1</v>
      </c>
      <c r="BL3" s="2">
        <v>0</v>
      </c>
      <c r="BM3" s="2">
        <v>0</v>
      </c>
      <c r="BN3" s="2">
        <v>1</v>
      </c>
      <c r="BO3" s="2">
        <v>0</v>
      </c>
      <c r="BP3" s="2">
        <v>1</v>
      </c>
      <c r="BQ3" s="2">
        <v>0</v>
      </c>
      <c r="BR3" s="2">
        <v>1</v>
      </c>
      <c r="BS3" s="2">
        <v>0</v>
      </c>
      <c r="BT3" s="2">
        <v>7</v>
      </c>
      <c r="BU3" s="2">
        <v>7</v>
      </c>
      <c r="BV3" s="2">
        <v>4</v>
      </c>
      <c r="BW3" s="2">
        <v>6</v>
      </c>
      <c r="BX3" s="2">
        <v>7</v>
      </c>
      <c r="BY3" s="2">
        <v>7</v>
      </c>
      <c r="BZ3" s="2">
        <v>5</v>
      </c>
      <c r="CA3" s="2">
        <v>5</v>
      </c>
      <c r="CB3" s="2">
        <v>5</v>
      </c>
      <c r="CC3" s="2">
        <v>0</v>
      </c>
      <c r="CD3" s="2">
        <v>1</v>
      </c>
      <c r="CE3" s="2">
        <v>0</v>
      </c>
      <c r="CF3" s="2">
        <v>0</v>
      </c>
      <c r="CG3" s="2">
        <v>0</v>
      </c>
      <c r="CH3" s="2">
        <v>1</v>
      </c>
      <c r="CI3" s="10">
        <v>0</v>
      </c>
      <c r="CJ3" s="10">
        <v>1</v>
      </c>
      <c r="CK3" s="10">
        <v>0</v>
      </c>
      <c r="CL3" s="10">
        <v>0</v>
      </c>
      <c r="CM3" s="10">
        <v>0</v>
      </c>
      <c r="CN3" s="10">
        <v>1</v>
      </c>
      <c r="CO3" s="10">
        <v>0</v>
      </c>
      <c r="CP3" s="10">
        <v>0</v>
      </c>
      <c r="CQ3" s="10">
        <v>1</v>
      </c>
      <c r="CR3" s="10">
        <v>0</v>
      </c>
      <c r="CS3" s="10">
        <v>0</v>
      </c>
      <c r="CT3" s="10">
        <v>1</v>
      </c>
      <c r="CU3" s="10">
        <v>0</v>
      </c>
      <c r="CV3" s="10">
        <v>0</v>
      </c>
      <c r="CW3" s="10">
        <v>0</v>
      </c>
      <c r="CX3" s="10">
        <v>1</v>
      </c>
      <c r="CY3" s="10">
        <v>0</v>
      </c>
      <c r="CZ3" s="10">
        <v>0</v>
      </c>
      <c r="DA3" s="10">
        <v>1</v>
      </c>
      <c r="DB3" s="10">
        <v>1</v>
      </c>
      <c r="DC3" s="10">
        <v>0</v>
      </c>
      <c r="DD3" s="10">
        <v>1</v>
      </c>
      <c r="DE3" s="10">
        <v>0</v>
      </c>
      <c r="DF3" s="10">
        <v>1</v>
      </c>
      <c r="DG3" s="10">
        <v>0</v>
      </c>
      <c r="DH3" s="10">
        <v>0</v>
      </c>
      <c r="DI3" s="10">
        <v>1</v>
      </c>
      <c r="DJ3" s="10">
        <v>0</v>
      </c>
    </row>
    <row r="4" spans="1:114" ht="15.5" x14ac:dyDescent="0.35">
      <c r="A4" s="7" t="s">
        <v>317</v>
      </c>
      <c r="B4" s="2" t="s">
        <v>170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1">
        <f t="shared" si="0"/>
        <v>4</v>
      </c>
      <c r="I4" s="10">
        <v>0</v>
      </c>
      <c r="J4" s="10">
        <v>0</v>
      </c>
      <c r="K4" s="10">
        <v>1</v>
      </c>
      <c r="L4" s="10">
        <v>0</v>
      </c>
      <c r="M4" s="10">
        <v>0</v>
      </c>
      <c r="N4" s="10">
        <v>0</v>
      </c>
      <c r="O4" s="10">
        <v>0</v>
      </c>
      <c r="P4" s="10">
        <v>0</v>
      </c>
      <c r="Q4" s="10">
        <v>1</v>
      </c>
      <c r="R4" s="10">
        <v>0</v>
      </c>
      <c r="S4" s="10">
        <v>0</v>
      </c>
      <c r="T4" s="8" t="s">
        <v>370</v>
      </c>
      <c r="U4" s="8" t="s">
        <v>370</v>
      </c>
      <c r="V4" s="8" t="s">
        <v>370</v>
      </c>
      <c r="W4" s="8" t="s">
        <v>370</v>
      </c>
      <c r="X4" s="8" t="s">
        <v>370</v>
      </c>
      <c r="Y4" s="8" t="s">
        <v>370</v>
      </c>
      <c r="Z4" s="10">
        <v>0</v>
      </c>
      <c r="AA4" s="10">
        <v>0</v>
      </c>
      <c r="AB4" s="10">
        <v>1</v>
      </c>
      <c r="AC4" s="10">
        <v>0</v>
      </c>
      <c r="AD4" s="10">
        <v>0</v>
      </c>
      <c r="AE4" s="10">
        <v>100</v>
      </c>
      <c r="AF4" s="8" t="s">
        <v>370</v>
      </c>
      <c r="AG4" s="8" t="s">
        <v>370</v>
      </c>
      <c r="AH4" s="8" t="s">
        <v>370</v>
      </c>
      <c r="AI4" s="8" t="s">
        <v>370</v>
      </c>
      <c r="AJ4" s="8" t="s">
        <v>370</v>
      </c>
      <c r="AK4" s="8" t="s">
        <v>370</v>
      </c>
      <c r="AL4" s="8" t="s">
        <v>370</v>
      </c>
      <c r="AM4" s="8" t="s">
        <v>370</v>
      </c>
      <c r="AN4" s="8" t="s">
        <v>370</v>
      </c>
      <c r="AO4" s="10" t="s">
        <v>370</v>
      </c>
      <c r="AP4" s="10" t="s">
        <v>370</v>
      </c>
      <c r="AQ4" s="12">
        <v>1</v>
      </c>
      <c r="AR4" s="10">
        <v>20</v>
      </c>
      <c r="AS4" s="10">
        <v>1</v>
      </c>
      <c r="AT4" s="10">
        <v>0</v>
      </c>
      <c r="AU4" s="8" t="s">
        <v>370</v>
      </c>
      <c r="AV4" s="8" t="s">
        <v>370</v>
      </c>
      <c r="AW4" s="8" t="s">
        <v>370</v>
      </c>
      <c r="AX4" s="8" t="s">
        <v>370</v>
      </c>
      <c r="AY4" s="10">
        <v>1</v>
      </c>
      <c r="AZ4" s="10">
        <v>0</v>
      </c>
      <c r="BA4" s="10">
        <v>1</v>
      </c>
      <c r="BB4" s="10">
        <v>0</v>
      </c>
      <c r="BC4" s="10">
        <v>1</v>
      </c>
      <c r="BD4" s="10">
        <v>0</v>
      </c>
      <c r="BE4" s="10">
        <v>1</v>
      </c>
      <c r="BF4" s="10">
        <v>1</v>
      </c>
      <c r="BG4" s="10">
        <v>0</v>
      </c>
      <c r="BH4" s="2">
        <v>1</v>
      </c>
      <c r="BI4" s="2">
        <v>0</v>
      </c>
      <c r="BJ4" s="10">
        <v>0</v>
      </c>
      <c r="BK4" s="10">
        <v>1</v>
      </c>
      <c r="BL4" s="10">
        <v>0</v>
      </c>
      <c r="BM4" s="10">
        <v>0</v>
      </c>
      <c r="BN4" s="10">
        <v>1</v>
      </c>
      <c r="BO4" s="10">
        <v>0</v>
      </c>
      <c r="BP4" s="10">
        <v>1</v>
      </c>
      <c r="BQ4" s="10">
        <v>1</v>
      </c>
      <c r="BR4" s="10">
        <v>1</v>
      </c>
      <c r="BS4" s="10">
        <v>0</v>
      </c>
      <c r="BT4" s="10">
        <v>7</v>
      </c>
      <c r="BU4" s="10">
        <v>7</v>
      </c>
      <c r="BV4" s="10">
        <v>7</v>
      </c>
      <c r="BW4" s="10">
        <v>7</v>
      </c>
      <c r="BX4" s="10">
        <v>7</v>
      </c>
      <c r="BY4" s="10">
        <v>7</v>
      </c>
      <c r="BZ4" s="10">
        <v>4</v>
      </c>
      <c r="CA4" s="10">
        <v>5</v>
      </c>
      <c r="CB4" s="10">
        <v>5</v>
      </c>
      <c r="CC4" s="10">
        <v>0</v>
      </c>
      <c r="CD4" s="2">
        <v>1</v>
      </c>
      <c r="CE4" s="2">
        <v>0</v>
      </c>
      <c r="CF4" s="2">
        <v>0</v>
      </c>
      <c r="CG4" s="2">
        <v>0</v>
      </c>
      <c r="CH4" s="2">
        <v>0</v>
      </c>
      <c r="CI4" s="10">
        <v>1</v>
      </c>
      <c r="CJ4" s="10">
        <v>1</v>
      </c>
      <c r="CK4" s="10">
        <v>0</v>
      </c>
      <c r="CL4" s="10">
        <v>0</v>
      </c>
      <c r="CM4" s="10">
        <v>0</v>
      </c>
      <c r="CN4" s="10">
        <v>0</v>
      </c>
      <c r="CO4" s="10">
        <v>0</v>
      </c>
      <c r="CP4" s="10">
        <v>1</v>
      </c>
      <c r="CQ4" s="10" t="s">
        <v>370</v>
      </c>
      <c r="CR4" s="10" t="s">
        <v>370</v>
      </c>
      <c r="CS4" s="10">
        <v>0</v>
      </c>
      <c r="CT4" s="10">
        <v>1</v>
      </c>
      <c r="CU4" s="10">
        <v>0</v>
      </c>
      <c r="CV4" s="10">
        <v>0</v>
      </c>
      <c r="CW4" s="10">
        <v>0</v>
      </c>
      <c r="CX4" s="10">
        <v>1</v>
      </c>
      <c r="CY4" s="10">
        <v>0</v>
      </c>
      <c r="CZ4" s="10">
        <v>1</v>
      </c>
      <c r="DA4" s="10">
        <v>0</v>
      </c>
      <c r="DB4" s="10">
        <v>0</v>
      </c>
      <c r="DC4" s="10">
        <v>0</v>
      </c>
      <c r="DD4" s="10">
        <v>1</v>
      </c>
      <c r="DE4" s="10">
        <v>0</v>
      </c>
      <c r="DF4" s="10">
        <v>1</v>
      </c>
      <c r="DG4" s="10">
        <v>0</v>
      </c>
      <c r="DH4" s="10">
        <v>0</v>
      </c>
      <c r="DI4" s="10">
        <v>1</v>
      </c>
      <c r="DJ4" s="10">
        <v>0</v>
      </c>
    </row>
    <row r="5" spans="1:114" ht="15.5" x14ac:dyDescent="0.35">
      <c r="A5" s="7" t="s">
        <v>317</v>
      </c>
      <c r="B5" s="2" t="s">
        <v>171</v>
      </c>
      <c r="C5" s="2">
        <v>0</v>
      </c>
      <c r="D5" s="2">
        <v>0</v>
      </c>
      <c r="E5" s="2">
        <v>0</v>
      </c>
      <c r="F5" s="2">
        <v>1</v>
      </c>
      <c r="G5" s="2">
        <v>0</v>
      </c>
      <c r="H5" s="1">
        <f t="shared" si="0"/>
        <v>4</v>
      </c>
      <c r="I5" s="10">
        <v>1</v>
      </c>
      <c r="J5" s="10">
        <v>0</v>
      </c>
      <c r="K5" s="10">
        <v>1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1</v>
      </c>
      <c r="R5" s="10">
        <v>0</v>
      </c>
      <c r="S5" s="10">
        <v>0</v>
      </c>
      <c r="T5" s="8" t="s">
        <v>370</v>
      </c>
      <c r="U5" s="8" t="s">
        <v>370</v>
      </c>
      <c r="V5" s="8" t="s">
        <v>370</v>
      </c>
      <c r="W5" s="8" t="s">
        <v>370</v>
      </c>
      <c r="X5" s="8" t="s">
        <v>370</v>
      </c>
      <c r="Y5" s="8" t="s">
        <v>370</v>
      </c>
      <c r="Z5" s="10">
        <v>0</v>
      </c>
      <c r="AA5" s="10">
        <v>0</v>
      </c>
      <c r="AB5" s="10">
        <v>1</v>
      </c>
      <c r="AC5" s="10">
        <v>0</v>
      </c>
      <c r="AD5" s="10">
        <v>0</v>
      </c>
      <c r="AE5" s="10">
        <v>100</v>
      </c>
      <c r="AF5" s="8" t="s">
        <v>370</v>
      </c>
      <c r="AG5" s="8" t="s">
        <v>370</v>
      </c>
      <c r="AH5" s="8" t="s">
        <v>370</v>
      </c>
      <c r="AI5" s="8" t="s">
        <v>370</v>
      </c>
      <c r="AJ5" s="8" t="s">
        <v>370</v>
      </c>
      <c r="AK5" s="8" t="s">
        <v>370</v>
      </c>
      <c r="AL5" s="8" t="s">
        <v>370</v>
      </c>
      <c r="AM5" s="8" t="s">
        <v>370</v>
      </c>
      <c r="AN5" s="8" t="s">
        <v>370</v>
      </c>
      <c r="AO5" s="10">
        <v>1</v>
      </c>
      <c r="AP5" s="10">
        <v>0</v>
      </c>
      <c r="AQ5" s="12">
        <v>1</v>
      </c>
      <c r="AR5" s="10">
        <v>24</v>
      </c>
      <c r="AS5" s="10">
        <v>1</v>
      </c>
      <c r="AT5" s="10">
        <v>0</v>
      </c>
      <c r="AU5" s="8" t="s">
        <v>370</v>
      </c>
      <c r="AV5" s="8" t="s">
        <v>370</v>
      </c>
      <c r="AW5" s="8" t="s">
        <v>370</v>
      </c>
      <c r="AX5" s="8" t="s">
        <v>370</v>
      </c>
      <c r="AY5" s="10">
        <v>1</v>
      </c>
      <c r="AZ5" s="10">
        <v>0</v>
      </c>
      <c r="BA5" s="10">
        <v>1</v>
      </c>
      <c r="BB5" s="10">
        <v>0</v>
      </c>
      <c r="BC5" s="10">
        <v>1</v>
      </c>
      <c r="BD5" s="10">
        <v>0</v>
      </c>
      <c r="BE5" s="10">
        <v>1</v>
      </c>
      <c r="BF5" s="10">
        <v>1</v>
      </c>
      <c r="BG5" s="10">
        <v>0</v>
      </c>
      <c r="BH5" s="2">
        <v>1</v>
      </c>
      <c r="BI5" s="2">
        <v>1</v>
      </c>
      <c r="BJ5" s="10">
        <v>0</v>
      </c>
      <c r="BK5" s="10">
        <v>1</v>
      </c>
      <c r="BL5" s="10">
        <v>0</v>
      </c>
      <c r="BM5" s="10">
        <v>0</v>
      </c>
      <c r="BN5" s="10">
        <v>1</v>
      </c>
      <c r="BO5" s="10">
        <v>0</v>
      </c>
      <c r="BP5" s="10">
        <v>1</v>
      </c>
      <c r="BQ5" s="10">
        <v>0</v>
      </c>
      <c r="BR5" s="10">
        <v>1</v>
      </c>
      <c r="BS5" s="10">
        <v>0</v>
      </c>
      <c r="BT5" s="10">
        <v>7</v>
      </c>
      <c r="BU5" s="10">
        <v>7</v>
      </c>
      <c r="BV5" s="10">
        <v>7</v>
      </c>
      <c r="BW5" s="10">
        <v>7</v>
      </c>
      <c r="BX5" s="10">
        <v>5</v>
      </c>
      <c r="BY5" s="10">
        <v>5</v>
      </c>
      <c r="BZ5" s="10">
        <v>3</v>
      </c>
      <c r="CA5" s="10">
        <v>4</v>
      </c>
      <c r="CB5" s="10">
        <v>4</v>
      </c>
      <c r="CC5" s="10">
        <v>0</v>
      </c>
      <c r="CD5" s="2">
        <v>1</v>
      </c>
      <c r="CE5" s="2">
        <v>0</v>
      </c>
      <c r="CF5" s="2">
        <v>0</v>
      </c>
      <c r="CG5" s="2">
        <v>0</v>
      </c>
      <c r="CH5" s="2">
        <v>1</v>
      </c>
      <c r="CI5" s="10">
        <v>0</v>
      </c>
      <c r="CJ5" s="10">
        <v>1</v>
      </c>
      <c r="CK5" s="10">
        <v>0</v>
      </c>
      <c r="CL5" s="10">
        <v>0</v>
      </c>
      <c r="CM5" s="10">
        <v>0</v>
      </c>
      <c r="CN5" s="10">
        <v>0</v>
      </c>
      <c r="CO5" s="10">
        <v>1</v>
      </c>
      <c r="CP5" s="10">
        <v>0</v>
      </c>
      <c r="CQ5" s="10">
        <v>1</v>
      </c>
      <c r="CR5" s="10">
        <v>0</v>
      </c>
      <c r="CS5" s="10">
        <v>0</v>
      </c>
      <c r="CT5" s="10">
        <v>0</v>
      </c>
      <c r="CU5" s="10">
        <v>1</v>
      </c>
      <c r="CV5" s="10">
        <v>0</v>
      </c>
      <c r="CW5" s="10">
        <v>0</v>
      </c>
      <c r="CX5" s="10">
        <v>1</v>
      </c>
      <c r="CY5" s="10">
        <v>0</v>
      </c>
      <c r="CZ5" s="10">
        <v>0</v>
      </c>
      <c r="DA5" s="10">
        <v>1</v>
      </c>
      <c r="DB5" s="10">
        <v>0</v>
      </c>
      <c r="DC5" s="10">
        <v>0</v>
      </c>
      <c r="DD5" s="10">
        <v>1</v>
      </c>
      <c r="DE5" s="10">
        <v>1</v>
      </c>
      <c r="DF5" s="10">
        <v>0</v>
      </c>
      <c r="DG5" s="10">
        <v>0</v>
      </c>
      <c r="DH5" s="10">
        <v>0</v>
      </c>
      <c r="DI5" s="10">
        <v>1</v>
      </c>
      <c r="DJ5" s="10">
        <v>0</v>
      </c>
    </row>
    <row r="6" spans="1:114" ht="15.5" x14ac:dyDescent="0.35">
      <c r="A6" s="7" t="s">
        <v>317</v>
      </c>
      <c r="B6" s="2" t="s">
        <v>172</v>
      </c>
      <c r="C6" s="2">
        <v>0</v>
      </c>
      <c r="D6" s="2">
        <v>0</v>
      </c>
      <c r="E6" s="2">
        <v>0</v>
      </c>
      <c r="F6" s="2">
        <v>1</v>
      </c>
      <c r="G6" s="2">
        <v>0</v>
      </c>
      <c r="H6" s="1">
        <f t="shared" si="0"/>
        <v>4</v>
      </c>
      <c r="I6" s="10">
        <v>0</v>
      </c>
      <c r="J6" s="10">
        <v>0</v>
      </c>
      <c r="K6" s="10">
        <v>0</v>
      </c>
      <c r="L6" s="10">
        <v>1</v>
      </c>
      <c r="M6" s="10">
        <v>0</v>
      </c>
      <c r="N6" s="10">
        <v>0</v>
      </c>
      <c r="O6" s="10">
        <v>0</v>
      </c>
      <c r="P6" s="10">
        <v>0</v>
      </c>
      <c r="Q6" s="10">
        <v>1</v>
      </c>
      <c r="R6" s="10">
        <v>0</v>
      </c>
      <c r="S6" s="10">
        <v>0</v>
      </c>
      <c r="T6" s="8" t="s">
        <v>370</v>
      </c>
      <c r="U6" s="8" t="s">
        <v>370</v>
      </c>
      <c r="V6" s="8" t="s">
        <v>370</v>
      </c>
      <c r="W6" s="8" t="s">
        <v>370</v>
      </c>
      <c r="X6" s="8" t="s">
        <v>370</v>
      </c>
      <c r="Y6" s="8" t="s">
        <v>370</v>
      </c>
      <c r="Z6" s="10">
        <v>0</v>
      </c>
      <c r="AA6" s="10">
        <v>1</v>
      </c>
      <c r="AB6" s="10">
        <v>0</v>
      </c>
      <c r="AC6" s="10">
        <v>0</v>
      </c>
      <c r="AD6" s="10">
        <v>0</v>
      </c>
      <c r="AE6" s="10">
        <v>100</v>
      </c>
      <c r="AF6" s="8" t="s">
        <v>370</v>
      </c>
      <c r="AG6" s="8" t="s">
        <v>370</v>
      </c>
      <c r="AH6" s="8" t="s">
        <v>370</v>
      </c>
      <c r="AI6" s="8" t="s">
        <v>370</v>
      </c>
      <c r="AJ6" s="8" t="s">
        <v>370</v>
      </c>
      <c r="AK6" s="8" t="s">
        <v>370</v>
      </c>
      <c r="AL6" s="8" t="s">
        <v>370</v>
      </c>
      <c r="AM6" s="8" t="s">
        <v>370</v>
      </c>
      <c r="AN6" s="8" t="s">
        <v>370</v>
      </c>
      <c r="AO6" s="10">
        <v>1</v>
      </c>
      <c r="AP6" s="10">
        <v>0</v>
      </c>
      <c r="AQ6" s="12">
        <v>1</v>
      </c>
      <c r="AR6" s="10">
        <v>17</v>
      </c>
      <c r="AS6" s="10">
        <v>1</v>
      </c>
      <c r="AT6" s="10">
        <v>0</v>
      </c>
      <c r="AU6" s="8" t="s">
        <v>370</v>
      </c>
      <c r="AV6" s="8" t="s">
        <v>370</v>
      </c>
      <c r="AW6" s="8" t="s">
        <v>370</v>
      </c>
      <c r="AX6" s="8" t="s">
        <v>370</v>
      </c>
      <c r="AY6" s="10">
        <v>1</v>
      </c>
      <c r="AZ6" s="10">
        <v>0</v>
      </c>
      <c r="BA6" s="10">
        <v>1</v>
      </c>
      <c r="BB6" s="10">
        <v>0</v>
      </c>
      <c r="BC6" s="10">
        <v>1</v>
      </c>
      <c r="BD6" s="10">
        <v>0</v>
      </c>
      <c r="BE6" s="10">
        <v>1</v>
      </c>
      <c r="BF6" s="10">
        <v>1</v>
      </c>
      <c r="BG6" s="10">
        <v>0</v>
      </c>
      <c r="BH6" s="2">
        <v>1</v>
      </c>
      <c r="BI6" s="2">
        <v>1</v>
      </c>
      <c r="BJ6" s="10">
        <v>0</v>
      </c>
      <c r="BK6" s="10">
        <v>1</v>
      </c>
      <c r="BL6" s="10">
        <v>0</v>
      </c>
      <c r="BM6" s="10">
        <v>0</v>
      </c>
      <c r="BN6" s="10">
        <v>1</v>
      </c>
      <c r="BO6" s="10">
        <v>0</v>
      </c>
      <c r="BP6" s="10">
        <v>1</v>
      </c>
      <c r="BQ6" s="10">
        <v>0</v>
      </c>
      <c r="BR6" s="10">
        <v>1</v>
      </c>
      <c r="BS6" s="10">
        <v>0</v>
      </c>
      <c r="BT6" s="10">
        <v>7</v>
      </c>
      <c r="BU6" s="10">
        <v>7</v>
      </c>
      <c r="BV6" s="10">
        <v>4</v>
      </c>
      <c r="BW6" s="10">
        <v>7</v>
      </c>
      <c r="BX6" s="10">
        <v>6</v>
      </c>
      <c r="BY6" s="10">
        <v>4</v>
      </c>
      <c r="BZ6" s="10">
        <v>5</v>
      </c>
      <c r="CA6" s="10">
        <v>5</v>
      </c>
      <c r="CB6" s="10">
        <v>5</v>
      </c>
      <c r="CC6" s="10">
        <v>0</v>
      </c>
      <c r="CD6" s="2">
        <v>1</v>
      </c>
      <c r="CE6" s="2">
        <v>0</v>
      </c>
      <c r="CF6" s="2">
        <v>0</v>
      </c>
      <c r="CG6" s="2">
        <v>0</v>
      </c>
      <c r="CH6" s="2">
        <v>1</v>
      </c>
      <c r="CI6" s="10">
        <v>0</v>
      </c>
      <c r="CJ6" s="10">
        <v>1</v>
      </c>
      <c r="CK6" s="10">
        <v>0</v>
      </c>
      <c r="CL6" s="10">
        <v>0</v>
      </c>
      <c r="CM6" s="10">
        <v>0</v>
      </c>
      <c r="CN6" s="10">
        <v>1</v>
      </c>
      <c r="CO6" s="10">
        <v>0</v>
      </c>
      <c r="CP6" s="10">
        <v>0</v>
      </c>
      <c r="CQ6" s="10">
        <v>1</v>
      </c>
      <c r="CR6" s="10">
        <v>0</v>
      </c>
      <c r="CS6" s="10">
        <v>0</v>
      </c>
      <c r="CT6" s="10">
        <v>1</v>
      </c>
      <c r="CU6" s="10">
        <v>0</v>
      </c>
      <c r="CV6" s="10">
        <v>0</v>
      </c>
      <c r="CW6" s="10">
        <v>0</v>
      </c>
      <c r="CX6" s="10">
        <v>1</v>
      </c>
      <c r="CY6" s="10">
        <v>0</v>
      </c>
      <c r="CZ6" s="10">
        <v>0</v>
      </c>
      <c r="DA6" s="10">
        <v>1</v>
      </c>
      <c r="DB6" s="10">
        <v>0</v>
      </c>
      <c r="DC6" s="10">
        <v>0</v>
      </c>
      <c r="DD6" s="10">
        <v>1</v>
      </c>
      <c r="DE6" s="10">
        <v>0</v>
      </c>
      <c r="DF6" s="10">
        <v>1</v>
      </c>
      <c r="DG6" s="10">
        <v>0</v>
      </c>
      <c r="DH6" s="10">
        <v>0</v>
      </c>
      <c r="DI6" s="10">
        <v>1</v>
      </c>
      <c r="DJ6" s="10">
        <v>0</v>
      </c>
    </row>
    <row r="7" spans="1:114" ht="15.5" x14ac:dyDescent="0.35">
      <c r="A7" s="7" t="s">
        <v>317</v>
      </c>
      <c r="B7" s="2" t="s">
        <v>173</v>
      </c>
      <c r="C7" s="2">
        <v>0</v>
      </c>
      <c r="D7" s="2">
        <v>0</v>
      </c>
      <c r="E7" s="2">
        <v>1</v>
      </c>
      <c r="F7" s="2">
        <v>0</v>
      </c>
      <c r="G7" s="2">
        <v>0</v>
      </c>
      <c r="H7" s="1">
        <f t="shared" si="0"/>
        <v>3</v>
      </c>
      <c r="I7" s="10">
        <v>1</v>
      </c>
      <c r="J7" s="10">
        <v>0</v>
      </c>
      <c r="K7" s="10">
        <v>0</v>
      </c>
      <c r="L7" s="10">
        <v>1</v>
      </c>
      <c r="M7" s="10">
        <v>0</v>
      </c>
      <c r="N7" s="10">
        <v>0</v>
      </c>
      <c r="O7" s="10">
        <v>0</v>
      </c>
      <c r="P7" s="10">
        <v>0</v>
      </c>
      <c r="Q7" s="10">
        <v>1</v>
      </c>
      <c r="R7" s="10">
        <v>0</v>
      </c>
      <c r="S7" s="10">
        <v>0</v>
      </c>
      <c r="T7" s="8" t="s">
        <v>370</v>
      </c>
      <c r="U7" s="8" t="s">
        <v>370</v>
      </c>
      <c r="V7" s="8" t="s">
        <v>370</v>
      </c>
      <c r="W7" s="8" t="s">
        <v>370</v>
      </c>
      <c r="X7" s="8" t="s">
        <v>370</v>
      </c>
      <c r="Y7" s="8" t="s">
        <v>370</v>
      </c>
      <c r="Z7" s="10">
        <v>1</v>
      </c>
      <c r="AA7" s="10">
        <v>0</v>
      </c>
      <c r="AB7" s="10">
        <v>0</v>
      </c>
      <c r="AC7" s="10">
        <v>0</v>
      </c>
      <c r="AD7" s="10">
        <v>0</v>
      </c>
      <c r="AE7" s="10">
        <v>100</v>
      </c>
      <c r="AF7" s="8" t="s">
        <v>370</v>
      </c>
      <c r="AG7" s="8" t="s">
        <v>370</v>
      </c>
      <c r="AH7" s="8" t="s">
        <v>370</v>
      </c>
      <c r="AI7" s="8" t="s">
        <v>370</v>
      </c>
      <c r="AJ7" s="8" t="s">
        <v>370</v>
      </c>
      <c r="AK7" s="8" t="s">
        <v>370</v>
      </c>
      <c r="AL7" s="8" t="s">
        <v>370</v>
      </c>
      <c r="AM7" s="8" t="s">
        <v>370</v>
      </c>
      <c r="AN7" s="8" t="s">
        <v>370</v>
      </c>
      <c r="AO7" s="10">
        <v>1</v>
      </c>
      <c r="AP7" s="10">
        <v>0</v>
      </c>
      <c r="AQ7" s="12">
        <v>1</v>
      </c>
      <c r="AR7" s="10">
        <v>26</v>
      </c>
      <c r="AS7" s="10">
        <v>0</v>
      </c>
      <c r="AT7" s="10">
        <v>1</v>
      </c>
      <c r="AU7" s="8" t="s">
        <v>370</v>
      </c>
      <c r="AV7" s="8" t="s">
        <v>370</v>
      </c>
      <c r="AW7" s="8" t="s">
        <v>370</v>
      </c>
      <c r="AX7" s="8" t="s">
        <v>370</v>
      </c>
      <c r="AY7" s="10">
        <v>1</v>
      </c>
      <c r="AZ7" s="10">
        <v>0</v>
      </c>
      <c r="BA7" s="10">
        <v>0</v>
      </c>
      <c r="BB7" s="10">
        <v>1</v>
      </c>
      <c r="BC7" s="10">
        <v>1</v>
      </c>
      <c r="BD7" s="10">
        <v>0</v>
      </c>
      <c r="BE7" s="10">
        <v>1</v>
      </c>
      <c r="BF7" s="10">
        <v>0</v>
      </c>
      <c r="BG7" s="10">
        <v>0</v>
      </c>
      <c r="BH7" s="2">
        <v>1</v>
      </c>
      <c r="BI7" s="2">
        <v>0</v>
      </c>
      <c r="BJ7" s="10">
        <v>0</v>
      </c>
      <c r="BK7" s="10">
        <v>1</v>
      </c>
      <c r="BL7" s="10">
        <v>0</v>
      </c>
      <c r="BM7" s="10">
        <v>0</v>
      </c>
      <c r="BN7" s="10">
        <v>1</v>
      </c>
      <c r="BO7" s="10">
        <v>0</v>
      </c>
      <c r="BP7" s="10">
        <v>1</v>
      </c>
      <c r="BQ7" s="10">
        <v>0</v>
      </c>
      <c r="BR7" s="10">
        <v>1</v>
      </c>
      <c r="BS7" s="10">
        <v>0</v>
      </c>
      <c r="BT7" s="10">
        <v>7</v>
      </c>
      <c r="BU7" s="10">
        <v>7</v>
      </c>
      <c r="BV7" s="10">
        <v>7</v>
      </c>
      <c r="BW7" s="10">
        <v>6</v>
      </c>
      <c r="BX7" s="10">
        <v>6</v>
      </c>
      <c r="BY7" s="10">
        <v>3</v>
      </c>
      <c r="BZ7" s="10">
        <v>5</v>
      </c>
      <c r="CA7" s="10">
        <v>5</v>
      </c>
      <c r="CB7" s="10">
        <v>6</v>
      </c>
      <c r="CC7" s="10">
        <v>1</v>
      </c>
      <c r="CD7" s="2">
        <v>0</v>
      </c>
      <c r="CE7" s="2">
        <v>0</v>
      </c>
      <c r="CF7" s="2">
        <v>0</v>
      </c>
      <c r="CG7" s="2">
        <v>0</v>
      </c>
      <c r="CH7" s="2">
        <v>1</v>
      </c>
      <c r="CI7" s="10">
        <v>0</v>
      </c>
      <c r="CJ7" s="10">
        <v>0</v>
      </c>
      <c r="CK7" s="10">
        <v>0</v>
      </c>
      <c r="CL7" s="10">
        <v>1</v>
      </c>
      <c r="CM7" s="10">
        <v>0</v>
      </c>
      <c r="CN7" s="10">
        <v>1</v>
      </c>
      <c r="CO7" s="10">
        <v>0</v>
      </c>
      <c r="CP7" s="10">
        <v>0</v>
      </c>
      <c r="CQ7" s="10">
        <v>1</v>
      </c>
      <c r="CR7" s="10">
        <v>0</v>
      </c>
      <c r="CS7" s="10">
        <v>0</v>
      </c>
      <c r="CT7" s="10">
        <v>1</v>
      </c>
      <c r="CU7" s="10">
        <v>0</v>
      </c>
      <c r="CV7" s="10">
        <v>0</v>
      </c>
      <c r="CW7" s="10">
        <v>1</v>
      </c>
      <c r="CX7" s="10">
        <v>0</v>
      </c>
      <c r="CY7" s="10">
        <v>1</v>
      </c>
      <c r="CZ7" s="10">
        <v>0</v>
      </c>
      <c r="DA7" s="10">
        <v>0</v>
      </c>
      <c r="DB7" s="10">
        <v>1</v>
      </c>
      <c r="DC7" s="10">
        <v>0</v>
      </c>
      <c r="DD7" s="10">
        <v>0</v>
      </c>
      <c r="DE7" s="10">
        <v>0</v>
      </c>
      <c r="DF7" s="10">
        <v>1</v>
      </c>
      <c r="DG7" s="10">
        <v>0</v>
      </c>
      <c r="DH7" s="10">
        <v>0</v>
      </c>
      <c r="DI7" s="10">
        <v>1</v>
      </c>
      <c r="DJ7" s="10">
        <v>0</v>
      </c>
    </row>
    <row r="8" spans="1:114" ht="15.5" x14ac:dyDescent="0.35">
      <c r="A8" s="7" t="s">
        <v>317</v>
      </c>
      <c r="B8" s="2" t="s">
        <v>174</v>
      </c>
      <c r="C8" s="2">
        <v>0</v>
      </c>
      <c r="D8" s="2">
        <v>0</v>
      </c>
      <c r="E8" s="2">
        <v>0</v>
      </c>
      <c r="F8" s="2">
        <v>1</v>
      </c>
      <c r="G8" s="2">
        <v>0</v>
      </c>
      <c r="H8" s="1">
        <f t="shared" si="0"/>
        <v>4</v>
      </c>
      <c r="I8" s="10">
        <v>1</v>
      </c>
      <c r="J8" s="10">
        <v>0</v>
      </c>
      <c r="K8" s="10">
        <v>1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1</v>
      </c>
      <c r="T8" s="8" t="s">
        <v>370</v>
      </c>
      <c r="U8" s="8" t="s">
        <v>370</v>
      </c>
      <c r="V8" s="8" t="s">
        <v>370</v>
      </c>
      <c r="W8" s="8" t="s">
        <v>370</v>
      </c>
      <c r="X8" s="8" t="s">
        <v>370</v>
      </c>
      <c r="Y8" s="8" t="s">
        <v>370</v>
      </c>
      <c r="Z8" s="10">
        <v>0</v>
      </c>
      <c r="AA8" s="10">
        <v>0</v>
      </c>
      <c r="AB8" s="10">
        <v>1</v>
      </c>
      <c r="AC8" s="10">
        <v>0</v>
      </c>
      <c r="AD8" s="10">
        <v>0</v>
      </c>
      <c r="AE8" s="10">
        <v>100</v>
      </c>
      <c r="AF8" s="8" t="s">
        <v>370</v>
      </c>
      <c r="AG8" s="8" t="s">
        <v>370</v>
      </c>
      <c r="AH8" s="8" t="s">
        <v>370</v>
      </c>
      <c r="AI8" s="8" t="s">
        <v>370</v>
      </c>
      <c r="AJ8" s="8" t="s">
        <v>370</v>
      </c>
      <c r="AK8" s="8" t="s">
        <v>370</v>
      </c>
      <c r="AL8" s="8" t="s">
        <v>370</v>
      </c>
      <c r="AM8" s="8" t="s">
        <v>370</v>
      </c>
      <c r="AN8" s="8" t="s">
        <v>370</v>
      </c>
      <c r="AO8" s="10" t="s">
        <v>370</v>
      </c>
      <c r="AP8" s="10" t="s">
        <v>370</v>
      </c>
      <c r="AQ8" s="12">
        <v>1</v>
      </c>
      <c r="AR8" s="10">
        <v>22</v>
      </c>
      <c r="AS8" s="10">
        <v>1</v>
      </c>
      <c r="AT8" s="10">
        <v>0</v>
      </c>
      <c r="AU8" s="10" t="s">
        <v>370</v>
      </c>
      <c r="AV8" s="10" t="s">
        <v>370</v>
      </c>
      <c r="AW8" s="10" t="s">
        <v>370</v>
      </c>
      <c r="AX8" s="10" t="s">
        <v>370</v>
      </c>
      <c r="AY8" s="10">
        <v>1</v>
      </c>
      <c r="AZ8" s="10">
        <v>0</v>
      </c>
      <c r="BA8" s="10">
        <v>1</v>
      </c>
      <c r="BB8" s="10">
        <v>0</v>
      </c>
      <c r="BC8" s="10">
        <v>1</v>
      </c>
      <c r="BD8" s="10">
        <v>0</v>
      </c>
      <c r="BE8" s="10">
        <v>1</v>
      </c>
      <c r="BF8" s="10">
        <v>1</v>
      </c>
      <c r="BG8" s="10">
        <v>0</v>
      </c>
      <c r="BH8" s="2">
        <v>1</v>
      </c>
      <c r="BI8" s="2">
        <v>1</v>
      </c>
      <c r="BJ8" s="10">
        <v>0</v>
      </c>
      <c r="BK8" s="10">
        <v>0</v>
      </c>
      <c r="BL8" s="10">
        <v>1</v>
      </c>
      <c r="BM8" s="10">
        <v>0</v>
      </c>
      <c r="BN8" s="10">
        <v>1</v>
      </c>
      <c r="BO8" s="10">
        <v>0</v>
      </c>
      <c r="BP8" s="10">
        <v>1</v>
      </c>
      <c r="BQ8" s="10">
        <v>0</v>
      </c>
      <c r="BR8" s="10">
        <v>1</v>
      </c>
      <c r="BS8" s="10">
        <v>0</v>
      </c>
      <c r="BT8" s="10">
        <v>7</v>
      </c>
      <c r="BU8" s="10">
        <v>7</v>
      </c>
      <c r="BV8" s="10">
        <v>7</v>
      </c>
      <c r="BW8" s="10">
        <v>6</v>
      </c>
      <c r="BX8" s="10">
        <v>5</v>
      </c>
      <c r="BY8" s="10">
        <v>5</v>
      </c>
      <c r="BZ8" s="10">
        <v>4</v>
      </c>
      <c r="CA8" s="10">
        <v>5</v>
      </c>
      <c r="CB8" s="10">
        <v>5</v>
      </c>
      <c r="CC8" s="10">
        <v>0</v>
      </c>
      <c r="CD8" s="2">
        <v>1</v>
      </c>
      <c r="CE8" s="2">
        <v>0</v>
      </c>
      <c r="CF8" s="2">
        <v>0</v>
      </c>
      <c r="CG8" s="2">
        <v>0</v>
      </c>
      <c r="CH8" s="2">
        <v>1</v>
      </c>
      <c r="CI8" s="10">
        <v>0</v>
      </c>
      <c r="CJ8" s="10">
        <v>1</v>
      </c>
      <c r="CK8" s="10">
        <v>0</v>
      </c>
      <c r="CL8" s="10">
        <v>0</v>
      </c>
      <c r="CM8" s="10">
        <v>0</v>
      </c>
      <c r="CN8" s="10">
        <v>1</v>
      </c>
      <c r="CO8" s="10">
        <v>0</v>
      </c>
      <c r="CP8" s="10">
        <v>0</v>
      </c>
      <c r="CQ8" s="10">
        <v>1</v>
      </c>
      <c r="CR8" s="10">
        <v>0</v>
      </c>
      <c r="CS8" s="10">
        <v>0</v>
      </c>
      <c r="CT8" s="10">
        <v>0</v>
      </c>
      <c r="CU8" s="10">
        <v>1</v>
      </c>
      <c r="CV8" s="10">
        <v>0</v>
      </c>
      <c r="CW8" s="10">
        <v>0</v>
      </c>
      <c r="CX8" s="10">
        <v>1</v>
      </c>
      <c r="CY8" s="10">
        <v>0</v>
      </c>
      <c r="CZ8" s="10">
        <v>1</v>
      </c>
      <c r="DA8" s="10">
        <v>0</v>
      </c>
      <c r="DB8" s="10">
        <v>0</v>
      </c>
      <c r="DC8" s="10">
        <v>0</v>
      </c>
      <c r="DD8" s="10">
        <v>1</v>
      </c>
      <c r="DE8" s="10">
        <v>0</v>
      </c>
      <c r="DF8" s="10">
        <v>1</v>
      </c>
      <c r="DG8" s="10">
        <v>0</v>
      </c>
      <c r="DH8" s="10">
        <v>0</v>
      </c>
      <c r="DI8" s="10">
        <v>1</v>
      </c>
      <c r="DJ8" s="10">
        <v>0</v>
      </c>
    </row>
    <row r="9" spans="1:114" x14ac:dyDescent="0.35">
      <c r="A9" s="7"/>
      <c r="B9" s="7"/>
      <c r="C9" s="7"/>
      <c r="D9" s="7"/>
      <c r="E9" s="7"/>
      <c r="F9" s="7"/>
      <c r="G9" s="7"/>
      <c r="H9" s="7"/>
      <c r="I9" s="7"/>
      <c r="J9" s="7"/>
      <c r="K9" s="7"/>
      <c r="L9" s="7"/>
      <c r="M9" s="7"/>
      <c r="N9" s="7"/>
      <c r="O9" s="7"/>
      <c r="P9" s="7"/>
      <c r="Q9" s="7"/>
      <c r="R9" s="7"/>
      <c r="S9" s="7"/>
      <c r="T9" s="7"/>
      <c r="U9" s="7"/>
      <c r="V9" s="7"/>
      <c r="W9" s="7"/>
      <c r="X9" s="7"/>
      <c r="Y9" s="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</row>
    <row r="10" spans="1:114" x14ac:dyDescent="0.35">
      <c r="H10" s="1"/>
    </row>
    <row r="11" spans="1:114" x14ac:dyDescent="0.35"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D11" s="1" t="s">
        <v>238</v>
      </c>
      <c r="CG11" s="1" t="s">
        <v>242</v>
      </c>
      <c r="CJ11" s="8" t="s">
        <v>244</v>
      </c>
      <c r="CK11" s="7"/>
      <c r="CM11" s="1" t="s">
        <v>246</v>
      </c>
      <c r="CP11" s="8" t="s">
        <v>250</v>
      </c>
      <c r="CS11" t="s">
        <v>291</v>
      </c>
      <c r="CV11" s="1" t="s">
        <v>253</v>
      </c>
      <c r="CY11" s="1" t="s">
        <v>256</v>
      </c>
    </row>
    <row r="12" spans="1:114" x14ac:dyDescent="0.35">
      <c r="AE12">
        <f>AVERAGE(AE3:AE8)</f>
        <v>95</v>
      </c>
      <c r="AF12" t="e">
        <f>AVERAGE(AF3:AF8)</f>
        <v>#DIV/0!</v>
      </c>
      <c r="AR12">
        <f>AVERAGE(AR3:AR8)</f>
        <v>21.666666666666668</v>
      </c>
      <c r="BT12">
        <f t="shared" ref="BT12:CB12" si="1">AVERAGE(BT3:BT8)</f>
        <v>7</v>
      </c>
      <c r="BU12">
        <f t="shared" si="1"/>
        <v>7</v>
      </c>
      <c r="BV12">
        <f t="shared" si="1"/>
        <v>6</v>
      </c>
      <c r="BW12">
        <f t="shared" si="1"/>
        <v>6.5</v>
      </c>
      <c r="BX12">
        <f t="shared" si="1"/>
        <v>6</v>
      </c>
      <c r="BY12">
        <f t="shared" si="1"/>
        <v>5.166666666666667</v>
      </c>
      <c r="BZ12">
        <f t="shared" si="1"/>
        <v>4.333333333333333</v>
      </c>
      <c r="CA12">
        <f t="shared" si="1"/>
        <v>4.833333333333333</v>
      </c>
      <c r="CB12">
        <f t="shared" si="1"/>
        <v>5</v>
      </c>
      <c r="CD12" s="1" t="s">
        <v>207</v>
      </c>
      <c r="CE12">
        <f>SUM(CM3:CM8)</f>
        <v>0</v>
      </c>
      <c r="CG12" s="1" t="s">
        <v>241</v>
      </c>
      <c r="CH12">
        <f>SUM(CQ3:CQ8)</f>
        <v>5</v>
      </c>
      <c r="CJ12" s="8" t="s">
        <v>197</v>
      </c>
      <c r="CK12" s="7">
        <f>SUM(CS3:CS8)</f>
        <v>0</v>
      </c>
      <c r="CM12" s="1" t="s">
        <v>247</v>
      </c>
      <c r="CN12">
        <f>SUM(CV3:CV8)</f>
        <v>0</v>
      </c>
      <c r="CP12" s="1" t="s">
        <v>197</v>
      </c>
      <c r="CQ12">
        <f>SUM(CY3:CY8)</f>
        <v>1</v>
      </c>
      <c r="CS12" t="s">
        <v>292</v>
      </c>
      <c r="CT12">
        <f>SUM(DB3:DB8)</f>
        <v>2</v>
      </c>
      <c r="CV12" s="1" t="s">
        <v>197</v>
      </c>
      <c r="CW12">
        <f>SUM(DE3:DE8)</f>
        <v>1</v>
      </c>
      <c r="CY12" s="1" t="s">
        <v>207</v>
      </c>
      <c r="CZ12">
        <f>SUM(DH3:DH8)</f>
        <v>0</v>
      </c>
    </row>
    <row r="13" spans="1:114" x14ac:dyDescent="0.35">
      <c r="CD13" s="1" t="s">
        <v>239</v>
      </c>
      <c r="CE13">
        <f>SUM(CN3:CN8)</f>
        <v>4</v>
      </c>
      <c r="CG13" s="1" t="s">
        <v>243</v>
      </c>
      <c r="CH13">
        <f>SUM(CR3:CR8)</f>
        <v>0</v>
      </c>
      <c r="CJ13" s="8" t="s">
        <v>245</v>
      </c>
      <c r="CK13" s="7">
        <f>SUM(CT3:CT8)</f>
        <v>4</v>
      </c>
      <c r="CM13" s="1" t="s">
        <v>248</v>
      </c>
      <c r="CN13">
        <f>SUM(CW3:CW8)</f>
        <v>1</v>
      </c>
      <c r="CP13" s="1" t="s">
        <v>252</v>
      </c>
      <c r="CQ13">
        <f>SUM(CZ3:CZ8)</f>
        <v>2</v>
      </c>
      <c r="CS13" t="s">
        <v>293</v>
      </c>
      <c r="CT13">
        <f>SUM(DC3:DC8)</f>
        <v>0</v>
      </c>
      <c r="CV13" s="1" t="s">
        <v>254</v>
      </c>
      <c r="CW13">
        <f>SUM(DF3:DF8)</f>
        <v>5</v>
      </c>
      <c r="CY13" s="1" t="s">
        <v>257</v>
      </c>
      <c r="CZ13">
        <f>SUM(DI3:DI8)</f>
        <v>6</v>
      </c>
    </row>
    <row r="14" spans="1:114" x14ac:dyDescent="0.35">
      <c r="B14" s="7"/>
      <c r="C14" s="8" t="s">
        <v>175</v>
      </c>
      <c r="D14" s="7"/>
      <c r="E14" s="7"/>
      <c r="F14" s="8" t="s">
        <v>181</v>
      </c>
      <c r="G14" s="7"/>
      <c r="H14" s="7"/>
      <c r="I14" s="7"/>
      <c r="J14" s="7" t="s">
        <v>184</v>
      </c>
      <c r="K14" s="7"/>
      <c r="L14" s="7"/>
      <c r="M14" s="8" t="s">
        <v>295</v>
      </c>
      <c r="N14" s="7"/>
      <c r="O14" s="7"/>
      <c r="P14" s="7" t="s">
        <v>265</v>
      </c>
      <c r="Q14" s="7"/>
      <c r="S14" s="7" t="s">
        <v>268</v>
      </c>
      <c r="T14" s="7"/>
      <c r="U14" s="7"/>
      <c r="V14" s="7" t="s">
        <v>273</v>
      </c>
      <c r="W14" s="7"/>
      <c r="X14" s="7"/>
      <c r="Y14" s="7" t="s">
        <v>296</v>
      </c>
      <c r="Z14" s="7"/>
      <c r="AA14" s="7"/>
      <c r="AB14" s="8" t="s">
        <v>190</v>
      </c>
      <c r="AE14" s="7" t="s">
        <v>281</v>
      </c>
      <c r="AF14" s="7"/>
      <c r="AH14" s="7" t="s">
        <v>282</v>
      </c>
      <c r="AI14" s="7"/>
      <c r="AK14" s="7" t="s">
        <v>283</v>
      </c>
      <c r="AL14" s="7"/>
      <c r="AM14" s="7"/>
      <c r="AN14" s="7" t="s">
        <v>195</v>
      </c>
      <c r="AO14" s="7"/>
      <c r="AP14" s="7"/>
      <c r="AQ14" s="7" t="s">
        <v>196</v>
      </c>
      <c r="AR14" s="7"/>
      <c r="AT14" s="7" t="s">
        <v>290</v>
      </c>
      <c r="AW14" s="8" t="s">
        <v>200</v>
      </c>
      <c r="AZ14" s="1" t="s">
        <v>204</v>
      </c>
      <c r="BC14" s="8" t="s">
        <v>205</v>
      </c>
      <c r="BF14" s="1" t="s">
        <v>208</v>
      </c>
      <c r="BI14" s="1" t="s">
        <v>210</v>
      </c>
      <c r="BL14" s="1" t="s">
        <v>214</v>
      </c>
      <c r="BO14" s="8" t="s">
        <v>217</v>
      </c>
      <c r="BP14" s="7"/>
      <c r="BU14" s="1" t="s">
        <v>227</v>
      </c>
      <c r="BX14" s="1" t="s">
        <v>230</v>
      </c>
      <c r="CA14" s="1" t="s">
        <v>235</v>
      </c>
      <c r="CD14" s="1" t="s">
        <v>240</v>
      </c>
      <c r="CE14">
        <f>SUM(CO3:CO8)</f>
        <v>1</v>
      </c>
      <c r="CG14" s="1" t="s">
        <v>189</v>
      </c>
      <c r="CH14">
        <v>1</v>
      </c>
      <c r="CJ14" s="8" t="s">
        <v>191</v>
      </c>
      <c r="CK14" s="7">
        <f>SUM(CU3:CU8)</f>
        <v>2</v>
      </c>
      <c r="CM14" s="1" t="s">
        <v>249</v>
      </c>
      <c r="CN14">
        <f>SUM(CX3:CX8)</f>
        <v>5</v>
      </c>
      <c r="CP14" s="1" t="s">
        <v>251</v>
      </c>
      <c r="CQ14">
        <f>SUM(DA3:DA8)</f>
        <v>3</v>
      </c>
      <c r="CS14" t="s">
        <v>294</v>
      </c>
      <c r="CT14">
        <f>SUM(DD3:DD8)</f>
        <v>5</v>
      </c>
      <c r="CV14" s="1" t="s">
        <v>255</v>
      </c>
      <c r="CW14">
        <f>SUM(DG3:DG8)</f>
        <v>0</v>
      </c>
      <c r="CY14" s="1" t="s">
        <v>258</v>
      </c>
      <c r="CZ14">
        <f>SUM(DJ3:DJ8)</f>
        <v>0</v>
      </c>
    </row>
    <row r="15" spans="1:114" ht="15.5" x14ac:dyDescent="0.35">
      <c r="C15" s="1" t="s">
        <v>176</v>
      </c>
      <c r="D15">
        <f>SUM(C3:C8)</f>
        <v>0</v>
      </c>
      <c r="F15" s="1" t="s">
        <v>182</v>
      </c>
      <c r="G15">
        <f>SUM(I3:I8)</f>
        <v>4</v>
      </c>
      <c r="J15" t="s">
        <v>185</v>
      </c>
      <c r="K15">
        <f>SUM(J3:J8)</f>
        <v>0</v>
      </c>
      <c r="M15" s="1" t="s">
        <v>260</v>
      </c>
      <c r="N15">
        <f>SUM(O3:O8)</f>
        <v>0</v>
      </c>
      <c r="P15" s="7" t="s">
        <v>266</v>
      </c>
      <c r="Q15" s="7">
        <f>SUM(T3:T8)</f>
        <v>0</v>
      </c>
      <c r="S15" t="s">
        <v>269</v>
      </c>
      <c r="T15">
        <f>SUM(V3:V8)</f>
        <v>0</v>
      </c>
      <c r="V15" t="s">
        <v>278</v>
      </c>
      <c r="W15">
        <f>SUM(Z3:Z8)</f>
        <v>1</v>
      </c>
      <c r="Y15" t="s">
        <v>29</v>
      </c>
      <c r="Z15">
        <f>SUM(AG3:AG8)</f>
        <v>0</v>
      </c>
      <c r="AB15" t="s">
        <v>191</v>
      </c>
      <c r="AC15">
        <f>SUM(AO3:AO8)</f>
        <v>4</v>
      </c>
      <c r="AE15" t="s">
        <v>191</v>
      </c>
      <c r="AF15">
        <f>SUM(AQ3:AQ8)</f>
        <v>6</v>
      </c>
      <c r="AH15" t="s">
        <v>209</v>
      </c>
      <c r="AI15">
        <f>SUM(AS3:AS8)</f>
        <v>5</v>
      </c>
      <c r="AK15" t="s">
        <v>284</v>
      </c>
      <c r="AL15">
        <f>SUM(AU3:AU8)</f>
        <v>0</v>
      </c>
      <c r="AN15" t="s">
        <v>209</v>
      </c>
      <c r="AO15">
        <f>SUM(AY3:AY8)</f>
        <v>6</v>
      </c>
      <c r="AQ15" t="s">
        <v>197</v>
      </c>
      <c r="AR15">
        <f>SUM(AZ3:AZ8)</f>
        <v>0</v>
      </c>
      <c r="AT15" t="s">
        <v>209</v>
      </c>
      <c r="AU15">
        <f>SUM(BC3:BC8)</f>
        <v>6</v>
      </c>
      <c r="AW15" s="1" t="s">
        <v>201</v>
      </c>
      <c r="AX15">
        <f>SUM(BE3:BE8)</f>
        <v>6</v>
      </c>
      <c r="AZ15" s="1" t="s">
        <v>201</v>
      </c>
      <c r="BA15">
        <f>SUM(BH3:BH8)</f>
        <v>6</v>
      </c>
      <c r="BC15" s="1" t="s">
        <v>191</v>
      </c>
      <c r="BD15" s="7">
        <f>SUM(BK3:BK8)</f>
        <v>5</v>
      </c>
      <c r="BE15" s="7"/>
      <c r="BF15" s="8" t="s">
        <v>209</v>
      </c>
      <c r="BG15" s="7">
        <f>SUM(BN3:BN8)</f>
        <v>6</v>
      </c>
      <c r="BH15" s="7"/>
      <c r="BI15" s="8" t="s">
        <v>211</v>
      </c>
      <c r="BJ15" s="7">
        <f>SUM(BP3:BP8)-BJ17</f>
        <v>5</v>
      </c>
      <c r="BL15" s="1" t="s">
        <v>215</v>
      </c>
      <c r="BM15" s="7">
        <f>SUM(BR3:BR8)-BM17</f>
        <v>6</v>
      </c>
      <c r="BO15" s="1" t="s">
        <v>218</v>
      </c>
      <c r="BP15">
        <f>AVERAGE(BT3:BT8)</f>
        <v>7</v>
      </c>
      <c r="BR15" s="1" t="s">
        <v>223</v>
      </c>
      <c r="BS15">
        <f>BX12</f>
        <v>6</v>
      </c>
      <c r="BU15" s="8" t="s">
        <v>197</v>
      </c>
      <c r="BV15" s="7">
        <f>SUM(CC3:CC8)</f>
        <v>1</v>
      </c>
      <c r="BW15" s="7"/>
      <c r="BX15" s="8" t="s">
        <v>231</v>
      </c>
      <c r="BY15" s="7">
        <f>SUM(CF3:CF8)</f>
        <v>0</v>
      </c>
      <c r="BZ15" s="7"/>
      <c r="CA15" s="8" t="s">
        <v>236</v>
      </c>
      <c r="CB15" s="7">
        <f>SUM(CJ3:CJ8)</f>
        <v>5</v>
      </c>
      <c r="CC15" s="7"/>
      <c r="CD15" s="10" t="s">
        <v>241</v>
      </c>
      <c r="CE15" s="7">
        <f>SUM(CP3:CP8)</f>
        <v>1</v>
      </c>
      <c r="CF15" s="7"/>
      <c r="CJ15" s="8" t="s">
        <v>189</v>
      </c>
      <c r="CK15" s="7">
        <v>0</v>
      </c>
      <c r="CM15" s="1" t="s">
        <v>189</v>
      </c>
      <c r="CN15" s="7">
        <v>0</v>
      </c>
      <c r="CP15" s="8" t="s">
        <v>189</v>
      </c>
      <c r="CQ15" s="7">
        <v>0</v>
      </c>
      <c r="CR15" s="7"/>
      <c r="CS15" s="7" t="s">
        <v>189</v>
      </c>
      <c r="CT15" s="7">
        <v>0</v>
      </c>
      <c r="CU15" s="7"/>
      <c r="CV15" s="8" t="s">
        <v>189</v>
      </c>
      <c r="CW15" s="7">
        <v>0</v>
      </c>
      <c r="CX15" s="7"/>
      <c r="CY15" s="8" t="s">
        <v>189</v>
      </c>
      <c r="CZ15" s="7">
        <v>0</v>
      </c>
      <c r="DA15" s="7"/>
      <c r="DB15" s="7"/>
    </row>
    <row r="16" spans="1:114" x14ac:dyDescent="0.35">
      <c r="C16" s="1" t="s">
        <v>178</v>
      </c>
      <c r="D16">
        <f>SUM(D3:D8)</f>
        <v>0</v>
      </c>
      <c r="F16" t="s">
        <v>183</v>
      </c>
      <c r="G16" s="7">
        <f>6-G15-G17</f>
        <v>2</v>
      </c>
      <c r="J16" t="s">
        <v>186</v>
      </c>
      <c r="K16">
        <f>SUM(K3:K8)</f>
        <v>4</v>
      </c>
      <c r="M16" s="1" t="s">
        <v>261</v>
      </c>
      <c r="N16">
        <f>SUM(P3:P8)</f>
        <v>0</v>
      </c>
      <c r="P16" s="7" t="s">
        <v>267</v>
      </c>
      <c r="Q16" s="7">
        <f>SUM(U3:U8)</f>
        <v>0</v>
      </c>
      <c r="S16" t="s">
        <v>270</v>
      </c>
      <c r="T16">
        <f>SUM(W3:W8)</f>
        <v>0</v>
      </c>
      <c r="V16" t="s">
        <v>274</v>
      </c>
      <c r="W16">
        <f>SUM(AA3:AA8)</f>
        <v>1</v>
      </c>
      <c r="Y16" t="s">
        <v>159</v>
      </c>
      <c r="Z16">
        <f>SUM(AH3:AH8)</f>
        <v>0</v>
      </c>
      <c r="AB16" t="s">
        <v>197</v>
      </c>
      <c r="AC16">
        <f>SUM(AP3:AP8)</f>
        <v>0</v>
      </c>
      <c r="AE16" s="7" t="s">
        <v>197</v>
      </c>
      <c r="AF16" s="7">
        <v>0</v>
      </c>
      <c r="AH16" t="s">
        <v>197</v>
      </c>
      <c r="AI16">
        <f>SUM(AT3:AT8)</f>
        <v>1</v>
      </c>
      <c r="AK16" t="s">
        <v>193</v>
      </c>
      <c r="AL16">
        <f>SUM(AV3:AV8)</f>
        <v>0</v>
      </c>
      <c r="AN16" t="s">
        <v>197</v>
      </c>
      <c r="AO16" s="7">
        <f>6-AO15</f>
        <v>0</v>
      </c>
      <c r="AQ16" t="s">
        <v>198</v>
      </c>
      <c r="AR16">
        <f>SUM(BA3:BA8)</f>
        <v>5</v>
      </c>
      <c r="AT16" t="s">
        <v>197</v>
      </c>
      <c r="AU16">
        <f>SUM(BD3:BD8)</f>
        <v>0</v>
      </c>
      <c r="AW16" s="1" t="s">
        <v>202</v>
      </c>
      <c r="AX16">
        <f>SUM(BF3:BF8)</f>
        <v>5</v>
      </c>
      <c r="AZ16" s="1" t="s">
        <v>202</v>
      </c>
      <c r="BA16">
        <f>SUM(BI3:BI8)</f>
        <v>4</v>
      </c>
      <c r="BC16" s="1" t="s">
        <v>206</v>
      </c>
      <c r="BD16" s="7">
        <f>SUM(BL3:BL8)</f>
        <v>1</v>
      </c>
      <c r="BE16" s="7"/>
      <c r="BF16" s="8" t="s">
        <v>192</v>
      </c>
      <c r="BG16" s="7">
        <f>SUM(BO3:BO8)</f>
        <v>0</v>
      </c>
      <c r="BH16" s="7"/>
      <c r="BI16" s="8" t="s">
        <v>212</v>
      </c>
      <c r="BJ16" s="7">
        <f>SUM(BQ3:BQ8)-BJ17</f>
        <v>0</v>
      </c>
      <c r="BL16" s="1" t="s">
        <v>216</v>
      </c>
      <c r="BM16" s="7">
        <f>SUM(BS3:BS8)-BM17</f>
        <v>0</v>
      </c>
      <c r="BO16" s="1" t="s">
        <v>219</v>
      </c>
      <c r="BP16">
        <f>BU12</f>
        <v>7</v>
      </c>
      <c r="BR16" s="1" t="s">
        <v>224</v>
      </c>
      <c r="BS16">
        <f>BY12</f>
        <v>5.166666666666667</v>
      </c>
      <c r="BU16" s="8" t="s">
        <v>228</v>
      </c>
      <c r="BV16" s="7">
        <f>SUM(CD3:CD8)</f>
        <v>5</v>
      </c>
      <c r="BW16" s="7"/>
      <c r="BX16" s="8" t="s">
        <v>232</v>
      </c>
      <c r="BY16" s="7">
        <f>SUM(CG3:CG8)</f>
        <v>0</v>
      </c>
      <c r="BZ16" s="7"/>
      <c r="CA16" s="8" t="s">
        <v>237</v>
      </c>
      <c r="CB16" s="7">
        <f>SUM(CK3:CK8)</f>
        <v>0</v>
      </c>
      <c r="CC16" s="7"/>
      <c r="CD16" s="8" t="s">
        <v>189</v>
      </c>
      <c r="CE16" s="7">
        <v>0</v>
      </c>
      <c r="CF16" s="7"/>
      <c r="CJ16" s="7"/>
      <c r="CK16" s="7"/>
      <c r="CP16" s="7"/>
      <c r="CQ16" s="7"/>
      <c r="CR16" s="7"/>
      <c r="CS16" s="7"/>
      <c r="CT16" s="7"/>
      <c r="CU16" s="7"/>
      <c r="CV16" s="7"/>
      <c r="CW16" s="7"/>
      <c r="CX16" s="7"/>
      <c r="CY16" s="7"/>
      <c r="CZ16" s="7"/>
      <c r="DA16" s="7"/>
      <c r="DB16" s="7"/>
    </row>
    <row r="17" spans="3:84" x14ac:dyDescent="0.35">
      <c r="C17" s="1" t="s">
        <v>177</v>
      </c>
      <c r="D17">
        <f>SUM(E3:E8)</f>
        <v>1</v>
      </c>
      <c r="F17" t="s">
        <v>259</v>
      </c>
      <c r="G17" s="7">
        <v>0</v>
      </c>
      <c r="J17" t="s">
        <v>187</v>
      </c>
      <c r="K17">
        <f>SUM(L3:L8)</f>
        <v>2</v>
      </c>
      <c r="M17" s="1" t="s">
        <v>262</v>
      </c>
      <c r="N17">
        <f>SUM(Q3:Q8)</f>
        <v>5</v>
      </c>
      <c r="P17" s="7" t="s">
        <v>189</v>
      </c>
      <c r="Q17" s="9">
        <v>6</v>
      </c>
      <c r="S17" t="s">
        <v>271</v>
      </c>
      <c r="T17">
        <f>SUM(X3:X8)</f>
        <v>0</v>
      </c>
      <c r="V17" t="s">
        <v>275</v>
      </c>
      <c r="W17">
        <f>SUM(AB3:AB8)</f>
        <v>4</v>
      </c>
      <c r="Y17" t="s">
        <v>30</v>
      </c>
      <c r="Z17">
        <f>SUM(AI3:AI8)</f>
        <v>0</v>
      </c>
      <c r="AB17" t="s">
        <v>189</v>
      </c>
      <c r="AC17" s="7">
        <v>2</v>
      </c>
      <c r="AE17" s="7" t="s">
        <v>189</v>
      </c>
      <c r="AF17" s="9">
        <v>0</v>
      </c>
      <c r="AH17" t="s">
        <v>189</v>
      </c>
      <c r="AI17" s="7">
        <v>0</v>
      </c>
      <c r="AK17" t="s">
        <v>194</v>
      </c>
      <c r="AL17">
        <f>SUM(AW3:AW8)</f>
        <v>0</v>
      </c>
      <c r="AN17" s="1" t="s">
        <v>189</v>
      </c>
      <c r="AO17" s="7">
        <v>0</v>
      </c>
      <c r="AQ17" t="s">
        <v>199</v>
      </c>
      <c r="AR17">
        <f>SUM(BB3:BB8)</f>
        <v>1</v>
      </c>
      <c r="AT17" t="s">
        <v>189</v>
      </c>
      <c r="AU17" s="7">
        <v>0</v>
      </c>
      <c r="AW17" s="1" t="s">
        <v>203</v>
      </c>
      <c r="AX17">
        <f>SUM(BG3:BG8)</f>
        <v>0</v>
      </c>
      <c r="AZ17" s="1" t="s">
        <v>203</v>
      </c>
      <c r="BA17">
        <f>SUM(BJ3:BJ8)</f>
        <v>0</v>
      </c>
      <c r="BC17" s="1" t="s">
        <v>207</v>
      </c>
      <c r="BD17" s="7">
        <f>SUM(BM3:BM8)</f>
        <v>0</v>
      </c>
      <c r="BE17" s="7"/>
      <c r="BF17" s="8" t="s">
        <v>189</v>
      </c>
      <c r="BG17" s="7">
        <v>0</v>
      </c>
      <c r="BH17" s="7"/>
      <c r="BI17" s="8" t="s">
        <v>213</v>
      </c>
      <c r="BJ17" s="7">
        <v>1</v>
      </c>
      <c r="BL17" s="1" t="s">
        <v>213</v>
      </c>
      <c r="BM17" s="7">
        <v>0</v>
      </c>
      <c r="BO17" s="1" t="s">
        <v>220</v>
      </c>
      <c r="BP17">
        <f>BV12</f>
        <v>6</v>
      </c>
      <c r="BR17" s="1" t="s">
        <v>222</v>
      </c>
      <c r="BS17">
        <f>BZ12</f>
        <v>4.333333333333333</v>
      </c>
      <c r="BU17" s="8" t="s">
        <v>229</v>
      </c>
      <c r="BV17" s="7">
        <f>SUM(CE3:CE8)</f>
        <v>0</v>
      </c>
      <c r="BW17" s="7"/>
      <c r="BX17" s="8" t="s">
        <v>233</v>
      </c>
      <c r="BY17" s="7">
        <f>SUM(CH3:CH8)</f>
        <v>5</v>
      </c>
      <c r="BZ17" s="7"/>
      <c r="CA17" s="8" t="s">
        <v>213</v>
      </c>
      <c r="CB17" s="7">
        <f>SUM(CL3:CL8)</f>
        <v>1</v>
      </c>
      <c r="CC17" s="7"/>
      <c r="CD17" s="7"/>
      <c r="CE17" s="7"/>
      <c r="CF17" s="7"/>
    </row>
    <row r="18" spans="3:84" ht="15.5" x14ac:dyDescent="0.35">
      <c r="C18" s="2" t="s">
        <v>179</v>
      </c>
      <c r="D18">
        <f>SUM(F3:F8)</f>
        <v>5</v>
      </c>
      <c r="J18" t="s">
        <v>188</v>
      </c>
      <c r="K18">
        <f>SUM(M3:M8)</f>
        <v>0</v>
      </c>
      <c r="M18" s="1" t="s">
        <v>263</v>
      </c>
      <c r="N18">
        <f>SUM(R3:R8)</f>
        <v>0</v>
      </c>
      <c r="S18" t="s">
        <v>272</v>
      </c>
      <c r="T18">
        <f>SUM(Y3:Y8)</f>
        <v>0</v>
      </c>
      <c r="V18" t="s">
        <v>276</v>
      </c>
      <c r="W18">
        <f>SUM(AC3:AC8)</f>
        <v>0</v>
      </c>
      <c r="Y18" t="s">
        <v>31</v>
      </c>
      <c r="Z18">
        <v>0</v>
      </c>
      <c r="AK18" t="s">
        <v>285</v>
      </c>
      <c r="AL18">
        <f>SUM(AX3:AX8)</f>
        <v>0</v>
      </c>
      <c r="AQ18" s="1" t="s">
        <v>189</v>
      </c>
      <c r="AR18" s="7">
        <v>0</v>
      </c>
      <c r="AW18" s="1" t="s">
        <v>189</v>
      </c>
      <c r="AX18" s="7">
        <v>0</v>
      </c>
      <c r="AY18" s="7"/>
      <c r="AZ18" s="8" t="s">
        <v>189</v>
      </c>
      <c r="BA18" s="7"/>
      <c r="BC18" s="1" t="s">
        <v>189</v>
      </c>
      <c r="BD18" s="7">
        <v>0</v>
      </c>
      <c r="BE18" s="7"/>
      <c r="BF18" s="7"/>
      <c r="BG18" s="7"/>
      <c r="BH18" s="7"/>
      <c r="BI18" s="8" t="s">
        <v>189</v>
      </c>
      <c r="BJ18" s="7">
        <v>0</v>
      </c>
      <c r="BL18" s="1" t="s">
        <v>189</v>
      </c>
      <c r="BM18" s="7">
        <v>0</v>
      </c>
      <c r="BO18" s="2" t="s">
        <v>221</v>
      </c>
      <c r="BP18">
        <f>BW12</f>
        <v>6.5</v>
      </c>
      <c r="BR18" s="2" t="s">
        <v>225</v>
      </c>
      <c r="BS18">
        <f>CA12</f>
        <v>4.833333333333333</v>
      </c>
      <c r="BU18" s="1" t="s">
        <v>189</v>
      </c>
      <c r="BV18" s="7">
        <v>0</v>
      </c>
      <c r="BW18" s="7"/>
      <c r="BX18" s="10" t="s">
        <v>234</v>
      </c>
      <c r="BY18" s="7">
        <f>SUM(CI3:CI8)</f>
        <v>1</v>
      </c>
      <c r="BZ18" s="7"/>
      <c r="CA18" s="8" t="s">
        <v>189</v>
      </c>
      <c r="CB18" s="7">
        <v>0</v>
      </c>
      <c r="CC18" s="7"/>
      <c r="CD18" s="7"/>
      <c r="CE18" s="7"/>
      <c r="CF18" s="7"/>
    </row>
    <row r="19" spans="3:84" ht="15.5" x14ac:dyDescent="0.35">
      <c r="C19" s="2" t="s">
        <v>180</v>
      </c>
      <c r="D19">
        <f>SUM(G3:G8)</f>
        <v>0</v>
      </c>
      <c r="J19" t="s">
        <v>35</v>
      </c>
      <c r="K19">
        <f>SUM(N3:N8)</f>
        <v>0</v>
      </c>
      <c r="M19" s="2" t="s">
        <v>264</v>
      </c>
      <c r="N19">
        <f>SUM(S3:S8)</f>
        <v>1</v>
      </c>
      <c r="S19" s="7" t="s">
        <v>189</v>
      </c>
      <c r="T19" s="9">
        <v>6</v>
      </c>
      <c r="V19" t="s">
        <v>277</v>
      </c>
      <c r="W19">
        <f>SUM(AD3:AD8)</f>
        <v>0</v>
      </c>
      <c r="Y19" t="s">
        <v>279</v>
      </c>
      <c r="Z19">
        <f>SUM(AI3:AI8)</f>
        <v>0</v>
      </c>
      <c r="AK19" t="s">
        <v>189</v>
      </c>
      <c r="AL19" s="7">
        <v>6</v>
      </c>
      <c r="BD19" s="7"/>
      <c r="BE19" s="7"/>
      <c r="BF19" s="7"/>
      <c r="BG19" s="7"/>
      <c r="BH19" s="7"/>
      <c r="BI19" s="7"/>
      <c r="BJ19" s="7"/>
      <c r="BR19" s="2" t="s">
        <v>226</v>
      </c>
      <c r="BS19">
        <f>CB12</f>
        <v>5</v>
      </c>
      <c r="BU19" s="7"/>
      <c r="BV19" s="7"/>
      <c r="BW19" s="7"/>
      <c r="BX19" s="1" t="s">
        <v>189</v>
      </c>
      <c r="BY19" s="7">
        <v>0</v>
      </c>
      <c r="BZ19" s="7"/>
      <c r="CA19" s="7"/>
      <c r="CB19" s="7"/>
      <c r="CC19" s="7"/>
      <c r="CD19" s="7"/>
      <c r="CE19" s="7"/>
      <c r="CF19" s="7"/>
    </row>
    <row r="20" spans="3:84" x14ac:dyDescent="0.35">
      <c r="J20" s="1" t="s">
        <v>189</v>
      </c>
      <c r="K20" s="7">
        <v>0</v>
      </c>
      <c r="V20" s="7" t="s">
        <v>189</v>
      </c>
      <c r="W20" s="9">
        <v>0</v>
      </c>
      <c r="Y20" t="s">
        <v>280</v>
      </c>
      <c r="Z20">
        <f>SUM(AI3:AI8)</f>
        <v>0</v>
      </c>
    </row>
    <row r="21" spans="3:84" x14ac:dyDescent="0.35">
      <c r="C21" t="s">
        <v>311</v>
      </c>
      <c r="Y21" t="s">
        <v>35</v>
      </c>
      <c r="Z21">
        <f>SUM(AI3:AI8)</f>
        <v>0</v>
      </c>
    </row>
    <row r="22" spans="3:84" x14ac:dyDescent="0.35">
      <c r="C22" t="s">
        <v>316</v>
      </c>
      <c r="D22">
        <v>4</v>
      </c>
      <c r="Y22" s="7" t="s">
        <v>189</v>
      </c>
      <c r="Z22" s="9">
        <v>6</v>
      </c>
    </row>
    <row r="23" spans="3:84" x14ac:dyDescent="0.35">
      <c r="C23" t="s">
        <v>367</v>
      </c>
      <c r="D23">
        <v>9</v>
      </c>
    </row>
    <row r="24" spans="3:84" x14ac:dyDescent="0.35">
      <c r="C24" t="s">
        <v>317</v>
      </c>
      <c r="D24">
        <v>6</v>
      </c>
    </row>
    <row r="25" spans="3:84" x14ac:dyDescent="0.35">
      <c r="C25" t="s">
        <v>313</v>
      </c>
      <c r="D25">
        <v>9</v>
      </c>
    </row>
    <row r="26" spans="3:84" x14ac:dyDescent="0.35">
      <c r="C26" s="7" t="s">
        <v>374</v>
      </c>
      <c r="D26" s="7">
        <v>22</v>
      </c>
    </row>
    <row r="27" spans="3:84" x14ac:dyDescent="0.35">
      <c r="C27" t="s">
        <v>312</v>
      </c>
      <c r="D27">
        <v>37</v>
      </c>
    </row>
    <row r="28" spans="3:84" x14ac:dyDescent="0.35">
      <c r="C28" t="s">
        <v>369</v>
      </c>
      <c r="D28">
        <v>9</v>
      </c>
    </row>
    <row r="29" spans="3:84" x14ac:dyDescent="0.35">
      <c r="C29" t="s">
        <v>368</v>
      </c>
      <c r="D29">
        <v>4</v>
      </c>
    </row>
    <row r="30" spans="3:84" x14ac:dyDescent="0.35">
      <c r="C30" t="s">
        <v>315</v>
      </c>
      <c r="D30">
        <v>14</v>
      </c>
    </row>
    <row r="31" spans="3:84" x14ac:dyDescent="0.35">
      <c r="C31" t="s">
        <v>314</v>
      </c>
      <c r="D31">
        <v>11</v>
      </c>
    </row>
    <row r="32" spans="3:84" x14ac:dyDescent="0.35">
      <c r="C32" t="s">
        <v>366</v>
      </c>
      <c r="D32">
        <v>24</v>
      </c>
    </row>
    <row r="131" spans="1:114" s="7" customFormat="1" x14ac:dyDescent="0.35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</row>
    <row r="134" spans="1:114" ht="13.5" customHeight="1" x14ac:dyDescent="0.35"/>
  </sheetData>
  <mergeCells count="30">
    <mergeCell ref="DB1:DD1"/>
    <mergeCell ref="DE1:DG1"/>
    <mergeCell ref="DH1:DJ1"/>
    <mergeCell ref="CC1:CE1"/>
    <mergeCell ref="CF1:CI1"/>
    <mergeCell ref="CJ1:CL1"/>
    <mergeCell ref="CM1:CP1"/>
    <mergeCell ref="CQ1:CR1"/>
    <mergeCell ref="C1:H1"/>
    <mergeCell ref="O1:S1"/>
    <mergeCell ref="V1:Y1"/>
    <mergeCell ref="AG1:AN1"/>
    <mergeCell ref="J1:N1"/>
    <mergeCell ref="T1:U1"/>
    <mergeCell ref="Z1:AD1"/>
    <mergeCell ref="AU1:AX1"/>
    <mergeCell ref="CS1:CU1"/>
    <mergeCell ref="CY1:DA1"/>
    <mergeCell ref="AO1:AP1"/>
    <mergeCell ref="AS1:AT1"/>
    <mergeCell ref="AZ1:BB1"/>
    <mergeCell ref="BC1:BD1"/>
    <mergeCell ref="BE1:BG1"/>
    <mergeCell ref="BH1:BJ1"/>
    <mergeCell ref="BK1:BM1"/>
    <mergeCell ref="BN1:BO1"/>
    <mergeCell ref="BP1:BQ1"/>
    <mergeCell ref="BR1:BS1"/>
    <mergeCell ref="BT1:BW1"/>
    <mergeCell ref="CV1:CX1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099D6-9663-46B3-B0C5-C736DD418151}">
  <dimension ref="A1:DJ136"/>
  <sheetViews>
    <sheetView zoomScale="85" zoomScaleNormal="85" workbookViewId="0">
      <pane ySplit="2" topLeftCell="A3" activePane="bottomLeft" state="frozen"/>
      <selection pane="bottomLeft" activeCell="A2" sqref="A2"/>
    </sheetView>
  </sheetViews>
  <sheetFormatPr defaultRowHeight="14.5" x14ac:dyDescent="0.35"/>
  <cols>
    <col min="1" max="1" width="12" bestFit="1" customWidth="1"/>
    <col min="26" max="26" width="9.453125" bestFit="1" customWidth="1"/>
    <col min="46" max="46" width="8.81640625" customWidth="1"/>
    <col min="114" max="114" width="13.26953125" customWidth="1"/>
  </cols>
  <sheetData>
    <row r="1" spans="1:114" s="18" customFormat="1" ht="44" customHeight="1" thickBot="1" x14ac:dyDescent="0.85">
      <c r="A1" s="19">
        <v>1</v>
      </c>
      <c r="B1" s="19"/>
      <c r="C1" s="36">
        <v>2</v>
      </c>
      <c r="D1" s="37"/>
      <c r="E1" s="37"/>
      <c r="F1" s="37"/>
      <c r="G1" s="37"/>
      <c r="H1" s="38"/>
      <c r="I1" s="19">
        <v>3</v>
      </c>
      <c r="J1" s="39">
        <v>4</v>
      </c>
      <c r="K1" s="39"/>
      <c r="L1" s="39"/>
      <c r="M1" s="39"/>
      <c r="N1" s="39"/>
      <c r="O1" s="36">
        <v>5</v>
      </c>
      <c r="P1" s="37"/>
      <c r="Q1" s="37"/>
      <c r="R1" s="37"/>
      <c r="S1" s="38"/>
      <c r="T1" s="40">
        <v>6</v>
      </c>
      <c r="U1" s="40"/>
      <c r="V1" s="36">
        <v>7</v>
      </c>
      <c r="W1" s="37"/>
      <c r="X1" s="37"/>
      <c r="Y1" s="38"/>
      <c r="Z1" s="36" t="s">
        <v>380</v>
      </c>
      <c r="AA1" s="37"/>
      <c r="AB1" s="37"/>
      <c r="AC1" s="37"/>
      <c r="AD1" s="38"/>
      <c r="AE1" s="23" t="s">
        <v>381</v>
      </c>
      <c r="AF1" s="19">
        <v>9</v>
      </c>
      <c r="AG1" s="36">
        <v>10</v>
      </c>
      <c r="AH1" s="37"/>
      <c r="AI1" s="37"/>
      <c r="AJ1" s="37"/>
      <c r="AK1" s="37"/>
      <c r="AL1" s="37"/>
      <c r="AM1" s="37"/>
      <c r="AN1" s="38"/>
      <c r="AO1" s="36">
        <v>11</v>
      </c>
      <c r="AP1" s="37"/>
      <c r="AQ1" s="20" t="s">
        <v>382</v>
      </c>
      <c r="AR1" s="20" t="s">
        <v>383</v>
      </c>
      <c r="AS1" s="41" t="s">
        <v>384</v>
      </c>
      <c r="AT1" s="42"/>
      <c r="AU1" s="38">
        <v>13</v>
      </c>
      <c r="AV1" s="39"/>
      <c r="AW1" s="39"/>
      <c r="AX1" s="39"/>
      <c r="AY1" s="19">
        <v>14</v>
      </c>
      <c r="AZ1" s="36">
        <v>15</v>
      </c>
      <c r="BA1" s="37"/>
      <c r="BB1" s="38"/>
      <c r="BC1" s="36">
        <v>16</v>
      </c>
      <c r="BD1" s="38"/>
      <c r="BE1" s="36">
        <v>17</v>
      </c>
      <c r="BF1" s="37"/>
      <c r="BG1" s="38"/>
      <c r="BH1" s="36">
        <v>18</v>
      </c>
      <c r="BI1" s="37"/>
      <c r="BJ1" s="38"/>
      <c r="BK1" s="36">
        <v>19</v>
      </c>
      <c r="BL1" s="37"/>
      <c r="BM1" s="38"/>
      <c r="BN1" s="36">
        <v>20</v>
      </c>
      <c r="BO1" s="38"/>
      <c r="BP1" s="36">
        <v>21</v>
      </c>
      <c r="BQ1" s="38"/>
      <c r="BR1" s="36">
        <v>22</v>
      </c>
      <c r="BS1" s="38"/>
      <c r="BT1" s="36">
        <v>23</v>
      </c>
      <c r="BU1" s="37"/>
      <c r="BV1" s="37"/>
      <c r="BW1" s="38"/>
      <c r="BX1" s="19">
        <v>24</v>
      </c>
      <c r="BY1" s="19">
        <v>25</v>
      </c>
      <c r="BZ1" s="19">
        <v>26</v>
      </c>
      <c r="CA1" s="19">
        <v>27</v>
      </c>
      <c r="CB1" s="19">
        <v>28</v>
      </c>
      <c r="CC1" s="36">
        <v>29</v>
      </c>
      <c r="CD1" s="37"/>
      <c r="CE1" s="38"/>
      <c r="CF1" s="36">
        <v>30</v>
      </c>
      <c r="CG1" s="37"/>
      <c r="CH1" s="37"/>
      <c r="CI1" s="38"/>
      <c r="CJ1" s="36">
        <v>31</v>
      </c>
      <c r="CK1" s="37"/>
      <c r="CL1" s="38"/>
      <c r="CM1" s="36">
        <v>32</v>
      </c>
      <c r="CN1" s="37"/>
      <c r="CO1" s="37"/>
      <c r="CP1" s="38"/>
      <c r="CQ1" s="36">
        <v>33</v>
      </c>
      <c r="CR1" s="38"/>
      <c r="CS1" s="36">
        <v>34</v>
      </c>
      <c r="CT1" s="37"/>
      <c r="CU1" s="38"/>
      <c r="CV1" s="36">
        <v>35</v>
      </c>
      <c r="CW1" s="37"/>
      <c r="CX1" s="38"/>
      <c r="CY1" s="36">
        <v>36</v>
      </c>
      <c r="CZ1" s="37"/>
      <c r="DA1" s="38"/>
      <c r="DB1" s="36">
        <v>37</v>
      </c>
      <c r="DC1" s="37"/>
      <c r="DD1" s="38"/>
      <c r="DE1" s="36">
        <v>38</v>
      </c>
      <c r="DF1" s="37"/>
      <c r="DG1" s="38"/>
      <c r="DH1" s="36">
        <v>39</v>
      </c>
      <c r="DI1" s="37"/>
      <c r="DJ1" s="38"/>
    </row>
    <row r="2" spans="1:114" s="6" customFormat="1" ht="101.5" x14ac:dyDescent="0.35">
      <c r="A2" s="24" t="s">
        <v>377</v>
      </c>
      <c r="B2" s="4" t="s">
        <v>0</v>
      </c>
      <c r="C2" s="4" t="s">
        <v>1</v>
      </c>
      <c r="D2" s="4" t="s">
        <v>2</v>
      </c>
      <c r="E2" s="4" t="s">
        <v>3</v>
      </c>
      <c r="F2" s="4" t="s">
        <v>4</v>
      </c>
      <c r="G2" s="4" t="s">
        <v>5</v>
      </c>
      <c r="H2" s="11" t="s">
        <v>364</v>
      </c>
      <c r="I2" s="4" t="s">
        <v>6</v>
      </c>
      <c r="J2" s="4" t="s">
        <v>7</v>
      </c>
      <c r="K2" s="4" t="s">
        <v>8</v>
      </c>
      <c r="L2" s="4" t="s">
        <v>9</v>
      </c>
      <c r="M2" s="4" t="s">
        <v>10</v>
      </c>
      <c r="N2" s="4" t="s">
        <v>11</v>
      </c>
      <c r="O2" s="4" t="s">
        <v>12</v>
      </c>
      <c r="P2" s="4" t="s">
        <v>13</v>
      </c>
      <c r="Q2" s="4" t="s">
        <v>14</v>
      </c>
      <c r="R2" s="4" t="s">
        <v>15</v>
      </c>
      <c r="S2" s="4" t="s">
        <v>16</v>
      </c>
      <c r="T2" s="5" t="s">
        <v>17</v>
      </c>
      <c r="U2" s="5" t="s">
        <v>116</v>
      </c>
      <c r="V2" s="4" t="s">
        <v>18</v>
      </c>
      <c r="W2" s="4" t="s">
        <v>19</v>
      </c>
      <c r="X2" s="4" t="s">
        <v>20</v>
      </c>
      <c r="Y2" s="4" t="s">
        <v>21</v>
      </c>
      <c r="Z2" s="4" t="s">
        <v>22</v>
      </c>
      <c r="AA2" s="4" t="s">
        <v>23</v>
      </c>
      <c r="AB2" s="4" t="s">
        <v>24</v>
      </c>
      <c r="AC2" s="4" t="s">
        <v>25</v>
      </c>
      <c r="AD2" s="4" t="s">
        <v>26</v>
      </c>
      <c r="AE2" s="4" t="s">
        <v>27</v>
      </c>
      <c r="AF2" s="4" t="s">
        <v>28</v>
      </c>
      <c r="AG2" s="4" t="s">
        <v>29</v>
      </c>
      <c r="AH2" s="4" t="s">
        <v>159</v>
      </c>
      <c r="AI2" s="4" t="s">
        <v>30</v>
      </c>
      <c r="AJ2" s="4" t="s">
        <v>31</v>
      </c>
      <c r="AK2" s="4" t="s">
        <v>32</v>
      </c>
      <c r="AL2" s="4" t="s">
        <v>33</v>
      </c>
      <c r="AM2" s="4" t="s">
        <v>34</v>
      </c>
      <c r="AN2" s="4" t="s">
        <v>35</v>
      </c>
      <c r="AO2" s="5" t="s">
        <v>117</v>
      </c>
      <c r="AP2" s="5" t="s">
        <v>118</v>
      </c>
      <c r="AQ2" s="4" t="s">
        <v>36</v>
      </c>
      <c r="AR2" s="4" t="s">
        <v>37</v>
      </c>
      <c r="AS2" s="5" t="s">
        <v>38</v>
      </c>
      <c r="AT2" s="5" t="s">
        <v>119</v>
      </c>
      <c r="AU2" s="4" t="s">
        <v>286</v>
      </c>
      <c r="AV2" s="4" t="s">
        <v>287</v>
      </c>
      <c r="AW2" s="4" t="s">
        <v>288</v>
      </c>
      <c r="AX2" s="4" t="s">
        <v>289</v>
      </c>
      <c r="AY2" s="4" t="s">
        <v>39</v>
      </c>
      <c r="AZ2" s="4" t="s">
        <v>40</v>
      </c>
      <c r="BA2" s="4" t="s">
        <v>41</v>
      </c>
      <c r="BB2" s="4" t="s">
        <v>42</v>
      </c>
      <c r="BC2" s="5" t="s">
        <v>43</v>
      </c>
      <c r="BD2" s="5" t="s">
        <v>120</v>
      </c>
      <c r="BE2" s="4" t="s">
        <v>44</v>
      </c>
      <c r="BF2" s="4" t="s">
        <v>45</v>
      </c>
      <c r="BG2" s="4" t="s">
        <v>46</v>
      </c>
      <c r="BH2" s="4" t="s">
        <v>47</v>
      </c>
      <c r="BI2" s="4" t="s">
        <v>48</v>
      </c>
      <c r="BJ2" s="4" t="s">
        <v>49</v>
      </c>
      <c r="BK2" s="4" t="s">
        <v>50</v>
      </c>
      <c r="BL2" s="4" t="s">
        <v>51</v>
      </c>
      <c r="BM2" s="4" t="s">
        <v>52</v>
      </c>
      <c r="BN2" s="5" t="s">
        <v>53</v>
      </c>
      <c r="BO2" s="5" t="s">
        <v>121</v>
      </c>
      <c r="BP2" s="5" t="s">
        <v>54</v>
      </c>
      <c r="BQ2" s="5" t="s">
        <v>55</v>
      </c>
      <c r="BR2" s="5" t="s">
        <v>56</v>
      </c>
      <c r="BS2" s="5" t="s">
        <v>57</v>
      </c>
      <c r="BT2" s="4" t="s">
        <v>58</v>
      </c>
      <c r="BU2" s="4" t="s">
        <v>59</v>
      </c>
      <c r="BV2" s="4" t="s">
        <v>60</v>
      </c>
      <c r="BW2" s="4" t="s">
        <v>61</v>
      </c>
      <c r="BX2" s="4" t="s">
        <v>62</v>
      </c>
      <c r="BY2" s="4" t="s">
        <v>63</v>
      </c>
      <c r="BZ2" s="4" t="s">
        <v>64</v>
      </c>
      <c r="CA2" s="4" t="s">
        <v>65</v>
      </c>
      <c r="CB2" s="4" t="s">
        <v>66</v>
      </c>
      <c r="CC2" s="4" t="s">
        <v>67</v>
      </c>
      <c r="CD2" s="4" t="s">
        <v>68</v>
      </c>
      <c r="CE2" s="4" t="s">
        <v>69</v>
      </c>
      <c r="CF2" s="4" t="s">
        <v>70</v>
      </c>
      <c r="CG2" s="4" t="s">
        <v>71</v>
      </c>
      <c r="CH2" s="4" t="s">
        <v>72</v>
      </c>
      <c r="CI2" s="4" t="s">
        <v>73</v>
      </c>
      <c r="CJ2" s="4" t="s">
        <v>74</v>
      </c>
      <c r="CK2" s="4" t="s">
        <v>75</v>
      </c>
      <c r="CL2" s="4" t="s">
        <v>76</v>
      </c>
      <c r="CM2" s="4" t="s">
        <v>77</v>
      </c>
      <c r="CN2" s="4" t="s">
        <v>78</v>
      </c>
      <c r="CO2" s="4" t="s">
        <v>79</v>
      </c>
      <c r="CP2" s="4" t="s">
        <v>80</v>
      </c>
      <c r="CQ2" s="5" t="s">
        <v>81</v>
      </c>
      <c r="CR2" s="5" t="s">
        <v>82</v>
      </c>
      <c r="CS2" s="4" t="s">
        <v>83</v>
      </c>
      <c r="CT2" s="4" t="s">
        <v>84</v>
      </c>
      <c r="CU2" s="4" t="s">
        <v>85</v>
      </c>
      <c r="CV2" s="4" t="s">
        <v>86</v>
      </c>
      <c r="CW2" s="4" t="s">
        <v>87</v>
      </c>
      <c r="CX2" s="4" t="s">
        <v>88</v>
      </c>
      <c r="CY2" s="4" t="s">
        <v>89</v>
      </c>
      <c r="CZ2" s="4" t="s">
        <v>90</v>
      </c>
      <c r="DA2" s="4" t="s">
        <v>91</v>
      </c>
      <c r="DB2" s="4" t="s">
        <v>92</v>
      </c>
      <c r="DC2" s="4" t="s">
        <v>93</v>
      </c>
      <c r="DD2" s="4" t="s">
        <v>94</v>
      </c>
      <c r="DE2" s="4" t="s">
        <v>95</v>
      </c>
      <c r="DF2" s="4" t="s">
        <v>96</v>
      </c>
      <c r="DG2" s="4" t="s">
        <v>97</v>
      </c>
      <c r="DH2" s="4" t="s">
        <v>98</v>
      </c>
      <c r="DI2" s="4" t="s">
        <v>99</v>
      </c>
      <c r="DJ2" s="4" t="s">
        <v>100</v>
      </c>
    </row>
    <row r="3" spans="1:114" x14ac:dyDescent="0.35">
      <c r="A3" s="7" t="s">
        <v>365</v>
      </c>
      <c r="B3" s="1" t="s">
        <v>160</v>
      </c>
      <c r="C3" s="1">
        <v>0</v>
      </c>
      <c r="D3" s="1">
        <v>0</v>
      </c>
      <c r="E3" s="1">
        <v>0</v>
      </c>
      <c r="F3" s="1">
        <v>1</v>
      </c>
      <c r="G3" s="1">
        <v>0</v>
      </c>
      <c r="H3" s="1">
        <f t="shared" ref="H3:H11" si="0">IF(C3=1,1,IF(D3=1,2,IF(E3=1,3,IF(F3=1,4,IF(G3=1,5,"not indicated")))))</f>
        <v>4</v>
      </c>
      <c r="I3" s="1">
        <v>1</v>
      </c>
      <c r="J3" s="1">
        <v>1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1</v>
      </c>
      <c r="T3" s="1">
        <v>1</v>
      </c>
      <c r="U3" s="1">
        <v>0</v>
      </c>
      <c r="V3" s="1">
        <v>1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1</v>
      </c>
      <c r="AE3" s="1">
        <v>100</v>
      </c>
      <c r="AF3" s="1">
        <v>3</v>
      </c>
      <c r="AG3" s="1">
        <v>1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1</v>
      </c>
      <c r="AP3" s="1">
        <v>0</v>
      </c>
      <c r="AQ3" s="1">
        <v>1</v>
      </c>
      <c r="AR3" s="1">
        <v>6</v>
      </c>
      <c r="AS3" s="8">
        <v>1</v>
      </c>
      <c r="AT3" s="1">
        <v>0</v>
      </c>
      <c r="AU3" s="1">
        <v>0</v>
      </c>
      <c r="AV3" s="1">
        <v>0</v>
      </c>
      <c r="AW3" s="1">
        <v>1</v>
      </c>
      <c r="AX3" s="1">
        <v>0</v>
      </c>
      <c r="AY3" s="1">
        <v>1</v>
      </c>
      <c r="AZ3" s="1">
        <v>0</v>
      </c>
      <c r="BA3" s="1">
        <v>1</v>
      </c>
      <c r="BB3" s="1">
        <v>0</v>
      </c>
      <c r="BC3" s="1">
        <v>1</v>
      </c>
      <c r="BD3" s="1">
        <v>0</v>
      </c>
      <c r="BE3" s="1">
        <v>1</v>
      </c>
      <c r="BF3" s="1">
        <v>1</v>
      </c>
      <c r="BG3" s="8">
        <v>1</v>
      </c>
      <c r="BH3" s="8">
        <v>1</v>
      </c>
      <c r="BI3" s="8">
        <v>1</v>
      </c>
      <c r="BJ3" s="8">
        <v>1</v>
      </c>
      <c r="BK3" s="8">
        <v>1</v>
      </c>
      <c r="BL3" s="8">
        <v>0</v>
      </c>
      <c r="BM3" s="8">
        <v>0</v>
      </c>
      <c r="BN3" s="8">
        <v>0</v>
      </c>
      <c r="BO3" s="8">
        <v>1</v>
      </c>
      <c r="BP3" s="8">
        <v>1</v>
      </c>
      <c r="BQ3" s="8">
        <v>1</v>
      </c>
      <c r="BR3" s="8">
        <v>1</v>
      </c>
      <c r="BS3" s="8">
        <v>0</v>
      </c>
      <c r="BT3" s="8">
        <v>5</v>
      </c>
      <c r="BU3" s="8">
        <v>7</v>
      </c>
      <c r="BV3" s="8">
        <v>3</v>
      </c>
      <c r="BW3" s="8">
        <v>3</v>
      </c>
      <c r="BX3" s="1">
        <v>6</v>
      </c>
      <c r="BY3" s="1">
        <v>6</v>
      </c>
      <c r="BZ3" s="1">
        <v>6</v>
      </c>
      <c r="CA3" s="1">
        <v>4</v>
      </c>
      <c r="CB3" s="1">
        <v>6</v>
      </c>
      <c r="CC3" s="1">
        <v>0</v>
      </c>
      <c r="CD3" s="1">
        <v>1</v>
      </c>
      <c r="CE3" s="1">
        <v>0</v>
      </c>
      <c r="CF3" s="1">
        <v>0</v>
      </c>
      <c r="CG3" s="1">
        <v>0</v>
      </c>
      <c r="CH3" s="1">
        <v>0</v>
      </c>
      <c r="CI3" s="8">
        <v>1</v>
      </c>
      <c r="CJ3" s="8">
        <v>0</v>
      </c>
      <c r="CK3" s="8">
        <v>0</v>
      </c>
      <c r="CL3" s="8">
        <v>1</v>
      </c>
      <c r="CM3" s="8">
        <v>0</v>
      </c>
      <c r="CN3" s="8">
        <v>0</v>
      </c>
      <c r="CO3" s="8">
        <v>1</v>
      </c>
      <c r="CP3" s="8">
        <v>0</v>
      </c>
      <c r="CQ3" s="8">
        <v>1</v>
      </c>
      <c r="CR3" s="8">
        <v>0</v>
      </c>
      <c r="CS3" s="8">
        <v>0</v>
      </c>
      <c r="CT3" s="8">
        <v>0</v>
      </c>
      <c r="CU3" s="8">
        <v>1</v>
      </c>
      <c r="CV3" s="8">
        <v>1</v>
      </c>
      <c r="CW3" s="8">
        <v>0</v>
      </c>
      <c r="CX3" s="8">
        <v>0</v>
      </c>
      <c r="CY3" s="8">
        <v>0</v>
      </c>
      <c r="CZ3" s="8">
        <v>1</v>
      </c>
      <c r="DA3" s="8">
        <v>0</v>
      </c>
      <c r="DB3" s="8">
        <v>1</v>
      </c>
      <c r="DC3" s="8">
        <v>0</v>
      </c>
      <c r="DD3" s="8">
        <v>1</v>
      </c>
      <c r="DE3" s="8">
        <v>0</v>
      </c>
      <c r="DF3" s="8">
        <v>1</v>
      </c>
      <c r="DG3" s="8">
        <v>0</v>
      </c>
      <c r="DH3" s="8">
        <v>0</v>
      </c>
      <c r="DI3" s="8">
        <v>0</v>
      </c>
      <c r="DJ3" s="8">
        <v>1</v>
      </c>
    </row>
    <row r="4" spans="1:114" x14ac:dyDescent="0.35">
      <c r="A4" s="7" t="s">
        <v>365</v>
      </c>
      <c r="B4" s="1" t="s">
        <v>161</v>
      </c>
      <c r="C4" s="1">
        <v>0</v>
      </c>
      <c r="D4" s="1">
        <v>0</v>
      </c>
      <c r="E4" s="1">
        <v>0</v>
      </c>
      <c r="F4" s="1">
        <v>1</v>
      </c>
      <c r="G4" s="1">
        <v>0</v>
      </c>
      <c r="H4" s="1">
        <f t="shared" si="0"/>
        <v>4</v>
      </c>
      <c r="I4" s="1">
        <v>1</v>
      </c>
      <c r="J4" s="1">
        <v>0</v>
      </c>
      <c r="K4" s="1">
        <v>1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1</v>
      </c>
      <c r="T4" s="1">
        <v>1</v>
      </c>
      <c r="U4" s="1">
        <v>0</v>
      </c>
      <c r="V4" s="8">
        <v>0</v>
      </c>
      <c r="W4" s="8">
        <v>1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1</v>
      </c>
      <c r="AE4" s="1">
        <v>100</v>
      </c>
      <c r="AF4" s="1">
        <v>5</v>
      </c>
      <c r="AG4" s="1">
        <v>1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1</v>
      </c>
      <c r="AP4" s="1">
        <v>0</v>
      </c>
      <c r="AQ4" s="1">
        <v>1</v>
      </c>
      <c r="AR4" s="1">
        <v>8</v>
      </c>
      <c r="AS4" s="8">
        <v>1</v>
      </c>
      <c r="AT4" s="1">
        <v>0</v>
      </c>
      <c r="AU4" s="1">
        <v>0</v>
      </c>
      <c r="AV4" s="1">
        <v>1</v>
      </c>
      <c r="AW4" s="1">
        <v>0</v>
      </c>
      <c r="AX4" s="1">
        <v>0</v>
      </c>
      <c r="AY4" s="1">
        <v>1</v>
      </c>
      <c r="AZ4" s="1">
        <v>0</v>
      </c>
      <c r="BA4" s="1">
        <v>0</v>
      </c>
      <c r="BB4" s="1">
        <v>1</v>
      </c>
      <c r="BC4" s="1">
        <v>1</v>
      </c>
      <c r="BD4" s="1">
        <v>0</v>
      </c>
      <c r="BE4" s="1">
        <v>0</v>
      </c>
      <c r="BF4" s="1">
        <v>1</v>
      </c>
      <c r="BG4" s="8">
        <v>0</v>
      </c>
      <c r="BH4" s="8">
        <v>0</v>
      </c>
      <c r="BI4" s="8">
        <v>1</v>
      </c>
      <c r="BJ4" s="8">
        <v>0</v>
      </c>
      <c r="BK4" s="8">
        <v>1</v>
      </c>
      <c r="BL4" s="8">
        <v>0</v>
      </c>
      <c r="BM4" s="8">
        <v>0</v>
      </c>
      <c r="BN4" s="8">
        <v>1</v>
      </c>
      <c r="BO4" s="8">
        <v>0</v>
      </c>
      <c r="BP4" s="8">
        <v>1</v>
      </c>
      <c r="BQ4" s="8">
        <v>0</v>
      </c>
      <c r="BR4" s="8">
        <v>1</v>
      </c>
      <c r="BS4" s="8">
        <v>0</v>
      </c>
      <c r="BT4" s="8">
        <v>6</v>
      </c>
      <c r="BU4" s="8">
        <v>7</v>
      </c>
      <c r="BV4" s="8">
        <v>4</v>
      </c>
      <c r="BW4" s="8">
        <v>7</v>
      </c>
      <c r="BX4" s="1">
        <v>6</v>
      </c>
      <c r="BY4" s="1">
        <v>4</v>
      </c>
      <c r="BZ4" s="1">
        <v>5</v>
      </c>
      <c r="CA4" s="1">
        <v>6</v>
      </c>
      <c r="CB4" s="1">
        <v>7</v>
      </c>
      <c r="CC4" s="1">
        <v>0</v>
      </c>
      <c r="CD4" s="1">
        <v>0</v>
      </c>
      <c r="CE4" s="1">
        <v>1</v>
      </c>
      <c r="CF4" s="1">
        <v>0</v>
      </c>
      <c r="CG4" s="1">
        <v>0</v>
      </c>
      <c r="CH4" s="1">
        <v>1</v>
      </c>
      <c r="CI4" s="8">
        <v>0</v>
      </c>
      <c r="CJ4" s="8">
        <v>0</v>
      </c>
      <c r="CK4" s="8">
        <v>0</v>
      </c>
      <c r="CL4" s="8">
        <v>1</v>
      </c>
      <c r="CM4" s="8">
        <v>0</v>
      </c>
      <c r="CN4" s="8">
        <v>0</v>
      </c>
      <c r="CO4" s="8">
        <v>1</v>
      </c>
      <c r="CP4" s="8">
        <v>0</v>
      </c>
      <c r="CQ4" s="8">
        <v>1</v>
      </c>
      <c r="CR4" s="8">
        <v>0</v>
      </c>
      <c r="CS4" s="8">
        <v>0</v>
      </c>
      <c r="CT4" s="8">
        <v>0</v>
      </c>
      <c r="CU4" s="8">
        <v>1</v>
      </c>
      <c r="CV4" s="8">
        <v>0</v>
      </c>
      <c r="CW4" s="8">
        <v>1</v>
      </c>
      <c r="CX4" s="8">
        <v>0</v>
      </c>
      <c r="CY4" s="8">
        <v>0</v>
      </c>
      <c r="CZ4" s="8">
        <v>0</v>
      </c>
      <c r="DA4" s="8">
        <v>1</v>
      </c>
      <c r="DB4" s="8">
        <v>0</v>
      </c>
      <c r="DC4" s="8">
        <v>0</v>
      </c>
      <c r="DD4" s="8">
        <v>1</v>
      </c>
      <c r="DE4" s="8">
        <v>0</v>
      </c>
      <c r="DF4" s="8">
        <v>1</v>
      </c>
      <c r="DG4" s="8">
        <v>0</v>
      </c>
      <c r="DH4" s="8">
        <v>0</v>
      </c>
      <c r="DI4" s="8">
        <v>1</v>
      </c>
      <c r="DJ4" s="8">
        <v>0</v>
      </c>
    </row>
    <row r="5" spans="1:114" x14ac:dyDescent="0.35">
      <c r="A5" s="7" t="s">
        <v>365</v>
      </c>
      <c r="B5" s="1" t="s">
        <v>162</v>
      </c>
      <c r="C5" s="1">
        <v>0</v>
      </c>
      <c r="D5" s="1">
        <v>1</v>
      </c>
      <c r="E5" s="1">
        <v>0</v>
      </c>
      <c r="F5" s="1">
        <v>0</v>
      </c>
      <c r="G5" s="1">
        <v>0</v>
      </c>
      <c r="H5" s="1">
        <f t="shared" si="0"/>
        <v>2</v>
      </c>
      <c r="I5" s="1">
        <v>1</v>
      </c>
      <c r="J5" s="1">
        <v>0</v>
      </c>
      <c r="K5" s="1">
        <v>0</v>
      </c>
      <c r="L5" s="1">
        <v>1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1</v>
      </c>
      <c r="T5" s="1">
        <v>1</v>
      </c>
      <c r="U5" s="1">
        <v>0</v>
      </c>
      <c r="V5" s="8">
        <v>1</v>
      </c>
      <c r="W5" s="8">
        <v>1</v>
      </c>
      <c r="X5" s="1">
        <v>0</v>
      </c>
      <c r="Y5" s="1">
        <v>0</v>
      </c>
      <c r="Z5" s="1">
        <v>0</v>
      </c>
      <c r="AA5" s="1">
        <v>0</v>
      </c>
      <c r="AB5" s="1">
        <v>1</v>
      </c>
      <c r="AC5" s="1">
        <v>0</v>
      </c>
      <c r="AD5" s="1">
        <v>0</v>
      </c>
      <c r="AE5" s="1">
        <v>90</v>
      </c>
      <c r="AF5" s="1">
        <v>4</v>
      </c>
      <c r="AG5" s="1">
        <v>1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1</v>
      </c>
      <c r="AP5" s="1">
        <v>0</v>
      </c>
      <c r="AQ5" s="1">
        <v>1</v>
      </c>
      <c r="AR5" s="1">
        <v>20</v>
      </c>
      <c r="AS5" s="8">
        <v>1</v>
      </c>
      <c r="AT5" s="1">
        <v>0</v>
      </c>
      <c r="AU5" s="1">
        <v>0</v>
      </c>
      <c r="AV5" s="1">
        <v>1</v>
      </c>
      <c r="AW5" s="1">
        <v>0</v>
      </c>
      <c r="AX5" s="1">
        <v>0</v>
      </c>
      <c r="AY5" s="1">
        <v>1</v>
      </c>
      <c r="AZ5" s="1">
        <v>0</v>
      </c>
      <c r="BA5" s="1">
        <v>0</v>
      </c>
      <c r="BB5" s="1">
        <v>1</v>
      </c>
      <c r="BC5" s="1">
        <v>1</v>
      </c>
      <c r="BD5" s="8">
        <v>0</v>
      </c>
      <c r="BE5" s="8">
        <v>0</v>
      </c>
      <c r="BF5" s="8">
        <v>1</v>
      </c>
      <c r="BG5" s="8">
        <v>1</v>
      </c>
      <c r="BH5" s="8">
        <v>0</v>
      </c>
      <c r="BI5" s="8">
        <v>1</v>
      </c>
      <c r="BJ5" s="8">
        <v>0</v>
      </c>
      <c r="BK5" s="8">
        <v>1</v>
      </c>
      <c r="BL5" s="8">
        <v>0</v>
      </c>
      <c r="BM5" s="8">
        <v>0</v>
      </c>
      <c r="BN5" s="8">
        <v>1</v>
      </c>
      <c r="BO5" s="8">
        <v>0</v>
      </c>
      <c r="BP5" s="8">
        <v>1</v>
      </c>
      <c r="BQ5" s="8">
        <v>0</v>
      </c>
      <c r="BR5" s="8">
        <v>1</v>
      </c>
      <c r="BS5" s="8">
        <v>0</v>
      </c>
      <c r="BT5" s="8">
        <v>6</v>
      </c>
      <c r="BU5" s="8">
        <v>7</v>
      </c>
      <c r="BV5" s="8">
        <v>4</v>
      </c>
      <c r="BW5" s="8">
        <v>7</v>
      </c>
      <c r="BX5" s="1">
        <v>7</v>
      </c>
      <c r="BY5" s="1">
        <v>5</v>
      </c>
      <c r="BZ5" s="1">
        <v>6</v>
      </c>
      <c r="CA5" s="1">
        <v>6</v>
      </c>
      <c r="CB5" s="1">
        <v>7</v>
      </c>
      <c r="CC5" s="1">
        <v>1</v>
      </c>
      <c r="CD5" s="1">
        <v>0</v>
      </c>
      <c r="CE5" s="1">
        <v>0</v>
      </c>
      <c r="CF5" s="1">
        <v>0</v>
      </c>
      <c r="CG5" s="1">
        <v>0</v>
      </c>
      <c r="CH5" s="1">
        <v>1</v>
      </c>
      <c r="CI5" s="8">
        <v>0</v>
      </c>
      <c r="CJ5" s="8">
        <v>1</v>
      </c>
      <c r="CK5" s="8">
        <v>0</v>
      </c>
      <c r="CL5" s="8">
        <v>0</v>
      </c>
      <c r="CM5" s="8">
        <v>0</v>
      </c>
      <c r="CN5" s="8">
        <v>1</v>
      </c>
      <c r="CO5" s="8">
        <v>0</v>
      </c>
      <c r="CP5" s="8">
        <v>0</v>
      </c>
      <c r="CQ5" s="8">
        <v>1</v>
      </c>
      <c r="CR5" s="8">
        <v>0</v>
      </c>
      <c r="CS5" s="8">
        <v>0</v>
      </c>
      <c r="CT5" s="8">
        <v>0</v>
      </c>
      <c r="CU5" s="8">
        <v>1</v>
      </c>
      <c r="CV5" s="8">
        <v>0</v>
      </c>
      <c r="CW5" s="8">
        <v>1</v>
      </c>
      <c r="CX5" s="8">
        <v>0</v>
      </c>
      <c r="CY5" s="8">
        <v>0</v>
      </c>
      <c r="CZ5" s="8">
        <v>0</v>
      </c>
      <c r="DA5" s="8">
        <v>1</v>
      </c>
      <c r="DB5" s="8">
        <v>0</v>
      </c>
      <c r="DC5" s="8">
        <v>1</v>
      </c>
      <c r="DD5" s="8">
        <v>0</v>
      </c>
      <c r="DE5" s="8">
        <v>1</v>
      </c>
      <c r="DF5" s="8">
        <v>0</v>
      </c>
      <c r="DG5" s="8">
        <v>0</v>
      </c>
      <c r="DH5" s="8">
        <v>1</v>
      </c>
      <c r="DI5" s="8">
        <v>0</v>
      </c>
      <c r="DJ5" s="8">
        <v>0</v>
      </c>
    </row>
    <row r="6" spans="1:114" x14ac:dyDescent="0.35">
      <c r="A6" s="7" t="s">
        <v>365</v>
      </c>
      <c r="B6" s="1" t="s">
        <v>163</v>
      </c>
      <c r="C6" s="1">
        <v>0</v>
      </c>
      <c r="D6" s="1">
        <v>0</v>
      </c>
      <c r="E6" s="1">
        <v>0</v>
      </c>
      <c r="F6" s="1">
        <v>1</v>
      </c>
      <c r="G6" s="1">
        <v>0</v>
      </c>
      <c r="H6" s="1">
        <f t="shared" si="0"/>
        <v>4</v>
      </c>
      <c r="I6" s="1">
        <v>1</v>
      </c>
      <c r="J6" s="8">
        <v>0</v>
      </c>
      <c r="K6" s="8">
        <v>1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1</v>
      </c>
      <c r="T6" s="1">
        <v>1</v>
      </c>
      <c r="U6" s="1">
        <v>0</v>
      </c>
      <c r="V6" s="8">
        <v>1</v>
      </c>
      <c r="W6" s="8">
        <v>1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1</v>
      </c>
      <c r="AD6" s="1">
        <v>0</v>
      </c>
      <c r="AE6" s="1">
        <v>40</v>
      </c>
      <c r="AF6" s="1">
        <v>5</v>
      </c>
      <c r="AG6" s="1">
        <v>1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1</v>
      </c>
      <c r="AP6" s="1">
        <v>0</v>
      </c>
      <c r="AQ6" s="1">
        <v>1</v>
      </c>
      <c r="AR6" s="1">
        <v>2</v>
      </c>
      <c r="AS6" s="8">
        <v>1</v>
      </c>
      <c r="AT6" s="8">
        <v>0</v>
      </c>
      <c r="AU6" s="8">
        <v>1</v>
      </c>
      <c r="AV6" s="8">
        <v>0</v>
      </c>
      <c r="AW6" s="1">
        <v>0</v>
      </c>
      <c r="AX6" s="1">
        <v>0</v>
      </c>
      <c r="AY6" s="1">
        <v>1</v>
      </c>
      <c r="AZ6" s="1">
        <v>0</v>
      </c>
      <c r="BA6" s="1">
        <v>1</v>
      </c>
      <c r="BB6" s="1">
        <v>0</v>
      </c>
      <c r="BC6" s="1">
        <v>1</v>
      </c>
      <c r="BD6" s="8">
        <v>0</v>
      </c>
      <c r="BE6" s="8">
        <v>0</v>
      </c>
      <c r="BF6" s="8">
        <v>0</v>
      </c>
      <c r="BG6" s="8">
        <v>1</v>
      </c>
      <c r="BH6" s="8">
        <v>0</v>
      </c>
      <c r="BI6" s="8">
        <v>1</v>
      </c>
      <c r="BJ6" s="8">
        <v>0</v>
      </c>
      <c r="BK6" s="8">
        <v>1</v>
      </c>
      <c r="BL6" s="8">
        <v>0</v>
      </c>
      <c r="BM6" s="8">
        <v>0</v>
      </c>
      <c r="BN6" s="8">
        <v>1</v>
      </c>
      <c r="BO6" s="8">
        <v>0</v>
      </c>
      <c r="BP6" s="8">
        <v>1</v>
      </c>
      <c r="BQ6" s="8">
        <v>1</v>
      </c>
      <c r="BR6" s="8">
        <v>1</v>
      </c>
      <c r="BS6" s="8">
        <v>0</v>
      </c>
      <c r="BT6" s="8">
        <v>6</v>
      </c>
      <c r="BU6" s="8">
        <v>7</v>
      </c>
      <c r="BV6" s="8">
        <v>2</v>
      </c>
      <c r="BW6" s="8">
        <v>6</v>
      </c>
      <c r="BX6" s="1">
        <v>7</v>
      </c>
      <c r="BY6" s="1">
        <v>5</v>
      </c>
      <c r="BZ6" s="1">
        <v>5</v>
      </c>
      <c r="CA6" s="1">
        <v>4</v>
      </c>
      <c r="CB6" s="1">
        <v>4</v>
      </c>
      <c r="CC6" s="1">
        <v>0</v>
      </c>
      <c r="CD6" s="1">
        <v>1</v>
      </c>
      <c r="CE6" s="1">
        <v>0</v>
      </c>
      <c r="CF6" s="1">
        <v>0</v>
      </c>
      <c r="CG6" s="1">
        <v>0</v>
      </c>
      <c r="CH6" s="1">
        <v>1</v>
      </c>
      <c r="CI6" s="8">
        <v>0</v>
      </c>
      <c r="CJ6" s="8">
        <v>0</v>
      </c>
      <c r="CK6" s="8">
        <v>0</v>
      </c>
      <c r="CL6" s="8">
        <v>1</v>
      </c>
      <c r="CM6" s="8">
        <v>0</v>
      </c>
      <c r="CN6" s="8">
        <v>1</v>
      </c>
      <c r="CO6" s="8">
        <v>0</v>
      </c>
      <c r="CP6" s="8">
        <v>0</v>
      </c>
      <c r="CQ6" s="8">
        <v>1</v>
      </c>
      <c r="CR6" s="8">
        <v>0</v>
      </c>
      <c r="CS6" s="8">
        <v>0</v>
      </c>
      <c r="CT6" s="8">
        <v>0</v>
      </c>
      <c r="CU6" s="8">
        <v>1</v>
      </c>
      <c r="CV6" s="8">
        <v>0</v>
      </c>
      <c r="CW6" s="8">
        <v>1</v>
      </c>
      <c r="CX6" s="8">
        <v>0</v>
      </c>
      <c r="CY6" s="8">
        <v>1</v>
      </c>
      <c r="CZ6" s="8">
        <v>0</v>
      </c>
      <c r="DA6" s="8">
        <v>0</v>
      </c>
      <c r="DB6" s="8">
        <v>0</v>
      </c>
      <c r="DC6" s="8">
        <v>0</v>
      </c>
      <c r="DD6" s="8">
        <v>1</v>
      </c>
      <c r="DE6" s="8">
        <v>0</v>
      </c>
      <c r="DF6" s="8">
        <v>1</v>
      </c>
      <c r="DG6" s="8">
        <v>0</v>
      </c>
      <c r="DH6" s="8">
        <v>0</v>
      </c>
      <c r="DI6" s="8">
        <v>1</v>
      </c>
      <c r="DJ6" s="8">
        <v>0</v>
      </c>
    </row>
    <row r="7" spans="1:114" x14ac:dyDescent="0.35">
      <c r="A7" s="7" t="s">
        <v>365</v>
      </c>
      <c r="B7" s="1" t="s">
        <v>164</v>
      </c>
      <c r="C7" s="1">
        <v>0</v>
      </c>
      <c r="D7" s="1">
        <v>0</v>
      </c>
      <c r="E7" s="1">
        <v>0</v>
      </c>
      <c r="F7" s="1">
        <v>1</v>
      </c>
      <c r="G7" s="1">
        <v>0</v>
      </c>
      <c r="H7" s="1">
        <f t="shared" si="0"/>
        <v>4</v>
      </c>
      <c r="I7" s="1">
        <v>1</v>
      </c>
      <c r="J7" s="8">
        <v>0</v>
      </c>
      <c r="K7" s="8">
        <v>0</v>
      </c>
      <c r="L7" s="1">
        <v>1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1</v>
      </c>
      <c r="T7" s="1">
        <v>1</v>
      </c>
      <c r="U7" s="1">
        <v>0</v>
      </c>
      <c r="V7" s="8">
        <v>1</v>
      </c>
      <c r="W7" s="8">
        <v>0</v>
      </c>
      <c r="X7" s="1">
        <v>0</v>
      </c>
      <c r="Y7" s="1">
        <v>0</v>
      </c>
      <c r="Z7" s="1">
        <v>0</v>
      </c>
      <c r="AA7" s="1">
        <v>0</v>
      </c>
      <c r="AB7" s="1">
        <v>1</v>
      </c>
      <c r="AC7" s="1">
        <v>0</v>
      </c>
      <c r="AD7" s="1">
        <v>0</v>
      </c>
      <c r="AE7" s="1">
        <v>80</v>
      </c>
      <c r="AF7" s="1">
        <v>3</v>
      </c>
      <c r="AG7" s="1">
        <v>1</v>
      </c>
      <c r="AH7" s="1">
        <v>0</v>
      </c>
      <c r="AI7" s="1">
        <v>0</v>
      </c>
      <c r="AJ7" s="1">
        <v>0</v>
      </c>
      <c r="AK7" s="1">
        <v>0</v>
      </c>
      <c r="AL7" s="1">
        <v>0</v>
      </c>
      <c r="AM7" s="1">
        <v>0</v>
      </c>
      <c r="AN7" s="1">
        <v>0</v>
      </c>
      <c r="AO7" s="1">
        <v>1</v>
      </c>
      <c r="AP7" s="1">
        <v>0</v>
      </c>
      <c r="AQ7" s="1">
        <v>1</v>
      </c>
      <c r="AR7" s="1">
        <v>10</v>
      </c>
      <c r="AS7" s="8">
        <v>1</v>
      </c>
      <c r="AT7" s="1">
        <v>0</v>
      </c>
      <c r="AU7" s="1">
        <v>0</v>
      </c>
      <c r="AV7" s="8">
        <v>0</v>
      </c>
      <c r="AW7" s="8">
        <v>0</v>
      </c>
      <c r="AX7" s="8">
        <v>1</v>
      </c>
      <c r="AY7" s="1">
        <v>1</v>
      </c>
      <c r="AZ7" s="1">
        <v>0</v>
      </c>
      <c r="BA7" s="1">
        <v>0</v>
      </c>
      <c r="BB7" s="1">
        <v>1</v>
      </c>
      <c r="BC7" s="8">
        <v>1</v>
      </c>
      <c r="BD7" s="8">
        <v>0</v>
      </c>
      <c r="BE7" s="8">
        <v>1</v>
      </c>
      <c r="BF7" s="8">
        <v>1</v>
      </c>
      <c r="BG7" s="8">
        <v>1</v>
      </c>
      <c r="BH7" s="8">
        <v>1</v>
      </c>
      <c r="BI7" s="8">
        <v>1</v>
      </c>
      <c r="BJ7" s="8">
        <v>1</v>
      </c>
      <c r="BK7" s="8">
        <v>1</v>
      </c>
      <c r="BL7" s="8">
        <v>0</v>
      </c>
      <c r="BM7" s="8">
        <v>0</v>
      </c>
      <c r="BN7" s="8">
        <v>1</v>
      </c>
      <c r="BO7" s="8">
        <v>0</v>
      </c>
      <c r="BP7" s="8">
        <v>1</v>
      </c>
      <c r="BQ7" s="8">
        <v>0</v>
      </c>
      <c r="BR7" s="8">
        <v>1</v>
      </c>
      <c r="BS7" s="8">
        <v>0</v>
      </c>
      <c r="BT7" s="8">
        <v>6</v>
      </c>
      <c r="BU7" s="8">
        <v>5</v>
      </c>
      <c r="BV7" s="8">
        <v>6</v>
      </c>
      <c r="BW7" s="8">
        <v>6</v>
      </c>
      <c r="BX7" s="1">
        <v>6</v>
      </c>
      <c r="BY7" s="1">
        <v>5</v>
      </c>
      <c r="BZ7" s="1">
        <v>5</v>
      </c>
      <c r="CA7" s="1">
        <v>6</v>
      </c>
      <c r="CB7" s="1">
        <v>6</v>
      </c>
      <c r="CC7" s="1">
        <v>0</v>
      </c>
      <c r="CD7" s="1">
        <v>1</v>
      </c>
      <c r="CE7" s="1">
        <v>0</v>
      </c>
      <c r="CF7" s="1">
        <v>0</v>
      </c>
      <c r="CG7" s="1">
        <v>0</v>
      </c>
      <c r="CH7" s="1">
        <v>1</v>
      </c>
      <c r="CI7" s="8">
        <v>0</v>
      </c>
      <c r="CJ7" s="8">
        <v>0</v>
      </c>
      <c r="CK7" s="8">
        <v>0</v>
      </c>
      <c r="CL7" s="8">
        <v>1</v>
      </c>
      <c r="CM7" s="8">
        <v>0</v>
      </c>
      <c r="CN7" s="8">
        <v>1</v>
      </c>
      <c r="CO7" s="8">
        <v>0</v>
      </c>
      <c r="CP7" s="8">
        <v>0</v>
      </c>
      <c r="CQ7" s="8" t="s">
        <v>370</v>
      </c>
      <c r="CR7" s="8" t="s">
        <v>370</v>
      </c>
      <c r="CS7" s="8">
        <v>0</v>
      </c>
      <c r="CT7" s="8">
        <v>0</v>
      </c>
      <c r="CU7" s="8">
        <v>1</v>
      </c>
      <c r="CV7" s="8">
        <v>0</v>
      </c>
      <c r="CW7" s="8">
        <v>1</v>
      </c>
      <c r="CX7" s="8">
        <v>0</v>
      </c>
      <c r="CY7" s="8" t="s">
        <v>370</v>
      </c>
      <c r="CZ7" s="8" t="s">
        <v>370</v>
      </c>
      <c r="DA7" s="8" t="s">
        <v>370</v>
      </c>
      <c r="DB7" s="8">
        <v>0</v>
      </c>
      <c r="DC7" s="8">
        <v>0</v>
      </c>
      <c r="DD7" s="8">
        <v>1</v>
      </c>
      <c r="DE7" s="8">
        <v>0</v>
      </c>
      <c r="DF7" s="8">
        <v>1</v>
      </c>
      <c r="DG7" s="8">
        <v>0</v>
      </c>
      <c r="DH7" s="8">
        <v>0</v>
      </c>
      <c r="DI7" s="8">
        <v>1</v>
      </c>
      <c r="DJ7" s="8">
        <v>0</v>
      </c>
    </row>
    <row r="8" spans="1:114" x14ac:dyDescent="0.35">
      <c r="A8" s="7" t="s">
        <v>365</v>
      </c>
      <c r="B8" s="1" t="s">
        <v>165</v>
      </c>
      <c r="C8" s="1">
        <v>0</v>
      </c>
      <c r="D8" s="1">
        <v>0</v>
      </c>
      <c r="E8" s="1">
        <v>0</v>
      </c>
      <c r="F8" s="1">
        <v>1</v>
      </c>
      <c r="G8" s="1">
        <v>0</v>
      </c>
      <c r="H8" s="1">
        <f t="shared" si="0"/>
        <v>4</v>
      </c>
      <c r="I8" s="1">
        <v>1</v>
      </c>
      <c r="J8" s="8">
        <v>1</v>
      </c>
      <c r="K8" s="8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1</v>
      </c>
      <c r="T8" s="1">
        <v>1</v>
      </c>
      <c r="U8" s="1">
        <v>0</v>
      </c>
      <c r="V8" s="8">
        <v>0</v>
      </c>
      <c r="W8" s="8">
        <v>1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1</v>
      </c>
      <c r="AD8" s="1">
        <v>0</v>
      </c>
      <c r="AE8" s="1">
        <v>100</v>
      </c>
      <c r="AF8" s="1">
        <v>5</v>
      </c>
      <c r="AG8" s="1">
        <v>0</v>
      </c>
      <c r="AH8" s="1">
        <v>1</v>
      </c>
      <c r="AI8" s="1">
        <v>1</v>
      </c>
      <c r="AJ8" s="1">
        <v>0</v>
      </c>
      <c r="AK8" s="1">
        <v>1</v>
      </c>
      <c r="AL8" s="1">
        <v>0</v>
      </c>
      <c r="AM8" s="1">
        <v>0</v>
      </c>
      <c r="AN8" s="1">
        <v>0</v>
      </c>
      <c r="AO8" s="1">
        <v>1</v>
      </c>
      <c r="AP8" s="1">
        <v>0</v>
      </c>
      <c r="AQ8" s="1">
        <v>1</v>
      </c>
      <c r="AR8" s="1">
        <v>4</v>
      </c>
      <c r="AS8" s="8">
        <v>1</v>
      </c>
      <c r="AT8" s="1">
        <v>0</v>
      </c>
      <c r="AU8" s="1">
        <v>0</v>
      </c>
      <c r="AV8" s="1">
        <v>1</v>
      </c>
      <c r="AW8" s="1">
        <v>0</v>
      </c>
      <c r="AX8" s="1">
        <v>0</v>
      </c>
      <c r="AY8" s="1">
        <v>1</v>
      </c>
      <c r="AZ8" s="1">
        <v>1</v>
      </c>
      <c r="BA8" s="1">
        <v>0</v>
      </c>
      <c r="BB8" s="1">
        <v>0</v>
      </c>
      <c r="BC8" s="1">
        <v>1</v>
      </c>
      <c r="BD8" s="8">
        <v>0</v>
      </c>
      <c r="BE8" s="8">
        <v>0</v>
      </c>
      <c r="BF8" s="8">
        <v>1</v>
      </c>
      <c r="BG8" s="8">
        <v>0</v>
      </c>
      <c r="BH8" s="8">
        <v>1</v>
      </c>
      <c r="BI8" s="8">
        <v>0</v>
      </c>
      <c r="BJ8" s="8">
        <v>0</v>
      </c>
      <c r="BK8" s="8">
        <v>1</v>
      </c>
      <c r="BL8" s="8">
        <v>0</v>
      </c>
      <c r="BM8" s="8">
        <v>0</v>
      </c>
      <c r="BN8" s="8">
        <v>1</v>
      </c>
      <c r="BO8" s="8">
        <v>0</v>
      </c>
      <c r="BP8" s="8">
        <v>0</v>
      </c>
      <c r="BQ8" s="8">
        <v>1</v>
      </c>
      <c r="BR8" s="8">
        <v>1</v>
      </c>
      <c r="BS8" s="8">
        <v>1</v>
      </c>
      <c r="BT8" s="8">
        <v>7</v>
      </c>
      <c r="BU8" s="8">
        <v>7</v>
      </c>
      <c r="BV8" s="8">
        <v>6</v>
      </c>
      <c r="BW8" s="8">
        <v>7</v>
      </c>
      <c r="BX8" s="1">
        <v>5</v>
      </c>
      <c r="BY8" s="1">
        <v>5</v>
      </c>
      <c r="BZ8" s="1">
        <v>6</v>
      </c>
      <c r="CA8" s="1">
        <v>5</v>
      </c>
      <c r="CB8" s="1">
        <v>7</v>
      </c>
      <c r="CC8" s="1">
        <v>0</v>
      </c>
      <c r="CD8" s="1">
        <v>1</v>
      </c>
      <c r="CE8" s="1">
        <v>0</v>
      </c>
      <c r="CF8" s="1">
        <v>0</v>
      </c>
      <c r="CG8" s="1">
        <v>0</v>
      </c>
      <c r="CH8" s="1">
        <v>0</v>
      </c>
      <c r="CI8" s="8">
        <v>1</v>
      </c>
      <c r="CJ8" s="8">
        <v>0</v>
      </c>
      <c r="CK8" s="8">
        <v>0</v>
      </c>
      <c r="CL8" s="8">
        <v>1</v>
      </c>
      <c r="CM8" s="8">
        <v>0</v>
      </c>
      <c r="CN8" s="8">
        <v>1</v>
      </c>
      <c r="CO8" s="8">
        <v>0</v>
      </c>
      <c r="CP8" s="8">
        <v>0</v>
      </c>
      <c r="CQ8" s="8">
        <v>1</v>
      </c>
      <c r="CR8" s="8">
        <v>0</v>
      </c>
      <c r="CS8" s="8">
        <v>0</v>
      </c>
      <c r="CT8" s="8">
        <v>0</v>
      </c>
      <c r="CU8" s="8">
        <v>1</v>
      </c>
      <c r="CV8" s="8">
        <v>0</v>
      </c>
      <c r="CW8" s="8">
        <v>1</v>
      </c>
      <c r="CX8" s="8">
        <v>0</v>
      </c>
      <c r="CY8" s="8">
        <v>0</v>
      </c>
      <c r="CZ8" s="8">
        <v>0</v>
      </c>
      <c r="DA8" s="8">
        <v>1</v>
      </c>
      <c r="DB8" s="8">
        <v>0</v>
      </c>
      <c r="DC8" s="8">
        <v>1</v>
      </c>
      <c r="DD8" s="8">
        <v>1</v>
      </c>
      <c r="DE8" s="8">
        <v>0</v>
      </c>
      <c r="DF8" s="8">
        <v>1</v>
      </c>
      <c r="DG8" s="8">
        <v>0</v>
      </c>
      <c r="DH8" s="8">
        <v>0</v>
      </c>
      <c r="DI8" s="8">
        <v>1</v>
      </c>
      <c r="DJ8" s="8">
        <v>0</v>
      </c>
    </row>
    <row r="9" spans="1:114" x14ac:dyDescent="0.35">
      <c r="A9" s="7" t="s">
        <v>365</v>
      </c>
      <c r="B9" s="1" t="s">
        <v>166</v>
      </c>
      <c r="C9" s="1">
        <v>0</v>
      </c>
      <c r="D9" s="1">
        <v>0</v>
      </c>
      <c r="E9" s="1">
        <v>0</v>
      </c>
      <c r="F9" s="1">
        <v>1</v>
      </c>
      <c r="G9" s="1">
        <v>0</v>
      </c>
      <c r="H9" s="1">
        <f t="shared" si="0"/>
        <v>4</v>
      </c>
      <c r="I9" s="1">
        <v>1</v>
      </c>
      <c r="J9" s="8">
        <v>0</v>
      </c>
      <c r="K9" s="8">
        <v>0</v>
      </c>
      <c r="L9" s="1">
        <v>1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1</v>
      </c>
      <c r="S9" s="1">
        <v>0</v>
      </c>
      <c r="T9" s="1">
        <v>1</v>
      </c>
      <c r="U9" s="1">
        <v>0</v>
      </c>
      <c r="V9" s="8">
        <v>0</v>
      </c>
      <c r="W9" s="8">
        <v>1</v>
      </c>
      <c r="X9" s="1">
        <v>0</v>
      </c>
      <c r="Y9" s="1">
        <v>0</v>
      </c>
      <c r="Z9" s="1">
        <v>1</v>
      </c>
      <c r="AA9" s="1">
        <v>0</v>
      </c>
      <c r="AB9" s="1">
        <v>0</v>
      </c>
      <c r="AC9" s="1">
        <v>0</v>
      </c>
      <c r="AD9" s="1">
        <v>0</v>
      </c>
      <c r="AE9" s="1">
        <v>25</v>
      </c>
      <c r="AF9" s="1">
        <v>4</v>
      </c>
      <c r="AG9" s="1">
        <v>1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1</v>
      </c>
      <c r="AP9" s="1">
        <v>0</v>
      </c>
      <c r="AQ9" s="1">
        <v>1</v>
      </c>
      <c r="AR9" s="1">
        <v>20</v>
      </c>
      <c r="AS9" s="8">
        <v>1</v>
      </c>
      <c r="AT9" s="1">
        <v>0</v>
      </c>
      <c r="AU9" s="1">
        <v>0</v>
      </c>
      <c r="AV9" s="1">
        <v>0</v>
      </c>
      <c r="AW9" s="1">
        <v>1</v>
      </c>
      <c r="AX9" s="1">
        <v>0</v>
      </c>
      <c r="AY9" s="1">
        <v>1</v>
      </c>
      <c r="AZ9" s="1">
        <v>0</v>
      </c>
      <c r="BA9" s="1">
        <v>1</v>
      </c>
      <c r="BB9" s="1">
        <v>0</v>
      </c>
      <c r="BC9" s="1">
        <v>1</v>
      </c>
      <c r="BD9" s="8">
        <v>0</v>
      </c>
      <c r="BE9" s="8">
        <v>0</v>
      </c>
      <c r="BF9" s="8">
        <v>1</v>
      </c>
      <c r="BG9" s="8">
        <v>0</v>
      </c>
      <c r="BH9" s="8" t="s">
        <v>370</v>
      </c>
      <c r="BI9" s="8" t="s">
        <v>370</v>
      </c>
      <c r="BJ9" s="8" t="s">
        <v>370</v>
      </c>
      <c r="BK9" s="8">
        <v>1</v>
      </c>
      <c r="BL9" s="8">
        <v>0</v>
      </c>
      <c r="BM9" s="8">
        <v>0</v>
      </c>
      <c r="BN9" s="8">
        <v>1</v>
      </c>
      <c r="BO9" s="8">
        <v>0</v>
      </c>
      <c r="BP9" s="8">
        <v>1</v>
      </c>
      <c r="BQ9" s="8">
        <v>0</v>
      </c>
      <c r="BR9" s="8">
        <v>0</v>
      </c>
      <c r="BS9" s="8">
        <v>1</v>
      </c>
      <c r="BT9" s="8">
        <v>7</v>
      </c>
      <c r="BU9" s="8">
        <v>7</v>
      </c>
      <c r="BV9" s="8">
        <v>6</v>
      </c>
      <c r="BW9" s="8">
        <v>6</v>
      </c>
      <c r="BX9" s="1">
        <v>6</v>
      </c>
      <c r="BY9" s="1">
        <v>4</v>
      </c>
      <c r="BZ9" s="1">
        <v>5</v>
      </c>
      <c r="CA9" s="1">
        <v>3</v>
      </c>
      <c r="CB9" s="1">
        <v>4</v>
      </c>
      <c r="CC9" s="1">
        <v>1</v>
      </c>
      <c r="CD9" s="1">
        <v>0</v>
      </c>
      <c r="CE9" s="1">
        <v>0</v>
      </c>
      <c r="CF9" s="1">
        <v>0</v>
      </c>
      <c r="CG9" s="1">
        <v>0</v>
      </c>
      <c r="CH9" s="1">
        <v>1</v>
      </c>
      <c r="CI9" s="8">
        <v>0</v>
      </c>
      <c r="CJ9" s="8">
        <v>0</v>
      </c>
      <c r="CK9" s="8">
        <v>0</v>
      </c>
      <c r="CL9" s="8">
        <v>1</v>
      </c>
      <c r="CM9" s="8">
        <v>0</v>
      </c>
      <c r="CN9" s="8">
        <v>1</v>
      </c>
      <c r="CO9" s="8">
        <v>0</v>
      </c>
      <c r="CP9" s="8">
        <v>0</v>
      </c>
      <c r="CQ9" s="8">
        <v>1</v>
      </c>
      <c r="CR9" s="8">
        <v>0</v>
      </c>
      <c r="CS9" s="8">
        <v>0</v>
      </c>
      <c r="CT9" s="8">
        <v>1</v>
      </c>
      <c r="CU9" s="8">
        <v>0</v>
      </c>
      <c r="CV9" s="8">
        <v>0</v>
      </c>
      <c r="CW9" s="8">
        <v>0</v>
      </c>
      <c r="CX9" s="8">
        <v>1</v>
      </c>
      <c r="CY9" s="8">
        <v>0</v>
      </c>
      <c r="CZ9" s="8">
        <v>0</v>
      </c>
      <c r="DA9" s="8">
        <v>1</v>
      </c>
      <c r="DB9" s="8">
        <v>0</v>
      </c>
      <c r="DC9" s="8">
        <v>0</v>
      </c>
      <c r="DD9" s="8">
        <v>1</v>
      </c>
      <c r="DE9" s="8">
        <v>1</v>
      </c>
      <c r="DF9" s="8">
        <v>0</v>
      </c>
      <c r="DG9" s="8">
        <v>0</v>
      </c>
      <c r="DH9" s="8">
        <v>0</v>
      </c>
      <c r="DI9" s="8">
        <v>1</v>
      </c>
      <c r="DJ9" s="8">
        <v>0</v>
      </c>
    </row>
    <row r="10" spans="1:114" x14ac:dyDescent="0.35">
      <c r="A10" s="7" t="s">
        <v>365</v>
      </c>
      <c r="B10" s="1" t="s">
        <v>167</v>
      </c>
      <c r="C10" s="1">
        <v>0</v>
      </c>
      <c r="D10" s="1">
        <v>0</v>
      </c>
      <c r="E10" s="1">
        <v>1</v>
      </c>
      <c r="F10" s="1">
        <v>0</v>
      </c>
      <c r="G10" s="1">
        <v>0</v>
      </c>
      <c r="H10" s="1">
        <f t="shared" si="0"/>
        <v>3</v>
      </c>
      <c r="I10" s="1">
        <v>1</v>
      </c>
      <c r="J10" s="8">
        <v>0</v>
      </c>
      <c r="K10" s="8">
        <v>0</v>
      </c>
      <c r="L10" s="1">
        <v>0</v>
      </c>
      <c r="M10" s="1">
        <v>0</v>
      </c>
      <c r="N10" s="1">
        <v>1</v>
      </c>
      <c r="O10" s="1">
        <v>0</v>
      </c>
      <c r="P10" s="1">
        <v>0</v>
      </c>
      <c r="Q10" s="1">
        <v>0</v>
      </c>
      <c r="R10" s="1">
        <v>1</v>
      </c>
      <c r="S10" s="1">
        <v>0</v>
      </c>
      <c r="T10" s="1">
        <v>1</v>
      </c>
      <c r="U10" s="1">
        <v>0</v>
      </c>
      <c r="V10" s="8">
        <v>1</v>
      </c>
      <c r="W10" s="8">
        <v>1</v>
      </c>
      <c r="X10" s="1">
        <v>0</v>
      </c>
      <c r="Y10" s="1">
        <v>0</v>
      </c>
      <c r="Z10" s="1">
        <v>0</v>
      </c>
      <c r="AA10" s="1">
        <v>1</v>
      </c>
      <c r="AB10" s="1">
        <v>0</v>
      </c>
      <c r="AC10" s="1">
        <v>0</v>
      </c>
      <c r="AD10" s="1">
        <v>0</v>
      </c>
      <c r="AE10" s="1">
        <v>100</v>
      </c>
      <c r="AF10" s="1">
        <v>3</v>
      </c>
      <c r="AG10" s="1">
        <v>1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1</v>
      </c>
      <c r="AP10" s="1">
        <v>0</v>
      </c>
      <c r="AQ10" s="1">
        <v>1</v>
      </c>
      <c r="AR10" s="1">
        <v>8</v>
      </c>
      <c r="AS10" s="8">
        <v>1</v>
      </c>
      <c r="AT10" s="1">
        <v>0</v>
      </c>
      <c r="AU10" s="1">
        <v>0</v>
      </c>
      <c r="AV10" s="1">
        <v>1</v>
      </c>
      <c r="AW10" s="1">
        <v>0</v>
      </c>
      <c r="AX10" s="1">
        <v>0</v>
      </c>
      <c r="AY10" s="1">
        <v>1</v>
      </c>
      <c r="AZ10" s="1">
        <v>0</v>
      </c>
      <c r="BA10" s="1">
        <v>0</v>
      </c>
      <c r="BB10" s="1">
        <v>1</v>
      </c>
      <c r="BC10" s="8">
        <v>1</v>
      </c>
      <c r="BD10" s="8">
        <v>0</v>
      </c>
      <c r="BE10" s="8">
        <v>1</v>
      </c>
      <c r="BF10" s="8">
        <v>1</v>
      </c>
      <c r="BG10" s="8">
        <v>0</v>
      </c>
      <c r="BH10" s="8">
        <v>1</v>
      </c>
      <c r="BI10" s="8">
        <v>1</v>
      </c>
      <c r="BJ10" s="8">
        <v>0</v>
      </c>
      <c r="BK10" s="8">
        <v>1</v>
      </c>
      <c r="BL10" s="8">
        <v>0</v>
      </c>
      <c r="BM10" s="8">
        <v>0</v>
      </c>
      <c r="BN10" s="8">
        <v>1</v>
      </c>
      <c r="BO10" s="8">
        <v>0</v>
      </c>
      <c r="BP10" s="8">
        <v>1</v>
      </c>
      <c r="BQ10" s="8">
        <v>0</v>
      </c>
      <c r="BR10" s="8">
        <v>1</v>
      </c>
      <c r="BS10" s="8">
        <v>0</v>
      </c>
      <c r="BT10" s="8">
        <v>7</v>
      </c>
      <c r="BU10" s="8">
        <v>6</v>
      </c>
      <c r="BV10" s="8">
        <v>4</v>
      </c>
      <c r="BW10" s="8">
        <v>6</v>
      </c>
      <c r="BX10" s="1">
        <v>5</v>
      </c>
      <c r="BY10" s="1">
        <v>4</v>
      </c>
      <c r="BZ10" s="1">
        <v>4</v>
      </c>
      <c r="CA10" s="1">
        <v>5</v>
      </c>
      <c r="CB10" s="1">
        <v>6</v>
      </c>
      <c r="CC10" s="1">
        <v>0</v>
      </c>
      <c r="CD10" s="1">
        <v>1</v>
      </c>
      <c r="CE10" s="1">
        <v>0</v>
      </c>
      <c r="CF10" s="1">
        <v>0</v>
      </c>
      <c r="CG10" s="1">
        <v>0</v>
      </c>
      <c r="CH10" s="1">
        <v>1</v>
      </c>
      <c r="CI10" s="8">
        <v>0</v>
      </c>
      <c r="CJ10" s="8">
        <v>1</v>
      </c>
      <c r="CK10" s="8">
        <v>0</v>
      </c>
      <c r="CL10" s="8">
        <v>0</v>
      </c>
      <c r="CM10" s="8">
        <v>0</v>
      </c>
      <c r="CN10" s="8">
        <v>1</v>
      </c>
      <c r="CO10" s="8">
        <v>0</v>
      </c>
      <c r="CP10" s="8">
        <v>0</v>
      </c>
      <c r="CQ10" s="8">
        <v>1</v>
      </c>
      <c r="CR10" s="8">
        <v>0</v>
      </c>
      <c r="CS10" s="8">
        <v>0</v>
      </c>
      <c r="CT10" s="8">
        <v>0</v>
      </c>
      <c r="CU10" s="8">
        <v>1</v>
      </c>
      <c r="CV10" s="8">
        <v>0</v>
      </c>
      <c r="CW10" s="8">
        <v>1</v>
      </c>
      <c r="CX10" s="8">
        <v>0</v>
      </c>
      <c r="CY10" s="8">
        <v>0</v>
      </c>
      <c r="CZ10" s="8">
        <v>1</v>
      </c>
      <c r="DA10" s="8">
        <v>0</v>
      </c>
      <c r="DB10" s="8">
        <v>0</v>
      </c>
      <c r="DC10" s="8">
        <v>1</v>
      </c>
      <c r="DD10" s="8">
        <v>0</v>
      </c>
      <c r="DE10" s="8">
        <v>0</v>
      </c>
      <c r="DF10" s="8">
        <v>1</v>
      </c>
      <c r="DG10" s="8">
        <v>0</v>
      </c>
      <c r="DH10" s="8">
        <v>0</v>
      </c>
      <c r="DI10" s="8">
        <v>1</v>
      </c>
      <c r="DJ10" s="8">
        <v>0</v>
      </c>
    </row>
    <row r="11" spans="1:114" x14ac:dyDescent="0.35">
      <c r="A11" s="7" t="s">
        <v>365</v>
      </c>
      <c r="B11" s="1" t="s">
        <v>168</v>
      </c>
      <c r="C11" s="1">
        <v>0</v>
      </c>
      <c r="D11" s="1">
        <v>0</v>
      </c>
      <c r="E11" s="1">
        <v>1</v>
      </c>
      <c r="F11" s="1">
        <v>0</v>
      </c>
      <c r="G11" s="1">
        <v>0</v>
      </c>
      <c r="H11" s="1">
        <f t="shared" si="0"/>
        <v>3</v>
      </c>
      <c r="I11" s="1">
        <v>0</v>
      </c>
      <c r="J11" s="8">
        <v>0</v>
      </c>
      <c r="K11" s="8">
        <v>1</v>
      </c>
      <c r="L11" s="1">
        <v>0</v>
      </c>
      <c r="M11" s="1">
        <v>0</v>
      </c>
      <c r="N11" s="1">
        <v>0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1</v>
      </c>
      <c r="U11" s="1">
        <v>0</v>
      </c>
      <c r="V11" s="8">
        <v>0</v>
      </c>
      <c r="W11" s="8">
        <v>1</v>
      </c>
      <c r="X11" s="1">
        <v>0</v>
      </c>
      <c r="Y11" s="1">
        <v>0</v>
      </c>
      <c r="Z11" s="1">
        <v>0</v>
      </c>
      <c r="AA11" s="1">
        <v>1</v>
      </c>
      <c r="AB11" s="1">
        <v>0</v>
      </c>
      <c r="AC11" s="1">
        <v>0</v>
      </c>
      <c r="AD11" s="1">
        <v>0</v>
      </c>
      <c r="AE11" s="1">
        <v>50</v>
      </c>
      <c r="AF11" s="1">
        <v>4</v>
      </c>
      <c r="AG11" s="1">
        <v>0</v>
      </c>
      <c r="AH11" s="1">
        <v>0</v>
      </c>
      <c r="AI11" s="1">
        <v>0</v>
      </c>
      <c r="AJ11" s="1">
        <v>1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1</v>
      </c>
      <c r="AQ11" s="1">
        <v>1</v>
      </c>
      <c r="AR11" s="1">
        <v>10</v>
      </c>
      <c r="AS11" s="8">
        <v>1</v>
      </c>
      <c r="AT11" s="8">
        <v>0</v>
      </c>
      <c r="AU11" s="8">
        <v>1</v>
      </c>
      <c r="AV11" s="8">
        <v>0</v>
      </c>
      <c r="AW11" s="1">
        <v>0</v>
      </c>
      <c r="AX11" s="1">
        <v>0</v>
      </c>
      <c r="AY11" s="1">
        <v>1</v>
      </c>
      <c r="AZ11" s="1">
        <v>0</v>
      </c>
      <c r="BA11" s="1">
        <v>1</v>
      </c>
      <c r="BB11" s="1">
        <v>0</v>
      </c>
      <c r="BC11" s="1">
        <v>1</v>
      </c>
      <c r="BD11" s="8">
        <v>0</v>
      </c>
      <c r="BE11" s="8">
        <v>0</v>
      </c>
      <c r="BF11" s="8">
        <v>1</v>
      </c>
      <c r="BG11" s="8">
        <v>1</v>
      </c>
      <c r="BH11" s="8">
        <v>0</v>
      </c>
      <c r="BI11" s="8">
        <v>1</v>
      </c>
      <c r="BJ11" s="8">
        <v>1</v>
      </c>
      <c r="BK11" s="8">
        <v>1</v>
      </c>
      <c r="BL11" s="8">
        <v>0</v>
      </c>
      <c r="BM11" s="8">
        <v>0</v>
      </c>
      <c r="BN11" s="8">
        <v>1</v>
      </c>
      <c r="BO11" s="8">
        <v>0</v>
      </c>
      <c r="BP11" s="8">
        <v>1</v>
      </c>
      <c r="BQ11" s="8">
        <v>1</v>
      </c>
      <c r="BR11" s="8">
        <v>1</v>
      </c>
      <c r="BS11" s="8">
        <v>0</v>
      </c>
      <c r="BT11" s="8">
        <v>7</v>
      </c>
      <c r="BU11" s="8">
        <v>6</v>
      </c>
      <c r="BV11" s="8">
        <v>6</v>
      </c>
      <c r="BW11" s="8">
        <v>3</v>
      </c>
      <c r="BX11" s="1">
        <v>4</v>
      </c>
      <c r="BY11" s="1">
        <v>4</v>
      </c>
      <c r="BZ11" s="1">
        <v>2</v>
      </c>
      <c r="CA11" s="1">
        <v>5</v>
      </c>
      <c r="CB11" s="1">
        <v>5</v>
      </c>
      <c r="CC11" s="1">
        <v>0</v>
      </c>
      <c r="CD11" s="1">
        <v>1</v>
      </c>
      <c r="CE11" s="1">
        <v>0</v>
      </c>
      <c r="CF11" s="1">
        <v>0</v>
      </c>
      <c r="CG11" s="1">
        <v>0</v>
      </c>
      <c r="CH11" s="1">
        <v>1</v>
      </c>
      <c r="CI11" s="8">
        <v>0</v>
      </c>
      <c r="CJ11" s="8">
        <v>0</v>
      </c>
      <c r="CK11" s="8">
        <v>0</v>
      </c>
      <c r="CL11" s="8">
        <v>1</v>
      </c>
      <c r="CM11" s="8">
        <v>0</v>
      </c>
      <c r="CN11" s="8">
        <v>1</v>
      </c>
      <c r="CO11" s="8">
        <v>0</v>
      </c>
      <c r="CP11" s="8">
        <v>0</v>
      </c>
      <c r="CQ11" s="8">
        <v>1</v>
      </c>
      <c r="CR11" s="8">
        <v>0</v>
      </c>
      <c r="CS11" s="8">
        <v>0</v>
      </c>
      <c r="CT11" s="8">
        <v>1</v>
      </c>
      <c r="CU11" s="8">
        <v>0</v>
      </c>
      <c r="CV11" s="8">
        <v>0</v>
      </c>
      <c r="CW11" s="8">
        <v>1</v>
      </c>
      <c r="CX11" s="8">
        <v>0</v>
      </c>
      <c r="CY11" s="8">
        <v>0</v>
      </c>
      <c r="CZ11" s="8">
        <v>1</v>
      </c>
      <c r="DA11" s="8">
        <v>0</v>
      </c>
      <c r="DB11" s="8">
        <v>0</v>
      </c>
      <c r="DC11" s="8">
        <v>1</v>
      </c>
      <c r="DD11" s="8">
        <v>0</v>
      </c>
      <c r="DE11" s="8">
        <v>0</v>
      </c>
      <c r="DF11" s="8">
        <v>1</v>
      </c>
      <c r="DG11" s="8">
        <v>0</v>
      </c>
      <c r="DH11" s="8">
        <v>0</v>
      </c>
      <c r="DI11" s="8">
        <v>1</v>
      </c>
      <c r="DJ11" s="8">
        <v>0</v>
      </c>
    </row>
    <row r="12" spans="1:114" x14ac:dyDescent="0.3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</row>
    <row r="13" spans="1:114" x14ac:dyDescent="0.35">
      <c r="H13" s="1"/>
    </row>
    <row r="14" spans="1:114" x14ac:dyDescent="0.35"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D14" s="1" t="s">
        <v>238</v>
      </c>
      <c r="CG14" s="1" t="s">
        <v>242</v>
      </c>
      <c r="CJ14" s="1" t="s">
        <v>244</v>
      </c>
      <c r="CM14" s="1" t="s">
        <v>246</v>
      </c>
      <c r="CP14" s="8" t="s">
        <v>250</v>
      </c>
      <c r="CQ14" s="7"/>
      <c r="CS14" t="s">
        <v>291</v>
      </c>
      <c r="CV14" s="1" t="s">
        <v>253</v>
      </c>
      <c r="CY14" s="1" t="s">
        <v>256</v>
      </c>
    </row>
    <row r="15" spans="1:114" x14ac:dyDescent="0.35">
      <c r="AE15" s="13">
        <f>AVERAGE(AE3:AE11)</f>
        <v>76.111111111111114</v>
      </c>
      <c r="AF15">
        <f>AVERAGE(AF3:AF11)</f>
        <v>4</v>
      </c>
      <c r="AR15" s="13">
        <f>AVERAGE(AR3:AR11)</f>
        <v>9.7777777777777786</v>
      </c>
      <c r="BT15">
        <f t="shared" ref="BT15:CB15" si="1">AVERAGE(BT3:BT11)</f>
        <v>6.333333333333333</v>
      </c>
      <c r="BU15">
        <f t="shared" si="1"/>
        <v>6.5555555555555554</v>
      </c>
      <c r="BV15">
        <f t="shared" si="1"/>
        <v>4.5555555555555554</v>
      </c>
      <c r="BW15">
        <f t="shared" si="1"/>
        <v>5.666666666666667</v>
      </c>
      <c r="BX15">
        <f t="shared" si="1"/>
        <v>5.7777777777777777</v>
      </c>
      <c r="BY15">
        <f t="shared" si="1"/>
        <v>4.666666666666667</v>
      </c>
      <c r="BZ15">
        <f t="shared" si="1"/>
        <v>4.8888888888888893</v>
      </c>
      <c r="CA15">
        <f t="shared" si="1"/>
        <v>4.8888888888888893</v>
      </c>
      <c r="CB15">
        <f t="shared" si="1"/>
        <v>5.7777777777777777</v>
      </c>
      <c r="CD15" s="1" t="s">
        <v>207</v>
      </c>
      <c r="CE15">
        <f>SUM(CM3:CM11)</f>
        <v>0</v>
      </c>
      <c r="CG15" s="1" t="s">
        <v>241</v>
      </c>
      <c r="CH15">
        <f>SUM(CQ3:CQ11)</f>
        <v>8</v>
      </c>
      <c r="CJ15" s="1" t="s">
        <v>197</v>
      </c>
      <c r="CK15">
        <f>SUM(CS3:CS11)</f>
        <v>0</v>
      </c>
      <c r="CM15" s="1" t="s">
        <v>247</v>
      </c>
      <c r="CN15">
        <f>SUM(CV3:CV11)</f>
        <v>1</v>
      </c>
      <c r="CP15" s="8" t="s">
        <v>197</v>
      </c>
      <c r="CQ15" s="7">
        <f>SUM(CY3:CY11)</f>
        <v>1</v>
      </c>
      <c r="CS15" t="s">
        <v>292</v>
      </c>
      <c r="CT15">
        <f>SUM(DB3:DB11)</f>
        <v>1</v>
      </c>
      <c r="CV15" s="1" t="s">
        <v>197</v>
      </c>
      <c r="CW15">
        <f>SUM(DE3:DE11)</f>
        <v>2</v>
      </c>
      <c r="CY15" s="1" t="s">
        <v>207</v>
      </c>
      <c r="CZ15">
        <f>SUM(DH3:DH11)</f>
        <v>1</v>
      </c>
    </row>
    <row r="16" spans="1:114" x14ac:dyDescent="0.35">
      <c r="CD16" s="1" t="s">
        <v>239</v>
      </c>
      <c r="CE16">
        <f>SUM(CN3:CN11)</f>
        <v>7</v>
      </c>
      <c r="CG16" s="1" t="s">
        <v>243</v>
      </c>
      <c r="CH16">
        <f>SUM(CR3:CR11)</f>
        <v>0</v>
      </c>
      <c r="CJ16" s="1" t="s">
        <v>245</v>
      </c>
      <c r="CK16">
        <f>SUM(CT3:CT11)</f>
        <v>2</v>
      </c>
      <c r="CM16" s="1" t="s">
        <v>248</v>
      </c>
      <c r="CN16">
        <f>SUM(CW3:CW11)</f>
        <v>7</v>
      </c>
      <c r="CP16" s="8" t="s">
        <v>252</v>
      </c>
      <c r="CQ16" s="7">
        <f>SUM(CZ3:CZ11)</f>
        <v>3</v>
      </c>
      <c r="CS16" t="s">
        <v>293</v>
      </c>
      <c r="CT16">
        <f>SUM(DC3:DC11)</f>
        <v>4</v>
      </c>
      <c r="CV16" s="1" t="s">
        <v>254</v>
      </c>
      <c r="CW16">
        <f>SUM(DF3:DF11)</f>
        <v>7</v>
      </c>
      <c r="CY16" s="1" t="s">
        <v>257</v>
      </c>
      <c r="CZ16">
        <f>SUM(DI3:DI11)</f>
        <v>7</v>
      </c>
    </row>
    <row r="17" spans="2:105" x14ac:dyDescent="0.35">
      <c r="B17" s="7"/>
      <c r="C17" s="8" t="s">
        <v>175</v>
      </c>
      <c r="D17" s="7"/>
      <c r="E17" s="7"/>
      <c r="F17" s="8" t="s">
        <v>181</v>
      </c>
      <c r="G17" s="7"/>
      <c r="H17" s="7"/>
      <c r="I17" s="7"/>
      <c r="J17" s="7" t="s">
        <v>184</v>
      </c>
      <c r="K17" s="7"/>
      <c r="L17" s="7"/>
      <c r="M17" s="8" t="s">
        <v>295</v>
      </c>
      <c r="N17" s="7"/>
      <c r="O17" s="7"/>
      <c r="P17" s="7" t="s">
        <v>265</v>
      </c>
      <c r="Q17" s="7"/>
      <c r="S17" s="7" t="s">
        <v>268</v>
      </c>
      <c r="T17" s="7"/>
      <c r="U17" s="7"/>
      <c r="V17" s="7" t="s">
        <v>273</v>
      </c>
      <c r="W17" s="7"/>
      <c r="X17" s="7"/>
      <c r="Y17" s="7" t="s">
        <v>296</v>
      </c>
      <c r="Z17" s="7"/>
      <c r="AA17" s="7"/>
      <c r="AB17" s="8" t="s">
        <v>190</v>
      </c>
      <c r="AE17" s="7" t="s">
        <v>281</v>
      </c>
      <c r="AF17" s="7"/>
      <c r="AH17" s="7" t="s">
        <v>282</v>
      </c>
      <c r="AI17" s="7"/>
      <c r="AK17" s="7" t="s">
        <v>283</v>
      </c>
      <c r="AL17" s="7"/>
      <c r="AM17" s="7"/>
      <c r="AN17" s="7" t="s">
        <v>195</v>
      </c>
      <c r="AO17" s="7"/>
      <c r="AP17" s="7"/>
      <c r="AQ17" s="7" t="s">
        <v>196</v>
      </c>
      <c r="AR17" s="7"/>
      <c r="AT17" s="7" t="s">
        <v>290</v>
      </c>
      <c r="AW17" s="8" t="s">
        <v>200</v>
      </c>
      <c r="AZ17" s="1" t="s">
        <v>204</v>
      </c>
      <c r="BC17" s="8" t="s">
        <v>205</v>
      </c>
      <c r="BF17" s="1" t="s">
        <v>208</v>
      </c>
      <c r="BI17" s="1" t="s">
        <v>210</v>
      </c>
      <c r="BL17" s="1" t="s">
        <v>214</v>
      </c>
      <c r="BO17" s="8" t="s">
        <v>217</v>
      </c>
      <c r="BP17" s="7"/>
      <c r="BU17" s="1" t="s">
        <v>227</v>
      </c>
      <c r="BX17" s="1" t="s">
        <v>230</v>
      </c>
      <c r="CA17" s="1" t="s">
        <v>235</v>
      </c>
      <c r="CD17" s="1" t="s">
        <v>240</v>
      </c>
      <c r="CE17">
        <f>SUM(CO3:CO11)</f>
        <v>2</v>
      </c>
      <c r="CG17" s="1" t="s">
        <v>189</v>
      </c>
      <c r="CH17">
        <v>1</v>
      </c>
      <c r="CJ17" s="1" t="s">
        <v>191</v>
      </c>
      <c r="CK17">
        <f>SUM(CU3:CU11)</f>
        <v>7</v>
      </c>
      <c r="CM17" s="1" t="s">
        <v>249</v>
      </c>
      <c r="CN17">
        <f>SUM(CX3:CX11)</f>
        <v>1</v>
      </c>
      <c r="CP17" s="8" t="s">
        <v>251</v>
      </c>
      <c r="CQ17" s="7">
        <f>SUM(DA3:DA11)</f>
        <v>4</v>
      </c>
      <c r="CS17" t="s">
        <v>294</v>
      </c>
      <c r="CT17">
        <f>SUM(DD3:DD11)</f>
        <v>6</v>
      </c>
      <c r="CV17" s="1" t="s">
        <v>255</v>
      </c>
      <c r="CW17">
        <f>SUM(DG3:DG11)</f>
        <v>0</v>
      </c>
      <c r="CY17" s="1" t="s">
        <v>258</v>
      </c>
      <c r="CZ17">
        <f>SUM(DJ3:DJ11)</f>
        <v>1</v>
      </c>
    </row>
    <row r="18" spans="2:105" ht="15.5" x14ac:dyDescent="0.35">
      <c r="C18" s="1" t="s">
        <v>176</v>
      </c>
      <c r="D18">
        <f>SUM(C3:C11)</f>
        <v>0</v>
      </c>
      <c r="F18" s="1" t="s">
        <v>182</v>
      </c>
      <c r="G18" s="7">
        <f>SUM(I3:I11)</f>
        <v>8</v>
      </c>
      <c r="J18" t="s">
        <v>185</v>
      </c>
      <c r="K18">
        <f>SUM(J3:J11)</f>
        <v>2</v>
      </c>
      <c r="M18" s="1" t="s">
        <v>260</v>
      </c>
      <c r="N18">
        <f>SUM(O3:O11)</f>
        <v>1</v>
      </c>
      <c r="P18" t="s">
        <v>266</v>
      </c>
      <c r="Q18">
        <f>SUM(T3:T11)</f>
        <v>9</v>
      </c>
      <c r="S18" t="s">
        <v>269</v>
      </c>
      <c r="T18">
        <f>SUM(V3:V11)</f>
        <v>5</v>
      </c>
      <c r="V18" t="s">
        <v>278</v>
      </c>
      <c r="W18">
        <f>SUM(Z3:Z11)</f>
        <v>1</v>
      </c>
      <c r="Y18" t="s">
        <v>29</v>
      </c>
      <c r="Z18">
        <f>SUM(AG3:AG11)</f>
        <v>7</v>
      </c>
      <c r="AB18" s="7" t="s">
        <v>191</v>
      </c>
      <c r="AC18" s="7">
        <f>SUM(AO3:AO11)</f>
        <v>8</v>
      </c>
      <c r="AD18" s="7"/>
      <c r="AE18" s="7" t="s">
        <v>191</v>
      </c>
      <c r="AF18" s="7">
        <f>SUM(AQ3:AQ11)</f>
        <v>9</v>
      </c>
      <c r="AG18" s="7"/>
      <c r="AH18" s="7" t="s">
        <v>209</v>
      </c>
      <c r="AI18" s="7">
        <f>SUM(AS3:AS11)</f>
        <v>9</v>
      </c>
      <c r="AJ18" s="7"/>
      <c r="AK18" s="7" t="s">
        <v>284</v>
      </c>
      <c r="AL18" s="7">
        <f>SUM(AU3:AU11)</f>
        <v>2</v>
      </c>
      <c r="AM18" s="7"/>
      <c r="AN18" t="s">
        <v>209</v>
      </c>
      <c r="AO18">
        <f>SUM(AY3:AY11)</f>
        <v>9</v>
      </c>
      <c r="AQ18" t="s">
        <v>197</v>
      </c>
      <c r="AR18">
        <f>SUM(AZ3:AZ11)</f>
        <v>1</v>
      </c>
      <c r="AT18" t="s">
        <v>209</v>
      </c>
      <c r="AU18">
        <f>SUM(BC3:BC11)</f>
        <v>9</v>
      </c>
      <c r="AW18" s="1" t="s">
        <v>201</v>
      </c>
      <c r="AX18">
        <f>SUM(BE3:BE11)</f>
        <v>3</v>
      </c>
      <c r="AZ18" s="1" t="s">
        <v>201</v>
      </c>
      <c r="BA18">
        <f>SUM(BH3:BH11)</f>
        <v>4</v>
      </c>
      <c r="BC18" s="1" t="s">
        <v>191</v>
      </c>
      <c r="BD18">
        <f>SUM(BK3:BK11)</f>
        <v>9</v>
      </c>
      <c r="BF18" s="1" t="s">
        <v>209</v>
      </c>
      <c r="BG18">
        <f>SUM(BN3:BN11)</f>
        <v>8</v>
      </c>
      <c r="BI18" s="1" t="s">
        <v>211</v>
      </c>
      <c r="BJ18" s="7">
        <f>SUM(BP3:BP11)-BJ20</f>
        <v>5</v>
      </c>
      <c r="BL18" s="1" t="s">
        <v>215</v>
      </c>
      <c r="BM18" s="7">
        <f>SUM(BR3:BR11)-BM20</f>
        <v>7</v>
      </c>
      <c r="BO18" s="1" t="s">
        <v>218</v>
      </c>
      <c r="BP18">
        <f>AVERAGE(BT3:BT11)</f>
        <v>6.333333333333333</v>
      </c>
      <c r="BR18" s="1" t="s">
        <v>223</v>
      </c>
      <c r="BS18">
        <f>BX15</f>
        <v>5.7777777777777777</v>
      </c>
      <c r="BU18" s="1" t="s">
        <v>197</v>
      </c>
      <c r="BV18">
        <f>SUM(CC3:CC11)</f>
        <v>2</v>
      </c>
      <c r="BX18" s="1" t="s">
        <v>231</v>
      </c>
      <c r="BY18">
        <f>SUM(CF3:CF11)</f>
        <v>0</v>
      </c>
      <c r="CA18" s="1" t="s">
        <v>236</v>
      </c>
      <c r="CB18">
        <f>SUM(CJ3:CJ11)</f>
        <v>2</v>
      </c>
      <c r="CD18" s="2" t="s">
        <v>241</v>
      </c>
      <c r="CE18">
        <f>SUM(CP3:CP11)</f>
        <v>0</v>
      </c>
      <c r="CJ18" s="1" t="s">
        <v>189</v>
      </c>
      <c r="CK18" s="7">
        <v>0</v>
      </c>
      <c r="CM18" s="1" t="s">
        <v>189</v>
      </c>
      <c r="CN18" s="7">
        <v>0</v>
      </c>
      <c r="CP18" s="8" t="s">
        <v>189</v>
      </c>
      <c r="CQ18" s="7">
        <v>1</v>
      </c>
      <c r="CS18" t="s">
        <v>189</v>
      </c>
      <c r="CT18" s="7">
        <v>0</v>
      </c>
      <c r="CU18" s="7"/>
      <c r="CV18" s="8" t="s">
        <v>189</v>
      </c>
      <c r="CW18" s="7">
        <v>0</v>
      </c>
      <c r="CX18" s="7"/>
      <c r="CY18" s="8" t="s">
        <v>189</v>
      </c>
      <c r="CZ18" s="7">
        <v>0</v>
      </c>
      <c r="DA18" s="7"/>
    </row>
    <row r="19" spans="2:105" x14ac:dyDescent="0.35">
      <c r="C19" s="1" t="s">
        <v>178</v>
      </c>
      <c r="D19">
        <f>SUM(D3:D11)</f>
        <v>1</v>
      </c>
      <c r="F19" t="s">
        <v>183</v>
      </c>
      <c r="G19" s="7">
        <f>9-G18-G20</f>
        <v>1</v>
      </c>
      <c r="J19" t="s">
        <v>186</v>
      </c>
      <c r="K19">
        <f>SUM(K3:K11)</f>
        <v>3</v>
      </c>
      <c r="M19" s="1" t="s">
        <v>261</v>
      </c>
      <c r="N19">
        <f>SUM(P3:P11)</f>
        <v>0</v>
      </c>
      <c r="P19" t="s">
        <v>267</v>
      </c>
      <c r="Q19" s="7">
        <f>SUM(U3:U11)</f>
        <v>0</v>
      </c>
      <c r="S19" t="s">
        <v>270</v>
      </c>
      <c r="T19">
        <f>SUM(W3:W11)</f>
        <v>7</v>
      </c>
      <c r="V19" t="s">
        <v>274</v>
      </c>
      <c r="W19">
        <f>SUM(AA3:AA11)</f>
        <v>2</v>
      </c>
      <c r="Y19" t="s">
        <v>159</v>
      </c>
      <c r="Z19">
        <f>SUM(AH3:AH11)</f>
        <v>1</v>
      </c>
      <c r="AB19" s="7" t="s">
        <v>197</v>
      </c>
      <c r="AC19" s="7">
        <f>SUM(AP3:AP11)</f>
        <v>1</v>
      </c>
      <c r="AD19" s="7"/>
      <c r="AE19" s="7" t="s">
        <v>197</v>
      </c>
      <c r="AF19" s="7">
        <f>9-AF18</f>
        <v>0</v>
      </c>
      <c r="AG19" s="7"/>
      <c r="AH19" s="7" t="s">
        <v>197</v>
      </c>
      <c r="AI19" s="7">
        <f>SUM(AT3:AT11)</f>
        <v>0</v>
      </c>
      <c r="AJ19" s="7"/>
      <c r="AK19" s="7" t="s">
        <v>193</v>
      </c>
      <c r="AL19" s="7">
        <f>SUM(AV3:AV11)</f>
        <v>4</v>
      </c>
      <c r="AM19" s="7"/>
      <c r="AN19" t="s">
        <v>197</v>
      </c>
      <c r="AO19" s="7">
        <f>9-AO18</f>
        <v>0</v>
      </c>
      <c r="AQ19" t="s">
        <v>198</v>
      </c>
      <c r="AR19">
        <f>SUM(BA3:BA11)</f>
        <v>4</v>
      </c>
      <c r="AT19" t="s">
        <v>197</v>
      </c>
      <c r="AU19">
        <f>SUM(BD3:BD11)</f>
        <v>0</v>
      </c>
      <c r="AW19" s="1" t="s">
        <v>202</v>
      </c>
      <c r="AX19">
        <f>SUM(BF3:BF11)</f>
        <v>8</v>
      </c>
      <c r="AZ19" s="1" t="s">
        <v>202</v>
      </c>
      <c r="BA19">
        <f>SUM(BI3:BI11)</f>
        <v>7</v>
      </c>
      <c r="BC19" s="1" t="s">
        <v>206</v>
      </c>
      <c r="BD19">
        <f>SUM(BL3:BL11)</f>
        <v>0</v>
      </c>
      <c r="BF19" s="1" t="s">
        <v>192</v>
      </c>
      <c r="BG19">
        <f>SUM(BO3:BO11)</f>
        <v>1</v>
      </c>
      <c r="BI19" s="1" t="s">
        <v>212</v>
      </c>
      <c r="BJ19" s="7">
        <f>SUM(BQ3:BQ11)-BJ20</f>
        <v>1</v>
      </c>
      <c r="BL19" s="1" t="s">
        <v>216</v>
      </c>
      <c r="BM19" s="7">
        <f>SUM(BS3:BS11)-BM20</f>
        <v>1</v>
      </c>
      <c r="BO19" s="1" t="s">
        <v>219</v>
      </c>
      <c r="BP19">
        <f>BU15</f>
        <v>6.5555555555555554</v>
      </c>
      <c r="BR19" s="1" t="s">
        <v>224</v>
      </c>
      <c r="BS19">
        <f>BY15</f>
        <v>4.666666666666667</v>
      </c>
      <c r="BU19" s="1" t="s">
        <v>228</v>
      </c>
      <c r="BV19">
        <f>SUM(CD3:CD11)</f>
        <v>6</v>
      </c>
      <c r="BX19" s="1" t="s">
        <v>232</v>
      </c>
      <c r="BY19">
        <f>SUM(CG3:CG11)</f>
        <v>0</v>
      </c>
      <c r="CA19" s="1" t="s">
        <v>237</v>
      </c>
      <c r="CB19">
        <f>SUM(CK3:CK11)</f>
        <v>0</v>
      </c>
      <c r="CD19" s="1" t="s">
        <v>189</v>
      </c>
      <c r="CE19" s="7">
        <v>0</v>
      </c>
      <c r="CP19" s="7"/>
      <c r="CQ19" s="7"/>
    </row>
    <row r="20" spans="2:105" x14ac:dyDescent="0.35">
      <c r="C20" s="1" t="s">
        <v>177</v>
      </c>
      <c r="D20">
        <f>SUM(E3:E11)</f>
        <v>2</v>
      </c>
      <c r="F20" t="s">
        <v>259</v>
      </c>
      <c r="G20" s="7">
        <v>0</v>
      </c>
      <c r="J20" t="s">
        <v>187</v>
      </c>
      <c r="K20">
        <f>SUM(L3:L11)</f>
        <v>3</v>
      </c>
      <c r="M20" s="1" t="s">
        <v>262</v>
      </c>
      <c r="N20">
        <f>SUM(Q3:Q11)</f>
        <v>0</v>
      </c>
      <c r="P20" s="7" t="s">
        <v>189</v>
      </c>
      <c r="Q20" s="9">
        <v>0</v>
      </c>
      <c r="S20" t="s">
        <v>271</v>
      </c>
      <c r="T20">
        <f>SUM(X3:X11)</f>
        <v>0</v>
      </c>
      <c r="V20" t="s">
        <v>275</v>
      </c>
      <c r="W20">
        <f>SUM(AB3:AB11)</f>
        <v>2</v>
      </c>
      <c r="Y20" t="s">
        <v>30</v>
      </c>
      <c r="Z20">
        <f>SUM(AI3:AI11)</f>
        <v>1</v>
      </c>
      <c r="AB20" s="7" t="s">
        <v>189</v>
      </c>
      <c r="AC20" s="7">
        <v>0</v>
      </c>
      <c r="AD20" s="7"/>
      <c r="AE20" s="7" t="s">
        <v>189</v>
      </c>
      <c r="AF20" s="7">
        <v>0</v>
      </c>
      <c r="AG20" s="7"/>
      <c r="AH20" s="7" t="s">
        <v>189</v>
      </c>
      <c r="AI20" s="7">
        <v>0</v>
      </c>
      <c r="AJ20" s="7"/>
      <c r="AK20" s="7" t="s">
        <v>194</v>
      </c>
      <c r="AL20" s="7">
        <f>SUM(AW3:AW11)</f>
        <v>2</v>
      </c>
      <c r="AM20" s="7"/>
      <c r="AN20" s="7" t="s">
        <v>189</v>
      </c>
      <c r="AO20" s="7">
        <v>0</v>
      </c>
      <c r="AQ20" t="s">
        <v>199</v>
      </c>
      <c r="AR20">
        <f>SUM(BB3:BB11)</f>
        <v>4</v>
      </c>
      <c r="AT20" t="s">
        <v>189</v>
      </c>
      <c r="AU20" s="7">
        <v>0</v>
      </c>
      <c r="AW20" s="1" t="s">
        <v>203</v>
      </c>
      <c r="AX20">
        <f>SUM(BG3:BG11)</f>
        <v>5</v>
      </c>
      <c r="AZ20" s="1" t="s">
        <v>203</v>
      </c>
      <c r="BA20">
        <f>SUM(BJ3:BJ11)</f>
        <v>3</v>
      </c>
      <c r="BC20" s="1" t="s">
        <v>207</v>
      </c>
      <c r="BD20">
        <f>SUM(BM3:BM11)</f>
        <v>0</v>
      </c>
      <c r="BF20" s="1" t="s">
        <v>189</v>
      </c>
      <c r="BG20" s="7">
        <v>0</v>
      </c>
      <c r="BI20" s="1" t="s">
        <v>213</v>
      </c>
      <c r="BJ20" s="7">
        <v>3</v>
      </c>
      <c r="BL20" s="1" t="s">
        <v>213</v>
      </c>
      <c r="BM20" s="7">
        <v>1</v>
      </c>
      <c r="BO20" s="1" t="s">
        <v>220</v>
      </c>
      <c r="BP20">
        <f>BV15</f>
        <v>4.5555555555555554</v>
      </c>
      <c r="BR20" s="1" t="s">
        <v>222</v>
      </c>
      <c r="BS20">
        <f>BZ15</f>
        <v>4.8888888888888893</v>
      </c>
      <c r="BU20" s="1" t="s">
        <v>229</v>
      </c>
      <c r="BV20">
        <f>SUM(CE3:CE11)</f>
        <v>1</v>
      </c>
      <c r="BX20" s="1" t="s">
        <v>233</v>
      </c>
      <c r="BY20">
        <f>SUM(CH3:CH11)</f>
        <v>7</v>
      </c>
      <c r="CA20" s="1" t="s">
        <v>213</v>
      </c>
      <c r="CB20">
        <f>SUM(CL3:CL11)</f>
        <v>7</v>
      </c>
    </row>
    <row r="21" spans="2:105" ht="15.5" x14ac:dyDescent="0.35">
      <c r="C21" s="2" t="s">
        <v>179</v>
      </c>
      <c r="D21">
        <f>SUM(F3:F11)</f>
        <v>6</v>
      </c>
      <c r="J21" t="s">
        <v>188</v>
      </c>
      <c r="K21">
        <f>SUM(M3:M11)</f>
        <v>0</v>
      </c>
      <c r="M21" s="1" t="s">
        <v>263</v>
      </c>
      <c r="N21">
        <f>SUM(R3:R11)</f>
        <v>2</v>
      </c>
      <c r="S21" t="s">
        <v>272</v>
      </c>
      <c r="T21">
        <f>SUM(Y3:Y11)</f>
        <v>0</v>
      </c>
      <c r="V21" t="s">
        <v>276</v>
      </c>
      <c r="W21">
        <f>SUM(AC3:AC11)</f>
        <v>2</v>
      </c>
      <c r="Y21" t="s">
        <v>31</v>
      </c>
      <c r="Z21">
        <f>SUM(AI3:AI11)</f>
        <v>1</v>
      </c>
      <c r="AB21" s="7"/>
      <c r="AC21" s="7"/>
      <c r="AD21" s="7"/>
      <c r="AE21" s="7"/>
      <c r="AF21" s="7"/>
      <c r="AG21" s="7"/>
      <c r="AH21" s="7"/>
      <c r="AI21" s="7"/>
      <c r="AJ21" s="7"/>
      <c r="AK21" s="7" t="s">
        <v>285</v>
      </c>
      <c r="AL21" s="7">
        <f>SUM(AX3:AX11)</f>
        <v>1</v>
      </c>
      <c r="AM21" s="7"/>
      <c r="AQ21" s="7" t="s">
        <v>189</v>
      </c>
      <c r="AR21" s="7">
        <v>0</v>
      </c>
      <c r="AW21" s="1" t="s">
        <v>189</v>
      </c>
      <c r="AX21" s="7">
        <v>0</v>
      </c>
      <c r="AY21" s="7"/>
      <c r="AZ21" s="8" t="s">
        <v>189</v>
      </c>
      <c r="BA21" s="7">
        <v>1</v>
      </c>
      <c r="BC21" s="1" t="s">
        <v>189</v>
      </c>
      <c r="BD21" s="7">
        <v>0</v>
      </c>
      <c r="BI21" s="1" t="s">
        <v>189</v>
      </c>
      <c r="BJ21" s="7">
        <v>0</v>
      </c>
      <c r="BL21" s="1" t="s">
        <v>189</v>
      </c>
      <c r="BM21" s="7">
        <v>0</v>
      </c>
      <c r="BO21" s="2" t="s">
        <v>221</v>
      </c>
      <c r="BP21">
        <f>BW15</f>
        <v>5.666666666666667</v>
      </c>
      <c r="BR21" s="2" t="s">
        <v>225</v>
      </c>
      <c r="BS21">
        <f>CA15</f>
        <v>4.8888888888888893</v>
      </c>
      <c r="BU21" s="1" t="s">
        <v>189</v>
      </c>
      <c r="BV21" s="7">
        <v>0</v>
      </c>
      <c r="BX21" s="2" t="s">
        <v>234</v>
      </c>
      <c r="BY21">
        <f>SUM(CI3:CI11)</f>
        <v>2</v>
      </c>
      <c r="CA21" s="1" t="s">
        <v>189</v>
      </c>
      <c r="CB21" s="7">
        <v>0</v>
      </c>
    </row>
    <row r="22" spans="2:105" ht="15.5" x14ac:dyDescent="0.35">
      <c r="C22" s="2" t="s">
        <v>180</v>
      </c>
      <c r="D22">
        <f>SUM(G3:G11)</f>
        <v>0</v>
      </c>
      <c r="J22" t="s">
        <v>35</v>
      </c>
      <c r="K22">
        <f>SUM(N3:N11)</f>
        <v>1</v>
      </c>
      <c r="M22" s="2" t="s">
        <v>264</v>
      </c>
      <c r="N22">
        <f>SUM(S3:S11)</f>
        <v>6</v>
      </c>
      <c r="S22" s="7" t="s">
        <v>189</v>
      </c>
      <c r="T22" s="9">
        <v>0</v>
      </c>
      <c r="V22" t="s">
        <v>277</v>
      </c>
      <c r="W22">
        <f>SUM(AD3:AD11)</f>
        <v>2</v>
      </c>
      <c r="Y22" t="s">
        <v>279</v>
      </c>
      <c r="Z22">
        <f>SUM(AI3:AI11)</f>
        <v>1</v>
      </c>
      <c r="AB22" s="7"/>
      <c r="AC22" s="7"/>
      <c r="AD22" s="7"/>
      <c r="AE22" s="7"/>
      <c r="AF22" s="7"/>
      <c r="AG22" s="7"/>
      <c r="AH22" s="7"/>
      <c r="AI22" s="7"/>
      <c r="AJ22" s="7"/>
      <c r="AK22" s="7" t="s">
        <v>189</v>
      </c>
      <c r="AL22" s="7">
        <v>0</v>
      </c>
      <c r="AM22" s="7"/>
      <c r="AX22" s="7"/>
      <c r="AY22" s="7"/>
      <c r="AZ22" s="7"/>
      <c r="BA22" s="7"/>
      <c r="BR22" s="2" t="s">
        <v>226</v>
      </c>
      <c r="BS22">
        <f>CB15</f>
        <v>5.7777777777777777</v>
      </c>
      <c r="BX22" s="1" t="s">
        <v>189</v>
      </c>
      <c r="BY22" s="7">
        <v>0</v>
      </c>
    </row>
    <row r="23" spans="2:105" x14ac:dyDescent="0.35">
      <c r="J23" s="7" t="s">
        <v>189</v>
      </c>
      <c r="K23" s="9">
        <v>0</v>
      </c>
      <c r="M23" s="7" t="s">
        <v>189</v>
      </c>
      <c r="N23" s="9">
        <v>0</v>
      </c>
      <c r="V23" s="7" t="s">
        <v>189</v>
      </c>
      <c r="W23" s="9">
        <v>0</v>
      </c>
      <c r="Y23" t="s">
        <v>280</v>
      </c>
      <c r="Z23">
        <f>SUM(AI3:AI11)</f>
        <v>1</v>
      </c>
      <c r="AB23" s="7"/>
      <c r="AC23" s="7"/>
      <c r="AD23" s="7"/>
      <c r="AE23" s="7"/>
      <c r="AF23" s="7"/>
      <c r="AG23" s="7"/>
      <c r="AH23" s="7"/>
      <c r="AI23" s="7"/>
      <c r="AJ23" s="7"/>
      <c r="AK23" s="7"/>
      <c r="AL23" s="7"/>
      <c r="AM23" s="7"/>
    </row>
    <row r="24" spans="2:105" x14ac:dyDescent="0.35">
      <c r="C24" t="s">
        <v>311</v>
      </c>
      <c r="Y24" t="s">
        <v>35</v>
      </c>
      <c r="Z24">
        <f>SUM(AI3:AI11)</f>
        <v>1</v>
      </c>
    </row>
    <row r="25" spans="2:105" x14ac:dyDescent="0.35">
      <c r="C25" t="s">
        <v>316</v>
      </c>
      <c r="D25">
        <v>4</v>
      </c>
      <c r="Y25" s="7" t="s">
        <v>189</v>
      </c>
      <c r="Z25" s="9">
        <v>0</v>
      </c>
    </row>
    <row r="26" spans="2:105" x14ac:dyDescent="0.35">
      <c r="C26" t="s">
        <v>367</v>
      </c>
      <c r="D26">
        <v>9</v>
      </c>
    </row>
    <row r="27" spans="2:105" x14ac:dyDescent="0.35">
      <c r="C27" t="s">
        <v>317</v>
      </c>
      <c r="D27">
        <v>6</v>
      </c>
    </row>
    <row r="28" spans="2:105" x14ac:dyDescent="0.35">
      <c r="C28" t="s">
        <v>313</v>
      </c>
      <c r="D28">
        <v>9</v>
      </c>
    </row>
    <row r="29" spans="2:105" x14ac:dyDescent="0.35">
      <c r="C29" s="7" t="s">
        <v>374</v>
      </c>
      <c r="D29" s="7">
        <v>22</v>
      </c>
    </row>
    <row r="30" spans="2:105" x14ac:dyDescent="0.35">
      <c r="C30" t="s">
        <v>312</v>
      </c>
      <c r="D30">
        <v>37</v>
      </c>
    </row>
    <row r="31" spans="2:105" x14ac:dyDescent="0.35">
      <c r="C31" t="s">
        <v>369</v>
      </c>
      <c r="D31">
        <v>9</v>
      </c>
    </row>
    <row r="32" spans="2:105" x14ac:dyDescent="0.35">
      <c r="C32" t="s">
        <v>368</v>
      </c>
      <c r="D32">
        <v>4</v>
      </c>
    </row>
    <row r="33" spans="3:4" x14ac:dyDescent="0.35">
      <c r="C33" t="s">
        <v>315</v>
      </c>
      <c r="D33">
        <v>14</v>
      </c>
    </row>
    <row r="34" spans="3:4" x14ac:dyDescent="0.35">
      <c r="C34" t="s">
        <v>314</v>
      </c>
      <c r="D34">
        <v>11</v>
      </c>
    </row>
    <row r="35" spans="3:4" x14ac:dyDescent="0.35">
      <c r="C35" t="s">
        <v>366</v>
      </c>
      <c r="D35">
        <v>24</v>
      </c>
    </row>
    <row r="133" spans="1:114" s="7" customFormat="1" x14ac:dyDescent="0.3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</row>
    <row r="136" spans="1:114" ht="13.5" customHeight="1" x14ac:dyDescent="0.35"/>
  </sheetData>
  <autoFilter ref="A2:DJ11" xr:uid="{5C3C761F-B047-447E-91CC-B9EB5E12F8CA}"/>
  <mergeCells count="30">
    <mergeCell ref="DB1:DD1"/>
    <mergeCell ref="DE1:DG1"/>
    <mergeCell ref="DH1:DJ1"/>
    <mergeCell ref="CC1:CE1"/>
    <mergeCell ref="CF1:CI1"/>
    <mergeCell ref="CJ1:CL1"/>
    <mergeCell ref="CM1:CP1"/>
    <mergeCell ref="CQ1:CR1"/>
    <mergeCell ref="C1:H1"/>
    <mergeCell ref="O1:S1"/>
    <mergeCell ref="V1:Y1"/>
    <mergeCell ref="AG1:AN1"/>
    <mergeCell ref="J1:N1"/>
    <mergeCell ref="T1:U1"/>
    <mergeCell ref="Z1:AD1"/>
    <mergeCell ref="AU1:AX1"/>
    <mergeCell ref="CS1:CU1"/>
    <mergeCell ref="CY1:DA1"/>
    <mergeCell ref="AO1:AP1"/>
    <mergeCell ref="AS1:AT1"/>
    <mergeCell ref="AZ1:BB1"/>
    <mergeCell ref="BC1:BD1"/>
    <mergeCell ref="BE1:BG1"/>
    <mergeCell ref="BH1:BJ1"/>
    <mergeCell ref="BK1:BM1"/>
    <mergeCell ref="BN1:BO1"/>
    <mergeCell ref="BP1:BQ1"/>
    <mergeCell ref="BR1:BS1"/>
    <mergeCell ref="BT1:BW1"/>
    <mergeCell ref="CV1:CX1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3F47B2-F45F-4871-843F-6477B148330C}">
  <dimension ref="A1:DK134"/>
  <sheetViews>
    <sheetView zoomScale="70" zoomScaleNormal="70" workbookViewId="0">
      <pane xSplit="1" ySplit="2" topLeftCell="B3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5" x14ac:dyDescent="0.35"/>
  <cols>
    <col min="1" max="1" width="12" bestFit="1" customWidth="1"/>
    <col min="2" max="2" width="16.36328125" bestFit="1" customWidth="1"/>
    <col min="26" max="26" width="9.453125" bestFit="1" customWidth="1"/>
    <col min="43" max="43" width="12.453125" customWidth="1"/>
    <col min="44" max="44" width="11.6328125" customWidth="1"/>
    <col min="46" max="46" width="8.81640625" customWidth="1"/>
    <col min="114" max="114" width="13.26953125" customWidth="1"/>
  </cols>
  <sheetData>
    <row r="1" spans="1:115" s="18" customFormat="1" ht="44" customHeight="1" thickBot="1" x14ac:dyDescent="0.85">
      <c r="A1" s="19">
        <v>1</v>
      </c>
      <c r="B1" s="19"/>
      <c r="C1" s="36">
        <v>2</v>
      </c>
      <c r="D1" s="37"/>
      <c r="E1" s="37"/>
      <c r="F1" s="37"/>
      <c r="G1" s="37"/>
      <c r="H1" s="38"/>
      <c r="I1" s="19">
        <v>3</v>
      </c>
      <c r="J1" s="39">
        <v>4</v>
      </c>
      <c r="K1" s="39"/>
      <c r="L1" s="39"/>
      <c r="M1" s="39"/>
      <c r="N1" s="39"/>
      <c r="O1" s="36">
        <v>5</v>
      </c>
      <c r="P1" s="37"/>
      <c r="Q1" s="37"/>
      <c r="R1" s="37"/>
      <c r="S1" s="38"/>
      <c r="T1" s="40">
        <v>6</v>
      </c>
      <c r="U1" s="40"/>
      <c r="V1" s="36">
        <v>7</v>
      </c>
      <c r="W1" s="37"/>
      <c r="X1" s="37"/>
      <c r="Y1" s="38"/>
      <c r="Z1" s="36" t="s">
        <v>380</v>
      </c>
      <c r="AA1" s="37"/>
      <c r="AB1" s="37"/>
      <c r="AC1" s="37"/>
      <c r="AD1" s="38"/>
      <c r="AE1" s="23" t="s">
        <v>381</v>
      </c>
      <c r="AF1" s="19">
        <v>9</v>
      </c>
      <c r="AG1" s="36">
        <v>10</v>
      </c>
      <c r="AH1" s="37"/>
      <c r="AI1" s="37"/>
      <c r="AJ1" s="37"/>
      <c r="AK1" s="37"/>
      <c r="AL1" s="37"/>
      <c r="AM1" s="37"/>
      <c r="AN1" s="38"/>
      <c r="AO1" s="36">
        <v>11</v>
      </c>
      <c r="AP1" s="37"/>
      <c r="AQ1" s="20" t="s">
        <v>382</v>
      </c>
      <c r="AR1" s="20" t="s">
        <v>383</v>
      </c>
      <c r="AS1" s="41" t="s">
        <v>384</v>
      </c>
      <c r="AT1" s="42"/>
      <c r="AU1" s="38">
        <v>13</v>
      </c>
      <c r="AV1" s="39"/>
      <c r="AW1" s="39"/>
      <c r="AX1" s="39"/>
      <c r="AY1" s="19">
        <v>14</v>
      </c>
      <c r="AZ1" s="36">
        <v>15</v>
      </c>
      <c r="BA1" s="37"/>
      <c r="BB1" s="38"/>
      <c r="BC1" s="36">
        <v>16</v>
      </c>
      <c r="BD1" s="38"/>
      <c r="BE1" s="36">
        <v>17</v>
      </c>
      <c r="BF1" s="37"/>
      <c r="BG1" s="38"/>
      <c r="BH1" s="36">
        <v>18</v>
      </c>
      <c r="BI1" s="37"/>
      <c r="BJ1" s="38"/>
      <c r="BK1" s="36">
        <v>19</v>
      </c>
      <c r="BL1" s="37"/>
      <c r="BM1" s="38"/>
      <c r="BN1" s="36">
        <v>20</v>
      </c>
      <c r="BO1" s="38"/>
      <c r="BP1" s="36">
        <v>21</v>
      </c>
      <c r="BQ1" s="38"/>
      <c r="BR1" s="36">
        <v>22</v>
      </c>
      <c r="BS1" s="38"/>
      <c r="BT1" s="36">
        <v>23</v>
      </c>
      <c r="BU1" s="37"/>
      <c r="BV1" s="37"/>
      <c r="BW1" s="38"/>
      <c r="BX1" s="19">
        <v>24</v>
      </c>
      <c r="BY1" s="19">
        <v>25</v>
      </c>
      <c r="BZ1" s="19">
        <v>26</v>
      </c>
      <c r="CA1" s="19">
        <v>27</v>
      </c>
      <c r="CB1" s="19">
        <v>28</v>
      </c>
      <c r="CC1" s="36">
        <v>29</v>
      </c>
      <c r="CD1" s="37"/>
      <c r="CE1" s="38"/>
      <c r="CF1" s="36">
        <v>30</v>
      </c>
      <c r="CG1" s="37"/>
      <c r="CH1" s="37"/>
      <c r="CI1" s="38"/>
      <c r="CJ1" s="36">
        <v>31</v>
      </c>
      <c r="CK1" s="37"/>
      <c r="CL1" s="38"/>
      <c r="CM1" s="36">
        <v>32</v>
      </c>
      <c r="CN1" s="37"/>
      <c r="CO1" s="37"/>
      <c r="CP1" s="38"/>
      <c r="CQ1" s="36">
        <v>33</v>
      </c>
      <c r="CR1" s="38"/>
      <c r="CS1" s="36">
        <v>34</v>
      </c>
      <c r="CT1" s="37"/>
      <c r="CU1" s="38"/>
      <c r="CV1" s="36">
        <v>35</v>
      </c>
      <c r="CW1" s="37"/>
      <c r="CX1" s="38"/>
      <c r="CY1" s="36">
        <v>36</v>
      </c>
      <c r="CZ1" s="37"/>
      <c r="DA1" s="38"/>
      <c r="DB1" s="36">
        <v>37</v>
      </c>
      <c r="DC1" s="37"/>
      <c r="DD1" s="38"/>
      <c r="DE1" s="36">
        <v>38</v>
      </c>
      <c r="DF1" s="37"/>
      <c r="DG1" s="38"/>
      <c r="DH1" s="36">
        <v>39</v>
      </c>
      <c r="DI1" s="37"/>
      <c r="DJ1" s="38"/>
    </row>
    <row r="2" spans="1:115" s="6" customFormat="1" ht="101.5" x14ac:dyDescent="0.35">
      <c r="A2" s="24" t="s">
        <v>377</v>
      </c>
      <c r="B2" s="4" t="s">
        <v>0</v>
      </c>
      <c r="C2" s="4" t="s">
        <v>1</v>
      </c>
      <c r="D2" s="4" t="s">
        <v>2</v>
      </c>
      <c r="E2" s="4" t="s">
        <v>3</v>
      </c>
      <c r="F2" s="4" t="s">
        <v>4</v>
      </c>
      <c r="G2" s="4" t="s">
        <v>5</v>
      </c>
      <c r="H2" s="11" t="s">
        <v>364</v>
      </c>
      <c r="I2" s="4" t="s">
        <v>6</v>
      </c>
      <c r="J2" s="4" t="s">
        <v>7</v>
      </c>
      <c r="K2" s="4" t="s">
        <v>8</v>
      </c>
      <c r="L2" s="4" t="s">
        <v>9</v>
      </c>
      <c r="M2" s="4" t="s">
        <v>10</v>
      </c>
      <c r="N2" s="4" t="s">
        <v>11</v>
      </c>
      <c r="O2" s="4" t="s">
        <v>12</v>
      </c>
      <c r="P2" s="4" t="s">
        <v>13</v>
      </c>
      <c r="Q2" s="4" t="s">
        <v>14</v>
      </c>
      <c r="R2" s="4" t="s">
        <v>15</v>
      </c>
      <c r="S2" s="4" t="s">
        <v>16</v>
      </c>
      <c r="T2" s="5" t="s">
        <v>17</v>
      </c>
      <c r="U2" s="5" t="s">
        <v>116</v>
      </c>
      <c r="V2" s="4" t="s">
        <v>18</v>
      </c>
      <c r="W2" s="4" t="s">
        <v>19</v>
      </c>
      <c r="X2" s="4" t="s">
        <v>20</v>
      </c>
      <c r="Y2" s="11" t="s">
        <v>21</v>
      </c>
      <c r="Z2" s="11" t="s">
        <v>22</v>
      </c>
      <c r="AA2" s="11" t="s">
        <v>23</v>
      </c>
      <c r="AB2" s="11" t="s">
        <v>24</v>
      </c>
      <c r="AC2" s="11" t="s">
        <v>25</v>
      </c>
      <c r="AD2" s="11" t="s">
        <v>26</v>
      </c>
      <c r="AE2" s="11" t="s">
        <v>27</v>
      </c>
      <c r="AF2" s="11" t="s">
        <v>28</v>
      </c>
      <c r="AG2" s="11" t="s">
        <v>29</v>
      </c>
      <c r="AH2" s="11" t="s">
        <v>159</v>
      </c>
      <c r="AI2" s="11" t="s">
        <v>30</v>
      </c>
      <c r="AJ2" s="11" t="s">
        <v>31</v>
      </c>
      <c r="AK2" s="11" t="s">
        <v>32</v>
      </c>
      <c r="AL2" s="11" t="s">
        <v>33</v>
      </c>
      <c r="AM2" s="11" t="s">
        <v>34</v>
      </c>
      <c r="AN2" s="11" t="s">
        <v>35</v>
      </c>
      <c r="AO2" s="17" t="s">
        <v>117</v>
      </c>
      <c r="AP2" s="17" t="s">
        <v>118</v>
      </c>
      <c r="AQ2" s="11" t="s">
        <v>36</v>
      </c>
      <c r="AR2" s="11" t="s">
        <v>37</v>
      </c>
      <c r="AS2" s="17" t="s">
        <v>38</v>
      </c>
      <c r="AT2" s="17" t="s">
        <v>119</v>
      </c>
      <c r="AU2" s="11" t="s">
        <v>286</v>
      </c>
      <c r="AV2" s="11" t="s">
        <v>287</v>
      </c>
      <c r="AW2" s="11" t="s">
        <v>288</v>
      </c>
      <c r="AX2" s="11" t="s">
        <v>289</v>
      </c>
      <c r="AY2" s="11" t="s">
        <v>39</v>
      </c>
      <c r="AZ2" s="11" t="s">
        <v>40</v>
      </c>
      <c r="BA2" s="11" t="s">
        <v>41</v>
      </c>
      <c r="BB2" s="11" t="s">
        <v>42</v>
      </c>
      <c r="BC2" s="17" t="s">
        <v>43</v>
      </c>
      <c r="BD2" s="17" t="s">
        <v>120</v>
      </c>
      <c r="BE2" s="11" t="s">
        <v>44</v>
      </c>
      <c r="BF2" s="11" t="s">
        <v>45</v>
      </c>
      <c r="BG2" s="11" t="s">
        <v>46</v>
      </c>
      <c r="BH2" s="11" t="s">
        <v>47</v>
      </c>
      <c r="BI2" s="11" t="s">
        <v>48</v>
      </c>
      <c r="BJ2" s="11" t="s">
        <v>49</v>
      </c>
      <c r="BK2" s="11" t="s">
        <v>50</v>
      </c>
      <c r="BL2" s="11" t="s">
        <v>51</v>
      </c>
      <c r="BM2" s="11" t="s">
        <v>52</v>
      </c>
      <c r="BN2" s="17" t="s">
        <v>53</v>
      </c>
      <c r="BO2" s="17" t="s">
        <v>121</v>
      </c>
      <c r="BP2" s="17" t="s">
        <v>54</v>
      </c>
      <c r="BQ2" s="17" t="s">
        <v>55</v>
      </c>
      <c r="BR2" s="17" t="s">
        <v>56</v>
      </c>
      <c r="BS2" s="17" t="s">
        <v>57</v>
      </c>
      <c r="BT2" s="11" t="s">
        <v>58</v>
      </c>
      <c r="BU2" s="11" t="s">
        <v>59</v>
      </c>
      <c r="BV2" s="11" t="s">
        <v>60</v>
      </c>
      <c r="BW2" s="11" t="s">
        <v>61</v>
      </c>
      <c r="BX2" s="11" t="s">
        <v>62</v>
      </c>
      <c r="BY2" s="11" t="s">
        <v>63</v>
      </c>
      <c r="BZ2" s="11" t="s">
        <v>64</v>
      </c>
      <c r="CA2" s="11" t="s">
        <v>65</v>
      </c>
      <c r="CB2" s="11" t="s">
        <v>66</v>
      </c>
      <c r="CC2" s="11" t="s">
        <v>67</v>
      </c>
      <c r="CD2" s="11" t="s">
        <v>68</v>
      </c>
      <c r="CE2" s="11" t="s">
        <v>69</v>
      </c>
      <c r="CF2" s="4" t="s">
        <v>70</v>
      </c>
      <c r="CG2" s="4" t="s">
        <v>71</v>
      </c>
      <c r="CH2" s="4" t="s">
        <v>72</v>
      </c>
      <c r="CI2" s="4" t="s">
        <v>73</v>
      </c>
      <c r="CJ2" s="4" t="s">
        <v>74</v>
      </c>
      <c r="CK2" s="4" t="s">
        <v>75</v>
      </c>
      <c r="CL2" s="4" t="s">
        <v>76</v>
      </c>
      <c r="CM2" s="4" t="s">
        <v>77</v>
      </c>
      <c r="CN2" s="4" t="s">
        <v>78</v>
      </c>
      <c r="CO2" s="4" t="s">
        <v>79</v>
      </c>
      <c r="CP2" s="4" t="s">
        <v>80</v>
      </c>
      <c r="CQ2" s="5" t="s">
        <v>81</v>
      </c>
      <c r="CR2" s="5" t="s">
        <v>82</v>
      </c>
      <c r="CS2" s="4" t="s">
        <v>83</v>
      </c>
      <c r="CT2" s="4" t="s">
        <v>84</v>
      </c>
      <c r="CU2" s="4" t="s">
        <v>85</v>
      </c>
      <c r="CV2" s="4" t="s">
        <v>86</v>
      </c>
      <c r="CW2" s="4" t="s">
        <v>87</v>
      </c>
      <c r="CX2" s="4" t="s">
        <v>88</v>
      </c>
      <c r="CY2" s="4" t="s">
        <v>89</v>
      </c>
      <c r="CZ2" s="4" t="s">
        <v>90</v>
      </c>
      <c r="DA2" s="4" t="s">
        <v>91</v>
      </c>
      <c r="DB2" s="4" t="s">
        <v>92</v>
      </c>
      <c r="DC2" s="4" t="s">
        <v>93</v>
      </c>
      <c r="DD2" s="4" t="s">
        <v>94</v>
      </c>
      <c r="DE2" s="4" t="s">
        <v>95</v>
      </c>
      <c r="DF2" s="4" t="s">
        <v>96</v>
      </c>
      <c r="DG2" s="4" t="s">
        <v>97</v>
      </c>
      <c r="DH2" s="4" t="s">
        <v>98</v>
      </c>
      <c r="DI2" s="4" t="s">
        <v>99</v>
      </c>
      <c r="DJ2" s="4" t="s">
        <v>100</v>
      </c>
    </row>
    <row r="3" spans="1:115" x14ac:dyDescent="0.35">
      <c r="A3" t="s">
        <v>374</v>
      </c>
      <c r="B3" t="s">
        <v>385</v>
      </c>
      <c r="C3">
        <v>0</v>
      </c>
      <c r="D3">
        <v>0</v>
      </c>
      <c r="E3">
        <v>1</v>
      </c>
      <c r="F3">
        <v>0</v>
      </c>
      <c r="G3">
        <v>0</v>
      </c>
      <c r="H3" s="1">
        <f t="shared" ref="H3:H4" si="0">IF(C3=1,1,IF(D3=1,2,IF(E3=1,3,IF(F3=1,4,IF(G3=1,5,"not indicated")))))</f>
        <v>3</v>
      </c>
      <c r="I3" s="7">
        <v>1</v>
      </c>
      <c r="J3" s="7">
        <v>1</v>
      </c>
      <c r="K3" s="7">
        <v>0</v>
      </c>
      <c r="L3" s="7">
        <v>0</v>
      </c>
      <c r="M3" s="7">
        <v>0</v>
      </c>
      <c r="N3" s="7">
        <v>0</v>
      </c>
      <c r="O3" s="7">
        <v>0</v>
      </c>
      <c r="P3" s="7">
        <v>0</v>
      </c>
      <c r="Q3" s="7">
        <v>1</v>
      </c>
      <c r="R3" s="7">
        <v>0</v>
      </c>
      <c r="S3" s="7">
        <v>0</v>
      </c>
      <c r="T3" s="7" t="s">
        <v>370</v>
      </c>
      <c r="U3" s="7" t="s">
        <v>370</v>
      </c>
      <c r="V3" s="7" t="s">
        <v>370</v>
      </c>
      <c r="W3" s="7" t="s">
        <v>370</v>
      </c>
      <c r="X3" s="7" t="s">
        <v>370</v>
      </c>
      <c r="Y3" s="7" t="s">
        <v>370</v>
      </c>
      <c r="Z3" s="7">
        <v>0</v>
      </c>
      <c r="AA3" s="7">
        <v>1</v>
      </c>
      <c r="AB3" s="7">
        <v>0</v>
      </c>
      <c r="AC3" s="7">
        <v>0</v>
      </c>
      <c r="AD3" s="7">
        <v>0</v>
      </c>
      <c r="AE3" s="7">
        <v>50</v>
      </c>
      <c r="AF3" s="7" t="s">
        <v>370</v>
      </c>
      <c r="AG3" s="7" t="s">
        <v>370</v>
      </c>
      <c r="AH3" s="7" t="s">
        <v>370</v>
      </c>
      <c r="AI3" s="7" t="s">
        <v>370</v>
      </c>
      <c r="AJ3" s="7" t="s">
        <v>370</v>
      </c>
      <c r="AK3" s="7" t="s">
        <v>370</v>
      </c>
      <c r="AL3" s="7" t="s">
        <v>370</v>
      </c>
      <c r="AM3" s="7" t="s">
        <v>370</v>
      </c>
      <c r="AN3" s="7" t="s">
        <v>370</v>
      </c>
      <c r="AO3" s="7">
        <v>0</v>
      </c>
      <c r="AP3" s="7">
        <v>1</v>
      </c>
      <c r="AQ3" s="7">
        <v>1</v>
      </c>
      <c r="AR3" s="7">
        <v>20</v>
      </c>
      <c r="AS3" s="21">
        <v>0</v>
      </c>
      <c r="AT3" s="21">
        <v>1</v>
      </c>
      <c r="AU3" s="7" t="s">
        <v>370</v>
      </c>
      <c r="AV3" s="7" t="s">
        <v>370</v>
      </c>
      <c r="AW3" s="7" t="s">
        <v>370</v>
      </c>
      <c r="AX3" s="7" t="s">
        <v>370</v>
      </c>
      <c r="AY3" s="7">
        <v>1</v>
      </c>
      <c r="AZ3" s="7">
        <v>0</v>
      </c>
      <c r="BA3" s="7">
        <v>1</v>
      </c>
      <c r="BB3" s="7">
        <v>0</v>
      </c>
      <c r="BC3" s="7" t="s">
        <v>370</v>
      </c>
      <c r="BD3" s="7" t="s">
        <v>370</v>
      </c>
      <c r="BE3" s="7">
        <v>1</v>
      </c>
      <c r="BF3" s="7">
        <v>0</v>
      </c>
      <c r="BG3" s="7">
        <v>0</v>
      </c>
      <c r="BH3" s="7">
        <v>1</v>
      </c>
      <c r="BI3" s="7">
        <v>0</v>
      </c>
      <c r="BJ3" s="7">
        <v>0</v>
      </c>
      <c r="BK3" s="7">
        <v>1</v>
      </c>
      <c r="BL3" s="7">
        <v>0</v>
      </c>
      <c r="BM3" s="7">
        <v>0</v>
      </c>
      <c r="BN3" s="7">
        <v>1</v>
      </c>
      <c r="BO3" s="7">
        <v>0</v>
      </c>
      <c r="BP3" s="7">
        <v>0</v>
      </c>
      <c r="BQ3" s="7">
        <v>1</v>
      </c>
      <c r="BR3" s="7">
        <v>1</v>
      </c>
      <c r="BS3" s="7">
        <v>0</v>
      </c>
      <c r="BT3" s="7" t="s">
        <v>370</v>
      </c>
      <c r="BU3" s="7">
        <v>0</v>
      </c>
      <c r="BV3" s="7" t="s">
        <v>370</v>
      </c>
      <c r="BW3" s="7" t="s">
        <v>370</v>
      </c>
      <c r="BX3" s="7">
        <v>4</v>
      </c>
      <c r="BY3" s="7">
        <v>2</v>
      </c>
      <c r="BZ3" s="7">
        <v>2</v>
      </c>
      <c r="CA3" s="7">
        <v>2</v>
      </c>
      <c r="CB3" s="7">
        <v>1</v>
      </c>
      <c r="CC3" s="7">
        <v>0</v>
      </c>
      <c r="CD3" s="7">
        <v>1</v>
      </c>
      <c r="CE3" s="7">
        <v>0</v>
      </c>
      <c r="CF3" s="7">
        <v>0</v>
      </c>
      <c r="CG3" s="7">
        <v>1</v>
      </c>
      <c r="CH3" s="7">
        <v>0</v>
      </c>
      <c r="CI3" s="7">
        <v>0</v>
      </c>
      <c r="CJ3" s="7">
        <v>0</v>
      </c>
      <c r="CK3" s="7">
        <v>0</v>
      </c>
      <c r="CL3" s="7">
        <v>1</v>
      </c>
      <c r="CM3" s="7">
        <v>0</v>
      </c>
      <c r="CN3" s="7">
        <v>1</v>
      </c>
      <c r="CO3" s="7">
        <v>0</v>
      </c>
      <c r="CP3" s="7">
        <v>0</v>
      </c>
      <c r="CQ3" s="7">
        <v>0</v>
      </c>
      <c r="CR3" s="7">
        <v>1</v>
      </c>
      <c r="CS3" s="7">
        <v>0</v>
      </c>
      <c r="CT3" s="7">
        <v>1</v>
      </c>
      <c r="CU3" s="7">
        <v>0</v>
      </c>
      <c r="CV3" s="7">
        <v>1</v>
      </c>
      <c r="CW3" s="7">
        <v>0</v>
      </c>
      <c r="CX3" s="7">
        <v>0</v>
      </c>
      <c r="CY3" s="7">
        <v>1</v>
      </c>
      <c r="CZ3" s="7">
        <v>0</v>
      </c>
      <c r="DA3" s="7">
        <v>0</v>
      </c>
      <c r="DB3" s="7">
        <v>0</v>
      </c>
      <c r="DC3" s="7">
        <v>1</v>
      </c>
      <c r="DD3" s="7">
        <v>0</v>
      </c>
      <c r="DE3" s="7">
        <v>0</v>
      </c>
      <c r="DF3" s="7">
        <v>1</v>
      </c>
      <c r="DG3" s="7">
        <v>0</v>
      </c>
      <c r="DH3" s="7">
        <v>1</v>
      </c>
      <c r="DI3" s="7">
        <v>0</v>
      </c>
      <c r="DJ3" s="7">
        <v>0</v>
      </c>
      <c r="DK3" s="7"/>
    </row>
    <row r="4" spans="1:115" x14ac:dyDescent="0.35">
      <c r="A4" t="s">
        <v>374</v>
      </c>
      <c r="B4" t="s">
        <v>386</v>
      </c>
      <c r="C4">
        <v>1</v>
      </c>
      <c r="D4">
        <v>0</v>
      </c>
      <c r="E4">
        <v>0</v>
      </c>
      <c r="F4">
        <v>0</v>
      </c>
      <c r="G4">
        <v>0</v>
      </c>
      <c r="H4" s="1">
        <f t="shared" si="0"/>
        <v>1</v>
      </c>
      <c r="I4" s="7">
        <v>1</v>
      </c>
      <c r="J4" s="7">
        <v>1</v>
      </c>
      <c r="K4" s="7">
        <v>0</v>
      </c>
      <c r="L4" s="7">
        <v>0</v>
      </c>
      <c r="M4" s="7">
        <v>0</v>
      </c>
      <c r="N4" s="7">
        <v>0</v>
      </c>
      <c r="O4" s="7">
        <v>1</v>
      </c>
      <c r="P4" s="7">
        <v>0</v>
      </c>
      <c r="Q4" s="7">
        <v>0</v>
      </c>
      <c r="R4" s="7">
        <v>0</v>
      </c>
      <c r="S4" s="7">
        <v>0</v>
      </c>
      <c r="T4" s="7" t="s">
        <v>370</v>
      </c>
      <c r="U4" s="7" t="s">
        <v>370</v>
      </c>
      <c r="V4" s="7" t="s">
        <v>370</v>
      </c>
      <c r="W4" s="7" t="s">
        <v>370</v>
      </c>
      <c r="X4" s="7" t="s">
        <v>370</v>
      </c>
      <c r="Y4" s="7" t="s">
        <v>370</v>
      </c>
      <c r="Z4" s="7">
        <v>1</v>
      </c>
      <c r="AA4" s="7">
        <v>0</v>
      </c>
      <c r="AB4" s="7">
        <v>0</v>
      </c>
      <c r="AC4" s="7">
        <v>0</v>
      </c>
      <c r="AD4" s="7">
        <v>0</v>
      </c>
      <c r="AE4" s="7">
        <v>100</v>
      </c>
      <c r="AF4" s="7" t="s">
        <v>370</v>
      </c>
      <c r="AG4" s="7" t="s">
        <v>370</v>
      </c>
      <c r="AH4" s="7" t="s">
        <v>370</v>
      </c>
      <c r="AI4" s="7" t="s">
        <v>370</v>
      </c>
      <c r="AJ4" s="7" t="s">
        <v>370</v>
      </c>
      <c r="AK4" s="7" t="s">
        <v>370</v>
      </c>
      <c r="AL4" s="7" t="s">
        <v>370</v>
      </c>
      <c r="AM4" s="7" t="s">
        <v>370</v>
      </c>
      <c r="AN4" s="7" t="s">
        <v>370</v>
      </c>
      <c r="AO4" s="7">
        <v>0</v>
      </c>
      <c r="AP4" s="7">
        <v>1</v>
      </c>
      <c r="AQ4" s="7">
        <v>1</v>
      </c>
      <c r="AR4" s="7">
        <v>5</v>
      </c>
      <c r="AS4" s="21">
        <v>1</v>
      </c>
      <c r="AT4" s="21">
        <v>0</v>
      </c>
      <c r="AU4" s="7" t="s">
        <v>370</v>
      </c>
      <c r="AV4" s="7" t="s">
        <v>370</v>
      </c>
      <c r="AW4" s="7" t="s">
        <v>370</v>
      </c>
      <c r="AX4" s="7" t="s">
        <v>370</v>
      </c>
      <c r="AY4" s="7">
        <v>1</v>
      </c>
      <c r="AZ4" s="7">
        <v>0</v>
      </c>
      <c r="BA4" s="7">
        <v>1</v>
      </c>
      <c r="BB4" s="7">
        <v>0</v>
      </c>
      <c r="BC4" s="7" t="s">
        <v>370</v>
      </c>
      <c r="BD4" s="7" t="s">
        <v>370</v>
      </c>
      <c r="BE4" s="7">
        <v>0</v>
      </c>
      <c r="BF4" s="7">
        <v>0</v>
      </c>
      <c r="BG4" s="7">
        <v>1</v>
      </c>
      <c r="BH4" s="7">
        <v>1</v>
      </c>
      <c r="BI4" s="7">
        <v>0</v>
      </c>
      <c r="BJ4" s="7">
        <v>0</v>
      </c>
      <c r="BK4" s="7">
        <v>1</v>
      </c>
      <c r="BL4" s="7">
        <v>0</v>
      </c>
      <c r="BM4" s="7">
        <v>0</v>
      </c>
      <c r="BN4" s="7">
        <v>1</v>
      </c>
      <c r="BO4" s="7">
        <v>0</v>
      </c>
      <c r="BP4" s="7">
        <v>0</v>
      </c>
      <c r="BQ4" s="7">
        <v>1</v>
      </c>
      <c r="BR4" s="7">
        <v>1</v>
      </c>
      <c r="BS4" s="7">
        <v>0</v>
      </c>
      <c r="BT4" s="7">
        <v>6</v>
      </c>
      <c r="BU4" s="7">
        <v>7</v>
      </c>
      <c r="BV4" s="7">
        <v>6</v>
      </c>
      <c r="BW4" s="7">
        <v>6</v>
      </c>
      <c r="BX4" s="7">
        <v>6</v>
      </c>
      <c r="BY4" s="7">
        <v>6</v>
      </c>
      <c r="BZ4" s="7">
        <v>5</v>
      </c>
      <c r="CA4" s="7">
        <v>4</v>
      </c>
      <c r="CB4" s="7">
        <v>4</v>
      </c>
      <c r="CC4" s="7">
        <v>0</v>
      </c>
      <c r="CD4" s="7">
        <v>1</v>
      </c>
      <c r="CE4" s="7">
        <v>0</v>
      </c>
      <c r="CF4" s="7">
        <v>0</v>
      </c>
      <c r="CG4" s="7">
        <v>0</v>
      </c>
      <c r="CH4" s="7">
        <v>1</v>
      </c>
      <c r="CI4" s="7">
        <v>0</v>
      </c>
      <c r="CJ4" s="7">
        <v>0</v>
      </c>
      <c r="CK4" s="7">
        <v>0</v>
      </c>
      <c r="CL4" s="7">
        <v>1</v>
      </c>
      <c r="CM4" s="7">
        <v>1</v>
      </c>
      <c r="CN4" s="7">
        <v>0</v>
      </c>
      <c r="CO4" s="7">
        <v>0</v>
      </c>
      <c r="CP4" s="7">
        <v>0</v>
      </c>
      <c r="CQ4" s="7">
        <v>0</v>
      </c>
      <c r="CR4" s="7">
        <v>1</v>
      </c>
      <c r="CS4" s="7">
        <v>0</v>
      </c>
      <c r="CT4" s="7">
        <v>1</v>
      </c>
      <c r="CU4" s="7">
        <v>0</v>
      </c>
      <c r="CV4" s="7">
        <v>0</v>
      </c>
      <c r="CW4" s="7">
        <v>1</v>
      </c>
      <c r="CX4" s="7">
        <v>0</v>
      </c>
      <c r="CY4" s="7">
        <v>1</v>
      </c>
      <c r="CZ4" s="7">
        <v>0</v>
      </c>
      <c r="DA4" s="7">
        <v>0</v>
      </c>
      <c r="DB4" s="7" t="s">
        <v>370</v>
      </c>
      <c r="DC4" s="7" t="s">
        <v>370</v>
      </c>
      <c r="DD4" s="7" t="s">
        <v>370</v>
      </c>
      <c r="DE4" s="7">
        <v>1</v>
      </c>
      <c r="DF4" s="7">
        <v>0</v>
      </c>
      <c r="DG4" s="7">
        <v>0</v>
      </c>
      <c r="DH4" s="7">
        <v>0</v>
      </c>
      <c r="DI4" s="7">
        <v>1</v>
      </c>
      <c r="DJ4" s="7">
        <v>0</v>
      </c>
      <c r="DK4" s="7"/>
    </row>
    <row r="5" spans="1:115" x14ac:dyDescent="0.35">
      <c r="A5" t="s">
        <v>374</v>
      </c>
      <c r="B5" t="s">
        <v>387</v>
      </c>
      <c r="C5">
        <v>0</v>
      </c>
      <c r="D5">
        <v>1</v>
      </c>
      <c r="E5">
        <v>0</v>
      </c>
      <c r="F5">
        <v>0</v>
      </c>
      <c r="G5">
        <v>0</v>
      </c>
      <c r="H5" s="1">
        <f t="shared" ref="H5:H24" si="1">IF(C5=1,1,IF(D5=1,2,IF(E5=1,3,IF(F5=1,4,IF(G5=1,5,"not indicated")))))</f>
        <v>2</v>
      </c>
      <c r="I5" s="7">
        <v>1</v>
      </c>
      <c r="J5" s="7">
        <v>0</v>
      </c>
      <c r="K5" s="7">
        <v>0</v>
      </c>
      <c r="L5" s="7">
        <v>1</v>
      </c>
      <c r="M5" s="7">
        <v>0</v>
      </c>
      <c r="N5" s="7">
        <v>0</v>
      </c>
      <c r="O5" s="7">
        <v>1</v>
      </c>
      <c r="P5" s="7">
        <v>0</v>
      </c>
      <c r="Q5" s="7">
        <v>0</v>
      </c>
      <c r="R5" s="7">
        <v>0</v>
      </c>
      <c r="S5" s="7">
        <v>0</v>
      </c>
      <c r="T5" s="7" t="s">
        <v>370</v>
      </c>
      <c r="U5" s="7" t="s">
        <v>370</v>
      </c>
      <c r="V5" s="7" t="s">
        <v>370</v>
      </c>
      <c r="W5" s="7" t="s">
        <v>370</v>
      </c>
      <c r="X5" s="7" t="s">
        <v>370</v>
      </c>
      <c r="Y5" s="7" t="s">
        <v>370</v>
      </c>
      <c r="Z5" s="7">
        <v>1</v>
      </c>
      <c r="AA5" s="7">
        <v>0</v>
      </c>
      <c r="AB5" s="7">
        <v>0</v>
      </c>
      <c r="AC5" s="7">
        <v>0</v>
      </c>
      <c r="AD5" s="7">
        <v>0</v>
      </c>
      <c r="AE5" s="22" t="s">
        <v>388</v>
      </c>
      <c r="AF5" s="7" t="s">
        <v>370</v>
      </c>
      <c r="AG5" s="7" t="s">
        <v>370</v>
      </c>
      <c r="AH5" s="7" t="s">
        <v>370</v>
      </c>
      <c r="AI5" s="7" t="s">
        <v>370</v>
      </c>
      <c r="AJ5" s="7" t="s">
        <v>370</v>
      </c>
      <c r="AK5" s="7" t="s">
        <v>370</v>
      </c>
      <c r="AL5" s="7" t="s">
        <v>370</v>
      </c>
      <c r="AM5" s="7" t="s">
        <v>370</v>
      </c>
      <c r="AN5" s="7" t="s">
        <v>370</v>
      </c>
      <c r="AO5" s="7">
        <v>0</v>
      </c>
      <c r="AP5" s="7">
        <v>1</v>
      </c>
      <c r="AQ5" s="7">
        <v>1</v>
      </c>
      <c r="AR5" s="7">
        <v>15</v>
      </c>
      <c r="AS5" s="21">
        <v>0</v>
      </c>
      <c r="AT5" s="21">
        <v>1</v>
      </c>
      <c r="AU5" s="7" t="s">
        <v>370</v>
      </c>
      <c r="AV5" s="7" t="s">
        <v>370</v>
      </c>
      <c r="AW5" s="7" t="s">
        <v>370</v>
      </c>
      <c r="AX5" s="7" t="s">
        <v>370</v>
      </c>
      <c r="AY5" s="7">
        <v>1</v>
      </c>
      <c r="AZ5" s="7">
        <v>0</v>
      </c>
      <c r="BA5" s="7">
        <v>1</v>
      </c>
      <c r="BB5" s="7">
        <v>0</v>
      </c>
      <c r="BC5" s="7" t="s">
        <v>370</v>
      </c>
      <c r="BD5" s="7" t="s">
        <v>370</v>
      </c>
      <c r="BE5" s="7" t="s">
        <v>370</v>
      </c>
      <c r="BF5" s="7" t="s">
        <v>370</v>
      </c>
      <c r="BG5" s="7" t="s">
        <v>370</v>
      </c>
      <c r="BH5" s="7">
        <v>1</v>
      </c>
      <c r="BI5" s="7">
        <v>1</v>
      </c>
      <c r="BJ5" s="7">
        <v>0</v>
      </c>
      <c r="BK5" s="7">
        <v>1</v>
      </c>
      <c r="BL5" s="7">
        <v>0</v>
      </c>
      <c r="BM5" s="7">
        <v>0</v>
      </c>
      <c r="BN5" s="7">
        <v>1</v>
      </c>
      <c r="BO5" s="7">
        <v>0</v>
      </c>
      <c r="BP5" s="7">
        <v>1</v>
      </c>
      <c r="BQ5" s="7">
        <v>1</v>
      </c>
      <c r="BR5" s="7">
        <v>1</v>
      </c>
      <c r="BS5" s="7">
        <v>0</v>
      </c>
      <c r="BT5" s="7">
        <v>7</v>
      </c>
      <c r="BU5" s="7">
        <v>7</v>
      </c>
      <c r="BV5" s="7">
        <v>7</v>
      </c>
      <c r="BW5" s="7">
        <v>5</v>
      </c>
      <c r="BX5" s="7">
        <v>7</v>
      </c>
      <c r="BY5" s="7">
        <v>6</v>
      </c>
      <c r="BZ5" s="7">
        <v>5</v>
      </c>
      <c r="CA5" s="7">
        <v>5</v>
      </c>
      <c r="CB5" s="7">
        <v>5</v>
      </c>
      <c r="CC5" s="7">
        <v>1</v>
      </c>
      <c r="CD5" s="7">
        <v>0</v>
      </c>
      <c r="CE5" s="7">
        <v>0</v>
      </c>
      <c r="CF5" s="7">
        <v>0</v>
      </c>
      <c r="CG5" s="7">
        <v>0</v>
      </c>
      <c r="CH5" s="7">
        <v>0</v>
      </c>
      <c r="CI5" s="7">
        <v>1</v>
      </c>
      <c r="CJ5" s="7">
        <v>0</v>
      </c>
      <c r="CK5" s="7">
        <v>0</v>
      </c>
      <c r="CL5" s="7">
        <v>1</v>
      </c>
      <c r="CM5" s="7">
        <v>0</v>
      </c>
      <c r="CN5" s="7">
        <v>0</v>
      </c>
      <c r="CO5" s="7">
        <v>1</v>
      </c>
      <c r="CP5" s="7">
        <v>0</v>
      </c>
      <c r="CQ5" s="7">
        <v>1</v>
      </c>
      <c r="CR5" s="7">
        <v>0</v>
      </c>
      <c r="CS5" s="7">
        <v>0</v>
      </c>
      <c r="CT5" s="7">
        <v>0</v>
      </c>
      <c r="CU5" s="7">
        <v>1</v>
      </c>
      <c r="CV5" s="7">
        <v>0</v>
      </c>
      <c r="CW5" s="7">
        <v>1</v>
      </c>
      <c r="CX5" s="7">
        <v>0</v>
      </c>
      <c r="CY5" s="7" t="s">
        <v>370</v>
      </c>
      <c r="CZ5" s="7" t="s">
        <v>370</v>
      </c>
      <c r="DA5" s="7" t="s">
        <v>370</v>
      </c>
      <c r="DB5" s="7" t="s">
        <v>370</v>
      </c>
      <c r="DC5" s="7" t="s">
        <v>370</v>
      </c>
      <c r="DD5" s="7" t="s">
        <v>370</v>
      </c>
      <c r="DE5" s="7">
        <v>1</v>
      </c>
      <c r="DF5" s="7">
        <v>0</v>
      </c>
      <c r="DG5" s="7">
        <v>0</v>
      </c>
      <c r="DH5" s="7">
        <v>1</v>
      </c>
      <c r="DI5" s="7">
        <v>0</v>
      </c>
      <c r="DJ5" s="7">
        <v>0</v>
      </c>
      <c r="DK5" s="7"/>
    </row>
    <row r="6" spans="1:115" x14ac:dyDescent="0.35">
      <c r="A6" t="s">
        <v>374</v>
      </c>
      <c r="B6" t="s">
        <v>389</v>
      </c>
      <c r="C6">
        <v>0</v>
      </c>
      <c r="D6">
        <v>1</v>
      </c>
      <c r="E6">
        <v>0</v>
      </c>
      <c r="F6">
        <v>0</v>
      </c>
      <c r="G6">
        <v>0</v>
      </c>
      <c r="H6" s="1">
        <f t="shared" si="1"/>
        <v>2</v>
      </c>
      <c r="I6" s="7">
        <v>1</v>
      </c>
      <c r="J6" s="7">
        <v>0</v>
      </c>
      <c r="K6" s="7">
        <v>1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1</v>
      </c>
      <c r="T6" s="7" t="s">
        <v>370</v>
      </c>
      <c r="U6" s="7" t="s">
        <v>370</v>
      </c>
      <c r="V6" s="7" t="s">
        <v>370</v>
      </c>
      <c r="W6" s="7" t="s">
        <v>370</v>
      </c>
      <c r="X6" s="7" t="s">
        <v>370</v>
      </c>
      <c r="Y6" s="7" t="s">
        <v>370</v>
      </c>
      <c r="Z6" s="7">
        <v>0</v>
      </c>
      <c r="AA6" s="7">
        <v>0</v>
      </c>
      <c r="AB6" s="7">
        <v>1</v>
      </c>
      <c r="AC6" s="7">
        <v>0</v>
      </c>
      <c r="AD6" s="7">
        <v>0</v>
      </c>
      <c r="AE6" s="7">
        <v>70</v>
      </c>
      <c r="AF6" s="7" t="s">
        <v>370</v>
      </c>
      <c r="AG6" s="7" t="s">
        <v>370</v>
      </c>
      <c r="AH6" s="7" t="s">
        <v>370</v>
      </c>
      <c r="AI6" s="7" t="s">
        <v>370</v>
      </c>
      <c r="AJ6" s="7" t="s">
        <v>370</v>
      </c>
      <c r="AK6" s="7" t="s">
        <v>370</v>
      </c>
      <c r="AL6" s="7" t="s">
        <v>370</v>
      </c>
      <c r="AM6" s="7" t="s">
        <v>370</v>
      </c>
      <c r="AN6" s="7" t="s">
        <v>370</v>
      </c>
      <c r="AO6" s="7">
        <v>1</v>
      </c>
      <c r="AP6" s="7">
        <v>0</v>
      </c>
      <c r="AQ6" s="7">
        <v>1</v>
      </c>
      <c r="AR6" s="7">
        <v>19</v>
      </c>
      <c r="AS6" s="21">
        <v>0</v>
      </c>
      <c r="AT6" s="21">
        <v>1</v>
      </c>
      <c r="AU6" s="7" t="s">
        <v>370</v>
      </c>
      <c r="AV6" s="7" t="s">
        <v>370</v>
      </c>
      <c r="AW6" s="7" t="s">
        <v>370</v>
      </c>
      <c r="AX6" s="7" t="s">
        <v>370</v>
      </c>
      <c r="AY6" s="7">
        <v>1</v>
      </c>
      <c r="AZ6" s="7">
        <v>0</v>
      </c>
      <c r="BA6" s="7">
        <v>1</v>
      </c>
      <c r="BB6" s="7">
        <v>0</v>
      </c>
      <c r="BC6" s="7" t="s">
        <v>370</v>
      </c>
      <c r="BD6" s="7" t="s">
        <v>370</v>
      </c>
      <c r="BE6" s="7" t="s">
        <v>370</v>
      </c>
      <c r="BF6" s="7" t="s">
        <v>370</v>
      </c>
      <c r="BG6" s="7" t="s">
        <v>370</v>
      </c>
      <c r="BH6" s="7">
        <v>0</v>
      </c>
      <c r="BI6" s="7">
        <v>1</v>
      </c>
      <c r="BJ6" s="7">
        <v>0</v>
      </c>
      <c r="BK6" s="7">
        <v>1</v>
      </c>
      <c r="BL6" s="7">
        <v>0</v>
      </c>
      <c r="BM6" s="7">
        <v>0</v>
      </c>
      <c r="BN6" s="7">
        <v>1</v>
      </c>
      <c r="BO6" s="7">
        <v>0</v>
      </c>
      <c r="BP6" s="7">
        <v>1</v>
      </c>
      <c r="BQ6" s="7">
        <v>1</v>
      </c>
      <c r="BR6" s="7">
        <v>1</v>
      </c>
      <c r="BS6" s="7">
        <v>0</v>
      </c>
      <c r="BT6" s="7">
        <v>4</v>
      </c>
      <c r="BU6" s="7">
        <v>6</v>
      </c>
      <c r="BV6" s="7">
        <v>5</v>
      </c>
      <c r="BW6" s="7">
        <v>7</v>
      </c>
      <c r="BX6" s="7">
        <v>7</v>
      </c>
      <c r="BY6" s="7">
        <v>5</v>
      </c>
      <c r="BZ6" s="7">
        <v>4</v>
      </c>
      <c r="CA6" s="7">
        <v>3</v>
      </c>
      <c r="CB6" s="7">
        <v>3</v>
      </c>
      <c r="CC6" s="7">
        <v>0</v>
      </c>
      <c r="CD6" s="7">
        <v>1</v>
      </c>
      <c r="CE6" s="7">
        <v>0</v>
      </c>
      <c r="CF6" s="7">
        <v>0</v>
      </c>
      <c r="CG6" s="7">
        <v>0</v>
      </c>
      <c r="CH6" s="7">
        <v>0</v>
      </c>
      <c r="CI6" s="7">
        <v>1</v>
      </c>
      <c r="CJ6" s="7">
        <v>0</v>
      </c>
      <c r="CK6" s="7">
        <v>0</v>
      </c>
      <c r="CL6" s="7">
        <v>1</v>
      </c>
      <c r="CM6" s="7">
        <v>0</v>
      </c>
      <c r="CN6" s="7">
        <v>1</v>
      </c>
      <c r="CO6" s="7">
        <v>0</v>
      </c>
      <c r="CP6" s="7">
        <v>0</v>
      </c>
      <c r="CQ6" s="7" t="s">
        <v>370</v>
      </c>
      <c r="CR6" s="7" t="s">
        <v>370</v>
      </c>
      <c r="CS6" s="7">
        <v>0</v>
      </c>
      <c r="CT6" s="7">
        <v>1</v>
      </c>
      <c r="CU6" s="7">
        <v>0</v>
      </c>
      <c r="CV6" s="7">
        <v>0</v>
      </c>
      <c r="CW6" s="7">
        <v>1</v>
      </c>
      <c r="CX6" s="7">
        <v>0</v>
      </c>
      <c r="CY6" s="7" t="s">
        <v>370</v>
      </c>
      <c r="CZ6" s="7" t="s">
        <v>370</v>
      </c>
      <c r="DA6" s="7" t="s">
        <v>370</v>
      </c>
      <c r="DB6" s="7" t="s">
        <v>370</v>
      </c>
      <c r="DC6" s="7" t="s">
        <v>370</v>
      </c>
      <c r="DD6" s="7" t="s">
        <v>370</v>
      </c>
      <c r="DE6" s="7">
        <v>0</v>
      </c>
      <c r="DF6" s="7">
        <v>1</v>
      </c>
      <c r="DG6" s="7">
        <v>0</v>
      </c>
      <c r="DH6" s="7">
        <v>1</v>
      </c>
      <c r="DI6" s="7">
        <v>0</v>
      </c>
      <c r="DJ6" s="7">
        <v>0</v>
      </c>
      <c r="DK6" s="7"/>
    </row>
    <row r="7" spans="1:115" x14ac:dyDescent="0.35">
      <c r="A7" t="s">
        <v>374</v>
      </c>
      <c r="B7" t="s">
        <v>390</v>
      </c>
      <c r="C7">
        <v>0</v>
      </c>
      <c r="D7">
        <v>1</v>
      </c>
      <c r="E7">
        <v>0</v>
      </c>
      <c r="F7">
        <v>0</v>
      </c>
      <c r="G7">
        <v>0</v>
      </c>
      <c r="H7" s="1">
        <f t="shared" si="1"/>
        <v>2</v>
      </c>
      <c r="I7" s="7">
        <v>1</v>
      </c>
      <c r="J7" s="7">
        <v>1</v>
      </c>
      <c r="K7" s="7">
        <v>0</v>
      </c>
      <c r="L7" s="7">
        <v>0</v>
      </c>
      <c r="M7" s="7">
        <v>0</v>
      </c>
      <c r="N7" s="7">
        <v>0</v>
      </c>
      <c r="O7" s="7">
        <v>0</v>
      </c>
      <c r="P7" s="7">
        <v>0</v>
      </c>
      <c r="Q7" s="7">
        <v>1</v>
      </c>
      <c r="R7" s="7">
        <v>0</v>
      </c>
      <c r="S7" s="7">
        <v>0</v>
      </c>
      <c r="T7" s="7" t="s">
        <v>370</v>
      </c>
      <c r="U7" s="7" t="s">
        <v>370</v>
      </c>
      <c r="V7" s="7" t="s">
        <v>370</v>
      </c>
      <c r="W7" s="7" t="s">
        <v>370</v>
      </c>
      <c r="X7" s="7" t="s">
        <v>370</v>
      </c>
      <c r="Y7" s="7" t="s">
        <v>370</v>
      </c>
      <c r="Z7" s="7">
        <v>0</v>
      </c>
      <c r="AA7" s="7">
        <v>1</v>
      </c>
      <c r="AB7" s="7">
        <v>0</v>
      </c>
      <c r="AC7" s="7">
        <v>0</v>
      </c>
      <c r="AD7" s="7">
        <v>0</v>
      </c>
      <c r="AE7" s="7" t="s">
        <v>370</v>
      </c>
      <c r="AF7" s="7" t="s">
        <v>370</v>
      </c>
      <c r="AG7" s="7" t="s">
        <v>370</v>
      </c>
      <c r="AH7" s="7" t="s">
        <v>370</v>
      </c>
      <c r="AI7" s="7" t="s">
        <v>370</v>
      </c>
      <c r="AJ7" s="7" t="s">
        <v>370</v>
      </c>
      <c r="AK7" s="7" t="s">
        <v>370</v>
      </c>
      <c r="AL7" s="7" t="s">
        <v>370</v>
      </c>
      <c r="AM7" s="7" t="s">
        <v>370</v>
      </c>
      <c r="AN7" s="7" t="s">
        <v>370</v>
      </c>
      <c r="AO7" s="7">
        <v>0</v>
      </c>
      <c r="AP7" s="7">
        <v>1</v>
      </c>
      <c r="AQ7" s="7">
        <v>1</v>
      </c>
      <c r="AR7" s="7">
        <v>21</v>
      </c>
      <c r="AS7" s="21">
        <v>0</v>
      </c>
      <c r="AT7" s="21">
        <v>1</v>
      </c>
      <c r="AU7" s="7" t="s">
        <v>370</v>
      </c>
      <c r="AV7" s="7" t="s">
        <v>370</v>
      </c>
      <c r="AW7" s="7" t="s">
        <v>370</v>
      </c>
      <c r="AX7" s="7" t="s">
        <v>370</v>
      </c>
      <c r="AY7" s="7">
        <v>1</v>
      </c>
      <c r="AZ7" s="7">
        <v>0</v>
      </c>
      <c r="BA7" s="7">
        <v>1</v>
      </c>
      <c r="BB7" s="7">
        <v>0</v>
      </c>
      <c r="BC7" s="7" t="s">
        <v>370</v>
      </c>
      <c r="BD7" s="7" t="s">
        <v>370</v>
      </c>
      <c r="BE7" s="7">
        <v>1</v>
      </c>
      <c r="BF7" s="7">
        <v>0</v>
      </c>
      <c r="BG7" s="7">
        <v>0</v>
      </c>
      <c r="BH7" s="7">
        <v>1</v>
      </c>
      <c r="BI7" s="7">
        <v>1</v>
      </c>
      <c r="BJ7" s="7">
        <v>0</v>
      </c>
      <c r="BK7" s="7">
        <v>1</v>
      </c>
      <c r="BL7" s="7">
        <v>0</v>
      </c>
      <c r="BM7" s="7">
        <v>0</v>
      </c>
      <c r="BN7" s="7">
        <v>1</v>
      </c>
      <c r="BO7" s="7">
        <v>0</v>
      </c>
      <c r="BP7" s="7">
        <v>0</v>
      </c>
      <c r="BQ7" s="7">
        <v>1</v>
      </c>
      <c r="BR7" s="7">
        <v>1</v>
      </c>
      <c r="BS7" s="7">
        <v>0</v>
      </c>
      <c r="BT7" s="7" t="s">
        <v>370</v>
      </c>
      <c r="BU7" s="7">
        <v>2</v>
      </c>
      <c r="BV7" s="7">
        <v>1</v>
      </c>
      <c r="BW7" s="7">
        <v>1</v>
      </c>
      <c r="BX7" s="7">
        <v>7</v>
      </c>
      <c r="BY7" s="7">
        <v>7</v>
      </c>
      <c r="BZ7" s="7">
        <v>7</v>
      </c>
      <c r="CA7" s="7">
        <v>7</v>
      </c>
      <c r="CB7" s="7">
        <v>7</v>
      </c>
      <c r="CC7" s="7">
        <v>0</v>
      </c>
      <c r="CD7" s="7">
        <v>1</v>
      </c>
      <c r="CE7" s="7">
        <v>0</v>
      </c>
      <c r="CF7" s="7">
        <v>0</v>
      </c>
      <c r="CG7" s="7">
        <v>0</v>
      </c>
      <c r="CH7" s="7">
        <v>0</v>
      </c>
      <c r="CI7" s="7">
        <v>1</v>
      </c>
      <c r="CJ7" s="7">
        <v>0</v>
      </c>
      <c r="CK7" s="7">
        <v>1</v>
      </c>
      <c r="CL7" s="7">
        <v>0</v>
      </c>
      <c r="CM7" s="7">
        <v>0</v>
      </c>
      <c r="CN7" s="7">
        <v>0</v>
      </c>
      <c r="CO7" s="7">
        <v>1</v>
      </c>
      <c r="CP7" s="7">
        <v>0</v>
      </c>
      <c r="CQ7" s="7">
        <v>0</v>
      </c>
      <c r="CR7" s="7">
        <v>1</v>
      </c>
      <c r="CS7" s="7">
        <v>0</v>
      </c>
      <c r="CT7" s="7">
        <v>0</v>
      </c>
      <c r="CU7" s="7">
        <v>1</v>
      </c>
      <c r="CV7" s="7" t="s">
        <v>370</v>
      </c>
      <c r="CW7" s="7" t="s">
        <v>370</v>
      </c>
      <c r="CX7" s="7" t="s">
        <v>370</v>
      </c>
      <c r="CY7" s="7">
        <v>0</v>
      </c>
      <c r="CZ7" s="7">
        <v>1</v>
      </c>
      <c r="DA7" s="7">
        <v>0</v>
      </c>
      <c r="DB7" s="7">
        <v>1</v>
      </c>
      <c r="DC7" s="7">
        <v>0</v>
      </c>
      <c r="DD7" s="7">
        <v>0</v>
      </c>
      <c r="DE7" s="7">
        <v>0</v>
      </c>
      <c r="DF7" s="7">
        <v>1</v>
      </c>
      <c r="DG7" s="7">
        <v>0</v>
      </c>
      <c r="DH7" s="7">
        <v>0</v>
      </c>
      <c r="DI7" s="7">
        <v>1</v>
      </c>
      <c r="DJ7" s="7">
        <v>0</v>
      </c>
      <c r="DK7" s="7"/>
    </row>
    <row r="8" spans="1:115" x14ac:dyDescent="0.35">
      <c r="A8" t="s">
        <v>374</v>
      </c>
      <c r="B8" t="s">
        <v>391</v>
      </c>
      <c r="C8">
        <v>0</v>
      </c>
      <c r="D8">
        <v>1</v>
      </c>
      <c r="E8">
        <v>0</v>
      </c>
      <c r="F8">
        <v>0</v>
      </c>
      <c r="G8">
        <v>0</v>
      </c>
      <c r="H8" s="1">
        <f t="shared" si="1"/>
        <v>2</v>
      </c>
      <c r="I8" s="7">
        <v>1</v>
      </c>
      <c r="J8" s="7">
        <v>0</v>
      </c>
      <c r="K8" s="7">
        <v>1</v>
      </c>
      <c r="L8" s="7">
        <v>0</v>
      </c>
      <c r="M8" s="7">
        <v>0</v>
      </c>
      <c r="N8" s="7">
        <v>0</v>
      </c>
      <c r="O8" s="7">
        <v>1</v>
      </c>
      <c r="P8" s="7">
        <v>0</v>
      </c>
      <c r="Q8" s="7">
        <v>0</v>
      </c>
      <c r="R8" s="7">
        <v>0</v>
      </c>
      <c r="S8" s="7">
        <v>0</v>
      </c>
      <c r="T8" s="7" t="s">
        <v>370</v>
      </c>
      <c r="U8" s="7" t="s">
        <v>370</v>
      </c>
      <c r="V8" s="7" t="s">
        <v>370</v>
      </c>
      <c r="W8" s="7" t="s">
        <v>370</v>
      </c>
      <c r="X8" s="7" t="s">
        <v>370</v>
      </c>
      <c r="Y8" s="7" t="s">
        <v>370</v>
      </c>
      <c r="Z8" s="7">
        <v>1</v>
      </c>
      <c r="AA8" s="7">
        <v>0</v>
      </c>
      <c r="AB8" s="7">
        <v>0</v>
      </c>
      <c r="AC8" s="7">
        <v>0</v>
      </c>
      <c r="AD8" s="7">
        <v>0</v>
      </c>
      <c r="AE8" s="7">
        <v>80</v>
      </c>
      <c r="AF8" s="7" t="s">
        <v>370</v>
      </c>
      <c r="AG8" s="7" t="s">
        <v>370</v>
      </c>
      <c r="AH8" s="7" t="s">
        <v>370</v>
      </c>
      <c r="AI8" s="7" t="s">
        <v>370</v>
      </c>
      <c r="AJ8" s="7" t="s">
        <v>370</v>
      </c>
      <c r="AK8" s="7" t="s">
        <v>370</v>
      </c>
      <c r="AL8" s="7" t="s">
        <v>370</v>
      </c>
      <c r="AM8" s="7" t="s">
        <v>370</v>
      </c>
      <c r="AN8" s="7" t="s">
        <v>370</v>
      </c>
      <c r="AO8" s="7" t="s">
        <v>370</v>
      </c>
      <c r="AP8" s="7" t="s">
        <v>370</v>
      </c>
      <c r="AQ8" s="7">
        <v>1</v>
      </c>
      <c r="AR8" s="7">
        <v>14</v>
      </c>
      <c r="AS8" s="21">
        <v>0</v>
      </c>
      <c r="AT8" s="21">
        <v>1</v>
      </c>
      <c r="AU8" s="7" t="s">
        <v>370</v>
      </c>
      <c r="AV8" s="7" t="s">
        <v>370</v>
      </c>
      <c r="AW8" s="7" t="s">
        <v>370</v>
      </c>
      <c r="AX8" s="7" t="s">
        <v>370</v>
      </c>
      <c r="AY8" s="7">
        <v>1</v>
      </c>
      <c r="AZ8" s="7">
        <v>0</v>
      </c>
      <c r="BA8" s="7">
        <v>0</v>
      </c>
      <c r="BB8" s="7">
        <v>1</v>
      </c>
      <c r="BC8" s="7" t="s">
        <v>370</v>
      </c>
      <c r="BD8" s="7" t="s">
        <v>370</v>
      </c>
      <c r="BE8" s="7" t="s">
        <v>370</v>
      </c>
      <c r="BF8" s="7" t="s">
        <v>370</v>
      </c>
      <c r="BG8" s="7" t="s">
        <v>370</v>
      </c>
      <c r="BH8" s="7">
        <v>1</v>
      </c>
      <c r="BI8" s="7">
        <v>0</v>
      </c>
      <c r="BJ8" s="7">
        <v>0</v>
      </c>
      <c r="BK8" s="7">
        <v>1</v>
      </c>
      <c r="BL8" s="7">
        <v>0</v>
      </c>
      <c r="BM8" s="7">
        <v>0</v>
      </c>
      <c r="BN8" s="7">
        <v>0</v>
      </c>
      <c r="BO8" s="7">
        <v>1</v>
      </c>
      <c r="BP8" s="7">
        <v>0</v>
      </c>
      <c r="BQ8" s="7">
        <v>1</v>
      </c>
      <c r="BR8" s="7">
        <v>0</v>
      </c>
      <c r="BS8" s="7">
        <v>1</v>
      </c>
      <c r="BT8" s="7">
        <v>7</v>
      </c>
      <c r="BU8" s="7">
        <v>7</v>
      </c>
      <c r="BV8" s="7">
        <v>7</v>
      </c>
      <c r="BW8" s="7">
        <v>7</v>
      </c>
      <c r="BX8" s="7">
        <v>7</v>
      </c>
      <c r="BY8" s="7">
        <v>6</v>
      </c>
      <c r="BZ8" s="7">
        <v>6</v>
      </c>
      <c r="CA8" s="7">
        <v>5</v>
      </c>
      <c r="CB8" s="7">
        <v>5</v>
      </c>
      <c r="CC8" s="7">
        <v>1</v>
      </c>
      <c r="CD8" s="7">
        <v>0</v>
      </c>
      <c r="CE8" s="7">
        <v>0</v>
      </c>
      <c r="CF8" s="7">
        <v>0</v>
      </c>
      <c r="CG8" s="7">
        <v>0</v>
      </c>
      <c r="CH8" s="7">
        <v>0</v>
      </c>
      <c r="CI8" s="7">
        <v>1</v>
      </c>
      <c r="CJ8" s="7">
        <v>0</v>
      </c>
      <c r="CK8" s="7">
        <v>0</v>
      </c>
      <c r="CL8" s="7">
        <v>1</v>
      </c>
      <c r="CM8" s="7">
        <v>0</v>
      </c>
      <c r="CN8" s="7">
        <v>1</v>
      </c>
      <c r="CO8" s="7">
        <v>0</v>
      </c>
      <c r="CP8" s="7">
        <v>0</v>
      </c>
      <c r="CQ8" s="7">
        <v>1</v>
      </c>
      <c r="CR8" s="7">
        <v>0</v>
      </c>
      <c r="CS8" s="7">
        <v>0</v>
      </c>
      <c r="CT8" s="7">
        <v>1</v>
      </c>
      <c r="CU8" s="7">
        <v>0</v>
      </c>
      <c r="CV8" s="7">
        <v>0</v>
      </c>
      <c r="CW8" s="7">
        <v>1</v>
      </c>
      <c r="CX8" s="7">
        <v>0</v>
      </c>
      <c r="CY8" s="7">
        <v>0</v>
      </c>
      <c r="CZ8" s="7">
        <v>1</v>
      </c>
      <c r="DA8" s="7">
        <v>0</v>
      </c>
      <c r="DB8" s="7">
        <v>0</v>
      </c>
      <c r="DC8" s="7">
        <v>1</v>
      </c>
      <c r="DD8" s="7">
        <v>0</v>
      </c>
      <c r="DE8" s="7">
        <v>1</v>
      </c>
      <c r="DF8" s="7">
        <v>0</v>
      </c>
      <c r="DG8" s="7">
        <v>0</v>
      </c>
      <c r="DH8" s="7">
        <v>1</v>
      </c>
      <c r="DI8" s="7">
        <v>0</v>
      </c>
      <c r="DJ8" s="7">
        <v>0</v>
      </c>
      <c r="DK8" s="7"/>
    </row>
    <row r="9" spans="1:115" x14ac:dyDescent="0.35">
      <c r="A9" t="s">
        <v>374</v>
      </c>
      <c r="B9" t="s">
        <v>392</v>
      </c>
      <c r="C9">
        <v>0</v>
      </c>
      <c r="D9">
        <v>0</v>
      </c>
      <c r="E9">
        <v>1</v>
      </c>
      <c r="F9">
        <v>0</v>
      </c>
      <c r="G9">
        <v>0</v>
      </c>
      <c r="H9" s="1">
        <f t="shared" si="1"/>
        <v>3</v>
      </c>
      <c r="I9" s="7">
        <v>1</v>
      </c>
      <c r="J9" s="7">
        <v>1</v>
      </c>
      <c r="K9" s="7">
        <v>0</v>
      </c>
      <c r="L9" s="7">
        <v>0</v>
      </c>
      <c r="M9" s="7">
        <v>0</v>
      </c>
      <c r="N9" s="7">
        <v>0</v>
      </c>
      <c r="O9" s="7">
        <v>0</v>
      </c>
      <c r="P9" s="7">
        <v>0</v>
      </c>
      <c r="Q9" s="7">
        <v>1</v>
      </c>
      <c r="R9" s="7">
        <v>0</v>
      </c>
      <c r="S9" s="7">
        <v>0</v>
      </c>
      <c r="T9" s="7" t="s">
        <v>370</v>
      </c>
      <c r="U9" s="7" t="s">
        <v>370</v>
      </c>
      <c r="V9" s="7" t="s">
        <v>370</v>
      </c>
      <c r="W9" s="7" t="s">
        <v>370</v>
      </c>
      <c r="X9" s="7" t="s">
        <v>370</v>
      </c>
      <c r="Y9" s="7" t="s">
        <v>370</v>
      </c>
      <c r="Z9" s="7">
        <v>0</v>
      </c>
      <c r="AA9" s="7">
        <v>1</v>
      </c>
      <c r="AB9" s="7">
        <v>0</v>
      </c>
      <c r="AC9" s="7">
        <v>0</v>
      </c>
      <c r="AD9" s="7">
        <v>0</v>
      </c>
      <c r="AE9" s="7">
        <v>100</v>
      </c>
      <c r="AF9" s="7" t="s">
        <v>370</v>
      </c>
      <c r="AG9" s="7" t="s">
        <v>370</v>
      </c>
      <c r="AH9" s="7" t="s">
        <v>370</v>
      </c>
      <c r="AI9" s="7" t="s">
        <v>370</v>
      </c>
      <c r="AJ9" s="7" t="s">
        <v>370</v>
      </c>
      <c r="AK9" s="7" t="s">
        <v>370</v>
      </c>
      <c r="AL9" s="7" t="s">
        <v>370</v>
      </c>
      <c r="AM9" s="7" t="s">
        <v>370</v>
      </c>
      <c r="AN9" s="7" t="s">
        <v>370</v>
      </c>
      <c r="AO9" s="7">
        <v>0</v>
      </c>
      <c r="AP9" s="7">
        <v>1</v>
      </c>
      <c r="AQ9" s="7">
        <v>1</v>
      </c>
      <c r="AR9" s="7">
        <v>22</v>
      </c>
      <c r="AS9" s="21">
        <v>0</v>
      </c>
      <c r="AT9" s="21">
        <v>1</v>
      </c>
      <c r="AU9" s="7" t="s">
        <v>370</v>
      </c>
      <c r="AV9" s="7" t="s">
        <v>370</v>
      </c>
      <c r="AW9" s="7" t="s">
        <v>370</v>
      </c>
      <c r="AX9" s="7" t="s">
        <v>370</v>
      </c>
      <c r="AY9" s="7">
        <v>1</v>
      </c>
      <c r="AZ9" s="7">
        <v>0</v>
      </c>
      <c r="BA9" s="7">
        <v>1</v>
      </c>
      <c r="BB9" s="7">
        <v>0</v>
      </c>
      <c r="BC9" s="7" t="s">
        <v>370</v>
      </c>
      <c r="BD9" s="7" t="s">
        <v>370</v>
      </c>
      <c r="BE9" s="7" t="s">
        <v>370</v>
      </c>
      <c r="BF9" s="7" t="s">
        <v>370</v>
      </c>
      <c r="BG9" s="7" t="s">
        <v>370</v>
      </c>
      <c r="BH9" s="7">
        <v>0</v>
      </c>
      <c r="BI9" s="7">
        <v>1</v>
      </c>
      <c r="BJ9" s="7">
        <v>0</v>
      </c>
      <c r="BK9" s="7">
        <v>1</v>
      </c>
      <c r="BL9" s="7">
        <v>0</v>
      </c>
      <c r="BM9" s="7">
        <v>0</v>
      </c>
      <c r="BN9" s="7">
        <v>1</v>
      </c>
      <c r="BO9" s="7">
        <v>0</v>
      </c>
      <c r="BP9" s="7">
        <v>0</v>
      </c>
      <c r="BQ9" s="7">
        <v>1</v>
      </c>
      <c r="BR9" s="7">
        <v>1</v>
      </c>
      <c r="BS9" s="7">
        <v>0</v>
      </c>
      <c r="BT9" s="7">
        <v>2</v>
      </c>
      <c r="BU9" s="7">
        <v>6</v>
      </c>
      <c r="BV9" s="7">
        <v>2</v>
      </c>
      <c r="BW9" s="7">
        <v>6</v>
      </c>
      <c r="BX9" s="7">
        <v>5</v>
      </c>
      <c r="BY9" s="7">
        <v>4</v>
      </c>
      <c r="BZ9" s="7">
        <v>4</v>
      </c>
      <c r="CA9" s="7">
        <v>2</v>
      </c>
      <c r="CB9" s="7">
        <v>2</v>
      </c>
      <c r="CC9" s="7">
        <v>0</v>
      </c>
      <c r="CD9" s="7">
        <v>1</v>
      </c>
      <c r="CE9" s="7">
        <v>0</v>
      </c>
      <c r="CF9" s="7">
        <v>0</v>
      </c>
      <c r="CG9" s="7">
        <v>1</v>
      </c>
      <c r="CH9" s="7">
        <v>0</v>
      </c>
      <c r="CI9" s="7">
        <v>0</v>
      </c>
      <c r="CJ9" s="7">
        <v>0</v>
      </c>
      <c r="CK9" s="7">
        <v>0</v>
      </c>
      <c r="CL9" s="7">
        <v>1</v>
      </c>
      <c r="CM9" s="7" t="s">
        <v>370</v>
      </c>
      <c r="CN9" s="7" t="s">
        <v>370</v>
      </c>
      <c r="CO9" s="7" t="s">
        <v>370</v>
      </c>
      <c r="CP9" s="7" t="s">
        <v>370</v>
      </c>
      <c r="CQ9" s="7" t="s">
        <v>370</v>
      </c>
      <c r="CR9" s="7" t="s">
        <v>370</v>
      </c>
      <c r="CS9" s="7">
        <v>0</v>
      </c>
      <c r="CT9" s="7">
        <v>0</v>
      </c>
      <c r="CU9" s="7">
        <v>1</v>
      </c>
      <c r="CV9" s="7">
        <v>0</v>
      </c>
      <c r="CW9" s="7">
        <v>1</v>
      </c>
      <c r="CX9" s="7">
        <v>0</v>
      </c>
      <c r="CY9" s="7" t="s">
        <v>370</v>
      </c>
      <c r="CZ9" s="7" t="s">
        <v>370</v>
      </c>
      <c r="DA9" s="7" t="s">
        <v>370</v>
      </c>
      <c r="DB9" s="7" t="s">
        <v>370</v>
      </c>
      <c r="DC9" s="7" t="s">
        <v>370</v>
      </c>
      <c r="DD9" s="7" t="s">
        <v>370</v>
      </c>
      <c r="DE9" s="7" t="s">
        <v>370</v>
      </c>
      <c r="DF9" s="7" t="s">
        <v>370</v>
      </c>
      <c r="DG9" s="7" t="s">
        <v>370</v>
      </c>
      <c r="DH9" s="7" t="s">
        <v>370</v>
      </c>
      <c r="DI9" s="7" t="s">
        <v>370</v>
      </c>
      <c r="DJ9" s="7" t="s">
        <v>370</v>
      </c>
      <c r="DK9" s="7"/>
    </row>
    <row r="10" spans="1:115" x14ac:dyDescent="0.35">
      <c r="A10" t="s">
        <v>374</v>
      </c>
      <c r="B10" t="s">
        <v>393</v>
      </c>
      <c r="C10">
        <v>0</v>
      </c>
      <c r="D10">
        <v>0</v>
      </c>
      <c r="E10">
        <v>0</v>
      </c>
      <c r="F10">
        <v>1</v>
      </c>
      <c r="G10">
        <v>0</v>
      </c>
      <c r="H10" s="1">
        <f t="shared" si="1"/>
        <v>4</v>
      </c>
      <c r="I10" s="7">
        <v>1</v>
      </c>
      <c r="J10" s="7" t="s">
        <v>370</v>
      </c>
      <c r="K10" s="7" t="s">
        <v>370</v>
      </c>
      <c r="L10" s="7" t="s">
        <v>370</v>
      </c>
      <c r="M10" s="7" t="s">
        <v>370</v>
      </c>
      <c r="N10" s="7" t="s">
        <v>370</v>
      </c>
      <c r="O10" s="7">
        <v>0</v>
      </c>
      <c r="P10" s="7">
        <v>0</v>
      </c>
      <c r="Q10" s="7">
        <v>1</v>
      </c>
      <c r="R10" s="7">
        <v>0</v>
      </c>
      <c r="S10" s="7">
        <v>0</v>
      </c>
      <c r="T10" s="7" t="s">
        <v>370</v>
      </c>
      <c r="U10" s="7" t="s">
        <v>370</v>
      </c>
      <c r="V10" s="7" t="s">
        <v>370</v>
      </c>
      <c r="W10" s="7" t="s">
        <v>370</v>
      </c>
      <c r="X10" s="7" t="s">
        <v>370</v>
      </c>
      <c r="Y10" s="7" t="s">
        <v>370</v>
      </c>
      <c r="Z10" s="7">
        <v>0</v>
      </c>
      <c r="AA10" s="7">
        <v>1</v>
      </c>
      <c r="AB10" s="7">
        <v>0</v>
      </c>
      <c r="AC10" s="7">
        <v>0</v>
      </c>
      <c r="AD10" s="7">
        <v>0</v>
      </c>
      <c r="AE10" s="7">
        <v>50</v>
      </c>
      <c r="AF10" s="7" t="s">
        <v>370</v>
      </c>
      <c r="AG10" s="7" t="s">
        <v>370</v>
      </c>
      <c r="AH10" s="7" t="s">
        <v>370</v>
      </c>
      <c r="AI10" s="7" t="s">
        <v>370</v>
      </c>
      <c r="AJ10" s="7" t="s">
        <v>370</v>
      </c>
      <c r="AK10" s="7" t="s">
        <v>370</v>
      </c>
      <c r="AL10" s="7" t="s">
        <v>370</v>
      </c>
      <c r="AM10" s="7" t="s">
        <v>370</v>
      </c>
      <c r="AN10" s="7" t="s">
        <v>370</v>
      </c>
      <c r="AO10" s="7">
        <v>1</v>
      </c>
      <c r="AP10" s="7">
        <v>0</v>
      </c>
      <c r="AQ10" s="7">
        <v>1</v>
      </c>
      <c r="AR10" s="7">
        <v>24</v>
      </c>
      <c r="AS10" s="21">
        <v>0</v>
      </c>
      <c r="AT10" s="21">
        <v>1</v>
      </c>
      <c r="AU10" s="7" t="s">
        <v>370</v>
      </c>
      <c r="AV10" s="7" t="s">
        <v>370</v>
      </c>
      <c r="AW10" s="7" t="s">
        <v>370</v>
      </c>
      <c r="AX10" s="7" t="s">
        <v>370</v>
      </c>
      <c r="AY10" s="7">
        <v>1</v>
      </c>
      <c r="AZ10" s="7">
        <v>0</v>
      </c>
      <c r="BA10" s="7">
        <v>1</v>
      </c>
      <c r="BB10" s="7">
        <v>0</v>
      </c>
      <c r="BC10" s="7" t="s">
        <v>370</v>
      </c>
      <c r="BD10" s="7" t="s">
        <v>370</v>
      </c>
      <c r="BE10" s="7" t="s">
        <v>370</v>
      </c>
      <c r="BF10" s="7" t="s">
        <v>370</v>
      </c>
      <c r="BG10" s="7" t="s">
        <v>370</v>
      </c>
      <c r="BH10" s="7">
        <v>1</v>
      </c>
      <c r="BI10" s="7">
        <v>1</v>
      </c>
      <c r="BJ10" s="7">
        <v>0</v>
      </c>
      <c r="BK10" s="7">
        <v>1</v>
      </c>
      <c r="BL10" s="7">
        <v>0</v>
      </c>
      <c r="BM10" s="7">
        <v>0</v>
      </c>
      <c r="BN10" s="7">
        <v>0</v>
      </c>
      <c r="BO10" s="7">
        <v>1</v>
      </c>
      <c r="BP10" s="7">
        <v>0</v>
      </c>
      <c r="BQ10" s="7">
        <v>1</v>
      </c>
      <c r="BR10" s="7">
        <v>1</v>
      </c>
      <c r="BS10" s="7">
        <v>0</v>
      </c>
      <c r="BT10" s="7">
        <v>4</v>
      </c>
      <c r="BU10" s="7">
        <v>7</v>
      </c>
      <c r="BV10" s="7">
        <v>4</v>
      </c>
      <c r="BW10" s="7">
        <v>7</v>
      </c>
      <c r="BX10" s="7">
        <v>7</v>
      </c>
      <c r="BY10" s="7">
        <v>7</v>
      </c>
      <c r="BZ10" s="7">
        <v>6</v>
      </c>
      <c r="CA10" s="7">
        <v>2</v>
      </c>
      <c r="CB10" s="7">
        <v>2</v>
      </c>
      <c r="CC10" s="7">
        <v>0</v>
      </c>
      <c r="CD10" s="7">
        <v>1</v>
      </c>
      <c r="CE10" s="7">
        <v>0</v>
      </c>
      <c r="CF10" s="7" t="s">
        <v>370</v>
      </c>
      <c r="CG10" s="7" t="s">
        <v>370</v>
      </c>
      <c r="CH10" s="7" t="s">
        <v>370</v>
      </c>
      <c r="CI10" s="7" t="s">
        <v>370</v>
      </c>
      <c r="CJ10" s="7" t="s">
        <v>370</v>
      </c>
      <c r="CK10" s="7" t="s">
        <v>370</v>
      </c>
      <c r="CL10" s="7" t="s">
        <v>370</v>
      </c>
      <c r="CM10" s="7" t="s">
        <v>370</v>
      </c>
      <c r="CN10" s="7" t="s">
        <v>370</v>
      </c>
      <c r="CO10" s="7" t="s">
        <v>370</v>
      </c>
      <c r="CP10" s="7" t="s">
        <v>370</v>
      </c>
      <c r="CQ10" s="7" t="s">
        <v>370</v>
      </c>
      <c r="CR10" s="7" t="s">
        <v>370</v>
      </c>
      <c r="CS10" s="7">
        <v>0</v>
      </c>
      <c r="CT10" s="7">
        <v>1</v>
      </c>
      <c r="CU10" s="7">
        <v>0</v>
      </c>
      <c r="CV10" s="7">
        <v>0</v>
      </c>
      <c r="CW10" s="7">
        <v>1</v>
      </c>
      <c r="CX10" s="7">
        <v>0</v>
      </c>
      <c r="CY10" s="7" t="s">
        <v>370</v>
      </c>
      <c r="CZ10" s="7" t="s">
        <v>370</v>
      </c>
      <c r="DA10" s="7" t="s">
        <v>370</v>
      </c>
      <c r="DB10" s="7" t="s">
        <v>370</v>
      </c>
      <c r="DC10" s="7" t="s">
        <v>370</v>
      </c>
      <c r="DD10" s="7" t="s">
        <v>370</v>
      </c>
      <c r="DE10" s="7" t="s">
        <v>370</v>
      </c>
      <c r="DF10" s="7" t="s">
        <v>370</v>
      </c>
      <c r="DG10" s="7" t="s">
        <v>370</v>
      </c>
      <c r="DH10" s="7">
        <v>1</v>
      </c>
      <c r="DI10" s="7">
        <v>0</v>
      </c>
      <c r="DJ10" s="7">
        <v>0</v>
      </c>
      <c r="DK10" s="7"/>
    </row>
    <row r="11" spans="1:115" x14ac:dyDescent="0.35">
      <c r="A11" t="s">
        <v>374</v>
      </c>
      <c r="B11" t="s">
        <v>394</v>
      </c>
      <c r="C11">
        <v>0</v>
      </c>
      <c r="D11">
        <v>0</v>
      </c>
      <c r="E11">
        <v>1</v>
      </c>
      <c r="F11">
        <v>0</v>
      </c>
      <c r="G11">
        <v>0</v>
      </c>
      <c r="H11" s="1">
        <f t="shared" si="1"/>
        <v>3</v>
      </c>
      <c r="I11" s="7">
        <v>1</v>
      </c>
      <c r="J11" s="7">
        <v>1</v>
      </c>
      <c r="K11" s="7">
        <v>0</v>
      </c>
      <c r="L11" s="7">
        <v>0</v>
      </c>
      <c r="M11" s="7">
        <v>0</v>
      </c>
      <c r="N11" s="7">
        <v>0</v>
      </c>
      <c r="O11" s="7">
        <v>0</v>
      </c>
      <c r="P11" s="7">
        <v>0</v>
      </c>
      <c r="Q11" s="7">
        <v>1</v>
      </c>
      <c r="R11" s="7">
        <v>0</v>
      </c>
      <c r="S11" s="7">
        <v>0</v>
      </c>
      <c r="T11" s="7" t="s">
        <v>370</v>
      </c>
      <c r="U11" s="7" t="s">
        <v>370</v>
      </c>
      <c r="V11" s="7" t="s">
        <v>370</v>
      </c>
      <c r="W11" s="7" t="s">
        <v>370</v>
      </c>
      <c r="X11" s="7" t="s">
        <v>370</v>
      </c>
      <c r="Y11" s="7" t="s">
        <v>370</v>
      </c>
      <c r="Z11" s="7">
        <v>0</v>
      </c>
      <c r="AA11" s="7">
        <v>0</v>
      </c>
      <c r="AB11" s="7">
        <v>1</v>
      </c>
      <c r="AC11" s="7">
        <v>0</v>
      </c>
      <c r="AD11" s="7">
        <v>0</v>
      </c>
      <c r="AE11" s="7">
        <v>70</v>
      </c>
      <c r="AF11" s="7" t="s">
        <v>370</v>
      </c>
      <c r="AG11" s="7" t="s">
        <v>370</v>
      </c>
      <c r="AH11" s="7" t="s">
        <v>370</v>
      </c>
      <c r="AI11" s="7" t="s">
        <v>370</v>
      </c>
      <c r="AJ11" s="7" t="s">
        <v>370</v>
      </c>
      <c r="AK11" s="7" t="s">
        <v>370</v>
      </c>
      <c r="AL11" s="7" t="s">
        <v>370</v>
      </c>
      <c r="AM11" s="7" t="s">
        <v>370</v>
      </c>
      <c r="AN11" s="7" t="s">
        <v>370</v>
      </c>
      <c r="AO11" s="7">
        <v>0</v>
      </c>
      <c r="AP11" s="7">
        <v>1</v>
      </c>
      <c r="AQ11" s="7">
        <v>1</v>
      </c>
      <c r="AR11" s="7">
        <v>19</v>
      </c>
      <c r="AS11" s="21">
        <v>0</v>
      </c>
      <c r="AT11" s="21">
        <v>1</v>
      </c>
      <c r="AU11" s="7" t="s">
        <v>370</v>
      </c>
      <c r="AV11" s="7" t="s">
        <v>370</v>
      </c>
      <c r="AW11" s="7" t="s">
        <v>370</v>
      </c>
      <c r="AX11" s="7" t="s">
        <v>370</v>
      </c>
      <c r="AY11" s="7">
        <v>1</v>
      </c>
      <c r="AZ11" s="7">
        <v>0</v>
      </c>
      <c r="BA11" s="7">
        <v>1</v>
      </c>
      <c r="BB11" s="7">
        <v>0</v>
      </c>
      <c r="BC11" s="7" t="s">
        <v>370</v>
      </c>
      <c r="BD11" s="7" t="s">
        <v>370</v>
      </c>
      <c r="BE11" s="7">
        <v>1</v>
      </c>
      <c r="BF11" s="7">
        <v>0</v>
      </c>
      <c r="BG11" s="7">
        <v>0</v>
      </c>
      <c r="BH11" s="7">
        <v>1</v>
      </c>
      <c r="BI11" s="7">
        <v>0</v>
      </c>
      <c r="BJ11" s="7">
        <v>0</v>
      </c>
      <c r="BK11" s="7">
        <v>1</v>
      </c>
      <c r="BL11" s="7">
        <v>0</v>
      </c>
      <c r="BM11" s="7">
        <v>0</v>
      </c>
      <c r="BN11" s="7">
        <v>1</v>
      </c>
      <c r="BO11" s="7">
        <v>0</v>
      </c>
      <c r="BP11" s="7">
        <v>1</v>
      </c>
      <c r="BQ11" s="7">
        <v>0</v>
      </c>
      <c r="BR11" s="7">
        <v>1</v>
      </c>
      <c r="BS11" s="7">
        <v>0</v>
      </c>
      <c r="BT11" s="7">
        <v>5</v>
      </c>
      <c r="BU11" s="7">
        <v>6</v>
      </c>
      <c r="BV11" s="7">
        <v>3</v>
      </c>
      <c r="BW11" s="7">
        <v>6</v>
      </c>
      <c r="BX11" s="7">
        <v>2</v>
      </c>
      <c r="BY11" s="7">
        <v>2</v>
      </c>
      <c r="BZ11" s="7">
        <v>4</v>
      </c>
      <c r="CA11" s="7">
        <v>1</v>
      </c>
      <c r="CB11" s="7">
        <v>1</v>
      </c>
      <c r="CC11" s="7">
        <v>0</v>
      </c>
      <c r="CD11" s="7">
        <v>1</v>
      </c>
      <c r="CE11" s="7">
        <v>0</v>
      </c>
      <c r="CF11" s="7">
        <v>0</v>
      </c>
      <c r="CG11" s="7">
        <v>1</v>
      </c>
      <c r="CH11" s="7">
        <v>0</v>
      </c>
      <c r="CI11" s="7">
        <v>0</v>
      </c>
      <c r="CJ11" s="7">
        <v>0</v>
      </c>
      <c r="CK11" s="7">
        <v>0</v>
      </c>
      <c r="CL11" s="7">
        <v>1</v>
      </c>
      <c r="CM11" s="7">
        <v>0</v>
      </c>
      <c r="CN11" s="7">
        <v>1</v>
      </c>
      <c r="CO11" s="7">
        <v>0</v>
      </c>
      <c r="CP11" s="7">
        <v>0</v>
      </c>
      <c r="CQ11" s="7" t="s">
        <v>370</v>
      </c>
      <c r="CR11" s="7" t="s">
        <v>370</v>
      </c>
      <c r="CS11" s="7">
        <v>0</v>
      </c>
      <c r="CT11" s="7">
        <v>1</v>
      </c>
      <c r="CU11" s="7">
        <v>0</v>
      </c>
      <c r="CV11" s="7">
        <v>1</v>
      </c>
      <c r="CW11" s="7">
        <v>0</v>
      </c>
      <c r="CX11" s="7">
        <v>0</v>
      </c>
      <c r="CY11" s="7" t="s">
        <v>370</v>
      </c>
      <c r="CZ11" s="7" t="s">
        <v>370</v>
      </c>
      <c r="DA11" s="7" t="s">
        <v>370</v>
      </c>
      <c r="DB11" s="7" t="s">
        <v>370</v>
      </c>
      <c r="DC11" s="7" t="s">
        <v>370</v>
      </c>
      <c r="DD11" s="7" t="s">
        <v>370</v>
      </c>
      <c r="DE11" s="7">
        <v>0</v>
      </c>
      <c r="DF11" s="7">
        <v>1</v>
      </c>
      <c r="DG11" s="7">
        <v>0</v>
      </c>
      <c r="DH11" s="7">
        <v>1</v>
      </c>
      <c r="DI11" s="7">
        <v>0</v>
      </c>
      <c r="DJ11" s="7">
        <v>0</v>
      </c>
      <c r="DK11" s="7"/>
    </row>
    <row r="12" spans="1:115" x14ac:dyDescent="0.35">
      <c r="A12" t="s">
        <v>374</v>
      </c>
      <c r="B12" t="s">
        <v>395</v>
      </c>
      <c r="C12">
        <v>0</v>
      </c>
      <c r="D12">
        <v>0</v>
      </c>
      <c r="E12">
        <v>1</v>
      </c>
      <c r="F12">
        <v>0</v>
      </c>
      <c r="G12">
        <v>0</v>
      </c>
      <c r="H12" s="1">
        <f t="shared" si="1"/>
        <v>3</v>
      </c>
      <c r="I12" s="7">
        <v>1</v>
      </c>
      <c r="J12" s="7">
        <v>1</v>
      </c>
      <c r="K12" s="7">
        <v>0</v>
      </c>
      <c r="L12" s="7">
        <v>0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1</v>
      </c>
      <c r="T12" s="7" t="s">
        <v>370</v>
      </c>
      <c r="U12" s="7" t="s">
        <v>370</v>
      </c>
      <c r="V12" s="7" t="s">
        <v>370</v>
      </c>
      <c r="W12" s="7" t="s">
        <v>370</v>
      </c>
      <c r="X12" s="7" t="s">
        <v>370</v>
      </c>
      <c r="Y12" s="7" t="s">
        <v>370</v>
      </c>
      <c r="Z12" s="7">
        <v>0</v>
      </c>
      <c r="AA12" s="7">
        <v>1</v>
      </c>
      <c r="AB12" s="7">
        <v>0</v>
      </c>
      <c r="AC12" s="7">
        <v>0</v>
      </c>
      <c r="AD12" s="7">
        <v>0</v>
      </c>
      <c r="AE12" s="7">
        <v>100</v>
      </c>
      <c r="AF12" s="7" t="s">
        <v>370</v>
      </c>
      <c r="AG12" s="7" t="s">
        <v>370</v>
      </c>
      <c r="AH12" s="7" t="s">
        <v>370</v>
      </c>
      <c r="AI12" s="7" t="s">
        <v>370</v>
      </c>
      <c r="AJ12" s="7" t="s">
        <v>370</v>
      </c>
      <c r="AK12" s="7" t="s">
        <v>370</v>
      </c>
      <c r="AL12" s="7" t="s">
        <v>370</v>
      </c>
      <c r="AM12" s="7" t="s">
        <v>370</v>
      </c>
      <c r="AN12" s="7" t="s">
        <v>370</v>
      </c>
      <c r="AO12" s="7">
        <v>1</v>
      </c>
      <c r="AP12" s="7">
        <v>0</v>
      </c>
      <c r="AQ12" s="7">
        <v>1</v>
      </c>
      <c r="AR12" s="7">
        <v>21</v>
      </c>
      <c r="AS12" s="21">
        <v>0</v>
      </c>
      <c r="AT12" s="21">
        <v>1</v>
      </c>
      <c r="AU12" s="7" t="s">
        <v>370</v>
      </c>
      <c r="AV12" s="7" t="s">
        <v>370</v>
      </c>
      <c r="AW12" s="7" t="s">
        <v>370</v>
      </c>
      <c r="AX12" s="7" t="s">
        <v>370</v>
      </c>
      <c r="AY12" s="7">
        <v>1</v>
      </c>
      <c r="AZ12" s="7">
        <v>0</v>
      </c>
      <c r="BA12" s="7">
        <v>1</v>
      </c>
      <c r="BB12" s="7">
        <v>0</v>
      </c>
      <c r="BC12" s="7" t="s">
        <v>370</v>
      </c>
      <c r="BD12" s="7" t="s">
        <v>370</v>
      </c>
      <c r="BE12" s="7" t="s">
        <v>370</v>
      </c>
      <c r="BF12" s="7" t="s">
        <v>370</v>
      </c>
      <c r="BG12" s="7" t="s">
        <v>370</v>
      </c>
      <c r="BH12" s="7">
        <v>1</v>
      </c>
      <c r="BI12" s="7">
        <v>0</v>
      </c>
      <c r="BJ12" s="7">
        <v>0</v>
      </c>
      <c r="BK12" s="7">
        <v>1</v>
      </c>
      <c r="BL12" s="7">
        <v>0</v>
      </c>
      <c r="BM12" s="7">
        <v>0</v>
      </c>
      <c r="BN12" s="7">
        <v>0</v>
      </c>
      <c r="BO12" s="7">
        <v>1</v>
      </c>
      <c r="BP12" s="7">
        <v>1</v>
      </c>
      <c r="BQ12" s="7">
        <v>0</v>
      </c>
      <c r="BR12" s="7">
        <v>1</v>
      </c>
      <c r="BS12" s="7">
        <v>0</v>
      </c>
      <c r="BT12" s="7">
        <v>5</v>
      </c>
      <c r="BU12" s="7">
        <v>6</v>
      </c>
      <c r="BV12" s="7">
        <v>4</v>
      </c>
      <c r="BW12" s="7">
        <v>7</v>
      </c>
      <c r="BX12" s="7">
        <v>5</v>
      </c>
      <c r="BY12" s="7">
        <v>1</v>
      </c>
      <c r="BZ12" s="7">
        <v>4</v>
      </c>
      <c r="CA12" s="7">
        <v>2</v>
      </c>
      <c r="CB12" s="7">
        <v>1</v>
      </c>
      <c r="CC12" s="7">
        <v>0</v>
      </c>
      <c r="CD12" s="7">
        <v>1</v>
      </c>
      <c r="CE12" s="7">
        <v>0</v>
      </c>
      <c r="CF12" s="7">
        <v>0</v>
      </c>
      <c r="CG12" s="7">
        <v>0</v>
      </c>
      <c r="CH12" s="7">
        <v>0</v>
      </c>
      <c r="CI12" s="7">
        <v>1</v>
      </c>
      <c r="CJ12" s="7">
        <v>0</v>
      </c>
      <c r="CK12" s="7">
        <v>0</v>
      </c>
      <c r="CL12" s="7">
        <v>1</v>
      </c>
      <c r="CM12" s="7">
        <v>0</v>
      </c>
      <c r="CN12" s="7">
        <v>1</v>
      </c>
      <c r="CO12" s="7">
        <v>0</v>
      </c>
      <c r="CP12" s="7">
        <v>0</v>
      </c>
      <c r="CQ12" s="7" t="s">
        <v>370</v>
      </c>
      <c r="CR12" s="7" t="s">
        <v>370</v>
      </c>
      <c r="CS12" s="7">
        <v>0</v>
      </c>
      <c r="CT12" s="7">
        <v>1</v>
      </c>
      <c r="CU12" s="7">
        <v>0</v>
      </c>
      <c r="CV12" s="7">
        <v>0</v>
      </c>
      <c r="CW12" s="7">
        <v>1</v>
      </c>
      <c r="CX12" s="7">
        <v>0</v>
      </c>
      <c r="CY12" s="7" t="s">
        <v>370</v>
      </c>
      <c r="CZ12" s="7" t="s">
        <v>370</v>
      </c>
      <c r="DA12" s="7" t="s">
        <v>370</v>
      </c>
      <c r="DB12" s="7" t="s">
        <v>370</v>
      </c>
      <c r="DC12" s="7" t="s">
        <v>370</v>
      </c>
      <c r="DD12" s="7" t="s">
        <v>370</v>
      </c>
      <c r="DE12" s="7">
        <v>0</v>
      </c>
      <c r="DF12" s="7">
        <v>1</v>
      </c>
      <c r="DG12" s="7">
        <v>0</v>
      </c>
      <c r="DH12" s="7">
        <v>1</v>
      </c>
      <c r="DI12" s="7">
        <v>0</v>
      </c>
      <c r="DJ12" s="7">
        <v>0</v>
      </c>
      <c r="DK12" s="7"/>
    </row>
    <row r="13" spans="1:115" x14ac:dyDescent="0.35">
      <c r="A13" t="s">
        <v>374</v>
      </c>
      <c r="B13" t="s">
        <v>396</v>
      </c>
      <c r="C13">
        <v>1</v>
      </c>
      <c r="D13">
        <v>0</v>
      </c>
      <c r="E13">
        <v>0</v>
      </c>
      <c r="F13">
        <v>0</v>
      </c>
      <c r="G13">
        <v>0</v>
      </c>
      <c r="H13" s="1">
        <f t="shared" si="1"/>
        <v>1</v>
      </c>
      <c r="I13" s="7">
        <v>1</v>
      </c>
      <c r="J13" s="7">
        <v>0</v>
      </c>
      <c r="K13" s="7">
        <v>0</v>
      </c>
      <c r="L13" s="7">
        <v>0</v>
      </c>
      <c r="M13" s="7">
        <v>0</v>
      </c>
      <c r="N13" s="7">
        <v>1</v>
      </c>
      <c r="O13" s="7">
        <v>0</v>
      </c>
      <c r="P13" s="7">
        <v>0</v>
      </c>
      <c r="Q13" s="7">
        <v>0</v>
      </c>
      <c r="R13" s="7">
        <v>0</v>
      </c>
      <c r="S13" s="7">
        <v>1</v>
      </c>
      <c r="T13" s="7" t="s">
        <v>370</v>
      </c>
      <c r="U13" s="7" t="s">
        <v>370</v>
      </c>
      <c r="V13" s="7" t="s">
        <v>370</v>
      </c>
      <c r="W13" s="7" t="s">
        <v>370</v>
      </c>
      <c r="X13" s="7" t="s">
        <v>370</v>
      </c>
      <c r="Y13" s="7" t="s">
        <v>370</v>
      </c>
      <c r="Z13" s="7">
        <v>0</v>
      </c>
      <c r="AA13" s="7">
        <v>0</v>
      </c>
      <c r="AB13" s="7">
        <v>0</v>
      </c>
      <c r="AC13" s="7">
        <v>1</v>
      </c>
      <c r="AD13" s="7">
        <v>0</v>
      </c>
      <c r="AE13" s="7">
        <v>40</v>
      </c>
      <c r="AF13" s="7" t="s">
        <v>370</v>
      </c>
      <c r="AG13" s="7" t="s">
        <v>370</v>
      </c>
      <c r="AH13" s="7" t="s">
        <v>370</v>
      </c>
      <c r="AI13" s="7" t="s">
        <v>370</v>
      </c>
      <c r="AJ13" s="7" t="s">
        <v>370</v>
      </c>
      <c r="AK13" s="7" t="s">
        <v>370</v>
      </c>
      <c r="AL13" s="7" t="s">
        <v>370</v>
      </c>
      <c r="AM13" s="7" t="s">
        <v>370</v>
      </c>
      <c r="AN13" s="7" t="s">
        <v>370</v>
      </c>
      <c r="AO13" s="7">
        <v>0</v>
      </c>
      <c r="AP13" s="7">
        <v>1</v>
      </c>
      <c r="AQ13" s="7">
        <v>1</v>
      </c>
      <c r="AR13" s="7">
        <v>11</v>
      </c>
      <c r="AS13" s="21">
        <v>0</v>
      </c>
      <c r="AT13" s="21">
        <v>1</v>
      </c>
      <c r="AU13" s="7" t="s">
        <v>370</v>
      </c>
      <c r="AV13" s="7" t="s">
        <v>370</v>
      </c>
      <c r="AW13" s="7" t="s">
        <v>370</v>
      </c>
      <c r="AX13" s="7" t="s">
        <v>370</v>
      </c>
      <c r="AY13" s="7">
        <v>1</v>
      </c>
      <c r="AZ13" s="7">
        <v>0</v>
      </c>
      <c r="BA13" s="7">
        <v>0</v>
      </c>
      <c r="BB13" s="7">
        <v>1</v>
      </c>
      <c r="BC13" s="7" t="s">
        <v>370</v>
      </c>
      <c r="BD13" s="7" t="s">
        <v>370</v>
      </c>
      <c r="BE13" s="7">
        <v>0</v>
      </c>
      <c r="BF13" s="7">
        <v>0</v>
      </c>
      <c r="BG13" s="7">
        <v>1</v>
      </c>
      <c r="BH13" s="7">
        <v>1</v>
      </c>
      <c r="BI13" s="7">
        <v>0</v>
      </c>
      <c r="BJ13" s="7">
        <v>0</v>
      </c>
      <c r="BK13" s="7">
        <v>1</v>
      </c>
      <c r="BL13" s="7">
        <v>0</v>
      </c>
      <c r="BM13" s="7">
        <v>0</v>
      </c>
      <c r="BN13" s="7">
        <v>0</v>
      </c>
      <c r="BO13" s="7">
        <v>1</v>
      </c>
      <c r="BP13" s="7">
        <v>0</v>
      </c>
      <c r="BQ13" s="7">
        <v>1</v>
      </c>
      <c r="BR13" s="7">
        <v>1</v>
      </c>
      <c r="BS13" s="7">
        <v>0</v>
      </c>
      <c r="BT13" s="7">
        <v>4</v>
      </c>
      <c r="BU13" s="7">
        <v>6</v>
      </c>
      <c r="BV13" s="7">
        <v>4</v>
      </c>
      <c r="BW13" s="7">
        <v>5</v>
      </c>
      <c r="BX13" s="7">
        <v>5</v>
      </c>
      <c r="BY13" s="7">
        <v>4</v>
      </c>
      <c r="BZ13" s="7">
        <v>6</v>
      </c>
      <c r="CA13" s="7">
        <v>4</v>
      </c>
      <c r="CB13" s="7">
        <v>5</v>
      </c>
      <c r="CC13" s="7">
        <v>0</v>
      </c>
      <c r="CD13" s="7">
        <v>1</v>
      </c>
      <c r="CE13" s="7">
        <v>0</v>
      </c>
      <c r="CF13" s="7">
        <v>0</v>
      </c>
      <c r="CG13" s="7">
        <v>0</v>
      </c>
      <c r="CH13" s="7">
        <v>0</v>
      </c>
      <c r="CI13" s="7">
        <v>1</v>
      </c>
      <c r="CJ13" s="7">
        <v>0</v>
      </c>
      <c r="CK13" s="7">
        <v>0</v>
      </c>
      <c r="CL13" s="7">
        <v>1</v>
      </c>
      <c r="CM13" s="7">
        <v>1</v>
      </c>
      <c r="CN13" s="7">
        <v>0</v>
      </c>
      <c r="CO13" s="7">
        <v>0</v>
      </c>
      <c r="CP13" s="7">
        <v>0</v>
      </c>
      <c r="CQ13" s="7">
        <v>0</v>
      </c>
      <c r="CR13" s="7">
        <v>1</v>
      </c>
      <c r="CS13" s="7">
        <v>0</v>
      </c>
      <c r="CT13" s="7">
        <v>0</v>
      </c>
      <c r="CU13" s="7">
        <v>1</v>
      </c>
      <c r="CV13" s="7">
        <v>0</v>
      </c>
      <c r="CW13" s="7">
        <v>1</v>
      </c>
      <c r="CX13" s="7">
        <v>0</v>
      </c>
      <c r="CY13" s="7">
        <v>1</v>
      </c>
      <c r="CZ13" s="7">
        <v>0</v>
      </c>
      <c r="DA13" s="7">
        <v>0</v>
      </c>
      <c r="DB13" s="7">
        <v>1</v>
      </c>
      <c r="DC13" s="7">
        <v>0</v>
      </c>
      <c r="DD13" s="7">
        <v>0</v>
      </c>
      <c r="DE13" s="7">
        <v>1</v>
      </c>
      <c r="DF13" s="7">
        <v>0</v>
      </c>
      <c r="DG13" s="7">
        <v>0</v>
      </c>
      <c r="DH13" s="7">
        <v>0</v>
      </c>
      <c r="DI13" s="7">
        <v>1</v>
      </c>
      <c r="DJ13" s="7">
        <v>0</v>
      </c>
      <c r="DK13" s="7"/>
    </row>
    <row r="14" spans="1:115" x14ac:dyDescent="0.35">
      <c r="A14" t="s">
        <v>374</v>
      </c>
      <c r="B14" t="s">
        <v>397</v>
      </c>
      <c r="C14">
        <v>0</v>
      </c>
      <c r="D14">
        <v>0</v>
      </c>
      <c r="E14">
        <v>1</v>
      </c>
      <c r="F14">
        <v>0</v>
      </c>
      <c r="G14">
        <v>0</v>
      </c>
      <c r="H14" s="1">
        <f t="shared" si="1"/>
        <v>3</v>
      </c>
      <c r="I14" s="7">
        <v>1</v>
      </c>
      <c r="J14" s="7">
        <v>1</v>
      </c>
      <c r="K14" s="7">
        <v>0</v>
      </c>
      <c r="L14" s="7">
        <v>0</v>
      </c>
      <c r="M14" s="7">
        <v>0</v>
      </c>
      <c r="N14" s="7">
        <v>0</v>
      </c>
      <c r="O14" s="7">
        <v>0</v>
      </c>
      <c r="P14" s="7">
        <v>0</v>
      </c>
      <c r="Q14" s="7">
        <v>1</v>
      </c>
      <c r="R14" s="7">
        <v>0</v>
      </c>
      <c r="S14" s="7">
        <v>0</v>
      </c>
      <c r="T14" s="7" t="s">
        <v>370</v>
      </c>
      <c r="U14" s="7" t="s">
        <v>370</v>
      </c>
      <c r="V14" s="7" t="s">
        <v>370</v>
      </c>
      <c r="W14" s="7" t="s">
        <v>370</v>
      </c>
      <c r="X14" s="7" t="s">
        <v>370</v>
      </c>
      <c r="Y14" s="7" t="s">
        <v>370</v>
      </c>
      <c r="Z14" s="7">
        <v>0</v>
      </c>
      <c r="AA14" s="7">
        <v>0</v>
      </c>
      <c r="AB14" s="7">
        <v>0</v>
      </c>
      <c r="AC14" s="7">
        <v>1</v>
      </c>
      <c r="AD14" s="7">
        <v>0</v>
      </c>
      <c r="AE14" s="7">
        <v>80</v>
      </c>
      <c r="AF14" s="7" t="s">
        <v>370</v>
      </c>
      <c r="AG14" s="7" t="s">
        <v>370</v>
      </c>
      <c r="AH14" s="7" t="s">
        <v>370</v>
      </c>
      <c r="AI14" s="7" t="s">
        <v>370</v>
      </c>
      <c r="AJ14" s="7" t="s">
        <v>370</v>
      </c>
      <c r="AK14" s="7" t="s">
        <v>370</v>
      </c>
      <c r="AL14" s="7" t="s">
        <v>370</v>
      </c>
      <c r="AM14" s="7" t="s">
        <v>370</v>
      </c>
      <c r="AN14" s="7" t="s">
        <v>370</v>
      </c>
      <c r="AO14" s="7">
        <v>0</v>
      </c>
      <c r="AP14" s="7">
        <v>1</v>
      </c>
      <c r="AQ14" s="7">
        <v>1</v>
      </c>
      <c r="AR14" s="7">
        <v>21</v>
      </c>
      <c r="AS14" s="21">
        <v>0</v>
      </c>
      <c r="AT14" s="21">
        <v>1</v>
      </c>
      <c r="AU14" s="7" t="s">
        <v>370</v>
      </c>
      <c r="AV14" s="7" t="s">
        <v>370</v>
      </c>
      <c r="AW14" s="7" t="s">
        <v>370</v>
      </c>
      <c r="AX14" s="7" t="s">
        <v>370</v>
      </c>
      <c r="AY14" s="7">
        <v>1</v>
      </c>
      <c r="AZ14" s="7">
        <v>0</v>
      </c>
      <c r="BA14" s="7">
        <v>1</v>
      </c>
      <c r="BB14" s="7">
        <v>0</v>
      </c>
      <c r="BC14" s="7" t="s">
        <v>370</v>
      </c>
      <c r="BD14" s="7" t="s">
        <v>370</v>
      </c>
      <c r="BE14" s="7" t="s">
        <v>370</v>
      </c>
      <c r="BF14" s="7" t="s">
        <v>370</v>
      </c>
      <c r="BG14" s="7" t="s">
        <v>370</v>
      </c>
      <c r="BH14" s="7">
        <v>0</v>
      </c>
      <c r="BI14" s="7">
        <v>1</v>
      </c>
      <c r="BJ14" s="7">
        <v>0</v>
      </c>
      <c r="BK14" s="7">
        <v>1</v>
      </c>
      <c r="BL14" s="7">
        <v>0</v>
      </c>
      <c r="BM14" s="7">
        <v>0</v>
      </c>
      <c r="BN14" s="7">
        <v>1</v>
      </c>
      <c r="BO14" s="7">
        <v>0</v>
      </c>
      <c r="BP14" s="7">
        <v>0</v>
      </c>
      <c r="BQ14" s="7">
        <v>1</v>
      </c>
      <c r="BR14" s="7">
        <v>1</v>
      </c>
      <c r="BS14" s="7">
        <v>0</v>
      </c>
      <c r="BT14" s="7">
        <v>3</v>
      </c>
      <c r="BU14" s="7">
        <v>6</v>
      </c>
      <c r="BV14" s="7">
        <v>2</v>
      </c>
      <c r="BW14" s="7">
        <v>7</v>
      </c>
      <c r="BX14" s="7">
        <v>6</v>
      </c>
      <c r="BY14" s="7">
        <v>4</v>
      </c>
      <c r="BZ14" s="7">
        <v>6</v>
      </c>
      <c r="CA14" s="7">
        <v>2</v>
      </c>
      <c r="CB14" s="7">
        <v>2</v>
      </c>
      <c r="CC14" s="7">
        <v>0</v>
      </c>
      <c r="CD14" s="7">
        <v>1</v>
      </c>
      <c r="CE14" s="7">
        <v>0</v>
      </c>
      <c r="CF14" s="7">
        <v>0</v>
      </c>
      <c r="CG14" s="7">
        <v>1</v>
      </c>
      <c r="CH14" s="7">
        <v>0</v>
      </c>
      <c r="CI14" s="7">
        <v>0</v>
      </c>
      <c r="CJ14" s="7">
        <v>0</v>
      </c>
      <c r="CK14" s="7">
        <v>0</v>
      </c>
      <c r="CL14" s="7">
        <v>1</v>
      </c>
      <c r="CM14" s="7" t="s">
        <v>370</v>
      </c>
      <c r="CN14" s="7" t="s">
        <v>370</v>
      </c>
      <c r="CO14" s="7" t="s">
        <v>370</v>
      </c>
      <c r="CP14" s="7" t="s">
        <v>370</v>
      </c>
      <c r="CQ14" s="7" t="s">
        <v>370</v>
      </c>
      <c r="CR14" s="7" t="s">
        <v>370</v>
      </c>
      <c r="CS14" s="7">
        <v>0</v>
      </c>
      <c r="CT14" s="7">
        <v>0</v>
      </c>
      <c r="CU14" s="7">
        <v>1</v>
      </c>
      <c r="CV14" s="7">
        <v>0</v>
      </c>
      <c r="CW14" s="7">
        <v>1</v>
      </c>
      <c r="CX14" s="7">
        <v>0</v>
      </c>
      <c r="CY14" s="7" t="s">
        <v>370</v>
      </c>
      <c r="CZ14" s="7" t="s">
        <v>370</v>
      </c>
      <c r="DA14" s="7" t="s">
        <v>370</v>
      </c>
      <c r="DB14" s="7" t="s">
        <v>370</v>
      </c>
      <c r="DC14" s="7" t="s">
        <v>370</v>
      </c>
      <c r="DD14" s="7" t="s">
        <v>370</v>
      </c>
      <c r="DE14" s="7" t="s">
        <v>370</v>
      </c>
      <c r="DF14" s="7" t="s">
        <v>370</v>
      </c>
      <c r="DG14" s="7" t="s">
        <v>370</v>
      </c>
      <c r="DH14" s="7">
        <v>1</v>
      </c>
      <c r="DI14" s="7">
        <v>0</v>
      </c>
      <c r="DJ14" s="7">
        <v>0</v>
      </c>
      <c r="DK14" s="7"/>
    </row>
    <row r="15" spans="1:115" x14ac:dyDescent="0.35">
      <c r="A15" t="s">
        <v>374</v>
      </c>
      <c r="B15" t="s">
        <v>398</v>
      </c>
      <c r="C15">
        <v>0</v>
      </c>
      <c r="D15">
        <v>0</v>
      </c>
      <c r="E15">
        <v>1</v>
      </c>
      <c r="F15">
        <v>0</v>
      </c>
      <c r="G15">
        <v>0</v>
      </c>
      <c r="H15" s="1">
        <f t="shared" si="1"/>
        <v>3</v>
      </c>
      <c r="I15" s="7">
        <v>1</v>
      </c>
      <c r="J15" s="7" t="s">
        <v>370</v>
      </c>
      <c r="K15" s="7" t="s">
        <v>370</v>
      </c>
      <c r="L15" s="7" t="s">
        <v>370</v>
      </c>
      <c r="M15" s="7" t="s">
        <v>370</v>
      </c>
      <c r="N15" s="7" t="s">
        <v>370</v>
      </c>
      <c r="O15" s="7">
        <v>1</v>
      </c>
      <c r="P15" s="7">
        <v>0</v>
      </c>
      <c r="Q15" s="7">
        <v>0</v>
      </c>
      <c r="R15" s="7">
        <v>0</v>
      </c>
      <c r="S15" s="7">
        <v>0</v>
      </c>
      <c r="T15" s="7" t="s">
        <v>370</v>
      </c>
      <c r="U15" s="7" t="s">
        <v>370</v>
      </c>
      <c r="V15" s="7" t="s">
        <v>370</v>
      </c>
      <c r="W15" s="7" t="s">
        <v>370</v>
      </c>
      <c r="X15" s="7" t="s">
        <v>370</v>
      </c>
      <c r="Y15" s="7" t="s">
        <v>370</v>
      </c>
      <c r="Z15" s="7">
        <v>1</v>
      </c>
      <c r="AA15" s="7">
        <v>0</v>
      </c>
      <c r="AB15" s="7">
        <v>0</v>
      </c>
      <c r="AC15" s="7">
        <v>0</v>
      </c>
      <c r="AD15" s="7">
        <v>0</v>
      </c>
      <c r="AE15" s="7" t="s">
        <v>370</v>
      </c>
      <c r="AF15" s="7" t="s">
        <v>370</v>
      </c>
      <c r="AG15" s="7" t="s">
        <v>370</v>
      </c>
      <c r="AH15" s="7" t="s">
        <v>370</v>
      </c>
      <c r="AI15" s="7" t="s">
        <v>370</v>
      </c>
      <c r="AJ15" s="7" t="s">
        <v>370</v>
      </c>
      <c r="AK15" s="7" t="s">
        <v>370</v>
      </c>
      <c r="AL15" s="7" t="s">
        <v>370</v>
      </c>
      <c r="AM15" s="7" t="s">
        <v>370</v>
      </c>
      <c r="AN15" s="7" t="s">
        <v>370</v>
      </c>
      <c r="AO15" s="7">
        <v>1</v>
      </c>
      <c r="AP15" s="7">
        <v>0</v>
      </c>
      <c r="AQ15" s="7">
        <v>1</v>
      </c>
      <c r="AR15" s="7">
        <v>23</v>
      </c>
      <c r="AS15" s="21">
        <v>0</v>
      </c>
      <c r="AT15" s="21">
        <v>1</v>
      </c>
      <c r="AU15" s="7" t="s">
        <v>370</v>
      </c>
      <c r="AV15" s="7" t="s">
        <v>370</v>
      </c>
      <c r="AW15" s="7" t="s">
        <v>370</v>
      </c>
      <c r="AX15" s="7" t="s">
        <v>370</v>
      </c>
      <c r="AY15" s="7">
        <v>1</v>
      </c>
      <c r="AZ15" s="7">
        <v>0</v>
      </c>
      <c r="BA15" s="7">
        <v>0</v>
      </c>
      <c r="BB15" s="7">
        <v>1</v>
      </c>
      <c r="BC15" s="7" t="s">
        <v>370</v>
      </c>
      <c r="BD15" s="7" t="s">
        <v>370</v>
      </c>
      <c r="BE15" s="7" t="s">
        <v>370</v>
      </c>
      <c r="BF15" s="7" t="s">
        <v>370</v>
      </c>
      <c r="BG15" s="7" t="s">
        <v>370</v>
      </c>
      <c r="BH15" s="7" t="s">
        <v>370</v>
      </c>
      <c r="BI15" s="7" t="s">
        <v>370</v>
      </c>
      <c r="BJ15" s="7" t="s">
        <v>370</v>
      </c>
      <c r="BK15" s="7">
        <v>1</v>
      </c>
      <c r="BL15" s="7">
        <v>0</v>
      </c>
      <c r="BM15" s="7">
        <v>0</v>
      </c>
      <c r="BN15" s="7">
        <v>0</v>
      </c>
      <c r="BO15" s="7">
        <v>1</v>
      </c>
      <c r="BP15" s="7">
        <v>0</v>
      </c>
      <c r="BQ15" s="7">
        <v>1</v>
      </c>
      <c r="BR15" s="7">
        <v>1</v>
      </c>
      <c r="BS15" s="7">
        <v>0</v>
      </c>
      <c r="BT15" s="7" t="s">
        <v>370</v>
      </c>
      <c r="BU15" s="7">
        <v>5</v>
      </c>
      <c r="BV15" s="7" t="s">
        <v>370</v>
      </c>
      <c r="BW15" s="7">
        <v>5</v>
      </c>
      <c r="BX15" s="7">
        <v>5</v>
      </c>
      <c r="BY15" s="7">
        <v>4</v>
      </c>
      <c r="BZ15" s="7">
        <v>4</v>
      </c>
      <c r="CA15" s="7">
        <v>1</v>
      </c>
      <c r="CB15" s="7">
        <v>1</v>
      </c>
      <c r="CC15" s="7">
        <v>0</v>
      </c>
      <c r="CD15" s="7">
        <v>1</v>
      </c>
      <c r="CE15" s="7">
        <v>0</v>
      </c>
      <c r="CF15" s="7">
        <v>0</v>
      </c>
      <c r="CG15" s="7">
        <v>0</v>
      </c>
      <c r="CH15" s="7">
        <v>0</v>
      </c>
      <c r="CI15" s="7">
        <v>1</v>
      </c>
      <c r="CJ15" s="7">
        <v>0</v>
      </c>
      <c r="CK15" s="7">
        <v>0</v>
      </c>
      <c r="CL15" s="7">
        <v>1</v>
      </c>
      <c r="CM15" s="7">
        <v>0</v>
      </c>
      <c r="CN15" s="7">
        <v>1</v>
      </c>
      <c r="CO15" s="7">
        <v>0</v>
      </c>
      <c r="CP15" s="7">
        <v>0</v>
      </c>
      <c r="CQ15" s="7">
        <v>0</v>
      </c>
      <c r="CR15" s="7">
        <v>1</v>
      </c>
      <c r="CS15" s="7">
        <v>0</v>
      </c>
      <c r="CT15" s="7">
        <v>0</v>
      </c>
      <c r="CU15" s="7">
        <v>1</v>
      </c>
      <c r="CV15" s="7">
        <v>0</v>
      </c>
      <c r="CW15" s="7">
        <v>1</v>
      </c>
      <c r="CX15" s="7">
        <v>0</v>
      </c>
      <c r="CY15" s="7">
        <v>0</v>
      </c>
      <c r="CZ15" s="7">
        <v>0</v>
      </c>
      <c r="DA15" s="7">
        <v>1</v>
      </c>
      <c r="DB15" s="7">
        <v>0</v>
      </c>
      <c r="DC15" s="7">
        <v>1</v>
      </c>
      <c r="DD15" s="7">
        <v>0</v>
      </c>
      <c r="DE15" s="7">
        <v>0</v>
      </c>
      <c r="DF15" s="7">
        <v>1</v>
      </c>
      <c r="DG15" s="7">
        <v>0</v>
      </c>
      <c r="DH15" s="7">
        <v>1</v>
      </c>
      <c r="DI15" s="7">
        <v>0</v>
      </c>
      <c r="DJ15" s="7">
        <v>0</v>
      </c>
      <c r="DK15" s="7"/>
    </row>
    <row r="16" spans="1:115" x14ac:dyDescent="0.35">
      <c r="A16" t="s">
        <v>374</v>
      </c>
      <c r="B16" t="s">
        <v>399</v>
      </c>
      <c r="C16">
        <v>0</v>
      </c>
      <c r="D16">
        <v>0</v>
      </c>
      <c r="E16">
        <v>0</v>
      </c>
      <c r="F16">
        <v>0</v>
      </c>
      <c r="G16">
        <v>1</v>
      </c>
      <c r="H16" s="1">
        <f t="shared" si="1"/>
        <v>5</v>
      </c>
      <c r="I16" s="7">
        <v>1</v>
      </c>
      <c r="J16" s="7" t="s">
        <v>370</v>
      </c>
      <c r="K16" s="7" t="s">
        <v>370</v>
      </c>
      <c r="L16" s="7" t="s">
        <v>370</v>
      </c>
      <c r="M16" s="7" t="s">
        <v>370</v>
      </c>
      <c r="N16" s="7" t="s">
        <v>370</v>
      </c>
      <c r="O16" s="7">
        <v>0</v>
      </c>
      <c r="P16" s="7">
        <v>0</v>
      </c>
      <c r="Q16" s="7">
        <v>1</v>
      </c>
      <c r="R16" s="7">
        <v>0</v>
      </c>
      <c r="S16" s="7">
        <v>0</v>
      </c>
      <c r="T16" s="7" t="s">
        <v>370</v>
      </c>
      <c r="U16" s="7" t="s">
        <v>370</v>
      </c>
      <c r="V16" s="7" t="s">
        <v>370</v>
      </c>
      <c r="W16" s="7" t="s">
        <v>370</v>
      </c>
      <c r="X16" s="7" t="s">
        <v>370</v>
      </c>
      <c r="Y16" s="7" t="s">
        <v>370</v>
      </c>
      <c r="Z16" s="7" t="s">
        <v>370</v>
      </c>
      <c r="AA16" s="7" t="s">
        <v>370</v>
      </c>
      <c r="AB16" s="7" t="s">
        <v>370</v>
      </c>
      <c r="AC16" s="7" t="s">
        <v>370</v>
      </c>
      <c r="AD16" s="7" t="s">
        <v>370</v>
      </c>
      <c r="AE16" s="7" t="s">
        <v>370</v>
      </c>
      <c r="AF16" s="7" t="s">
        <v>370</v>
      </c>
      <c r="AG16" s="7" t="s">
        <v>370</v>
      </c>
      <c r="AH16" s="7" t="s">
        <v>370</v>
      </c>
      <c r="AI16" s="7" t="s">
        <v>370</v>
      </c>
      <c r="AJ16" s="7" t="s">
        <v>370</v>
      </c>
      <c r="AK16" s="7" t="s">
        <v>370</v>
      </c>
      <c r="AL16" s="7" t="s">
        <v>370</v>
      </c>
      <c r="AM16" s="7" t="s">
        <v>370</v>
      </c>
      <c r="AN16" s="7" t="s">
        <v>370</v>
      </c>
      <c r="AO16" s="7">
        <v>0</v>
      </c>
      <c r="AP16" s="7">
        <v>1</v>
      </c>
      <c r="AQ16" s="7">
        <v>1</v>
      </c>
      <c r="AR16" s="7">
        <v>13</v>
      </c>
      <c r="AS16" s="21">
        <v>0</v>
      </c>
      <c r="AT16" s="21">
        <v>1</v>
      </c>
      <c r="AU16" s="7" t="s">
        <v>370</v>
      </c>
      <c r="AV16" s="7" t="s">
        <v>370</v>
      </c>
      <c r="AW16" s="7" t="s">
        <v>370</v>
      </c>
      <c r="AX16" s="7" t="s">
        <v>370</v>
      </c>
      <c r="AY16" s="7">
        <v>1</v>
      </c>
      <c r="AZ16" s="7">
        <v>1</v>
      </c>
      <c r="BA16" s="7">
        <v>0</v>
      </c>
      <c r="BB16" s="7">
        <v>0</v>
      </c>
      <c r="BC16" s="7" t="s">
        <v>370</v>
      </c>
      <c r="BD16" s="7" t="s">
        <v>370</v>
      </c>
      <c r="BE16" s="7" t="s">
        <v>370</v>
      </c>
      <c r="BF16" s="7" t="s">
        <v>370</v>
      </c>
      <c r="BG16" s="7" t="s">
        <v>370</v>
      </c>
      <c r="BH16" s="7" t="s">
        <v>370</v>
      </c>
      <c r="BI16" s="7" t="s">
        <v>370</v>
      </c>
      <c r="BJ16" s="7" t="s">
        <v>370</v>
      </c>
      <c r="BK16" s="7" t="s">
        <v>370</v>
      </c>
      <c r="BL16" s="7" t="s">
        <v>370</v>
      </c>
      <c r="BM16" s="7" t="s">
        <v>370</v>
      </c>
      <c r="BN16" s="7" t="s">
        <v>370</v>
      </c>
      <c r="BO16" s="7" t="s">
        <v>370</v>
      </c>
      <c r="BP16" s="7" t="s">
        <v>370</v>
      </c>
      <c r="BQ16" s="7" t="s">
        <v>370</v>
      </c>
      <c r="BR16" s="7" t="s">
        <v>370</v>
      </c>
      <c r="BS16" s="7" t="s">
        <v>370</v>
      </c>
      <c r="BT16" s="7" t="s">
        <v>370</v>
      </c>
      <c r="BU16" s="7" t="s">
        <v>370</v>
      </c>
      <c r="BV16" s="7" t="s">
        <v>370</v>
      </c>
      <c r="BW16" s="7" t="s">
        <v>370</v>
      </c>
      <c r="BX16" s="7" t="s">
        <v>370</v>
      </c>
      <c r="BY16" s="7" t="s">
        <v>370</v>
      </c>
      <c r="BZ16" s="7" t="s">
        <v>370</v>
      </c>
      <c r="CA16" s="7" t="s">
        <v>370</v>
      </c>
      <c r="CB16" s="7" t="s">
        <v>370</v>
      </c>
      <c r="CC16" s="7" t="s">
        <v>370</v>
      </c>
      <c r="CD16" s="7" t="s">
        <v>370</v>
      </c>
      <c r="CE16" s="7" t="s">
        <v>370</v>
      </c>
      <c r="CF16" s="7" t="s">
        <v>370</v>
      </c>
      <c r="CG16" s="7" t="s">
        <v>370</v>
      </c>
      <c r="CH16" s="7" t="s">
        <v>370</v>
      </c>
      <c r="CI16" s="7" t="s">
        <v>370</v>
      </c>
      <c r="CJ16" s="7" t="s">
        <v>370</v>
      </c>
      <c r="CK16" s="7" t="s">
        <v>370</v>
      </c>
      <c r="CL16" s="7" t="s">
        <v>370</v>
      </c>
      <c r="CM16" s="7" t="s">
        <v>370</v>
      </c>
      <c r="CN16" s="7" t="s">
        <v>370</v>
      </c>
      <c r="CO16" s="7" t="s">
        <v>370</v>
      </c>
      <c r="CP16" s="7" t="s">
        <v>370</v>
      </c>
      <c r="CQ16" s="7" t="s">
        <v>370</v>
      </c>
      <c r="CR16" s="7" t="s">
        <v>370</v>
      </c>
      <c r="CS16" s="7" t="s">
        <v>370</v>
      </c>
      <c r="CT16" s="7" t="s">
        <v>370</v>
      </c>
      <c r="CU16" s="7" t="s">
        <v>370</v>
      </c>
      <c r="CV16" s="7" t="s">
        <v>370</v>
      </c>
      <c r="CW16" s="7" t="s">
        <v>370</v>
      </c>
      <c r="CX16" s="7" t="s">
        <v>370</v>
      </c>
      <c r="CY16" s="7" t="s">
        <v>370</v>
      </c>
      <c r="CZ16" s="7" t="s">
        <v>370</v>
      </c>
      <c r="DA16" s="7" t="s">
        <v>370</v>
      </c>
      <c r="DB16" s="7" t="s">
        <v>370</v>
      </c>
      <c r="DC16" s="7" t="s">
        <v>370</v>
      </c>
      <c r="DD16" s="7" t="s">
        <v>370</v>
      </c>
      <c r="DE16" s="7" t="s">
        <v>370</v>
      </c>
      <c r="DF16" s="7" t="s">
        <v>370</v>
      </c>
      <c r="DG16" s="7" t="s">
        <v>370</v>
      </c>
      <c r="DH16" s="7" t="s">
        <v>370</v>
      </c>
      <c r="DI16" s="7" t="s">
        <v>370</v>
      </c>
      <c r="DJ16" s="7" t="s">
        <v>370</v>
      </c>
      <c r="DK16" s="7"/>
    </row>
    <row r="17" spans="1:115" x14ac:dyDescent="0.35">
      <c r="A17" t="s">
        <v>374</v>
      </c>
      <c r="B17" t="s">
        <v>400</v>
      </c>
      <c r="C17">
        <v>0</v>
      </c>
      <c r="D17">
        <v>0</v>
      </c>
      <c r="E17">
        <v>1</v>
      </c>
      <c r="F17">
        <v>0</v>
      </c>
      <c r="G17">
        <v>0</v>
      </c>
      <c r="H17" s="1">
        <f t="shared" si="1"/>
        <v>3</v>
      </c>
      <c r="I17" s="7">
        <v>1</v>
      </c>
      <c r="J17" s="7">
        <v>1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1</v>
      </c>
      <c r="T17" s="7" t="s">
        <v>370</v>
      </c>
      <c r="U17" s="7" t="s">
        <v>370</v>
      </c>
      <c r="V17" s="7" t="s">
        <v>370</v>
      </c>
      <c r="W17" s="7" t="s">
        <v>370</v>
      </c>
      <c r="X17" s="7" t="s">
        <v>370</v>
      </c>
      <c r="Y17" s="7" t="s">
        <v>370</v>
      </c>
      <c r="Z17" s="7" t="s">
        <v>370</v>
      </c>
      <c r="AA17" s="7" t="s">
        <v>370</v>
      </c>
      <c r="AB17" s="7" t="s">
        <v>370</v>
      </c>
      <c r="AC17" s="7" t="s">
        <v>370</v>
      </c>
      <c r="AD17" s="7" t="s">
        <v>370</v>
      </c>
      <c r="AE17" s="7">
        <v>100</v>
      </c>
      <c r="AF17" s="7" t="s">
        <v>370</v>
      </c>
      <c r="AG17" s="7" t="s">
        <v>370</v>
      </c>
      <c r="AH17" s="7" t="s">
        <v>370</v>
      </c>
      <c r="AI17" s="7" t="s">
        <v>370</v>
      </c>
      <c r="AJ17" s="7" t="s">
        <v>370</v>
      </c>
      <c r="AK17" s="7" t="s">
        <v>370</v>
      </c>
      <c r="AL17" s="7" t="s">
        <v>370</v>
      </c>
      <c r="AM17" s="7" t="s">
        <v>370</v>
      </c>
      <c r="AN17" s="7" t="s">
        <v>370</v>
      </c>
      <c r="AO17" s="7" t="s">
        <v>370</v>
      </c>
      <c r="AP17" s="7" t="s">
        <v>370</v>
      </c>
      <c r="AQ17" s="7">
        <v>1</v>
      </c>
      <c r="AR17" s="7">
        <v>26</v>
      </c>
      <c r="AS17" s="21">
        <v>1</v>
      </c>
      <c r="AT17" s="21">
        <v>0</v>
      </c>
      <c r="AU17" s="7" t="s">
        <v>370</v>
      </c>
      <c r="AV17" s="7" t="s">
        <v>370</v>
      </c>
      <c r="AW17" s="7" t="s">
        <v>370</v>
      </c>
      <c r="AX17" s="7" t="s">
        <v>370</v>
      </c>
      <c r="AY17" s="7">
        <v>1</v>
      </c>
      <c r="AZ17" s="7">
        <v>0</v>
      </c>
      <c r="BA17" s="7">
        <v>1</v>
      </c>
      <c r="BB17" s="7">
        <v>0</v>
      </c>
      <c r="BC17" s="7" t="s">
        <v>370</v>
      </c>
      <c r="BD17" s="7" t="s">
        <v>370</v>
      </c>
      <c r="BE17" s="7">
        <v>0</v>
      </c>
      <c r="BF17" s="7">
        <v>0</v>
      </c>
      <c r="BG17" s="7">
        <v>1</v>
      </c>
      <c r="BH17" s="7">
        <v>0</v>
      </c>
      <c r="BI17" s="7">
        <v>0</v>
      </c>
      <c r="BJ17" s="7">
        <v>1</v>
      </c>
      <c r="BK17" s="7">
        <v>1</v>
      </c>
      <c r="BL17" s="7">
        <v>0</v>
      </c>
      <c r="BM17" s="7">
        <v>0</v>
      </c>
      <c r="BN17" s="7">
        <v>0</v>
      </c>
      <c r="BO17" s="7">
        <v>1</v>
      </c>
      <c r="BP17" s="7">
        <v>1</v>
      </c>
      <c r="BQ17" s="7">
        <v>0</v>
      </c>
      <c r="BR17" s="7" t="s">
        <v>370</v>
      </c>
      <c r="BS17" s="7" t="s">
        <v>370</v>
      </c>
      <c r="BT17" s="7">
        <v>7</v>
      </c>
      <c r="BU17" s="7">
        <v>7</v>
      </c>
      <c r="BV17" s="7">
        <v>7</v>
      </c>
      <c r="BW17" s="7">
        <v>7</v>
      </c>
      <c r="BX17" s="7">
        <v>3</v>
      </c>
      <c r="BY17" s="7">
        <v>6</v>
      </c>
      <c r="BZ17" s="7">
        <v>6</v>
      </c>
      <c r="CA17" s="7">
        <v>4</v>
      </c>
      <c r="CB17" s="7">
        <v>4</v>
      </c>
      <c r="CC17" s="7">
        <v>0</v>
      </c>
      <c r="CD17" s="7">
        <v>0</v>
      </c>
      <c r="CE17" s="7">
        <v>1</v>
      </c>
      <c r="CF17" s="7">
        <v>0</v>
      </c>
      <c r="CG17" s="7">
        <v>0</v>
      </c>
      <c r="CH17" s="7">
        <v>0</v>
      </c>
      <c r="CI17" s="7">
        <v>1</v>
      </c>
      <c r="CJ17" s="7">
        <v>0</v>
      </c>
      <c r="CK17" s="7">
        <v>0</v>
      </c>
      <c r="CL17" s="7">
        <v>1</v>
      </c>
      <c r="CM17" s="7">
        <v>0</v>
      </c>
      <c r="CN17" s="7">
        <v>1</v>
      </c>
      <c r="CO17" s="7">
        <v>0</v>
      </c>
      <c r="CP17" s="7">
        <v>0</v>
      </c>
      <c r="CQ17" s="7">
        <v>0</v>
      </c>
      <c r="CR17" s="7">
        <v>1</v>
      </c>
      <c r="CS17" s="7">
        <v>0</v>
      </c>
      <c r="CT17" s="7">
        <v>0</v>
      </c>
      <c r="CU17" s="7">
        <v>1</v>
      </c>
      <c r="CV17" s="7" t="s">
        <v>370</v>
      </c>
      <c r="CW17" s="7" t="s">
        <v>370</v>
      </c>
      <c r="CX17" s="7" t="s">
        <v>370</v>
      </c>
      <c r="CY17" s="7">
        <v>1</v>
      </c>
      <c r="CZ17" s="7">
        <v>0</v>
      </c>
      <c r="DA17" s="7">
        <v>0</v>
      </c>
      <c r="DB17" s="7">
        <v>1</v>
      </c>
      <c r="DC17" s="7">
        <v>0</v>
      </c>
      <c r="DD17" s="7">
        <v>0</v>
      </c>
      <c r="DE17" s="7">
        <v>0</v>
      </c>
      <c r="DF17" s="7">
        <v>1</v>
      </c>
      <c r="DG17" s="7">
        <v>0</v>
      </c>
      <c r="DH17" s="7">
        <v>1</v>
      </c>
      <c r="DI17" s="7">
        <v>0</v>
      </c>
      <c r="DJ17" s="7">
        <v>0</v>
      </c>
      <c r="DK17" s="7"/>
    </row>
    <row r="18" spans="1:115" x14ac:dyDescent="0.35">
      <c r="A18" t="s">
        <v>374</v>
      </c>
      <c r="B18" t="s">
        <v>401</v>
      </c>
      <c r="C18">
        <v>0</v>
      </c>
      <c r="D18">
        <v>1</v>
      </c>
      <c r="E18">
        <v>0</v>
      </c>
      <c r="F18">
        <v>0</v>
      </c>
      <c r="G18">
        <v>0</v>
      </c>
      <c r="H18" s="1">
        <f t="shared" si="1"/>
        <v>2</v>
      </c>
      <c r="I18" s="7">
        <v>1</v>
      </c>
      <c r="J18" s="7">
        <v>1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1</v>
      </c>
      <c r="R18" s="7">
        <v>0</v>
      </c>
      <c r="S18" s="7">
        <v>0</v>
      </c>
      <c r="T18" s="7" t="s">
        <v>370</v>
      </c>
      <c r="U18" s="7" t="s">
        <v>370</v>
      </c>
      <c r="V18" s="7" t="s">
        <v>370</v>
      </c>
      <c r="W18" s="7" t="s">
        <v>370</v>
      </c>
      <c r="X18" s="7" t="s">
        <v>370</v>
      </c>
      <c r="Y18" s="7" t="s">
        <v>370</v>
      </c>
      <c r="Z18" s="7">
        <v>0</v>
      </c>
      <c r="AA18" s="7">
        <v>1</v>
      </c>
      <c r="AB18" s="7">
        <v>0</v>
      </c>
      <c r="AC18" s="7">
        <v>0</v>
      </c>
      <c r="AD18" s="7">
        <v>0</v>
      </c>
      <c r="AE18" s="7">
        <v>90</v>
      </c>
      <c r="AF18" s="7" t="s">
        <v>370</v>
      </c>
      <c r="AG18" s="7" t="s">
        <v>370</v>
      </c>
      <c r="AH18" s="7" t="s">
        <v>370</v>
      </c>
      <c r="AI18" s="7" t="s">
        <v>370</v>
      </c>
      <c r="AJ18" s="7" t="s">
        <v>370</v>
      </c>
      <c r="AK18" s="7" t="s">
        <v>370</v>
      </c>
      <c r="AL18" s="7" t="s">
        <v>370</v>
      </c>
      <c r="AM18" s="7" t="s">
        <v>370</v>
      </c>
      <c r="AN18" s="7" t="s">
        <v>370</v>
      </c>
      <c r="AO18" s="7">
        <v>0</v>
      </c>
      <c r="AP18" s="7">
        <v>1</v>
      </c>
      <c r="AQ18" s="7">
        <v>1</v>
      </c>
      <c r="AR18" s="7">
        <v>18</v>
      </c>
      <c r="AS18" s="21">
        <v>0</v>
      </c>
      <c r="AT18" s="21">
        <v>1</v>
      </c>
      <c r="AU18" s="7" t="s">
        <v>370</v>
      </c>
      <c r="AV18" s="7" t="s">
        <v>370</v>
      </c>
      <c r="AW18" s="7" t="s">
        <v>370</v>
      </c>
      <c r="AX18" s="7" t="s">
        <v>370</v>
      </c>
      <c r="AY18" s="7">
        <v>1</v>
      </c>
      <c r="AZ18" s="7">
        <v>0</v>
      </c>
      <c r="BA18" s="7">
        <v>0</v>
      </c>
      <c r="BB18" s="7">
        <v>1</v>
      </c>
      <c r="BC18" s="7" t="s">
        <v>370</v>
      </c>
      <c r="BD18" s="7" t="s">
        <v>370</v>
      </c>
      <c r="BE18" s="7" t="s">
        <v>370</v>
      </c>
      <c r="BF18" s="7" t="s">
        <v>370</v>
      </c>
      <c r="BG18" s="7" t="s">
        <v>370</v>
      </c>
      <c r="BH18" s="7">
        <v>1</v>
      </c>
      <c r="BI18" s="7">
        <v>0</v>
      </c>
      <c r="BJ18" s="7">
        <v>0</v>
      </c>
      <c r="BK18" s="7">
        <v>1</v>
      </c>
      <c r="BL18" s="7">
        <v>0</v>
      </c>
      <c r="BM18" s="7">
        <v>0</v>
      </c>
      <c r="BN18" s="7">
        <v>1</v>
      </c>
      <c r="BO18" s="7">
        <v>0</v>
      </c>
      <c r="BP18" s="7">
        <v>0</v>
      </c>
      <c r="BQ18" s="7">
        <v>1</v>
      </c>
      <c r="BR18" s="7">
        <v>1</v>
      </c>
      <c r="BS18" s="7">
        <v>0</v>
      </c>
      <c r="BT18" s="7">
        <v>4</v>
      </c>
      <c r="BU18" s="7">
        <v>5</v>
      </c>
      <c r="BV18" s="7">
        <v>4</v>
      </c>
      <c r="BW18" s="7">
        <v>6</v>
      </c>
      <c r="BX18" s="7">
        <v>5</v>
      </c>
      <c r="BY18" s="7">
        <v>5</v>
      </c>
      <c r="BZ18" s="7">
        <v>6</v>
      </c>
      <c r="CA18" s="7">
        <v>4</v>
      </c>
      <c r="CB18" s="7">
        <v>4</v>
      </c>
      <c r="CC18" s="7">
        <v>0</v>
      </c>
      <c r="CD18" s="7">
        <v>1</v>
      </c>
      <c r="CE18" s="7">
        <v>0</v>
      </c>
      <c r="CF18" s="7">
        <v>0</v>
      </c>
      <c r="CG18" s="7">
        <v>0</v>
      </c>
      <c r="CH18" s="7">
        <v>0</v>
      </c>
      <c r="CI18" s="7">
        <v>1</v>
      </c>
      <c r="CJ18" s="7">
        <v>0</v>
      </c>
      <c r="CK18" s="7">
        <v>0</v>
      </c>
      <c r="CL18" s="7">
        <v>1</v>
      </c>
      <c r="CM18" s="7">
        <v>1</v>
      </c>
      <c r="CN18" s="7">
        <v>0</v>
      </c>
      <c r="CO18" s="7">
        <v>0</v>
      </c>
      <c r="CP18" s="7">
        <v>0</v>
      </c>
      <c r="CQ18" s="7">
        <v>0</v>
      </c>
      <c r="CR18" s="7">
        <v>1</v>
      </c>
      <c r="CS18" s="7">
        <v>0</v>
      </c>
      <c r="CT18" s="7">
        <v>1</v>
      </c>
      <c r="CU18" s="7">
        <v>0</v>
      </c>
      <c r="CV18" s="7">
        <v>0</v>
      </c>
      <c r="CW18" s="7">
        <v>1</v>
      </c>
      <c r="CX18" s="7">
        <v>0</v>
      </c>
      <c r="CY18" s="7">
        <v>1</v>
      </c>
      <c r="CZ18" s="7">
        <v>0</v>
      </c>
      <c r="DA18" s="7">
        <v>0</v>
      </c>
      <c r="DB18" s="7">
        <v>0</v>
      </c>
      <c r="DC18" s="7">
        <v>0</v>
      </c>
      <c r="DD18" s="7">
        <v>0</v>
      </c>
      <c r="DE18" s="7">
        <v>1</v>
      </c>
      <c r="DF18" s="7">
        <v>0</v>
      </c>
      <c r="DG18" s="7">
        <v>0</v>
      </c>
      <c r="DH18" s="7">
        <v>1</v>
      </c>
      <c r="DI18" s="7">
        <v>0</v>
      </c>
      <c r="DJ18" s="7">
        <v>0</v>
      </c>
      <c r="DK18" s="7"/>
    </row>
    <row r="19" spans="1:115" x14ac:dyDescent="0.35">
      <c r="A19" t="s">
        <v>374</v>
      </c>
      <c r="B19" t="s">
        <v>402</v>
      </c>
      <c r="C19">
        <v>0</v>
      </c>
      <c r="D19">
        <v>1</v>
      </c>
      <c r="E19">
        <v>0</v>
      </c>
      <c r="F19">
        <v>0</v>
      </c>
      <c r="G19">
        <v>0</v>
      </c>
      <c r="H19" s="1">
        <f t="shared" si="1"/>
        <v>2</v>
      </c>
      <c r="I19" s="7">
        <v>1</v>
      </c>
      <c r="J19" s="7">
        <v>0</v>
      </c>
      <c r="K19" s="7">
        <v>0</v>
      </c>
      <c r="L19" s="7">
        <v>1</v>
      </c>
      <c r="M19" s="7">
        <v>0</v>
      </c>
      <c r="N19" s="7">
        <v>0</v>
      </c>
      <c r="O19" s="7">
        <v>0</v>
      </c>
      <c r="P19" s="7">
        <v>0</v>
      </c>
      <c r="Q19" s="7">
        <v>0</v>
      </c>
      <c r="R19" s="7">
        <v>0</v>
      </c>
      <c r="S19" s="7">
        <v>1</v>
      </c>
      <c r="T19" s="7" t="s">
        <v>370</v>
      </c>
      <c r="U19" s="7" t="s">
        <v>370</v>
      </c>
      <c r="V19" s="7" t="s">
        <v>370</v>
      </c>
      <c r="W19" s="7" t="s">
        <v>370</v>
      </c>
      <c r="X19" s="7" t="s">
        <v>370</v>
      </c>
      <c r="Y19" s="7" t="s">
        <v>370</v>
      </c>
      <c r="Z19" s="7">
        <v>0</v>
      </c>
      <c r="AA19" s="7">
        <v>0</v>
      </c>
      <c r="AB19" s="7">
        <v>0</v>
      </c>
      <c r="AC19" s="7">
        <v>1</v>
      </c>
      <c r="AD19" s="7">
        <v>0</v>
      </c>
      <c r="AE19" s="7">
        <v>50</v>
      </c>
      <c r="AF19" s="7" t="s">
        <v>370</v>
      </c>
      <c r="AG19" s="7" t="s">
        <v>370</v>
      </c>
      <c r="AH19" s="7" t="s">
        <v>370</v>
      </c>
      <c r="AI19" s="7" t="s">
        <v>370</v>
      </c>
      <c r="AJ19" s="7" t="s">
        <v>370</v>
      </c>
      <c r="AK19" s="7" t="s">
        <v>370</v>
      </c>
      <c r="AL19" s="7" t="s">
        <v>370</v>
      </c>
      <c r="AM19" s="7" t="s">
        <v>370</v>
      </c>
      <c r="AN19" s="7" t="s">
        <v>370</v>
      </c>
      <c r="AO19" s="7">
        <v>0</v>
      </c>
      <c r="AP19" s="7">
        <v>1</v>
      </c>
      <c r="AQ19" s="7">
        <v>1</v>
      </c>
      <c r="AR19" s="7">
        <v>15</v>
      </c>
      <c r="AS19" s="21">
        <v>0</v>
      </c>
      <c r="AT19" s="21">
        <v>1</v>
      </c>
      <c r="AU19" s="7" t="s">
        <v>370</v>
      </c>
      <c r="AV19" s="7" t="s">
        <v>370</v>
      </c>
      <c r="AW19" s="7" t="s">
        <v>370</v>
      </c>
      <c r="AX19" s="7" t="s">
        <v>370</v>
      </c>
      <c r="AY19" s="7">
        <v>1</v>
      </c>
      <c r="AZ19" s="7">
        <v>0</v>
      </c>
      <c r="BA19" s="7">
        <v>0</v>
      </c>
      <c r="BB19" s="7">
        <v>1</v>
      </c>
      <c r="BC19" s="7" t="s">
        <v>370</v>
      </c>
      <c r="BD19" s="7" t="s">
        <v>370</v>
      </c>
      <c r="BE19" s="7" t="s">
        <v>370</v>
      </c>
      <c r="BF19" s="7" t="s">
        <v>370</v>
      </c>
      <c r="BG19" s="7" t="s">
        <v>370</v>
      </c>
      <c r="BH19" s="7" t="s">
        <v>370</v>
      </c>
      <c r="BI19" s="7" t="s">
        <v>370</v>
      </c>
      <c r="BJ19" s="7" t="s">
        <v>370</v>
      </c>
      <c r="BK19" s="7">
        <v>0</v>
      </c>
      <c r="BL19" s="7">
        <v>1</v>
      </c>
      <c r="BM19" s="7">
        <v>0</v>
      </c>
      <c r="BN19" s="7">
        <v>1</v>
      </c>
      <c r="BO19" s="7">
        <v>0</v>
      </c>
      <c r="BP19" s="7">
        <v>0</v>
      </c>
      <c r="BQ19" s="7">
        <v>1</v>
      </c>
      <c r="BR19" s="7" t="s">
        <v>370</v>
      </c>
      <c r="BS19" s="7" t="s">
        <v>370</v>
      </c>
      <c r="BT19" s="7">
        <v>4</v>
      </c>
      <c r="BU19" s="7">
        <v>7</v>
      </c>
      <c r="BV19" s="7">
        <v>3</v>
      </c>
      <c r="BW19" s="7">
        <v>7</v>
      </c>
      <c r="BX19" s="7">
        <v>7</v>
      </c>
      <c r="BY19" s="7">
        <v>7</v>
      </c>
      <c r="BZ19" s="7">
        <v>4</v>
      </c>
      <c r="CA19" s="7">
        <v>2</v>
      </c>
      <c r="CB19" s="7">
        <v>2</v>
      </c>
      <c r="CC19" s="7">
        <v>0</v>
      </c>
      <c r="CD19" s="7">
        <v>1</v>
      </c>
      <c r="CE19" s="7">
        <v>0</v>
      </c>
      <c r="CF19" s="7">
        <v>0</v>
      </c>
      <c r="CG19" s="7">
        <v>0</v>
      </c>
      <c r="CH19" s="7">
        <v>1</v>
      </c>
      <c r="CI19" s="7">
        <v>0</v>
      </c>
      <c r="CJ19" s="7">
        <v>1</v>
      </c>
      <c r="CK19" s="7">
        <v>0</v>
      </c>
      <c r="CL19" s="7">
        <v>0</v>
      </c>
      <c r="CM19" s="7">
        <v>0</v>
      </c>
      <c r="CN19" s="7">
        <v>0</v>
      </c>
      <c r="CO19" s="7">
        <v>1</v>
      </c>
      <c r="CP19" s="7">
        <v>0</v>
      </c>
      <c r="CQ19" s="7" t="s">
        <v>370</v>
      </c>
      <c r="CR19" s="7" t="s">
        <v>370</v>
      </c>
      <c r="CS19" s="7">
        <v>0</v>
      </c>
      <c r="CT19" s="7">
        <v>0</v>
      </c>
      <c r="CU19" s="7">
        <v>1</v>
      </c>
      <c r="CV19" s="7">
        <v>0</v>
      </c>
      <c r="CW19" s="7">
        <v>1</v>
      </c>
      <c r="CX19" s="7">
        <v>0</v>
      </c>
      <c r="CY19" s="7" t="s">
        <v>370</v>
      </c>
      <c r="CZ19" s="7" t="s">
        <v>370</v>
      </c>
      <c r="DA19" s="7" t="s">
        <v>370</v>
      </c>
      <c r="DB19" s="7" t="s">
        <v>370</v>
      </c>
      <c r="DC19" s="7" t="s">
        <v>370</v>
      </c>
      <c r="DD19" s="7" t="s">
        <v>370</v>
      </c>
      <c r="DE19" s="7" t="s">
        <v>370</v>
      </c>
      <c r="DF19" s="7" t="s">
        <v>370</v>
      </c>
      <c r="DG19" s="7" t="s">
        <v>370</v>
      </c>
      <c r="DH19" s="7">
        <v>1</v>
      </c>
      <c r="DI19" s="7">
        <v>0</v>
      </c>
      <c r="DJ19" s="7">
        <v>0</v>
      </c>
      <c r="DK19" s="7"/>
    </row>
    <row r="20" spans="1:115" x14ac:dyDescent="0.35">
      <c r="A20" t="s">
        <v>374</v>
      </c>
      <c r="B20" t="s">
        <v>403</v>
      </c>
      <c r="C20">
        <v>0</v>
      </c>
      <c r="D20">
        <v>0</v>
      </c>
      <c r="E20">
        <v>0</v>
      </c>
      <c r="F20">
        <v>1</v>
      </c>
      <c r="G20">
        <v>0</v>
      </c>
      <c r="H20" s="1">
        <f t="shared" si="1"/>
        <v>4</v>
      </c>
      <c r="I20" s="7">
        <v>1</v>
      </c>
      <c r="J20" s="7">
        <v>1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1</v>
      </c>
      <c r="R20" s="7">
        <v>0</v>
      </c>
      <c r="S20" s="7">
        <v>0</v>
      </c>
      <c r="T20" s="7" t="s">
        <v>370</v>
      </c>
      <c r="U20" s="7" t="s">
        <v>370</v>
      </c>
      <c r="V20" s="7" t="s">
        <v>370</v>
      </c>
      <c r="W20" s="7" t="s">
        <v>370</v>
      </c>
      <c r="X20" s="7" t="s">
        <v>370</v>
      </c>
      <c r="Y20" s="7" t="s">
        <v>370</v>
      </c>
      <c r="Z20" s="7">
        <v>0</v>
      </c>
      <c r="AA20" s="7">
        <v>1</v>
      </c>
      <c r="AB20" s="7">
        <v>0</v>
      </c>
      <c r="AC20" s="7">
        <v>0</v>
      </c>
      <c r="AD20" s="7">
        <v>0</v>
      </c>
      <c r="AE20" s="7">
        <v>50</v>
      </c>
      <c r="AF20" s="7" t="s">
        <v>370</v>
      </c>
      <c r="AG20" s="7" t="s">
        <v>370</v>
      </c>
      <c r="AH20" s="7" t="s">
        <v>370</v>
      </c>
      <c r="AI20" s="7" t="s">
        <v>370</v>
      </c>
      <c r="AJ20" s="7" t="s">
        <v>370</v>
      </c>
      <c r="AK20" s="7" t="s">
        <v>370</v>
      </c>
      <c r="AL20" s="7" t="s">
        <v>370</v>
      </c>
      <c r="AM20" s="7" t="s">
        <v>370</v>
      </c>
      <c r="AN20" s="7" t="s">
        <v>370</v>
      </c>
      <c r="AO20" s="7">
        <v>1</v>
      </c>
      <c r="AP20" s="7">
        <v>0</v>
      </c>
      <c r="AQ20" s="7">
        <v>1</v>
      </c>
      <c r="AR20" s="7">
        <v>22</v>
      </c>
      <c r="AS20" s="21">
        <v>0</v>
      </c>
      <c r="AT20" s="21">
        <v>1</v>
      </c>
      <c r="AU20" s="7" t="s">
        <v>370</v>
      </c>
      <c r="AV20" s="7" t="s">
        <v>370</v>
      </c>
      <c r="AW20" s="7" t="s">
        <v>370</v>
      </c>
      <c r="AX20" s="7" t="s">
        <v>370</v>
      </c>
      <c r="AY20" s="7">
        <v>1</v>
      </c>
      <c r="AZ20" s="7">
        <v>0</v>
      </c>
      <c r="BA20" s="7">
        <v>1</v>
      </c>
      <c r="BB20" s="7">
        <v>0</v>
      </c>
      <c r="BC20" s="7" t="s">
        <v>370</v>
      </c>
      <c r="BD20" s="7" t="s">
        <v>370</v>
      </c>
      <c r="BE20" s="7" t="s">
        <v>370</v>
      </c>
      <c r="BF20" s="7" t="s">
        <v>370</v>
      </c>
      <c r="BG20" s="7" t="s">
        <v>370</v>
      </c>
      <c r="BH20" s="7">
        <v>0</v>
      </c>
      <c r="BI20" s="7">
        <v>1</v>
      </c>
      <c r="BJ20" s="7">
        <v>0</v>
      </c>
      <c r="BK20" s="7">
        <v>1</v>
      </c>
      <c r="BL20" s="7">
        <v>0</v>
      </c>
      <c r="BM20" s="7">
        <v>0</v>
      </c>
      <c r="BN20" s="7">
        <v>0</v>
      </c>
      <c r="BO20" s="7">
        <v>1</v>
      </c>
      <c r="BP20" s="7">
        <v>1</v>
      </c>
      <c r="BQ20" s="7">
        <v>0</v>
      </c>
      <c r="BR20" s="7">
        <v>1</v>
      </c>
      <c r="BS20" s="7">
        <v>0</v>
      </c>
      <c r="BT20" s="7">
        <v>4</v>
      </c>
      <c r="BU20" s="7">
        <v>7</v>
      </c>
      <c r="BV20" s="7">
        <v>4</v>
      </c>
      <c r="BW20" s="7">
        <v>6</v>
      </c>
      <c r="BX20" s="7">
        <v>7</v>
      </c>
      <c r="BY20" s="7">
        <v>7</v>
      </c>
      <c r="BZ20" s="7">
        <v>6</v>
      </c>
      <c r="CA20" s="7">
        <v>2</v>
      </c>
      <c r="CB20" s="7">
        <v>2</v>
      </c>
      <c r="CC20" s="7">
        <v>0</v>
      </c>
      <c r="CD20" s="7">
        <v>1</v>
      </c>
      <c r="CE20" s="7">
        <v>0</v>
      </c>
      <c r="CF20" s="7">
        <v>0</v>
      </c>
      <c r="CG20" s="7">
        <v>1</v>
      </c>
      <c r="CH20" s="7">
        <v>0</v>
      </c>
      <c r="CI20" s="7">
        <v>0</v>
      </c>
      <c r="CJ20" s="7">
        <v>0</v>
      </c>
      <c r="CK20" s="7">
        <v>0</v>
      </c>
      <c r="CL20" s="7">
        <v>1</v>
      </c>
      <c r="CM20" s="7" t="s">
        <v>370</v>
      </c>
      <c r="CN20" s="7" t="s">
        <v>370</v>
      </c>
      <c r="CO20" s="7" t="s">
        <v>370</v>
      </c>
      <c r="CP20" s="7" t="s">
        <v>370</v>
      </c>
      <c r="CQ20" s="7" t="s">
        <v>370</v>
      </c>
      <c r="CR20" s="7" t="s">
        <v>370</v>
      </c>
      <c r="CS20" s="7">
        <v>0</v>
      </c>
      <c r="CT20" s="7">
        <v>1</v>
      </c>
      <c r="CU20" s="7">
        <v>0</v>
      </c>
      <c r="CV20" s="7">
        <v>0</v>
      </c>
      <c r="CW20" s="7">
        <v>1</v>
      </c>
      <c r="CX20" s="7">
        <v>0</v>
      </c>
      <c r="CY20" s="7" t="s">
        <v>370</v>
      </c>
      <c r="CZ20" s="7" t="s">
        <v>370</v>
      </c>
      <c r="DA20" s="7" t="s">
        <v>370</v>
      </c>
      <c r="DB20" s="7" t="s">
        <v>370</v>
      </c>
      <c r="DC20" s="7" t="s">
        <v>370</v>
      </c>
      <c r="DD20" s="7" t="s">
        <v>370</v>
      </c>
      <c r="DE20" s="7" t="s">
        <v>370</v>
      </c>
      <c r="DF20" s="7" t="s">
        <v>370</v>
      </c>
      <c r="DG20" s="7" t="s">
        <v>370</v>
      </c>
      <c r="DH20" s="7">
        <v>1</v>
      </c>
      <c r="DI20" s="7">
        <v>0</v>
      </c>
      <c r="DJ20" s="7">
        <v>0</v>
      </c>
      <c r="DK20" s="7"/>
    </row>
    <row r="21" spans="1:115" x14ac:dyDescent="0.35">
      <c r="A21" t="s">
        <v>374</v>
      </c>
      <c r="B21" t="s">
        <v>404</v>
      </c>
      <c r="C21">
        <v>0</v>
      </c>
      <c r="D21">
        <v>0</v>
      </c>
      <c r="E21">
        <v>1</v>
      </c>
      <c r="F21">
        <v>0</v>
      </c>
      <c r="G21">
        <v>0</v>
      </c>
      <c r="H21" s="1">
        <f t="shared" si="1"/>
        <v>3</v>
      </c>
      <c r="I21" s="7">
        <v>1</v>
      </c>
      <c r="J21" s="7" t="s">
        <v>370</v>
      </c>
      <c r="K21" s="7" t="s">
        <v>370</v>
      </c>
      <c r="L21" s="7" t="s">
        <v>370</v>
      </c>
      <c r="M21" s="7" t="s">
        <v>370</v>
      </c>
      <c r="N21" s="7" t="s">
        <v>370</v>
      </c>
      <c r="O21" s="7">
        <v>0</v>
      </c>
      <c r="P21" s="7">
        <v>0</v>
      </c>
      <c r="Q21" s="7">
        <v>1</v>
      </c>
      <c r="R21" s="7">
        <v>0</v>
      </c>
      <c r="S21" s="7">
        <v>0</v>
      </c>
      <c r="T21" s="7" t="s">
        <v>370</v>
      </c>
      <c r="U21" s="7" t="s">
        <v>370</v>
      </c>
      <c r="V21" s="7" t="s">
        <v>370</v>
      </c>
      <c r="W21" s="7" t="s">
        <v>370</v>
      </c>
      <c r="X21" s="7" t="s">
        <v>370</v>
      </c>
      <c r="Y21" s="7" t="s">
        <v>370</v>
      </c>
      <c r="Z21" s="7">
        <v>1</v>
      </c>
      <c r="AA21" s="7">
        <v>0</v>
      </c>
      <c r="AB21" s="7">
        <v>0</v>
      </c>
      <c r="AC21" s="7">
        <v>0</v>
      </c>
      <c r="AD21" s="7">
        <v>0</v>
      </c>
      <c r="AE21" s="7">
        <v>100</v>
      </c>
      <c r="AF21" s="7" t="s">
        <v>370</v>
      </c>
      <c r="AG21" s="7" t="s">
        <v>370</v>
      </c>
      <c r="AH21" s="7" t="s">
        <v>370</v>
      </c>
      <c r="AI21" s="7" t="s">
        <v>370</v>
      </c>
      <c r="AJ21" s="7" t="s">
        <v>370</v>
      </c>
      <c r="AK21" s="7" t="s">
        <v>370</v>
      </c>
      <c r="AL21" s="7" t="s">
        <v>370</v>
      </c>
      <c r="AM21" s="7" t="s">
        <v>370</v>
      </c>
      <c r="AN21" s="7" t="s">
        <v>370</v>
      </c>
      <c r="AO21" s="7">
        <v>1</v>
      </c>
      <c r="AP21" s="7">
        <v>0</v>
      </c>
      <c r="AQ21" s="7">
        <v>1</v>
      </c>
      <c r="AR21" s="7">
        <v>23</v>
      </c>
      <c r="AS21" s="21">
        <v>0</v>
      </c>
      <c r="AT21" s="21">
        <v>1</v>
      </c>
      <c r="AU21" s="7" t="s">
        <v>370</v>
      </c>
      <c r="AV21" s="7" t="s">
        <v>370</v>
      </c>
      <c r="AW21" s="7" t="s">
        <v>370</v>
      </c>
      <c r="AX21" s="7" t="s">
        <v>370</v>
      </c>
      <c r="AY21" s="7">
        <v>1</v>
      </c>
      <c r="AZ21" s="7">
        <v>0</v>
      </c>
      <c r="BA21" s="7">
        <v>0</v>
      </c>
      <c r="BB21" s="7">
        <v>1</v>
      </c>
      <c r="BC21" s="7" t="s">
        <v>370</v>
      </c>
      <c r="BD21" s="7" t="s">
        <v>370</v>
      </c>
      <c r="BE21" s="7">
        <v>0</v>
      </c>
      <c r="BF21" s="7">
        <v>1</v>
      </c>
      <c r="BG21" s="7">
        <v>0</v>
      </c>
      <c r="BH21" s="7">
        <v>0</v>
      </c>
      <c r="BI21" s="7">
        <v>1</v>
      </c>
      <c r="BJ21" s="7">
        <v>0</v>
      </c>
      <c r="BK21" s="7">
        <v>1</v>
      </c>
      <c r="BL21" s="7">
        <v>0</v>
      </c>
      <c r="BM21" s="7">
        <v>0</v>
      </c>
      <c r="BN21" s="7">
        <v>0</v>
      </c>
      <c r="BO21" s="7">
        <v>1</v>
      </c>
      <c r="BP21" s="7">
        <v>0</v>
      </c>
      <c r="BQ21" s="7">
        <v>1</v>
      </c>
      <c r="BR21" s="7">
        <v>1</v>
      </c>
      <c r="BS21" s="7">
        <v>0</v>
      </c>
      <c r="BT21" s="7" t="s">
        <v>370</v>
      </c>
      <c r="BU21" s="7">
        <v>5</v>
      </c>
      <c r="BV21" s="7" t="s">
        <v>370</v>
      </c>
      <c r="BW21" s="7">
        <v>5</v>
      </c>
      <c r="BX21" s="7">
        <v>6</v>
      </c>
      <c r="BY21" s="7">
        <v>5</v>
      </c>
      <c r="BZ21" s="7">
        <v>5</v>
      </c>
      <c r="CA21" s="7">
        <v>1</v>
      </c>
      <c r="CB21" s="7">
        <v>1</v>
      </c>
      <c r="CC21" s="7">
        <v>0</v>
      </c>
      <c r="CD21" s="7">
        <v>1</v>
      </c>
      <c r="CE21" s="7">
        <v>0</v>
      </c>
      <c r="CF21" s="7">
        <v>0</v>
      </c>
      <c r="CG21" s="7">
        <v>0</v>
      </c>
      <c r="CH21" s="7">
        <v>0</v>
      </c>
      <c r="CI21" s="7">
        <v>1</v>
      </c>
      <c r="CJ21" s="7">
        <v>0</v>
      </c>
      <c r="CK21" s="7">
        <v>0</v>
      </c>
      <c r="CL21" s="7">
        <v>1</v>
      </c>
      <c r="CM21" s="7">
        <v>0</v>
      </c>
      <c r="CN21" s="7">
        <v>1</v>
      </c>
      <c r="CO21" s="7">
        <v>0</v>
      </c>
      <c r="CP21" s="7">
        <v>0</v>
      </c>
      <c r="CQ21" s="7">
        <v>1</v>
      </c>
      <c r="CR21" s="7">
        <v>0</v>
      </c>
      <c r="CS21" s="7">
        <v>0</v>
      </c>
      <c r="CT21" s="7">
        <v>0</v>
      </c>
      <c r="CU21" s="7">
        <v>1</v>
      </c>
      <c r="CV21" s="7">
        <v>0</v>
      </c>
      <c r="CW21" s="7">
        <v>1</v>
      </c>
      <c r="CX21" s="7">
        <v>0</v>
      </c>
      <c r="CY21" s="7" t="s">
        <v>370</v>
      </c>
      <c r="CZ21" s="7" t="s">
        <v>370</v>
      </c>
      <c r="DA21" s="7" t="s">
        <v>370</v>
      </c>
      <c r="DB21" s="7">
        <v>0</v>
      </c>
      <c r="DC21" s="7">
        <v>1</v>
      </c>
      <c r="DD21" s="7">
        <v>0</v>
      </c>
      <c r="DE21" s="7">
        <v>0</v>
      </c>
      <c r="DF21" s="7">
        <v>1</v>
      </c>
      <c r="DG21" s="7">
        <v>0</v>
      </c>
      <c r="DH21" s="7">
        <v>1</v>
      </c>
      <c r="DI21" s="7">
        <v>0</v>
      </c>
      <c r="DJ21" s="7">
        <v>0</v>
      </c>
      <c r="DK21" s="7"/>
    </row>
    <row r="22" spans="1:115" x14ac:dyDescent="0.35">
      <c r="A22" t="s">
        <v>374</v>
      </c>
      <c r="B22" t="s">
        <v>405</v>
      </c>
      <c r="C22">
        <v>0</v>
      </c>
      <c r="D22">
        <v>1</v>
      </c>
      <c r="E22">
        <v>0</v>
      </c>
      <c r="F22">
        <v>0</v>
      </c>
      <c r="G22">
        <v>0</v>
      </c>
      <c r="H22" s="1">
        <f t="shared" si="1"/>
        <v>2</v>
      </c>
      <c r="I22" s="7">
        <v>1</v>
      </c>
      <c r="J22" s="7">
        <v>0</v>
      </c>
      <c r="K22" s="7">
        <v>1</v>
      </c>
      <c r="L22" s="7">
        <v>0</v>
      </c>
      <c r="M22" s="7">
        <v>0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7">
        <v>1</v>
      </c>
      <c r="T22" s="7" t="s">
        <v>370</v>
      </c>
      <c r="U22" s="7" t="s">
        <v>370</v>
      </c>
      <c r="V22" s="7" t="s">
        <v>370</v>
      </c>
      <c r="W22" s="7" t="s">
        <v>370</v>
      </c>
      <c r="X22" s="7" t="s">
        <v>370</v>
      </c>
      <c r="Y22" s="7" t="s">
        <v>370</v>
      </c>
      <c r="Z22" s="7">
        <v>0</v>
      </c>
      <c r="AA22" s="7">
        <v>0</v>
      </c>
      <c r="AB22" s="7">
        <v>0</v>
      </c>
      <c r="AC22" s="7">
        <v>1</v>
      </c>
      <c r="AD22" s="7">
        <v>0</v>
      </c>
      <c r="AE22" s="7">
        <v>50</v>
      </c>
      <c r="AF22" s="7" t="s">
        <v>370</v>
      </c>
      <c r="AG22" s="7" t="s">
        <v>370</v>
      </c>
      <c r="AH22" s="7" t="s">
        <v>370</v>
      </c>
      <c r="AI22" s="7" t="s">
        <v>370</v>
      </c>
      <c r="AJ22" s="7" t="s">
        <v>370</v>
      </c>
      <c r="AK22" s="7" t="s">
        <v>370</v>
      </c>
      <c r="AL22" s="7" t="s">
        <v>370</v>
      </c>
      <c r="AM22" s="7" t="s">
        <v>370</v>
      </c>
      <c r="AN22" s="7" t="s">
        <v>370</v>
      </c>
      <c r="AO22" s="7">
        <v>0</v>
      </c>
      <c r="AP22" s="7">
        <v>1</v>
      </c>
      <c r="AQ22" s="7">
        <v>1</v>
      </c>
      <c r="AR22" s="7">
        <v>16</v>
      </c>
      <c r="AS22" s="21">
        <v>0</v>
      </c>
      <c r="AT22" s="21">
        <v>1</v>
      </c>
      <c r="AU22" s="7" t="s">
        <v>370</v>
      </c>
      <c r="AV22" s="7" t="s">
        <v>370</v>
      </c>
      <c r="AW22" s="7" t="s">
        <v>370</v>
      </c>
      <c r="AX22" s="7" t="s">
        <v>370</v>
      </c>
      <c r="AY22" s="7">
        <v>1</v>
      </c>
      <c r="AZ22" s="7">
        <v>0</v>
      </c>
      <c r="BA22" s="7">
        <v>0</v>
      </c>
      <c r="BB22" s="7">
        <v>1</v>
      </c>
      <c r="BC22" s="7" t="s">
        <v>370</v>
      </c>
      <c r="BD22" s="7" t="s">
        <v>370</v>
      </c>
      <c r="BE22" s="7" t="s">
        <v>370</v>
      </c>
      <c r="BF22" s="7" t="s">
        <v>370</v>
      </c>
      <c r="BG22" s="7" t="s">
        <v>370</v>
      </c>
      <c r="BH22" s="7">
        <v>1</v>
      </c>
      <c r="BI22" s="7">
        <v>0</v>
      </c>
      <c r="BJ22" s="7">
        <v>0</v>
      </c>
      <c r="BK22" s="7">
        <v>1</v>
      </c>
      <c r="BL22" s="7">
        <v>0</v>
      </c>
      <c r="BM22" s="7">
        <v>0</v>
      </c>
      <c r="BN22" s="7">
        <v>1</v>
      </c>
      <c r="BO22" s="7">
        <v>0</v>
      </c>
      <c r="BP22" s="7">
        <v>1</v>
      </c>
      <c r="BQ22" s="7">
        <v>1</v>
      </c>
      <c r="BR22" s="7">
        <v>1</v>
      </c>
      <c r="BS22" s="7">
        <v>0</v>
      </c>
      <c r="BT22" s="7">
        <v>4</v>
      </c>
      <c r="BU22" s="7">
        <v>7</v>
      </c>
      <c r="BV22" s="7">
        <v>4</v>
      </c>
      <c r="BW22" s="7">
        <v>7</v>
      </c>
      <c r="BX22" s="7">
        <v>7</v>
      </c>
      <c r="BY22" s="7">
        <v>7</v>
      </c>
      <c r="BZ22" s="7">
        <v>5</v>
      </c>
      <c r="CA22" s="7">
        <v>3</v>
      </c>
      <c r="CB22" s="7">
        <v>2</v>
      </c>
      <c r="CC22" s="7">
        <v>0</v>
      </c>
      <c r="CD22" s="7">
        <v>1</v>
      </c>
      <c r="CE22" s="7">
        <v>0</v>
      </c>
      <c r="CF22" s="7">
        <v>0</v>
      </c>
      <c r="CG22" s="7">
        <v>0</v>
      </c>
      <c r="CH22" s="7">
        <v>1</v>
      </c>
      <c r="CI22" s="7">
        <v>0</v>
      </c>
      <c r="CJ22" s="7">
        <v>1</v>
      </c>
      <c r="CK22" s="7">
        <v>0</v>
      </c>
      <c r="CL22" s="7">
        <v>0</v>
      </c>
      <c r="CM22" s="7" t="s">
        <v>370</v>
      </c>
      <c r="CN22" s="7" t="s">
        <v>370</v>
      </c>
      <c r="CO22" s="7" t="s">
        <v>370</v>
      </c>
      <c r="CP22" s="7" t="s">
        <v>370</v>
      </c>
      <c r="CQ22" s="7" t="s">
        <v>370</v>
      </c>
      <c r="CR22" s="7" t="s">
        <v>370</v>
      </c>
      <c r="CS22" s="7">
        <v>0</v>
      </c>
      <c r="CT22" s="7">
        <v>0</v>
      </c>
      <c r="CU22" s="7">
        <v>1</v>
      </c>
      <c r="CV22" s="7">
        <v>0</v>
      </c>
      <c r="CW22" s="7">
        <v>1</v>
      </c>
      <c r="CX22" s="7">
        <v>0</v>
      </c>
      <c r="CY22" s="7" t="s">
        <v>370</v>
      </c>
      <c r="CZ22" s="7" t="s">
        <v>370</v>
      </c>
      <c r="DA22" s="7" t="s">
        <v>370</v>
      </c>
      <c r="DB22" s="7" t="s">
        <v>370</v>
      </c>
      <c r="DC22" s="7" t="s">
        <v>370</v>
      </c>
      <c r="DD22" s="7" t="s">
        <v>370</v>
      </c>
      <c r="DE22" s="7" t="s">
        <v>370</v>
      </c>
      <c r="DF22" s="7" t="s">
        <v>370</v>
      </c>
      <c r="DG22" s="7" t="s">
        <v>370</v>
      </c>
      <c r="DH22" s="7">
        <v>1</v>
      </c>
      <c r="DI22" s="7">
        <v>0</v>
      </c>
      <c r="DJ22" s="7">
        <v>0</v>
      </c>
      <c r="DK22" s="7"/>
    </row>
    <row r="23" spans="1:115" x14ac:dyDescent="0.35">
      <c r="A23" t="s">
        <v>374</v>
      </c>
      <c r="B23" t="s">
        <v>406</v>
      </c>
      <c r="C23">
        <v>0</v>
      </c>
      <c r="D23">
        <v>0</v>
      </c>
      <c r="E23">
        <v>1</v>
      </c>
      <c r="F23">
        <v>0</v>
      </c>
      <c r="G23">
        <v>0</v>
      </c>
      <c r="H23" s="1">
        <f t="shared" si="1"/>
        <v>3</v>
      </c>
      <c r="I23" s="7">
        <v>1</v>
      </c>
      <c r="J23" s="7">
        <v>1</v>
      </c>
      <c r="K23" s="7">
        <v>0</v>
      </c>
      <c r="L23" s="7">
        <v>0</v>
      </c>
      <c r="M23" s="7">
        <v>0</v>
      </c>
      <c r="N23" s="7">
        <v>0</v>
      </c>
      <c r="O23" s="7">
        <v>0</v>
      </c>
      <c r="P23" s="7">
        <v>0</v>
      </c>
      <c r="Q23" s="7">
        <v>1</v>
      </c>
      <c r="R23" s="7">
        <v>0</v>
      </c>
      <c r="S23" s="7">
        <v>0</v>
      </c>
      <c r="T23" s="7" t="s">
        <v>370</v>
      </c>
      <c r="U23" s="7" t="s">
        <v>370</v>
      </c>
      <c r="V23" s="7" t="s">
        <v>370</v>
      </c>
      <c r="W23" s="7" t="s">
        <v>370</v>
      </c>
      <c r="X23" s="7" t="s">
        <v>370</v>
      </c>
      <c r="Y23" s="7" t="s">
        <v>370</v>
      </c>
      <c r="Z23" s="7">
        <v>0</v>
      </c>
      <c r="AA23" s="7">
        <v>0</v>
      </c>
      <c r="AB23" s="7">
        <v>1</v>
      </c>
      <c r="AC23" s="7">
        <v>0</v>
      </c>
      <c r="AD23" s="7">
        <v>0</v>
      </c>
      <c r="AE23" s="7">
        <v>100</v>
      </c>
      <c r="AF23" s="7" t="s">
        <v>370</v>
      </c>
      <c r="AG23" s="7" t="s">
        <v>370</v>
      </c>
      <c r="AH23" s="7" t="s">
        <v>370</v>
      </c>
      <c r="AI23" s="7" t="s">
        <v>370</v>
      </c>
      <c r="AJ23" s="7" t="s">
        <v>370</v>
      </c>
      <c r="AK23" s="7" t="s">
        <v>370</v>
      </c>
      <c r="AL23" s="7" t="s">
        <v>370</v>
      </c>
      <c r="AM23" s="7" t="s">
        <v>370</v>
      </c>
      <c r="AN23" s="7" t="s">
        <v>370</v>
      </c>
      <c r="AO23" s="7">
        <v>1</v>
      </c>
      <c r="AP23" s="7">
        <v>0</v>
      </c>
      <c r="AQ23" s="7">
        <v>1</v>
      </c>
      <c r="AR23" s="7">
        <v>22</v>
      </c>
      <c r="AS23" s="21">
        <v>0</v>
      </c>
      <c r="AT23" s="21">
        <v>1</v>
      </c>
      <c r="AU23" s="7" t="s">
        <v>370</v>
      </c>
      <c r="AV23" s="7" t="s">
        <v>370</v>
      </c>
      <c r="AW23" s="7" t="s">
        <v>370</v>
      </c>
      <c r="AX23" s="7" t="s">
        <v>370</v>
      </c>
      <c r="AY23" s="7">
        <v>1</v>
      </c>
      <c r="AZ23" s="7">
        <v>0</v>
      </c>
      <c r="BA23" s="7">
        <v>0</v>
      </c>
      <c r="BB23" s="7">
        <v>1</v>
      </c>
      <c r="BC23" s="7" t="s">
        <v>370</v>
      </c>
      <c r="BD23" s="7" t="s">
        <v>370</v>
      </c>
      <c r="BE23" s="7" t="s">
        <v>370</v>
      </c>
      <c r="BF23" s="7" t="s">
        <v>370</v>
      </c>
      <c r="BG23" s="7" t="s">
        <v>370</v>
      </c>
      <c r="BH23" s="7">
        <v>0</v>
      </c>
      <c r="BI23" s="7">
        <v>1</v>
      </c>
      <c r="BJ23" s="7">
        <v>0</v>
      </c>
      <c r="BK23" s="7">
        <v>1</v>
      </c>
      <c r="BL23" s="7">
        <v>0</v>
      </c>
      <c r="BM23" s="7">
        <v>0</v>
      </c>
      <c r="BN23" s="7">
        <v>0</v>
      </c>
      <c r="BO23" s="7">
        <v>1</v>
      </c>
      <c r="BP23" s="7">
        <v>0</v>
      </c>
      <c r="BQ23" s="7">
        <v>1</v>
      </c>
      <c r="BR23" s="7">
        <v>1</v>
      </c>
      <c r="BS23" s="7">
        <v>0</v>
      </c>
      <c r="BT23" s="7">
        <v>5</v>
      </c>
      <c r="BU23" s="7">
        <v>5</v>
      </c>
      <c r="BV23" s="7">
        <v>2</v>
      </c>
      <c r="BW23" s="7">
        <v>6</v>
      </c>
      <c r="BX23" s="7">
        <v>6</v>
      </c>
      <c r="BY23" s="7">
        <v>7</v>
      </c>
      <c r="BZ23" s="7">
        <v>5</v>
      </c>
      <c r="CA23" s="7">
        <v>3</v>
      </c>
      <c r="CB23" s="7">
        <v>2</v>
      </c>
      <c r="CC23" s="7">
        <v>0</v>
      </c>
      <c r="CD23" s="7">
        <v>1</v>
      </c>
      <c r="CE23" s="7">
        <v>0</v>
      </c>
      <c r="CF23" s="7">
        <v>0</v>
      </c>
      <c r="CG23" s="7">
        <v>0</v>
      </c>
      <c r="CH23" s="7">
        <v>0</v>
      </c>
      <c r="CI23" s="7">
        <v>1</v>
      </c>
      <c r="CJ23" s="7">
        <v>0</v>
      </c>
      <c r="CK23" s="7">
        <v>0</v>
      </c>
      <c r="CL23" s="7">
        <v>1</v>
      </c>
      <c r="CM23" s="7">
        <v>0</v>
      </c>
      <c r="CN23" s="7">
        <v>1</v>
      </c>
      <c r="CO23" s="7">
        <v>0</v>
      </c>
      <c r="CP23" s="7">
        <v>0</v>
      </c>
      <c r="CQ23" s="7" t="s">
        <v>370</v>
      </c>
      <c r="CR23" s="7" t="s">
        <v>370</v>
      </c>
      <c r="CS23" s="7">
        <v>0</v>
      </c>
      <c r="CT23" s="7">
        <v>1</v>
      </c>
      <c r="CU23" s="7">
        <v>0</v>
      </c>
      <c r="CV23" s="7">
        <v>0</v>
      </c>
      <c r="CW23" s="7">
        <v>1</v>
      </c>
      <c r="CX23" s="7">
        <v>0</v>
      </c>
      <c r="CY23" s="7" t="s">
        <v>370</v>
      </c>
      <c r="CZ23" s="7" t="s">
        <v>370</v>
      </c>
      <c r="DA23" s="7" t="s">
        <v>370</v>
      </c>
      <c r="DB23" s="7" t="s">
        <v>370</v>
      </c>
      <c r="DC23" s="7" t="s">
        <v>370</v>
      </c>
      <c r="DD23" s="7" t="s">
        <v>370</v>
      </c>
      <c r="DE23" s="7">
        <v>1</v>
      </c>
      <c r="DF23" s="7">
        <v>0</v>
      </c>
      <c r="DG23" s="7">
        <v>0</v>
      </c>
      <c r="DH23" s="7">
        <v>1</v>
      </c>
      <c r="DI23" s="7">
        <v>0</v>
      </c>
      <c r="DJ23" s="7">
        <v>0</v>
      </c>
      <c r="DK23" s="7"/>
    </row>
    <row r="24" spans="1:115" x14ac:dyDescent="0.35">
      <c r="A24" t="s">
        <v>374</v>
      </c>
      <c r="B24" t="s">
        <v>407</v>
      </c>
      <c r="C24">
        <v>0</v>
      </c>
      <c r="D24">
        <v>1</v>
      </c>
      <c r="E24">
        <v>0</v>
      </c>
      <c r="F24">
        <v>0</v>
      </c>
      <c r="G24">
        <v>0</v>
      </c>
      <c r="H24" s="1">
        <f t="shared" si="1"/>
        <v>2</v>
      </c>
      <c r="I24" s="7">
        <v>1</v>
      </c>
      <c r="J24" s="7">
        <v>0</v>
      </c>
      <c r="K24" s="7">
        <v>1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1</v>
      </c>
      <c r="T24" s="7" t="s">
        <v>370</v>
      </c>
      <c r="U24" s="7" t="s">
        <v>370</v>
      </c>
      <c r="V24" s="7" t="s">
        <v>370</v>
      </c>
      <c r="W24" s="7" t="s">
        <v>370</v>
      </c>
      <c r="X24" s="7" t="s">
        <v>370</v>
      </c>
      <c r="Y24" s="7" t="s">
        <v>370</v>
      </c>
      <c r="Z24" s="7">
        <v>0</v>
      </c>
      <c r="AA24" s="7">
        <v>1</v>
      </c>
      <c r="AB24" s="7">
        <v>0</v>
      </c>
      <c r="AC24" s="7">
        <v>0</v>
      </c>
      <c r="AD24" s="7">
        <v>0</v>
      </c>
      <c r="AE24" s="7">
        <v>40</v>
      </c>
      <c r="AF24" s="7" t="s">
        <v>370</v>
      </c>
      <c r="AG24" s="7" t="s">
        <v>370</v>
      </c>
      <c r="AH24" s="7" t="s">
        <v>370</v>
      </c>
      <c r="AI24" s="7" t="s">
        <v>370</v>
      </c>
      <c r="AJ24" s="7" t="s">
        <v>370</v>
      </c>
      <c r="AK24" s="7" t="s">
        <v>370</v>
      </c>
      <c r="AL24" s="7" t="s">
        <v>370</v>
      </c>
      <c r="AM24" s="7" t="s">
        <v>370</v>
      </c>
      <c r="AN24" s="7" t="s">
        <v>370</v>
      </c>
      <c r="AO24" s="7">
        <v>1</v>
      </c>
      <c r="AP24" s="7">
        <v>0</v>
      </c>
      <c r="AQ24" s="7">
        <v>1</v>
      </c>
      <c r="AR24" s="7">
        <v>18</v>
      </c>
      <c r="AS24" s="21">
        <v>1</v>
      </c>
      <c r="AT24" s="21">
        <v>0</v>
      </c>
      <c r="AU24" s="7" t="s">
        <v>370</v>
      </c>
      <c r="AV24" s="7" t="s">
        <v>370</v>
      </c>
      <c r="AW24" s="7" t="s">
        <v>370</v>
      </c>
      <c r="AX24" s="7" t="s">
        <v>370</v>
      </c>
      <c r="AY24" s="7">
        <v>1</v>
      </c>
      <c r="AZ24" s="7">
        <v>0</v>
      </c>
      <c r="BA24" s="7">
        <v>1</v>
      </c>
      <c r="BB24" s="7">
        <v>0</v>
      </c>
      <c r="BC24" s="7" t="s">
        <v>370</v>
      </c>
      <c r="BD24" s="7" t="s">
        <v>370</v>
      </c>
      <c r="BE24" s="7">
        <v>0</v>
      </c>
      <c r="BF24" s="7">
        <v>1</v>
      </c>
      <c r="BG24" s="7">
        <v>0</v>
      </c>
      <c r="BH24" s="7">
        <v>0</v>
      </c>
      <c r="BI24" s="7">
        <v>1</v>
      </c>
      <c r="BJ24" s="7">
        <v>0</v>
      </c>
      <c r="BK24" s="7">
        <v>1</v>
      </c>
      <c r="BL24" s="7">
        <v>0</v>
      </c>
      <c r="BM24" s="7">
        <v>0</v>
      </c>
      <c r="BN24" s="7">
        <v>1</v>
      </c>
      <c r="BO24" s="7">
        <v>0</v>
      </c>
      <c r="BP24" s="7">
        <v>1</v>
      </c>
      <c r="BQ24" s="7">
        <v>1</v>
      </c>
      <c r="BR24" s="7">
        <v>1</v>
      </c>
      <c r="BS24" s="7">
        <v>0</v>
      </c>
      <c r="BT24" s="7">
        <v>4</v>
      </c>
      <c r="BU24" s="7">
        <v>6</v>
      </c>
      <c r="BV24" s="7">
        <v>5</v>
      </c>
      <c r="BW24" s="7">
        <v>7</v>
      </c>
      <c r="BX24" s="7">
        <v>6</v>
      </c>
      <c r="BY24" s="7">
        <v>5</v>
      </c>
      <c r="BZ24" s="7">
        <v>4</v>
      </c>
      <c r="CA24" s="7">
        <v>4</v>
      </c>
      <c r="CB24" s="7">
        <v>4</v>
      </c>
      <c r="CC24" s="7">
        <v>0</v>
      </c>
      <c r="CD24" s="7">
        <v>1</v>
      </c>
      <c r="CE24" s="7">
        <v>0</v>
      </c>
      <c r="CF24" s="7">
        <v>0</v>
      </c>
      <c r="CG24" s="7">
        <v>0</v>
      </c>
      <c r="CH24" s="7">
        <v>0</v>
      </c>
      <c r="CI24" s="7">
        <v>1</v>
      </c>
      <c r="CJ24" s="7">
        <v>0</v>
      </c>
      <c r="CK24" s="7">
        <v>0</v>
      </c>
      <c r="CL24" s="7">
        <v>1</v>
      </c>
      <c r="CM24" s="7">
        <v>0</v>
      </c>
      <c r="CN24" s="7">
        <v>0</v>
      </c>
      <c r="CO24" s="7">
        <v>1</v>
      </c>
      <c r="CP24" s="7">
        <v>0</v>
      </c>
      <c r="CQ24" s="7">
        <v>1</v>
      </c>
      <c r="CR24" s="7">
        <v>0</v>
      </c>
      <c r="CS24" s="7">
        <v>0</v>
      </c>
      <c r="CT24" s="7">
        <v>1</v>
      </c>
      <c r="CU24" s="7">
        <v>0</v>
      </c>
      <c r="CV24" s="7">
        <v>0</v>
      </c>
      <c r="CW24" s="7">
        <v>1</v>
      </c>
      <c r="CX24" s="7">
        <v>0</v>
      </c>
      <c r="CY24" s="7">
        <v>1</v>
      </c>
      <c r="CZ24" s="7">
        <v>0</v>
      </c>
      <c r="DA24" s="7">
        <v>0</v>
      </c>
      <c r="DB24" s="7">
        <v>0</v>
      </c>
      <c r="DC24" s="7">
        <v>1</v>
      </c>
      <c r="DD24" s="7">
        <v>0</v>
      </c>
      <c r="DE24" s="7">
        <v>0</v>
      </c>
      <c r="DF24" s="7">
        <v>1</v>
      </c>
      <c r="DG24" s="7">
        <v>0</v>
      </c>
      <c r="DH24" s="7">
        <v>1</v>
      </c>
      <c r="DI24" s="7">
        <v>0</v>
      </c>
      <c r="DJ24" s="7">
        <v>0</v>
      </c>
      <c r="DK24" s="7"/>
    </row>
    <row r="25" spans="1:115" x14ac:dyDescent="0.35">
      <c r="A25" s="7"/>
      <c r="H25" s="1"/>
      <c r="CI25" s="7"/>
      <c r="CJ25" s="7"/>
      <c r="CK25" s="7"/>
      <c r="CL25" s="7"/>
      <c r="CM25" s="7"/>
      <c r="CN25" s="7"/>
      <c r="CO25" s="7"/>
      <c r="CP25" s="7"/>
      <c r="CQ25" s="7"/>
      <c r="CR25" s="7"/>
      <c r="CS25" s="7"/>
      <c r="CT25" s="7"/>
      <c r="CU25" s="7"/>
      <c r="CV25" s="7"/>
      <c r="CW25" s="7"/>
      <c r="CX25" s="7"/>
      <c r="CY25" s="7"/>
      <c r="CZ25" s="7"/>
      <c r="DA25" s="7"/>
      <c r="DB25" s="7"/>
      <c r="DC25" s="7"/>
      <c r="DD25" s="7"/>
      <c r="DE25" s="7"/>
      <c r="DF25" s="7"/>
      <c r="DG25" s="7"/>
      <c r="DH25" s="7"/>
      <c r="DI25" s="7"/>
      <c r="DJ25" s="7"/>
      <c r="DK25" s="7"/>
    </row>
    <row r="26" spans="1:115" x14ac:dyDescent="0.35">
      <c r="A26" s="7"/>
      <c r="H26" s="1"/>
      <c r="CI26" s="7"/>
      <c r="CJ26" s="7"/>
      <c r="CK26" s="7"/>
      <c r="CL26" s="7"/>
      <c r="CM26" s="7"/>
      <c r="CN26" s="7"/>
      <c r="CO26" s="7"/>
      <c r="CP26" s="7"/>
      <c r="CQ26" s="7"/>
      <c r="CR26" s="7"/>
      <c r="CS26" s="7"/>
      <c r="CT26" s="7"/>
      <c r="CU26" s="7"/>
      <c r="CV26" s="7"/>
      <c r="CW26" s="7"/>
      <c r="CX26" s="7"/>
      <c r="CY26" s="7"/>
      <c r="CZ26" s="7"/>
      <c r="DA26" s="7"/>
      <c r="DB26" s="7"/>
      <c r="DC26" s="7"/>
      <c r="DD26" s="7"/>
      <c r="DE26" s="7"/>
      <c r="DF26" s="7"/>
      <c r="DG26" s="7"/>
      <c r="DH26" s="7"/>
      <c r="DI26" s="7"/>
      <c r="DJ26" s="7"/>
      <c r="DK26" s="7"/>
    </row>
    <row r="27" spans="1:115" x14ac:dyDescent="0.35">
      <c r="H27" s="1"/>
      <c r="DK27" s="7"/>
    </row>
    <row r="28" spans="1:115" x14ac:dyDescent="0.35"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D28" s="8" t="s">
        <v>238</v>
      </c>
      <c r="CG28" s="8" t="s">
        <v>242</v>
      </c>
      <c r="CJ28" s="8" t="s">
        <v>244</v>
      </c>
      <c r="CM28" s="8" t="s">
        <v>246</v>
      </c>
      <c r="CP28" s="8" t="s">
        <v>250</v>
      </c>
      <c r="CS28" s="7" t="s">
        <v>291</v>
      </c>
      <c r="CV28" s="1" t="s">
        <v>253</v>
      </c>
      <c r="CY28" s="1" t="s">
        <v>256</v>
      </c>
      <c r="DK28" s="7"/>
    </row>
    <row r="29" spans="1:115" x14ac:dyDescent="0.35">
      <c r="AE29">
        <f>AVERAGE(AE3:AE24)</f>
        <v>73.333333333333329</v>
      </c>
      <c r="AF29" t="e">
        <f>AVERAGE(AF3:AF24)</f>
        <v>#DIV/0!</v>
      </c>
      <c r="AR29" s="13">
        <f>AVERAGE(AR3:AR24)</f>
        <v>18.545454545454547</v>
      </c>
      <c r="BT29">
        <f>AVERAGE(BT3:BT24)</f>
        <v>4.6470588235294121</v>
      </c>
      <c r="BU29">
        <f>AVERAGE(BU3:BU24)</f>
        <v>5.7142857142857144</v>
      </c>
      <c r="BV29">
        <f>AVERAGE(BV3:BV24)</f>
        <v>4.1111111111111107</v>
      </c>
      <c r="BW29">
        <f>AVERAGE(BW3:BW24)</f>
        <v>6</v>
      </c>
      <c r="BX29">
        <f>AVERAGE(BX3:BX24)</f>
        <v>5.7142857142857144</v>
      </c>
      <c r="BY29">
        <f>AVERAGE(BY3:BY15)</f>
        <v>4.4615384615384617</v>
      </c>
      <c r="BZ29">
        <f>AVERAGE(BZ3:BZ15)</f>
        <v>4.8461538461538458</v>
      </c>
      <c r="CA29">
        <f>AVERAGE(CA3:CA15)</f>
        <v>3.0769230769230771</v>
      </c>
      <c r="CB29">
        <f>AVERAGE(CB3:CB24)</f>
        <v>2.8571428571428572</v>
      </c>
      <c r="CD29" s="1" t="s">
        <v>207</v>
      </c>
      <c r="CE29">
        <f>SUM(CM3:CM24)</f>
        <v>3</v>
      </c>
      <c r="CG29" s="1" t="s">
        <v>241</v>
      </c>
      <c r="CH29">
        <f>SUM(CQ3:CQ24)</f>
        <v>4</v>
      </c>
      <c r="CJ29" s="1" t="s">
        <v>197</v>
      </c>
      <c r="CK29">
        <f>SUM(CS3:CS24)</f>
        <v>0</v>
      </c>
      <c r="CM29" s="1" t="s">
        <v>247</v>
      </c>
      <c r="CN29">
        <f>SUM(CV3:CV24)</f>
        <v>2</v>
      </c>
      <c r="CP29" s="1" t="s">
        <v>197</v>
      </c>
      <c r="CQ29">
        <f>SUM(CY3:CY24)</f>
        <v>6</v>
      </c>
      <c r="CR29" s="7"/>
      <c r="CS29" t="s">
        <v>292</v>
      </c>
      <c r="CT29">
        <f>SUM(DB3:DB24)</f>
        <v>3</v>
      </c>
      <c r="CV29" s="1" t="s">
        <v>197</v>
      </c>
      <c r="CW29">
        <f>SUM(DE3:DE24)</f>
        <v>6</v>
      </c>
      <c r="CY29" s="1" t="s">
        <v>207</v>
      </c>
      <c r="CZ29">
        <f>SUM(DH3:DH24)</f>
        <v>17</v>
      </c>
      <c r="DK29" s="7"/>
    </row>
    <row r="30" spans="1:115" x14ac:dyDescent="0.35">
      <c r="B30" s="7"/>
      <c r="C30" s="7"/>
      <c r="D30" s="7"/>
      <c r="E30" s="7"/>
      <c r="F30" s="7"/>
      <c r="G30" s="7"/>
      <c r="H30" s="7"/>
      <c r="I30" s="7"/>
      <c r="J30" s="7"/>
      <c r="K30" s="7"/>
      <c r="L30" s="7"/>
      <c r="M30" s="7"/>
      <c r="N30" s="7"/>
      <c r="O30" s="7"/>
      <c r="P30" s="7"/>
      <c r="Q30" s="7"/>
      <c r="CD30" s="1" t="s">
        <v>239</v>
      </c>
      <c r="CE30">
        <f>SUM(CN3:CN24)</f>
        <v>9</v>
      </c>
      <c r="CG30" s="1" t="s">
        <v>243</v>
      </c>
      <c r="CH30">
        <f>SUM(CR3:CR24)</f>
        <v>7</v>
      </c>
      <c r="CJ30" s="1" t="s">
        <v>245</v>
      </c>
      <c r="CK30">
        <f>SUM(CT3:CT24)</f>
        <v>11</v>
      </c>
      <c r="CM30" s="1" t="s">
        <v>248</v>
      </c>
      <c r="CN30">
        <f>SUM(CW3:CW24)</f>
        <v>17</v>
      </c>
      <c r="CP30" s="1" t="s">
        <v>252</v>
      </c>
      <c r="CQ30">
        <f>SUM(CZ3:CZ24)</f>
        <v>2</v>
      </c>
      <c r="CR30" s="7"/>
      <c r="CS30" t="s">
        <v>293</v>
      </c>
      <c r="CT30">
        <f>SUM(DC3:DC23)</f>
        <v>4</v>
      </c>
      <c r="CU30" s="7"/>
      <c r="CV30" s="8" t="s">
        <v>254</v>
      </c>
      <c r="CW30" s="7">
        <f>SUM(DF3:DF24)</f>
        <v>9</v>
      </c>
      <c r="CX30" s="7"/>
      <c r="CY30" s="8" t="s">
        <v>257</v>
      </c>
      <c r="CZ30" s="7">
        <f>SUM(DI3:DI22)</f>
        <v>3</v>
      </c>
      <c r="DA30" s="7"/>
      <c r="DK30" s="7"/>
    </row>
    <row r="31" spans="1:115" x14ac:dyDescent="0.35">
      <c r="B31" s="7"/>
      <c r="C31" s="8" t="s">
        <v>175</v>
      </c>
      <c r="D31" s="7"/>
      <c r="E31" s="7"/>
      <c r="F31" s="8" t="s">
        <v>181</v>
      </c>
      <c r="G31" s="7"/>
      <c r="H31" s="7"/>
      <c r="I31" s="7"/>
      <c r="J31" s="7" t="s">
        <v>184</v>
      </c>
      <c r="K31" s="7"/>
      <c r="L31" s="7"/>
      <c r="M31" s="8" t="s">
        <v>295</v>
      </c>
      <c r="N31" s="7"/>
      <c r="O31" s="7"/>
      <c r="P31" s="7" t="s">
        <v>265</v>
      </c>
      <c r="Q31" s="7"/>
      <c r="R31" s="7"/>
      <c r="S31" s="7" t="s">
        <v>268</v>
      </c>
      <c r="T31" s="7"/>
      <c r="U31" s="7"/>
      <c r="V31" s="7" t="s">
        <v>273</v>
      </c>
      <c r="W31" s="7"/>
      <c r="X31" s="7"/>
      <c r="Y31" s="7" t="s">
        <v>296</v>
      </c>
      <c r="Z31" s="7"/>
      <c r="AA31" s="7"/>
      <c r="AB31" s="8" t="s">
        <v>190</v>
      </c>
      <c r="AE31" s="7" t="s">
        <v>281</v>
      </c>
      <c r="AF31" s="7"/>
      <c r="AH31" s="7" t="s">
        <v>282</v>
      </c>
      <c r="AI31" s="7"/>
      <c r="AK31" s="7" t="s">
        <v>283</v>
      </c>
      <c r="AL31" s="7"/>
      <c r="AM31" s="7"/>
      <c r="AN31" s="7" t="s">
        <v>195</v>
      </c>
      <c r="AO31" s="7"/>
      <c r="AP31" s="7"/>
      <c r="AQ31" s="7" t="s">
        <v>196</v>
      </c>
      <c r="AR31" s="7"/>
      <c r="AT31" s="7" t="s">
        <v>290</v>
      </c>
      <c r="AW31" s="8" t="s">
        <v>200</v>
      </c>
      <c r="AZ31" s="8" t="s">
        <v>204</v>
      </c>
      <c r="BC31" s="8" t="s">
        <v>205</v>
      </c>
      <c r="BF31" s="8" t="s">
        <v>208</v>
      </c>
      <c r="BI31" s="8" t="s">
        <v>210</v>
      </c>
      <c r="BL31" s="8" t="s">
        <v>214</v>
      </c>
      <c r="BO31" s="8" t="s">
        <v>217</v>
      </c>
      <c r="BP31" s="7"/>
      <c r="BU31" s="8" t="s">
        <v>227</v>
      </c>
      <c r="BX31" s="8" t="s">
        <v>230</v>
      </c>
      <c r="CA31" s="8" t="s">
        <v>235</v>
      </c>
      <c r="CD31" s="1" t="s">
        <v>240</v>
      </c>
      <c r="CE31">
        <f>SUM(CO3:CO24)</f>
        <v>4</v>
      </c>
      <c r="CG31" s="1" t="s">
        <v>189</v>
      </c>
      <c r="CH31" s="7">
        <v>11</v>
      </c>
      <c r="CJ31" s="1" t="s">
        <v>191</v>
      </c>
      <c r="CK31">
        <f>SUM(CU3:CU24)</f>
        <v>10</v>
      </c>
      <c r="CM31" s="1" t="s">
        <v>249</v>
      </c>
      <c r="CN31">
        <f>SUM(CX3:CX24)</f>
        <v>0</v>
      </c>
      <c r="CP31" s="1" t="s">
        <v>251</v>
      </c>
      <c r="CQ31">
        <f>SUM(DA3:DA24)</f>
        <v>1</v>
      </c>
      <c r="CR31" s="7"/>
      <c r="CS31" t="s">
        <v>294</v>
      </c>
      <c r="CT31">
        <f>SUM(DD3:DD23)</f>
        <v>0</v>
      </c>
      <c r="CU31" s="7"/>
      <c r="CV31" s="8" t="s">
        <v>255</v>
      </c>
      <c r="CW31" s="7">
        <f>SUM(DG3:DG24)</f>
        <v>0</v>
      </c>
      <c r="CX31" s="7"/>
      <c r="CY31" s="8" t="s">
        <v>258</v>
      </c>
      <c r="CZ31" s="7">
        <f>SUM(DJ3:DJ22)</f>
        <v>0</v>
      </c>
      <c r="DA31" s="7"/>
      <c r="DK31" s="7"/>
    </row>
    <row r="32" spans="1:115" ht="15.5" x14ac:dyDescent="0.35">
      <c r="B32" s="7"/>
      <c r="C32" s="8" t="s">
        <v>176</v>
      </c>
      <c r="D32" s="7">
        <f>SUM(C3:C24)</f>
        <v>2</v>
      </c>
      <c r="E32" s="7"/>
      <c r="F32" s="8" t="s">
        <v>182</v>
      </c>
      <c r="G32" s="7">
        <f>SUM(I3:I24)</f>
        <v>22</v>
      </c>
      <c r="H32" s="7"/>
      <c r="I32" s="7"/>
      <c r="J32" s="7" t="s">
        <v>185</v>
      </c>
      <c r="K32" s="7">
        <f>SUM(J3:J24)</f>
        <v>11</v>
      </c>
      <c r="L32" s="7"/>
      <c r="M32" s="8" t="s">
        <v>260</v>
      </c>
      <c r="N32" s="7">
        <f>SUM(O3:O24)</f>
        <v>4</v>
      </c>
      <c r="O32" s="7"/>
      <c r="P32" s="7" t="s">
        <v>266</v>
      </c>
      <c r="Q32" s="7">
        <f>SUM(T3:T24)</f>
        <v>0</v>
      </c>
      <c r="S32" s="7" t="s">
        <v>269</v>
      </c>
      <c r="T32" s="7">
        <f>SUM(V3:V24)</f>
        <v>0</v>
      </c>
      <c r="U32" s="7"/>
      <c r="V32" s="7" t="s">
        <v>278</v>
      </c>
      <c r="W32" s="7">
        <f>SUM(Z3:Z24)</f>
        <v>5</v>
      </c>
      <c r="X32" s="7"/>
      <c r="Y32" s="7" t="s">
        <v>29</v>
      </c>
      <c r="Z32" s="7">
        <f>SUM(AG3:AG24)</f>
        <v>0</v>
      </c>
      <c r="AA32" s="7"/>
      <c r="AB32" s="7" t="s">
        <v>191</v>
      </c>
      <c r="AC32">
        <f>SUM(AO3:AO24)</f>
        <v>8</v>
      </c>
      <c r="AE32" s="7" t="s">
        <v>191</v>
      </c>
      <c r="AF32" s="7">
        <f>SUM(AQ3:AQ24)</f>
        <v>22</v>
      </c>
      <c r="AH32" t="s">
        <v>209</v>
      </c>
      <c r="AI32">
        <f>SUM(AS3:AS24)</f>
        <v>3</v>
      </c>
      <c r="AK32" t="s">
        <v>284</v>
      </c>
      <c r="AL32" s="7">
        <f>SUM(AU3:AU24)</f>
        <v>0</v>
      </c>
      <c r="AN32" t="s">
        <v>209</v>
      </c>
      <c r="AO32">
        <f>SUM(AY3:AY24)</f>
        <v>22</v>
      </c>
      <c r="AQ32" t="s">
        <v>197</v>
      </c>
      <c r="AR32">
        <f>SUM(AZ3:AZ24)</f>
        <v>1</v>
      </c>
      <c r="AT32" t="s">
        <v>209</v>
      </c>
      <c r="AU32">
        <f>SUM(BC3:BC24)</f>
        <v>0</v>
      </c>
      <c r="AW32" s="1" t="s">
        <v>201</v>
      </c>
      <c r="AX32">
        <f>SUM(BE3:BE24)</f>
        <v>3</v>
      </c>
      <c r="AZ32" s="1" t="s">
        <v>201</v>
      </c>
      <c r="BA32">
        <f>SUM(BH3:BH24)</f>
        <v>11</v>
      </c>
      <c r="BC32" s="1" t="s">
        <v>191</v>
      </c>
      <c r="BD32">
        <f>SUM(BK3:BK24)</f>
        <v>20</v>
      </c>
      <c r="BF32" s="1" t="s">
        <v>209</v>
      </c>
      <c r="BG32">
        <f>SUM(BN3:BN24)</f>
        <v>12</v>
      </c>
      <c r="BI32" s="1" t="s">
        <v>211</v>
      </c>
      <c r="BJ32" s="7">
        <f>SUM(BP3:BP24)-BJ34</f>
        <v>4</v>
      </c>
      <c r="BL32" s="1" t="s">
        <v>215</v>
      </c>
      <c r="BM32" s="7">
        <f>SUM(BR3:BR24)-BM34</f>
        <v>18</v>
      </c>
      <c r="BO32" s="8" t="s">
        <v>218</v>
      </c>
      <c r="BP32" s="7">
        <f>AVERAGE(BT3:BT24)</f>
        <v>4.6470588235294121</v>
      </c>
      <c r="BR32" s="1" t="s">
        <v>223</v>
      </c>
      <c r="BS32">
        <f>BX29</f>
        <v>5.7142857142857144</v>
      </c>
      <c r="BU32" s="1" t="s">
        <v>197</v>
      </c>
      <c r="BV32">
        <f>SUM(CC3:CC24)</f>
        <v>2</v>
      </c>
      <c r="BX32" s="1" t="s">
        <v>231</v>
      </c>
      <c r="BY32">
        <f>SUM(CF3:CF24)</f>
        <v>0</v>
      </c>
      <c r="CA32" s="1" t="s">
        <v>236</v>
      </c>
      <c r="CB32">
        <f>SUM(CJ3:CJ24)</f>
        <v>2</v>
      </c>
      <c r="CD32" s="2" t="s">
        <v>241</v>
      </c>
      <c r="CE32">
        <f>SUM(CP3:CP24)</f>
        <v>0</v>
      </c>
      <c r="CJ32" s="1" t="s">
        <v>189</v>
      </c>
      <c r="CK32">
        <v>1</v>
      </c>
      <c r="CM32" s="1" t="s">
        <v>189</v>
      </c>
      <c r="CN32">
        <v>3</v>
      </c>
      <c r="CP32" s="1" t="s">
        <v>189</v>
      </c>
      <c r="CQ32" s="7">
        <v>13</v>
      </c>
      <c r="CR32" s="7"/>
      <c r="CS32" t="s">
        <v>189</v>
      </c>
      <c r="CT32" s="7">
        <v>13</v>
      </c>
      <c r="CU32" s="7"/>
      <c r="CV32" s="8" t="s">
        <v>189</v>
      </c>
      <c r="CW32" s="7">
        <v>7</v>
      </c>
      <c r="CX32" s="7"/>
      <c r="CY32" s="8" t="s">
        <v>189</v>
      </c>
      <c r="CZ32" s="7">
        <v>2</v>
      </c>
      <c r="DA32" s="7"/>
      <c r="DK32" s="7"/>
    </row>
    <row r="33" spans="1:115" x14ac:dyDescent="0.35">
      <c r="B33" s="7"/>
      <c r="C33" s="8" t="s">
        <v>178</v>
      </c>
      <c r="D33" s="7">
        <f>SUM(D3:D24)</f>
        <v>8</v>
      </c>
      <c r="E33" s="7"/>
      <c r="F33" s="7" t="s">
        <v>183</v>
      </c>
      <c r="G33" s="7">
        <f>22-G32-G34</f>
        <v>0</v>
      </c>
      <c r="H33" s="7"/>
      <c r="I33" s="7"/>
      <c r="J33" s="7" t="s">
        <v>186</v>
      </c>
      <c r="K33" s="7">
        <f>SUM(K3:K24)</f>
        <v>4</v>
      </c>
      <c r="L33" s="7"/>
      <c r="M33" s="8" t="s">
        <v>261</v>
      </c>
      <c r="N33" s="7">
        <f>SUM(P3:P24)</f>
        <v>0</v>
      </c>
      <c r="O33" s="7"/>
      <c r="P33" s="7" t="s">
        <v>267</v>
      </c>
      <c r="Q33" s="7">
        <f>SUM(U3:U24)</f>
        <v>0</v>
      </c>
      <c r="S33" s="7" t="s">
        <v>270</v>
      </c>
      <c r="T33" s="7">
        <f>SUM(W3:W24)</f>
        <v>0</v>
      </c>
      <c r="V33" t="s">
        <v>274</v>
      </c>
      <c r="W33">
        <f>SUM(AA3:AA24)</f>
        <v>8</v>
      </c>
      <c r="Y33" t="s">
        <v>159</v>
      </c>
      <c r="Z33">
        <f>SUM(AH3:AH24)</f>
        <v>0</v>
      </c>
      <c r="AB33" t="s">
        <v>197</v>
      </c>
      <c r="AC33">
        <f>SUM(AP3:AP24)</f>
        <v>12</v>
      </c>
      <c r="AE33" s="7" t="s">
        <v>197</v>
      </c>
      <c r="AF33" s="7">
        <v>0</v>
      </c>
      <c r="AH33" t="s">
        <v>197</v>
      </c>
      <c r="AI33">
        <f>SUM(AT3:AT24)</f>
        <v>19</v>
      </c>
      <c r="AK33" t="s">
        <v>193</v>
      </c>
      <c r="AL33" s="7">
        <f>SUM(AV3:AV24)</f>
        <v>0</v>
      </c>
      <c r="AN33" t="s">
        <v>197</v>
      </c>
      <c r="AO33" s="7">
        <v>0</v>
      </c>
      <c r="AQ33" t="s">
        <v>198</v>
      </c>
      <c r="AR33">
        <f>SUM(BA3:BA24)</f>
        <v>13</v>
      </c>
      <c r="AT33" t="s">
        <v>197</v>
      </c>
      <c r="AU33">
        <f>SUM(BD3:BD24)</f>
        <v>0</v>
      </c>
      <c r="AW33" s="1" t="s">
        <v>202</v>
      </c>
      <c r="AX33">
        <f>SUM(BF3:BF24)</f>
        <v>2</v>
      </c>
      <c r="AZ33" s="1" t="s">
        <v>202</v>
      </c>
      <c r="BA33">
        <f>SUM(BI3:BI24)</f>
        <v>10</v>
      </c>
      <c r="BC33" s="1" t="s">
        <v>206</v>
      </c>
      <c r="BD33">
        <f>SUM(BL3:BL24)</f>
        <v>1</v>
      </c>
      <c r="BF33" s="1" t="s">
        <v>192</v>
      </c>
      <c r="BG33">
        <f>SUM(BO3:BO24)</f>
        <v>9</v>
      </c>
      <c r="BI33" s="1" t="s">
        <v>212</v>
      </c>
      <c r="BJ33" s="7">
        <f>SUM(BQ3:BQ24)-BJ34</f>
        <v>13</v>
      </c>
      <c r="BL33" s="1" t="s">
        <v>216</v>
      </c>
      <c r="BM33" s="7">
        <f>SUM(BS3:BS24)-BM34</f>
        <v>1</v>
      </c>
      <c r="BO33" s="8" t="s">
        <v>219</v>
      </c>
      <c r="BP33" s="7">
        <f>BU29</f>
        <v>5.7142857142857144</v>
      </c>
      <c r="BR33" s="1" t="s">
        <v>224</v>
      </c>
      <c r="BS33">
        <f>BY29</f>
        <v>4.4615384615384617</v>
      </c>
      <c r="BU33" s="1" t="s">
        <v>228</v>
      </c>
      <c r="BV33">
        <f>SUM(CD3:CD24)</f>
        <v>18</v>
      </c>
      <c r="BX33" s="1" t="s">
        <v>232</v>
      </c>
      <c r="BY33">
        <f>SUM(CG3:CG24)</f>
        <v>5</v>
      </c>
      <c r="CA33" s="1" t="s">
        <v>237</v>
      </c>
      <c r="CB33">
        <f>SUM(CK3:CK24)</f>
        <v>1</v>
      </c>
      <c r="CD33" s="1" t="s">
        <v>189</v>
      </c>
      <c r="CE33" s="7">
        <v>6</v>
      </c>
      <c r="CU33" s="7"/>
      <c r="CV33" s="7"/>
      <c r="CW33" s="7"/>
      <c r="CX33" s="7"/>
      <c r="CY33" s="7"/>
      <c r="CZ33" s="7"/>
      <c r="DA33" s="7"/>
      <c r="DK33" s="7"/>
    </row>
    <row r="34" spans="1:115" x14ac:dyDescent="0.35">
      <c r="B34" s="7"/>
      <c r="C34" s="8" t="s">
        <v>177</v>
      </c>
      <c r="D34" s="7">
        <f>SUM(E3:E24)</f>
        <v>9</v>
      </c>
      <c r="E34" s="7"/>
      <c r="F34" s="7" t="s">
        <v>259</v>
      </c>
      <c r="G34" s="7">
        <v>0</v>
      </c>
      <c r="H34" s="7"/>
      <c r="J34" t="s">
        <v>187</v>
      </c>
      <c r="K34">
        <f>SUM(L3:L24)</f>
        <v>2</v>
      </c>
      <c r="M34" s="1" t="s">
        <v>262</v>
      </c>
      <c r="N34">
        <f>SUM(Q3:Q24)</f>
        <v>11</v>
      </c>
      <c r="P34" s="7" t="s">
        <v>259</v>
      </c>
      <c r="Q34" s="7">
        <v>22</v>
      </c>
      <c r="S34" t="s">
        <v>271</v>
      </c>
      <c r="T34">
        <f>SUM(X3:X24)</f>
        <v>0</v>
      </c>
      <c r="V34" t="s">
        <v>275</v>
      </c>
      <c r="W34">
        <f>SUM(AB3:AB24)</f>
        <v>3</v>
      </c>
      <c r="Y34" t="s">
        <v>30</v>
      </c>
      <c r="Z34">
        <f>SUM(AI3:AI24)</f>
        <v>0</v>
      </c>
      <c r="AB34" t="s">
        <v>189</v>
      </c>
      <c r="AC34" s="7">
        <v>2</v>
      </c>
      <c r="AE34" s="7" t="s">
        <v>189</v>
      </c>
      <c r="AF34" s="7">
        <v>0</v>
      </c>
      <c r="AH34" t="s">
        <v>189</v>
      </c>
      <c r="AI34" s="7">
        <v>0</v>
      </c>
      <c r="AK34" t="s">
        <v>194</v>
      </c>
      <c r="AL34" s="7">
        <f>SUM(AW3:AW24)</f>
        <v>0</v>
      </c>
      <c r="AQ34" t="s">
        <v>199</v>
      </c>
      <c r="AR34">
        <f>SUM(BB3:BB24)</f>
        <v>8</v>
      </c>
      <c r="AT34" s="7" t="s">
        <v>189</v>
      </c>
      <c r="AU34" s="7">
        <v>22</v>
      </c>
      <c r="AV34" s="7"/>
      <c r="AW34" s="8" t="s">
        <v>203</v>
      </c>
      <c r="AX34" s="7">
        <f>SUM(BG3:BG24)</f>
        <v>3</v>
      </c>
      <c r="AY34" s="7"/>
      <c r="AZ34" s="8" t="s">
        <v>203</v>
      </c>
      <c r="BA34" s="7">
        <f>SUM(BJ3:BJ24)</f>
        <v>1</v>
      </c>
      <c r="BB34" s="7"/>
      <c r="BC34" s="8" t="s">
        <v>207</v>
      </c>
      <c r="BD34" s="7">
        <f>SUM(BM3:BM24)</f>
        <v>0</v>
      </c>
      <c r="BE34" s="7"/>
      <c r="BF34" s="1" t="s">
        <v>189</v>
      </c>
      <c r="BG34" s="7">
        <v>1</v>
      </c>
      <c r="BI34" s="1" t="s">
        <v>213</v>
      </c>
      <c r="BJ34" s="7">
        <v>4</v>
      </c>
      <c r="BL34" s="1" t="s">
        <v>213</v>
      </c>
      <c r="BM34" s="7">
        <v>0</v>
      </c>
      <c r="BO34" s="8" t="s">
        <v>220</v>
      </c>
      <c r="BP34" s="7">
        <f>BV29</f>
        <v>4.1111111111111107</v>
      </c>
      <c r="BR34" s="1" t="s">
        <v>222</v>
      </c>
      <c r="BS34">
        <f>BZ29</f>
        <v>4.8461538461538458</v>
      </c>
      <c r="BU34" s="1" t="s">
        <v>229</v>
      </c>
      <c r="BV34">
        <f>SUM(CE3:CE24)</f>
        <v>1</v>
      </c>
      <c r="BX34" s="1" t="s">
        <v>233</v>
      </c>
      <c r="BY34">
        <f>SUM(CH3:CH24)</f>
        <v>3</v>
      </c>
      <c r="CA34" s="8" t="s">
        <v>213</v>
      </c>
      <c r="CB34" s="7">
        <f>SUM(CL3:CL24)</f>
        <v>17</v>
      </c>
      <c r="CU34" s="7"/>
      <c r="CV34" s="7"/>
      <c r="CW34" s="7"/>
      <c r="CX34" s="7"/>
      <c r="CY34" s="7"/>
      <c r="CZ34" s="7"/>
      <c r="DA34" s="7"/>
      <c r="DK34" s="7"/>
    </row>
    <row r="35" spans="1:115" ht="15.5" x14ac:dyDescent="0.35">
      <c r="B35" s="7"/>
      <c r="C35" s="10" t="s">
        <v>179</v>
      </c>
      <c r="D35" s="7">
        <f>SUM(F3:F24)</f>
        <v>2</v>
      </c>
      <c r="E35" s="7"/>
      <c r="F35" s="7"/>
      <c r="G35" s="7"/>
      <c r="H35" s="7"/>
      <c r="J35" t="s">
        <v>188</v>
      </c>
      <c r="K35">
        <f>SUM(M3:M24)</f>
        <v>0</v>
      </c>
      <c r="M35" s="1" t="s">
        <v>263</v>
      </c>
      <c r="N35">
        <f>SUM(R3:R24)</f>
        <v>0</v>
      </c>
      <c r="S35" t="s">
        <v>272</v>
      </c>
      <c r="T35">
        <v>0</v>
      </c>
      <c r="V35" t="s">
        <v>276</v>
      </c>
      <c r="W35">
        <f>SUM(AC3:AC24)</f>
        <v>4</v>
      </c>
      <c r="Y35" t="s">
        <v>31</v>
      </c>
      <c r="Z35">
        <f>SUM(AI3:AI24)</f>
        <v>0</v>
      </c>
      <c r="AK35" t="s">
        <v>285</v>
      </c>
      <c r="AL35" s="7">
        <f>SUM(AX3:AX24)</f>
        <v>0</v>
      </c>
      <c r="AT35" s="7"/>
      <c r="AU35" s="7"/>
      <c r="AV35" s="7"/>
      <c r="AW35" s="8" t="s">
        <v>189</v>
      </c>
      <c r="AX35" s="7">
        <v>15</v>
      </c>
      <c r="AY35" s="7"/>
      <c r="AZ35" s="8" t="s">
        <v>189</v>
      </c>
      <c r="BA35" s="7">
        <v>14</v>
      </c>
      <c r="BB35" s="7"/>
      <c r="BC35" s="8" t="s">
        <v>189</v>
      </c>
      <c r="BD35" s="7">
        <v>1</v>
      </c>
      <c r="BE35" s="7"/>
      <c r="BI35" s="1" t="s">
        <v>189</v>
      </c>
      <c r="BJ35" s="7">
        <v>1</v>
      </c>
      <c r="BL35" s="1" t="s">
        <v>189</v>
      </c>
      <c r="BM35" s="7">
        <v>3</v>
      </c>
      <c r="BO35" s="10" t="s">
        <v>221</v>
      </c>
      <c r="BP35" s="7">
        <f>BW29</f>
        <v>6</v>
      </c>
      <c r="BR35" s="2" t="s">
        <v>225</v>
      </c>
      <c r="BS35">
        <f>CA29</f>
        <v>3.0769230769230771</v>
      </c>
      <c r="BU35" s="1" t="s">
        <v>189</v>
      </c>
      <c r="BV35" s="7">
        <v>1</v>
      </c>
      <c r="BX35" s="2" t="s">
        <v>234</v>
      </c>
      <c r="BY35">
        <f>SUM(CI3:CI24)</f>
        <v>12</v>
      </c>
      <c r="CA35" s="8" t="s">
        <v>189</v>
      </c>
      <c r="CB35" s="7">
        <v>2</v>
      </c>
      <c r="CU35" s="7"/>
      <c r="CV35" s="7"/>
      <c r="CW35" s="7"/>
      <c r="CX35" s="7"/>
      <c r="CY35" s="7"/>
      <c r="CZ35" s="7"/>
      <c r="DA35" s="7"/>
      <c r="DK35" s="7"/>
    </row>
    <row r="36" spans="1:115" ht="15.5" x14ac:dyDescent="0.35">
      <c r="C36" s="2" t="s">
        <v>180</v>
      </c>
      <c r="D36">
        <f>SUM(G3:G24)</f>
        <v>1</v>
      </c>
      <c r="G36" s="7"/>
      <c r="J36" t="s">
        <v>35</v>
      </c>
      <c r="K36">
        <f>SUM(N3:N24)</f>
        <v>1</v>
      </c>
      <c r="M36" s="2" t="s">
        <v>264</v>
      </c>
      <c r="N36">
        <f>SUM(S3:S24)</f>
        <v>7</v>
      </c>
      <c r="S36" s="7" t="s">
        <v>259</v>
      </c>
      <c r="T36">
        <v>22</v>
      </c>
      <c r="V36" t="s">
        <v>277</v>
      </c>
      <c r="W36">
        <f>SUM(AD3:AD24)</f>
        <v>0</v>
      </c>
      <c r="Y36" t="s">
        <v>279</v>
      </c>
      <c r="Z36">
        <f>SUM(AI3:AI24)</f>
        <v>0</v>
      </c>
      <c r="AK36" t="s">
        <v>189</v>
      </c>
      <c r="AL36" s="7">
        <v>22</v>
      </c>
      <c r="AT36" s="7"/>
      <c r="AU36" s="7"/>
      <c r="AV36" s="7"/>
      <c r="AW36" s="7"/>
      <c r="AX36" s="7"/>
      <c r="AY36" s="7"/>
      <c r="AZ36" s="7"/>
      <c r="BA36" s="7"/>
      <c r="BB36" s="7"/>
      <c r="BC36" s="7"/>
      <c r="BD36" s="7"/>
      <c r="BE36" s="7"/>
      <c r="BJ36" s="7"/>
      <c r="BO36" s="8" t="s">
        <v>378</v>
      </c>
      <c r="BR36" s="2" t="s">
        <v>226</v>
      </c>
      <c r="BS36">
        <f>CB29</f>
        <v>2.8571428571428572</v>
      </c>
      <c r="BX36" s="9" t="s">
        <v>189</v>
      </c>
      <c r="BY36" s="9">
        <v>2</v>
      </c>
      <c r="CU36" s="7"/>
      <c r="CV36" s="7"/>
      <c r="CW36" s="7"/>
      <c r="CX36" s="7"/>
      <c r="CY36" s="7"/>
      <c r="CZ36" s="7"/>
      <c r="DA36" s="7"/>
      <c r="DK36" s="7"/>
    </row>
    <row r="37" spans="1:115" x14ac:dyDescent="0.35">
      <c r="C37" s="7" t="s">
        <v>259</v>
      </c>
      <c r="D37">
        <v>0</v>
      </c>
      <c r="J37" s="7" t="s">
        <v>259</v>
      </c>
      <c r="K37" s="7">
        <v>4</v>
      </c>
      <c r="M37" s="7" t="s">
        <v>259</v>
      </c>
      <c r="N37">
        <v>0</v>
      </c>
      <c r="V37" s="7" t="s">
        <v>189</v>
      </c>
      <c r="W37" s="9">
        <v>2</v>
      </c>
      <c r="Y37" t="s">
        <v>280</v>
      </c>
      <c r="Z37">
        <f>SUM(AI3:AI24)</f>
        <v>0</v>
      </c>
      <c r="AT37" s="7"/>
      <c r="AU37" s="7"/>
      <c r="AV37" s="7"/>
      <c r="AW37" s="7"/>
      <c r="AX37" s="7"/>
      <c r="AY37" s="7"/>
      <c r="AZ37" s="7"/>
      <c r="BA37" s="7"/>
      <c r="BB37" s="7"/>
      <c r="BC37" s="7"/>
      <c r="BD37" s="7"/>
      <c r="BE37" s="7"/>
      <c r="BR37" s="8" t="s">
        <v>378</v>
      </c>
      <c r="DK37" s="7"/>
    </row>
    <row r="38" spans="1:115" x14ac:dyDescent="0.35">
      <c r="C38" t="s">
        <v>311</v>
      </c>
      <c r="Y38" t="s">
        <v>35</v>
      </c>
      <c r="Z38">
        <f>SUM(AI3:AI24)</f>
        <v>0</v>
      </c>
      <c r="DK38" s="7"/>
    </row>
    <row r="39" spans="1:115" x14ac:dyDescent="0.35">
      <c r="D39" t="s">
        <v>375</v>
      </c>
      <c r="Y39" s="7" t="s">
        <v>189</v>
      </c>
      <c r="Z39">
        <v>22</v>
      </c>
      <c r="AL39" s="7"/>
      <c r="DK39" s="7"/>
    </row>
    <row r="40" spans="1:115" x14ac:dyDescent="0.35">
      <c r="A40" s="7"/>
      <c r="C40" t="s">
        <v>316</v>
      </c>
      <c r="D40">
        <v>4</v>
      </c>
      <c r="DK40" s="7"/>
    </row>
    <row r="41" spans="1:115" x14ac:dyDescent="0.35">
      <c r="A41" s="7"/>
      <c r="C41" t="s">
        <v>367</v>
      </c>
      <c r="D41">
        <v>9</v>
      </c>
      <c r="DK41" s="7"/>
    </row>
    <row r="42" spans="1:115" x14ac:dyDescent="0.35">
      <c r="A42" s="7"/>
      <c r="C42" t="s">
        <v>317</v>
      </c>
      <c r="D42">
        <v>6</v>
      </c>
      <c r="DK42" s="7"/>
    </row>
    <row r="43" spans="1:115" x14ac:dyDescent="0.35">
      <c r="A43" s="7"/>
      <c r="C43" t="s">
        <v>313</v>
      </c>
      <c r="D43">
        <v>9</v>
      </c>
      <c r="DK43" s="7"/>
    </row>
    <row r="44" spans="1:115" x14ac:dyDescent="0.35">
      <c r="A44" s="7"/>
      <c r="C44" s="7" t="s">
        <v>374</v>
      </c>
      <c r="D44" s="7">
        <v>22</v>
      </c>
      <c r="DK44" s="7"/>
    </row>
    <row r="45" spans="1:115" x14ac:dyDescent="0.35">
      <c r="A45" s="7"/>
      <c r="C45" s="7" t="s">
        <v>312</v>
      </c>
      <c r="D45" s="7">
        <v>37</v>
      </c>
      <c r="DK45" s="7"/>
    </row>
    <row r="46" spans="1:115" x14ac:dyDescent="0.35">
      <c r="A46" s="7"/>
      <c r="C46" s="7" t="s">
        <v>369</v>
      </c>
      <c r="D46" s="7">
        <v>9</v>
      </c>
      <c r="DK46" s="7"/>
    </row>
    <row r="47" spans="1:115" x14ac:dyDescent="0.35">
      <c r="A47" s="7"/>
      <c r="C47" s="7" t="s">
        <v>368</v>
      </c>
      <c r="D47" s="7">
        <v>4</v>
      </c>
      <c r="DK47" s="7"/>
    </row>
    <row r="48" spans="1:115" x14ac:dyDescent="0.35">
      <c r="A48" s="7"/>
      <c r="C48" s="7" t="s">
        <v>373</v>
      </c>
      <c r="D48" s="7">
        <v>0</v>
      </c>
      <c r="DK48" s="7"/>
    </row>
    <row r="49" spans="1:115" x14ac:dyDescent="0.35">
      <c r="A49" s="7"/>
      <c r="C49" s="7" t="s">
        <v>315</v>
      </c>
      <c r="D49" s="7">
        <v>14</v>
      </c>
      <c r="DK49" s="7"/>
    </row>
    <row r="50" spans="1:115" x14ac:dyDescent="0.35">
      <c r="C50" s="7" t="s">
        <v>314</v>
      </c>
      <c r="D50" s="7">
        <v>11</v>
      </c>
      <c r="DK50" s="7"/>
    </row>
    <row r="51" spans="1:115" x14ac:dyDescent="0.35">
      <c r="C51" s="7" t="s">
        <v>366</v>
      </c>
      <c r="D51" s="7">
        <v>24</v>
      </c>
      <c r="DK51" s="7"/>
    </row>
    <row r="52" spans="1:115" x14ac:dyDescent="0.35">
      <c r="C52" s="7" t="s">
        <v>376</v>
      </c>
      <c r="D52" s="7">
        <f>SUM(D40:D51)</f>
        <v>149</v>
      </c>
      <c r="DK52" s="7"/>
    </row>
    <row r="53" spans="1:115" x14ac:dyDescent="0.35">
      <c r="DK53" s="7"/>
    </row>
    <row r="54" spans="1:115" x14ac:dyDescent="0.35">
      <c r="DK54" s="7"/>
    </row>
    <row r="55" spans="1:115" x14ac:dyDescent="0.35">
      <c r="DK55" s="7"/>
    </row>
    <row r="56" spans="1:115" x14ac:dyDescent="0.35">
      <c r="DK56" s="7"/>
    </row>
    <row r="57" spans="1:115" x14ac:dyDescent="0.35">
      <c r="DK57" s="7"/>
    </row>
    <row r="58" spans="1:115" x14ac:dyDescent="0.35">
      <c r="DK58" s="7"/>
    </row>
    <row r="59" spans="1:115" x14ac:dyDescent="0.35">
      <c r="DK59" s="7"/>
    </row>
    <row r="60" spans="1:115" x14ac:dyDescent="0.35">
      <c r="DK60" s="7"/>
    </row>
    <row r="61" spans="1:115" x14ac:dyDescent="0.35">
      <c r="DK61" s="7"/>
    </row>
    <row r="62" spans="1:115" x14ac:dyDescent="0.35">
      <c r="DK62" s="7"/>
    </row>
    <row r="63" spans="1:115" x14ac:dyDescent="0.35">
      <c r="DK63" s="7"/>
    </row>
    <row r="64" spans="1:115" x14ac:dyDescent="0.35">
      <c r="DK64" s="7"/>
    </row>
    <row r="65" spans="115:115" x14ac:dyDescent="0.35">
      <c r="DK65" s="7"/>
    </row>
    <row r="66" spans="115:115" x14ac:dyDescent="0.35">
      <c r="DK66" s="7"/>
    </row>
    <row r="67" spans="115:115" x14ac:dyDescent="0.35">
      <c r="DK67" s="7"/>
    </row>
    <row r="68" spans="115:115" x14ac:dyDescent="0.35">
      <c r="DK68" s="7"/>
    </row>
    <row r="69" spans="115:115" x14ac:dyDescent="0.35">
      <c r="DK69" s="7"/>
    </row>
    <row r="70" spans="115:115" x14ac:dyDescent="0.35">
      <c r="DK70" s="7"/>
    </row>
    <row r="71" spans="115:115" x14ac:dyDescent="0.35">
      <c r="DK71" s="7"/>
    </row>
    <row r="72" spans="115:115" x14ac:dyDescent="0.35">
      <c r="DK72" s="7"/>
    </row>
    <row r="73" spans="115:115" x14ac:dyDescent="0.35">
      <c r="DK73" s="7"/>
    </row>
    <row r="74" spans="115:115" x14ac:dyDescent="0.35">
      <c r="DK74" s="7"/>
    </row>
    <row r="75" spans="115:115" x14ac:dyDescent="0.35">
      <c r="DK75" s="7"/>
    </row>
    <row r="76" spans="115:115" x14ac:dyDescent="0.35">
      <c r="DK76" s="7"/>
    </row>
    <row r="77" spans="115:115" x14ac:dyDescent="0.35">
      <c r="DK77" s="7"/>
    </row>
    <row r="78" spans="115:115" x14ac:dyDescent="0.35">
      <c r="DK78" s="7"/>
    </row>
    <row r="79" spans="115:115" x14ac:dyDescent="0.35">
      <c r="DK79" s="7"/>
    </row>
    <row r="80" spans="115:115" x14ac:dyDescent="0.35">
      <c r="DK80" s="7"/>
    </row>
    <row r="81" spans="115:115" x14ac:dyDescent="0.35">
      <c r="DK81" s="7"/>
    </row>
    <row r="82" spans="115:115" x14ac:dyDescent="0.35">
      <c r="DK82" s="7"/>
    </row>
    <row r="83" spans="115:115" x14ac:dyDescent="0.35">
      <c r="DK83" s="7"/>
    </row>
    <row r="84" spans="115:115" x14ac:dyDescent="0.35">
      <c r="DK84" s="7"/>
    </row>
    <row r="85" spans="115:115" x14ac:dyDescent="0.35">
      <c r="DK85" s="7"/>
    </row>
    <row r="86" spans="115:115" x14ac:dyDescent="0.35">
      <c r="DK86" s="7"/>
    </row>
    <row r="87" spans="115:115" x14ac:dyDescent="0.35">
      <c r="DK87" s="7"/>
    </row>
    <row r="88" spans="115:115" x14ac:dyDescent="0.35">
      <c r="DK88" s="7"/>
    </row>
    <row r="89" spans="115:115" x14ac:dyDescent="0.35">
      <c r="DK89" s="7"/>
    </row>
    <row r="90" spans="115:115" x14ac:dyDescent="0.35">
      <c r="DK90" s="7"/>
    </row>
    <row r="91" spans="115:115" x14ac:dyDescent="0.35">
      <c r="DK91" s="7"/>
    </row>
    <row r="92" spans="115:115" x14ac:dyDescent="0.35">
      <c r="DK92" s="7"/>
    </row>
    <row r="93" spans="115:115" x14ac:dyDescent="0.35">
      <c r="DK93" s="7"/>
    </row>
    <row r="94" spans="115:115" x14ac:dyDescent="0.35">
      <c r="DK94" s="7"/>
    </row>
    <row r="95" spans="115:115" x14ac:dyDescent="0.35">
      <c r="DK95" s="7"/>
    </row>
    <row r="96" spans="115:115" x14ac:dyDescent="0.35">
      <c r="DK96" s="7"/>
    </row>
    <row r="97" spans="115:115" x14ac:dyDescent="0.35">
      <c r="DK97" s="7"/>
    </row>
    <row r="98" spans="115:115" x14ac:dyDescent="0.35">
      <c r="DK98" s="7"/>
    </row>
    <row r="99" spans="115:115" x14ac:dyDescent="0.35">
      <c r="DK99" s="7"/>
    </row>
    <row r="100" spans="115:115" x14ac:dyDescent="0.35">
      <c r="DK100" s="7"/>
    </row>
    <row r="101" spans="115:115" x14ac:dyDescent="0.35">
      <c r="DK101" s="7"/>
    </row>
    <row r="102" spans="115:115" x14ac:dyDescent="0.35">
      <c r="DK102" s="7"/>
    </row>
    <row r="103" spans="115:115" x14ac:dyDescent="0.35">
      <c r="DK103" s="7"/>
    </row>
    <row r="104" spans="115:115" x14ac:dyDescent="0.35">
      <c r="DK104" s="7"/>
    </row>
    <row r="105" spans="115:115" x14ac:dyDescent="0.35">
      <c r="DK105" s="7"/>
    </row>
    <row r="106" spans="115:115" x14ac:dyDescent="0.35">
      <c r="DK106" s="7"/>
    </row>
    <row r="107" spans="115:115" x14ac:dyDescent="0.35">
      <c r="DK107" s="7"/>
    </row>
    <row r="108" spans="115:115" x14ac:dyDescent="0.35">
      <c r="DK108" s="7"/>
    </row>
    <row r="109" spans="115:115" x14ac:dyDescent="0.35">
      <c r="DK109" s="7"/>
    </row>
    <row r="110" spans="115:115" x14ac:dyDescent="0.35">
      <c r="DK110" s="7"/>
    </row>
    <row r="111" spans="115:115" x14ac:dyDescent="0.35">
      <c r="DK111" s="7"/>
    </row>
    <row r="112" spans="115:115" x14ac:dyDescent="0.35">
      <c r="DK112" s="7"/>
    </row>
    <row r="113" spans="115:115" x14ac:dyDescent="0.35">
      <c r="DK113" s="7"/>
    </row>
    <row r="114" spans="115:115" x14ac:dyDescent="0.35">
      <c r="DK114" s="7"/>
    </row>
    <row r="115" spans="115:115" x14ac:dyDescent="0.35">
      <c r="DK115" s="7"/>
    </row>
    <row r="116" spans="115:115" x14ac:dyDescent="0.35">
      <c r="DK116" s="7"/>
    </row>
    <row r="117" spans="115:115" x14ac:dyDescent="0.35">
      <c r="DK117" s="7"/>
    </row>
    <row r="118" spans="115:115" x14ac:dyDescent="0.35">
      <c r="DK118" s="7"/>
    </row>
    <row r="119" spans="115:115" x14ac:dyDescent="0.35">
      <c r="DK119" s="7"/>
    </row>
    <row r="120" spans="115:115" x14ac:dyDescent="0.35">
      <c r="DK120" s="7"/>
    </row>
    <row r="121" spans="115:115" x14ac:dyDescent="0.35">
      <c r="DK121" s="7"/>
    </row>
    <row r="122" spans="115:115" x14ac:dyDescent="0.35">
      <c r="DK122" s="7"/>
    </row>
    <row r="123" spans="115:115" x14ac:dyDescent="0.35">
      <c r="DK123" s="7"/>
    </row>
    <row r="124" spans="115:115" x14ac:dyDescent="0.35">
      <c r="DK124" s="7"/>
    </row>
    <row r="125" spans="115:115" x14ac:dyDescent="0.35">
      <c r="DK125" s="7"/>
    </row>
    <row r="126" spans="115:115" x14ac:dyDescent="0.35">
      <c r="DK126" s="7"/>
    </row>
    <row r="127" spans="115:115" x14ac:dyDescent="0.35">
      <c r="DK127" s="7"/>
    </row>
    <row r="128" spans="115:115" x14ac:dyDescent="0.35">
      <c r="DK128" s="7"/>
    </row>
    <row r="129" spans="115:115" x14ac:dyDescent="0.35">
      <c r="DK129" s="7"/>
    </row>
    <row r="130" spans="115:115" x14ac:dyDescent="0.35">
      <c r="DK130" s="7"/>
    </row>
    <row r="131" spans="115:115" x14ac:dyDescent="0.35">
      <c r="DK131" s="7"/>
    </row>
    <row r="134" spans="115:115" ht="13.5" customHeight="1" x14ac:dyDescent="0.35"/>
  </sheetData>
  <autoFilter ref="A2:DK24" xr:uid="{EDA28AAE-DA5F-4760-8B83-D96827CEF238}"/>
  <mergeCells count="30">
    <mergeCell ref="Z1:AD1"/>
    <mergeCell ref="C1:H1"/>
    <mergeCell ref="J1:N1"/>
    <mergeCell ref="O1:S1"/>
    <mergeCell ref="T1:U1"/>
    <mergeCell ref="V1:Y1"/>
    <mergeCell ref="BR1:BS1"/>
    <mergeCell ref="AG1:AN1"/>
    <mergeCell ref="AO1:AP1"/>
    <mergeCell ref="AS1:AT1"/>
    <mergeCell ref="AU1:AX1"/>
    <mergeCell ref="AZ1:BB1"/>
    <mergeCell ref="BC1:BD1"/>
    <mergeCell ref="BE1:BG1"/>
    <mergeCell ref="BH1:BJ1"/>
    <mergeCell ref="BK1:BM1"/>
    <mergeCell ref="BN1:BO1"/>
    <mergeCell ref="BP1:BQ1"/>
    <mergeCell ref="DH1:DJ1"/>
    <mergeCell ref="BT1:BW1"/>
    <mergeCell ref="CC1:CE1"/>
    <mergeCell ref="CF1:CI1"/>
    <mergeCell ref="CJ1:CL1"/>
    <mergeCell ref="CM1:CP1"/>
    <mergeCell ref="CQ1:CR1"/>
    <mergeCell ref="CS1:CU1"/>
    <mergeCell ref="CV1:CX1"/>
    <mergeCell ref="CY1:DA1"/>
    <mergeCell ref="DB1:DD1"/>
    <mergeCell ref="DE1:DG1"/>
  </mergeCell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9A2D1-08DD-4EF6-AA28-EA7520DBCAA1}">
  <dimension ref="A1:DJ136"/>
  <sheetViews>
    <sheetView zoomScale="85" zoomScaleNormal="85" workbookViewId="0">
      <pane ySplit="2" topLeftCell="A33" activePane="bottomLeft" state="frozen"/>
      <selection pane="bottomLeft" activeCell="A2" sqref="A2"/>
    </sheetView>
  </sheetViews>
  <sheetFormatPr defaultRowHeight="14.5" x14ac:dyDescent="0.35"/>
  <cols>
    <col min="1" max="1" width="12" bestFit="1" customWidth="1"/>
    <col min="26" max="26" width="9.453125" bestFit="1" customWidth="1"/>
    <col min="46" max="46" width="8.81640625" customWidth="1"/>
    <col min="114" max="114" width="13.26953125" customWidth="1"/>
  </cols>
  <sheetData>
    <row r="1" spans="1:114" s="18" customFormat="1" ht="44" customHeight="1" thickBot="1" x14ac:dyDescent="0.85">
      <c r="A1" s="19">
        <v>1</v>
      </c>
      <c r="B1" s="19"/>
      <c r="C1" s="36">
        <v>2</v>
      </c>
      <c r="D1" s="37"/>
      <c r="E1" s="37"/>
      <c r="F1" s="37"/>
      <c r="G1" s="37"/>
      <c r="H1" s="38"/>
      <c r="I1" s="19">
        <v>3</v>
      </c>
      <c r="J1" s="39">
        <v>4</v>
      </c>
      <c r="K1" s="39"/>
      <c r="L1" s="39"/>
      <c r="M1" s="39"/>
      <c r="N1" s="39"/>
      <c r="O1" s="36">
        <v>5</v>
      </c>
      <c r="P1" s="37"/>
      <c r="Q1" s="37"/>
      <c r="R1" s="37"/>
      <c r="S1" s="38"/>
      <c r="T1" s="40">
        <v>6</v>
      </c>
      <c r="U1" s="40"/>
      <c r="V1" s="36">
        <v>7</v>
      </c>
      <c r="W1" s="37"/>
      <c r="X1" s="37"/>
      <c r="Y1" s="38"/>
      <c r="Z1" s="36" t="s">
        <v>380</v>
      </c>
      <c r="AA1" s="37"/>
      <c r="AB1" s="37"/>
      <c r="AC1" s="37"/>
      <c r="AD1" s="38"/>
      <c r="AE1" s="23" t="s">
        <v>381</v>
      </c>
      <c r="AF1" s="19">
        <v>9</v>
      </c>
      <c r="AG1" s="36">
        <v>10</v>
      </c>
      <c r="AH1" s="37"/>
      <c r="AI1" s="37"/>
      <c r="AJ1" s="37"/>
      <c r="AK1" s="37"/>
      <c r="AL1" s="37"/>
      <c r="AM1" s="37"/>
      <c r="AN1" s="38"/>
      <c r="AO1" s="36">
        <v>11</v>
      </c>
      <c r="AP1" s="37"/>
      <c r="AQ1" s="20" t="s">
        <v>382</v>
      </c>
      <c r="AR1" s="20" t="s">
        <v>383</v>
      </c>
      <c r="AS1" s="41" t="s">
        <v>384</v>
      </c>
      <c r="AT1" s="42"/>
      <c r="AU1" s="38">
        <v>13</v>
      </c>
      <c r="AV1" s="39"/>
      <c r="AW1" s="39"/>
      <c r="AX1" s="39"/>
      <c r="AY1" s="19">
        <v>14</v>
      </c>
      <c r="AZ1" s="36">
        <v>15</v>
      </c>
      <c r="BA1" s="37"/>
      <c r="BB1" s="38"/>
      <c r="BC1" s="36">
        <v>16</v>
      </c>
      <c r="BD1" s="38"/>
      <c r="BE1" s="36">
        <v>17</v>
      </c>
      <c r="BF1" s="37"/>
      <c r="BG1" s="38"/>
      <c r="BH1" s="36">
        <v>18</v>
      </c>
      <c r="BI1" s="37"/>
      <c r="BJ1" s="38"/>
      <c r="BK1" s="36">
        <v>19</v>
      </c>
      <c r="BL1" s="37"/>
      <c r="BM1" s="38"/>
      <c r="BN1" s="36">
        <v>20</v>
      </c>
      <c r="BO1" s="38"/>
      <c r="BP1" s="36">
        <v>21</v>
      </c>
      <c r="BQ1" s="38"/>
      <c r="BR1" s="36">
        <v>22</v>
      </c>
      <c r="BS1" s="38"/>
      <c r="BT1" s="36">
        <v>23</v>
      </c>
      <c r="BU1" s="37"/>
      <c r="BV1" s="37"/>
      <c r="BW1" s="38"/>
      <c r="BX1" s="19">
        <v>24</v>
      </c>
      <c r="BY1" s="19">
        <v>25</v>
      </c>
      <c r="BZ1" s="19">
        <v>26</v>
      </c>
      <c r="CA1" s="19">
        <v>27</v>
      </c>
      <c r="CB1" s="19">
        <v>28</v>
      </c>
      <c r="CC1" s="36">
        <v>29</v>
      </c>
      <c r="CD1" s="37"/>
      <c r="CE1" s="38"/>
      <c r="CF1" s="36">
        <v>30</v>
      </c>
      <c r="CG1" s="37"/>
      <c r="CH1" s="37"/>
      <c r="CI1" s="38"/>
      <c r="CJ1" s="36">
        <v>31</v>
      </c>
      <c r="CK1" s="37"/>
      <c r="CL1" s="38"/>
      <c r="CM1" s="36">
        <v>32</v>
      </c>
      <c r="CN1" s="37"/>
      <c r="CO1" s="37"/>
      <c r="CP1" s="38"/>
      <c r="CQ1" s="36">
        <v>33</v>
      </c>
      <c r="CR1" s="38"/>
      <c r="CS1" s="36">
        <v>34</v>
      </c>
      <c r="CT1" s="37"/>
      <c r="CU1" s="38"/>
      <c r="CV1" s="36">
        <v>35</v>
      </c>
      <c r="CW1" s="37"/>
      <c r="CX1" s="38"/>
      <c r="CY1" s="36">
        <v>36</v>
      </c>
      <c r="CZ1" s="37"/>
      <c r="DA1" s="38"/>
      <c r="DB1" s="36">
        <v>37</v>
      </c>
      <c r="DC1" s="37"/>
      <c r="DD1" s="38"/>
      <c r="DE1" s="36">
        <v>38</v>
      </c>
      <c r="DF1" s="37"/>
      <c r="DG1" s="38"/>
      <c r="DH1" s="36">
        <v>39</v>
      </c>
      <c r="DI1" s="37"/>
      <c r="DJ1" s="38"/>
    </row>
    <row r="2" spans="1:114" s="6" customFormat="1" ht="101.5" x14ac:dyDescent="0.35">
      <c r="A2" s="34" t="s">
        <v>377</v>
      </c>
      <c r="B2" s="4" t="s">
        <v>0</v>
      </c>
      <c r="C2" s="4" t="s">
        <v>1</v>
      </c>
      <c r="D2" s="4" t="s">
        <v>2</v>
      </c>
      <c r="E2" s="4" t="s">
        <v>3</v>
      </c>
      <c r="F2" s="4" t="s">
        <v>4</v>
      </c>
      <c r="G2" s="4" t="s">
        <v>5</v>
      </c>
      <c r="H2" s="11" t="s">
        <v>364</v>
      </c>
      <c r="I2" s="4" t="s">
        <v>6</v>
      </c>
      <c r="J2" s="4" t="s">
        <v>7</v>
      </c>
      <c r="K2" s="4" t="s">
        <v>8</v>
      </c>
      <c r="L2" s="4" t="s">
        <v>9</v>
      </c>
      <c r="M2" s="4" t="s">
        <v>10</v>
      </c>
      <c r="N2" s="4" t="s">
        <v>11</v>
      </c>
      <c r="O2" s="4" t="s">
        <v>12</v>
      </c>
      <c r="P2" s="4" t="s">
        <v>13</v>
      </c>
      <c r="Q2" s="4" t="s">
        <v>14</v>
      </c>
      <c r="R2" s="4" t="s">
        <v>15</v>
      </c>
      <c r="S2" s="4" t="s">
        <v>16</v>
      </c>
      <c r="T2" s="5" t="s">
        <v>17</v>
      </c>
      <c r="U2" s="5" t="s">
        <v>116</v>
      </c>
      <c r="V2" s="4" t="s">
        <v>18</v>
      </c>
      <c r="W2" s="4" t="s">
        <v>19</v>
      </c>
      <c r="X2" s="4" t="s">
        <v>20</v>
      </c>
      <c r="Y2" s="4" t="s">
        <v>21</v>
      </c>
      <c r="Z2" s="4" t="s">
        <v>22</v>
      </c>
      <c r="AA2" s="4" t="s">
        <v>23</v>
      </c>
      <c r="AB2" s="4" t="s">
        <v>24</v>
      </c>
      <c r="AC2" s="4" t="s">
        <v>25</v>
      </c>
      <c r="AD2" s="4" t="s">
        <v>26</v>
      </c>
      <c r="AE2" s="4" t="s">
        <v>27</v>
      </c>
      <c r="AF2" s="4" t="s">
        <v>28</v>
      </c>
      <c r="AG2" s="4" t="s">
        <v>29</v>
      </c>
      <c r="AH2" s="4" t="s">
        <v>159</v>
      </c>
      <c r="AI2" s="4" t="s">
        <v>30</v>
      </c>
      <c r="AJ2" s="4" t="s">
        <v>31</v>
      </c>
      <c r="AK2" s="4" t="s">
        <v>32</v>
      </c>
      <c r="AL2" s="4" t="s">
        <v>33</v>
      </c>
      <c r="AM2" s="4" t="s">
        <v>34</v>
      </c>
      <c r="AN2" s="4" t="s">
        <v>35</v>
      </c>
      <c r="AO2" s="5" t="s">
        <v>117</v>
      </c>
      <c r="AP2" s="5" t="s">
        <v>118</v>
      </c>
      <c r="AQ2" s="4" t="s">
        <v>36</v>
      </c>
      <c r="AR2" s="4" t="s">
        <v>37</v>
      </c>
      <c r="AS2" s="5" t="s">
        <v>38</v>
      </c>
      <c r="AT2" s="5" t="s">
        <v>119</v>
      </c>
      <c r="AU2" s="4" t="s">
        <v>286</v>
      </c>
      <c r="AV2" s="4" t="s">
        <v>287</v>
      </c>
      <c r="AW2" s="4" t="s">
        <v>288</v>
      </c>
      <c r="AX2" s="4" t="s">
        <v>289</v>
      </c>
      <c r="AY2" s="4" t="s">
        <v>39</v>
      </c>
      <c r="AZ2" s="4" t="s">
        <v>40</v>
      </c>
      <c r="BA2" s="4" t="s">
        <v>41</v>
      </c>
      <c r="BB2" s="4" t="s">
        <v>42</v>
      </c>
      <c r="BC2" s="5" t="s">
        <v>43</v>
      </c>
      <c r="BD2" s="5" t="s">
        <v>120</v>
      </c>
      <c r="BE2" s="4" t="s">
        <v>44</v>
      </c>
      <c r="BF2" s="4" t="s">
        <v>45</v>
      </c>
      <c r="BG2" s="4" t="s">
        <v>46</v>
      </c>
      <c r="BH2" s="4" t="s">
        <v>47</v>
      </c>
      <c r="BI2" s="4" t="s">
        <v>48</v>
      </c>
      <c r="BJ2" s="4" t="s">
        <v>49</v>
      </c>
      <c r="BK2" s="4" t="s">
        <v>50</v>
      </c>
      <c r="BL2" s="4" t="s">
        <v>51</v>
      </c>
      <c r="BM2" s="4" t="s">
        <v>52</v>
      </c>
      <c r="BN2" s="5" t="s">
        <v>53</v>
      </c>
      <c r="BO2" s="5" t="s">
        <v>121</v>
      </c>
      <c r="BP2" s="5" t="s">
        <v>54</v>
      </c>
      <c r="BQ2" s="5" t="s">
        <v>55</v>
      </c>
      <c r="BR2" s="5" t="s">
        <v>56</v>
      </c>
      <c r="BS2" s="5" t="s">
        <v>57</v>
      </c>
      <c r="BT2" s="4" t="s">
        <v>58</v>
      </c>
      <c r="BU2" s="4" t="s">
        <v>59</v>
      </c>
      <c r="BV2" s="4" t="s">
        <v>60</v>
      </c>
      <c r="BW2" s="4" t="s">
        <v>61</v>
      </c>
      <c r="BX2" s="4" t="s">
        <v>62</v>
      </c>
      <c r="BY2" s="4" t="s">
        <v>63</v>
      </c>
      <c r="BZ2" s="4" t="s">
        <v>64</v>
      </c>
      <c r="CA2" s="4" t="s">
        <v>65</v>
      </c>
      <c r="CB2" s="4" t="s">
        <v>66</v>
      </c>
      <c r="CC2" s="4" t="s">
        <v>67</v>
      </c>
      <c r="CD2" s="4" t="s">
        <v>68</v>
      </c>
      <c r="CE2" s="4" t="s">
        <v>69</v>
      </c>
      <c r="CF2" s="4" t="s">
        <v>70</v>
      </c>
      <c r="CG2" s="4" t="s">
        <v>71</v>
      </c>
      <c r="CH2" s="4" t="s">
        <v>72</v>
      </c>
      <c r="CI2" s="4" t="s">
        <v>73</v>
      </c>
      <c r="CJ2" s="4" t="s">
        <v>74</v>
      </c>
      <c r="CK2" s="4" t="s">
        <v>75</v>
      </c>
      <c r="CL2" s="4" t="s">
        <v>76</v>
      </c>
      <c r="CM2" s="4" t="s">
        <v>77</v>
      </c>
      <c r="CN2" s="4" t="s">
        <v>78</v>
      </c>
      <c r="CO2" s="4" t="s">
        <v>79</v>
      </c>
      <c r="CP2" s="4" t="s">
        <v>80</v>
      </c>
      <c r="CQ2" s="5" t="s">
        <v>81</v>
      </c>
      <c r="CR2" s="5" t="s">
        <v>82</v>
      </c>
      <c r="CS2" s="4" t="s">
        <v>83</v>
      </c>
      <c r="CT2" s="4" t="s">
        <v>84</v>
      </c>
      <c r="CU2" s="4" t="s">
        <v>85</v>
      </c>
      <c r="CV2" s="4" t="s">
        <v>86</v>
      </c>
      <c r="CW2" s="4" t="s">
        <v>87</v>
      </c>
      <c r="CX2" s="4" t="s">
        <v>88</v>
      </c>
      <c r="CY2" s="4" t="s">
        <v>89</v>
      </c>
      <c r="CZ2" s="4" t="s">
        <v>90</v>
      </c>
      <c r="DA2" s="4" t="s">
        <v>91</v>
      </c>
      <c r="DB2" s="4" t="s">
        <v>92</v>
      </c>
      <c r="DC2" s="4" t="s">
        <v>93</v>
      </c>
      <c r="DD2" s="4" t="s">
        <v>94</v>
      </c>
      <c r="DE2" s="4" t="s">
        <v>95</v>
      </c>
      <c r="DF2" s="4" t="s">
        <v>96</v>
      </c>
      <c r="DG2" s="4" t="s">
        <v>97</v>
      </c>
      <c r="DH2" s="4" t="s">
        <v>98</v>
      </c>
      <c r="DI2" s="4" t="s">
        <v>99</v>
      </c>
      <c r="DJ2" s="4" t="s">
        <v>100</v>
      </c>
    </row>
    <row r="3" spans="1:114" x14ac:dyDescent="0.35">
      <c r="A3" s="7" t="s">
        <v>372</v>
      </c>
      <c r="B3" s="1" t="s">
        <v>122</v>
      </c>
      <c r="C3" s="1">
        <v>0</v>
      </c>
      <c r="D3" s="1">
        <v>0</v>
      </c>
      <c r="E3" s="1">
        <v>0</v>
      </c>
      <c r="F3" s="1">
        <v>1</v>
      </c>
      <c r="G3" s="1">
        <v>0</v>
      </c>
      <c r="H3" s="1">
        <f>IF(C3=1,1,IF(D3=1,2,IF(E3=1,3,IF(F3=1,4,IF(G3=1,5,"not indicated")))))</f>
        <v>4</v>
      </c>
      <c r="I3" s="1">
        <v>1</v>
      </c>
      <c r="J3" s="1">
        <v>0</v>
      </c>
      <c r="K3" s="1">
        <v>0</v>
      </c>
      <c r="L3" s="1">
        <v>0</v>
      </c>
      <c r="M3" s="1">
        <v>0</v>
      </c>
      <c r="N3" s="1">
        <v>1</v>
      </c>
      <c r="O3" s="1">
        <v>0</v>
      </c>
      <c r="P3" s="1">
        <v>0</v>
      </c>
      <c r="Q3" s="1">
        <v>0</v>
      </c>
      <c r="R3" s="1">
        <v>0</v>
      </c>
      <c r="S3" s="1">
        <v>1</v>
      </c>
      <c r="T3" s="8">
        <v>1</v>
      </c>
      <c r="U3" s="8">
        <v>1</v>
      </c>
      <c r="V3" s="8">
        <v>1</v>
      </c>
      <c r="W3" s="8">
        <v>1</v>
      </c>
      <c r="X3" s="1">
        <v>0</v>
      </c>
      <c r="Y3" s="8">
        <v>0</v>
      </c>
      <c r="Z3" s="8" t="s">
        <v>370</v>
      </c>
      <c r="AA3" s="8" t="s">
        <v>370</v>
      </c>
      <c r="AB3" s="8" t="s">
        <v>370</v>
      </c>
      <c r="AC3" s="8" t="s">
        <v>370</v>
      </c>
      <c r="AD3" s="8" t="s">
        <v>370</v>
      </c>
      <c r="AE3" s="8">
        <v>0</v>
      </c>
      <c r="AF3" s="8">
        <v>7</v>
      </c>
      <c r="AG3" s="8">
        <v>1</v>
      </c>
      <c r="AH3" s="8">
        <v>0</v>
      </c>
      <c r="AI3" s="8">
        <v>0</v>
      </c>
      <c r="AJ3" s="8">
        <v>0</v>
      </c>
      <c r="AK3" s="8">
        <v>0</v>
      </c>
      <c r="AL3" s="8">
        <v>1</v>
      </c>
      <c r="AM3" s="8">
        <v>0</v>
      </c>
      <c r="AN3" s="8">
        <v>0</v>
      </c>
      <c r="AO3" s="8">
        <v>1</v>
      </c>
      <c r="AP3" s="8">
        <v>0</v>
      </c>
      <c r="AQ3" s="8">
        <v>1</v>
      </c>
      <c r="AR3" s="8">
        <v>0</v>
      </c>
      <c r="AS3" s="8">
        <v>1</v>
      </c>
      <c r="AT3" s="8">
        <v>0</v>
      </c>
      <c r="AU3" s="8">
        <v>0</v>
      </c>
      <c r="AV3" s="8">
        <v>1</v>
      </c>
      <c r="AW3" s="8">
        <v>0</v>
      </c>
      <c r="AX3" s="8">
        <v>0</v>
      </c>
      <c r="AY3" s="8">
        <v>1</v>
      </c>
      <c r="AZ3" s="8">
        <v>0</v>
      </c>
      <c r="BA3" s="8">
        <v>0</v>
      </c>
      <c r="BB3" s="8">
        <v>1</v>
      </c>
      <c r="BC3" s="8">
        <v>0</v>
      </c>
      <c r="BD3" s="8">
        <v>1</v>
      </c>
      <c r="BE3" s="8">
        <v>0</v>
      </c>
      <c r="BF3" s="8">
        <v>0</v>
      </c>
      <c r="BG3" s="8">
        <v>0</v>
      </c>
      <c r="BH3" s="8" t="s">
        <v>370</v>
      </c>
      <c r="BI3" s="8" t="s">
        <v>370</v>
      </c>
      <c r="BJ3" s="8" t="s">
        <v>370</v>
      </c>
      <c r="BK3" s="8">
        <v>0</v>
      </c>
      <c r="BL3" s="8">
        <v>1</v>
      </c>
      <c r="BM3" s="8">
        <v>0</v>
      </c>
      <c r="BN3" s="8">
        <v>0</v>
      </c>
      <c r="BO3" s="8">
        <v>1</v>
      </c>
      <c r="BP3" s="8" t="s">
        <v>370</v>
      </c>
      <c r="BQ3" s="8" t="s">
        <v>370</v>
      </c>
      <c r="BR3" s="8" t="s">
        <v>370</v>
      </c>
      <c r="BS3" s="8" t="s">
        <v>370</v>
      </c>
      <c r="BT3" s="8" t="s">
        <v>370</v>
      </c>
      <c r="BU3" s="8" t="s">
        <v>370</v>
      </c>
      <c r="BV3" s="8" t="s">
        <v>370</v>
      </c>
      <c r="BW3" s="8" t="s">
        <v>370</v>
      </c>
      <c r="BX3" s="8" t="s">
        <v>370</v>
      </c>
      <c r="BY3" s="8">
        <v>7</v>
      </c>
      <c r="BZ3" s="8">
        <v>1</v>
      </c>
      <c r="CA3" s="8">
        <v>2</v>
      </c>
      <c r="CB3" s="8">
        <v>2</v>
      </c>
      <c r="CC3" s="8">
        <v>1</v>
      </c>
      <c r="CD3" s="8">
        <v>0</v>
      </c>
      <c r="CE3" s="8">
        <v>0</v>
      </c>
      <c r="CF3" s="1">
        <v>1</v>
      </c>
      <c r="CG3" s="1">
        <v>0</v>
      </c>
      <c r="CH3" s="1">
        <v>0</v>
      </c>
      <c r="CI3" s="8">
        <v>0</v>
      </c>
      <c r="CJ3" s="8" t="s">
        <v>370</v>
      </c>
      <c r="CK3" s="8" t="s">
        <v>370</v>
      </c>
      <c r="CL3" s="8" t="s">
        <v>370</v>
      </c>
      <c r="CM3" s="8">
        <v>0</v>
      </c>
      <c r="CN3" s="8">
        <v>1</v>
      </c>
      <c r="CO3" s="8">
        <v>0</v>
      </c>
      <c r="CP3" s="8">
        <v>0</v>
      </c>
      <c r="CQ3" s="8" t="s">
        <v>370</v>
      </c>
      <c r="CR3" s="8" t="s">
        <v>370</v>
      </c>
      <c r="CS3" s="8">
        <v>1</v>
      </c>
      <c r="CT3" s="8">
        <v>0</v>
      </c>
      <c r="CU3" s="8">
        <v>0</v>
      </c>
      <c r="CV3" s="8">
        <v>1</v>
      </c>
      <c r="CW3" s="8">
        <v>0</v>
      </c>
      <c r="CX3" s="8">
        <v>0</v>
      </c>
      <c r="CY3" s="8" t="s">
        <v>370</v>
      </c>
      <c r="CZ3" s="8" t="s">
        <v>370</v>
      </c>
      <c r="DA3" s="8" t="s">
        <v>370</v>
      </c>
      <c r="DB3" s="8" t="s">
        <v>370</v>
      </c>
      <c r="DC3" s="8" t="s">
        <v>370</v>
      </c>
      <c r="DD3" s="8" t="s">
        <v>370</v>
      </c>
      <c r="DE3" s="8">
        <v>1</v>
      </c>
      <c r="DF3" s="8">
        <v>0</v>
      </c>
      <c r="DG3" s="8">
        <v>0</v>
      </c>
      <c r="DH3" s="8">
        <v>1</v>
      </c>
      <c r="DI3" s="8">
        <v>0</v>
      </c>
      <c r="DJ3" s="8">
        <v>0</v>
      </c>
    </row>
    <row r="4" spans="1:114" x14ac:dyDescent="0.35">
      <c r="A4" s="7" t="s">
        <v>372</v>
      </c>
      <c r="B4" s="1" t="s">
        <v>123</v>
      </c>
      <c r="C4" s="1">
        <v>0</v>
      </c>
      <c r="D4" s="1">
        <v>0</v>
      </c>
      <c r="E4" s="1">
        <v>0</v>
      </c>
      <c r="F4" s="1">
        <v>1</v>
      </c>
      <c r="G4" s="1">
        <v>0</v>
      </c>
      <c r="H4" s="1">
        <f t="shared" ref="H4:H39" si="0">IF(C4=1,1,IF(D4=1,2,IF(E4=1,3,IF(F4=1,4,IF(G4=1,5,"not indicated")))))</f>
        <v>4</v>
      </c>
      <c r="I4" s="1">
        <v>1</v>
      </c>
      <c r="J4" s="1">
        <v>1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1</v>
      </c>
      <c r="S4" s="1">
        <v>0</v>
      </c>
      <c r="T4" s="1">
        <v>1</v>
      </c>
      <c r="U4" s="1">
        <v>0</v>
      </c>
      <c r="V4" s="1">
        <v>1</v>
      </c>
      <c r="W4" s="1">
        <v>0</v>
      </c>
      <c r="X4" s="1">
        <v>0</v>
      </c>
      <c r="Y4" s="8">
        <v>0</v>
      </c>
      <c r="Z4" s="8">
        <v>0</v>
      </c>
      <c r="AA4" s="8">
        <v>1</v>
      </c>
      <c r="AB4" s="8">
        <v>0</v>
      </c>
      <c r="AC4" s="8">
        <v>0</v>
      </c>
      <c r="AD4" s="8">
        <v>0</v>
      </c>
      <c r="AE4" s="8">
        <v>0</v>
      </c>
      <c r="AF4" s="8">
        <v>4</v>
      </c>
      <c r="AG4" s="8">
        <v>0</v>
      </c>
      <c r="AH4" s="8">
        <v>1</v>
      </c>
      <c r="AI4" s="8">
        <v>0</v>
      </c>
      <c r="AJ4" s="8">
        <v>0</v>
      </c>
      <c r="AK4" s="8">
        <v>0</v>
      </c>
      <c r="AL4" s="8">
        <v>0</v>
      </c>
      <c r="AM4" s="8">
        <v>0</v>
      </c>
      <c r="AN4" s="8">
        <v>0</v>
      </c>
      <c r="AO4" s="8" t="s">
        <v>370</v>
      </c>
      <c r="AP4" s="8" t="s">
        <v>370</v>
      </c>
      <c r="AQ4" s="8">
        <v>1</v>
      </c>
      <c r="AR4" s="8">
        <v>0</v>
      </c>
      <c r="AS4" s="8" t="s">
        <v>370</v>
      </c>
      <c r="AT4" s="8" t="s">
        <v>370</v>
      </c>
      <c r="AU4" s="8" t="s">
        <v>370</v>
      </c>
      <c r="AV4" s="8" t="s">
        <v>370</v>
      </c>
      <c r="AW4" s="8" t="s">
        <v>370</v>
      </c>
      <c r="AX4" s="8" t="s">
        <v>370</v>
      </c>
      <c r="AY4" s="8">
        <v>1</v>
      </c>
      <c r="AZ4" s="8">
        <v>0</v>
      </c>
      <c r="BA4" s="8">
        <v>1</v>
      </c>
      <c r="BB4" s="8">
        <v>0</v>
      </c>
      <c r="BC4" s="8" t="s">
        <v>370</v>
      </c>
      <c r="BD4" s="8" t="s">
        <v>370</v>
      </c>
      <c r="BE4" s="8" t="s">
        <v>370</v>
      </c>
      <c r="BF4" s="8" t="s">
        <v>370</v>
      </c>
      <c r="BG4" s="8" t="s">
        <v>370</v>
      </c>
      <c r="BH4" s="8" t="s">
        <v>370</v>
      </c>
      <c r="BI4" s="8" t="s">
        <v>370</v>
      </c>
      <c r="BJ4" s="8" t="s">
        <v>370</v>
      </c>
      <c r="BK4" s="8" t="s">
        <v>370</v>
      </c>
      <c r="BL4" s="8" t="s">
        <v>370</v>
      </c>
      <c r="BM4" s="8" t="s">
        <v>370</v>
      </c>
      <c r="BN4" s="8" t="s">
        <v>370</v>
      </c>
      <c r="BO4" s="8" t="s">
        <v>370</v>
      </c>
      <c r="BP4" s="8" t="s">
        <v>370</v>
      </c>
      <c r="BQ4" s="8" t="s">
        <v>370</v>
      </c>
      <c r="BR4" s="8" t="s">
        <v>370</v>
      </c>
      <c r="BS4" s="8" t="s">
        <v>370</v>
      </c>
      <c r="BT4" s="8" t="s">
        <v>370</v>
      </c>
      <c r="BU4" s="8" t="s">
        <v>370</v>
      </c>
      <c r="BV4" s="8" t="s">
        <v>370</v>
      </c>
      <c r="BW4" s="8" t="s">
        <v>370</v>
      </c>
      <c r="BX4" s="8">
        <v>7</v>
      </c>
      <c r="BY4" s="8">
        <v>7</v>
      </c>
      <c r="BZ4" s="8">
        <v>6</v>
      </c>
      <c r="CA4" s="8">
        <v>2</v>
      </c>
      <c r="CB4" s="8">
        <v>4</v>
      </c>
      <c r="CC4" s="8">
        <v>0</v>
      </c>
      <c r="CD4" s="8">
        <v>1</v>
      </c>
      <c r="CE4" s="8">
        <v>0</v>
      </c>
      <c r="CF4" s="1">
        <v>0</v>
      </c>
      <c r="CG4" s="1">
        <v>0</v>
      </c>
      <c r="CH4" s="1">
        <v>1</v>
      </c>
      <c r="CI4" s="8">
        <v>0</v>
      </c>
      <c r="CJ4" s="8" t="s">
        <v>370</v>
      </c>
      <c r="CK4" s="8" t="s">
        <v>370</v>
      </c>
      <c r="CL4" s="8" t="s">
        <v>370</v>
      </c>
      <c r="CM4" s="8">
        <v>0</v>
      </c>
      <c r="CN4" s="8">
        <v>1</v>
      </c>
      <c r="CO4" s="8">
        <v>0</v>
      </c>
      <c r="CP4" s="8">
        <v>0</v>
      </c>
      <c r="CQ4" s="8" t="s">
        <v>370</v>
      </c>
      <c r="CR4" s="8" t="s">
        <v>370</v>
      </c>
      <c r="CS4" s="8">
        <v>1</v>
      </c>
      <c r="CT4" s="8">
        <v>0</v>
      </c>
      <c r="CU4" s="8">
        <v>0</v>
      </c>
      <c r="CV4" s="8">
        <v>0</v>
      </c>
      <c r="CW4" s="8">
        <v>1</v>
      </c>
      <c r="CX4" s="8">
        <v>0</v>
      </c>
      <c r="CY4" s="8" t="s">
        <v>370</v>
      </c>
      <c r="CZ4" s="8" t="s">
        <v>370</v>
      </c>
      <c r="DA4" s="8" t="s">
        <v>370</v>
      </c>
      <c r="DB4" s="8">
        <v>0</v>
      </c>
      <c r="DC4" s="8">
        <v>1</v>
      </c>
      <c r="DD4" s="8">
        <v>0</v>
      </c>
      <c r="DE4" s="8">
        <v>0</v>
      </c>
      <c r="DF4" s="8">
        <v>1</v>
      </c>
      <c r="DG4" s="8">
        <v>0</v>
      </c>
      <c r="DH4" s="8">
        <v>0</v>
      </c>
      <c r="DI4" s="8">
        <v>1</v>
      </c>
      <c r="DJ4" s="8">
        <v>0</v>
      </c>
    </row>
    <row r="5" spans="1:114" x14ac:dyDescent="0.35">
      <c r="A5" s="7" t="s">
        <v>372</v>
      </c>
      <c r="B5" s="1" t="s">
        <v>124</v>
      </c>
      <c r="C5" s="1">
        <v>0</v>
      </c>
      <c r="D5" s="1">
        <v>1</v>
      </c>
      <c r="E5" s="1">
        <v>0</v>
      </c>
      <c r="F5" s="1">
        <v>0</v>
      </c>
      <c r="G5" s="1">
        <v>0</v>
      </c>
      <c r="H5" s="1">
        <f t="shared" si="0"/>
        <v>2</v>
      </c>
      <c r="I5" s="1">
        <v>1</v>
      </c>
      <c r="J5" s="1">
        <v>1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1</v>
      </c>
      <c r="T5" s="1">
        <v>1</v>
      </c>
      <c r="U5" s="1">
        <v>0</v>
      </c>
      <c r="V5" s="1">
        <v>1</v>
      </c>
      <c r="W5" s="1">
        <v>0</v>
      </c>
      <c r="X5" s="1">
        <v>0</v>
      </c>
      <c r="Y5" s="8">
        <v>0</v>
      </c>
      <c r="Z5" s="8">
        <v>0</v>
      </c>
      <c r="AA5" s="8">
        <v>1</v>
      </c>
      <c r="AB5" s="8">
        <v>0</v>
      </c>
      <c r="AC5" s="8">
        <v>0</v>
      </c>
      <c r="AD5" s="8">
        <v>0</v>
      </c>
      <c r="AE5" s="8">
        <v>100</v>
      </c>
      <c r="AF5" s="8">
        <v>5</v>
      </c>
      <c r="AG5" s="8">
        <v>1</v>
      </c>
      <c r="AH5" s="8">
        <v>0</v>
      </c>
      <c r="AI5" s="8">
        <v>0</v>
      </c>
      <c r="AJ5" s="8">
        <v>0</v>
      </c>
      <c r="AK5" s="8">
        <v>0</v>
      </c>
      <c r="AL5" s="8">
        <v>0</v>
      </c>
      <c r="AM5" s="8">
        <v>0</v>
      </c>
      <c r="AN5" s="8">
        <v>0</v>
      </c>
      <c r="AO5" s="8">
        <v>1</v>
      </c>
      <c r="AP5" s="8">
        <v>0</v>
      </c>
      <c r="AQ5" s="8">
        <v>1</v>
      </c>
      <c r="AR5" s="8">
        <v>10</v>
      </c>
      <c r="AS5" s="8">
        <v>1</v>
      </c>
      <c r="AT5" s="8">
        <v>0</v>
      </c>
      <c r="AU5" s="8">
        <v>0</v>
      </c>
      <c r="AV5" s="8">
        <v>1</v>
      </c>
      <c r="AW5" s="8">
        <v>0</v>
      </c>
      <c r="AX5" s="8">
        <v>0</v>
      </c>
      <c r="AY5" s="8">
        <v>1</v>
      </c>
      <c r="AZ5" s="8">
        <v>0</v>
      </c>
      <c r="BA5" s="8">
        <v>1</v>
      </c>
      <c r="BB5" s="8">
        <v>0</v>
      </c>
      <c r="BC5" s="8">
        <v>0</v>
      </c>
      <c r="BD5" s="8">
        <v>1</v>
      </c>
      <c r="BE5" s="8">
        <v>0</v>
      </c>
      <c r="BF5" s="8">
        <v>0</v>
      </c>
      <c r="BG5" s="8">
        <v>0</v>
      </c>
      <c r="BH5" s="8">
        <v>1</v>
      </c>
      <c r="BI5" s="8">
        <v>1</v>
      </c>
      <c r="BJ5" s="8">
        <v>1</v>
      </c>
      <c r="BK5" s="8">
        <v>1</v>
      </c>
      <c r="BL5" s="8">
        <v>0</v>
      </c>
      <c r="BM5" s="8">
        <v>0</v>
      </c>
      <c r="BN5" s="8">
        <v>1</v>
      </c>
      <c r="BO5" s="8">
        <v>0</v>
      </c>
      <c r="BP5" s="8">
        <v>1</v>
      </c>
      <c r="BQ5" s="8">
        <v>0</v>
      </c>
      <c r="BR5" s="8">
        <v>1</v>
      </c>
      <c r="BS5" s="8">
        <v>0</v>
      </c>
      <c r="BT5" s="8">
        <v>7</v>
      </c>
      <c r="BU5" s="8">
        <v>7</v>
      </c>
      <c r="BV5" s="8">
        <v>5</v>
      </c>
      <c r="BW5" s="8">
        <v>7</v>
      </c>
      <c r="BX5" s="8">
        <v>4</v>
      </c>
      <c r="BY5" s="8">
        <v>4</v>
      </c>
      <c r="BZ5" s="8">
        <v>5</v>
      </c>
      <c r="CA5" s="8">
        <v>5</v>
      </c>
      <c r="CB5" s="8">
        <v>5</v>
      </c>
      <c r="CC5" s="8">
        <v>0</v>
      </c>
      <c r="CD5" s="8">
        <v>1</v>
      </c>
      <c r="CE5" s="8">
        <v>0</v>
      </c>
      <c r="CF5" s="1">
        <v>0</v>
      </c>
      <c r="CG5" s="1">
        <v>0</v>
      </c>
      <c r="CH5" s="1">
        <v>1</v>
      </c>
      <c r="CI5" s="8">
        <v>0</v>
      </c>
      <c r="CJ5" s="8">
        <v>0</v>
      </c>
      <c r="CK5" s="8">
        <v>0</v>
      </c>
      <c r="CL5" s="8">
        <v>1</v>
      </c>
      <c r="CM5" s="8">
        <v>1</v>
      </c>
      <c r="CN5" s="8">
        <v>0</v>
      </c>
      <c r="CO5" s="8">
        <v>0</v>
      </c>
      <c r="CP5" s="8">
        <v>0</v>
      </c>
      <c r="CQ5" s="8" t="s">
        <v>370</v>
      </c>
      <c r="CR5" s="8" t="s">
        <v>370</v>
      </c>
      <c r="CS5" s="8">
        <v>0</v>
      </c>
      <c r="CT5" s="8">
        <v>1</v>
      </c>
      <c r="CU5" s="8">
        <v>0</v>
      </c>
      <c r="CV5" s="8">
        <v>0</v>
      </c>
      <c r="CW5" s="8">
        <v>1</v>
      </c>
      <c r="CX5" s="8">
        <v>0</v>
      </c>
      <c r="CY5" s="8">
        <v>1</v>
      </c>
      <c r="CZ5" s="8">
        <v>0</v>
      </c>
      <c r="DA5" s="8">
        <v>0</v>
      </c>
      <c r="DB5" s="8" t="s">
        <v>370</v>
      </c>
      <c r="DC5" s="8" t="s">
        <v>370</v>
      </c>
      <c r="DD5" s="8" t="s">
        <v>370</v>
      </c>
      <c r="DE5" s="8">
        <v>0</v>
      </c>
      <c r="DF5" s="8">
        <v>1</v>
      </c>
      <c r="DG5" s="8">
        <v>0</v>
      </c>
      <c r="DH5" s="8">
        <v>0</v>
      </c>
      <c r="DI5" s="8">
        <v>1</v>
      </c>
      <c r="DJ5" s="8">
        <v>0</v>
      </c>
    </row>
    <row r="6" spans="1:114" x14ac:dyDescent="0.35">
      <c r="A6" s="7" t="s">
        <v>372</v>
      </c>
      <c r="B6" s="1" t="s">
        <v>125</v>
      </c>
      <c r="C6" s="1">
        <v>0</v>
      </c>
      <c r="D6" s="1">
        <v>1</v>
      </c>
      <c r="E6" s="1">
        <v>0</v>
      </c>
      <c r="F6" s="1">
        <v>0</v>
      </c>
      <c r="G6" s="1">
        <v>0</v>
      </c>
      <c r="H6" s="1">
        <f t="shared" si="0"/>
        <v>2</v>
      </c>
      <c r="I6" s="1">
        <v>1</v>
      </c>
      <c r="J6" s="1">
        <v>1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1</v>
      </c>
      <c r="S6" s="1">
        <v>0</v>
      </c>
      <c r="T6" s="1">
        <v>1</v>
      </c>
      <c r="U6" s="1">
        <v>0</v>
      </c>
      <c r="V6" s="1">
        <v>0</v>
      </c>
      <c r="W6" s="1">
        <v>0</v>
      </c>
      <c r="X6" s="1">
        <v>0</v>
      </c>
      <c r="Y6" s="8">
        <v>0</v>
      </c>
      <c r="Z6" s="8">
        <v>0</v>
      </c>
      <c r="AA6" s="8">
        <v>0</v>
      </c>
      <c r="AB6" s="8">
        <v>0</v>
      </c>
      <c r="AC6" s="8">
        <v>0</v>
      </c>
      <c r="AD6" s="8">
        <v>1</v>
      </c>
      <c r="AE6" s="8">
        <v>90</v>
      </c>
      <c r="AF6" s="8">
        <v>5</v>
      </c>
      <c r="AG6" s="8">
        <v>1</v>
      </c>
      <c r="AH6" s="8">
        <v>0</v>
      </c>
      <c r="AI6" s="8">
        <v>0</v>
      </c>
      <c r="AJ6" s="8">
        <v>0</v>
      </c>
      <c r="AK6" s="8">
        <v>0</v>
      </c>
      <c r="AL6" s="8">
        <v>0</v>
      </c>
      <c r="AM6" s="8">
        <v>0</v>
      </c>
      <c r="AN6" s="8">
        <v>0</v>
      </c>
      <c r="AO6" s="8">
        <v>1</v>
      </c>
      <c r="AP6" s="8">
        <v>0</v>
      </c>
      <c r="AQ6" s="8">
        <v>1</v>
      </c>
      <c r="AR6" s="8">
        <v>10</v>
      </c>
      <c r="AS6" s="8">
        <v>0</v>
      </c>
      <c r="AT6" s="8">
        <v>1</v>
      </c>
      <c r="AU6" s="8" t="s">
        <v>370</v>
      </c>
      <c r="AV6" s="8" t="s">
        <v>370</v>
      </c>
      <c r="AW6" s="8" t="s">
        <v>370</v>
      </c>
      <c r="AX6" s="8" t="s">
        <v>370</v>
      </c>
      <c r="AY6" s="8">
        <v>1</v>
      </c>
      <c r="AZ6" s="8">
        <v>0</v>
      </c>
      <c r="BA6" s="8">
        <v>1</v>
      </c>
      <c r="BB6" s="8">
        <v>0</v>
      </c>
      <c r="BC6" s="8">
        <v>0</v>
      </c>
      <c r="BD6" s="8">
        <v>1</v>
      </c>
      <c r="BE6" s="8">
        <v>0</v>
      </c>
      <c r="BF6" s="8">
        <v>0</v>
      </c>
      <c r="BG6" s="8">
        <v>0</v>
      </c>
      <c r="BH6" s="8">
        <v>1</v>
      </c>
      <c r="BI6" s="8">
        <v>0</v>
      </c>
      <c r="BJ6" s="8">
        <v>0</v>
      </c>
      <c r="BK6" s="8">
        <v>1</v>
      </c>
      <c r="BL6" s="8">
        <v>0</v>
      </c>
      <c r="BM6" s="8">
        <v>0</v>
      </c>
      <c r="BN6" s="8">
        <v>1</v>
      </c>
      <c r="BO6" s="8">
        <v>0</v>
      </c>
      <c r="BP6" s="8">
        <v>0</v>
      </c>
      <c r="BQ6" s="8">
        <v>1</v>
      </c>
      <c r="BR6" s="8">
        <v>0</v>
      </c>
      <c r="BS6" s="8">
        <v>1</v>
      </c>
      <c r="BT6" s="8">
        <v>7</v>
      </c>
      <c r="BU6" s="8">
        <v>6</v>
      </c>
      <c r="BV6" s="8">
        <v>4</v>
      </c>
      <c r="BW6" s="8">
        <v>6</v>
      </c>
      <c r="BX6" s="8">
        <v>6</v>
      </c>
      <c r="BY6" s="8">
        <v>6</v>
      </c>
      <c r="BZ6" s="8">
        <v>4</v>
      </c>
      <c r="CA6" s="8">
        <v>4</v>
      </c>
      <c r="CB6" s="8">
        <v>4</v>
      </c>
      <c r="CC6" s="8">
        <v>0</v>
      </c>
      <c r="CD6" s="8">
        <v>1</v>
      </c>
      <c r="CE6" s="8">
        <v>0</v>
      </c>
      <c r="CF6" s="1">
        <v>0</v>
      </c>
      <c r="CG6" s="1">
        <v>0</v>
      </c>
      <c r="CH6" s="1">
        <v>1</v>
      </c>
      <c r="CI6" s="8">
        <v>0</v>
      </c>
      <c r="CJ6" s="8">
        <v>0</v>
      </c>
      <c r="CK6" s="8">
        <v>0</v>
      </c>
      <c r="CL6" s="8">
        <v>1</v>
      </c>
      <c r="CM6" s="8" t="s">
        <v>370</v>
      </c>
      <c r="CN6" s="8" t="s">
        <v>370</v>
      </c>
      <c r="CO6" s="8" t="s">
        <v>370</v>
      </c>
      <c r="CP6" s="8" t="s">
        <v>370</v>
      </c>
      <c r="CQ6" s="8" t="s">
        <v>370</v>
      </c>
      <c r="CR6" s="8" t="s">
        <v>370</v>
      </c>
      <c r="CS6" s="8">
        <v>0</v>
      </c>
      <c r="CT6" s="8">
        <v>0</v>
      </c>
      <c r="CU6" s="8">
        <v>1</v>
      </c>
      <c r="CV6" s="8">
        <v>0</v>
      </c>
      <c r="CW6" s="8">
        <v>1</v>
      </c>
      <c r="CX6" s="8">
        <v>0</v>
      </c>
      <c r="CY6" s="8" t="s">
        <v>370</v>
      </c>
      <c r="CZ6" s="8" t="s">
        <v>370</v>
      </c>
      <c r="DA6" s="8" t="s">
        <v>370</v>
      </c>
      <c r="DB6" s="8">
        <v>1</v>
      </c>
      <c r="DC6" s="8">
        <v>0</v>
      </c>
      <c r="DD6" s="8">
        <v>0</v>
      </c>
      <c r="DE6" s="8" t="s">
        <v>370</v>
      </c>
      <c r="DF6" s="8" t="s">
        <v>370</v>
      </c>
      <c r="DG6" s="8" t="s">
        <v>370</v>
      </c>
      <c r="DH6" s="8">
        <v>1</v>
      </c>
      <c r="DI6" s="8">
        <v>0</v>
      </c>
      <c r="DJ6" s="8">
        <v>0</v>
      </c>
    </row>
    <row r="7" spans="1:114" x14ac:dyDescent="0.35">
      <c r="A7" s="7" t="s">
        <v>372</v>
      </c>
      <c r="B7" s="1" t="s">
        <v>126</v>
      </c>
      <c r="C7" s="1">
        <v>0</v>
      </c>
      <c r="D7" s="1">
        <v>1</v>
      </c>
      <c r="E7" s="1">
        <v>0</v>
      </c>
      <c r="F7" s="1">
        <v>0</v>
      </c>
      <c r="G7" s="1">
        <v>0</v>
      </c>
      <c r="H7" s="1">
        <f t="shared" si="0"/>
        <v>2</v>
      </c>
      <c r="I7" s="1">
        <v>1</v>
      </c>
      <c r="J7" s="1">
        <v>1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1</v>
      </c>
      <c r="T7" s="1">
        <v>1</v>
      </c>
      <c r="U7" s="1">
        <v>0</v>
      </c>
      <c r="V7" s="1">
        <v>0</v>
      </c>
      <c r="W7" s="1">
        <v>1</v>
      </c>
      <c r="X7" s="1">
        <v>0</v>
      </c>
      <c r="Y7" s="8">
        <v>0</v>
      </c>
      <c r="Z7" s="8">
        <v>0</v>
      </c>
      <c r="AA7" s="8">
        <v>0</v>
      </c>
      <c r="AB7" s="8">
        <v>0</v>
      </c>
      <c r="AC7" s="8">
        <v>0</v>
      </c>
      <c r="AD7" s="8">
        <v>1</v>
      </c>
      <c r="AE7" s="8">
        <v>0</v>
      </c>
      <c r="AF7" s="8">
        <v>4</v>
      </c>
      <c r="AG7" s="8">
        <v>0</v>
      </c>
      <c r="AH7" s="8">
        <v>1</v>
      </c>
      <c r="AI7" s="8">
        <v>0</v>
      </c>
      <c r="AJ7" s="8">
        <v>0</v>
      </c>
      <c r="AK7" s="8">
        <v>0</v>
      </c>
      <c r="AL7" s="8">
        <v>0</v>
      </c>
      <c r="AM7" s="8">
        <v>0</v>
      </c>
      <c r="AN7" s="8">
        <v>0</v>
      </c>
      <c r="AO7" s="8">
        <v>1</v>
      </c>
      <c r="AP7" s="8">
        <v>0</v>
      </c>
      <c r="AQ7" s="8">
        <v>1</v>
      </c>
      <c r="AR7" s="8">
        <v>10</v>
      </c>
      <c r="AS7" s="8">
        <v>1</v>
      </c>
      <c r="AT7" s="8">
        <v>0</v>
      </c>
      <c r="AU7" s="8">
        <v>0</v>
      </c>
      <c r="AV7" s="8">
        <v>0</v>
      </c>
      <c r="AW7" s="8">
        <v>1</v>
      </c>
      <c r="AX7" s="8">
        <v>0</v>
      </c>
      <c r="AY7" s="8">
        <v>1</v>
      </c>
      <c r="AZ7" s="8">
        <v>0</v>
      </c>
      <c r="BA7" s="8">
        <v>1</v>
      </c>
      <c r="BB7" s="8">
        <v>0</v>
      </c>
      <c r="BC7" s="8">
        <v>1</v>
      </c>
      <c r="BD7" s="8">
        <v>0</v>
      </c>
      <c r="BE7" s="8">
        <v>1</v>
      </c>
      <c r="BF7" s="8">
        <v>0</v>
      </c>
      <c r="BG7" s="8">
        <v>0</v>
      </c>
      <c r="BH7" s="8">
        <v>1</v>
      </c>
      <c r="BI7" s="8">
        <v>0</v>
      </c>
      <c r="BJ7" s="8">
        <v>0</v>
      </c>
      <c r="BK7" s="8">
        <v>1</v>
      </c>
      <c r="BL7" s="8">
        <v>0</v>
      </c>
      <c r="BM7" s="8">
        <v>0</v>
      </c>
      <c r="BN7" s="8">
        <v>1</v>
      </c>
      <c r="BO7" s="8">
        <v>0</v>
      </c>
      <c r="BP7" s="8">
        <v>1</v>
      </c>
      <c r="BQ7" s="8">
        <v>0</v>
      </c>
      <c r="BR7" s="8">
        <v>1</v>
      </c>
      <c r="BS7" s="8">
        <v>0</v>
      </c>
      <c r="BT7" s="8">
        <v>7</v>
      </c>
      <c r="BU7" s="8">
        <v>7</v>
      </c>
      <c r="BV7" s="8">
        <v>4</v>
      </c>
      <c r="BW7" s="8">
        <v>6</v>
      </c>
      <c r="BX7" s="8">
        <v>5</v>
      </c>
      <c r="BY7" s="8">
        <v>4</v>
      </c>
      <c r="BZ7" s="8">
        <v>4</v>
      </c>
      <c r="CA7" s="8">
        <v>4</v>
      </c>
      <c r="CB7" s="8">
        <v>4</v>
      </c>
      <c r="CC7" s="8">
        <v>0</v>
      </c>
      <c r="CD7" s="8">
        <v>1</v>
      </c>
      <c r="CE7" s="8">
        <v>0</v>
      </c>
      <c r="CF7" s="1">
        <v>0</v>
      </c>
      <c r="CG7" s="1">
        <v>0</v>
      </c>
      <c r="CH7" s="1">
        <v>1</v>
      </c>
      <c r="CI7" s="8">
        <v>0</v>
      </c>
      <c r="CJ7" s="8">
        <v>0</v>
      </c>
      <c r="CK7" s="8">
        <v>0</v>
      </c>
      <c r="CL7" s="8">
        <v>1</v>
      </c>
      <c r="CM7" s="8">
        <v>0</v>
      </c>
      <c r="CN7" s="8">
        <v>0</v>
      </c>
      <c r="CO7" s="8">
        <v>1</v>
      </c>
      <c r="CP7" s="8">
        <v>0</v>
      </c>
      <c r="CQ7" s="8">
        <v>1</v>
      </c>
      <c r="CR7" s="8">
        <v>0</v>
      </c>
      <c r="CS7" s="8">
        <v>0</v>
      </c>
      <c r="CT7" s="8">
        <v>0</v>
      </c>
      <c r="CU7" s="8">
        <v>1</v>
      </c>
      <c r="CV7" s="8">
        <v>0</v>
      </c>
      <c r="CW7" s="8">
        <v>1</v>
      </c>
      <c r="CX7" s="8">
        <v>0</v>
      </c>
      <c r="CY7" s="8">
        <v>0</v>
      </c>
      <c r="CZ7" s="8">
        <v>0</v>
      </c>
      <c r="DA7" s="8">
        <v>1</v>
      </c>
      <c r="DB7" s="8">
        <v>1</v>
      </c>
      <c r="DC7" s="8">
        <v>0</v>
      </c>
      <c r="DD7" s="8">
        <v>0</v>
      </c>
      <c r="DE7" s="8">
        <v>0</v>
      </c>
      <c r="DF7" s="8">
        <v>1</v>
      </c>
      <c r="DG7" s="8">
        <v>0</v>
      </c>
      <c r="DH7" s="8">
        <v>0</v>
      </c>
      <c r="DI7" s="8">
        <v>1</v>
      </c>
      <c r="DJ7" s="8">
        <v>0</v>
      </c>
    </row>
    <row r="8" spans="1:114" x14ac:dyDescent="0.35">
      <c r="A8" s="7" t="s">
        <v>372</v>
      </c>
      <c r="B8" s="1" t="s">
        <v>127</v>
      </c>
      <c r="C8" s="1">
        <v>1</v>
      </c>
      <c r="D8" s="1">
        <v>0</v>
      </c>
      <c r="E8" s="1">
        <v>0</v>
      </c>
      <c r="F8" s="1">
        <v>0</v>
      </c>
      <c r="G8" s="1">
        <v>0</v>
      </c>
      <c r="H8" s="1">
        <f t="shared" si="0"/>
        <v>1</v>
      </c>
      <c r="I8" s="1">
        <v>1</v>
      </c>
      <c r="J8" s="1">
        <v>1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1</v>
      </c>
      <c r="Q8" s="1">
        <v>0</v>
      </c>
      <c r="R8" s="1">
        <v>0</v>
      </c>
      <c r="S8" s="1">
        <v>0</v>
      </c>
      <c r="T8" s="1">
        <v>1</v>
      </c>
      <c r="U8" s="1">
        <v>0</v>
      </c>
      <c r="V8" s="1">
        <v>1</v>
      </c>
      <c r="W8" s="1">
        <v>0</v>
      </c>
      <c r="X8" s="1">
        <v>0</v>
      </c>
      <c r="Y8" s="8">
        <v>0</v>
      </c>
      <c r="Z8" s="8">
        <v>1</v>
      </c>
      <c r="AA8" s="8">
        <v>0</v>
      </c>
      <c r="AB8" s="8">
        <v>0</v>
      </c>
      <c r="AC8" s="8">
        <v>0</v>
      </c>
      <c r="AD8" s="8">
        <v>0</v>
      </c>
      <c r="AE8" s="8">
        <v>100</v>
      </c>
      <c r="AF8" s="8">
        <v>6</v>
      </c>
      <c r="AG8" s="8">
        <v>1</v>
      </c>
      <c r="AH8" s="8">
        <v>0</v>
      </c>
      <c r="AI8" s="8">
        <v>0</v>
      </c>
      <c r="AJ8" s="8">
        <v>0</v>
      </c>
      <c r="AK8" s="8">
        <v>0</v>
      </c>
      <c r="AL8" s="8">
        <v>0</v>
      </c>
      <c r="AM8" s="8">
        <v>0</v>
      </c>
      <c r="AN8" s="8">
        <v>0</v>
      </c>
      <c r="AO8" s="8">
        <v>0</v>
      </c>
      <c r="AP8" s="8">
        <v>1</v>
      </c>
      <c r="AQ8" s="8">
        <v>1</v>
      </c>
      <c r="AR8" s="8">
        <v>5</v>
      </c>
      <c r="AS8" s="8">
        <v>1</v>
      </c>
      <c r="AT8" s="8">
        <v>0</v>
      </c>
      <c r="AU8" s="8">
        <v>0</v>
      </c>
      <c r="AV8" s="8">
        <v>1</v>
      </c>
      <c r="AW8" s="8">
        <v>0</v>
      </c>
      <c r="AX8" s="8">
        <v>0</v>
      </c>
      <c r="AY8" s="8">
        <v>1</v>
      </c>
      <c r="AZ8" s="8">
        <v>0</v>
      </c>
      <c r="BA8" s="8">
        <v>0</v>
      </c>
      <c r="BB8" s="8">
        <v>1</v>
      </c>
      <c r="BC8" s="8">
        <v>1</v>
      </c>
      <c r="BD8" s="8">
        <v>0</v>
      </c>
      <c r="BE8" s="8">
        <v>0</v>
      </c>
      <c r="BF8" s="8">
        <v>0</v>
      </c>
      <c r="BG8" s="8">
        <v>1</v>
      </c>
      <c r="BH8" s="8">
        <v>0</v>
      </c>
      <c r="BI8" s="8">
        <v>0</v>
      </c>
      <c r="BJ8" s="8">
        <v>1</v>
      </c>
      <c r="BK8" s="8">
        <v>0</v>
      </c>
      <c r="BL8" s="8">
        <v>1</v>
      </c>
      <c r="BM8" s="8">
        <v>0</v>
      </c>
      <c r="BN8" s="8">
        <v>1</v>
      </c>
      <c r="BO8" s="8">
        <v>0</v>
      </c>
      <c r="BP8" s="8">
        <v>1</v>
      </c>
      <c r="BQ8" s="8">
        <v>0</v>
      </c>
      <c r="BR8" s="8">
        <v>0</v>
      </c>
      <c r="BS8" s="8">
        <v>1</v>
      </c>
      <c r="BT8" s="8">
        <v>7</v>
      </c>
      <c r="BU8" s="8">
        <v>7</v>
      </c>
      <c r="BV8" s="8">
        <v>7</v>
      </c>
      <c r="BW8" s="8">
        <v>7</v>
      </c>
      <c r="BX8" s="8">
        <v>6</v>
      </c>
      <c r="BY8" s="8">
        <v>6</v>
      </c>
      <c r="BZ8" s="8">
        <v>4</v>
      </c>
      <c r="CA8" s="8">
        <v>6</v>
      </c>
      <c r="CB8" s="8">
        <v>6</v>
      </c>
      <c r="CC8" s="8">
        <v>1</v>
      </c>
      <c r="CD8" s="8">
        <v>0</v>
      </c>
      <c r="CE8" s="8">
        <v>0</v>
      </c>
      <c r="CF8" s="1">
        <v>0</v>
      </c>
      <c r="CG8" s="1">
        <v>1</v>
      </c>
      <c r="CH8" s="1">
        <v>0</v>
      </c>
      <c r="CI8" s="8">
        <v>0</v>
      </c>
      <c r="CJ8" s="8">
        <v>0</v>
      </c>
      <c r="CK8" s="8">
        <v>0</v>
      </c>
      <c r="CL8" s="8">
        <v>1</v>
      </c>
      <c r="CM8" s="8">
        <v>0</v>
      </c>
      <c r="CN8" s="8">
        <v>1</v>
      </c>
      <c r="CO8" s="8">
        <v>0</v>
      </c>
      <c r="CP8" s="8">
        <v>0</v>
      </c>
      <c r="CQ8" s="8">
        <v>1</v>
      </c>
      <c r="CR8" s="8">
        <v>0</v>
      </c>
      <c r="CS8" s="8">
        <v>0</v>
      </c>
      <c r="CT8" s="8">
        <v>1</v>
      </c>
      <c r="CU8" s="8">
        <v>0</v>
      </c>
      <c r="CV8" s="8">
        <v>0</v>
      </c>
      <c r="CW8" s="8">
        <v>0</v>
      </c>
      <c r="CX8" s="8">
        <v>1</v>
      </c>
      <c r="CY8" s="8">
        <v>0</v>
      </c>
      <c r="CZ8" s="8">
        <v>1</v>
      </c>
      <c r="DA8" s="8">
        <v>0</v>
      </c>
      <c r="DB8" s="8">
        <v>0</v>
      </c>
      <c r="DC8" s="8">
        <v>1</v>
      </c>
      <c r="DD8" s="8">
        <v>0</v>
      </c>
      <c r="DE8" s="8">
        <v>1</v>
      </c>
      <c r="DF8" s="8">
        <v>0</v>
      </c>
      <c r="DG8" s="8">
        <v>0</v>
      </c>
      <c r="DH8" s="8">
        <v>0</v>
      </c>
      <c r="DI8" s="8">
        <v>1</v>
      </c>
      <c r="DJ8" s="8">
        <v>0</v>
      </c>
    </row>
    <row r="9" spans="1:114" x14ac:dyDescent="0.35">
      <c r="A9" s="7" t="s">
        <v>372</v>
      </c>
      <c r="B9" s="1" t="s">
        <v>128</v>
      </c>
      <c r="C9" s="1">
        <v>1</v>
      </c>
      <c r="D9" s="1">
        <v>0</v>
      </c>
      <c r="E9" s="1">
        <v>0</v>
      </c>
      <c r="F9" s="1">
        <v>0</v>
      </c>
      <c r="G9" s="1">
        <v>0</v>
      </c>
      <c r="H9" s="1">
        <f t="shared" si="0"/>
        <v>1</v>
      </c>
      <c r="I9" s="1">
        <v>1</v>
      </c>
      <c r="J9" s="1">
        <v>1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1</v>
      </c>
      <c r="R9" s="1">
        <v>0</v>
      </c>
      <c r="S9" s="1">
        <v>0</v>
      </c>
      <c r="T9" s="1">
        <v>1</v>
      </c>
      <c r="U9" s="1">
        <v>0</v>
      </c>
      <c r="V9" s="1">
        <v>1</v>
      </c>
      <c r="W9" s="1">
        <v>0</v>
      </c>
      <c r="X9" s="1">
        <v>0</v>
      </c>
      <c r="Y9" s="8">
        <v>0</v>
      </c>
      <c r="Z9" s="8">
        <v>1</v>
      </c>
      <c r="AA9" s="8">
        <v>0</v>
      </c>
      <c r="AB9" s="8">
        <v>0</v>
      </c>
      <c r="AC9" s="8">
        <v>0</v>
      </c>
      <c r="AD9" s="8">
        <v>0</v>
      </c>
      <c r="AE9" s="8">
        <v>100</v>
      </c>
      <c r="AF9" s="8">
        <v>7</v>
      </c>
      <c r="AG9" s="8">
        <v>1</v>
      </c>
      <c r="AH9" s="8">
        <v>0</v>
      </c>
      <c r="AI9" s="8">
        <v>0</v>
      </c>
      <c r="AJ9" s="8">
        <v>0</v>
      </c>
      <c r="AK9" s="8">
        <v>0</v>
      </c>
      <c r="AL9" s="8">
        <v>0</v>
      </c>
      <c r="AM9" s="8">
        <v>0</v>
      </c>
      <c r="AN9" s="8">
        <v>0</v>
      </c>
      <c r="AO9" s="8">
        <v>0</v>
      </c>
      <c r="AP9" s="8">
        <v>1</v>
      </c>
      <c r="AQ9" s="8">
        <v>1</v>
      </c>
      <c r="AR9" s="8">
        <v>5</v>
      </c>
      <c r="AS9" s="8">
        <v>1</v>
      </c>
      <c r="AT9" s="8">
        <v>0</v>
      </c>
      <c r="AU9" s="8">
        <v>1</v>
      </c>
      <c r="AV9" s="8">
        <v>0</v>
      </c>
      <c r="AW9" s="8">
        <v>0</v>
      </c>
      <c r="AX9" s="8">
        <v>0</v>
      </c>
      <c r="AY9" s="8">
        <v>1</v>
      </c>
      <c r="AZ9" s="8">
        <v>0</v>
      </c>
      <c r="BA9" s="8">
        <v>1</v>
      </c>
      <c r="BB9" s="8">
        <v>0</v>
      </c>
      <c r="BC9" s="8">
        <v>1</v>
      </c>
      <c r="BD9" s="8">
        <v>0</v>
      </c>
      <c r="BE9" s="8">
        <v>0</v>
      </c>
      <c r="BF9" s="8">
        <v>0</v>
      </c>
      <c r="BG9" s="8">
        <v>1</v>
      </c>
      <c r="BH9" s="8">
        <v>0</v>
      </c>
      <c r="BI9" s="8">
        <v>0</v>
      </c>
      <c r="BJ9" s="8">
        <v>1</v>
      </c>
      <c r="BK9" s="8">
        <v>0</v>
      </c>
      <c r="BL9" s="8">
        <v>1</v>
      </c>
      <c r="BM9" s="8">
        <v>0</v>
      </c>
      <c r="BN9" s="8">
        <v>1</v>
      </c>
      <c r="BO9" s="8">
        <v>0</v>
      </c>
      <c r="BP9" s="8">
        <v>1</v>
      </c>
      <c r="BQ9" s="8">
        <v>0</v>
      </c>
      <c r="BR9" s="8">
        <v>0</v>
      </c>
      <c r="BS9" s="8">
        <v>1</v>
      </c>
      <c r="BT9" s="8">
        <v>6</v>
      </c>
      <c r="BU9" s="8">
        <v>6</v>
      </c>
      <c r="BV9" s="8">
        <v>5</v>
      </c>
      <c r="BW9" s="8">
        <v>5</v>
      </c>
      <c r="BX9" s="8">
        <v>7</v>
      </c>
      <c r="BY9" s="8">
        <v>6</v>
      </c>
      <c r="BZ9" s="8">
        <v>5</v>
      </c>
      <c r="CA9" s="8">
        <v>6</v>
      </c>
      <c r="CB9" s="8">
        <v>6</v>
      </c>
      <c r="CC9" s="8">
        <v>0</v>
      </c>
      <c r="CD9" s="8">
        <v>1</v>
      </c>
      <c r="CE9" s="8">
        <v>0</v>
      </c>
      <c r="CF9" s="1">
        <v>0</v>
      </c>
      <c r="CG9" s="1">
        <v>0</v>
      </c>
      <c r="CH9" s="1">
        <v>1</v>
      </c>
      <c r="CI9" s="8">
        <v>0</v>
      </c>
      <c r="CJ9" s="8">
        <v>0</v>
      </c>
      <c r="CK9" s="8">
        <v>0</v>
      </c>
      <c r="CL9" s="8">
        <v>1</v>
      </c>
      <c r="CM9" s="8">
        <v>0</v>
      </c>
      <c r="CN9" s="8">
        <v>1</v>
      </c>
      <c r="CO9" s="8">
        <v>0</v>
      </c>
      <c r="CP9" s="8">
        <v>0</v>
      </c>
      <c r="CQ9" s="8">
        <v>0</v>
      </c>
      <c r="CR9" s="8">
        <v>1</v>
      </c>
      <c r="CS9" s="8">
        <v>0</v>
      </c>
      <c r="CT9" s="8">
        <v>1</v>
      </c>
      <c r="CU9" s="8">
        <v>0</v>
      </c>
      <c r="CV9" s="8">
        <v>1</v>
      </c>
      <c r="CW9" s="8">
        <v>0</v>
      </c>
      <c r="CX9" s="8">
        <v>0</v>
      </c>
      <c r="CY9" s="8">
        <v>1</v>
      </c>
      <c r="CZ9" s="8">
        <v>0</v>
      </c>
      <c r="DA9" s="8">
        <v>0</v>
      </c>
      <c r="DB9" s="8">
        <v>1</v>
      </c>
      <c r="DC9" s="8">
        <v>0</v>
      </c>
      <c r="DD9" s="8">
        <v>0</v>
      </c>
      <c r="DE9" s="8">
        <v>0</v>
      </c>
      <c r="DF9" s="8">
        <v>1</v>
      </c>
      <c r="DG9" s="8">
        <v>0</v>
      </c>
      <c r="DH9" s="8">
        <v>1</v>
      </c>
      <c r="DI9" s="8">
        <v>0</v>
      </c>
      <c r="DJ9" s="8">
        <v>0</v>
      </c>
    </row>
    <row r="10" spans="1:114" x14ac:dyDescent="0.35">
      <c r="A10" s="7" t="s">
        <v>372</v>
      </c>
      <c r="B10" s="1" t="s">
        <v>129</v>
      </c>
      <c r="C10" s="1">
        <v>0</v>
      </c>
      <c r="D10" s="1">
        <v>1</v>
      </c>
      <c r="E10" s="1">
        <v>0</v>
      </c>
      <c r="F10" s="1">
        <v>0</v>
      </c>
      <c r="G10" s="1">
        <v>0</v>
      </c>
      <c r="H10" s="1">
        <f t="shared" si="0"/>
        <v>2</v>
      </c>
      <c r="I10" s="1">
        <v>1</v>
      </c>
      <c r="J10" s="1">
        <v>0</v>
      </c>
      <c r="K10" s="1">
        <v>0</v>
      </c>
      <c r="L10" s="1">
        <v>1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1</v>
      </c>
      <c r="T10" s="1">
        <v>0</v>
      </c>
      <c r="U10" s="1">
        <v>1</v>
      </c>
      <c r="V10" s="1">
        <v>1</v>
      </c>
      <c r="W10" s="1">
        <v>0</v>
      </c>
      <c r="X10" s="1">
        <v>0</v>
      </c>
      <c r="Y10" s="8">
        <v>0</v>
      </c>
      <c r="Z10" s="8">
        <v>0</v>
      </c>
      <c r="AA10" s="8">
        <v>1</v>
      </c>
      <c r="AB10" s="8">
        <v>0</v>
      </c>
      <c r="AC10" s="8">
        <v>0</v>
      </c>
      <c r="AD10" s="8">
        <v>0</v>
      </c>
      <c r="AE10" s="8">
        <v>51</v>
      </c>
      <c r="AF10" s="8">
        <v>4</v>
      </c>
      <c r="AG10" s="8">
        <v>0</v>
      </c>
      <c r="AH10" s="8">
        <v>1</v>
      </c>
      <c r="AI10" s="8">
        <v>0</v>
      </c>
      <c r="AJ10" s="8">
        <v>0</v>
      </c>
      <c r="AK10" s="8">
        <v>0</v>
      </c>
      <c r="AL10" s="8">
        <v>0</v>
      </c>
      <c r="AM10" s="8">
        <v>0</v>
      </c>
      <c r="AN10" s="8">
        <v>0</v>
      </c>
      <c r="AO10" s="8">
        <v>0</v>
      </c>
      <c r="AP10" s="8">
        <v>1</v>
      </c>
      <c r="AQ10" s="8">
        <v>1</v>
      </c>
      <c r="AR10" s="8">
        <v>15</v>
      </c>
      <c r="AS10" s="8">
        <v>1</v>
      </c>
      <c r="AT10" s="8">
        <v>0</v>
      </c>
      <c r="AU10" s="8">
        <v>1</v>
      </c>
      <c r="AV10" s="8">
        <v>0</v>
      </c>
      <c r="AW10" s="8">
        <v>0</v>
      </c>
      <c r="AX10" s="8">
        <v>0</v>
      </c>
      <c r="AY10" s="8">
        <v>1</v>
      </c>
      <c r="AZ10" s="8">
        <v>0</v>
      </c>
      <c r="BA10" s="8">
        <v>0</v>
      </c>
      <c r="BB10" s="8">
        <v>1</v>
      </c>
      <c r="BC10" s="8">
        <v>1</v>
      </c>
      <c r="BD10" s="8">
        <v>0</v>
      </c>
      <c r="BE10" s="8">
        <v>1</v>
      </c>
      <c r="BF10" s="8">
        <v>1</v>
      </c>
      <c r="BG10" s="8">
        <v>0</v>
      </c>
      <c r="BH10" s="8">
        <v>1</v>
      </c>
      <c r="BI10" s="8">
        <v>0</v>
      </c>
      <c r="BJ10" s="8">
        <v>0</v>
      </c>
      <c r="BK10" s="8">
        <v>0</v>
      </c>
      <c r="BL10" s="8">
        <v>1</v>
      </c>
      <c r="BM10" s="8">
        <v>0</v>
      </c>
      <c r="BN10" s="8">
        <v>1</v>
      </c>
      <c r="BO10" s="8">
        <v>0</v>
      </c>
      <c r="BP10" s="8">
        <v>0</v>
      </c>
      <c r="BQ10" s="8">
        <v>1</v>
      </c>
      <c r="BR10" s="8">
        <v>1</v>
      </c>
      <c r="BS10" s="8">
        <v>0</v>
      </c>
      <c r="BT10" s="8">
        <v>7</v>
      </c>
      <c r="BU10" s="8">
        <v>7</v>
      </c>
      <c r="BV10" s="8">
        <v>5</v>
      </c>
      <c r="BW10" s="8">
        <v>4</v>
      </c>
      <c r="BX10" s="8">
        <v>7</v>
      </c>
      <c r="BY10" s="8">
        <v>5</v>
      </c>
      <c r="BZ10" s="8">
        <v>4</v>
      </c>
      <c r="CA10" s="8">
        <v>4</v>
      </c>
      <c r="CB10" s="8">
        <v>5</v>
      </c>
      <c r="CC10" s="8">
        <v>0</v>
      </c>
      <c r="CD10" s="8">
        <v>1</v>
      </c>
      <c r="CE10" s="8">
        <v>0</v>
      </c>
      <c r="CF10" s="1">
        <v>0</v>
      </c>
      <c r="CG10" s="1">
        <v>0</v>
      </c>
      <c r="CH10" s="1">
        <v>0</v>
      </c>
      <c r="CI10" s="8">
        <v>1</v>
      </c>
      <c r="CJ10" s="8">
        <v>1</v>
      </c>
      <c r="CK10" s="8">
        <v>0</v>
      </c>
      <c r="CL10" s="8">
        <v>0</v>
      </c>
      <c r="CM10" s="8">
        <v>1</v>
      </c>
      <c r="CN10" s="8">
        <v>0</v>
      </c>
      <c r="CO10" s="8">
        <v>0</v>
      </c>
      <c r="CP10" s="8">
        <v>0</v>
      </c>
      <c r="CQ10" s="8">
        <v>1</v>
      </c>
      <c r="CR10" s="8">
        <v>0</v>
      </c>
      <c r="CS10" s="8">
        <v>0</v>
      </c>
      <c r="CT10" s="8">
        <v>1</v>
      </c>
      <c r="CU10" s="8">
        <v>0</v>
      </c>
      <c r="CV10" s="8">
        <v>0</v>
      </c>
      <c r="CW10" s="8">
        <v>1</v>
      </c>
      <c r="CX10" s="8">
        <v>0</v>
      </c>
      <c r="CY10" s="8" t="s">
        <v>370</v>
      </c>
      <c r="CZ10" s="8" t="s">
        <v>370</v>
      </c>
      <c r="DA10" s="8" t="s">
        <v>370</v>
      </c>
      <c r="DB10" s="8">
        <v>1</v>
      </c>
      <c r="DC10" s="8">
        <v>0</v>
      </c>
      <c r="DD10" s="8">
        <v>0</v>
      </c>
      <c r="DE10" s="8">
        <v>0</v>
      </c>
      <c r="DF10" s="8">
        <v>1</v>
      </c>
      <c r="DG10" s="8">
        <v>0</v>
      </c>
      <c r="DH10" s="8">
        <v>0</v>
      </c>
      <c r="DI10" s="8">
        <v>1</v>
      </c>
      <c r="DJ10" s="8">
        <v>0</v>
      </c>
    </row>
    <row r="11" spans="1:114" x14ac:dyDescent="0.35">
      <c r="A11" s="7" t="s">
        <v>372</v>
      </c>
      <c r="B11" s="1" t="s">
        <v>130</v>
      </c>
      <c r="C11" s="1">
        <v>0</v>
      </c>
      <c r="D11" s="1">
        <v>1</v>
      </c>
      <c r="E11" s="1">
        <v>0</v>
      </c>
      <c r="F11" s="1">
        <v>0</v>
      </c>
      <c r="G11" s="1">
        <v>0</v>
      </c>
      <c r="H11" s="1">
        <f t="shared" si="0"/>
        <v>2</v>
      </c>
      <c r="I11" s="1">
        <v>1</v>
      </c>
      <c r="J11" s="1">
        <v>1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1</v>
      </c>
      <c r="T11" s="1">
        <v>1</v>
      </c>
      <c r="U11" s="1">
        <v>0</v>
      </c>
      <c r="V11" s="1">
        <v>1</v>
      </c>
      <c r="W11" s="1">
        <v>0</v>
      </c>
      <c r="X11" s="1">
        <v>0</v>
      </c>
      <c r="Y11" s="8">
        <v>0</v>
      </c>
      <c r="Z11" s="8">
        <v>1</v>
      </c>
      <c r="AA11" s="8">
        <v>0</v>
      </c>
      <c r="AB11" s="8">
        <v>0</v>
      </c>
      <c r="AC11" s="8">
        <v>0</v>
      </c>
      <c r="AD11" s="8">
        <v>0</v>
      </c>
      <c r="AE11" s="8">
        <v>100</v>
      </c>
      <c r="AF11" s="8">
        <v>5</v>
      </c>
      <c r="AG11" s="8">
        <v>1</v>
      </c>
      <c r="AH11" s="8">
        <v>0</v>
      </c>
      <c r="AI11" s="8">
        <v>0</v>
      </c>
      <c r="AJ11" s="8">
        <v>0</v>
      </c>
      <c r="AK11" s="8">
        <v>0</v>
      </c>
      <c r="AL11" s="8">
        <v>0</v>
      </c>
      <c r="AM11" s="8">
        <v>0</v>
      </c>
      <c r="AN11" s="8">
        <v>0</v>
      </c>
      <c r="AO11" s="8" t="s">
        <v>370</v>
      </c>
      <c r="AP11" s="8" t="s">
        <v>370</v>
      </c>
      <c r="AQ11" s="8">
        <v>1</v>
      </c>
      <c r="AR11" s="8">
        <v>0</v>
      </c>
      <c r="AS11" s="8">
        <v>1</v>
      </c>
      <c r="AT11" s="8">
        <v>0</v>
      </c>
      <c r="AU11" s="8">
        <v>0</v>
      </c>
      <c r="AV11" s="8">
        <v>1</v>
      </c>
      <c r="AW11" s="8">
        <v>0</v>
      </c>
      <c r="AX11" s="8">
        <v>0</v>
      </c>
      <c r="AY11" s="8">
        <v>1</v>
      </c>
      <c r="AZ11" s="8">
        <v>0</v>
      </c>
      <c r="BA11" s="8">
        <v>1</v>
      </c>
      <c r="BB11" s="8">
        <v>0</v>
      </c>
      <c r="BC11" s="8">
        <v>1</v>
      </c>
      <c r="BD11" s="8">
        <v>0</v>
      </c>
      <c r="BE11" s="8">
        <v>1</v>
      </c>
      <c r="BF11" s="8">
        <v>0</v>
      </c>
      <c r="BG11" s="8">
        <v>0</v>
      </c>
      <c r="BH11" s="8">
        <v>1</v>
      </c>
      <c r="BI11" s="8">
        <v>0</v>
      </c>
      <c r="BJ11" s="8">
        <v>0</v>
      </c>
      <c r="BK11" s="8">
        <v>0</v>
      </c>
      <c r="BL11" s="8">
        <v>1</v>
      </c>
      <c r="BM11" s="8">
        <v>0</v>
      </c>
      <c r="BN11" s="8">
        <v>0</v>
      </c>
      <c r="BO11" s="8">
        <v>1</v>
      </c>
      <c r="BP11" s="8">
        <v>0</v>
      </c>
      <c r="BQ11" s="8">
        <v>1</v>
      </c>
      <c r="BR11" s="8">
        <v>1</v>
      </c>
      <c r="BS11" s="8">
        <v>0</v>
      </c>
      <c r="BT11" s="8">
        <v>4</v>
      </c>
      <c r="BU11" s="8">
        <v>4</v>
      </c>
      <c r="BV11" s="8">
        <v>4</v>
      </c>
      <c r="BW11" s="8">
        <v>4</v>
      </c>
      <c r="BX11" s="8">
        <v>5</v>
      </c>
      <c r="BY11" s="8">
        <v>5</v>
      </c>
      <c r="BZ11" s="8">
        <v>5</v>
      </c>
      <c r="CA11" s="8">
        <v>5</v>
      </c>
      <c r="CB11" s="8">
        <v>5</v>
      </c>
      <c r="CC11" s="8">
        <v>0</v>
      </c>
      <c r="CD11" s="8">
        <v>1</v>
      </c>
      <c r="CE11" s="8">
        <v>0</v>
      </c>
      <c r="CF11" s="1">
        <v>0</v>
      </c>
      <c r="CG11" s="1">
        <v>1</v>
      </c>
      <c r="CH11" s="1">
        <v>0</v>
      </c>
      <c r="CI11" s="8">
        <v>0</v>
      </c>
      <c r="CJ11" s="8">
        <v>1</v>
      </c>
      <c r="CK11" s="8">
        <v>0</v>
      </c>
      <c r="CL11" s="8">
        <v>0</v>
      </c>
      <c r="CM11" s="8">
        <v>0</v>
      </c>
      <c r="CN11" s="8">
        <v>1</v>
      </c>
      <c r="CO11" s="8">
        <v>0</v>
      </c>
      <c r="CP11" s="8">
        <v>0</v>
      </c>
      <c r="CQ11" s="8">
        <v>1</v>
      </c>
      <c r="CR11" s="8">
        <v>0</v>
      </c>
      <c r="CS11" s="8">
        <v>1</v>
      </c>
      <c r="CT11" s="8">
        <v>0</v>
      </c>
      <c r="CU11" s="8">
        <v>0</v>
      </c>
      <c r="CV11" s="8">
        <v>0</v>
      </c>
      <c r="CW11" s="8">
        <v>1</v>
      </c>
      <c r="CX11" s="8">
        <v>0</v>
      </c>
      <c r="CY11" s="8">
        <v>1</v>
      </c>
      <c r="CZ11" s="8">
        <v>0</v>
      </c>
      <c r="DA11" s="8">
        <v>0</v>
      </c>
      <c r="DB11" s="8">
        <v>0</v>
      </c>
      <c r="DC11" s="8">
        <v>1</v>
      </c>
      <c r="DD11" s="8">
        <v>0</v>
      </c>
      <c r="DE11" s="8">
        <v>0</v>
      </c>
      <c r="DF11" s="8">
        <v>1</v>
      </c>
      <c r="DG11" s="8">
        <v>0</v>
      </c>
      <c r="DH11" s="8">
        <v>0</v>
      </c>
      <c r="DI11" s="8">
        <v>1</v>
      </c>
      <c r="DJ11" s="8">
        <v>0</v>
      </c>
    </row>
    <row r="12" spans="1:114" x14ac:dyDescent="0.35">
      <c r="A12" s="7" t="s">
        <v>372</v>
      </c>
      <c r="B12" s="1" t="s">
        <v>131</v>
      </c>
      <c r="C12" s="1">
        <v>0</v>
      </c>
      <c r="D12" s="1">
        <v>0</v>
      </c>
      <c r="E12" s="1">
        <v>1</v>
      </c>
      <c r="F12" s="1">
        <v>0</v>
      </c>
      <c r="G12" s="1">
        <v>0</v>
      </c>
      <c r="H12" s="1">
        <f t="shared" si="0"/>
        <v>3</v>
      </c>
      <c r="I12" s="1">
        <v>1</v>
      </c>
      <c r="J12" s="1">
        <v>1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1</v>
      </c>
      <c r="S12" s="1">
        <v>0</v>
      </c>
      <c r="T12" s="1">
        <v>1</v>
      </c>
      <c r="U12" s="1">
        <v>0</v>
      </c>
      <c r="V12" s="1">
        <v>1</v>
      </c>
      <c r="W12" s="1">
        <v>0</v>
      </c>
      <c r="X12" s="1">
        <v>0</v>
      </c>
      <c r="Y12" s="8">
        <v>0</v>
      </c>
      <c r="Z12" s="8">
        <v>0</v>
      </c>
      <c r="AA12" s="8">
        <v>0</v>
      </c>
      <c r="AB12" s="8">
        <v>1</v>
      </c>
      <c r="AC12" s="8">
        <v>0</v>
      </c>
      <c r="AD12" s="8">
        <v>0</v>
      </c>
      <c r="AE12" s="8">
        <v>100</v>
      </c>
      <c r="AF12" s="8">
        <v>6</v>
      </c>
      <c r="AG12" s="8">
        <v>1</v>
      </c>
      <c r="AH12" s="8">
        <v>0</v>
      </c>
      <c r="AI12" s="8">
        <v>0</v>
      </c>
      <c r="AJ12" s="8">
        <v>0</v>
      </c>
      <c r="AK12" s="8">
        <v>0</v>
      </c>
      <c r="AL12" s="8">
        <v>0</v>
      </c>
      <c r="AM12" s="8">
        <v>0</v>
      </c>
      <c r="AN12" s="8">
        <v>0</v>
      </c>
      <c r="AO12" s="8">
        <v>1</v>
      </c>
      <c r="AP12" s="8">
        <v>0</v>
      </c>
      <c r="AQ12" s="8">
        <v>1</v>
      </c>
      <c r="AR12" s="8">
        <v>0</v>
      </c>
      <c r="AS12" s="8">
        <v>1</v>
      </c>
      <c r="AT12" s="8">
        <v>0</v>
      </c>
      <c r="AU12" s="8">
        <v>0</v>
      </c>
      <c r="AV12" s="8">
        <v>0</v>
      </c>
      <c r="AW12" s="8">
        <v>1</v>
      </c>
      <c r="AX12" s="8">
        <v>0</v>
      </c>
      <c r="AY12" s="8">
        <v>1</v>
      </c>
      <c r="AZ12" s="8">
        <v>0</v>
      </c>
      <c r="BA12" s="8">
        <v>0</v>
      </c>
      <c r="BB12" s="8">
        <v>1</v>
      </c>
      <c r="BC12" s="8">
        <v>0</v>
      </c>
      <c r="BD12" s="8">
        <v>1</v>
      </c>
      <c r="BE12" s="8">
        <v>0</v>
      </c>
      <c r="BF12" s="8">
        <v>0</v>
      </c>
      <c r="BG12" s="8">
        <v>0</v>
      </c>
      <c r="BH12" s="8">
        <v>1</v>
      </c>
      <c r="BI12" s="8">
        <v>0</v>
      </c>
      <c r="BJ12" s="8">
        <v>0</v>
      </c>
      <c r="BK12" s="8">
        <v>0</v>
      </c>
      <c r="BL12" s="8">
        <v>1</v>
      </c>
      <c r="BM12" s="8">
        <v>0</v>
      </c>
      <c r="BN12" s="8">
        <v>1</v>
      </c>
      <c r="BO12" s="8">
        <v>0</v>
      </c>
      <c r="BP12" s="8">
        <v>1</v>
      </c>
      <c r="BQ12" s="8">
        <v>0</v>
      </c>
      <c r="BR12" s="8">
        <v>0</v>
      </c>
      <c r="BS12" s="8">
        <v>1</v>
      </c>
      <c r="BT12" s="8">
        <v>7</v>
      </c>
      <c r="BU12" s="8">
        <v>7</v>
      </c>
      <c r="BV12" s="8">
        <v>7</v>
      </c>
      <c r="BW12" s="8">
        <v>7</v>
      </c>
      <c r="BX12" s="8">
        <v>5</v>
      </c>
      <c r="BY12" s="8">
        <v>4</v>
      </c>
      <c r="BZ12" s="8">
        <v>4</v>
      </c>
      <c r="CA12" s="8">
        <v>4</v>
      </c>
      <c r="CB12" s="8">
        <v>4</v>
      </c>
      <c r="CC12" s="8">
        <v>0</v>
      </c>
      <c r="CD12" s="8">
        <v>1</v>
      </c>
      <c r="CE12" s="8">
        <v>0</v>
      </c>
      <c r="CF12" s="1">
        <v>0</v>
      </c>
      <c r="CG12" s="1">
        <v>1</v>
      </c>
      <c r="CH12" s="1">
        <v>0</v>
      </c>
      <c r="CI12" s="8">
        <v>0</v>
      </c>
      <c r="CJ12" s="8">
        <v>0</v>
      </c>
      <c r="CK12" s="8">
        <v>1</v>
      </c>
      <c r="CL12" s="8">
        <v>0</v>
      </c>
      <c r="CM12" s="8">
        <v>0</v>
      </c>
      <c r="CN12" s="8">
        <v>1</v>
      </c>
      <c r="CO12" s="8">
        <v>0</v>
      </c>
      <c r="CP12" s="8">
        <v>0</v>
      </c>
      <c r="CQ12" s="8">
        <v>0</v>
      </c>
      <c r="CR12" s="8">
        <v>1</v>
      </c>
      <c r="CS12" s="8">
        <v>0</v>
      </c>
      <c r="CT12" s="8">
        <v>1</v>
      </c>
      <c r="CU12" s="8">
        <v>0</v>
      </c>
      <c r="CV12" s="8">
        <v>0</v>
      </c>
      <c r="CW12" s="8">
        <v>1</v>
      </c>
      <c r="CX12" s="8">
        <v>0</v>
      </c>
      <c r="CY12" s="8">
        <v>1</v>
      </c>
      <c r="CZ12" s="8">
        <v>0</v>
      </c>
      <c r="DA12" s="8">
        <v>0</v>
      </c>
      <c r="DB12" s="8">
        <v>0</v>
      </c>
      <c r="DC12" s="8">
        <v>1</v>
      </c>
      <c r="DD12" s="8">
        <v>0</v>
      </c>
      <c r="DE12" s="8">
        <v>0</v>
      </c>
      <c r="DF12" s="8">
        <v>1</v>
      </c>
      <c r="DG12" s="8">
        <v>0</v>
      </c>
      <c r="DH12" s="8">
        <v>0</v>
      </c>
      <c r="DI12" s="8">
        <v>1</v>
      </c>
      <c r="DJ12" s="8">
        <v>0</v>
      </c>
    </row>
    <row r="13" spans="1:114" x14ac:dyDescent="0.35">
      <c r="A13" s="7" t="s">
        <v>372</v>
      </c>
      <c r="B13" s="1" t="s">
        <v>132</v>
      </c>
      <c r="C13" s="1">
        <v>0</v>
      </c>
      <c r="D13" s="1">
        <v>0</v>
      </c>
      <c r="E13" s="1">
        <v>0</v>
      </c>
      <c r="F13" s="1">
        <v>0</v>
      </c>
      <c r="G13" s="1">
        <v>1</v>
      </c>
      <c r="H13" s="1">
        <f t="shared" si="0"/>
        <v>5</v>
      </c>
      <c r="I13" s="1">
        <v>1</v>
      </c>
      <c r="J13" s="1">
        <v>0</v>
      </c>
      <c r="K13" s="1">
        <v>0</v>
      </c>
      <c r="L13" s="1">
        <v>1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1</v>
      </c>
      <c r="T13" s="1">
        <v>0</v>
      </c>
      <c r="U13" s="1">
        <v>1</v>
      </c>
      <c r="V13" s="1">
        <v>0</v>
      </c>
      <c r="W13" s="1">
        <v>1</v>
      </c>
      <c r="X13" s="1">
        <v>0</v>
      </c>
      <c r="Y13" s="8">
        <v>0</v>
      </c>
      <c r="Z13" s="8">
        <v>0</v>
      </c>
      <c r="AA13" s="8">
        <v>0</v>
      </c>
      <c r="AB13" s="8">
        <v>1</v>
      </c>
      <c r="AC13" s="8">
        <v>0</v>
      </c>
      <c r="AD13" s="8">
        <v>0</v>
      </c>
      <c r="AE13" s="8">
        <v>60</v>
      </c>
      <c r="AF13" s="8">
        <v>5</v>
      </c>
      <c r="AG13" s="8">
        <v>1</v>
      </c>
      <c r="AH13" s="8">
        <v>0</v>
      </c>
      <c r="AI13" s="8">
        <v>0</v>
      </c>
      <c r="AJ13" s="8">
        <v>0</v>
      </c>
      <c r="AK13" s="8">
        <v>0</v>
      </c>
      <c r="AL13" s="8">
        <v>0</v>
      </c>
      <c r="AM13" s="8">
        <v>0</v>
      </c>
      <c r="AN13" s="8">
        <v>0</v>
      </c>
      <c r="AO13" s="8">
        <v>1</v>
      </c>
      <c r="AP13" s="8">
        <v>0</v>
      </c>
      <c r="AQ13" s="8">
        <v>1</v>
      </c>
      <c r="AR13" s="8">
        <v>25</v>
      </c>
      <c r="AS13" s="8">
        <v>1</v>
      </c>
      <c r="AT13" s="8">
        <v>0</v>
      </c>
      <c r="AU13" s="8">
        <v>0</v>
      </c>
      <c r="AV13" s="8">
        <v>0</v>
      </c>
      <c r="AW13" s="8">
        <v>1</v>
      </c>
      <c r="AX13" s="8">
        <v>0</v>
      </c>
      <c r="AY13" s="8">
        <v>1</v>
      </c>
      <c r="AZ13" s="8">
        <v>0</v>
      </c>
      <c r="BA13" s="8">
        <v>0</v>
      </c>
      <c r="BB13" s="8">
        <v>1</v>
      </c>
      <c r="BC13" s="8">
        <v>0</v>
      </c>
      <c r="BD13" s="8">
        <v>1</v>
      </c>
      <c r="BE13" s="8">
        <v>0</v>
      </c>
      <c r="BF13" s="8">
        <v>0</v>
      </c>
      <c r="BG13" s="8">
        <v>0</v>
      </c>
      <c r="BH13" s="8" t="s">
        <v>370</v>
      </c>
      <c r="BI13" s="8" t="s">
        <v>370</v>
      </c>
      <c r="BJ13" s="8" t="s">
        <v>370</v>
      </c>
      <c r="BK13" s="8" t="s">
        <v>370</v>
      </c>
      <c r="BL13" s="8" t="s">
        <v>370</v>
      </c>
      <c r="BM13" s="8" t="s">
        <v>370</v>
      </c>
      <c r="BN13" s="8">
        <v>0</v>
      </c>
      <c r="BO13" s="8">
        <v>1</v>
      </c>
      <c r="BP13" s="8">
        <v>1</v>
      </c>
      <c r="BQ13" s="8">
        <v>1</v>
      </c>
      <c r="BR13" s="8">
        <v>1</v>
      </c>
      <c r="BS13" s="8">
        <v>0</v>
      </c>
      <c r="BT13" s="8">
        <v>5</v>
      </c>
      <c r="BU13" s="8">
        <v>5</v>
      </c>
      <c r="BV13" s="8">
        <v>5</v>
      </c>
      <c r="BW13" s="8">
        <v>5</v>
      </c>
      <c r="BX13" s="8">
        <v>7</v>
      </c>
      <c r="BY13" s="8">
        <v>6</v>
      </c>
      <c r="BZ13" s="8">
        <v>4</v>
      </c>
      <c r="CA13" s="8">
        <v>5</v>
      </c>
      <c r="CB13" s="8">
        <v>5</v>
      </c>
      <c r="CC13" s="8">
        <v>1</v>
      </c>
      <c r="CD13" s="8">
        <v>0</v>
      </c>
      <c r="CE13" s="8">
        <v>0</v>
      </c>
      <c r="CF13" s="1">
        <v>0</v>
      </c>
      <c r="CG13" s="1">
        <v>0</v>
      </c>
      <c r="CH13" s="1">
        <v>1</v>
      </c>
      <c r="CI13" s="8">
        <v>0</v>
      </c>
      <c r="CJ13" s="8">
        <v>0</v>
      </c>
      <c r="CK13" s="8">
        <v>0</v>
      </c>
      <c r="CL13" s="8">
        <v>1</v>
      </c>
      <c r="CM13" s="8">
        <v>0</v>
      </c>
      <c r="CN13" s="8">
        <v>0</v>
      </c>
      <c r="CO13" s="8">
        <v>1</v>
      </c>
      <c r="CP13" s="8">
        <v>0</v>
      </c>
      <c r="CQ13" s="8">
        <v>0</v>
      </c>
      <c r="CR13" s="8">
        <v>1</v>
      </c>
      <c r="CS13" s="8">
        <v>0</v>
      </c>
      <c r="CT13" s="8">
        <v>1</v>
      </c>
      <c r="CU13" s="8">
        <v>0</v>
      </c>
      <c r="CV13" s="8">
        <v>0</v>
      </c>
      <c r="CW13" s="8">
        <v>0</v>
      </c>
      <c r="CX13" s="8">
        <v>1</v>
      </c>
      <c r="CY13" s="8" t="s">
        <v>370</v>
      </c>
      <c r="CZ13" s="8" t="s">
        <v>370</v>
      </c>
      <c r="DA13" s="8" t="s">
        <v>370</v>
      </c>
      <c r="DB13" s="8" t="s">
        <v>370</v>
      </c>
      <c r="DC13" s="8" t="s">
        <v>370</v>
      </c>
      <c r="DD13" s="8" t="s">
        <v>370</v>
      </c>
      <c r="DE13" s="8" t="s">
        <v>370</v>
      </c>
      <c r="DF13" s="8" t="s">
        <v>370</v>
      </c>
      <c r="DG13" s="8" t="s">
        <v>370</v>
      </c>
      <c r="DH13" s="8">
        <v>0</v>
      </c>
      <c r="DI13" s="8">
        <v>1</v>
      </c>
      <c r="DJ13" s="8">
        <v>0</v>
      </c>
    </row>
    <row r="14" spans="1:114" x14ac:dyDescent="0.35">
      <c r="A14" s="7" t="s">
        <v>372</v>
      </c>
      <c r="B14" s="1" t="s">
        <v>133</v>
      </c>
      <c r="C14" s="1">
        <v>0</v>
      </c>
      <c r="D14" s="1">
        <v>0</v>
      </c>
      <c r="E14" s="1">
        <v>0</v>
      </c>
      <c r="F14" s="1">
        <v>1</v>
      </c>
      <c r="G14" s="1">
        <v>0</v>
      </c>
      <c r="H14" s="1">
        <f t="shared" si="0"/>
        <v>4</v>
      </c>
      <c r="I14" s="1">
        <v>1</v>
      </c>
      <c r="J14" s="1">
        <v>1</v>
      </c>
      <c r="K14" s="1">
        <v>0</v>
      </c>
      <c r="L14" s="1">
        <v>0</v>
      </c>
      <c r="M14" s="1">
        <v>0</v>
      </c>
      <c r="N14" s="1">
        <v>0</v>
      </c>
      <c r="O14" s="1">
        <v>0</v>
      </c>
      <c r="P14" s="1">
        <v>0</v>
      </c>
      <c r="Q14" s="1">
        <v>0</v>
      </c>
      <c r="R14" s="1">
        <v>1</v>
      </c>
      <c r="S14" s="1">
        <v>0</v>
      </c>
      <c r="T14" s="1">
        <v>1</v>
      </c>
      <c r="U14" s="1">
        <v>0</v>
      </c>
      <c r="V14" s="1">
        <v>1</v>
      </c>
      <c r="W14" s="1">
        <v>0</v>
      </c>
      <c r="X14" s="1">
        <v>0</v>
      </c>
      <c r="Y14" s="8">
        <v>0</v>
      </c>
      <c r="Z14" s="8">
        <v>1</v>
      </c>
      <c r="AA14" s="8">
        <v>0</v>
      </c>
      <c r="AB14" s="8">
        <v>0</v>
      </c>
      <c r="AC14" s="8">
        <v>0</v>
      </c>
      <c r="AD14" s="8">
        <v>0</v>
      </c>
      <c r="AE14" s="8">
        <v>100</v>
      </c>
      <c r="AF14" s="8">
        <v>6</v>
      </c>
      <c r="AG14" s="8">
        <v>0</v>
      </c>
      <c r="AH14" s="8">
        <v>1</v>
      </c>
      <c r="AI14" s="8">
        <v>0</v>
      </c>
      <c r="AJ14" s="8">
        <v>0</v>
      </c>
      <c r="AK14" s="8">
        <v>0</v>
      </c>
      <c r="AL14" s="8">
        <v>0</v>
      </c>
      <c r="AM14" s="8">
        <v>0</v>
      </c>
      <c r="AN14" s="8">
        <v>0</v>
      </c>
      <c r="AO14" s="8">
        <v>1</v>
      </c>
      <c r="AP14" s="8">
        <v>0</v>
      </c>
      <c r="AQ14" s="8">
        <v>1</v>
      </c>
      <c r="AR14" s="8">
        <v>0</v>
      </c>
      <c r="AS14" s="8">
        <v>1</v>
      </c>
      <c r="AT14" s="8">
        <v>0</v>
      </c>
      <c r="AU14" s="8">
        <v>0</v>
      </c>
      <c r="AV14" s="8">
        <v>1</v>
      </c>
      <c r="AW14" s="8">
        <v>0</v>
      </c>
      <c r="AX14" s="8">
        <v>0</v>
      </c>
      <c r="AY14" s="8">
        <v>1</v>
      </c>
      <c r="AZ14" s="8">
        <v>0</v>
      </c>
      <c r="BA14" s="8">
        <v>0</v>
      </c>
      <c r="BB14" s="8">
        <v>1</v>
      </c>
      <c r="BC14" s="8">
        <v>0</v>
      </c>
      <c r="BD14" s="8">
        <v>1</v>
      </c>
      <c r="BE14" s="8">
        <v>0</v>
      </c>
      <c r="BF14" s="8">
        <v>0</v>
      </c>
      <c r="BG14" s="8">
        <v>0</v>
      </c>
      <c r="BH14" s="8">
        <v>1</v>
      </c>
      <c r="BI14" s="8">
        <v>0</v>
      </c>
      <c r="BJ14" s="8">
        <v>0</v>
      </c>
      <c r="BK14" s="8">
        <v>0</v>
      </c>
      <c r="BL14" s="8">
        <v>1</v>
      </c>
      <c r="BM14" s="8">
        <v>0</v>
      </c>
      <c r="BN14" s="8">
        <v>1</v>
      </c>
      <c r="BO14" s="8">
        <v>0</v>
      </c>
      <c r="BP14" s="8">
        <v>0</v>
      </c>
      <c r="BQ14" s="8">
        <v>1</v>
      </c>
      <c r="BR14" s="8">
        <v>0</v>
      </c>
      <c r="BS14" s="8">
        <v>1</v>
      </c>
      <c r="BT14" s="8">
        <v>4</v>
      </c>
      <c r="BU14" s="8">
        <v>4</v>
      </c>
      <c r="BV14" s="8">
        <v>4</v>
      </c>
      <c r="BW14" s="8">
        <v>5</v>
      </c>
      <c r="BX14" s="8">
        <v>7</v>
      </c>
      <c r="BY14" s="8">
        <v>7</v>
      </c>
      <c r="BZ14" s="8">
        <v>2</v>
      </c>
      <c r="CA14" s="8">
        <v>6</v>
      </c>
      <c r="CB14" s="8">
        <v>6</v>
      </c>
      <c r="CC14" s="8">
        <v>1</v>
      </c>
      <c r="CD14" s="8">
        <v>0</v>
      </c>
      <c r="CE14" s="8">
        <v>0</v>
      </c>
      <c r="CF14" s="1">
        <v>0</v>
      </c>
      <c r="CG14" s="1">
        <v>1</v>
      </c>
      <c r="CH14" s="1">
        <v>0</v>
      </c>
      <c r="CI14" s="8">
        <v>0</v>
      </c>
      <c r="CJ14" s="8">
        <v>1</v>
      </c>
      <c r="CK14" s="8">
        <v>0</v>
      </c>
      <c r="CL14" s="8">
        <v>0</v>
      </c>
      <c r="CM14" s="8">
        <v>0</v>
      </c>
      <c r="CN14" s="8">
        <v>1</v>
      </c>
      <c r="CO14" s="8">
        <v>0</v>
      </c>
      <c r="CP14" s="8">
        <v>0</v>
      </c>
      <c r="CQ14" s="8">
        <v>0</v>
      </c>
      <c r="CR14" s="8">
        <v>1</v>
      </c>
      <c r="CS14" s="8">
        <v>1</v>
      </c>
      <c r="CT14" s="8">
        <v>0</v>
      </c>
      <c r="CU14" s="8">
        <v>0</v>
      </c>
      <c r="CV14" s="8">
        <v>0</v>
      </c>
      <c r="CW14" s="8">
        <v>1</v>
      </c>
      <c r="CX14" s="8">
        <v>0</v>
      </c>
      <c r="CY14" s="8">
        <v>1</v>
      </c>
      <c r="CZ14" s="8">
        <v>0</v>
      </c>
      <c r="DA14" s="8">
        <v>0</v>
      </c>
      <c r="DB14" s="8">
        <v>1</v>
      </c>
      <c r="DC14" s="8">
        <v>0</v>
      </c>
      <c r="DD14" s="8">
        <v>0</v>
      </c>
      <c r="DE14" s="8">
        <v>1</v>
      </c>
      <c r="DF14" s="8">
        <v>0</v>
      </c>
      <c r="DG14" s="8">
        <v>0</v>
      </c>
      <c r="DH14" s="8">
        <v>1</v>
      </c>
      <c r="DI14" s="8">
        <v>0</v>
      </c>
      <c r="DJ14" s="8">
        <v>0</v>
      </c>
    </row>
    <row r="15" spans="1:114" x14ac:dyDescent="0.35">
      <c r="A15" s="7" t="s">
        <v>372</v>
      </c>
      <c r="B15" s="1" t="s">
        <v>134</v>
      </c>
      <c r="C15" s="1">
        <v>0</v>
      </c>
      <c r="D15" s="1">
        <v>0</v>
      </c>
      <c r="E15" s="1">
        <v>0</v>
      </c>
      <c r="F15" s="1">
        <v>1</v>
      </c>
      <c r="G15" s="1">
        <v>0</v>
      </c>
      <c r="H15" s="1">
        <f t="shared" si="0"/>
        <v>4</v>
      </c>
      <c r="I15" s="1">
        <v>1</v>
      </c>
      <c r="J15" s="1">
        <v>0</v>
      </c>
      <c r="K15" s="1">
        <v>0</v>
      </c>
      <c r="L15" s="1">
        <v>0</v>
      </c>
      <c r="M15" s="1">
        <v>0</v>
      </c>
      <c r="N15" s="1">
        <v>1</v>
      </c>
      <c r="O15" s="1">
        <v>0</v>
      </c>
      <c r="P15" s="1">
        <v>0</v>
      </c>
      <c r="Q15" s="1">
        <v>0</v>
      </c>
      <c r="R15" s="1">
        <v>1</v>
      </c>
      <c r="S15" s="1">
        <v>0</v>
      </c>
      <c r="T15" s="1">
        <v>1</v>
      </c>
      <c r="U15" s="1">
        <v>0</v>
      </c>
      <c r="V15" s="1">
        <v>0</v>
      </c>
      <c r="W15" s="1">
        <v>1</v>
      </c>
      <c r="X15" s="1">
        <v>0</v>
      </c>
      <c r="Y15" s="8">
        <v>0</v>
      </c>
      <c r="Z15" s="8">
        <v>0</v>
      </c>
      <c r="AA15" s="8">
        <v>0</v>
      </c>
      <c r="AB15" s="8">
        <v>0</v>
      </c>
      <c r="AC15" s="8">
        <v>0</v>
      </c>
      <c r="AD15" s="8">
        <v>1</v>
      </c>
      <c r="AE15" s="8">
        <v>80</v>
      </c>
      <c r="AF15" s="8">
        <v>6</v>
      </c>
      <c r="AG15" s="8">
        <v>1</v>
      </c>
      <c r="AH15" s="8">
        <v>0</v>
      </c>
      <c r="AI15" s="8">
        <v>0</v>
      </c>
      <c r="AJ15" s="8">
        <v>0</v>
      </c>
      <c r="AK15" s="8">
        <v>0</v>
      </c>
      <c r="AL15" s="8">
        <v>1</v>
      </c>
      <c r="AM15" s="8">
        <v>0</v>
      </c>
      <c r="AN15" s="8">
        <v>0</v>
      </c>
      <c r="AO15" s="8">
        <v>1</v>
      </c>
      <c r="AP15" s="8">
        <v>0</v>
      </c>
      <c r="AQ15" s="8">
        <v>1</v>
      </c>
      <c r="AR15" s="8">
        <v>20</v>
      </c>
      <c r="AS15" s="8">
        <v>1</v>
      </c>
      <c r="AT15" s="8">
        <v>0</v>
      </c>
      <c r="AU15" s="8">
        <v>0</v>
      </c>
      <c r="AV15" s="8">
        <v>0</v>
      </c>
      <c r="AW15" s="8">
        <v>1</v>
      </c>
      <c r="AX15" s="8">
        <v>0</v>
      </c>
      <c r="AY15" s="8">
        <v>1</v>
      </c>
      <c r="AZ15" s="8">
        <v>1</v>
      </c>
      <c r="BA15" s="8">
        <v>0</v>
      </c>
      <c r="BB15" s="8">
        <v>0</v>
      </c>
      <c r="BC15" s="8">
        <v>0</v>
      </c>
      <c r="BD15" s="8">
        <v>1</v>
      </c>
      <c r="BE15" s="8">
        <v>0</v>
      </c>
      <c r="BF15" s="8">
        <v>0</v>
      </c>
      <c r="BG15" s="8">
        <v>0</v>
      </c>
      <c r="BH15" s="8">
        <v>1</v>
      </c>
      <c r="BI15" s="8">
        <v>1</v>
      </c>
      <c r="BJ15" s="8">
        <v>0</v>
      </c>
      <c r="BK15" s="8">
        <v>0</v>
      </c>
      <c r="BL15" s="8">
        <v>1</v>
      </c>
      <c r="BM15" s="8">
        <v>0</v>
      </c>
      <c r="BN15" s="8">
        <v>1</v>
      </c>
      <c r="BO15" s="8">
        <v>0</v>
      </c>
      <c r="BP15" s="8">
        <v>0</v>
      </c>
      <c r="BQ15" s="8">
        <v>1</v>
      </c>
      <c r="BR15" s="8">
        <v>0</v>
      </c>
      <c r="BS15" s="8">
        <v>1</v>
      </c>
      <c r="BT15" s="8">
        <v>6</v>
      </c>
      <c r="BU15" s="8">
        <v>7</v>
      </c>
      <c r="BV15" s="8">
        <v>3</v>
      </c>
      <c r="BW15" s="8">
        <v>5</v>
      </c>
      <c r="BX15" s="8">
        <v>4</v>
      </c>
      <c r="BY15" s="8">
        <v>5</v>
      </c>
      <c r="BZ15" s="8">
        <v>4</v>
      </c>
      <c r="CA15" s="8">
        <v>2</v>
      </c>
      <c r="CB15" s="8">
        <v>2</v>
      </c>
      <c r="CC15" s="8">
        <v>0</v>
      </c>
      <c r="CD15" s="8">
        <v>1</v>
      </c>
      <c r="CE15" s="8">
        <v>0</v>
      </c>
      <c r="CF15" s="1">
        <v>0</v>
      </c>
      <c r="CG15" s="1">
        <v>0</v>
      </c>
      <c r="CH15" s="1">
        <v>1</v>
      </c>
      <c r="CI15" s="8">
        <v>0</v>
      </c>
      <c r="CJ15" s="8">
        <v>0</v>
      </c>
      <c r="CK15" s="8">
        <v>0</v>
      </c>
      <c r="CL15" s="8">
        <v>1</v>
      </c>
      <c r="CM15" s="8">
        <v>1</v>
      </c>
      <c r="CN15" s="8">
        <v>0</v>
      </c>
      <c r="CO15" s="8">
        <v>0</v>
      </c>
      <c r="CP15" s="8">
        <v>0</v>
      </c>
      <c r="CQ15" s="8" t="s">
        <v>370</v>
      </c>
      <c r="CR15" s="8" t="s">
        <v>370</v>
      </c>
      <c r="CS15" s="8">
        <v>1</v>
      </c>
      <c r="CT15" s="8">
        <v>0</v>
      </c>
      <c r="CU15" s="8">
        <v>0</v>
      </c>
      <c r="CV15" s="8">
        <v>0</v>
      </c>
      <c r="CW15" s="8">
        <v>0</v>
      </c>
      <c r="CX15" s="8">
        <v>1</v>
      </c>
      <c r="CY15" s="8" t="s">
        <v>370</v>
      </c>
      <c r="CZ15" s="8" t="s">
        <v>370</v>
      </c>
      <c r="DA15" s="8" t="s">
        <v>370</v>
      </c>
      <c r="DB15" s="8" t="s">
        <v>370</v>
      </c>
      <c r="DC15" s="8" t="s">
        <v>370</v>
      </c>
      <c r="DD15" s="8" t="s">
        <v>370</v>
      </c>
      <c r="DE15" s="8" t="s">
        <v>370</v>
      </c>
      <c r="DF15" s="8" t="s">
        <v>370</v>
      </c>
      <c r="DG15" s="8" t="s">
        <v>370</v>
      </c>
      <c r="DH15" s="8">
        <v>1</v>
      </c>
      <c r="DI15" s="8">
        <v>0</v>
      </c>
      <c r="DJ15" s="8">
        <v>0</v>
      </c>
    </row>
    <row r="16" spans="1:114" x14ac:dyDescent="0.35">
      <c r="A16" s="7" t="s">
        <v>372</v>
      </c>
      <c r="B16" s="1" t="s">
        <v>135</v>
      </c>
      <c r="C16" s="1">
        <v>0</v>
      </c>
      <c r="D16" s="1">
        <v>1</v>
      </c>
      <c r="E16" s="1">
        <v>0</v>
      </c>
      <c r="F16" s="1">
        <v>0</v>
      </c>
      <c r="G16" s="1">
        <v>0</v>
      </c>
      <c r="H16" s="1">
        <f t="shared" si="0"/>
        <v>2</v>
      </c>
      <c r="I16" s="1">
        <v>1</v>
      </c>
      <c r="J16" s="1">
        <v>0</v>
      </c>
      <c r="K16" s="1">
        <v>0</v>
      </c>
      <c r="L16" s="1">
        <v>1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1</v>
      </c>
      <c r="T16" s="1">
        <v>1</v>
      </c>
      <c r="U16" s="1">
        <v>0</v>
      </c>
      <c r="V16" s="1">
        <v>1</v>
      </c>
      <c r="W16" s="1">
        <v>0</v>
      </c>
      <c r="X16" s="1">
        <v>0</v>
      </c>
      <c r="Y16" s="8">
        <v>0</v>
      </c>
      <c r="Z16" s="8">
        <v>0</v>
      </c>
      <c r="AA16" s="8">
        <v>0</v>
      </c>
      <c r="AB16" s="8">
        <v>0</v>
      </c>
      <c r="AC16" s="8">
        <v>1</v>
      </c>
      <c r="AD16" s="8">
        <v>0</v>
      </c>
      <c r="AE16" s="8">
        <v>100</v>
      </c>
      <c r="AF16" s="8">
        <v>5</v>
      </c>
      <c r="AG16" s="8">
        <v>1</v>
      </c>
      <c r="AH16" s="8">
        <v>0</v>
      </c>
      <c r="AI16" s="8">
        <v>0</v>
      </c>
      <c r="AJ16" s="8">
        <v>0</v>
      </c>
      <c r="AK16" s="8">
        <v>0</v>
      </c>
      <c r="AL16" s="8">
        <v>0</v>
      </c>
      <c r="AM16" s="8">
        <v>0</v>
      </c>
      <c r="AN16" s="8">
        <v>0</v>
      </c>
      <c r="AO16" s="8">
        <v>1</v>
      </c>
      <c r="AP16" s="8">
        <v>0</v>
      </c>
      <c r="AQ16" s="8">
        <v>1</v>
      </c>
      <c r="AR16" s="8">
        <v>15</v>
      </c>
      <c r="AS16" s="8">
        <v>1</v>
      </c>
      <c r="AT16" s="8">
        <v>0</v>
      </c>
      <c r="AU16" s="8">
        <v>0</v>
      </c>
      <c r="AV16" s="8">
        <v>1</v>
      </c>
      <c r="AW16" s="8">
        <v>0</v>
      </c>
      <c r="AX16" s="8">
        <v>0</v>
      </c>
      <c r="AY16" s="8">
        <v>1</v>
      </c>
      <c r="AZ16" s="8">
        <v>0</v>
      </c>
      <c r="BA16" s="8">
        <v>1</v>
      </c>
      <c r="BB16" s="8">
        <v>0</v>
      </c>
      <c r="BC16" s="8">
        <v>0</v>
      </c>
      <c r="BD16" s="8">
        <v>1</v>
      </c>
      <c r="BE16" s="8">
        <v>0</v>
      </c>
      <c r="BF16" s="8">
        <v>0</v>
      </c>
      <c r="BG16" s="8">
        <v>0</v>
      </c>
      <c r="BH16" s="8">
        <v>0</v>
      </c>
      <c r="BI16" s="8">
        <v>1</v>
      </c>
      <c r="BJ16" s="8">
        <v>0</v>
      </c>
      <c r="BK16" s="8">
        <v>0</v>
      </c>
      <c r="BL16" s="8">
        <v>1</v>
      </c>
      <c r="BM16" s="8">
        <v>0</v>
      </c>
      <c r="BN16" s="8">
        <v>1</v>
      </c>
      <c r="BO16" s="8">
        <v>0</v>
      </c>
      <c r="BP16" s="8">
        <v>0</v>
      </c>
      <c r="BQ16" s="8">
        <v>1</v>
      </c>
      <c r="BR16" s="8">
        <v>0</v>
      </c>
      <c r="BS16" s="8">
        <v>1</v>
      </c>
      <c r="BT16" s="8">
        <v>7</v>
      </c>
      <c r="BU16" s="8">
        <v>6</v>
      </c>
      <c r="BV16" s="8">
        <v>6</v>
      </c>
      <c r="BW16" s="8">
        <v>6</v>
      </c>
      <c r="BX16" s="8">
        <v>3</v>
      </c>
      <c r="BY16" s="8">
        <v>6</v>
      </c>
      <c r="BZ16" s="8">
        <v>1</v>
      </c>
      <c r="CA16" s="8">
        <v>6</v>
      </c>
      <c r="CB16" s="8">
        <v>3</v>
      </c>
      <c r="CC16" s="8">
        <v>0</v>
      </c>
      <c r="CD16" s="8">
        <v>1</v>
      </c>
      <c r="CE16" s="8">
        <v>0</v>
      </c>
      <c r="CF16" s="1">
        <v>0</v>
      </c>
      <c r="CG16" s="1">
        <v>1</v>
      </c>
      <c r="CH16" s="1">
        <v>0</v>
      </c>
      <c r="CI16" s="8">
        <v>0</v>
      </c>
      <c r="CJ16" s="8">
        <v>0</v>
      </c>
      <c r="CK16" s="8">
        <v>0</v>
      </c>
      <c r="CL16" s="8">
        <v>1</v>
      </c>
      <c r="CM16" s="8">
        <v>0</v>
      </c>
      <c r="CN16" s="8">
        <v>1</v>
      </c>
      <c r="CO16" s="8">
        <v>0</v>
      </c>
      <c r="CP16" s="8">
        <v>0</v>
      </c>
      <c r="CQ16" s="8" t="s">
        <v>370</v>
      </c>
      <c r="CR16" s="8" t="s">
        <v>370</v>
      </c>
      <c r="CS16" s="8">
        <v>1</v>
      </c>
      <c r="CT16" s="8">
        <v>0</v>
      </c>
      <c r="CU16" s="8">
        <v>0</v>
      </c>
      <c r="CV16" s="8">
        <v>1</v>
      </c>
      <c r="CW16" s="8">
        <v>0</v>
      </c>
      <c r="CX16" s="8">
        <v>0</v>
      </c>
      <c r="CY16" s="8">
        <v>1</v>
      </c>
      <c r="CZ16" s="8">
        <v>0</v>
      </c>
      <c r="DA16" s="8">
        <v>0</v>
      </c>
      <c r="DB16" s="8" t="s">
        <v>370</v>
      </c>
      <c r="DC16" s="8" t="s">
        <v>370</v>
      </c>
      <c r="DD16" s="8" t="s">
        <v>370</v>
      </c>
      <c r="DE16" s="8">
        <v>1</v>
      </c>
      <c r="DF16" s="8">
        <v>0</v>
      </c>
      <c r="DG16" s="8">
        <v>0</v>
      </c>
      <c r="DH16" s="8">
        <v>1</v>
      </c>
      <c r="DI16" s="8">
        <v>0</v>
      </c>
      <c r="DJ16" s="8">
        <v>0</v>
      </c>
    </row>
    <row r="17" spans="1:114" x14ac:dyDescent="0.35">
      <c r="A17" s="7" t="s">
        <v>372</v>
      </c>
      <c r="B17" s="1" t="s">
        <v>136</v>
      </c>
      <c r="C17" s="1">
        <v>0</v>
      </c>
      <c r="D17" s="1">
        <v>1</v>
      </c>
      <c r="E17" s="1">
        <v>0</v>
      </c>
      <c r="F17" s="1">
        <v>0</v>
      </c>
      <c r="G17" s="1">
        <v>0</v>
      </c>
      <c r="H17" s="1">
        <f t="shared" si="0"/>
        <v>2</v>
      </c>
      <c r="I17" s="1">
        <v>1</v>
      </c>
      <c r="J17" s="1">
        <v>0</v>
      </c>
      <c r="K17" s="1">
        <v>1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1</v>
      </c>
      <c r="S17" s="1">
        <v>0</v>
      </c>
      <c r="T17" s="1">
        <v>1</v>
      </c>
      <c r="U17" s="1">
        <v>0</v>
      </c>
      <c r="V17" s="1">
        <v>1</v>
      </c>
      <c r="W17" s="1">
        <v>0</v>
      </c>
      <c r="X17" s="1">
        <v>0</v>
      </c>
      <c r="Y17" s="8">
        <v>0</v>
      </c>
      <c r="Z17" s="8">
        <v>1</v>
      </c>
      <c r="AA17" s="8">
        <v>0</v>
      </c>
      <c r="AB17" s="8">
        <v>0</v>
      </c>
      <c r="AC17" s="8">
        <v>0</v>
      </c>
      <c r="AD17" s="8">
        <v>0</v>
      </c>
      <c r="AE17" s="8">
        <v>100</v>
      </c>
      <c r="AF17" s="8">
        <v>6</v>
      </c>
      <c r="AG17" s="8">
        <v>0</v>
      </c>
      <c r="AH17" s="8">
        <v>1</v>
      </c>
      <c r="AI17" s="8">
        <v>0</v>
      </c>
      <c r="AJ17" s="8">
        <v>0</v>
      </c>
      <c r="AK17" s="8">
        <v>0</v>
      </c>
      <c r="AL17" s="8">
        <v>0</v>
      </c>
      <c r="AM17" s="8">
        <v>0</v>
      </c>
      <c r="AN17" s="8">
        <v>0</v>
      </c>
      <c r="AO17" s="8">
        <v>0</v>
      </c>
      <c r="AP17" s="8">
        <v>1</v>
      </c>
      <c r="AQ17" s="8">
        <v>1</v>
      </c>
      <c r="AR17" s="8">
        <v>10</v>
      </c>
      <c r="AS17" s="8">
        <v>1</v>
      </c>
      <c r="AT17" s="8">
        <v>0</v>
      </c>
      <c r="AU17" s="8">
        <v>1</v>
      </c>
      <c r="AV17" s="8">
        <v>0</v>
      </c>
      <c r="AW17" s="8">
        <v>0</v>
      </c>
      <c r="AX17" s="8">
        <v>0</v>
      </c>
      <c r="AY17" s="8">
        <v>1</v>
      </c>
      <c r="AZ17" s="8">
        <v>0</v>
      </c>
      <c r="BA17" s="8">
        <v>0</v>
      </c>
      <c r="BB17" s="8">
        <v>1</v>
      </c>
      <c r="BC17" s="8">
        <v>1</v>
      </c>
      <c r="BD17" s="8">
        <v>0</v>
      </c>
      <c r="BE17" s="8">
        <v>0</v>
      </c>
      <c r="BF17" s="8">
        <v>1</v>
      </c>
      <c r="BG17" s="8">
        <v>0</v>
      </c>
      <c r="BH17" s="8">
        <v>1</v>
      </c>
      <c r="BI17" s="8">
        <v>0</v>
      </c>
      <c r="BJ17" s="8">
        <v>0</v>
      </c>
      <c r="BK17" s="8">
        <v>0</v>
      </c>
      <c r="BL17" s="8">
        <v>1</v>
      </c>
      <c r="BM17" s="8">
        <v>0</v>
      </c>
      <c r="BN17" s="8">
        <v>1</v>
      </c>
      <c r="BO17" s="8">
        <v>0</v>
      </c>
      <c r="BP17" s="8">
        <v>1</v>
      </c>
      <c r="BQ17" s="8">
        <v>0</v>
      </c>
      <c r="BR17" s="8">
        <v>1</v>
      </c>
      <c r="BS17" s="8">
        <v>0</v>
      </c>
      <c r="BT17" s="8">
        <v>7</v>
      </c>
      <c r="BU17" s="8">
        <v>7</v>
      </c>
      <c r="BV17" s="8">
        <v>5</v>
      </c>
      <c r="BW17" s="8">
        <v>7</v>
      </c>
      <c r="BX17" s="8">
        <v>6</v>
      </c>
      <c r="BY17" s="8">
        <v>4</v>
      </c>
      <c r="BZ17" s="8">
        <v>4</v>
      </c>
      <c r="CA17" s="8">
        <v>5</v>
      </c>
      <c r="CB17" s="8">
        <v>4</v>
      </c>
      <c r="CC17" s="8">
        <v>0</v>
      </c>
      <c r="CD17" s="8">
        <v>1</v>
      </c>
      <c r="CE17" s="8">
        <v>0</v>
      </c>
      <c r="CF17" s="1">
        <v>0</v>
      </c>
      <c r="CG17" s="1">
        <v>0</v>
      </c>
      <c r="CH17" s="1">
        <v>1</v>
      </c>
      <c r="CI17" s="8">
        <v>0</v>
      </c>
      <c r="CJ17" s="8">
        <v>0</v>
      </c>
      <c r="CK17" s="8">
        <v>1</v>
      </c>
      <c r="CL17" s="8">
        <v>0</v>
      </c>
      <c r="CM17" s="8">
        <v>0</v>
      </c>
      <c r="CN17" s="8">
        <v>1</v>
      </c>
      <c r="CO17" s="8">
        <v>0</v>
      </c>
      <c r="CP17" s="8">
        <v>0</v>
      </c>
      <c r="CQ17" s="8">
        <v>1</v>
      </c>
      <c r="CR17" s="8">
        <v>0</v>
      </c>
      <c r="CS17" s="8">
        <v>0</v>
      </c>
      <c r="CT17" s="8">
        <v>1</v>
      </c>
      <c r="CU17" s="8">
        <v>0</v>
      </c>
      <c r="CV17" s="8">
        <v>1</v>
      </c>
      <c r="CW17" s="8">
        <v>0</v>
      </c>
      <c r="CX17" s="8">
        <v>0</v>
      </c>
      <c r="CY17" s="8">
        <v>1</v>
      </c>
      <c r="CZ17" s="8">
        <v>0</v>
      </c>
      <c r="DA17" s="8">
        <v>0</v>
      </c>
      <c r="DB17" s="8">
        <v>0</v>
      </c>
      <c r="DC17" s="8">
        <v>1</v>
      </c>
      <c r="DD17" s="8">
        <v>0</v>
      </c>
      <c r="DE17" s="8">
        <v>0</v>
      </c>
      <c r="DF17" s="8">
        <v>0</v>
      </c>
      <c r="DG17" s="8">
        <v>1</v>
      </c>
      <c r="DH17" s="8">
        <v>1</v>
      </c>
      <c r="DI17" s="8">
        <v>0</v>
      </c>
      <c r="DJ17" s="8">
        <v>0</v>
      </c>
    </row>
    <row r="18" spans="1:114" x14ac:dyDescent="0.35">
      <c r="A18" s="7" t="s">
        <v>372</v>
      </c>
      <c r="B18" s="1" t="s">
        <v>137</v>
      </c>
      <c r="C18" s="1">
        <v>0</v>
      </c>
      <c r="D18" s="1">
        <v>1</v>
      </c>
      <c r="E18" s="1">
        <v>0</v>
      </c>
      <c r="F18" s="1">
        <v>0</v>
      </c>
      <c r="G18" s="1">
        <v>0</v>
      </c>
      <c r="H18" s="1">
        <f t="shared" si="0"/>
        <v>2</v>
      </c>
      <c r="I18" s="1">
        <v>1</v>
      </c>
      <c r="J18" s="1">
        <v>1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1</v>
      </c>
      <c r="S18" s="1">
        <v>0</v>
      </c>
      <c r="T18" s="1">
        <v>1</v>
      </c>
      <c r="U18" s="1">
        <v>0</v>
      </c>
      <c r="V18" s="1">
        <v>0</v>
      </c>
      <c r="W18" s="1">
        <v>0</v>
      </c>
      <c r="X18" s="1">
        <v>1</v>
      </c>
      <c r="Y18" s="8">
        <v>0</v>
      </c>
      <c r="Z18" s="8">
        <v>0</v>
      </c>
      <c r="AA18" s="8">
        <v>0</v>
      </c>
      <c r="AB18" s="8">
        <v>1</v>
      </c>
      <c r="AC18" s="8">
        <v>0</v>
      </c>
      <c r="AD18" s="8">
        <v>0</v>
      </c>
      <c r="AE18" s="8">
        <v>90</v>
      </c>
      <c r="AF18" s="8">
        <v>4</v>
      </c>
      <c r="AG18" s="8">
        <v>1</v>
      </c>
      <c r="AH18" s="8">
        <v>1</v>
      </c>
      <c r="AI18" s="8">
        <v>0</v>
      </c>
      <c r="AJ18" s="8">
        <v>0</v>
      </c>
      <c r="AK18" s="8">
        <v>0</v>
      </c>
      <c r="AL18" s="8">
        <v>0</v>
      </c>
      <c r="AM18" s="8">
        <v>0</v>
      </c>
      <c r="AN18" s="8">
        <v>0</v>
      </c>
      <c r="AO18" s="8">
        <v>1</v>
      </c>
      <c r="AP18" s="8">
        <v>0</v>
      </c>
      <c r="AQ18" s="8">
        <v>1</v>
      </c>
      <c r="AR18" s="8">
        <v>10</v>
      </c>
      <c r="AS18" s="8">
        <v>1</v>
      </c>
      <c r="AT18" s="8">
        <v>0</v>
      </c>
      <c r="AU18" s="8">
        <v>1</v>
      </c>
      <c r="AV18" s="8">
        <v>0</v>
      </c>
      <c r="AW18" s="8">
        <v>0</v>
      </c>
      <c r="AX18" s="8">
        <v>0</v>
      </c>
      <c r="AY18" s="8">
        <v>1</v>
      </c>
      <c r="AZ18" s="8">
        <v>0</v>
      </c>
      <c r="BA18" s="8">
        <v>0</v>
      </c>
      <c r="BB18" s="8">
        <v>1</v>
      </c>
      <c r="BC18" s="8">
        <v>0</v>
      </c>
      <c r="BD18" s="8">
        <v>1</v>
      </c>
      <c r="BE18" s="8">
        <v>0</v>
      </c>
      <c r="BF18" s="8">
        <v>0</v>
      </c>
      <c r="BG18" s="8">
        <v>0</v>
      </c>
      <c r="BH18" s="8">
        <v>1</v>
      </c>
      <c r="BI18" s="8">
        <v>0</v>
      </c>
      <c r="BJ18" s="8">
        <v>0</v>
      </c>
      <c r="BK18" s="8">
        <v>0</v>
      </c>
      <c r="BL18" s="8">
        <v>1</v>
      </c>
      <c r="BM18" s="8">
        <v>0</v>
      </c>
      <c r="BN18" s="8">
        <v>1</v>
      </c>
      <c r="BO18" s="8">
        <v>0</v>
      </c>
      <c r="BP18" s="8">
        <v>0</v>
      </c>
      <c r="BQ18" s="8">
        <v>1</v>
      </c>
      <c r="BR18" s="8">
        <v>0</v>
      </c>
      <c r="BS18" s="8">
        <v>1</v>
      </c>
      <c r="BT18" s="8">
        <v>2</v>
      </c>
      <c r="BU18" s="8">
        <v>6</v>
      </c>
      <c r="BV18" s="8">
        <v>5</v>
      </c>
      <c r="BW18" s="8">
        <v>7</v>
      </c>
      <c r="BX18" s="8">
        <v>7</v>
      </c>
      <c r="BY18" s="8">
        <v>5</v>
      </c>
      <c r="BZ18" s="8">
        <v>3</v>
      </c>
      <c r="CA18" s="8">
        <v>5</v>
      </c>
      <c r="CB18" s="8">
        <v>1</v>
      </c>
      <c r="CC18" s="8">
        <v>1</v>
      </c>
      <c r="CD18" s="8">
        <v>0</v>
      </c>
      <c r="CE18" s="8">
        <v>0</v>
      </c>
      <c r="CF18" s="1">
        <v>0</v>
      </c>
      <c r="CG18" s="1">
        <v>1</v>
      </c>
      <c r="CH18" s="1">
        <v>0</v>
      </c>
      <c r="CI18" s="8">
        <v>0</v>
      </c>
      <c r="CJ18" s="8">
        <v>0</v>
      </c>
      <c r="CK18" s="8">
        <v>0</v>
      </c>
      <c r="CL18" s="8">
        <v>1</v>
      </c>
      <c r="CM18" s="8" t="s">
        <v>370</v>
      </c>
      <c r="CN18" s="8" t="s">
        <v>370</v>
      </c>
      <c r="CO18" s="8" t="s">
        <v>370</v>
      </c>
      <c r="CP18" s="8" t="s">
        <v>370</v>
      </c>
      <c r="CQ18" s="8" t="s">
        <v>370</v>
      </c>
      <c r="CR18" s="8" t="s">
        <v>370</v>
      </c>
      <c r="CS18" s="8">
        <v>0</v>
      </c>
      <c r="CT18" s="8">
        <v>1</v>
      </c>
      <c r="CU18" s="8">
        <v>0</v>
      </c>
      <c r="CV18" s="8">
        <v>0</v>
      </c>
      <c r="CW18" s="8">
        <v>0</v>
      </c>
      <c r="CX18" s="8">
        <v>1</v>
      </c>
      <c r="CY18" s="8" t="s">
        <v>370</v>
      </c>
      <c r="CZ18" s="8" t="s">
        <v>370</v>
      </c>
      <c r="DA18" s="8" t="s">
        <v>370</v>
      </c>
      <c r="DB18" s="8" t="s">
        <v>370</v>
      </c>
      <c r="DC18" s="8" t="s">
        <v>370</v>
      </c>
      <c r="DD18" s="8" t="s">
        <v>370</v>
      </c>
      <c r="DE18" s="8" t="s">
        <v>370</v>
      </c>
      <c r="DF18" s="8" t="s">
        <v>370</v>
      </c>
      <c r="DG18" s="8" t="s">
        <v>370</v>
      </c>
      <c r="DH18" s="8">
        <v>1</v>
      </c>
      <c r="DI18" s="8">
        <v>0</v>
      </c>
      <c r="DJ18" s="8">
        <v>0</v>
      </c>
    </row>
    <row r="19" spans="1:114" x14ac:dyDescent="0.35">
      <c r="A19" s="7" t="s">
        <v>372</v>
      </c>
      <c r="B19" s="1" t="s">
        <v>138</v>
      </c>
      <c r="C19" s="1">
        <v>0</v>
      </c>
      <c r="D19" s="1">
        <v>1</v>
      </c>
      <c r="E19" s="1">
        <v>0</v>
      </c>
      <c r="F19" s="1">
        <v>0</v>
      </c>
      <c r="G19" s="1">
        <v>0</v>
      </c>
      <c r="H19" s="1">
        <f t="shared" si="0"/>
        <v>2</v>
      </c>
      <c r="I19" s="1">
        <v>1</v>
      </c>
      <c r="J19" s="1">
        <v>1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1</v>
      </c>
      <c r="S19" s="1">
        <v>0</v>
      </c>
      <c r="T19" s="1">
        <v>1</v>
      </c>
      <c r="U19" s="1">
        <v>0</v>
      </c>
      <c r="V19" s="1">
        <v>0</v>
      </c>
      <c r="W19" s="1">
        <v>0</v>
      </c>
      <c r="X19" s="1">
        <v>1</v>
      </c>
      <c r="Y19" s="8">
        <v>0</v>
      </c>
      <c r="Z19" s="8">
        <v>0</v>
      </c>
      <c r="AA19" s="8">
        <v>0</v>
      </c>
      <c r="AB19" s="8">
        <v>0</v>
      </c>
      <c r="AC19" s="8">
        <v>0</v>
      </c>
      <c r="AD19" s="8">
        <v>1</v>
      </c>
      <c r="AE19" s="8">
        <v>70</v>
      </c>
      <c r="AF19" s="8">
        <v>4</v>
      </c>
      <c r="AG19" s="8">
        <v>1</v>
      </c>
      <c r="AH19" s="8">
        <v>0</v>
      </c>
      <c r="AI19" s="8">
        <v>0</v>
      </c>
      <c r="AJ19" s="8">
        <v>1</v>
      </c>
      <c r="AK19" s="8">
        <v>0</v>
      </c>
      <c r="AL19" s="8">
        <v>1</v>
      </c>
      <c r="AM19" s="8">
        <v>1</v>
      </c>
      <c r="AN19" s="8">
        <v>1</v>
      </c>
      <c r="AO19" s="8">
        <v>1</v>
      </c>
      <c r="AP19" s="8">
        <v>0</v>
      </c>
      <c r="AQ19" s="8">
        <v>1</v>
      </c>
      <c r="AR19" s="8">
        <v>10</v>
      </c>
      <c r="AS19" s="8">
        <v>1</v>
      </c>
      <c r="AT19" s="8">
        <v>0</v>
      </c>
      <c r="AU19" s="8">
        <v>1</v>
      </c>
      <c r="AV19" s="8">
        <v>0</v>
      </c>
      <c r="AW19" s="8">
        <v>0</v>
      </c>
      <c r="AX19" s="8">
        <v>0</v>
      </c>
      <c r="AY19" s="8">
        <v>1</v>
      </c>
      <c r="AZ19" s="8">
        <v>0</v>
      </c>
      <c r="BA19" s="8">
        <v>0</v>
      </c>
      <c r="BB19" s="8">
        <v>1</v>
      </c>
      <c r="BC19" s="8">
        <v>1</v>
      </c>
      <c r="BD19" s="8">
        <v>0</v>
      </c>
      <c r="BE19" s="8">
        <v>1</v>
      </c>
      <c r="BF19" s="8">
        <v>0</v>
      </c>
      <c r="BG19" s="8">
        <v>0</v>
      </c>
      <c r="BH19" s="8">
        <v>1</v>
      </c>
      <c r="BI19" s="8">
        <v>0</v>
      </c>
      <c r="BJ19" s="8">
        <v>0</v>
      </c>
      <c r="BK19" s="8">
        <v>1</v>
      </c>
      <c r="BL19" s="8">
        <v>0</v>
      </c>
      <c r="BM19" s="8">
        <v>0</v>
      </c>
      <c r="BN19" s="8">
        <v>1</v>
      </c>
      <c r="BO19" s="8">
        <v>0</v>
      </c>
      <c r="BP19" s="8">
        <v>0</v>
      </c>
      <c r="BQ19" s="8">
        <v>1</v>
      </c>
      <c r="BR19" s="8">
        <v>0</v>
      </c>
      <c r="BS19" s="8">
        <v>1</v>
      </c>
      <c r="BT19" s="8">
        <v>7</v>
      </c>
      <c r="BU19" s="8">
        <v>7</v>
      </c>
      <c r="BV19" s="8">
        <v>7</v>
      </c>
      <c r="BW19" s="8">
        <v>7</v>
      </c>
      <c r="BX19" s="8">
        <v>5</v>
      </c>
      <c r="BY19" s="8">
        <v>6</v>
      </c>
      <c r="BZ19" s="8">
        <v>4</v>
      </c>
      <c r="CA19" s="8">
        <v>5</v>
      </c>
      <c r="CB19" s="8">
        <v>5</v>
      </c>
      <c r="CC19" s="8">
        <v>0</v>
      </c>
      <c r="CD19" s="8">
        <v>1</v>
      </c>
      <c r="CE19" s="8">
        <v>0</v>
      </c>
      <c r="CF19" s="1">
        <v>0</v>
      </c>
      <c r="CG19" s="1">
        <v>0</v>
      </c>
      <c r="CH19" s="1">
        <v>1</v>
      </c>
      <c r="CI19" s="8">
        <v>0</v>
      </c>
      <c r="CJ19" s="8">
        <v>0</v>
      </c>
      <c r="CK19" s="8">
        <v>0</v>
      </c>
      <c r="CL19" s="8">
        <v>1</v>
      </c>
      <c r="CM19" s="8">
        <v>0</v>
      </c>
      <c r="CN19" s="8">
        <v>0</v>
      </c>
      <c r="CO19" s="8">
        <v>1</v>
      </c>
      <c r="CP19" s="8">
        <v>0</v>
      </c>
      <c r="CQ19" s="8">
        <v>1</v>
      </c>
      <c r="CR19" s="8">
        <v>0</v>
      </c>
      <c r="CS19" s="8">
        <v>1</v>
      </c>
      <c r="CT19" s="8">
        <v>0</v>
      </c>
      <c r="CU19" s="8">
        <v>0</v>
      </c>
      <c r="CV19" s="8">
        <v>0</v>
      </c>
      <c r="CW19" s="8">
        <v>0</v>
      </c>
      <c r="CX19" s="8">
        <v>1</v>
      </c>
      <c r="CY19" s="8">
        <v>1</v>
      </c>
      <c r="CZ19" s="8">
        <v>0</v>
      </c>
      <c r="DA19" s="8">
        <v>0</v>
      </c>
      <c r="DB19" s="8">
        <v>1</v>
      </c>
      <c r="DC19" s="8">
        <v>0</v>
      </c>
      <c r="DD19" s="8">
        <v>0</v>
      </c>
      <c r="DE19" s="8">
        <v>0</v>
      </c>
      <c r="DF19" s="8">
        <v>1</v>
      </c>
      <c r="DG19" s="8">
        <v>0</v>
      </c>
      <c r="DH19" s="8">
        <v>0</v>
      </c>
      <c r="DI19" s="8">
        <v>1</v>
      </c>
      <c r="DJ19" s="8">
        <v>0</v>
      </c>
    </row>
    <row r="20" spans="1:114" x14ac:dyDescent="0.35">
      <c r="A20" s="7" t="s">
        <v>372</v>
      </c>
      <c r="B20" s="1" t="s">
        <v>139</v>
      </c>
      <c r="C20" s="1">
        <v>0</v>
      </c>
      <c r="D20" s="1">
        <v>0</v>
      </c>
      <c r="E20" s="1">
        <v>1</v>
      </c>
      <c r="F20" s="1">
        <v>0</v>
      </c>
      <c r="G20" s="1">
        <v>0</v>
      </c>
      <c r="H20" s="1">
        <f t="shared" si="0"/>
        <v>3</v>
      </c>
      <c r="I20" s="1">
        <v>1</v>
      </c>
      <c r="J20" s="1">
        <v>1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1</v>
      </c>
      <c r="T20" s="1">
        <v>0</v>
      </c>
      <c r="U20" s="1">
        <v>1</v>
      </c>
      <c r="V20" s="1">
        <v>0</v>
      </c>
      <c r="W20" s="1">
        <v>0</v>
      </c>
      <c r="X20" s="1">
        <v>1</v>
      </c>
      <c r="Y20" s="8">
        <v>0</v>
      </c>
      <c r="Z20" s="8">
        <v>0</v>
      </c>
      <c r="AA20" s="8">
        <v>0</v>
      </c>
      <c r="AB20" s="8">
        <v>0</v>
      </c>
      <c r="AC20" s="8">
        <v>0</v>
      </c>
      <c r="AD20" s="8">
        <v>1</v>
      </c>
      <c r="AE20" s="8">
        <v>100</v>
      </c>
      <c r="AF20" s="8">
        <v>5</v>
      </c>
      <c r="AG20" s="8">
        <v>0</v>
      </c>
      <c r="AH20" s="8">
        <v>1</v>
      </c>
      <c r="AI20" s="8">
        <v>1</v>
      </c>
      <c r="AJ20" s="8">
        <v>0</v>
      </c>
      <c r="AK20" s="8">
        <v>0</v>
      </c>
      <c r="AL20" s="8">
        <v>0</v>
      </c>
      <c r="AM20" s="8">
        <v>0</v>
      </c>
      <c r="AN20" s="8">
        <v>0</v>
      </c>
      <c r="AO20" s="8">
        <v>1</v>
      </c>
      <c r="AP20" s="8">
        <v>0</v>
      </c>
      <c r="AQ20" s="8">
        <v>1</v>
      </c>
      <c r="AR20" s="8">
        <v>10</v>
      </c>
      <c r="AS20" s="8">
        <v>1</v>
      </c>
      <c r="AT20" s="8">
        <v>0</v>
      </c>
      <c r="AU20" s="8">
        <v>0</v>
      </c>
      <c r="AV20" s="8">
        <v>1</v>
      </c>
      <c r="AW20" s="8">
        <v>0</v>
      </c>
      <c r="AX20" s="8">
        <v>0</v>
      </c>
      <c r="AY20" s="8">
        <v>1</v>
      </c>
      <c r="AZ20" s="8">
        <v>1</v>
      </c>
      <c r="BA20" s="8">
        <v>0</v>
      </c>
      <c r="BB20" s="8">
        <v>0</v>
      </c>
      <c r="BC20" s="8">
        <v>1</v>
      </c>
      <c r="BD20" s="8">
        <v>0</v>
      </c>
      <c r="BE20" s="8">
        <v>1</v>
      </c>
      <c r="BF20" s="8">
        <v>1</v>
      </c>
      <c r="BG20" s="8">
        <v>0</v>
      </c>
      <c r="BH20" s="8">
        <v>1</v>
      </c>
      <c r="BI20" s="8">
        <v>0</v>
      </c>
      <c r="BJ20" s="8">
        <v>0</v>
      </c>
      <c r="BK20" s="8">
        <v>0</v>
      </c>
      <c r="BL20" s="8">
        <v>1</v>
      </c>
      <c r="BM20" s="8">
        <v>0</v>
      </c>
      <c r="BN20" s="8">
        <v>1</v>
      </c>
      <c r="BO20" s="8">
        <v>0</v>
      </c>
      <c r="BP20" s="8">
        <v>0</v>
      </c>
      <c r="BQ20" s="8">
        <v>1</v>
      </c>
      <c r="BR20" s="8">
        <v>1</v>
      </c>
      <c r="BS20" s="8">
        <v>0</v>
      </c>
      <c r="BT20" s="8">
        <v>7</v>
      </c>
      <c r="BU20" s="8">
        <v>6</v>
      </c>
      <c r="BV20" s="8">
        <v>7</v>
      </c>
      <c r="BW20" s="8">
        <v>7</v>
      </c>
      <c r="BX20" s="8">
        <v>7</v>
      </c>
      <c r="BY20" s="8">
        <v>2</v>
      </c>
      <c r="BZ20" s="8">
        <v>3</v>
      </c>
      <c r="CA20" s="8">
        <v>6</v>
      </c>
      <c r="CB20" s="8">
        <v>6</v>
      </c>
      <c r="CC20" s="8">
        <v>1</v>
      </c>
      <c r="CD20" s="8">
        <v>0</v>
      </c>
      <c r="CE20" s="8">
        <v>0</v>
      </c>
      <c r="CF20" s="1">
        <v>0</v>
      </c>
      <c r="CG20" s="1">
        <v>1</v>
      </c>
      <c r="CH20" s="1">
        <v>0</v>
      </c>
      <c r="CI20" s="8">
        <v>0</v>
      </c>
      <c r="CJ20" s="8">
        <v>1</v>
      </c>
      <c r="CK20" s="8">
        <v>0</v>
      </c>
      <c r="CL20" s="8">
        <v>0</v>
      </c>
      <c r="CM20" s="8">
        <v>0</v>
      </c>
      <c r="CN20" s="8">
        <v>1</v>
      </c>
      <c r="CO20" s="8">
        <v>0</v>
      </c>
      <c r="CP20" s="8">
        <v>0</v>
      </c>
      <c r="CQ20" s="8">
        <v>1</v>
      </c>
      <c r="CR20" s="8">
        <v>0</v>
      </c>
      <c r="CS20" s="8">
        <v>1</v>
      </c>
      <c r="CT20" s="8">
        <v>0</v>
      </c>
      <c r="CU20" s="8">
        <v>0</v>
      </c>
      <c r="CV20" s="8">
        <v>0</v>
      </c>
      <c r="CW20" s="8">
        <v>1</v>
      </c>
      <c r="CX20" s="8">
        <v>0</v>
      </c>
      <c r="CY20" s="8">
        <v>0</v>
      </c>
      <c r="CZ20" s="8">
        <v>1</v>
      </c>
      <c r="DA20" s="8">
        <v>0</v>
      </c>
      <c r="DB20" s="8">
        <v>0</v>
      </c>
      <c r="DC20" s="8">
        <v>1</v>
      </c>
      <c r="DD20" s="8">
        <v>0</v>
      </c>
      <c r="DE20" s="8">
        <v>0</v>
      </c>
      <c r="DF20" s="8">
        <v>1</v>
      </c>
      <c r="DG20" s="8">
        <v>0</v>
      </c>
      <c r="DH20" s="8">
        <v>1</v>
      </c>
      <c r="DI20" s="8">
        <v>0</v>
      </c>
      <c r="DJ20" s="8">
        <v>0</v>
      </c>
    </row>
    <row r="21" spans="1:114" x14ac:dyDescent="0.35">
      <c r="A21" s="7" t="s">
        <v>372</v>
      </c>
      <c r="B21" s="1" t="s">
        <v>140</v>
      </c>
      <c r="C21" s="1">
        <v>0</v>
      </c>
      <c r="D21" s="1">
        <v>0</v>
      </c>
      <c r="E21" s="1">
        <v>0</v>
      </c>
      <c r="F21" s="1">
        <v>0</v>
      </c>
      <c r="G21" s="1">
        <v>1</v>
      </c>
      <c r="H21" s="1">
        <f t="shared" si="0"/>
        <v>5</v>
      </c>
      <c r="I21" s="1">
        <v>0</v>
      </c>
      <c r="J21" s="1">
        <v>1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1</v>
      </c>
      <c r="Q21" s="1">
        <v>0</v>
      </c>
      <c r="R21" s="1">
        <v>0</v>
      </c>
      <c r="S21" s="1">
        <v>0</v>
      </c>
      <c r="T21" s="1">
        <v>1</v>
      </c>
      <c r="U21" s="1">
        <v>0</v>
      </c>
      <c r="V21" s="1">
        <v>1</v>
      </c>
      <c r="W21" s="1">
        <v>0</v>
      </c>
      <c r="X21" s="1">
        <v>0</v>
      </c>
      <c r="Y21" s="8">
        <v>0</v>
      </c>
      <c r="Z21" s="8">
        <v>0</v>
      </c>
      <c r="AA21" s="8">
        <v>0</v>
      </c>
      <c r="AB21" s="8">
        <v>0</v>
      </c>
      <c r="AC21" s="8">
        <v>0</v>
      </c>
      <c r="AD21" s="8">
        <v>1</v>
      </c>
      <c r="AE21" s="8">
        <v>100</v>
      </c>
      <c r="AF21" s="8">
        <v>5</v>
      </c>
      <c r="AG21" s="8">
        <v>0</v>
      </c>
      <c r="AH21" s="8">
        <v>0</v>
      </c>
      <c r="AI21" s="8">
        <v>0</v>
      </c>
      <c r="AJ21" s="8">
        <v>0</v>
      </c>
      <c r="AK21" s="8">
        <v>1</v>
      </c>
      <c r="AL21" s="8">
        <v>0</v>
      </c>
      <c r="AM21" s="8">
        <v>0</v>
      </c>
      <c r="AN21" s="8">
        <v>0</v>
      </c>
      <c r="AO21" s="8">
        <v>1</v>
      </c>
      <c r="AP21" s="8">
        <v>0</v>
      </c>
      <c r="AQ21" s="8">
        <v>1</v>
      </c>
      <c r="AR21" s="8">
        <v>10</v>
      </c>
      <c r="AS21" s="8">
        <v>1</v>
      </c>
      <c r="AT21" s="8">
        <v>0</v>
      </c>
      <c r="AU21" s="8">
        <v>0</v>
      </c>
      <c r="AV21" s="8">
        <v>1</v>
      </c>
      <c r="AW21" s="8">
        <v>0</v>
      </c>
      <c r="AX21" s="8">
        <v>0</v>
      </c>
      <c r="AY21" s="8">
        <v>1</v>
      </c>
      <c r="AZ21" s="8">
        <v>0</v>
      </c>
      <c r="BA21" s="8">
        <v>0</v>
      </c>
      <c r="BB21" s="8">
        <v>1</v>
      </c>
      <c r="BC21" s="8">
        <v>0</v>
      </c>
      <c r="BD21" s="8">
        <v>1</v>
      </c>
      <c r="BE21" s="8">
        <v>0</v>
      </c>
      <c r="BF21" s="8">
        <v>0</v>
      </c>
      <c r="BG21" s="8">
        <v>0</v>
      </c>
      <c r="BH21" s="8" t="s">
        <v>370</v>
      </c>
      <c r="BI21" s="8" t="s">
        <v>370</v>
      </c>
      <c r="BJ21" s="8" t="s">
        <v>370</v>
      </c>
      <c r="BK21" s="8" t="s">
        <v>370</v>
      </c>
      <c r="BL21" s="8" t="s">
        <v>370</v>
      </c>
      <c r="BM21" s="8" t="s">
        <v>370</v>
      </c>
      <c r="BN21" s="8">
        <v>1</v>
      </c>
      <c r="BO21" s="8">
        <v>0</v>
      </c>
      <c r="BP21" s="8">
        <v>0</v>
      </c>
      <c r="BQ21" s="8">
        <v>1</v>
      </c>
      <c r="BR21" s="8">
        <v>1</v>
      </c>
      <c r="BS21" s="8">
        <v>1</v>
      </c>
      <c r="BT21" s="8">
        <v>7</v>
      </c>
      <c r="BU21" s="8">
        <v>7</v>
      </c>
      <c r="BV21" s="8">
        <v>7</v>
      </c>
      <c r="BW21" s="8">
        <v>7</v>
      </c>
      <c r="BX21" s="8">
        <v>4</v>
      </c>
      <c r="BY21" s="8">
        <v>6</v>
      </c>
      <c r="BZ21" s="8">
        <v>5</v>
      </c>
      <c r="CA21" s="8">
        <v>4</v>
      </c>
      <c r="CB21" s="8">
        <v>2</v>
      </c>
      <c r="CC21" s="8">
        <v>0</v>
      </c>
      <c r="CD21" s="8">
        <v>1</v>
      </c>
      <c r="CE21" s="8">
        <v>0</v>
      </c>
      <c r="CF21" s="1">
        <v>0</v>
      </c>
      <c r="CG21" s="1">
        <v>0</v>
      </c>
      <c r="CH21" s="1">
        <v>1</v>
      </c>
      <c r="CI21" s="8">
        <v>0</v>
      </c>
      <c r="CJ21" s="8">
        <v>0</v>
      </c>
      <c r="CK21" s="8">
        <v>0</v>
      </c>
      <c r="CL21" s="8">
        <v>1</v>
      </c>
      <c r="CM21" s="8">
        <v>0</v>
      </c>
      <c r="CN21" s="8">
        <v>1</v>
      </c>
      <c r="CO21" s="8">
        <v>0</v>
      </c>
      <c r="CP21" s="8">
        <v>0</v>
      </c>
      <c r="CQ21" s="8">
        <v>1</v>
      </c>
      <c r="CR21" s="8">
        <v>0</v>
      </c>
      <c r="CS21" s="8">
        <v>0</v>
      </c>
      <c r="CT21" s="8">
        <v>1</v>
      </c>
      <c r="CU21" s="8">
        <v>0</v>
      </c>
      <c r="CV21" s="8">
        <v>0</v>
      </c>
      <c r="CW21" s="8">
        <v>1</v>
      </c>
      <c r="CX21" s="8">
        <v>0</v>
      </c>
      <c r="CY21" s="8">
        <v>0</v>
      </c>
      <c r="CZ21" s="8">
        <v>1</v>
      </c>
      <c r="DA21" s="8">
        <v>0</v>
      </c>
      <c r="DB21" s="8" t="s">
        <v>370</v>
      </c>
      <c r="DC21" s="8" t="s">
        <v>370</v>
      </c>
      <c r="DD21" s="8" t="s">
        <v>370</v>
      </c>
      <c r="DE21" s="8" t="s">
        <v>370</v>
      </c>
      <c r="DF21" s="8" t="s">
        <v>370</v>
      </c>
      <c r="DG21" s="8" t="s">
        <v>370</v>
      </c>
      <c r="DH21" s="8">
        <v>1</v>
      </c>
      <c r="DI21" s="8">
        <v>0</v>
      </c>
      <c r="DJ21" s="8">
        <v>0</v>
      </c>
    </row>
    <row r="22" spans="1:114" x14ac:dyDescent="0.35">
      <c r="A22" s="7" t="s">
        <v>372</v>
      </c>
      <c r="B22" s="1" t="s">
        <v>141</v>
      </c>
      <c r="C22" s="1">
        <v>1</v>
      </c>
      <c r="D22" s="1">
        <v>0</v>
      </c>
      <c r="E22" s="1">
        <v>0</v>
      </c>
      <c r="F22" s="1">
        <v>0</v>
      </c>
      <c r="G22" s="1">
        <v>0</v>
      </c>
      <c r="H22" s="1">
        <f t="shared" si="0"/>
        <v>1</v>
      </c>
      <c r="I22" s="1">
        <v>1</v>
      </c>
      <c r="J22" s="1">
        <v>0</v>
      </c>
      <c r="K22" s="1">
        <v>1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1</v>
      </c>
      <c r="R22" s="1">
        <v>0</v>
      </c>
      <c r="S22" s="1">
        <v>0</v>
      </c>
      <c r="T22" s="1">
        <v>0</v>
      </c>
      <c r="U22" s="1">
        <v>1</v>
      </c>
      <c r="V22" s="1">
        <v>1</v>
      </c>
      <c r="W22" s="1">
        <v>0</v>
      </c>
      <c r="X22" s="1">
        <v>0</v>
      </c>
      <c r="Y22" s="8">
        <v>0</v>
      </c>
      <c r="Z22" s="8">
        <v>0</v>
      </c>
      <c r="AA22" s="8">
        <v>0</v>
      </c>
      <c r="AB22" s="8">
        <v>1</v>
      </c>
      <c r="AC22" s="8">
        <v>0</v>
      </c>
      <c r="AD22" s="8">
        <v>0</v>
      </c>
      <c r="AE22" s="8">
        <v>30</v>
      </c>
      <c r="AF22" s="8">
        <v>5</v>
      </c>
      <c r="AG22" s="8">
        <v>0</v>
      </c>
      <c r="AH22" s="8">
        <v>1</v>
      </c>
      <c r="AI22" s="8">
        <v>0</v>
      </c>
      <c r="AJ22" s="8">
        <v>0</v>
      </c>
      <c r="AK22" s="8">
        <v>0</v>
      </c>
      <c r="AL22" s="8">
        <v>0</v>
      </c>
      <c r="AM22" s="8">
        <v>0</v>
      </c>
      <c r="AN22" s="8">
        <v>0</v>
      </c>
      <c r="AO22" s="8" t="s">
        <v>370</v>
      </c>
      <c r="AP22" s="8" t="s">
        <v>370</v>
      </c>
      <c r="AQ22" s="8">
        <v>1</v>
      </c>
      <c r="AR22" s="8">
        <v>4</v>
      </c>
      <c r="AS22" s="8">
        <v>1</v>
      </c>
      <c r="AT22" s="8">
        <v>0</v>
      </c>
      <c r="AU22" s="8">
        <v>0</v>
      </c>
      <c r="AV22" s="8">
        <v>1</v>
      </c>
      <c r="AW22" s="8">
        <v>0</v>
      </c>
      <c r="AX22" s="8">
        <v>0</v>
      </c>
      <c r="AY22" s="8">
        <v>1</v>
      </c>
      <c r="AZ22" s="8">
        <v>0</v>
      </c>
      <c r="BA22" s="8">
        <v>0</v>
      </c>
      <c r="BB22" s="8">
        <v>1</v>
      </c>
      <c r="BC22" s="8">
        <v>1</v>
      </c>
      <c r="BD22" s="8">
        <v>0</v>
      </c>
      <c r="BE22" s="8">
        <v>1</v>
      </c>
      <c r="BF22" s="8">
        <v>1</v>
      </c>
      <c r="BG22" s="8">
        <v>0</v>
      </c>
      <c r="BH22" s="8">
        <v>1</v>
      </c>
      <c r="BI22" s="8">
        <v>1</v>
      </c>
      <c r="BJ22" s="8">
        <v>0</v>
      </c>
      <c r="BK22" s="8">
        <v>1</v>
      </c>
      <c r="BL22" s="8">
        <v>0</v>
      </c>
      <c r="BM22" s="8">
        <v>0</v>
      </c>
      <c r="BN22" s="8">
        <v>0</v>
      </c>
      <c r="BO22" s="8">
        <v>1</v>
      </c>
      <c r="BP22" s="8">
        <v>1</v>
      </c>
      <c r="BQ22" s="8">
        <v>1</v>
      </c>
      <c r="BR22" s="8">
        <v>1</v>
      </c>
      <c r="BS22" s="8">
        <v>0</v>
      </c>
      <c r="BT22" s="8">
        <v>5</v>
      </c>
      <c r="BU22" s="8">
        <v>7</v>
      </c>
      <c r="BV22" s="8">
        <v>4</v>
      </c>
      <c r="BW22" s="8">
        <v>6</v>
      </c>
      <c r="BX22" s="8">
        <v>7</v>
      </c>
      <c r="BY22" s="8">
        <v>6</v>
      </c>
      <c r="BZ22" s="8">
        <v>5</v>
      </c>
      <c r="CA22" s="8">
        <v>4</v>
      </c>
      <c r="CB22" s="8">
        <v>5</v>
      </c>
      <c r="CC22" s="8">
        <v>1</v>
      </c>
      <c r="CD22" s="8">
        <v>0</v>
      </c>
      <c r="CE22" s="8">
        <v>0</v>
      </c>
      <c r="CF22" s="1">
        <v>0</v>
      </c>
      <c r="CG22" s="1">
        <v>0</v>
      </c>
      <c r="CH22" s="1">
        <v>0</v>
      </c>
      <c r="CI22" s="8">
        <v>1</v>
      </c>
      <c r="CJ22" s="8">
        <v>0</v>
      </c>
      <c r="CK22" s="8">
        <v>0</v>
      </c>
      <c r="CL22" s="8">
        <v>1</v>
      </c>
      <c r="CM22" s="8">
        <v>0</v>
      </c>
      <c r="CN22" s="8">
        <v>1</v>
      </c>
      <c r="CO22" s="8">
        <v>0</v>
      </c>
      <c r="CP22" s="8">
        <v>0</v>
      </c>
      <c r="CQ22" s="8">
        <v>1</v>
      </c>
      <c r="CR22" s="8">
        <v>0</v>
      </c>
      <c r="CS22" s="8">
        <v>0</v>
      </c>
      <c r="CT22" s="8">
        <v>0</v>
      </c>
      <c r="CU22" s="8">
        <v>1</v>
      </c>
      <c r="CV22" s="8">
        <v>0</v>
      </c>
      <c r="CW22" s="8">
        <v>0</v>
      </c>
      <c r="CX22" s="8">
        <v>1</v>
      </c>
      <c r="CY22" s="8" t="s">
        <v>370</v>
      </c>
      <c r="CZ22" s="8" t="s">
        <v>370</v>
      </c>
      <c r="DA22" s="8" t="s">
        <v>370</v>
      </c>
      <c r="DB22" s="8">
        <v>1</v>
      </c>
      <c r="DC22" s="8">
        <v>1</v>
      </c>
      <c r="DD22" s="8">
        <v>0</v>
      </c>
      <c r="DE22" s="8">
        <v>1</v>
      </c>
      <c r="DF22" s="8">
        <v>0</v>
      </c>
      <c r="DG22" s="8">
        <v>0</v>
      </c>
      <c r="DH22" s="8" t="s">
        <v>370</v>
      </c>
      <c r="DI22" s="8" t="s">
        <v>370</v>
      </c>
      <c r="DJ22" s="8" t="s">
        <v>370</v>
      </c>
    </row>
    <row r="23" spans="1:114" x14ac:dyDescent="0.35">
      <c r="A23" s="7" t="s">
        <v>372</v>
      </c>
      <c r="B23" s="1" t="s">
        <v>142</v>
      </c>
      <c r="C23" s="1">
        <v>0</v>
      </c>
      <c r="D23" s="1">
        <v>0</v>
      </c>
      <c r="E23" s="1">
        <v>1</v>
      </c>
      <c r="F23" s="1">
        <v>0</v>
      </c>
      <c r="G23" s="1">
        <v>0</v>
      </c>
      <c r="H23" s="1">
        <f t="shared" si="0"/>
        <v>3</v>
      </c>
      <c r="I23" s="14" t="s">
        <v>370</v>
      </c>
      <c r="J23" s="1">
        <v>1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1</v>
      </c>
      <c r="S23" s="1">
        <v>0</v>
      </c>
      <c r="T23" s="1">
        <v>0</v>
      </c>
      <c r="U23" s="1">
        <v>1</v>
      </c>
      <c r="V23" s="1">
        <v>1</v>
      </c>
      <c r="W23" s="1">
        <v>0</v>
      </c>
      <c r="X23" s="1">
        <v>0</v>
      </c>
      <c r="Y23" s="8">
        <v>0</v>
      </c>
      <c r="Z23" s="8">
        <v>1</v>
      </c>
      <c r="AA23" s="8">
        <v>0</v>
      </c>
      <c r="AB23" s="8">
        <v>0</v>
      </c>
      <c r="AC23" s="8">
        <v>0</v>
      </c>
      <c r="AD23" s="8">
        <v>0</v>
      </c>
      <c r="AE23" s="8">
        <v>0</v>
      </c>
      <c r="AF23" s="8">
        <v>4</v>
      </c>
      <c r="AG23" s="8">
        <v>0</v>
      </c>
      <c r="AH23" s="8">
        <v>1</v>
      </c>
      <c r="AI23" s="8">
        <v>0</v>
      </c>
      <c r="AJ23" s="8">
        <v>0</v>
      </c>
      <c r="AK23" s="8">
        <v>0</v>
      </c>
      <c r="AL23" s="8">
        <v>0</v>
      </c>
      <c r="AM23" s="8">
        <v>0</v>
      </c>
      <c r="AN23" s="8">
        <v>0</v>
      </c>
      <c r="AO23" s="8">
        <v>0</v>
      </c>
      <c r="AP23" s="8">
        <v>1</v>
      </c>
      <c r="AQ23" s="8">
        <v>0</v>
      </c>
      <c r="AR23" s="8">
        <v>0</v>
      </c>
      <c r="AS23" s="8" t="s">
        <v>370</v>
      </c>
      <c r="AT23" s="8" t="s">
        <v>370</v>
      </c>
      <c r="AU23" s="8" t="s">
        <v>370</v>
      </c>
      <c r="AV23" s="8" t="s">
        <v>370</v>
      </c>
      <c r="AW23" s="8" t="s">
        <v>370</v>
      </c>
      <c r="AX23" s="8" t="s">
        <v>370</v>
      </c>
      <c r="AY23" s="8">
        <v>1</v>
      </c>
      <c r="AZ23" s="8">
        <v>0</v>
      </c>
      <c r="BA23" s="8">
        <v>1</v>
      </c>
      <c r="BB23" s="8">
        <v>0</v>
      </c>
      <c r="BC23" s="8">
        <v>0</v>
      </c>
      <c r="BD23" s="8">
        <v>1</v>
      </c>
      <c r="BE23" s="8">
        <v>0</v>
      </c>
      <c r="BF23" s="8">
        <v>0</v>
      </c>
      <c r="BG23" s="8">
        <v>0</v>
      </c>
      <c r="BH23" s="8" t="s">
        <v>370</v>
      </c>
      <c r="BI23" s="8" t="s">
        <v>370</v>
      </c>
      <c r="BJ23" s="8" t="s">
        <v>370</v>
      </c>
      <c r="BK23" s="8" t="s">
        <v>370</v>
      </c>
      <c r="BL23" s="8" t="s">
        <v>370</v>
      </c>
      <c r="BM23" s="8" t="s">
        <v>370</v>
      </c>
      <c r="BN23" s="8" t="s">
        <v>370</v>
      </c>
      <c r="BO23" s="8" t="s">
        <v>370</v>
      </c>
      <c r="BP23" s="8" t="s">
        <v>370</v>
      </c>
      <c r="BQ23" s="8" t="s">
        <v>370</v>
      </c>
      <c r="BR23" s="8" t="s">
        <v>370</v>
      </c>
      <c r="BS23" s="8" t="s">
        <v>370</v>
      </c>
      <c r="BT23" s="8" t="s">
        <v>370</v>
      </c>
      <c r="BU23" s="8" t="s">
        <v>370</v>
      </c>
      <c r="BV23" s="8" t="s">
        <v>370</v>
      </c>
      <c r="BW23" s="8" t="s">
        <v>370</v>
      </c>
      <c r="BX23" s="8">
        <v>7</v>
      </c>
      <c r="BY23" s="8">
        <v>7</v>
      </c>
      <c r="BZ23" s="8">
        <v>4</v>
      </c>
      <c r="CA23" s="8">
        <v>4</v>
      </c>
      <c r="CB23" s="8">
        <v>1</v>
      </c>
      <c r="CC23" s="8">
        <v>1</v>
      </c>
      <c r="CD23" s="8">
        <v>0</v>
      </c>
      <c r="CE23" s="8">
        <v>0</v>
      </c>
      <c r="CF23" s="1">
        <v>1</v>
      </c>
      <c r="CG23" s="1">
        <v>0</v>
      </c>
      <c r="CH23" s="1">
        <v>0</v>
      </c>
      <c r="CI23" s="8">
        <v>0</v>
      </c>
      <c r="CJ23" s="8" t="s">
        <v>370</v>
      </c>
      <c r="CK23" s="8" t="s">
        <v>370</v>
      </c>
      <c r="CL23" s="8" t="s">
        <v>370</v>
      </c>
      <c r="CM23" s="8">
        <v>0</v>
      </c>
      <c r="CN23" s="8">
        <v>1</v>
      </c>
      <c r="CO23" s="8">
        <v>0</v>
      </c>
      <c r="CP23" s="8">
        <v>0</v>
      </c>
      <c r="CQ23" s="8">
        <v>1</v>
      </c>
      <c r="CR23" s="8">
        <v>0</v>
      </c>
      <c r="CS23" s="8">
        <v>1</v>
      </c>
      <c r="CT23" s="8">
        <v>0</v>
      </c>
      <c r="CU23" s="8">
        <v>0</v>
      </c>
      <c r="CV23" s="8">
        <v>1</v>
      </c>
      <c r="CW23" s="8">
        <v>0</v>
      </c>
      <c r="CX23" s="8">
        <v>0</v>
      </c>
      <c r="CY23" s="8" t="s">
        <v>370</v>
      </c>
      <c r="CZ23" s="8" t="s">
        <v>370</v>
      </c>
      <c r="DA23" s="8" t="s">
        <v>370</v>
      </c>
      <c r="DB23" s="8">
        <v>0</v>
      </c>
      <c r="DC23" s="8">
        <v>0</v>
      </c>
      <c r="DD23" s="8">
        <v>1</v>
      </c>
      <c r="DE23" s="8">
        <v>1</v>
      </c>
      <c r="DF23" s="8">
        <v>0</v>
      </c>
      <c r="DG23" s="8">
        <v>0</v>
      </c>
      <c r="DH23" s="8">
        <v>1</v>
      </c>
      <c r="DI23" s="8">
        <v>0</v>
      </c>
      <c r="DJ23" s="8">
        <v>0</v>
      </c>
    </row>
    <row r="24" spans="1:114" x14ac:dyDescent="0.35">
      <c r="A24" s="7" t="s">
        <v>372</v>
      </c>
      <c r="B24" s="1" t="s">
        <v>143</v>
      </c>
      <c r="C24" s="1">
        <v>0</v>
      </c>
      <c r="D24" s="1">
        <v>0</v>
      </c>
      <c r="E24" s="1">
        <v>0</v>
      </c>
      <c r="F24" s="1">
        <v>1</v>
      </c>
      <c r="G24" s="1">
        <v>0</v>
      </c>
      <c r="H24" s="1">
        <f t="shared" si="0"/>
        <v>4</v>
      </c>
      <c r="I24" s="1">
        <v>0</v>
      </c>
      <c r="J24" s="1">
        <v>1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1</v>
      </c>
      <c r="T24" s="1">
        <v>0</v>
      </c>
      <c r="U24" s="1">
        <v>1</v>
      </c>
      <c r="V24" s="1">
        <v>0</v>
      </c>
      <c r="W24" s="1">
        <v>0</v>
      </c>
      <c r="X24" s="1">
        <v>1</v>
      </c>
      <c r="Y24" s="8">
        <v>0</v>
      </c>
      <c r="Z24" s="8">
        <v>0</v>
      </c>
      <c r="AA24" s="8">
        <v>0</v>
      </c>
      <c r="AB24" s="8">
        <v>1</v>
      </c>
      <c r="AC24" s="8">
        <v>0</v>
      </c>
      <c r="AD24" s="8">
        <v>0</v>
      </c>
      <c r="AE24" s="8">
        <v>100</v>
      </c>
      <c r="AF24" s="8">
        <v>3</v>
      </c>
      <c r="AG24" s="8">
        <v>0</v>
      </c>
      <c r="AH24" s="8">
        <v>1</v>
      </c>
      <c r="AI24" s="8">
        <v>0</v>
      </c>
      <c r="AJ24" s="8">
        <v>0</v>
      </c>
      <c r="AK24" s="8">
        <v>0</v>
      </c>
      <c r="AL24" s="8">
        <v>0</v>
      </c>
      <c r="AM24" s="8">
        <v>0</v>
      </c>
      <c r="AN24" s="8">
        <v>0</v>
      </c>
      <c r="AO24" s="8" t="s">
        <v>370</v>
      </c>
      <c r="AP24" s="8" t="s">
        <v>370</v>
      </c>
      <c r="AQ24" s="8">
        <v>1</v>
      </c>
      <c r="AR24" s="8">
        <v>20</v>
      </c>
      <c r="AS24" s="8">
        <v>1</v>
      </c>
      <c r="AT24" s="8">
        <v>0</v>
      </c>
      <c r="AU24" s="8">
        <v>0</v>
      </c>
      <c r="AV24" s="8">
        <v>1</v>
      </c>
      <c r="AW24" s="8">
        <v>0</v>
      </c>
      <c r="AX24" s="8">
        <v>0</v>
      </c>
      <c r="AY24" s="8">
        <v>1</v>
      </c>
      <c r="AZ24" s="8">
        <v>0</v>
      </c>
      <c r="BA24" s="8">
        <v>0</v>
      </c>
      <c r="BB24" s="8">
        <v>1</v>
      </c>
      <c r="BC24" s="8">
        <v>0</v>
      </c>
      <c r="BD24" s="8">
        <v>1</v>
      </c>
      <c r="BE24" s="8">
        <v>0</v>
      </c>
      <c r="BF24" s="8">
        <v>0</v>
      </c>
      <c r="BG24" s="8">
        <v>0</v>
      </c>
      <c r="BH24" s="8">
        <v>0</v>
      </c>
      <c r="BI24" s="8">
        <v>1</v>
      </c>
      <c r="BJ24" s="8">
        <v>0</v>
      </c>
      <c r="BK24" s="8">
        <v>1</v>
      </c>
      <c r="BL24" s="8">
        <v>0</v>
      </c>
      <c r="BM24" s="8">
        <v>0</v>
      </c>
      <c r="BN24" s="8">
        <v>1</v>
      </c>
      <c r="BO24" s="8">
        <v>0</v>
      </c>
      <c r="BP24" s="8">
        <v>0</v>
      </c>
      <c r="BQ24" s="8">
        <v>1</v>
      </c>
      <c r="BR24" s="8" t="s">
        <v>370</v>
      </c>
      <c r="BS24" s="8" t="s">
        <v>370</v>
      </c>
      <c r="BT24" s="8">
        <v>7</v>
      </c>
      <c r="BU24" s="8">
        <v>7</v>
      </c>
      <c r="BV24" s="8">
        <v>7</v>
      </c>
      <c r="BW24" s="8">
        <v>7</v>
      </c>
      <c r="BX24" s="8">
        <v>6</v>
      </c>
      <c r="BY24" s="8">
        <v>7</v>
      </c>
      <c r="BZ24" s="8">
        <v>4</v>
      </c>
      <c r="CA24" s="8">
        <v>6</v>
      </c>
      <c r="CB24" s="8">
        <v>4</v>
      </c>
      <c r="CC24" s="8">
        <v>0</v>
      </c>
      <c r="CD24" s="8">
        <v>1</v>
      </c>
      <c r="CE24" s="8">
        <v>0</v>
      </c>
      <c r="CF24" s="1">
        <v>0</v>
      </c>
      <c r="CG24" s="1">
        <v>0</v>
      </c>
      <c r="CH24" s="1">
        <v>1</v>
      </c>
      <c r="CI24" s="8">
        <v>0</v>
      </c>
      <c r="CJ24" s="8">
        <v>0</v>
      </c>
      <c r="CK24" s="8">
        <v>0</v>
      </c>
      <c r="CL24" s="8">
        <v>1</v>
      </c>
      <c r="CM24" s="8">
        <v>0</v>
      </c>
      <c r="CN24" s="8">
        <v>1</v>
      </c>
      <c r="CO24" s="8">
        <v>0</v>
      </c>
      <c r="CP24" s="8">
        <v>0</v>
      </c>
      <c r="CQ24" s="8">
        <v>1</v>
      </c>
      <c r="CR24" s="8">
        <v>0</v>
      </c>
      <c r="CS24" s="8">
        <v>0</v>
      </c>
      <c r="CT24" s="8">
        <v>1</v>
      </c>
      <c r="CU24" s="8">
        <v>0</v>
      </c>
      <c r="CV24" s="8">
        <v>0</v>
      </c>
      <c r="CW24" s="8">
        <v>1</v>
      </c>
      <c r="CX24" s="8">
        <v>0</v>
      </c>
      <c r="CY24" s="8">
        <v>0</v>
      </c>
      <c r="CZ24" s="8">
        <v>1</v>
      </c>
      <c r="DA24" s="8">
        <v>0</v>
      </c>
      <c r="DB24" s="8">
        <v>1</v>
      </c>
      <c r="DC24" s="8">
        <v>0</v>
      </c>
      <c r="DD24" s="8">
        <v>1</v>
      </c>
      <c r="DE24" s="8" t="s">
        <v>370</v>
      </c>
      <c r="DF24" s="8" t="s">
        <v>370</v>
      </c>
      <c r="DG24" s="8" t="s">
        <v>370</v>
      </c>
      <c r="DH24" s="8">
        <v>1</v>
      </c>
      <c r="DI24" s="8">
        <v>0</v>
      </c>
      <c r="DJ24" s="8">
        <v>0</v>
      </c>
    </row>
    <row r="25" spans="1:114" x14ac:dyDescent="0.35">
      <c r="A25" s="7" t="s">
        <v>372</v>
      </c>
      <c r="B25" s="1" t="s">
        <v>144</v>
      </c>
      <c r="C25" s="1">
        <v>0</v>
      </c>
      <c r="D25" s="1">
        <v>1</v>
      </c>
      <c r="E25" s="1">
        <v>0</v>
      </c>
      <c r="F25" s="1">
        <v>0</v>
      </c>
      <c r="G25" s="1">
        <v>0</v>
      </c>
      <c r="H25" s="1">
        <f t="shared" si="0"/>
        <v>2</v>
      </c>
      <c r="I25" s="1">
        <v>0</v>
      </c>
      <c r="J25" s="1">
        <v>0</v>
      </c>
      <c r="K25" s="1">
        <v>0</v>
      </c>
      <c r="L25" s="1">
        <v>1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1</v>
      </c>
      <c r="T25" s="1">
        <v>0</v>
      </c>
      <c r="U25" s="1">
        <v>1</v>
      </c>
      <c r="V25" s="1">
        <v>0</v>
      </c>
      <c r="W25" s="1">
        <v>0</v>
      </c>
      <c r="X25" s="1">
        <v>1</v>
      </c>
      <c r="Y25" s="8">
        <v>0</v>
      </c>
      <c r="Z25" s="8">
        <v>0</v>
      </c>
      <c r="AA25" s="8">
        <v>0</v>
      </c>
      <c r="AB25" s="8">
        <v>1</v>
      </c>
      <c r="AC25" s="8">
        <v>0</v>
      </c>
      <c r="AD25" s="8">
        <v>0</v>
      </c>
      <c r="AE25" s="8">
        <v>100</v>
      </c>
      <c r="AF25" s="8">
        <v>3</v>
      </c>
      <c r="AG25" s="8">
        <v>0</v>
      </c>
      <c r="AH25" s="8">
        <v>1</v>
      </c>
      <c r="AI25" s="8">
        <v>0</v>
      </c>
      <c r="AJ25" s="8">
        <v>0</v>
      </c>
      <c r="AK25" s="8">
        <v>0</v>
      </c>
      <c r="AL25" s="8">
        <v>0</v>
      </c>
      <c r="AM25" s="8">
        <v>0</v>
      </c>
      <c r="AN25" s="8">
        <v>0</v>
      </c>
      <c r="AO25" s="8" t="s">
        <v>370</v>
      </c>
      <c r="AP25" s="8" t="s">
        <v>370</v>
      </c>
      <c r="AQ25" s="8">
        <v>1</v>
      </c>
      <c r="AR25" s="8">
        <v>20</v>
      </c>
      <c r="AS25" s="8">
        <v>1</v>
      </c>
      <c r="AT25" s="8">
        <v>0</v>
      </c>
      <c r="AU25" s="8">
        <v>0</v>
      </c>
      <c r="AV25" s="8">
        <v>0</v>
      </c>
      <c r="AW25" s="8">
        <v>1</v>
      </c>
      <c r="AX25" s="8">
        <v>0</v>
      </c>
      <c r="AY25" s="8">
        <v>1</v>
      </c>
      <c r="AZ25" s="8">
        <v>0</v>
      </c>
      <c r="BA25" s="8">
        <v>0</v>
      </c>
      <c r="BB25" s="8">
        <v>1</v>
      </c>
      <c r="BC25" s="8">
        <v>0</v>
      </c>
      <c r="BD25" s="8">
        <v>1</v>
      </c>
      <c r="BE25" s="8">
        <v>0</v>
      </c>
      <c r="BF25" s="8">
        <v>0</v>
      </c>
      <c r="BG25" s="8">
        <v>0</v>
      </c>
      <c r="BH25" s="8">
        <v>1</v>
      </c>
      <c r="BI25" s="8">
        <v>0</v>
      </c>
      <c r="BJ25" s="8">
        <v>0</v>
      </c>
      <c r="BK25" s="8">
        <v>1</v>
      </c>
      <c r="BL25" s="8">
        <v>0</v>
      </c>
      <c r="BM25" s="8">
        <v>0</v>
      </c>
      <c r="BN25" s="8">
        <v>1</v>
      </c>
      <c r="BO25" s="8">
        <v>0</v>
      </c>
      <c r="BP25" s="8" t="s">
        <v>370</v>
      </c>
      <c r="BQ25" s="8" t="s">
        <v>370</v>
      </c>
      <c r="BR25" s="8" t="s">
        <v>370</v>
      </c>
      <c r="BS25" s="8" t="s">
        <v>370</v>
      </c>
      <c r="BT25" s="8">
        <v>7</v>
      </c>
      <c r="BU25" s="8">
        <v>7</v>
      </c>
      <c r="BV25" s="8">
        <v>7</v>
      </c>
      <c r="BW25" s="8">
        <v>7</v>
      </c>
      <c r="BX25" s="8">
        <v>7</v>
      </c>
      <c r="BY25" s="8">
        <v>7</v>
      </c>
      <c r="BZ25" s="8">
        <v>5</v>
      </c>
      <c r="CA25" s="8">
        <v>5</v>
      </c>
      <c r="CB25" s="8">
        <v>5</v>
      </c>
      <c r="CC25" s="8" t="s">
        <v>370</v>
      </c>
      <c r="CD25" s="8" t="s">
        <v>370</v>
      </c>
      <c r="CE25" s="8" t="s">
        <v>370</v>
      </c>
      <c r="CF25" s="1">
        <v>0</v>
      </c>
      <c r="CG25" s="1">
        <v>1</v>
      </c>
      <c r="CH25" s="1">
        <v>0</v>
      </c>
      <c r="CI25" s="8">
        <v>0</v>
      </c>
      <c r="CJ25" s="8">
        <v>0</v>
      </c>
      <c r="CK25" s="8">
        <v>0</v>
      </c>
      <c r="CL25" s="8">
        <v>1</v>
      </c>
      <c r="CM25" s="8" t="s">
        <v>370</v>
      </c>
      <c r="CN25" s="8" t="s">
        <v>370</v>
      </c>
      <c r="CO25" s="8" t="s">
        <v>370</v>
      </c>
      <c r="CP25" s="8" t="s">
        <v>370</v>
      </c>
      <c r="CQ25" s="8" t="s">
        <v>370</v>
      </c>
      <c r="CR25" s="8" t="s">
        <v>370</v>
      </c>
      <c r="CS25" s="8">
        <v>0</v>
      </c>
      <c r="CT25" s="8">
        <v>1</v>
      </c>
      <c r="CU25" s="8">
        <v>0</v>
      </c>
      <c r="CV25" s="8">
        <v>0</v>
      </c>
      <c r="CW25" s="8">
        <v>1</v>
      </c>
      <c r="CX25" s="8">
        <v>0</v>
      </c>
      <c r="CY25" s="8" t="s">
        <v>370</v>
      </c>
      <c r="CZ25" s="8" t="s">
        <v>370</v>
      </c>
      <c r="DA25" s="8" t="s">
        <v>370</v>
      </c>
      <c r="DB25" s="8">
        <v>1</v>
      </c>
      <c r="DC25" s="8">
        <v>0</v>
      </c>
      <c r="DD25" s="8">
        <v>1</v>
      </c>
      <c r="DE25" s="8" t="s">
        <v>370</v>
      </c>
      <c r="DF25" s="8" t="s">
        <v>370</v>
      </c>
      <c r="DG25" s="8" t="s">
        <v>370</v>
      </c>
      <c r="DH25" s="8">
        <v>1</v>
      </c>
      <c r="DI25" s="8">
        <v>0</v>
      </c>
      <c r="DJ25" s="8">
        <v>0</v>
      </c>
    </row>
    <row r="26" spans="1:114" x14ac:dyDescent="0.35">
      <c r="A26" s="7" t="s">
        <v>372</v>
      </c>
      <c r="B26" s="1" t="s">
        <v>145</v>
      </c>
      <c r="C26" s="1">
        <v>0</v>
      </c>
      <c r="D26" s="1">
        <v>1</v>
      </c>
      <c r="E26" s="1">
        <v>0</v>
      </c>
      <c r="F26" s="1">
        <v>0</v>
      </c>
      <c r="G26" s="1">
        <v>0</v>
      </c>
      <c r="H26" s="1">
        <f t="shared" si="0"/>
        <v>2</v>
      </c>
      <c r="I26" s="1">
        <v>0</v>
      </c>
      <c r="J26" s="1">
        <v>1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1</v>
      </c>
      <c r="R26" s="1">
        <v>0</v>
      </c>
      <c r="S26" s="1">
        <v>0</v>
      </c>
      <c r="T26" s="1">
        <v>1</v>
      </c>
      <c r="U26" s="1">
        <v>0</v>
      </c>
      <c r="V26" s="1">
        <v>0</v>
      </c>
      <c r="W26" s="1">
        <v>1</v>
      </c>
      <c r="X26" s="1">
        <v>0</v>
      </c>
      <c r="Y26" s="8">
        <v>0</v>
      </c>
      <c r="Z26" s="8">
        <v>0</v>
      </c>
      <c r="AA26" s="8">
        <v>0</v>
      </c>
      <c r="AB26" s="8">
        <v>1</v>
      </c>
      <c r="AC26" s="8">
        <v>0</v>
      </c>
      <c r="AD26" s="8">
        <v>0</v>
      </c>
      <c r="AE26" s="8">
        <v>100</v>
      </c>
      <c r="AF26" s="8">
        <v>5</v>
      </c>
      <c r="AG26" s="8">
        <v>0</v>
      </c>
      <c r="AH26" s="8">
        <v>0</v>
      </c>
      <c r="AI26" s="8">
        <v>0</v>
      </c>
      <c r="AJ26" s="8">
        <v>0</v>
      </c>
      <c r="AK26" s="8">
        <v>1</v>
      </c>
      <c r="AL26" s="8">
        <v>0</v>
      </c>
      <c r="AM26" s="8">
        <v>0</v>
      </c>
      <c r="AN26" s="8">
        <v>0</v>
      </c>
      <c r="AO26" s="8">
        <v>1</v>
      </c>
      <c r="AP26" s="8">
        <v>0</v>
      </c>
      <c r="AQ26" s="8">
        <v>1</v>
      </c>
      <c r="AR26" s="8">
        <v>15</v>
      </c>
      <c r="AS26" s="8">
        <v>1</v>
      </c>
      <c r="AT26" s="8">
        <v>0</v>
      </c>
      <c r="AU26" s="8">
        <v>0</v>
      </c>
      <c r="AV26" s="8">
        <v>0</v>
      </c>
      <c r="AW26" s="8">
        <v>1</v>
      </c>
      <c r="AX26" s="8">
        <v>0</v>
      </c>
      <c r="AY26" s="8">
        <v>1</v>
      </c>
      <c r="AZ26" s="8">
        <v>1</v>
      </c>
      <c r="BA26" s="8">
        <v>0</v>
      </c>
      <c r="BB26" s="8">
        <v>0</v>
      </c>
      <c r="BC26" s="8">
        <v>0</v>
      </c>
      <c r="BD26" s="8">
        <v>1</v>
      </c>
      <c r="BE26" s="8">
        <v>0</v>
      </c>
      <c r="BF26" s="8">
        <v>0</v>
      </c>
      <c r="BG26" s="8">
        <v>0</v>
      </c>
      <c r="BH26" s="8" t="s">
        <v>370</v>
      </c>
      <c r="BI26" s="8" t="s">
        <v>370</v>
      </c>
      <c r="BJ26" s="8" t="s">
        <v>370</v>
      </c>
      <c r="BK26" s="8">
        <v>0</v>
      </c>
      <c r="BL26" s="8">
        <v>1</v>
      </c>
      <c r="BM26" s="8">
        <v>0</v>
      </c>
      <c r="BN26" s="8">
        <v>1</v>
      </c>
      <c r="BO26" s="8">
        <v>0</v>
      </c>
      <c r="BP26" s="8">
        <v>1</v>
      </c>
      <c r="BQ26" s="8">
        <v>1</v>
      </c>
      <c r="BR26" s="8">
        <v>0</v>
      </c>
      <c r="BS26" s="8">
        <v>1</v>
      </c>
      <c r="BT26" s="8">
        <v>7</v>
      </c>
      <c r="BU26" s="8">
        <v>6</v>
      </c>
      <c r="BV26" s="8">
        <v>7</v>
      </c>
      <c r="BW26" s="8">
        <v>4</v>
      </c>
      <c r="BX26" s="8">
        <v>5</v>
      </c>
      <c r="BY26" s="8">
        <v>5</v>
      </c>
      <c r="BZ26" s="8">
        <v>5</v>
      </c>
      <c r="CA26" s="8">
        <v>6</v>
      </c>
      <c r="CB26" s="8">
        <v>6</v>
      </c>
      <c r="CC26" s="8">
        <v>0</v>
      </c>
      <c r="CD26" s="8">
        <v>1</v>
      </c>
      <c r="CE26" s="8">
        <v>0</v>
      </c>
      <c r="CF26" s="1">
        <v>0</v>
      </c>
      <c r="CG26" s="1">
        <v>0</v>
      </c>
      <c r="CH26" s="1">
        <v>1</v>
      </c>
      <c r="CI26" s="8">
        <v>0</v>
      </c>
      <c r="CJ26" s="8">
        <v>0</v>
      </c>
      <c r="CK26" s="8">
        <v>0</v>
      </c>
      <c r="CL26" s="8">
        <v>1</v>
      </c>
      <c r="CM26" s="8">
        <v>0</v>
      </c>
      <c r="CN26" s="8">
        <v>1</v>
      </c>
      <c r="CO26" s="8">
        <v>0</v>
      </c>
      <c r="CP26" s="8">
        <v>0</v>
      </c>
      <c r="CQ26" s="8">
        <v>1</v>
      </c>
      <c r="CR26" s="8">
        <v>0</v>
      </c>
      <c r="CS26" s="8">
        <v>0</v>
      </c>
      <c r="CT26" s="8">
        <v>1</v>
      </c>
      <c r="CU26" s="8">
        <v>0</v>
      </c>
      <c r="CV26" s="8">
        <v>0</v>
      </c>
      <c r="CW26" s="8">
        <v>1</v>
      </c>
      <c r="CX26" s="8">
        <v>0</v>
      </c>
      <c r="CY26" s="8" t="s">
        <v>370</v>
      </c>
      <c r="CZ26" s="8" t="s">
        <v>370</v>
      </c>
      <c r="DA26" s="8" t="s">
        <v>370</v>
      </c>
      <c r="DB26" s="8">
        <v>1</v>
      </c>
      <c r="DC26" s="8">
        <v>0</v>
      </c>
      <c r="DD26" s="8">
        <v>0</v>
      </c>
      <c r="DE26" s="8">
        <v>1</v>
      </c>
      <c r="DF26" s="8">
        <v>0</v>
      </c>
      <c r="DG26" s="8">
        <v>0</v>
      </c>
      <c r="DH26" s="8">
        <v>1</v>
      </c>
      <c r="DI26" s="8">
        <v>0</v>
      </c>
      <c r="DJ26" s="8">
        <v>0</v>
      </c>
    </row>
    <row r="27" spans="1:114" x14ac:dyDescent="0.35">
      <c r="A27" s="7" t="s">
        <v>372</v>
      </c>
      <c r="B27" s="1" t="s">
        <v>146</v>
      </c>
      <c r="C27" s="1">
        <v>1</v>
      </c>
      <c r="D27" s="1">
        <v>0</v>
      </c>
      <c r="E27" s="1">
        <v>0</v>
      </c>
      <c r="F27" s="1">
        <v>0</v>
      </c>
      <c r="G27" s="1">
        <v>0</v>
      </c>
      <c r="H27" s="1">
        <f t="shared" si="0"/>
        <v>1</v>
      </c>
      <c r="I27" s="1">
        <v>0</v>
      </c>
      <c r="J27" s="1">
        <v>1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1</v>
      </c>
      <c r="S27" s="1">
        <v>0</v>
      </c>
      <c r="T27" s="1">
        <v>1</v>
      </c>
      <c r="U27" s="1">
        <v>0</v>
      </c>
      <c r="V27" s="1">
        <v>0</v>
      </c>
      <c r="W27" s="1">
        <v>1</v>
      </c>
      <c r="X27" s="1">
        <v>0</v>
      </c>
      <c r="Y27" s="1">
        <v>0</v>
      </c>
      <c r="Z27" s="1">
        <v>0</v>
      </c>
      <c r="AA27" s="1">
        <v>1</v>
      </c>
      <c r="AB27" s="1">
        <v>0</v>
      </c>
      <c r="AC27" s="1">
        <v>0</v>
      </c>
      <c r="AD27" s="1">
        <v>0</v>
      </c>
      <c r="AE27" s="1">
        <v>100</v>
      </c>
      <c r="AF27" s="1">
        <v>5</v>
      </c>
      <c r="AG27" s="1">
        <v>1</v>
      </c>
      <c r="AH27" s="1">
        <v>0</v>
      </c>
      <c r="AI27" s="1">
        <v>0</v>
      </c>
      <c r="AJ27" s="1">
        <v>0</v>
      </c>
      <c r="AK27" s="1">
        <v>0</v>
      </c>
      <c r="AL27" s="1">
        <v>1</v>
      </c>
      <c r="AM27" s="1">
        <v>0</v>
      </c>
      <c r="AN27" s="1">
        <v>0</v>
      </c>
      <c r="AO27" s="1">
        <v>1</v>
      </c>
      <c r="AP27" s="1">
        <v>0</v>
      </c>
      <c r="AQ27" s="1">
        <v>1</v>
      </c>
      <c r="AR27" s="1">
        <v>9</v>
      </c>
      <c r="AS27" s="8">
        <v>1</v>
      </c>
      <c r="AT27" s="8">
        <v>0</v>
      </c>
      <c r="AU27" s="8">
        <v>0</v>
      </c>
      <c r="AV27" s="8">
        <v>0</v>
      </c>
      <c r="AW27" s="8">
        <v>1</v>
      </c>
      <c r="AX27" s="8">
        <v>0</v>
      </c>
      <c r="AY27" s="8">
        <v>1</v>
      </c>
      <c r="AZ27" s="8">
        <v>0</v>
      </c>
      <c r="BA27" s="8">
        <v>1</v>
      </c>
      <c r="BB27" s="8">
        <v>0</v>
      </c>
      <c r="BC27" s="8">
        <v>0</v>
      </c>
      <c r="BD27" s="8">
        <v>1</v>
      </c>
      <c r="BE27" s="8">
        <v>0</v>
      </c>
      <c r="BF27" s="8">
        <v>0</v>
      </c>
      <c r="BG27" s="8">
        <v>0</v>
      </c>
      <c r="BH27" s="8" t="s">
        <v>370</v>
      </c>
      <c r="BI27" s="8" t="s">
        <v>370</v>
      </c>
      <c r="BJ27" s="8" t="s">
        <v>370</v>
      </c>
      <c r="BK27" s="8">
        <v>0</v>
      </c>
      <c r="BL27" s="8">
        <v>1</v>
      </c>
      <c r="BM27" s="8">
        <v>0</v>
      </c>
      <c r="BN27" s="8">
        <v>1</v>
      </c>
      <c r="BO27" s="8">
        <v>0</v>
      </c>
      <c r="BP27" s="8">
        <v>1</v>
      </c>
      <c r="BQ27" s="8">
        <v>1</v>
      </c>
      <c r="BR27" s="8">
        <v>0</v>
      </c>
      <c r="BS27" s="8">
        <v>1</v>
      </c>
      <c r="BT27" s="8">
        <v>7</v>
      </c>
      <c r="BU27" s="8">
        <v>6</v>
      </c>
      <c r="BV27" s="8">
        <v>7</v>
      </c>
      <c r="BW27" s="8">
        <v>5</v>
      </c>
      <c r="BX27" s="8">
        <v>7</v>
      </c>
      <c r="BY27" s="8">
        <v>5</v>
      </c>
      <c r="BZ27" s="8">
        <v>5</v>
      </c>
      <c r="CA27" s="8">
        <v>6</v>
      </c>
      <c r="CB27" s="8">
        <v>6</v>
      </c>
      <c r="CC27" s="8">
        <v>0</v>
      </c>
      <c r="CD27" s="8">
        <v>1</v>
      </c>
      <c r="CE27" s="8">
        <v>0</v>
      </c>
      <c r="CF27" s="1">
        <v>0</v>
      </c>
      <c r="CG27" s="1">
        <v>0</v>
      </c>
      <c r="CH27" s="1">
        <v>1</v>
      </c>
      <c r="CI27" s="8">
        <v>0</v>
      </c>
      <c r="CJ27" s="8">
        <v>0</v>
      </c>
      <c r="CK27" s="8">
        <v>0</v>
      </c>
      <c r="CL27" s="8">
        <v>1</v>
      </c>
      <c r="CM27" s="8">
        <v>0</v>
      </c>
      <c r="CN27" s="8">
        <v>1</v>
      </c>
      <c r="CO27" s="8">
        <v>0</v>
      </c>
      <c r="CP27" s="8">
        <v>0</v>
      </c>
      <c r="CQ27" s="8">
        <v>1</v>
      </c>
      <c r="CR27" s="8">
        <v>0</v>
      </c>
      <c r="CS27" s="8">
        <v>0</v>
      </c>
      <c r="CT27" s="8">
        <v>1</v>
      </c>
      <c r="CU27" s="8">
        <v>0</v>
      </c>
      <c r="CV27" s="8">
        <v>0</v>
      </c>
      <c r="CW27" s="8">
        <v>1</v>
      </c>
      <c r="CX27" s="8">
        <v>0</v>
      </c>
      <c r="CY27" s="8" t="s">
        <v>370</v>
      </c>
      <c r="CZ27" s="8" t="s">
        <v>370</v>
      </c>
      <c r="DA27" s="8" t="s">
        <v>370</v>
      </c>
      <c r="DB27" s="8">
        <v>1</v>
      </c>
      <c r="DC27" s="8">
        <v>0</v>
      </c>
      <c r="DD27" s="8">
        <v>0</v>
      </c>
      <c r="DE27" s="8">
        <v>1</v>
      </c>
      <c r="DF27" s="8">
        <v>0</v>
      </c>
      <c r="DG27" s="8">
        <v>0</v>
      </c>
      <c r="DH27" s="8">
        <v>1</v>
      </c>
      <c r="DI27" s="8">
        <v>0</v>
      </c>
      <c r="DJ27" s="8">
        <v>0</v>
      </c>
    </row>
    <row r="28" spans="1:114" x14ac:dyDescent="0.35">
      <c r="A28" s="7" t="s">
        <v>372</v>
      </c>
      <c r="B28" s="1" t="s">
        <v>147</v>
      </c>
      <c r="C28" s="1">
        <v>0</v>
      </c>
      <c r="D28" s="1">
        <v>1</v>
      </c>
      <c r="E28" s="1">
        <v>0</v>
      </c>
      <c r="F28" s="1">
        <v>0</v>
      </c>
      <c r="G28" s="1">
        <v>0</v>
      </c>
      <c r="H28" s="1">
        <f t="shared" si="0"/>
        <v>2</v>
      </c>
      <c r="I28" s="1">
        <v>1</v>
      </c>
      <c r="J28" s="1">
        <v>1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1</v>
      </c>
      <c r="S28" s="1">
        <v>0</v>
      </c>
      <c r="T28" s="1">
        <v>1</v>
      </c>
      <c r="U28" s="1">
        <v>0</v>
      </c>
      <c r="V28" s="1">
        <v>1</v>
      </c>
      <c r="W28" s="1">
        <v>0</v>
      </c>
      <c r="X28" s="1">
        <v>0</v>
      </c>
      <c r="Y28" s="1">
        <v>0</v>
      </c>
      <c r="Z28" s="1">
        <v>0</v>
      </c>
      <c r="AA28" s="1">
        <v>1</v>
      </c>
      <c r="AB28" s="1">
        <v>0</v>
      </c>
      <c r="AC28" s="1">
        <v>0</v>
      </c>
      <c r="AD28" s="1">
        <v>0</v>
      </c>
      <c r="AE28" s="1">
        <v>30</v>
      </c>
      <c r="AF28" s="1">
        <v>4</v>
      </c>
      <c r="AG28" s="1">
        <v>1</v>
      </c>
      <c r="AH28" s="1">
        <v>0</v>
      </c>
      <c r="AI28" s="1">
        <v>0</v>
      </c>
      <c r="AJ28" s="1">
        <v>0</v>
      </c>
      <c r="AK28" s="1">
        <v>1</v>
      </c>
      <c r="AL28" s="1">
        <v>0</v>
      </c>
      <c r="AM28" s="1">
        <v>0</v>
      </c>
      <c r="AN28" s="1">
        <v>0</v>
      </c>
      <c r="AO28" s="1">
        <v>1</v>
      </c>
      <c r="AP28" s="1">
        <v>0</v>
      </c>
      <c r="AQ28" s="1">
        <v>1</v>
      </c>
      <c r="AR28" s="1">
        <v>8</v>
      </c>
      <c r="AS28" s="8">
        <v>1</v>
      </c>
      <c r="AT28" s="8">
        <v>0</v>
      </c>
      <c r="AU28" s="8">
        <v>1</v>
      </c>
      <c r="AV28" s="8">
        <v>0</v>
      </c>
      <c r="AW28" s="8">
        <v>0</v>
      </c>
      <c r="AX28" s="8">
        <v>0</v>
      </c>
      <c r="AY28" s="8">
        <v>1</v>
      </c>
      <c r="AZ28" s="8">
        <v>0</v>
      </c>
      <c r="BA28" s="8">
        <v>0</v>
      </c>
      <c r="BB28" s="8">
        <v>1</v>
      </c>
      <c r="BC28" s="8">
        <v>1</v>
      </c>
      <c r="BD28" s="8">
        <v>0</v>
      </c>
      <c r="BE28" s="8">
        <v>0</v>
      </c>
      <c r="BF28" s="8">
        <v>1</v>
      </c>
      <c r="BG28" s="8">
        <v>0</v>
      </c>
      <c r="BH28" s="8">
        <v>1</v>
      </c>
      <c r="BI28" s="8">
        <v>0</v>
      </c>
      <c r="BJ28" s="8">
        <v>0</v>
      </c>
      <c r="BK28" s="8">
        <v>1</v>
      </c>
      <c r="BL28" s="8">
        <v>0</v>
      </c>
      <c r="BM28" s="8">
        <v>0</v>
      </c>
      <c r="BN28" s="8">
        <v>1</v>
      </c>
      <c r="BO28" s="8">
        <v>0</v>
      </c>
      <c r="BP28" s="8">
        <v>0</v>
      </c>
      <c r="BQ28" s="8">
        <v>1</v>
      </c>
      <c r="BR28" s="8">
        <v>0</v>
      </c>
      <c r="BS28" s="8">
        <v>1</v>
      </c>
      <c r="BT28" s="8">
        <v>7</v>
      </c>
      <c r="BU28" s="8">
        <v>7</v>
      </c>
      <c r="BV28" s="8">
        <v>4</v>
      </c>
      <c r="BW28" s="8">
        <v>7</v>
      </c>
      <c r="BX28" s="8">
        <v>7</v>
      </c>
      <c r="BY28" s="8">
        <v>6</v>
      </c>
      <c r="BZ28" s="8">
        <v>5</v>
      </c>
      <c r="CA28" s="8">
        <v>6</v>
      </c>
      <c r="CB28" s="8">
        <v>4</v>
      </c>
      <c r="CC28" s="8">
        <v>0</v>
      </c>
      <c r="CD28" s="8">
        <v>1</v>
      </c>
      <c r="CE28" s="8">
        <v>0</v>
      </c>
      <c r="CF28" s="1">
        <v>0</v>
      </c>
      <c r="CG28" s="1">
        <v>0</v>
      </c>
      <c r="CH28" s="1">
        <v>0</v>
      </c>
      <c r="CI28" s="8">
        <v>1</v>
      </c>
      <c r="CJ28" s="8">
        <v>0</v>
      </c>
      <c r="CK28" s="8">
        <v>0</v>
      </c>
      <c r="CL28" s="8">
        <v>1</v>
      </c>
      <c r="CM28" s="8">
        <v>0</v>
      </c>
      <c r="CN28" s="8">
        <v>1</v>
      </c>
      <c r="CO28" s="8">
        <v>0</v>
      </c>
      <c r="CP28" s="8">
        <v>0</v>
      </c>
      <c r="CQ28" s="8">
        <v>1</v>
      </c>
      <c r="CR28" s="8">
        <v>0</v>
      </c>
      <c r="CS28" s="8">
        <v>0</v>
      </c>
      <c r="CT28" s="8">
        <v>0</v>
      </c>
      <c r="CU28" s="8">
        <v>1</v>
      </c>
      <c r="CV28" s="8">
        <v>0</v>
      </c>
      <c r="CW28" s="8">
        <v>1</v>
      </c>
      <c r="CX28" s="8">
        <v>0</v>
      </c>
      <c r="CY28" s="8">
        <v>1</v>
      </c>
      <c r="CZ28" s="8">
        <v>0</v>
      </c>
      <c r="DA28" s="8">
        <v>0</v>
      </c>
      <c r="DB28" s="8">
        <v>1</v>
      </c>
      <c r="DC28" s="8">
        <v>0</v>
      </c>
      <c r="DD28" s="8">
        <v>0</v>
      </c>
      <c r="DE28" s="8">
        <v>0</v>
      </c>
      <c r="DF28" s="8">
        <v>1</v>
      </c>
      <c r="DG28" s="8">
        <v>0</v>
      </c>
      <c r="DH28" s="8">
        <v>1</v>
      </c>
      <c r="DI28" s="8">
        <v>0</v>
      </c>
      <c r="DJ28" s="8">
        <v>0</v>
      </c>
    </row>
    <row r="29" spans="1:114" x14ac:dyDescent="0.35">
      <c r="A29" s="7" t="s">
        <v>372</v>
      </c>
      <c r="B29" s="1" t="s">
        <v>148</v>
      </c>
      <c r="C29" s="1">
        <v>0</v>
      </c>
      <c r="D29" s="1">
        <v>0</v>
      </c>
      <c r="E29" s="1">
        <v>0</v>
      </c>
      <c r="F29" s="1">
        <v>0</v>
      </c>
      <c r="G29" s="1">
        <v>1</v>
      </c>
      <c r="H29" s="1">
        <f t="shared" si="0"/>
        <v>5</v>
      </c>
      <c r="I29" s="1">
        <v>1</v>
      </c>
      <c r="J29" s="1">
        <v>1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1</v>
      </c>
      <c r="S29" s="1">
        <v>0</v>
      </c>
      <c r="T29" s="1">
        <v>1</v>
      </c>
      <c r="U29" s="1">
        <v>0</v>
      </c>
      <c r="V29" s="1">
        <v>0</v>
      </c>
      <c r="W29" s="1">
        <v>1</v>
      </c>
      <c r="X29" s="1">
        <v>0</v>
      </c>
      <c r="Y29" s="1">
        <v>0</v>
      </c>
      <c r="Z29" s="1">
        <v>0</v>
      </c>
      <c r="AA29" s="1">
        <v>1</v>
      </c>
      <c r="AB29" s="1">
        <v>0</v>
      </c>
      <c r="AC29" s="1">
        <v>0</v>
      </c>
      <c r="AD29" s="1">
        <v>0</v>
      </c>
      <c r="AE29" s="1">
        <v>90</v>
      </c>
      <c r="AF29" s="1">
        <v>6</v>
      </c>
      <c r="AG29" s="1">
        <v>0</v>
      </c>
      <c r="AH29" s="1">
        <v>0</v>
      </c>
      <c r="AI29" s="1">
        <v>0</v>
      </c>
      <c r="AJ29" s="1">
        <v>0</v>
      </c>
      <c r="AK29" s="1">
        <v>1</v>
      </c>
      <c r="AL29" s="1">
        <v>0</v>
      </c>
      <c r="AM29" s="1">
        <v>0</v>
      </c>
      <c r="AN29" s="1">
        <v>0</v>
      </c>
      <c r="AO29" s="1">
        <v>1</v>
      </c>
      <c r="AP29" s="1">
        <v>0</v>
      </c>
      <c r="AQ29" s="1">
        <v>1</v>
      </c>
      <c r="AR29" s="1">
        <v>10</v>
      </c>
      <c r="AS29" s="8">
        <v>1</v>
      </c>
      <c r="AT29" s="8">
        <v>0</v>
      </c>
      <c r="AU29" s="8">
        <v>0</v>
      </c>
      <c r="AV29" s="8">
        <v>1</v>
      </c>
      <c r="AW29" s="8">
        <v>0</v>
      </c>
      <c r="AX29" s="8">
        <v>0</v>
      </c>
      <c r="AY29" s="8">
        <v>1</v>
      </c>
      <c r="AZ29" s="8">
        <v>0</v>
      </c>
      <c r="BA29" s="8">
        <v>1</v>
      </c>
      <c r="BB29" s="8">
        <v>0</v>
      </c>
      <c r="BC29" s="8">
        <v>1</v>
      </c>
      <c r="BD29" s="8">
        <v>0</v>
      </c>
      <c r="BE29" s="8">
        <v>1</v>
      </c>
      <c r="BF29" s="8">
        <v>0</v>
      </c>
      <c r="BG29" s="8">
        <v>1</v>
      </c>
      <c r="BH29" s="8">
        <v>1</v>
      </c>
      <c r="BI29" s="8">
        <v>0</v>
      </c>
      <c r="BJ29" s="8">
        <v>0</v>
      </c>
      <c r="BK29" s="8">
        <v>1</v>
      </c>
      <c r="BL29" s="8">
        <v>0</v>
      </c>
      <c r="BM29" s="8">
        <v>0</v>
      </c>
      <c r="BN29" s="8">
        <v>1</v>
      </c>
      <c r="BO29" s="8">
        <v>0</v>
      </c>
      <c r="BP29" s="8">
        <v>0</v>
      </c>
      <c r="BQ29" s="8">
        <v>1</v>
      </c>
      <c r="BR29" s="8">
        <v>0</v>
      </c>
      <c r="BS29" s="8">
        <v>1</v>
      </c>
      <c r="BT29" s="8">
        <v>7</v>
      </c>
      <c r="BU29" s="8">
        <v>6</v>
      </c>
      <c r="BV29" s="8">
        <v>4</v>
      </c>
      <c r="BW29" s="8">
        <v>6</v>
      </c>
      <c r="BX29" s="8">
        <v>6</v>
      </c>
      <c r="BY29" s="8">
        <v>7</v>
      </c>
      <c r="BZ29" s="8">
        <v>6</v>
      </c>
      <c r="CA29" s="8">
        <v>3</v>
      </c>
      <c r="CB29" s="8">
        <v>3</v>
      </c>
      <c r="CC29" s="8">
        <v>0</v>
      </c>
      <c r="CD29" s="8">
        <v>1</v>
      </c>
      <c r="CE29" s="8">
        <v>0</v>
      </c>
      <c r="CF29" s="1">
        <v>0</v>
      </c>
      <c r="CG29" s="1">
        <v>0</v>
      </c>
      <c r="CH29" s="1">
        <v>0</v>
      </c>
      <c r="CI29" s="8">
        <v>1</v>
      </c>
      <c r="CJ29" s="8">
        <v>1</v>
      </c>
      <c r="CK29" s="8">
        <v>0</v>
      </c>
      <c r="CL29" s="8">
        <v>0</v>
      </c>
      <c r="CM29" s="8">
        <v>0</v>
      </c>
      <c r="CN29" s="8">
        <v>0</v>
      </c>
      <c r="CO29" s="8">
        <v>1</v>
      </c>
      <c r="CP29" s="8">
        <v>0</v>
      </c>
      <c r="CQ29" s="8">
        <v>1</v>
      </c>
      <c r="CR29" s="8">
        <v>0</v>
      </c>
      <c r="CS29" s="8">
        <v>0</v>
      </c>
      <c r="CT29" s="8">
        <v>0</v>
      </c>
      <c r="CU29" s="8">
        <v>1</v>
      </c>
      <c r="CV29" s="8">
        <v>0</v>
      </c>
      <c r="CW29" s="8">
        <v>1</v>
      </c>
      <c r="CX29" s="8">
        <v>0</v>
      </c>
      <c r="CY29" s="8">
        <v>0</v>
      </c>
      <c r="CZ29" s="8">
        <v>0</v>
      </c>
      <c r="DA29" s="8">
        <v>1</v>
      </c>
      <c r="DB29" s="8">
        <v>0</v>
      </c>
      <c r="DC29" s="8">
        <v>0</v>
      </c>
      <c r="DD29" s="8">
        <v>1</v>
      </c>
      <c r="DE29" s="8">
        <v>1</v>
      </c>
      <c r="DF29" s="8">
        <v>0</v>
      </c>
      <c r="DG29" s="8">
        <v>0</v>
      </c>
      <c r="DH29" s="8">
        <v>0</v>
      </c>
      <c r="DI29" s="8">
        <v>1</v>
      </c>
      <c r="DJ29" s="8">
        <v>0</v>
      </c>
    </row>
    <row r="30" spans="1:114" x14ac:dyDescent="0.35">
      <c r="A30" s="7" t="s">
        <v>372</v>
      </c>
      <c r="B30" s="1" t="s">
        <v>149</v>
      </c>
      <c r="C30" s="1">
        <v>0</v>
      </c>
      <c r="D30" s="1">
        <v>0</v>
      </c>
      <c r="E30" s="1">
        <v>1</v>
      </c>
      <c r="F30" s="1">
        <v>0</v>
      </c>
      <c r="G30" s="1">
        <v>0</v>
      </c>
      <c r="H30" s="1">
        <f t="shared" si="0"/>
        <v>3</v>
      </c>
      <c r="I30" s="1">
        <v>1</v>
      </c>
      <c r="J30" s="1">
        <v>0</v>
      </c>
      <c r="K30" s="1">
        <v>0</v>
      </c>
      <c r="L30" s="1">
        <v>0</v>
      </c>
      <c r="M30" s="1">
        <v>0</v>
      </c>
      <c r="N30" s="1">
        <v>1</v>
      </c>
      <c r="O30" s="1">
        <v>0</v>
      </c>
      <c r="P30" s="1">
        <v>0</v>
      </c>
      <c r="Q30" s="1">
        <v>0</v>
      </c>
      <c r="R30" s="1">
        <v>0</v>
      </c>
      <c r="S30" s="1">
        <v>1</v>
      </c>
      <c r="T30" s="1">
        <v>1</v>
      </c>
      <c r="U30" s="1">
        <v>0</v>
      </c>
      <c r="V30" s="1">
        <v>0</v>
      </c>
      <c r="W30" s="1">
        <v>1</v>
      </c>
      <c r="X30" s="1">
        <v>0</v>
      </c>
      <c r="Y30" s="1">
        <v>0</v>
      </c>
      <c r="Z30" s="1">
        <v>1</v>
      </c>
      <c r="AA30" s="1">
        <v>0</v>
      </c>
      <c r="AB30" s="1">
        <v>0</v>
      </c>
      <c r="AC30" s="1">
        <v>0</v>
      </c>
      <c r="AD30" s="1">
        <v>0</v>
      </c>
      <c r="AE30" s="1">
        <v>100</v>
      </c>
      <c r="AF30" s="1">
        <v>6</v>
      </c>
      <c r="AG30" s="1">
        <v>1</v>
      </c>
      <c r="AH30" s="1">
        <v>0</v>
      </c>
      <c r="AI30" s="1">
        <v>0</v>
      </c>
      <c r="AJ30" s="1">
        <v>0</v>
      </c>
      <c r="AK30" s="1">
        <v>0</v>
      </c>
      <c r="AL30" s="1">
        <v>0</v>
      </c>
      <c r="AM30" s="1">
        <v>0</v>
      </c>
      <c r="AN30" s="1">
        <v>0</v>
      </c>
      <c r="AO30" s="1">
        <v>1</v>
      </c>
      <c r="AP30" s="1">
        <v>0</v>
      </c>
      <c r="AQ30" s="1">
        <v>1</v>
      </c>
      <c r="AR30" s="1">
        <v>20</v>
      </c>
      <c r="AS30" s="8">
        <v>1</v>
      </c>
      <c r="AT30" s="8">
        <v>0</v>
      </c>
      <c r="AU30" s="8">
        <v>0</v>
      </c>
      <c r="AV30" s="8">
        <v>1</v>
      </c>
      <c r="AW30" s="8">
        <v>0</v>
      </c>
      <c r="AX30" s="8">
        <v>0</v>
      </c>
      <c r="AY30" s="8">
        <v>1</v>
      </c>
      <c r="AZ30" s="8">
        <v>0</v>
      </c>
      <c r="BA30" s="8">
        <v>0</v>
      </c>
      <c r="BB30" s="8">
        <v>1</v>
      </c>
      <c r="BC30" s="8">
        <v>0</v>
      </c>
      <c r="BD30" s="8">
        <v>1</v>
      </c>
      <c r="BE30" s="8">
        <v>0</v>
      </c>
      <c r="BF30" s="8">
        <v>0</v>
      </c>
      <c r="BG30" s="8">
        <v>0</v>
      </c>
      <c r="BH30" s="8" t="s">
        <v>370</v>
      </c>
      <c r="BI30" s="8" t="s">
        <v>370</v>
      </c>
      <c r="BJ30" s="8" t="s">
        <v>370</v>
      </c>
      <c r="BK30" s="8">
        <v>1</v>
      </c>
      <c r="BL30" s="8">
        <v>0</v>
      </c>
      <c r="BM30" s="8">
        <v>0</v>
      </c>
      <c r="BN30" s="8">
        <v>1</v>
      </c>
      <c r="BO30" s="8">
        <v>0</v>
      </c>
      <c r="BP30" s="8">
        <v>1</v>
      </c>
      <c r="BQ30" s="8">
        <v>1</v>
      </c>
      <c r="BR30" s="8" t="s">
        <v>370</v>
      </c>
      <c r="BS30" s="8" t="s">
        <v>370</v>
      </c>
      <c r="BT30" s="8">
        <v>7</v>
      </c>
      <c r="BU30" s="8">
        <v>7</v>
      </c>
      <c r="BV30" s="8">
        <v>6</v>
      </c>
      <c r="BW30" s="8">
        <v>7</v>
      </c>
      <c r="BX30" s="8">
        <v>7</v>
      </c>
      <c r="BY30" s="8">
        <v>7</v>
      </c>
      <c r="BZ30" s="8">
        <v>6</v>
      </c>
      <c r="CA30" s="8">
        <v>4</v>
      </c>
      <c r="CB30" s="8">
        <v>6</v>
      </c>
      <c r="CC30" s="8">
        <v>0</v>
      </c>
      <c r="CD30" s="8">
        <v>1</v>
      </c>
      <c r="CE30" s="8">
        <v>0</v>
      </c>
      <c r="CF30" s="1">
        <v>0</v>
      </c>
      <c r="CG30" s="1">
        <v>0</v>
      </c>
      <c r="CH30" s="1">
        <v>1</v>
      </c>
      <c r="CI30" s="8">
        <v>0</v>
      </c>
      <c r="CJ30" s="8">
        <v>0</v>
      </c>
      <c r="CK30" s="8">
        <v>0</v>
      </c>
      <c r="CL30" s="8">
        <v>1</v>
      </c>
      <c r="CM30" s="8">
        <v>1</v>
      </c>
      <c r="CN30" s="8">
        <v>0</v>
      </c>
      <c r="CO30" s="8">
        <v>0</v>
      </c>
      <c r="CP30" s="8">
        <v>0</v>
      </c>
      <c r="CQ30" s="8" t="s">
        <v>370</v>
      </c>
      <c r="CR30" s="8" t="s">
        <v>370</v>
      </c>
      <c r="CS30" s="8">
        <v>0</v>
      </c>
      <c r="CT30" s="8">
        <v>1</v>
      </c>
      <c r="CU30" s="8">
        <v>0</v>
      </c>
      <c r="CV30" s="8">
        <v>0</v>
      </c>
      <c r="CW30" s="8">
        <v>1</v>
      </c>
      <c r="CX30" s="8">
        <v>0</v>
      </c>
      <c r="CY30" s="8" t="s">
        <v>370</v>
      </c>
      <c r="CZ30" s="8" t="s">
        <v>370</v>
      </c>
      <c r="DA30" s="8" t="s">
        <v>370</v>
      </c>
      <c r="DB30" s="8" t="s">
        <v>370</v>
      </c>
      <c r="DC30" s="8" t="s">
        <v>370</v>
      </c>
      <c r="DD30" s="8" t="s">
        <v>370</v>
      </c>
      <c r="DE30" s="8">
        <v>1</v>
      </c>
      <c r="DF30" s="8">
        <v>0</v>
      </c>
      <c r="DG30" s="8">
        <v>0</v>
      </c>
      <c r="DH30" s="8">
        <v>1</v>
      </c>
      <c r="DI30" s="8">
        <v>0</v>
      </c>
      <c r="DJ30" s="8">
        <v>0</v>
      </c>
    </row>
    <row r="31" spans="1:114" x14ac:dyDescent="0.35">
      <c r="A31" s="7" t="s">
        <v>372</v>
      </c>
      <c r="B31" s="1" t="s">
        <v>150</v>
      </c>
      <c r="C31" s="1">
        <v>0</v>
      </c>
      <c r="D31" s="1">
        <v>0</v>
      </c>
      <c r="E31" s="1">
        <v>0</v>
      </c>
      <c r="F31" s="1">
        <v>0</v>
      </c>
      <c r="G31" s="1">
        <v>1</v>
      </c>
      <c r="H31" s="1">
        <f t="shared" si="0"/>
        <v>5</v>
      </c>
      <c r="I31" s="1">
        <v>1</v>
      </c>
      <c r="J31" s="1">
        <v>1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1</v>
      </c>
      <c r="T31" s="1">
        <v>1</v>
      </c>
      <c r="U31" s="1">
        <v>0</v>
      </c>
      <c r="V31" s="1">
        <v>0</v>
      </c>
      <c r="W31" s="1">
        <v>1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1</v>
      </c>
      <c r="AE31" s="1">
        <v>100</v>
      </c>
      <c r="AF31" s="1">
        <v>7</v>
      </c>
      <c r="AG31" s="1">
        <v>0</v>
      </c>
      <c r="AH31" s="1">
        <v>0</v>
      </c>
      <c r="AI31" s="1">
        <v>0</v>
      </c>
      <c r="AJ31" s="1">
        <v>0</v>
      </c>
      <c r="AK31" s="1">
        <v>1</v>
      </c>
      <c r="AL31" s="1">
        <v>0</v>
      </c>
      <c r="AM31" s="1">
        <v>0</v>
      </c>
      <c r="AN31" s="1">
        <v>0</v>
      </c>
      <c r="AO31" s="1">
        <v>1</v>
      </c>
      <c r="AP31" s="1">
        <v>0</v>
      </c>
      <c r="AQ31" s="1">
        <v>1</v>
      </c>
      <c r="AR31" s="8">
        <v>20</v>
      </c>
      <c r="AS31" s="8">
        <v>1</v>
      </c>
      <c r="AT31" s="8">
        <v>0</v>
      </c>
      <c r="AU31" s="8">
        <v>0</v>
      </c>
      <c r="AV31" s="8">
        <v>1</v>
      </c>
      <c r="AW31" s="8">
        <v>0</v>
      </c>
      <c r="AX31" s="8">
        <v>0</v>
      </c>
      <c r="AY31" s="8">
        <v>1</v>
      </c>
      <c r="AZ31" s="8">
        <v>0</v>
      </c>
      <c r="BA31" s="8">
        <v>0</v>
      </c>
      <c r="BB31" s="8">
        <v>1</v>
      </c>
      <c r="BC31" s="8">
        <v>1</v>
      </c>
      <c r="BD31" s="8">
        <v>0</v>
      </c>
      <c r="BE31" s="8">
        <v>0</v>
      </c>
      <c r="BF31" s="8">
        <v>0</v>
      </c>
      <c r="BG31" s="8">
        <v>1</v>
      </c>
      <c r="BH31" s="8">
        <v>1</v>
      </c>
      <c r="BI31" s="8">
        <v>0</v>
      </c>
      <c r="BJ31" s="8">
        <v>1</v>
      </c>
      <c r="BK31" s="8">
        <v>1</v>
      </c>
      <c r="BL31" s="8">
        <v>0</v>
      </c>
      <c r="BM31" s="8">
        <v>0</v>
      </c>
      <c r="BN31" s="8">
        <v>0</v>
      </c>
      <c r="BO31" s="8">
        <v>1</v>
      </c>
      <c r="BP31" s="8">
        <v>0</v>
      </c>
      <c r="BQ31" s="8">
        <v>1</v>
      </c>
      <c r="BR31" s="8">
        <v>1</v>
      </c>
      <c r="BS31" s="8">
        <v>0</v>
      </c>
      <c r="BT31" s="8">
        <v>6</v>
      </c>
      <c r="BU31" s="8">
        <v>7</v>
      </c>
      <c r="BV31" s="8">
        <v>1</v>
      </c>
      <c r="BW31" s="8">
        <v>6</v>
      </c>
      <c r="BX31" s="8">
        <v>4</v>
      </c>
      <c r="BY31" s="8">
        <v>6</v>
      </c>
      <c r="BZ31" s="8">
        <v>5</v>
      </c>
      <c r="CA31" s="8">
        <v>5</v>
      </c>
      <c r="CB31" s="8">
        <v>5</v>
      </c>
      <c r="CC31" s="8">
        <v>0</v>
      </c>
      <c r="CD31" s="8">
        <v>1</v>
      </c>
      <c r="CE31" s="8">
        <v>0</v>
      </c>
      <c r="CF31" s="1">
        <v>0</v>
      </c>
      <c r="CG31" s="1">
        <v>0</v>
      </c>
      <c r="CH31" s="1">
        <v>1</v>
      </c>
      <c r="CI31" s="8">
        <v>0</v>
      </c>
      <c r="CJ31" s="8">
        <v>0</v>
      </c>
      <c r="CK31" s="8">
        <v>0</v>
      </c>
      <c r="CL31" s="8">
        <v>1</v>
      </c>
      <c r="CM31" s="8">
        <v>0</v>
      </c>
      <c r="CN31" s="8">
        <v>1</v>
      </c>
      <c r="CO31" s="8">
        <v>0</v>
      </c>
      <c r="CP31" s="8">
        <v>0</v>
      </c>
      <c r="CQ31" s="8">
        <v>1</v>
      </c>
      <c r="CR31" s="8">
        <v>0</v>
      </c>
      <c r="CS31" s="8">
        <v>0</v>
      </c>
      <c r="CT31" s="8">
        <v>0</v>
      </c>
      <c r="CU31" s="8">
        <v>1</v>
      </c>
      <c r="CV31" s="8">
        <v>0</v>
      </c>
      <c r="CW31" s="8">
        <v>0</v>
      </c>
      <c r="CX31" s="8">
        <v>1</v>
      </c>
      <c r="CY31" s="8">
        <v>0</v>
      </c>
      <c r="CZ31" s="8">
        <v>0</v>
      </c>
      <c r="DA31" s="8">
        <v>1</v>
      </c>
      <c r="DB31" s="8">
        <v>0</v>
      </c>
      <c r="DC31" s="8">
        <v>1</v>
      </c>
      <c r="DD31" s="8">
        <v>0</v>
      </c>
      <c r="DE31" s="8">
        <v>1</v>
      </c>
      <c r="DF31" s="8">
        <v>0</v>
      </c>
      <c r="DG31" s="8">
        <v>0</v>
      </c>
      <c r="DH31" s="8">
        <v>0</v>
      </c>
      <c r="DI31" s="8">
        <v>1</v>
      </c>
      <c r="DJ31" s="8">
        <v>0</v>
      </c>
    </row>
    <row r="32" spans="1:114" x14ac:dyDescent="0.35">
      <c r="A32" s="7" t="s">
        <v>372</v>
      </c>
      <c r="B32" s="1" t="s">
        <v>151</v>
      </c>
      <c r="C32" s="1">
        <v>0</v>
      </c>
      <c r="D32" s="1">
        <v>1</v>
      </c>
      <c r="E32" s="1">
        <v>0</v>
      </c>
      <c r="F32" s="1">
        <v>0</v>
      </c>
      <c r="G32" s="1">
        <v>0</v>
      </c>
      <c r="H32" s="1">
        <f t="shared" si="0"/>
        <v>2</v>
      </c>
      <c r="I32" s="1">
        <v>1</v>
      </c>
      <c r="J32" s="1">
        <v>0</v>
      </c>
      <c r="K32" s="1">
        <v>1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1</v>
      </c>
      <c r="R32" s="1">
        <v>0</v>
      </c>
      <c r="S32" s="1">
        <v>0</v>
      </c>
      <c r="T32" s="1">
        <v>1</v>
      </c>
      <c r="U32" s="1">
        <v>0</v>
      </c>
      <c r="V32" s="1">
        <v>1</v>
      </c>
      <c r="W32" s="1">
        <v>0</v>
      </c>
      <c r="X32" s="1">
        <v>0</v>
      </c>
      <c r="Y32" s="1">
        <v>0</v>
      </c>
      <c r="Z32" s="1">
        <v>1</v>
      </c>
      <c r="AA32" s="1">
        <v>0</v>
      </c>
      <c r="AB32" s="1">
        <v>0</v>
      </c>
      <c r="AC32" s="1">
        <v>0</v>
      </c>
      <c r="AD32" s="1">
        <v>0</v>
      </c>
      <c r="AE32" s="1">
        <v>2</v>
      </c>
      <c r="AF32" s="1">
        <v>5</v>
      </c>
      <c r="AG32" s="1">
        <v>1</v>
      </c>
      <c r="AH32" s="1">
        <v>0</v>
      </c>
      <c r="AI32" s="1">
        <v>0</v>
      </c>
      <c r="AJ32" s="1">
        <v>0</v>
      </c>
      <c r="AK32" s="1">
        <v>0</v>
      </c>
      <c r="AL32" s="1">
        <v>0</v>
      </c>
      <c r="AM32" s="1">
        <v>0</v>
      </c>
      <c r="AN32" s="1">
        <v>0</v>
      </c>
      <c r="AO32" s="1">
        <v>1</v>
      </c>
      <c r="AP32" s="1">
        <v>0</v>
      </c>
      <c r="AQ32" s="1">
        <v>1</v>
      </c>
      <c r="AR32" s="1">
        <v>5</v>
      </c>
      <c r="AS32" s="8">
        <v>1</v>
      </c>
      <c r="AT32" s="8">
        <v>0</v>
      </c>
      <c r="AU32" s="8">
        <v>1</v>
      </c>
      <c r="AV32" s="8">
        <v>0</v>
      </c>
      <c r="AW32" s="8">
        <v>0</v>
      </c>
      <c r="AX32" s="8">
        <v>0</v>
      </c>
      <c r="AY32" s="8">
        <v>1</v>
      </c>
      <c r="AZ32" s="8">
        <v>0</v>
      </c>
      <c r="BA32" s="8">
        <v>0</v>
      </c>
      <c r="BB32" s="8">
        <v>1</v>
      </c>
      <c r="BC32" s="8">
        <v>1</v>
      </c>
      <c r="BD32" s="8">
        <v>0</v>
      </c>
      <c r="BE32" s="8">
        <v>1</v>
      </c>
      <c r="BF32" s="8">
        <v>1</v>
      </c>
      <c r="BG32" s="8">
        <v>0</v>
      </c>
      <c r="BH32" s="8">
        <v>1</v>
      </c>
      <c r="BI32" s="8">
        <v>1</v>
      </c>
      <c r="BJ32" s="8">
        <v>0</v>
      </c>
      <c r="BK32" s="8">
        <v>1</v>
      </c>
      <c r="BL32" s="8">
        <v>0</v>
      </c>
      <c r="BM32" s="8">
        <v>0</v>
      </c>
      <c r="BN32" s="8">
        <v>1</v>
      </c>
      <c r="BO32" s="8">
        <v>0</v>
      </c>
      <c r="BP32" s="8">
        <v>0</v>
      </c>
      <c r="BQ32" s="8">
        <v>1</v>
      </c>
      <c r="BR32" s="8">
        <v>1</v>
      </c>
      <c r="BS32" s="8">
        <v>0</v>
      </c>
      <c r="BT32" s="8">
        <v>7</v>
      </c>
      <c r="BU32" s="8">
        <v>6</v>
      </c>
      <c r="BV32" s="8">
        <v>5</v>
      </c>
      <c r="BW32" s="8">
        <v>5</v>
      </c>
      <c r="BX32" s="8">
        <v>6</v>
      </c>
      <c r="BY32" s="8">
        <v>6</v>
      </c>
      <c r="BZ32" s="8">
        <v>4</v>
      </c>
      <c r="CA32" s="8">
        <v>6</v>
      </c>
      <c r="CB32" s="8">
        <v>6</v>
      </c>
      <c r="CC32" s="8">
        <v>0</v>
      </c>
      <c r="CD32" s="8">
        <v>1</v>
      </c>
      <c r="CE32" s="8">
        <v>0</v>
      </c>
      <c r="CF32" s="1">
        <v>0</v>
      </c>
      <c r="CG32" s="1">
        <v>0</v>
      </c>
      <c r="CH32" s="1">
        <v>1</v>
      </c>
      <c r="CI32" s="8">
        <v>0</v>
      </c>
      <c r="CJ32" s="8">
        <v>0</v>
      </c>
      <c r="CK32" s="8">
        <v>0</v>
      </c>
      <c r="CL32" s="8">
        <v>1</v>
      </c>
      <c r="CM32" s="8">
        <v>0</v>
      </c>
      <c r="CN32" s="8">
        <v>1</v>
      </c>
      <c r="CO32" s="8">
        <v>0</v>
      </c>
      <c r="CP32" s="8">
        <v>0</v>
      </c>
      <c r="CQ32" s="8">
        <v>1</v>
      </c>
      <c r="CR32" s="8">
        <v>0</v>
      </c>
      <c r="CS32" s="8">
        <v>0</v>
      </c>
      <c r="CT32" s="8">
        <v>1</v>
      </c>
      <c r="CU32" s="8">
        <v>0</v>
      </c>
      <c r="CV32" s="8">
        <v>0</v>
      </c>
      <c r="CW32" s="8">
        <v>1</v>
      </c>
      <c r="CX32" s="8">
        <v>0</v>
      </c>
      <c r="CY32" s="8">
        <v>0</v>
      </c>
      <c r="CZ32" s="8">
        <v>1</v>
      </c>
      <c r="DA32" s="8">
        <v>0</v>
      </c>
      <c r="DB32" s="8">
        <v>1</v>
      </c>
      <c r="DC32" s="8">
        <v>0</v>
      </c>
      <c r="DD32" s="8">
        <v>0</v>
      </c>
      <c r="DE32" s="8">
        <v>0</v>
      </c>
      <c r="DF32" s="8">
        <v>1</v>
      </c>
      <c r="DG32" s="8">
        <v>0</v>
      </c>
      <c r="DH32" s="8">
        <v>0</v>
      </c>
      <c r="DI32" s="8">
        <v>1</v>
      </c>
      <c r="DJ32" s="8">
        <v>0</v>
      </c>
    </row>
    <row r="33" spans="1:114" x14ac:dyDescent="0.35">
      <c r="A33" s="7" t="s">
        <v>372</v>
      </c>
      <c r="B33" s="1" t="s">
        <v>152</v>
      </c>
      <c r="C33" s="1">
        <v>0</v>
      </c>
      <c r="D33" s="1">
        <v>0</v>
      </c>
      <c r="E33" s="1">
        <v>0</v>
      </c>
      <c r="F33" s="1">
        <v>1</v>
      </c>
      <c r="G33" s="1">
        <v>0</v>
      </c>
      <c r="H33" s="1">
        <f t="shared" si="0"/>
        <v>4</v>
      </c>
      <c r="I33" s="1">
        <v>1</v>
      </c>
      <c r="J33" s="1">
        <v>1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1</v>
      </c>
      <c r="T33" s="1">
        <v>0</v>
      </c>
      <c r="U33" s="1">
        <v>1</v>
      </c>
      <c r="V33" s="1">
        <v>0</v>
      </c>
      <c r="W33" s="1">
        <v>1</v>
      </c>
      <c r="X33" s="1">
        <v>1</v>
      </c>
      <c r="Y33" s="1">
        <v>0</v>
      </c>
      <c r="Z33" s="1">
        <v>1</v>
      </c>
      <c r="AA33" s="1">
        <v>0</v>
      </c>
      <c r="AB33" s="1">
        <v>0</v>
      </c>
      <c r="AC33" s="1">
        <v>0</v>
      </c>
      <c r="AD33" s="1">
        <v>0</v>
      </c>
      <c r="AE33" s="1">
        <v>100</v>
      </c>
      <c r="AF33" s="1">
        <v>5</v>
      </c>
      <c r="AG33" s="1">
        <v>0</v>
      </c>
      <c r="AH33" s="1">
        <v>1</v>
      </c>
      <c r="AI33" s="1">
        <v>0</v>
      </c>
      <c r="AJ33" s="1">
        <v>0</v>
      </c>
      <c r="AK33" s="1">
        <v>0</v>
      </c>
      <c r="AL33" s="1">
        <v>0</v>
      </c>
      <c r="AM33" s="1">
        <v>0</v>
      </c>
      <c r="AN33" s="1">
        <v>0</v>
      </c>
      <c r="AO33" s="1">
        <v>1</v>
      </c>
      <c r="AP33" s="1">
        <v>0</v>
      </c>
      <c r="AQ33" s="1">
        <v>1</v>
      </c>
      <c r="AR33" s="1">
        <v>20</v>
      </c>
      <c r="AS33" s="8">
        <v>1</v>
      </c>
      <c r="AT33" s="1">
        <v>0</v>
      </c>
      <c r="AU33" s="1">
        <v>0</v>
      </c>
      <c r="AV33" s="1">
        <v>1</v>
      </c>
      <c r="AW33" s="1">
        <v>0</v>
      </c>
      <c r="AX33" s="1">
        <v>0</v>
      </c>
      <c r="AY33" s="1">
        <v>1</v>
      </c>
      <c r="AZ33" s="1">
        <v>0</v>
      </c>
      <c r="BA33" s="1">
        <v>0</v>
      </c>
      <c r="BB33" s="1">
        <v>1</v>
      </c>
      <c r="BC33" s="1">
        <v>0</v>
      </c>
      <c r="BD33" s="8">
        <v>1</v>
      </c>
      <c r="BE33" s="8">
        <v>0</v>
      </c>
      <c r="BF33" s="8">
        <v>0</v>
      </c>
      <c r="BG33" s="8">
        <v>0</v>
      </c>
      <c r="BH33" s="8" t="s">
        <v>370</v>
      </c>
      <c r="BI33" s="8" t="s">
        <v>370</v>
      </c>
      <c r="BJ33" s="8" t="s">
        <v>370</v>
      </c>
      <c r="BK33" s="8">
        <v>1</v>
      </c>
      <c r="BL33" s="8">
        <v>0</v>
      </c>
      <c r="BM33" s="8">
        <v>0</v>
      </c>
      <c r="BN33" s="8">
        <v>1</v>
      </c>
      <c r="BO33" s="8">
        <v>0</v>
      </c>
      <c r="BP33" s="8">
        <v>1</v>
      </c>
      <c r="BQ33" s="8">
        <v>0</v>
      </c>
      <c r="BR33" s="8">
        <v>1</v>
      </c>
      <c r="BS33" s="8">
        <v>0</v>
      </c>
      <c r="BT33" s="8">
        <v>7</v>
      </c>
      <c r="BU33" s="8">
        <v>6</v>
      </c>
      <c r="BV33" s="8">
        <v>7</v>
      </c>
      <c r="BW33" s="8">
        <v>6</v>
      </c>
      <c r="BX33" s="1">
        <v>7</v>
      </c>
      <c r="BY33" s="1">
        <v>7</v>
      </c>
      <c r="BZ33" s="1">
        <v>7</v>
      </c>
      <c r="CA33" s="1">
        <v>4</v>
      </c>
      <c r="CB33" s="1">
        <v>6</v>
      </c>
      <c r="CC33" s="1">
        <v>0</v>
      </c>
      <c r="CD33" s="1">
        <v>1</v>
      </c>
      <c r="CE33" s="1">
        <v>0</v>
      </c>
      <c r="CF33" s="1">
        <v>0</v>
      </c>
      <c r="CG33" s="1">
        <v>0</v>
      </c>
      <c r="CH33" s="1">
        <v>0</v>
      </c>
      <c r="CI33" s="8">
        <v>1</v>
      </c>
      <c r="CJ33" s="8">
        <v>0</v>
      </c>
      <c r="CK33" s="8">
        <v>0</v>
      </c>
      <c r="CL33" s="8">
        <v>1</v>
      </c>
      <c r="CM33" s="8">
        <v>1</v>
      </c>
      <c r="CN33" s="8">
        <v>0</v>
      </c>
      <c r="CO33" s="8">
        <v>0</v>
      </c>
      <c r="CP33" s="8">
        <v>0</v>
      </c>
      <c r="CQ33" s="8" t="s">
        <v>370</v>
      </c>
      <c r="CR33" s="8" t="s">
        <v>370</v>
      </c>
      <c r="CS33" s="8">
        <v>1</v>
      </c>
      <c r="CT33" s="8">
        <v>0</v>
      </c>
      <c r="CU33" s="8">
        <v>0</v>
      </c>
      <c r="CV33" s="8">
        <v>0</v>
      </c>
      <c r="CW33" s="8">
        <v>1</v>
      </c>
      <c r="CX33" s="8">
        <v>0</v>
      </c>
      <c r="CY33" s="8" t="s">
        <v>370</v>
      </c>
      <c r="CZ33" s="8" t="s">
        <v>370</v>
      </c>
      <c r="DA33" s="8" t="s">
        <v>370</v>
      </c>
      <c r="DB33" s="8" t="s">
        <v>370</v>
      </c>
      <c r="DC33" s="8" t="s">
        <v>370</v>
      </c>
      <c r="DD33" s="8" t="s">
        <v>370</v>
      </c>
      <c r="DE33" s="8">
        <v>0</v>
      </c>
      <c r="DF33" s="8">
        <v>1</v>
      </c>
      <c r="DG33" s="8">
        <v>0</v>
      </c>
      <c r="DH33" s="8">
        <v>0</v>
      </c>
      <c r="DI33" s="8">
        <v>1</v>
      </c>
      <c r="DJ33" s="8">
        <v>0</v>
      </c>
    </row>
    <row r="34" spans="1:114" x14ac:dyDescent="0.35">
      <c r="A34" s="7" t="s">
        <v>372</v>
      </c>
      <c r="B34" s="1" t="s">
        <v>153</v>
      </c>
      <c r="C34" s="1">
        <v>0</v>
      </c>
      <c r="D34" s="1">
        <v>1</v>
      </c>
      <c r="E34" s="1">
        <v>0</v>
      </c>
      <c r="F34" s="1">
        <v>0</v>
      </c>
      <c r="G34" s="1">
        <v>0</v>
      </c>
      <c r="H34" s="1">
        <f t="shared" si="0"/>
        <v>2</v>
      </c>
      <c r="I34" s="1">
        <v>1</v>
      </c>
      <c r="J34" s="1">
        <v>1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1</v>
      </c>
      <c r="T34" s="1">
        <v>1</v>
      </c>
      <c r="U34" s="1">
        <v>0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1</v>
      </c>
      <c r="AD34" s="1">
        <v>0</v>
      </c>
      <c r="AE34" s="1">
        <v>100</v>
      </c>
      <c r="AF34" s="1">
        <v>6</v>
      </c>
      <c r="AG34" s="1">
        <v>1</v>
      </c>
      <c r="AH34" s="1">
        <v>0</v>
      </c>
      <c r="AI34" s="1">
        <v>0</v>
      </c>
      <c r="AJ34" s="1">
        <v>0</v>
      </c>
      <c r="AK34" s="1">
        <v>0</v>
      </c>
      <c r="AL34" s="1">
        <v>0</v>
      </c>
      <c r="AM34" s="1">
        <v>0</v>
      </c>
      <c r="AN34" s="1">
        <v>0</v>
      </c>
      <c r="AO34" s="1">
        <v>1</v>
      </c>
      <c r="AP34" s="1">
        <v>0</v>
      </c>
      <c r="AQ34" s="1">
        <v>1</v>
      </c>
      <c r="AR34" s="1">
        <v>5</v>
      </c>
      <c r="AS34" s="8">
        <v>1</v>
      </c>
      <c r="AT34" s="8">
        <v>0</v>
      </c>
      <c r="AU34" s="8">
        <v>0</v>
      </c>
      <c r="AV34" s="8">
        <v>1</v>
      </c>
      <c r="AW34" s="8">
        <v>0</v>
      </c>
      <c r="AX34" s="1">
        <v>0</v>
      </c>
      <c r="AY34" s="1">
        <v>1</v>
      </c>
      <c r="AZ34" s="1">
        <v>0</v>
      </c>
      <c r="BA34" s="1">
        <v>1</v>
      </c>
      <c r="BB34" s="1">
        <v>0</v>
      </c>
      <c r="BC34" s="8">
        <v>1</v>
      </c>
      <c r="BD34" s="8">
        <v>0</v>
      </c>
      <c r="BE34" s="8">
        <v>0</v>
      </c>
      <c r="BF34" s="8">
        <v>0</v>
      </c>
      <c r="BG34" s="8">
        <v>1</v>
      </c>
      <c r="BH34" s="8">
        <v>1</v>
      </c>
      <c r="BI34" s="8">
        <v>1</v>
      </c>
      <c r="BJ34" s="8">
        <v>0</v>
      </c>
      <c r="BK34" s="8">
        <v>0</v>
      </c>
      <c r="BL34" s="8">
        <v>1</v>
      </c>
      <c r="BM34" s="8">
        <v>0</v>
      </c>
      <c r="BN34" s="8">
        <v>1</v>
      </c>
      <c r="BO34" s="8">
        <v>0</v>
      </c>
      <c r="BP34" s="8">
        <v>0</v>
      </c>
      <c r="BQ34" s="8">
        <v>1</v>
      </c>
      <c r="BR34" s="8">
        <v>0</v>
      </c>
      <c r="BS34" s="8">
        <v>1</v>
      </c>
      <c r="BT34" s="8">
        <v>7</v>
      </c>
      <c r="BU34" s="8">
        <v>6</v>
      </c>
      <c r="BV34" s="8">
        <v>6</v>
      </c>
      <c r="BW34" s="8">
        <v>6</v>
      </c>
      <c r="BX34" s="1">
        <v>6</v>
      </c>
      <c r="BY34" s="1">
        <v>5</v>
      </c>
      <c r="BZ34" s="1">
        <v>5</v>
      </c>
      <c r="CA34" s="1">
        <v>4</v>
      </c>
      <c r="CB34" s="1">
        <v>4</v>
      </c>
      <c r="CC34" s="1">
        <v>0</v>
      </c>
      <c r="CD34" s="1">
        <v>1</v>
      </c>
      <c r="CE34" s="1">
        <v>0</v>
      </c>
      <c r="CF34" s="1">
        <v>0</v>
      </c>
      <c r="CG34" s="1">
        <v>0</v>
      </c>
      <c r="CH34" s="1">
        <v>1</v>
      </c>
      <c r="CI34" s="8">
        <v>0</v>
      </c>
      <c r="CJ34" s="8">
        <v>0</v>
      </c>
      <c r="CK34" s="8">
        <v>0</v>
      </c>
      <c r="CL34" s="8">
        <v>1</v>
      </c>
      <c r="CM34" s="8">
        <v>0</v>
      </c>
      <c r="CN34" s="8">
        <v>0</v>
      </c>
      <c r="CO34" s="8">
        <v>1</v>
      </c>
      <c r="CP34" s="8">
        <v>0</v>
      </c>
      <c r="CQ34" s="8">
        <v>1</v>
      </c>
      <c r="CR34" s="8">
        <v>0</v>
      </c>
      <c r="CS34" s="8">
        <v>0</v>
      </c>
      <c r="CT34" s="8">
        <v>0</v>
      </c>
      <c r="CU34" s="8">
        <v>1</v>
      </c>
      <c r="CV34" s="8">
        <v>0</v>
      </c>
      <c r="CW34" s="8">
        <v>1</v>
      </c>
      <c r="CX34" s="8">
        <v>0</v>
      </c>
      <c r="CY34" s="8">
        <v>0</v>
      </c>
      <c r="CZ34" s="8">
        <v>1</v>
      </c>
      <c r="DA34" s="8">
        <v>0</v>
      </c>
      <c r="DB34" s="8">
        <v>0</v>
      </c>
      <c r="DC34" s="8">
        <v>1</v>
      </c>
      <c r="DD34" s="8">
        <v>0</v>
      </c>
      <c r="DE34" s="8">
        <v>0</v>
      </c>
      <c r="DF34" s="8">
        <v>1</v>
      </c>
      <c r="DG34" s="8">
        <v>0</v>
      </c>
      <c r="DH34" s="8">
        <v>0</v>
      </c>
      <c r="DI34" s="8">
        <v>1</v>
      </c>
      <c r="DJ34" s="8">
        <v>0</v>
      </c>
    </row>
    <row r="35" spans="1:114" x14ac:dyDescent="0.35">
      <c r="A35" s="7" t="s">
        <v>372</v>
      </c>
      <c r="B35" s="1" t="s">
        <v>154</v>
      </c>
      <c r="C35" s="1">
        <v>0</v>
      </c>
      <c r="D35" s="1">
        <v>1</v>
      </c>
      <c r="E35" s="1">
        <v>0</v>
      </c>
      <c r="F35" s="1">
        <v>0</v>
      </c>
      <c r="G35" s="1">
        <v>0</v>
      </c>
      <c r="H35" s="1">
        <f t="shared" si="0"/>
        <v>2</v>
      </c>
      <c r="I35" s="1">
        <v>1</v>
      </c>
      <c r="J35" s="1">
        <v>1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1</v>
      </c>
      <c r="S35" s="1">
        <v>0</v>
      </c>
      <c r="T35" s="1">
        <v>0</v>
      </c>
      <c r="U35" s="1">
        <v>1</v>
      </c>
      <c r="V35" s="1">
        <v>0</v>
      </c>
      <c r="W35" s="1">
        <v>1</v>
      </c>
      <c r="X35" s="1">
        <v>0</v>
      </c>
      <c r="Y35" s="1">
        <v>0</v>
      </c>
      <c r="Z35" s="1">
        <v>0</v>
      </c>
      <c r="AA35" s="1">
        <v>1</v>
      </c>
      <c r="AB35" s="1">
        <v>0</v>
      </c>
      <c r="AC35" s="1">
        <v>0</v>
      </c>
      <c r="AD35" s="1">
        <v>0</v>
      </c>
      <c r="AE35" s="1">
        <v>100</v>
      </c>
      <c r="AF35" s="1">
        <v>4</v>
      </c>
      <c r="AG35" s="1">
        <v>0</v>
      </c>
      <c r="AH35" s="1">
        <v>1</v>
      </c>
      <c r="AI35" s="1">
        <v>0</v>
      </c>
      <c r="AJ35" s="1">
        <v>1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1</v>
      </c>
      <c r="AQ35" s="1">
        <v>1</v>
      </c>
      <c r="AR35" s="1">
        <v>10</v>
      </c>
      <c r="AS35" s="8">
        <v>1</v>
      </c>
      <c r="AT35" s="8">
        <v>0</v>
      </c>
      <c r="AU35" s="8">
        <v>0</v>
      </c>
      <c r="AV35" s="8">
        <v>1</v>
      </c>
      <c r="AW35" s="8">
        <v>0</v>
      </c>
      <c r="AX35" s="1">
        <v>0</v>
      </c>
      <c r="AY35" s="1">
        <v>1</v>
      </c>
      <c r="AZ35" s="1">
        <v>0</v>
      </c>
      <c r="BA35" s="1">
        <v>0</v>
      </c>
      <c r="BB35" s="1">
        <v>1</v>
      </c>
      <c r="BC35" s="8">
        <v>1</v>
      </c>
      <c r="BD35" s="8">
        <v>0</v>
      </c>
      <c r="BE35" s="8">
        <v>1</v>
      </c>
      <c r="BF35" s="8">
        <v>0</v>
      </c>
      <c r="BG35" s="8">
        <v>1</v>
      </c>
      <c r="BH35" s="8">
        <v>1</v>
      </c>
      <c r="BI35" s="8">
        <v>0</v>
      </c>
      <c r="BJ35" s="8">
        <v>1</v>
      </c>
      <c r="BK35" s="8">
        <v>1</v>
      </c>
      <c r="BL35" s="8">
        <v>0</v>
      </c>
      <c r="BM35" s="8">
        <v>0</v>
      </c>
      <c r="BN35" s="8">
        <v>1</v>
      </c>
      <c r="BO35" s="8">
        <v>0</v>
      </c>
      <c r="BP35" s="8">
        <v>0</v>
      </c>
      <c r="BQ35" s="8">
        <v>1</v>
      </c>
      <c r="BR35" s="8">
        <v>1</v>
      </c>
      <c r="BS35" s="8">
        <v>0</v>
      </c>
      <c r="BT35" s="8">
        <v>7</v>
      </c>
      <c r="BU35" s="8">
        <v>7</v>
      </c>
      <c r="BV35" s="8">
        <v>7</v>
      </c>
      <c r="BW35" s="8">
        <v>7</v>
      </c>
      <c r="BX35" s="1">
        <v>5</v>
      </c>
      <c r="BY35" s="1">
        <v>5</v>
      </c>
      <c r="BZ35" s="1">
        <v>5</v>
      </c>
      <c r="CA35" s="1">
        <v>4</v>
      </c>
      <c r="CB35" s="1">
        <v>5</v>
      </c>
      <c r="CC35" s="1">
        <v>0</v>
      </c>
      <c r="CD35" s="1">
        <v>1</v>
      </c>
      <c r="CE35" s="1">
        <v>0</v>
      </c>
      <c r="CF35" s="1">
        <v>0</v>
      </c>
      <c r="CG35" s="1">
        <v>0</v>
      </c>
      <c r="CH35" s="1">
        <v>1</v>
      </c>
      <c r="CI35" s="8">
        <v>0</v>
      </c>
      <c r="CJ35" s="8">
        <v>1</v>
      </c>
      <c r="CK35" s="8">
        <v>0</v>
      </c>
      <c r="CL35" s="8">
        <v>0</v>
      </c>
      <c r="CM35" s="8">
        <v>0</v>
      </c>
      <c r="CN35" s="8">
        <v>1</v>
      </c>
      <c r="CO35" s="8">
        <v>0</v>
      </c>
      <c r="CP35" s="8">
        <v>0</v>
      </c>
      <c r="CQ35" s="8">
        <v>1</v>
      </c>
      <c r="CR35" s="8">
        <v>0</v>
      </c>
      <c r="CS35" s="8">
        <v>0</v>
      </c>
      <c r="CT35" s="8">
        <v>1</v>
      </c>
      <c r="CU35" s="8">
        <v>0</v>
      </c>
      <c r="CV35" s="8">
        <v>0</v>
      </c>
      <c r="CW35" s="8">
        <v>1</v>
      </c>
      <c r="CX35" s="8">
        <v>0</v>
      </c>
      <c r="CY35" s="8">
        <v>0</v>
      </c>
      <c r="CZ35" s="8">
        <v>1</v>
      </c>
      <c r="DA35" s="8">
        <v>0</v>
      </c>
      <c r="DB35" s="8">
        <v>1</v>
      </c>
      <c r="DC35" s="8">
        <v>0</v>
      </c>
      <c r="DD35" s="8">
        <v>0</v>
      </c>
      <c r="DE35" s="8">
        <v>0</v>
      </c>
      <c r="DF35" s="8">
        <v>1</v>
      </c>
      <c r="DG35" s="8">
        <v>0</v>
      </c>
      <c r="DH35" s="8">
        <v>0</v>
      </c>
      <c r="DI35" s="8">
        <v>1</v>
      </c>
      <c r="DJ35" s="8">
        <v>0</v>
      </c>
    </row>
    <row r="36" spans="1:114" x14ac:dyDescent="0.35">
      <c r="A36" s="7" t="s">
        <v>372</v>
      </c>
      <c r="B36" s="1" t="s">
        <v>155</v>
      </c>
      <c r="C36" s="1">
        <v>0</v>
      </c>
      <c r="D36" s="1">
        <v>0</v>
      </c>
      <c r="E36" s="1">
        <v>1</v>
      </c>
      <c r="F36" s="1">
        <v>0</v>
      </c>
      <c r="G36" s="1">
        <v>0</v>
      </c>
      <c r="H36" s="1">
        <f t="shared" si="0"/>
        <v>3</v>
      </c>
      <c r="I36" s="1">
        <v>1</v>
      </c>
      <c r="J36" s="1">
        <v>1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1</v>
      </c>
      <c r="S36" s="1">
        <v>0</v>
      </c>
      <c r="T36" s="1">
        <v>1</v>
      </c>
      <c r="U36" s="1">
        <v>0</v>
      </c>
      <c r="V36" s="1">
        <v>0</v>
      </c>
      <c r="W36" s="1">
        <v>1</v>
      </c>
      <c r="X36" s="1">
        <v>0</v>
      </c>
      <c r="Y36" s="1">
        <v>0</v>
      </c>
      <c r="Z36" s="1">
        <v>0</v>
      </c>
      <c r="AA36" s="1">
        <v>0</v>
      </c>
      <c r="AB36" s="1">
        <v>1</v>
      </c>
      <c r="AC36" s="1">
        <v>0</v>
      </c>
      <c r="AD36" s="1">
        <v>0</v>
      </c>
      <c r="AE36" s="1">
        <v>100</v>
      </c>
      <c r="AF36" s="1">
        <v>5</v>
      </c>
      <c r="AG36" s="1">
        <v>1</v>
      </c>
      <c r="AH36" s="1">
        <v>0</v>
      </c>
      <c r="AI36" s="1">
        <v>0</v>
      </c>
      <c r="AJ36" s="1">
        <v>1</v>
      </c>
      <c r="AK36" s="1">
        <v>0</v>
      </c>
      <c r="AL36" s="1">
        <v>1</v>
      </c>
      <c r="AM36" s="1">
        <v>0</v>
      </c>
      <c r="AN36" s="1">
        <v>0</v>
      </c>
      <c r="AO36" s="1">
        <v>0</v>
      </c>
      <c r="AP36" s="1">
        <v>1</v>
      </c>
      <c r="AQ36" s="1">
        <v>1</v>
      </c>
      <c r="AR36" s="1">
        <v>15</v>
      </c>
      <c r="AS36" s="8">
        <v>1</v>
      </c>
      <c r="AT36" s="8">
        <v>0</v>
      </c>
      <c r="AU36" s="8">
        <v>0</v>
      </c>
      <c r="AV36" s="8">
        <v>1</v>
      </c>
      <c r="AW36" s="8">
        <v>0</v>
      </c>
      <c r="AX36" s="1">
        <v>0</v>
      </c>
      <c r="AY36" s="1">
        <v>1</v>
      </c>
      <c r="AZ36" s="1">
        <v>0</v>
      </c>
      <c r="BA36" s="1">
        <v>0</v>
      </c>
      <c r="BB36" s="1">
        <v>1</v>
      </c>
      <c r="BC36" s="1">
        <v>0</v>
      </c>
      <c r="BD36" s="8">
        <v>1</v>
      </c>
      <c r="BE36" s="8">
        <v>0</v>
      </c>
      <c r="BF36" s="8">
        <v>0</v>
      </c>
      <c r="BG36" s="8">
        <v>0</v>
      </c>
      <c r="BH36" s="8" t="s">
        <v>370</v>
      </c>
      <c r="BI36" s="8" t="s">
        <v>370</v>
      </c>
      <c r="BJ36" s="8" t="s">
        <v>370</v>
      </c>
      <c r="BK36" s="8">
        <v>1</v>
      </c>
      <c r="BL36" s="8">
        <v>0</v>
      </c>
      <c r="BM36" s="8">
        <v>0</v>
      </c>
      <c r="BN36" s="8">
        <v>1</v>
      </c>
      <c r="BO36" s="8">
        <v>0</v>
      </c>
      <c r="BP36" s="8">
        <v>1</v>
      </c>
      <c r="BQ36" s="8">
        <v>0</v>
      </c>
      <c r="BR36" s="8">
        <v>1</v>
      </c>
      <c r="BS36" s="8">
        <v>0</v>
      </c>
      <c r="BT36" s="8">
        <v>7</v>
      </c>
      <c r="BU36" s="8">
        <v>7</v>
      </c>
      <c r="BV36" s="8">
        <v>5</v>
      </c>
      <c r="BW36" s="8">
        <v>6</v>
      </c>
      <c r="BX36" s="1">
        <v>7</v>
      </c>
      <c r="BY36" s="1">
        <v>6</v>
      </c>
      <c r="BZ36" s="1">
        <v>5</v>
      </c>
      <c r="CA36" s="1">
        <v>6</v>
      </c>
      <c r="CB36" s="1">
        <v>6</v>
      </c>
      <c r="CC36" s="1">
        <v>0</v>
      </c>
      <c r="CD36" s="1">
        <v>1</v>
      </c>
      <c r="CE36" s="1">
        <v>0</v>
      </c>
      <c r="CF36" s="1">
        <v>0</v>
      </c>
      <c r="CG36" s="1">
        <v>0</v>
      </c>
      <c r="CH36" s="1">
        <v>0</v>
      </c>
      <c r="CI36" s="8">
        <v>1</v>
      </c>
      <c r="CJ36" s="8">
        <v>0</v>
      </c>
      <c r="CK36" s="8">
        <v>0</v>
      </c>
      <c r="CL36" s="8">
        <v>1</v>
      </c>
      <c r="CM36" s="8">
        <v>0</v>
      </c>
      <c r="CN36" s="8">
        <v>1</v>
      </c>
      <c r="CO36" s="8">
        <v>0</v>
      </c>
      <c r="CP36" s="8">
        <v>0</v>
      </c>
      <c r="CQ36" s="8">
        <v>1</v>
      </c>
      <c r="CR36" s="8">
        <v>0</v>
      </c>
      <c r="CS36" s="8">
        <v>0</v>
      </c>
      <c r="CT36" s="8">
        <v>1</v>
      </c>
      <c r="CU36" s="8">
        <v>0</v>
      </c>
      <c r="CV36" s="8">
        <v>0</v>
      </c>
      <c r="CW36" s="8">
        <v>0</v>
      </c>
      <c r="CX36" s="8">
        <v>1</v>
      </c>
      <c r="CY36" s="8">
        <v>1</v>
      </c>
      <c r="CZ36" s="8">
        <v>0</v>
      </c>
      <c r="DA36" s="8">
        <v>0</v>
      </c>
      <c r="DB36" s="8">
        <v>0</v>
      </c>
      <c r="DC36" s="8">
        <v>1</v>
      </c>
      <c r="DD36" s="8">
        <v>0</v>
      </c>
      <c r="DE36" s="8">
        <v>1</v>
      </c>
      <c r="DF36" s="8">
        <v>0</v>
      </c>
      <c r="DG36" s="8">
        <v>0</v>
      </c>
      <c r="DH36" s="8">
        <v>1</v>
      </c>
      <c r="DI36" s="8">
        <v>0</v>
      </c>
      <c r="DJ36" s="8">
        <v>0</v>
      </c>
    </row>
    <row r="37" spans="1:114" x14ac:dyDescent="0.35">
      <c r="A37" s="7" t="s">
        <v>372</v>
      </c>
      <c r="B37" s="1" t="s">
        <v>156</v>
      </c>
      <c r="C37" s="1">
        <v>0</v>
      </c>
      <c r="D37" s="1">
        <v>0</v>
      </c>
      <c r="E37" s="1">
        <v>1</v>
      </c>
      <c r="F37" s="1">
        <v>0</v>
      </c>
      <c r="G37" s="1">
        <v>0</v>
      </c>
      <c r="H37" s="1">
        <f t="shared" si="0"/>
        <v>3</v>
      </c>
      <c r="I37" s="1">
        <v>1</v>
      </c>
      <c r="J37" s="1">
        <v>1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1</v>
      </c>
      <c r="T37" s="1">
        <v>1</v>
      </c>
      <c r="U37" s="1">
        <v>0</v>
      </c>
      <c r="V37" s="1">
        <v>1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1</v>
      </c>
      <c r="AC37" s="1">
        <v>0</v>
      </c>
      <c r="AD37" s="1">
        <v>0</v>
      </c>
      <c r="AE37" s="1">
        <v>100</v>
      </c>
      <c r="AF37" s="1">
        <v>4</v>
      </c>
      <c r="AG37" s="1">
        <v>1</v>
      </c>
      <c r="AH37" s="1">
        <v>0</v>
      </c>
      <c r="AI37" s="1">
        <v>0</v>
      </c>
      <c r="AJ37" s="1">
        <v>0</v>
      </c>
      <c r="AK37" s="1">
        <v>0</v>
      </c>
      <c r="AL37" s="1">
        <v>0</v>
      </c>
      <c r="AM37" s="1">
        <v>0</v>
      </c>
      <c r="AN37" s="1">
        <v>1</v>
      </c>
      <c r="AO37" s="1">
        <v>1</v>
      </c>
      <c r="AP37" s="1">
        <v>0</v>
      </c>
      <c r="AQ37" s="1">
        <v>1</v>
      </c>
      <c r="AR37" s="1">
        <v>10</v>
      </c>
      <c r="AS37" s="8">
        <v>1</v>
      </c>
      <c r="AT37" s="1">
        <v>0</v>
      </c>
      <c r="AU37" s="1">
        <v>0</v>
      </c>
      <c r="AV37" s="1">
        <v>1</v>
      </c>
      <c r="AW37" s="1">
        <v>0</v>
      </c>
      <c r="AX37" s="1">
        <v>0</v>
      </c>
      <c r="AY37" s="1">
        <v>1</v>
      </c>
      <c r="AZ37" s="1">
        <v>0</v>
      </c>
      <c r="BA37" s="1">
        <v>1</v>
      </c>
      <c r="BB37" s="1">
        <v>0</v>
      </c>
      <c r="BC37" s="1">
        <v>1</v>
      </c>
      <c r="BD37" s="1">
        <v>0</v>
      </c>
      <c r="BE37" s="1">
        <v>0</v>
      </c>
      <c r="BF37" s="1">
        <v>0</v>
      </c>
      <c r="BG37" s="8">
        <v>1</v>
      </c>
      <c r="BH37" s="8">
        <v>1</v>
      </c>
      <c r="BI37" s="8">
        <v>0</v>
      </c>
      <c r="BJ37" s="8">
        <v>0</v>
      </c>
      <c r="BK37" s="8">
        <v>1</v>
      </c>
      <c r="BL37" s="8">
        <v>0</v>
      </c>
      <c r="BM37" s="8">
        <v>0</v>
      </c>
      <c r="BN37" s="8">
        <v>1</v>
      </c>
      <c r="BO37" s="8">
        <v>0</v>
      </c>
      <c r="BP37" s="8">
        <v>0</v>
      </c>
      <c r="BQ37" s="8">
        <v>1</v>
      </c>
      <c r="BR37" s="8">
        <v>0</v>
      </c>
      <c r="BS37" s="8">
        <v>1</v>
      </c>
      <c r="BT37" s="8">
        <v>7</v>
      </c>
      <c r="BU37" s="8">
        <v>7</v>
      </c>
      <c r="BV37" s="8">
        <v>5</v>
      </c>
      <c r="BW37" s="8">
        <v>7</v>
      </c>
      <c r="BX37" s="1">
        <v>6</v>
      </c>
      <c r="BY37" s="1">
        <v>6</v>
      </c>
      <c r="BZ37" s="1">
        <v>5</v>
      </c>
      <c r="CA37" s="1">
        <v>5</v>
      </c>
      <c r="CB37" s="1">
        <v>5</v>
      </c>
      <c r="CC37" s="1">
        <v>0</v>
      </c>
      <c r="CD37" s="1">
        <v>1</v>
      </c>
      <c r="CE37" s="1">
        <v>0</v>
      </c>
      <c r="CF37" s="1">
        <v>0</v>
      </c>
      <c r="CG37" s="1">
        <v>0</v>
      </c>
      <c r="CH37" s="1">
        <v>0</v>
      </c>
      <c r="CI37" s="8">
        <v>1</v>
      </c>
      <c r="CJ37" s="8">
        <v>1</v>
      </c>
      <c r="CK37" s="8">
        <v>0</v>
      </c>
      <c r="CL37" s="8">
        <v>0</v>
      </c>
      <c r="CM37" s="8">
        <v>0</v>
      </c>
      <c r="CN37" s="8">
        <v>1</v>
      </c>
      <c r="CO37" s="8">
        <v>0</v>
      </c>
      <c r="CP37" s="8">
        <v>0</v>
      </c>
      <c r="CQ37" s="8">
        <v>0</v>
      </c>
      <c r="CR37" s="8">
        <v>1</v>
      </c>
      <c r="CS37" s="8">
        <v>0</v>
      </c>
      <c r="CT37" s="8">
        <v>0</v>
      </c>
      <c r="CU37" s="8">
        <v>1</v>
      </c>
      <c r="CV37" s="8">
        <v>0</v>
      </c>
      <c r="CW37" s="8">
        <v>0</v>
      </c>
      <c r="CX37" s="8">
        <v>1</v>
      </c>
      <c r="CY37" s="8">
        <v>1</v>
      </c>
      <c r="CZ37" s="8">
        <v>0</v>
      </c>
      <c r="DA37" s="8">
        <v>0</v>
      </c>
      <c r="DB37" s="8">
        <v>0</v>
      </c>
      <c r="DC37" s="8">
        <v>1</v>
      </c>
      <c r="DD37" s="8">
        <v>0</v>
      </c>
      <c r="DE37" s="8">
        <v>1</v>
      </c>
      <c r="DF37" s="8">
        <v>0</v>
      </c>
      <c r="DG37" s="8">
        <v>0</v>
      </c>
      <c r="DH37" s="8">
        <v>0</v>
      </c>
      <c r="DI37" s="8">
        <v>1</v>
      </c>
      <c r="DJ37" s="8">
        <v>0</v>
      </c>
    </row>
    <row r="38" spans="1:114" x14ac:dyDescent="0.35">
      <c r="A38" s="7" t="s">
        <v>372</v>
      </c>
      <c r="B38" s="1" t="s">
        <v>157</v>
      </c>
      <c r="C38" s="1">
        <v>0</v>
      </c>
      <c r="D38" s="1">
        <v>0</v>
      </c>
      <c r="E38" s="1">
        <v>1</v>
      </c>
      <c r="F38" s="1">
        <v>0</v>
      </c>
      <c r="G38" s="1">
        <v>0</v>
      </c>
      <c r="H38" s="1">
        <f t="shared" si="0"/>
        <v>3</v>
      </c>
      <c r="I38" s="1">
        <v>1</v>
      </c>
      <c r="J38" s="1">
        <v>1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1</v>
      </c>
      <c r="T38" s="1">
        <v>0</v>
      </c>
      <c r="U38" s="1">
        <v>1</v>
      </c>
      <c r="V38" s="1">
        <v>1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1</v>
      </c>
      <c r="AE38" s="1">
        <v>30</v>
      </c>
      <c r="AF38" s="1">
        <v>5</v>
      </c>
      <c r="AG38" s="1">
        <v>1</v>
      </c>
      <c r="AH38" s="1">
        <v>1</v>
      </c>
      <c r="AI38" s="1">
        <v>0</v>
      </c>
      <c r="AJ38" s="1">
        <v>0</v>
      </c>
      <c r="AK38" s="1">
        <v>0</v>
      </c>
      <c r="AL38" s="1">
        <v>0</v>
      </c>
      <c r="AM38" s="1">
        <v>0</v>
      </c>
      <c r="AN38" s="1">
        <v>0</v>
      </c>
      <c r="AO38" s="1">
        <v>1</v>
      </c>
      <c r="AP38" s="1">
        <v>0</v>
      </c>
      <c r="AQ38" s="1">
        <v>1</v>
      </c>
      <c r="AR38" s="1">
        <v>0</v>
      </c>
      <c r="AS38" s="8">
        <v>1</v>
      </c>
      <c r="AT38" s="1">
        <v>0</v>
      </c>
      <c r="AU38" s="1">
        <v>0</v>
      </c>
      <c r="AV38" s="1">
        <v>1</v>
      </c>
      <c r="AW38" s="1">
        <v>0</v>
      </c>
      <c r="AX38" s="1">
        <v>0</v>
      </c>
      <c r="AY38" s="1">
        <v>1</v>
      </c>
      <c r="AZ38" s="1">
        <v>0</v>
      </c>
      <c r="BA38" s="1">
        <v>0</v>
      </c>
      <c r="BB38" s="1">
        <v>1</v>
      </c>
      <c r="BC38" s="1">
        <v>1</v>
      </c>
      <c r="BD38" s="1">
        <v>0</v>
      </c>
      <c r="BE38" s="1">
        <v>1</v>
      </c>
      <c r="BF38" s="1">
        <v>1</v>
      </c>
      <c r="BG38" s="8">
        <v>0</v>
      </c>
      <c r="BH38" s="8">
        <v>1</v>
      </c>
      <c r="BI38" s="8">
        <v>1</v>
      </c>
      <c r="BJ38" s="8">
        <v>0</v>
      </c>
      <c r="BK38" s="8">
        <v>1</v>
      </c>
      <c r="BL38" s="8">
        <v>0</v>
      </c>
      <c r="BM38" s="8">
        <v>0</v>
      </c>
      <c r="BN38" s="8">
        <v>1</v>
      </c>
      <c r="BO38" s="8">
        <v>0</v>
      </c>
      <c r="BP38" s="8">
        <v>1</v>
      </c>
      <c r="BQ38" s="8">
        <v>0</v>
      </c>
      <c r="BR38" s="8">
        <v>1</v>
      </c>
      <c r="BS38" s="8">
        <v>0</v>
      </c>
      <c r="BT38" s="8">
        <v>7</v>
      </c>
      <c r="BU38" s="8">
        <v>7</v>
      </c>
      <c r="BV38" s="8">
        <v>7</v>
      </c>
      <c r="BW38" s="8">
        <v>7</v>
      </c>
      <c r="BX38" s="1">
        <v>7</v>
      </c>
      <c r="BY38" s="1">
        <v>6</v>
      </c>
      <c r="BZ38" s="1">
        <v>5</v>
      </c>
      <c r="CA38" s="1">
        <v>5</v>
      </c>
      <c r="CB38" s="1">
        <v>6</v>
      </c>
      <c r="CC38" s="1">
        <v>0</v>
      </c>
      <c r="CD38" s="1">
        <v>1</v>
      </c>
      <c r="CE38" s="1">
        <v>0</v>
      </c>
      <c r="CF38" s="1">
        <v>0</v>
      </c>
      <c r="CG38" s="1">
        <v>0</v>
      </c>
      <c r="CH38" s="1">
        <v>0</v>
      </c>
      <c r="CI38" s="8">
        <v>1</v>
      </c>
      <c r="CJ38" s="8">
        <v>1</v>
      </c>
      <c r="CK38" s="8">
        <v>0</v>
      </c>
      <c r="CL38" s="8">
        <v>0</v>
      </c>
      <c r="CM38" s="8">
        <v>0</v>
      </c>
      <c r="CN38" s="8">
        <v>0</v>
      </c>
      <c r="CO38" s="8">
        <v>1</v>
      </c>
      <c r="CP38" s="8">
        <v>0</v>
      </c>
      <c r="CQ38" s="8">
        <v>1</v>
      </c>
      <c r="CR38" s="8">
        <v>0</v>
      </c>
      <c r="CS38" s="8">
        <v>0</v>
      </c>
      <c r="CT38" s="8">
        <v>0</v>
      </c>
      <c r="CU38" s="8">
        <v>1</v>
      </c>
      <c r="CV38" s="8">
        <v>0</v>
      </c>
      <c r="CW38" s="8">
        <v>1</v>
      </c>
      <c r="CX38" s="8">
        <v>0</v>
      </c>
      <c r="CY38" s="8">
        <v>0</v>
      </c>
      <c r="CZ38" s="8">
        <v>0</v>
      </c>
      <c r="DA38" s="8">
        <v>1</v>
      </c>
      <c r="DB38" s="8">
        <v>0</v>
      </c>
      <c r="DC38" s="8">
        <v>1</v>
      </c>
      <c r="DD38" s="8">
        <v>0</v>
      </c>
      <c r="DE38" s="8">
        <v>0</v>
      </c>
      <c r="DF38" s="8">
        <v>1</v>
      </c>
      <c r="DG38" s="8">
        <v>0</v>
      </c>
      <c r="DH38" s="8">
        <v>0</v>
      </c>
      <c r="DI38" s="8">
        <v>1</v>
      </c>
      <c r="DJ38" s="8">
        <v>0</v>
      </c>
    </row>
    <row r="39" spans="1:114" x14ac:dyDescent="0.35">
      <c r="A39" s="7" t="s">
        <v>372</v>
      </c>
      <c r="B39" s="1" t="s">
        <v>158</v>
      </c>
      <c r="C39" s="1">
        <v>0</v>
      </c>
      <c r="D39" s="1">
        <v>1</v>
      </c>
      <c r="E39" s="1">
        <v>0</v>
      </c>
      <c r="F39" s="1">
        <v>0</v>
      </c>
      <c r="G39" s="1">
        <v>0</v>
      </c>
      <c r="H39" s="1">
        <f t="shared" si="0"/>
        <v>2</v>
      </c>
      <c r="I39" s="1">
        <v>0</v>
      </c>
      <c r="J39" s="1">
        <v>0</v>
      </c>
      <c r="K39" s="1">
        <v>0</v>
      </c>
      <c r="L39" s="1">
        <v>1</v>
      </c>
      <c r="M39" s="1">
        <v>0</v>
      </c>
      <c r="N39" s="1">
        <v>0</v>
      </c>
      <c r="O39" s="1">
        <v>0</v>
      </c>
      <c r="P39" s="1">
        <v>1</v>
      </c>
      <c r="Q39" s="1">
        <v>0</v>
      </c>
      <c r="R39" s="1">
        <v>0</v>
      </c>
      <c r="S39" s="1">
        <v>0</v>
      </c>
      <c r="T39" s="1">
        <v>0</v>
      </c>
      <c r="U39" s="1">
        <v>1</v>
      </c>
      <c r="V39" s="1">
        <v>0</v>
      </c>
      <c r="W39" s="1">
        <v>0</v>
      </c>
      <c r="X39" s="1">
        <v>0</v>
      </c>
      <c r="Y39" s="1">
        <v>1</v>
      </c>
      <c r="Z39" s="1">
        <v>1</v>
      </c>
      <c r="AA39" s="1">
        <v>0</v>
      </c>
      <c r="AB39" s="1">
        <v>0</v>
      </c>
      <c r="AC39" s="1">
        <v>0</v>
      </c>
      <c r="AD39" s="1">
        <v>0</v>
      </c>
      <c r="AE39" s="1">
        <v>10</v>
      </c>
      <c r="AF39" s="1">
        <v>2</v>
      </c>
      <c r="AG39" s="1">
        <v>0</v>
      </c>
      <c r="AH39" s="1">
        <v>0</v>
      </c>
      <c r="AI39" s="1">
        <v>0</v>
      </c>
      <c r="AJ39" s="1">
        <v>1</v>
      </c>
      <c r="AK39" s="1">
        <v>0</v>
      </c>
      <c r="AL39" s="1">
        <v>0</v>
      </c>
      <c r="AM39" s="1">
        <v>0</v>
      </c>
      <c r="AN39" s="1">
        <v>1</v>
      </c>
      <c r="AO39" s="1">
        <v>0</v>
      </c>
      <c r="AP39" s="1">
        <v>1</v>
      </c>
      <c r="AQ39" s="1">
        <v>1</v>
      </c>
      <c r="AR39" s="1">
        <v>6</v>
      </c>
      <c r="AS39" s="8">
        <v>1</v>
      </c>
      <c r="AT39" s="1">
        <v>0</v>
      </c>
      <c r="AU39" s="1">
        <v>0</v>
      </c>
      <c r="AV39" s="1">
        <v>0</v>
      </c>
      <c r="AW39" s="1">
        <v>1</v>
      </c>
      <c r="AX39" s="1">
        <v>0</v>
      </c>
      <c r="AY39" s="1">
        <v>1</v>
      </c>
      <c r="AZ39" s="1">
        <v>1</v>
      </c>
      <c r="BA39" s="1">
        <v>0</v>
      </c>
      <c r="BB39" s="1">
        <v>0</v>
      </c>
      <c r="BC39" s="1">
        <v>0</v>
      </c>
      <c r="BD39" s="8">
        <v>1</v>
      </c>
      <c r="BE39" s="8">
        <v>0</v>
      </c>
      <c r="BF39" s="8">
        <v>0</v>
      </c>
      <c r="BG39" s="8">
        <v>0</v>
      </c>
      <c r="BH39" s="8">
        <v>1</v>
      </c>
      <c r="BI39" s="8">
        <v>0</v>
      </c>
      <c r="BJ39" s="8">
        <v>0</v>
      </c>
      <c r="BK39" s="8">
        <v>1</v>
      </c>
      <c r="BL39" s="8">
        <v>0</v>
      </c>
      <c r="BM39" s="8">
        <v>0</v>
      </c>
      <c r="BN39" s="8">
        <v>1</v>
      </c>
      <c r="BO39" s="8">
        <v>0</v>
      </c>
      <c r="BP39" s="8">
        <v>0</v>
      </c>
      <c r="BQ39" s="8">
        <v>1</v>
      </c>
      <c r="BR39" s="8">
        <v>1</v>
      </c>
      <c r="BS39" s="8">
        <v>0</v>
      </c>
      <c r="BT39" s="8">
        <v>7</v>
      </c>
      <c r="BU39" s="8">
        <v>4</v>
      </c>
      <c r="BV39" s="8">
        <v>6</v>
      </c>
      <c r="BW39" s="8">
        <v>7</v>
      </c>
      <c r="BX39" s="1">
        <v>3</v>
      </c>
      <c r="BY39" s="1">
        <v>7</v>
      </c>
      <c r="BZ39" s="1">
        <v>6</v>
      </c>
      <c r="CA39" s="1">
        <v>4</v>
      </c>
      <c r="CB39" s="1">
        <v>4</v>
      </c>
      <c r="CC39" s="1">
        <v>0</v>
      </c>
      <c r="CD39" s="1">
        <v>1</v>
      </c>
      <c r="CE39" s="1">
        <v>0</v>
      </c>
      <c r="CF39" s="1">
        <v>0</v>
      </c>
      <c r="CG39" s="1">
        <v>0</v>
      </c>
      <c r="CH39" s="1">
        <v>0</v>
      </c>
      <c r="CI39" s="8">
        <v>1</v>
      </c>
      <c r="CJ39" s="8">
        <v>1</v>
      </c>
      <c r="CK39" s="8">
        <v>0</v>
      </c>
      <c r="CL39" s="8">
        <v>0</v>
      </c>
      <c r="CM39" s="8">
        <v>0</v>
      </c>
      <c r="CN39" s="8">
        <v>0</v>
      </c>
      <c r="CO39" s="8">
        <v>1</v>
      </c>
      <c r="CP39" s="8">
        <v>0</v>
      </c>
      <c r="CQ39" s="8">
        <v>1</v>
      </c>
      <c r="CR39" s="8">
        <v>0</v>
      </c>
      <c r="CS39" s="8">
        <v>0</v>
      </c>
      <c r="CT39" s="8">
        <v>0</v>
      </c>
      <c r="CU39" s="8">
        <v>1</v>
      </c>
      <c r="CV39" s="8">
        <v>0</v>
      </c>
      <c r="CW39" s="8">
        <v>1</v>
      </c>
      <c r="CX39" s="8">
        <v>0</v>
      </c>
      <c r="CY39" s="8">
        <v>0</v>
      </c>
      <c r="CZ39" s="8">
        <v>1</v>
      </c>
      <c r="DA39" s="8">
        <v>0</v>
      </c>
      <c r="DB39" s="8" t="s">
        <v>370</v>
      </c>
      <c r="DC39" s="8" t="s">
        <v>370</v>
      </c>
      <c r="DD39" s="8" t="s">
        <v>370</v>
      </c>
      <c r="DE39" s="8" t="s">
        <v>370</v>
      </c>
      <c r="DF39" s="8" t="s">
        <v>370</v>
      </c>
      <c r="DG39" s="8" t="s">
        <v>370</v>
      </c>
      <c r="DH39" s="8">
        <v>1</v>
      </c>
      <c r="DI39" s="8">
        <v>0</v>
      </c>
      <c r="DJ39" s="8">
        <v>0</v>
      </c>
    </row>
    <row r="40" spans="1:114" x14ac:dyDescent="0.35">
      <c r="A40" s="7"/>
      <c r="B40" s="7"/>
      <c r="C40" s="7"/>
      <c r="D40" s="7"/>
      <c r="E40" s="7"/>
      <c r="F40" s="7"/>
      <c r="G40" s="7"/>
      <c r="H40" s="7"/>
      <c r="I40" s="7"/>
      <c r="J40" s="7"/>
      <c r="K40" s="7"/>
      <c r="L40" s="7"/>
      <c r="M40" s="7"/>
      <c r="N40" s="7"/>
      <c r="O40" s="7"/>
      <c r="P40" s="7"/>
      <c r="Q40" s="7"/>
      <c r="R40" s="7"/>
      <c r="S40" s="7"/>
      <c r="T40" s="7"/>
      <c r="U40" s="7"/>
      <c r="V40" s="7"/>
      <c r="W40" s="7"/>
      <c r="X40" s="7"/>
      <c r="Y40" s="7"/>
      <c r="Z40" s="7"/>
      <c r="AA40" s="7"/>
      <c r="AB40" s="7"/>
      <c r="AC40" s="7"/>
      <c r="AD40" s="7"/>
      <c r="AE40" s="7"/>
      <c r="AF40" s="7"/>
      <c r="AG40" s="7"/>
      <c r="AH40" s="7"/>
      <c r="AI40" s="7"/>
      <c r="AJ40" s="7"/>
      <c r="AK40" s="7"/>
      <c r="AL40" s="7"/>
      <c r="AM40" s="7"/>
      <c r="AN40" s="7"/>
      <c r="AO40" s="7"/>
      <c r="AP40" s="7"/>
      <c r="AQ40" s="7"/>
      <c r="AR40" s="7"/>
      <c r="AS40" s="7"/>
      <c r="AT40" s="7"/>
      <c r="AU40" s="7"/>
      <c r="AV40" s="7"/>
      <c r="AW40" s="7"/>
      <c r="AX40" s="7"/>
      <c r="AY40" s="7"/>
      <c r="AZ40" s="7"/>
      <c r="BA40" s="7"/>
      <c r="BB40" s="7"/>
      <c r="BC40" s="7"/>
      <c r="BD40" s="7"/>
      <c r="BE40" s="7"/>
      <c r="BF40" s="7"/>
      <c r="BG40" s="7"/>
      <c r="BH40" s="7"/>
      <c r="BI40" s="7"/>
      <c r="BJ40" s="7"/>
      <c r="BK40" s="7"/>
      <c r="BL40" s="7"/>
      <c r="BM40" s="7"/>
      <c r="BN40" s="7"/>
      <c r="BO40" s="7"/>
      <c r="BP40" s="7"/>
      <c r="BQ40" s="7"/>
      <c r="BR40" s="7"/>
      <c r="BS40" s="7"/>
      <c r="BT40" s="7"/>
      <c r="BU40" s="7"/>
      <c r="BV40" s="7"/>
      <c r="BW40" s="7"/>
      <c r="BX40" s="7"/>
      <c r="BY40" s="7"/>
      <c r="BZ40" s="7"/>
      <c r="CA40" s="7"/>
      <c r="CB40" s="7"/>
      <c r="CC40" s="7"/>
      <c r="CD40" s="7"/>
      <c r="CE40" s="7"/>
      <c r="CF40" s="7"/>
      <c r="CG40" s="7"/>
      <c r="CH40" s="7"/>
      <c r="CI40" s="7"/>
      <c r="CJ40" s="7"/>
      <c r="CK40" s="7"/>
      <c r="CL40" s="7"/>
      <c r="CM40" s="7"/>
      <c r="CN40" s="7"/>
      <c r="CO40" s="7"/>
      <c r="CP40" s="7"/>
      <c r="CQ40" s="7"/>
      <c r="CR40" s="7"/>
      <c r="CS40" s="7"/>
      <c r="CT40" s="7"/>
      <c r="CU40" s="7"/>
      <c r="CV40" s="7"/>
      <c r="CW40" s="7"/>
      <c r="CX40" s="7"/>
      <c r="CY40" s="7"/>
      <c r="CZ40" s="7"/>
      <c r="DA40" s="7"/>
      <c r="DB40" s="7"/>
      <c r="DC40" s="7"/>
      <c r="DD40" s="7"/>
      <c r="DE40" s="7"/>
      <c r="DF40" s="7"/>
      <c r="DG40" s="7"/>
      <c r="DH40" s="7"/>
      <c r="DI40" s="7"/>
      <c r="DJ40" s="7"/>
    </row>
    <row r="41" spans="1:114" x14ac:dyDescent="0.35">
      <c r="H41" s="1"/>
    </row>
    <row r="42" spans="1:114" x14ac:dyDescent="0.35"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D42" s="1" t="s">
        <v>238</v>
      </c>
      <c r="CG42" s="1" t="s">
        <v>242</v>
      </c>
      <c r="CJ42" s="8" t="s">
        <v>244</v>
      </c>
      <c r="CK42" s="7"/>
      <c r="CM42" s="1" t="s">
        <v>246</v>
      </c>
      <c r="CP42" s="1" t="s">
        <v>250</v>
      </c>
      <c r="CS42" t="s">
        <v>291</v>
      </c>
      <c r="CV42" s="1" t="s">
        <v>253</v>
      </c>
      <c r="CY42" s="1" t="s">
        <v>256</v>
      </c>
    </row>
    <row r="43" spans="1:114" x14ac:dyDescent="0.35">
      <c r="AE43" s="13">
        <f>AVERAGE(AE3:AE39)</f>
        <v>73.86486486486487</v>
      </c>
      <c r="AF43" s="13">
        <f>AVERAGE(AF3:AF39)</f>
        <v>4.9459459459459456</v>
      </c>
      <c r="AR43" s="7">
        <f>AVERAGE(AR3:AR39)</f>
        <v>9.7837837837837842</v>
      </c>
      <c r="BT43">
        <f t="shared" ref="BT43:CB43" si="1">AVERAGE(BT3:BT39)</f>
        <v>6.4705882352941178</v>
      </c>
      <c r="BU43">
        <f t="shared" si="1"/>
        <v>6.3529411764705879</v>
      </c>
      <c r="BV43">
        <f t="shared" si="1"/>
        <v>5.4411764705882355</v>
      </c>
      <c r="BW43">
        <f t="shared" si="1"/>
        <v>6.117647058823529</v>
      </c>
      <c r="BX43">
        <f t="shared" si="1"/>
        <v>5.8888888888888893</v>
      </c>
      <c r="BY43">
        <f t="shared" si="1"/>
        <v>5.7297297297297298</v>
      </c>
      <c r="BZ43">
        <f t="shared" si="1"/>
        <v>4.4324324324324325</v>
      </c>
      <c r="CA43">
        <f t="shared" si="1"/>
        <v>4.6756756756756754</v>
      </c>
      <c r="CB43">
        <f t="shared" si="1"/>
        <v>4.4864864864864868</v>
      </c>
      <c r="CD43" s="1" t="s">
        <v>207</v>
      </c>
      <c r="CE43" s="7">
        <f>SUM(CM3:CM39)</f>
        <v>5</v>
      </c>
      <c r="CG43" s="1" t="s">
        <v>241</v>
      </c>
      <c r="CH43">
        <f>SUM(CQ3:CQ39)</f>
        <v>22</v>
      </c>
      <c r="CJ43" s="8" t="s">
        <v>197</v>
      </c>
      <c r="CK43" s="7">
        <f>SUM(CS3:CS39)</f>
        <v>10</v>
      </c>
      <c r="CM43" s="1" t="s">
        <v>247</v>
      </c>
      <c r="CN43">
        <f>SUM(CV3:CV39)</f>
        <v>5</v>
      </c>
      <c r="CP43" s="1" t="s">
        <v>197</v>
      </c>
      <c r="CQ43">
        <f>SUM(CY3:CY39)</f>
        <v>11</v>
      </c>
      <c r="CS43" t="s">
        <v>292</v>
      </c>
      <c r="CT43">
        <f>SUM(DB3:DB39)</f>
        <v>14</v>
      </c>
      <c r="CV43" s="1" t="s">
        <v>197</v>
      </c>
      <c r="CW43" s="7">
        <f>SUM(DE3:DE39)</f>
        <v>13</v>
      </c>
      <c r="CY43" s="1" t="s">
        <v>207</v>
      </c>
      <c r="CZ43" s="7">
        <f>SUM(DH3:DH39)</f>
        <v>19</v>
      </c>
    </row>
    <row r="44" spans="1:114" x14ac:dyDescent="0.35">
      <c r="CD44" s="1" t="s">
        <v>239</v>
      </c>
      <c r="CE44" s="7">
        <f>SUM(CN3:CN39)</f>
        <v>22</v>
      </c>
      <c r="CG44" s="1" t="s">
        <v>243</v>
      </c>
      <c r="CH44">
        <f>SUM(CR3:CR39)</f>
        <v>5</v>
      </c>
      <c r="CJ44" s="8" t="s">
        <v>245</v>
      </c>
      <c r="CK44" s="7">
        <f>SUM(CT3:CT39)</f>
        <v>17</v>
      </c>
      <c r="CM44" s="1" t="s">
        <v>248</v>
      </c>
      <c r="CN44">
        <f>SUM(CW3:CW39)</f>
        <v>23</v>
      </c>
      <c r="CP44" s="1" t="s">
        <v>252</v>
      </c>
      <c r="CQ44">
        <f>SUM(CZ3:CZ39)</f>
        <v>8</v>
      </c>
      <c r="CS44" t="s">
        <v>293</v>
      </c>
      <c r="CT44">
        <f>SUM(DC3:DC39)</f>
        <v>12</v>
      </c>
      <c r="CV44" s="1" t="s">
        <v>254</v>
      </c>
      <c r="CW44" s="7">
        <f>SUM(DF3:DF39)</f>
        <v>15</v>
      </c>
      <c r="CY44" s="1" t="s">
        <v>257</v>
      </c>
      <c r="CZ44" s="7">
        <f>SUM(DI3:DI39)</f>
        <v>17</v>
      </c>
    </row>
    <row r="45" spans="1:114" x14ac:dyDescent="0.35">
      <c r="B45" s="7"/>
      <c r="C45" s="8" t="s">
        <v>175</v>
      </c>
      <c r="D45" s="7"/>
      <c r="E45" s="7"/>
      <c r="F45" s="8" t="s">
        <v>181</v>
      </c>
      <c r="G45" s="7"/>
      <c r="H45" s="7"/>
      <c r="I45" s="7"/>
      <c r="J45" s="7" t="s">
        <v>184</v>
      </c>
      <c r="K45" s="7"/>
      <c r="L45" s="7"/>
      <c r="M45" s="8" t="s">
        <v>295</v>
      </c>
      <c r="N45" s="7"/>
      <c r="O45" s="7"/>
      <c r="P45" s="7" t="s">
        <v>265</v>
      </c>
      <c r="Q45" s="7"/>
      <c r="S45" s="7" t="s">
        <v>268</v>
      </c>
      <c r="T45" s="7"/>
      <c r="U45" s="7"/>
      <c r="V45" s="7" t="s">
        <v>273</v>
      </c>
      <c r="W45" s="7"/>
      <c r="X45" s="7"/>
      <c r="Y45" s="7" t="s">
        <v>296</v>
      </c>
      <c r="Z45" s="7"/>
      <c r="AA45" s="7"/>
      <c r="AB45" s="8" t="s">
        <v>190</v>
      </c>
      <c r="AE45" s="7" t="s">
        <v>281</v>
      </c>
      <c r="AF45" s="7"/>
      <c r="AH45" s="7" t="s">
        <v>282</v>
      </c>
      <c r="AI45" s="7"/>
      <c r="AK45" s="7" t="s">
        <v>283</v>
      </c>
      <c r="AL45" s="7"/>
      <c r="AM45" s="7"/>
      <c r="AN45" s="7" t="s">
        <v>195</v>
      </c>
      <c r="AO45" s="7"/>
      <c r="AP45" s="7"/>
      <c r="AQ45" s="7" t="s">
        <v>196</v>
      </c>
      <c r="AR45" s="7"/>
      <c r="AT45" s="7" t="s">
        <v>290</v>
      </c>
      <c r="AU45" s="7"/>
      <c r="AV45" s="7"/>
      <c r="AW45" s="8" t="s">
        <v>200</v>
      </c>
      <c r="AZ45" s="1" t="s">
        <v>204</v>
      </c>
      <c r="BC45" s="8" t="s">
        <v>205</v>
      </c>
      <c r="BF45" s="1" t="s">
        <v>208</v>
      </c>
      <c r="BI45" s="1" t="s">
        <v>210</v>
      </c>
      <c r="BL45" s="1" t="s">
        <v>214</v>
      </c>
      <c r="BO45" s="8" t="s">
        <v>217</v>
      </c>
      <c r="BP45" s="7"/>
      <c r="BU45" s="1" t="s">
        <v>227</v>
      </c>
      <c r="BX45" s="1" t="s">
        <v>230</v>
      </c>
      <c r="CA45" s="1" t="s">
        <v>235</v>
      </c>
      <c r="CD45" s="1" t="s">
        <v>240</v>
      </c>
      <c r="CE45" s="7">
        <f>SUM(CO3:CO39)</f>
        <v>7</v>
      </c>
      <c r="CG45" s="1" t="s">
        <v>189</v>
      </c>
      <c r="CH45">
        <v>10</v>
      </c>
      <c r="CJ45" s="8" t="s">
        <v>191</v>
      </c>
      <c r="CK45" s="7">
        <f>SUM(CU3:CU39)</f>
        <v>10</v>
      </c>
      <c r="CM45" s="1" t="s">
        <v>249</v>
      </c>
      <c r="CN45">
        <f>SUM(CX3:CX39)</f>
        <v>9</v>
      </c>
      <c r="CP45" s="1" t="s">
        <v>251</v>
      </c>
      <c r="CQ45">
        <f>SUM(DA3:DA39)</f>
        <v>4</v>
      </c>
      <c r="CS45" t="s">
        <v>294</v>
      </c>
      <c r="CT45">
        <f>SUM(DD3:DD39)</f>
        <v>4</v>
      </c>
      <c r="CV45" s="1" t="s">
        <v>255</v>
      </c>
      <c r="CW45" s="7">
        <f>SUM(DG3:DG39)</f>
        <v>1</v>
      </c>
      <c r="CY45" s="1" t="s">
        <v>258</v>
      </c>
      <c r="CZ45" s="7">
        <f>SUM(DJ3:DJ39)</f>
        <v>0</v>
      </c>
    </row>
    <row r="46" spans="1:114" ht="15.5" x14ac:dyDescent="0.35">
      <c r="C46" s="1" t="s">
        <v>176</v>
      </c>
      <c r="D46">
        <f>SUM(C3:C39)</f>
        <v>4</v>
      </c>
      <c r="F46" s="1" t="s">
        <v>182</v>
      </c>
      <c r="G46">
        <f>SUM(I3:I39)</f>
        <v>30</v>
      </c>
      <c r="J46" t="s">
        <v>185</v>
      </c>
      <c r="K46">
        <f>SUM(J3:J39)</f>
        <v>26</v>
      </c>
      <c r="M46" s="1" t="s">
        <v>260</v>
      </c>
      <c r="N46">
        <f>SUM(O3:O39)</f>
        <v>0</v>
      </c>
      <c r="P46" t="s">
        <v>266</v>
      </c>
      <c r="Q46">
        <f>SUM(T3:T39)</f>
        <v>26</v>
      </c>
      <c r="S46" t="s">
        <v>269</v>
      </c>
      <c r="T46">
        <f>SUM(V3:V39)</f>
        <v>19</v>
      </c>
      <c r="V46" t="s">
        <v>278</v>
      </c>
      <c r="W46">
        <f>SUM(Z3:Z39)</f>
        <v>10</v>
      </c>
      <c r="Y46" t="s">
        <v>29</v>
      </c>
      <c r="Z46">
        <f>SUM(AG3:AG39)</f>
        <v>20</v>
      </c>
      <c r="AB46" t="s">
        <v>191</v>
      </c>
      <c r="AC46">
        <f>SUM(AO3:AO39)</f>
        <v>24</v>
      </c>
      <c r="AE46" t="s">
        <v>191</v>
      </c>
      <c r="AF46">
        <f>SUM(AQ3:AQ39)</f>
        <v>36</v>
      </c>
      <c r="AH46" t="s">
        <v>209</v>
      </c>
      <c r="AI46">
        <f>SUM(AS3:AS39)</f>
        <v>34</v>
      </c>
      <c r="AK46" t="s">
        <v>284</v>
      </c>
      <c r="AL46">
        <f>SUM(AU3:AU39)</f>
        <v>7</v>
      </c>
      <c r="AN46" t="s">
        <v>209</v>
      </c>
      <c r="AO46">
        <f>SUM(AY3:AY39)</f>
        <v>37</v>
      </c>
      <c r="AQ46" t="s">
        <v>197</v>
      </c>
      <c r="AR46">
        <f>SUM(AZ3:AZ39)</f>
        <v>4</v>
      </c>
      <c r="AT46" t="s">
        <v>209</v>
      </c>
      <c r="AU46">
        <f>SUM(BC3:BC39)</f>
        <v>17</v>
      </c>
      <c r="AW46" s="1" t="s">
        <v>201</v>
      </c>
      <c r="AX46">
        <f>SUM(BE3:BE39)</f>
        <v>10</v>
      </c>
      <c r="AZ46" s="1" t="s">
        <v>201</v>
      </c>
      <c r="BA46">
        <f>SUM(BH3:BH39)</f>
        <v>23</v>
      </c>
      <c r="BC46" s="1" t="s">
        <v>191</v>
      </c>
      <c r="BD46">
        <f>SUM(BK3:BK39)</f>
        <v>18</v>
      </c>
      <c r="BF46" s="1" t="s">
        <v>209</v>
      </c>
      <c r="BG46">
        <f>SUM(BN3:BN39)</f>
        <v>30</v>
      </c>
      <c r="BI46" s="1" t="s">
        <v>211</v>
      </c>
      <c r="BJ46" s="7">
        <f>SUM(BP3:BP39)-BJ48</f>
        <v>9</v>
      </c>
      <c r="BL46" s="1" t="s">
        <v>215</v>
      </c>
      <c r="BM46" s="7">
        <f>SUM(BR3:BR39)-BM48</f>
        <v>15</v>
      </c>
      <c r="BO46" s="1" t="s">
        <v>218</v>
      </c>
      <c r="BP46">
        <f>AVERAGE(BT3:BT39)</f>
        <v>6.4705882352941178</v>
      </c>
      <c r="BR46" s="1" t="s">
        <v>223</v>
      </c>
      <c r="BS46">
        <f>BX43</f>
        <v>5.8888888888888893</v>
      </c>
      <c r="BU46" s="1" t="s">
        <v>197</v>
      </c>
      <c r="BV46" s="7">
        <f>SUM(CC3:CC39)</f>
        <v>8</v>
      </c>
      <c r="BX46" s="1" t="s">
        <v>231</v>
      </c>
      <c r="BY46">
        <f>SUM(CF3:CF39)</f>
        <v>2</v>
      </c>
      <c r="CA46" s="8" t="s">
        <v>236</v>
      </c>
      <c r="CB46" s="7">
        <f>SUM(CJ3:CJ39)</f>
        <v>9</v>
      </c>
      <c r="CC46" s="7"/>
      <c r="CD46" s="2" t="s">
        <v>241</v>
      </c>
      <c r="CE46" s="7">
        <f>SUM(CP3:CP39)</f>
        <v>0</v>
      </c>
      <c r="CJ46" s="8" t="s">
        <v>189</v>
      </c>
      <c r="CK46" s="7">
        <v>0</v>
      </c>
      <c r="CM46" s="1" t="s">
        <v>189</v>
      </c>
      <c r="CN46">
        <v>0</v>
      </c>
      <c r="CP46" s="1" t="s">
        <v>189</v>
      </c>
      <c r="CQ46" s="7">
        <v>14</v>
      </c>
      <c r="CS46" t="s">
        <v>189</v>
      </c>
      <c r="CT46" s="7">
        <v>10</v>
      </c>
      <c r="CV46" s="1" t="s">
        <v>189</v>
      </c>
      <c r="CW46" s="7">
        <v>8</v>
      </c>
      <c r="CY46" s="1" t="s">
        <v>189</v>
      </c>
      <c r="CZ46" s="7">
        <v>1</v>
      </c>
    </row>
    <row r="47" spans="1:114" x14ac:dyDescent="0.35">
      <c r="C47" s="1" t="s">
        <v>178</v>
      </c>
      <c r="D47">
        <f>SUM(D3:D39)</f>
        <v>16</v>
      </c>
      <c r="F47" t="s">
        <v>183</v>
      </c>
      <c r="G47">
        <f>37-G46-G48</f>
        <v>6</v>
      </c>
      <c r="J47" t="s">
        <v>186</v>
      </c>
      <c r="K47">
        <f>SUM(K3:K39)</f>
        <v>3</v>
      </c>
      <c r="M47" s="1" t="s">
        <v>261</v>
      </c>
      <c r="N47">
        <f>SUM(P3:P39)</f>
        <v>3</v>
      </c>
      <c r="P47" t="s">
        <v>267</v>
      </c>
      <c r="Q47" s="7">
        <f>SUM(U3:U39)</f>
        <v>12</v>
      </c>
      <c r="S47" t="s">
        <v>270</v>
      </c>
      <c r="T47">
        <f>SUM(W3:W39)</f>
        <v>12</v>
      </c>
      <c r="V47" t="s">
        <v>274</v>
      </c>
      <c r="W47">
        <f>SUM(AA3:AA39)</f>
        <v>7</v>
      </c>
      <c r="Y47" t="s">
        <v>159</v>
      </c>
      <c r="Z47">
        <f>SUM(AH3:AH39)</f>
        <v>14</v>
      </c>
      <c r="AB47" t="s">
        <v>197</v>
      </c>
      <c r="AC47">
        <f>SUM(AP3:AP39)</f>
        <v>8</v>
      </c>
      <c r="AE47" t="s">
        <v>197</v>
      </c>
      <c r="AF47" s="7">
        <f>37-AF46</f>
        <v>1</v>
      </c>
      <c r="AH47" t="s">
        <v>197</v>
      </c>
      <c r="AI47">
        <f>SUM(AT3:AT39)</f>
        <v>1</v>
      </c>
      <c r="AK47" t="s">
        <v>193</v>
      </c>
      <c r="AL47">
        <f>SUM(AV3:AV39)</f>
        <v>19</v>
      </c>
      <c r="AN47" t="s">
        <v>197</v>
      </c>
      <c r="AO47" s="7">
        <f>37-AO46</f>
        <v>0</v>
      </c>
      <c r="AQ47" t="s">
        <v>198</v>
      </c>
      <c r="AR47">
        <f>SUM(BA3:BA39)</f>
        <v>12</v>
      </c>
      <c r="AT47" t="s">
        <v>197</v>
      </c>
      <c r="AU47">
        <f>SUM(BD3:BD39)</f>
        <v>19</v>
      </c>
      <c r="AW47" s="1" t="s">
        <v>202</v>
      </c>
      <c r="AX47">
        <f>SUM(BF3:BF39)</f>
        <v>7</v>
      </c>
      <c r="AZ47" s="1" t="s">
        <v>202</v>
      </c>
      <c r="BA47">
        <f>SUM(BI3:BI39)</f>
        <v>8</v>
      </c>
      <c r="BC47" s="1" t="s">
        <v>206</v>
      </c>
      <c r="BD47">
        <f>SUM(BL3:BL39)</f>
        <v>15</v>
      </c>
      <c r="BF47" s="1" t="s">
        <v>192</v>
      </c>
      <c r="BG47">
        <f>SUM(BO3:BO39)</f>
        <v>5</v>
      </c>
      <c r="BI47" s="1" t="s">
        <v>212</v>
      </c>
      <c r="BJ47" s="7">
        <f>SUM(BQ3:BQ39)-BJ48</f>
        <v>19</v>
      </c>
      <c r="BL47" s="1" t="s">
        <v>216</v>
      </c>
      <c r="BM47" s="7">
        <f>SUM(BS3:BS39)-BM48</f>
        <v>15</v>
      </c>
      <c r="BO47" s="1" t="s">
        <v>219</v>
      </c>
      <c r="BP47">
        <f>BU43</f>
        <v>6.3529411764705879</v>
      </c>
      <c r="BR47" s="1" t="s">
        <v>224</v>
      </c>
      <c r="BS47">
        <f>BY43</f>
        <v>5.7297297297297298</v>
      </c>
      <c r="BU47" s="1" t="s">
        <v>228</v>
      </c>
      <c r="BV47" s="7">
        <f>SUM(CD3:CD39)</f>
        <v>28</v>
      </c>
      <c r="BX47" s="1" t="s">
        <v>232</v>
      </c>
      <c r="BY47">
        <f>SUM(CG3:CG39)</f>
        <v>8</v>
      </c>
      <c r="CA47" s="8" t="s">
        <v>237</v>
      </c>
      <c r="CB47" s="7">
        <f>SUM(CK3:CK39)</f>
        <v>2</v>
      </c>
      <c r="CC47" s="7"/>
      <c r="CD47" s="1" t="s">
        <v>189</v>
      </c>
      <c r="CE47" s="7">
        <v>3</v>
      </c>
    </row>
    <row r="48" spans="1:114" x14ac:dyDescent="0.35">
      <c r="C48" s="1" t="s">
        <v>177</v>
      </c>
      <c r="D48">
        <f>SUM(E3:E39)</f>
        <v>7</v>
      </c>
      <c r="F48" t="s">
        <v>259</v>
      </c>
      <c r="G48" s="7">
        <v>1</v>
      </c>
      <c r="J48" t="s">
        <v>187</v>
      </c>
      <c r="K48">
        <f>SUM(L3:L39)</f>
        <v>5</v>
      </c>
      <c r="M48" s="1" t="s">
        <v>262</v>
      </c>
      <c r="N48">
        <f>SUM(Q3:Q39)</f>
        <v>4</v>
      </c>
      <c r="P48" t="s">
        <v>259</v>
      </c>
      <c r="Q48" s="7">
        <v>0</v>
      </c>
      <c r="S48" t="s">
        <v>271</v>
      </c>
      <c r="T48">
        <f>SUM(X3:X39)</f>
        <v>6</v>
      </c>
      <c r="V48" t="s">
        <v>275</v>
      </c>
      <c r="W48">
        <f>SUM(AB3:AB39)</f>
        <v>9</v>
      </c>
      <c r="Y48" t="s">
        <v>30</v>
      </c>
      <c r="Z48">
        <f>SUM(AI3:AI39)</f>
        <v>1</v>
      </c>
      <c r="AB48" t="s">
        <v>189</v>
      </c>
      <c r="AC48" s="7">
        <v>5</v>
      </c>
      <c r="AE48" t="s">
        <v>259</v>
      </c>
      <c r="AF48" s="7">
        <v>0</v>
      </c>
      <c r="AH48" t="s">
        <v>189</v>
      </c>
      <c r="AI48" s="7">
        <v>2</v>
      </c>
      <c r="AK48" t="s">
        <v>194</v>
      </c>
      <c r="AL48">
        <f>SUM(AW3:AW39)</f>
        <v>8</v>
      </c>
      <c r="AN48" t="s">
        <v>259</v>
      </c>
      <c r="AO48" s="7">
        <v>0</v>
      </c>
      <c r="AQ48" t="s">
        <v>199</v>
      </c>
      <c r="AR48">
        <f>SUM(BB3:BB39)</f>
        <v>21</v>
      </c>
      <c r="AT48" t="s">
        <v>189</v>
      </c>
      <c r="AU48" s="7">
        <v>1</v>
      </c>
      <c r="AW48" s="1" t="s">
        <v>203</v>
      </c>
      <c r="AX48">
        <f>SUM(BG3:BG39)</f>
        <v>7</v>
      </c>
      <c r="AZ48" s="1" t="s">
        <v>203</v>
      </c>
      <c r="BA48">
        <f>SUM(BJ3:BJ39)</f>
        <v>5</v>
      </c>
      <c r="BC48" s="1" t="s">
        <v>207</v>
      </c>
      <c r="BD48">
        <f>SUM(BM3:BM39)</f>
        <v>0</v>
      </c>
      <c r="BF48" s="1" t="s">
        <v>189</v>
      </c>
      <c r="BG48" s="7">
        <v>2</v>
      </c>
      <c r="BI48" s="1" t="s">
        <v>213</v>
      </c>
      <c r="BJ48" s="7">
        <v>5</v>
      </c>
      <c r="BL48" s="1" t="s">
        <v>213</v>
      </c>
      <c r="BM48" s="7">
        <v>1</v>
      </c>
      <c r="BO48" s="1" t="s">
        <v>220</v>
      </c>
      <c r="BP48">
        <f>BV43</f>
        <v>5.4411764705882355</v>
      </c>
      <c r="BR48" s="1" t="s">
        <v>222</v>
      </c>
      <c r="BS48">
        <f>BZ43</f>
        <v>4.4324324324324325</v>
      </c>
      <c r="BU48" s="1" t="s">
        <v>229</v>
      </c>
      <c r="BV48" s="7">
        <f>SUM(CE3:CE39)</f>
        <v>0</v>
      </c>
      <c r="BX48" s="1" t="s">
        <v>233</v>
      </c>
      <c r="BY48">
        <f>SUM(CH3:CH39)</f>
        <v>18</v>
      </c>
      <c r="CA48" s="8" t="s">
        <v>213</v>
      </c>
      <c r="CB48" s="7">
        <f>SUM(CL3:CL39)</f>
        <v>23</v>
      </c>
      <c r="CC48" s="7"/>
    </row>
    <row r="49" spans="3:80" ht="15.5" x14ac:dyDescent="0.35">
      <c r="C49" s="2" t="s">
        <v>179</v>
      </c>
      <c r="D49">
        <f>SUM(F3:F39)</f>
        <v>6</v>
      </c>
      <c r="J49" t="s">
        <v>188</v>
      </c>
      <c r="K49">
        <f>SUM(M3:M39)</f>
        <v>0</v>
      </c>
      <c r="M49" s="1" t="s">
        <v>263</v>
      </c>
      <c r="N49">
        <f>SUM(R3:R39)</f>
        <v>14</v>
      </c>
      <c r="S49" t="s">
        <v>272</v>
      </c>
      <c r="T49">
        <f>SUM(Y3:Y39)</f>
        <v>1</v>
      </c>
      <c r="V49" t="s">
        <v>276</v>
      </c>
      <c r="W49">
        <f>SUM(AC3:AC39)</f>
        <v>2</v>
      </c>
      <c r="Y49" t="s">
        <v>31</v>
      </c>
      <c r="Z49">
        <f>SUM(AI3:AI39)</f>
        <v>1</v>
      </c>
      <c r="AK49" t="s">
        <v>285</v>
      </c>
      <c r="AL49">
        <f>SUM(AX3:AX39)</f>
        <v>0</v>
      </c>
      <c r="AQ49" t="s">
        <v>259</v>
      </c>
      <c r="AR49" s="7">
        <v>0</v>
      </c>
      <c r="AW49" s="1" t="s">
        <v>189</v>
      </c>
      <c r="AX49" s="7">
        <v>1</v>
      </c>
      <c r="AY49" s="7"/>
      <c r="AZ49" s="8" t="s">
        <v>189</v>
      </c>
      <c r="BA49" s="7">
        <v>10</v>
      </c>
      <c r="BC49" s="1" t="s">
        <v>189</v>
      </c>
      <c r="BD49" s="7">
        <v>4</v>
      </c>
      <c r="BI49" s="1" t="s">
        <v>189</v>
      </c>
      <c r="BJ49" s="7">
        <v>4</v>
      </c>
      <c r="BL49" s="1" t="s">
        <v>189</v>
      </c>
      <c r="BM49" s="7">
        <v>6</v>
      </c>
      <c r="BO49" s="2" t="s">
        <v>221</v>
      </c>
      <c r="BP49">
        <f>BW43</f>
        <v>6.117647058823529</v>
      </c>
      <c r="BR49" s="2" t="s">
        <v>225</v>
      </c>
      <c r="BS49">
        <f>CA43</f>
        <v>4.6756756756756754</v>
      </c>
      <c r="BU49" t="s">
        <v>259</v>
      </c>
      <c r="BV49" s="7">
        <v>1</v>
      </c>
      <c r="BX49" s="2" t="s">
        <v>234</v>
      </c>
      <c r="BY49">
        <f>SUM(CI3:CI39)</f>
        <v>9</v>
      </c>
      <c r="CA49" s="1" t="s">
        <v>189</v>
      </c>
      <c r="CB49" s="7">
        <v>3</v>
      </c>
    </row>
    <row r="50" spans="3:80" ht="15.5" x14ac:dyDescent="0.35">
      <c r="C50" s="2" t="s">
        <v>180</v>
      </c>
      <c r="D50">
        <f>SUM(G3:G39)</f>
        <v>4</v>
      </c>
      <c r="J50" t="s">
        <v>35</v>
      </c>
      <c r="K50">
        <f>SUM(N3:N39)</f>
        <v>3</v>
      </c>
      <c r="M50" s="2" t="s">
        <v>264</v>
      </c>
      <c r="N50">
        <f>SUM(S3:S39)</f>
        <v>16</v>
      </c>
      <c r="S50" t="s">
        <v>259</v>
      </c>
      <c r="T50" s="7">
        <v>0</v>
      </c>
      <c r="V50" t="s">
        <v>277</v>
      </c>
      <c r="W50">
        <f>SUM(AD3:AD39)</f>
        <v>8</v>
      </c>
      <c r="Y50" t="s">
        <v>279</v>
      </c>
      <c r="Z50">
        <f>SUM(AI3:AI39)</f>
        <v>1</v>
      </c>
      <c r="AK50" t="s">
        <v>189</v>
      </c>
      <c r="AL50" s="7">
        <v>3</v>
      </c>
      <c r="BR50" s="2" t="s">
        <v>226</v>
      </c>
      <c r="BS50">
        <f>CB43</f>
        <v>4.4864864864864868</v>
      </c>
      <c r="BX50" t="s">
        <v>259</v>
      </c>
      <c r="BY50">
        <v>0</v>
      </c>
    </row>
    <row r="51" spans="3:80" x14ac:dyDescent="0.35">
      <c r="J51" t="s">
        <v>259</v>
      </c>
      <c r="K51" s="7">
        <v>0</v>
      </c>
      <c r="M51" t="s">
        <v>259</v>
      </c>
      <c r="N51" s="7">
        <v>0</v>
      </c>
      <c r="V51" t="s">
        <v>189</v>
      </c>
      <c r="W51" s="7">
        <v>1</v>
      </c>
      <c r="Y51" t="s">
        <v>280</v>
      </c>
      <c r="Z51">
        <f>SUM(AI3:AI39)</f>
        <v>1</v>
      </c>
    </row>
    <row r="52" spans="3:80" x14ac:dyDescent="0.35">
      <c r="C52" t="s">
        <v>311</v>
      </c>
      <c r="Y52" t="s">
        <v>35</v>
      </c>
      <c r="Z52">
        <f>SUM(AI3:AI39)</f>
        <v>1</v>
      </c>
    </row>
    <row r="53" spans="3:80" x14ac:dyDescent="0.35">
      <c r="C53" t="s">
        <v>316</v>
      </c>
      <c r="D53">
        <v>4</v>
      </c>
      <c r="Y53" t="s">
        <v>259</v>
      </c>
      <c r="Z53" s="7">
        <v>0</v>
      </c>
    </row>
    <row r="54" spans="3:80" x14ac:dyDescent="0.35">
      <c r="C54" t="s">
        <v>367</v>
      </c>
      <c r="D54">
        <v>9</v>
      </c>
    </row>
    <row r="55" spans="3:80" x14ac:dyDescent="0.35">
      <c r="C55" t="s">
        <v>317</v>
      </c>
      <c r="D55">
        <v>6</v>
      </c>
    </row>
    <row r="56" spans="3:80" x14ac:dyDescent="0.35">
      <c r="C56" t="s">
        <v>313</v>
      </c>
      <c r="D56">
        <v>9</v>
      </c>
    </row>
    <row r="57" spans="3:80" x14ac:dyDescent="0.35">
      <c r="C57" s="7" t="s">
        <v>374</v>
      </c>
      <c r="D57" s="7">
        <v>22</v>
      </c>
    </row>
    <row r="58" spans="3:80" x14ac:dyDescent="0.35">
      <c r="C58" t="s">
        <v>312</v>
      </c>
      <c r="D58">
        <v>37</v>
      </c>
    </row>
    <row r="59" spans="3:80" x14ac:dyDescent="0.35">
      <c r="C59" t="s">
        <v>369</v>
      </c>
      <c r="D59">
        <v>9</v>
      </c>
    </row>
    <row r="60" spans="3:80" x14ac:dyDescent="0.35">
      <c r="C60" t="s">
        <v>368</v>
      </c>
      <c r="D60">
        <v>4</v>
      </c>
    </row>
    <row r="61" spans="3:80" x14ac:dyDescent="0.35">
      <c r="C61" t="s">
        <v>315</v>
      </c>
      <c r="D61">
        <v>14</v>
      </c>
    </row>
    <row r="62" spans="3:80" x14ac:dyDescent="0.35">
      <c r="C62" t="s">
        <v>314</v>
      </c>
      <c r="D62">
        <v>11</v>
      </c>
    </row>
    <row r="63" spans="3:80" x14ac:dyDescent="0.35">
      <c r="C63" t="s">
        <v>366</v>
      </c>
      <c r="D63">
        <v>24</v>
      </c>
    </row>
    <row r="133" spans="1:114" s="7" customFormat="1" x14ac:dyDescent="0.3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</row>
    <row r="136" spans="1:114" ht="13.5" customHeight="1" x14ac:dyDescent="0.35"/>
  </sheetData>
  <autoFilter ref="A2:DJ39" xr:uid="{43C5E511-594D-4371-8C97-A9BD923A78E1}"/>
  <mergeCells count="30">
    <mergeCell ref="DB1:DD1"/>
    <mergeCell ref="DE1:DG1"/>
    <mergeCell ref="DH1:DJ1"/>
    <mergeCell ref="CC1:CE1"/>
    <mergeCell ref="CF1:CI1"/>
    <mergeCell ref="CJ1:CL1"/>
    <mergeCell ref="CM1:CP1"/>
    <mergeCell ref="CQ1:CR1"/>
    <mergeCell ref="C1:H1"/>
    <mergeCell ref="O1:S1"/>
    <mergeCell ref="V1:Y1"/>
    <mergeCell ref="AG1:AN1"/>
    <mergeCell ref="J1:N1"/>
    <mergeCell ref="T1:U1"/>
    <mergeCell ref="Z1:AD1"/>
    <mergeCell ref="AU1:AX1"/>
    <mergeCell ref="CS1:CU1"/>
    <mergeCell ref="CY1:DA1"/>
    <mergeCell ref="AO1:AP1"/>
    <mergeCell ref="AS1:AT1"/>
    <mergeCell ref="AZ1:BB1"/>
    <mergeCell ref="BC1:BD1"/>
    <mergeCell ref="BE1:BG1"/>
    <mergeCell ref="BH1:BJ1"/>
    <mergeCell ref="BK1:BM1"/>
    <mergeCell ref="BN1:BO1"/>
    <mergeCell ref="BP1:BQ1"/>
    <mergeCell ref="BR1:BS1"/>
    <mergeCell ref="BT1:BW1"/>
    <mergeCell ref="CV1:CX1"/>
  </mergeCells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60FFF-6337-46E2-B030-A73B658C5662}">
  <dimension ref="A1:DJ137"/>
  <sheetViews>
    <sheetView zoomScale="85" zoomScaleNormal="85" workbookViewId="0">
      <pane ySplit="2" topLeftCell="A3" activePane="bottomLeft" state="frozen"/>
      <selection pane="bottomLeft" activeCell="A2" sqref="A2"/>
    </sheetView>
  </sheetViews>
  <sheetFormatPr defaultRowHeight="14.5" x14ac:dyDescent="0.35"/>
  <cols>
    <col min="1" max="1" width="12" bestFit="1" customWidth="1"/>
    <col min="26" max="26" width="9.453125" bestFit="1" customWidth="1"/>
    <col min="46" max="46" width="8.81640625" customWidth="1"/>
    <col min="114" max="114" width="13.26953125" customWidth="1"/>
  </cols>
  <sheetData>
    <row r="1" spans="1:114" s="18" customFormat="1" ht="44" customHeight="1" thickBot="1" x14ac:dyDescent="0.85">
      <c r="A1" s="19">
        <v>1</v>
      </c>
      <c r="B1" s="19"/>
      <c r="C1" s="36">
        <v>2</v>
      </c>
      <c r="D1" s="37"/>
      <c r="E1" s="37"/>
      <c r="F1" s="37"/>
      <c r="G1" s="37"/>
      <c r="H1" s="38"/>
      <c r="I1" s="19">
        <v>3</v>
      </c>
      <c r="J1" s="39">
        <v>4</v>
      </c>
      <c r="K1" s="39"/>
      <c r="L1" s="39"/>
      <c r="M1" s="39"/>
      <c r="N1" s="39"/>
      <c r="O1" s="36">
        <v>5</v>
      </c>
      <c r="P1" s="37"/>
      <c r="Q1" s="37"/>
      <c r="R1" s="37"/>
      <c r="S1" s="38"/>
      <c r="T1" s="40">
        <v>6</v>
      </c>
      <c r="U1" s="40"/>
      <c r="V1" s="36">
        <v>7</v>
      </c>
      <c r="W1" s="37"/>
      <c r="X1" s="37"/>
      <c r="Y1" s="38"/>
      <c r="Z1" s="36" t="s">
        <v>380</v>
      </c>
      <c r="AA1" s="37"/>
      <c r="AB1" s="37"/>
      <c r="AC1" s="37"/>
      <c r="AD1" s="38"/>
      <c r="AE1" s="23" t="s">
        <v>381</v>
      </c>
      <c r="AF1" s="19">
        <v>9</v>
      </c>
      <c r="AG1" s="36">
        <v>10</v>
      </c>
      <c r="AH1" s="37"/>
      <c r="AI1" s="37"/>
      <c r="AJ1" s="37"/>
      <c r="AK1" s="37"/>
      <c r="AL1" s="37"/>
      <c r="AM1" s="37"/>
      <c r="AN1" s="38"/>
      <c r="AO1" s="36">
        <v>11</v>
      </c>
      <c r="AP1" s="37"/>
      <c r="AQ1" s="20" t="s">
        <v>382</v>
      </c>
      <c r="AR1" s="20" t="s">
        <v>383</v>
      </c>
      <c r="AS1" s="41" t="s">
        <v>384</v>
      </c>
      <c r="AT1" s="42"/>
      <c r="AU1" s="38">
        <v>13</v>
      </c>
      <c r="AV1" s="39"/>
      <c r="AW1" s="39"/>
      <c r="AX1" s="39"/>
      <c r="AY1" s="19">
        <v>14</v>
      </c>
      <c r="AZ1" s="36">
        <v>15</v>
      </c>
      <c r="BA1" s="37"/>
      <c r="BB1" s="38"/>
      <c r="BC1" s="36">
        <v>16</v>
      </c>
      <c r="BD1" s="38"/>
      <c r="BE1" s="36">
        <v>17</v>
      </c>
      <c r="BF1" s="37"/>
      <c r="BG1" s="38"/>
      <c r="BH1" s="36">
        <v>18</v>
      </c>
      <c r="BI1" s="37"/>
      <c r="BJ1" s="38"/>
      <c r="BK1" s="36">
        <v>19</v>
      </c>
      <c r="BL1" s="37"/>
      <c r="BM1" s="38"/>
      <c r="BN1" s="36">
        <v>20</v>
      </c>
      <c r="BO1" s="38"/>
      <c r="BP1" s="36">
        <v>21</v>
      </c>
      <c r="BQ1" s="38"/>
      <c r="BR1" s="36">
        <v>22</v>
      </c>
      <c r="BS1" s="38"/>
      <c r="BT1" s="36">
        <v>23</v>
      </c>
      <c r="BU1" s="37"/>
      <c r="BV1" s="37"/>
      <c r="BW1" s="38"/>
      <c r="BX1" s="19">
        <v>24</v>
      </c>
      <c r="BY1" s="19">
        <v>25</v>
      </c>
      <c r="BZ1" s="19">
        <v>26</v>
      </c>
      <c r="CA1" s="19">
        <v>27</v>
      </c>
      <c r="CB1" s="19">
        <v>28</v>
      </c>
      <c r="CC1" s="36">
        <v>29</v>
      </c>
      <c r="CD1" s="37"/>
      <c r="CE1" s="38"/>
      <c r="CF1" s="36">
        <v>30</v>
      </c>
      <c r="CG1" s="37"/>
      <c r="CH1" s="37"/>
      <c r="CI1" s="38"/>
      <c r="CJ1" s="36">
        <v>31</v>
      </c>
      <c r="CK1" s="37"/>
      <c r="CL1" s="38"/>
      <c r="CM1" s="36">
        <v>32</v>
      </c>
      <c r="CN1" s="37"/>
      <c r="CO1" s="37"/>
      <c r="CP1" s="38"/>
      <c r="CQ1" s="36">
        <v>33</v>
      </c>
      <c r="CR1" s="38"/>
      <c r="CS1" s="36">
        <v>34</v>
      </c>
      <c r="CT1" s="37"/>
      <c r="CU1" s="38"/>
      <c r="CV1" s="36">
        <v>35</v>
      </c>
      <c r="CW1" s="37"/>
      <c r="CX1" s="38"/>
      <c r="CY1" s="36">
        <v>36</v>
      </c>
      <c r="CZ1" s="37"/>
      <c r="DA1" s="38"/>
      <c r="DB1" s="36">
        <v>37</v>
      </c>
      <c r="DC1" s="37"/>
      <c r="DD1" s="38"/>
      <c r="DE1" s="36">
        <v>38</v>
      </c>
      <c r="DF1" s="37"/>
      <c r="DG1" s="38"/>
      <c r="DH1" s="36">
        <v>39</v>
      </c>
      <c r="DI1" s="37"/>
      <c r="DJ1" s="38"/>
    </row>
    <row r="2" spans="1:114" s="6" customFormat="1" ht="101.5" x14ac:dyDescent="0.35">
      <c r="A2" s="24" t="s">
        <v>377</v>
      </c>
      <c r="B2" s="4" t="s">
        <v>0</v>
      </c>
      <c r="C2" s="4" t="s">
        <v>1</v>
      </c>
      <c r="D2" s="4" t="s">
        <v>2</v>
      </c>
      <c r="E2" s="4" t="s">
        <v>3</v>
      </c>
      <c r="F2" s="4" t="s">
        <v>4</v>
      </c>
      <c r="G2" s="4" t="s">
        <v>5</v>
      </c>
      <c r="H2" s="11" t="s">
        <v>364</v>
      </c>
      <c r="I2" s="4" t="s">
        <v>6</v>
      </c>
      <c r="J2" s="4" t="s">
        <v>7</v>
      </c>
      <c r="K2" s="4" t="s">
        <v>8</v>
      </c>
      <c r="L2" s="4" t="s">
        <v>9</v>
      </c>
      <c r="M2" s="4" t="s">
        <v>10</v>
      </c>
      <c r="N2" s="4" t="s">
        <v>11</v>
      </c>
      <c r="O2" s="4" t="s">
        <v>12</v>
      </c>
      <c r="P2" s="4" t="s">
        <v>13</v>
      </c>
      <c r="Q2" s="4" t="s">
        <v>14</v>
      </c>
      <c r="R2" s="4" t="s">
        <v>15</v>
      </c>
      <c r="S2" s="4" t="s">
        <v>16</v>
      </c>
      <c r="T2" s="5" t="s">
        <v>17</v>
      </c>
      <c r="U2" s="5" t="s">
        <v>116</v>
      </c>
      <c r="V2" s="4" t="s">
        <v>18</v>
      </c>
      <c r="W2" s="4" t="s">
        <v>19</v>
      </c>
      <c r="X2" s="4" t="s">
        <v>20</v>
      </c>
      <c r="Y2" s="4" t="s">
        <v>21</v>
      </c>
      <c r="Z2" s="4" t="s">
        <v>22</v>
      </c>
      <c r="AA2" s="4" t="s">
        <v>23</v>
      </c>
      <c r="AB2" s="4" t="s">
        <v>24</v>
      </c>
      <c r="AC2" s="4" t="s">
        <v>25</v>
      </c>
      <c r="AD2" s="4" t="s">
        <v>26</v>
      </c>
      <c r="AE2" s="4" t="s">
        <v>27</v>
      </c>
      <c r="AF2" s="4" t="s">
        <v>28</v>
      </c>
      <c r="AG2" s="4" t="s">
        <v>29</v>
      </c>
      <c r="AH2" s="4" t="s">
        <v>159</v>
      </c>
      <c r="AI2" s="4" t="s">
        <v>30</v>
      </c>
      <c r="AJ2" s="4" t="s">
        <v>31</v>
      </c>
      <c r="AK2" s="4" t="s">
        <v>32</v>
      </c>
      <c r="AL2" s="4" t="s">
        <v>33</v>
      </c>
      <c r="AM2" s="4" t="s">
        <v>34</v>
      </c>
      <c r="AN2" s="4" t="s">
        <v>35</v>
      </c>
      <c r="AO2" s="5" t="s">
        <v>117</v>
      </c>
      <c r="AP2" s="5" t="s">
        <v>118</v>
      </c>
      <c r="AQ2" s="4" t="s">
        <v>36</v>
      </c>
      <c r="AR2" s="4" t="s">
        <v>37</v>
      </c>
      <c r="AS2" s="5" t="s">
        <v>38</v>
      </c>
      <c r="AT2" s="5" t="s">
        <v>119</v>
      </c>
      <c r="AU2" s="4" t="s">
        <v>286</v>
      </c>
      <c r="AV2" s="4" t="s">
        <v>287</v>
      </c>
      <c r="AW2" s="4" t="s">
        <v>288</v>
      </c>
      <c r="AX2" s="4" t="s">
        <v>289</v>
      </c>
      <c r="AY2" s="4" t="s">
        <v>39</v>
      </c>
      <c r="AZ2" s="4" t="s">
        <v>40</v>
      </c>
      <c r="BA2" s="4" t="s">
        <v>41</v>
      </c>
      <c r="BB2" s="4" t="s">
        <v>42</v>
      </c>
      <c r="BC2" s="5" t="s">
        <v>43</v>
      </c>
      <c r="BD2" s="5" t="s">
        <v>120</v>
      </c>
      <c r="BE2" s="4" t="s">
        <v>44</v>
      </c>
      <c r="BF2" s="4" t="s">
        <v>45</v>
      </c>
      <c r="BG2" s="4" t="s">
        <v>46</v>
      </c>
      <c r="BH2" s="4" t="s">
        <v>47</v>
      </c>
      <c r="BI2" s="4" t="s">
        <v>48</v>
      </c>
      <c r="BJ2" s="4" t="s">
        <v>49</v>
      </c>
      <c r="BK2" s="4" t="s">
        <v>50</v>
      </c>
      <c r="BL2" s="4" t="s">
        <v>51</v>
      </c>
      <c r="BM2" s="4" t="s">
        <v>52</v>
      </c>
      <c r="BN2" s="5" t="s">
        <v>53</v>
      </c>
      <c r="BO2" s="5" t="s">
        <v>121</v>
      </c>
      <c r="BP2" s="5" t="s">
        <v>54</v>
      </c>
      <c r="BQ2" s="5" t="s">
        <v>55</v>
      </c>
      <c r="BR2" s="5" t="s">
        <v>56</v>
      </c>
      <c r="BS2" s="5" t="s">
        <v>57</v>
      </c>
      <c r="BT2" s="4" t="s">
        <v>58</v>
      </c>
      <c r="BU2" s="4" t="s">
        <v>59</v>
      </c>
      <c r="BV2" s="4" t="s">
        <v>60</v>
      </c>
      <c r="BW2" s="4" t="s">
        <v>61</v>
      </c>
      <c r="BX2" s="4" t="s">
        <v>62</v>
      </c>
      <c r="BY2" s="4" t="s">
        <v>63</v>
      </c>
      <c r="BZ2" s="4" t="s">
        <v>64</v>
      </c>
      <c r="CA2" s="4" t="s">
        <v>65</v>
      </c>
      <c r="CB2" s="4" t="s">
        <v>66</v>
      </c>
      <c r="CC2" s="4" t="s">
        <v>67</v>
      </c>
      <c r="CD2" s="4" t="s">
        <v>68</v>
      </c>
      <c r="CE2" s="4" t="s">
        <v>69</v>
      </c>
      <c r="CF2" s="4" t="s">
        <v>70</v>
      </c>
      <c r="CG2" s="4" t="s">
        <v>71</v>
      </c>
      <c r="CH2" s="4" t="s">
        <v>72</v>
      </c>
      <c r="CI2" s="4" t="s">
        <v>73</v>
      </c>
      <c r="CJ2" s="4" t="s">
        <v>74</v>
      </c>
      <c r="CK2" s="4" t="s">
        <v>75</v>
      </c>
      <c r="CL2" s="4" t="s">
        <v>76</v>
      </c>
      <c r="CM2" s="4" t="s">
        <v>77</v>
      </c>
      <c r="CN2" s="4" t="s">
        <v>78</v>
      </c>
      <c r="CO2" s="4" t="s">
        <v>79</v>
      </c>
      <c r="CP2" s="4" t="s">
        <v>80</v>
      </c>
      <c r="CQ2" s="5" t="s">
        <v>81</v>
      </c>
      <c r="CR2" s="5" t="s">
        <v>82</v>
      </c>
      <c r="CS2" s="4" t="s">
        <v>83</v>
      </c>
      <c r="CT2" s="4" t="s">
        <v>84</v>
      </c>
      <c r="CU2" s="4" t="s">
        <v>85</v>
      </c>
      <c r="CV2" s="4" t="s">
        <v>86</v>
      </c>
      <c r="CW2" s="4" t="s">
        <v>87</v>
      </c>
      <c r="CX2" s="4" t="s">
        <v>88</v>
      </c>
      <c r="CY2" s="4" t="s">
        <v>89</v>
      </c>
      <c r="CZ2" s="4" t="s">
        <v>90</v>
      </c>
      <c r="DA2" s="4" t="s">
        <v>91</v>
      </c>
      <c r="DB2" s="4" t="s">
        <v>92</v>
      </c>
      <c r="DC2" s="4" t="s">
        <v>93</v>
      </c>
      <c r="DD2" s="4" t="s">
        <v>94</v>
      </c>
      <c r="DE2" s="4" t="s">
        <v>95</v>
      </c>
      <c r="DF2" s="4" t="s">
        <v>96</v>
      </c>
      <c r="DG2" s="4" t="s">
        <v>97</v>
      </c>
      <c r="DH2" s="4" t="s">
        <v>98</v>
      </c>
      <c r="DI2" s="4" t="s">
        <v>99</v>
      </c>
      <c r="DJ2" s="4" t="s">
        <v>100</v>
      </c>
    </row>
    <row r="3" spans="1:114" x14ac:dyDescent="0.35">
      <c r="A3" s="7" t="s">
        <v>369</v>
      </c>
      <c r="B3" t="s">
        <v>342</v>
      </c>
      <c r="C3">
        <v>1</v>
      </c>
      <c r="D3">
        <v>0</v>
      </c>
      <c r="E3">
        <v>0</v>
      </c>
      <c r="F3">
        <v>0</v>
      </c>
      <c r="G3">
        <v>0</v>
      </c>
      <c r="H3" s="1">
        <f t="shared" ref="H3:H11" si="0">IF(C3=1,1,IF(D3=1,2,IF(E3=1,3,IF(F3=1,4,IF(G3=1,5,"not indicated")))))</f>
        <v>1</v>
      </c>
      <c r="I3">
        <v>1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</v>
      </c>
      <c r="T3">
        <v>0</v>
      </c>
      <c r="U3" s="7">
        <v>1</v>
      </c>
      <c r="V3" s="7">
        <v>1</v>
      </c>
      <c r="W3" s="7">
        <v>0</v>
      </c>
      <c r="X3" s="7">
        <v>0</v>
      </c>
      <c r="Y3" s="7">
        <v>0</v>
      </c>
      <c r="Z3" s="7">
        <v>1</v>
      </c>
      <c r="AA3" s="7">
        <v>0</v>
      </c>
      <c r="AB3" s="7">
        <v>0</v>
      </c>
      <c r="AC3" s="7">
        <v>0</v>
      </c>
      <c r="AD3" s="7">
        <v>0</v>
      </c>
      <c r="AE3" s="7">
        <v>0</v>
      </c>
      <c r="AF3" s="7">
        <v>4</v>
      </c>
      <c r="AG3" s="7">
        <v>1</v>
      </c>
      <c r="AH3" s="7">
        <v>0</v>
      </c>
      <c r="AI3" s="7">
        <v>1</v>
      </c>
      <c r="AJ3" s="7">
        <v>0</v>
      </c>
      <c r="AK3" s="7">
        <v>0</v>
      </c>
      <c r="AL3" s="7">
        <v>0</v>
      </c>
      <c r="AM3" s="7">
        <v>0</v>
      </c>
      <c r="AN3" s="7">
        <v>0</v>
      </c>
      <c r="AO3" s="7">
        <v>0</v>
      </c>
      <c r="AP3" s="7">
        <v>1</v>
      </c>
      <c r="AQ3" s="7">
        <v>1</v>
      </c>
      <c r="AR3" s="7">
        <v>10</v>
      </c>
      <c r="AS3" s="8">
        <v>1</v>
      </c>
      <c r="AT3" s="7">
        <v>0</v>
      </c>
      <c r="AU3" s="7">
        <v>0</v>
      </c>
      <c r="AV3" s="7">
        <v>1</v>
      </c>
      <c r="AW3" s="7">
        <v>0</v>
      </c>
      <c r="AX3" s="7">
        <v>0</v>
      </c>
      <c r="AY3" s="7">
        <v>1</v>
      </c>
      <c r="AZ3" s="7">
        <v>0</v>
      </c>
      <c r="BA3" s="7">
        <v>0</v>
      </c>
      <c r="BB3" s="7">
        <v>1</v>
      </c>
      <c r="BC3">
        <v>1</v>
      </c>
      <c r="BD3" s="7">
        <v>0</v>
      </c>
      <c r="BE3">
        <v>0</v>
      </c>
      <c r="BF3">
        <v>0</v>
      </c>
      <c r="BG3" s="7">
        <v>1</v>
      </c>
      <c r="BH3">
        <v>1</v>
      </c>
      <c r="BI3">
        <v>0</v>
      </c>
      <c r="BJ3" s="7">
        <v>0</v>
      </c>
      <c r="BK3" s="7">
        <v>1</v>
      </c>
      <c r="BL3" s="7">
        <v>0</v>
      </c>
      <c r="BM3" s="7">
        <v>0</v>
      </c>
      <c r="BN3" s="7">
        <v>0</v>
      </c>
      <c r="BO3" s="7">
        <v>1</v>
      </c>
      <c r="BP3" s="7">
        <v>1</v>
      </c>
      <c r="BQ3" s="7">
        <v>0</v>
      </c>
      <c r="BR3" s="7">
        <v>0</v>
      </c>
      <c r="BS3" s="7">
        <v>1</v>
      </c>
      <c r="BT3" s="7">
        <v>5</v>
      </c>
      <c r="BU3" s="7">
        <v>4</v>
      </c>
      <c r="BV3" s="7">
        <v>6</v>
      </c>
      <c r="BW3" s="7">
        <v>6</v>
      </c>
      <c r="BX3" s="7">
        <v>7</v>
      </c>
      <c r="BY3" s="7">
        <v>7</v>
      </c>
      <c r="BZ3" s="7">
        <v>6</v>
      </c>
      <c r="CA3" s="7">
        <v>5</v>
      </c>
      <c r="CB3" s="7">
        <v>7</v>
      </c>
      <c r="CC3" s="7">
        <v>1</v>
      </c>
      <c r="CD3">
        <v>0</v>
      </c>
      <c r="CE3">
        <v>0</v>
      </c>
      <c r="CF3">
        <v>1</v>
      </c>
      <c r="CG3">
        <v>0</v>
      </c>
      <c r="CH3">
        <v>0</v>
      </c>
      <c r="CI3" s="7">
        <v>0</v>
      </c>
      <c r="CJ3" s="7">
        <v>0</v>
      </c>
      <c r="CK3" s="7">
        <v>0</v>
      </c>
      <c r="CL3" s="7">
        <v>1</v>
      </c>
      <c r="CM3" s="7">
        <v>0</v>
      </c>
      <c r="CN3" s="7">
        <v>0</v>
      </c>
      <c r="CO3" s="7">
        <v>1</v>
      </c>
      <c r="CP3" s="7">
        <v>0</v>
      </c>
      <c r="CQ3" s="7">
        <v>1</v>
      </c>
      <c r="CR3" s="7">
        <v>0</v>
      </c>
      <c r="CS3" s="7">
        <v>1</v>
      </c>
      <c r="CT3" s="7">
        <v>0</v>
      </c>
      <c r="CU3" s="7">
        <v>0</v>
      </c>
      <c r="CV3" s="7">
        <v>1</v>
      </c>
      <c r="CW3" s="7">
        <v>0</v>
      </c>
      <c r="CX3" s="7">
        <v>0</v>
      </c>
      <c r="CY3" s="7">
        <v>1</v>
      </c>
      <c r="CZ3" s="7">
        <v>0</v>
      </c>
      <c r="DA3" s="7">
        <v>0</v>
      </c>
      <c r="DB3" s="7">
        <v>0</v>
      </c>
      <c r="DC3" s="7">
        <v>0</v>
      </c>
      <c r="DD3" s="7">
        <v>1</v>
      </c>
      <c r="DE3" s="7">
        <v>1</v>
      </c>
      <c r="DF3" s="7">
        <v>0</v>
      </c>
      <c r="DG3" s="7">
        <v>0</v>
      </c>
      <c r="DH3" s="7">
        <v>1</v>
      </c>
      <c r="DI3" s="7">
        <v>0</v>
      </c>
      <c r="DJ3" s="7">
        <v>0</v>
      </c>
    </row>
    <row r="4" spans="1:114" x14ac:dyDescent="0.35">
      <c r="A4" s="7" t="s">
        <v>369</v>
      </c>
      <c r="B4" t="s">
        <v>343</v>
      </c>
      <c r="C4">
        <v>0</v>
      </c>
      <c r="D4">
        <v>1</v>
      </c>
      <c r="E4">
        <v>0</v>
      </c>
      <c r="F4">
        <v>0</v>
      </c>
      <c r="G4">
        <v>0</v>
      </c>
      <c r="H4" s="1">
        <f t="shared" si="0"/>
        <v>2</v>
      </c>
      <c r="I4">
        <v>1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1</v>
      </c>
      <c r="T4">
        <v>1</v>
      </c>
      <c r="U4">
        <v>0</v>
      </c>
      <c r="V4">
        <v>1</v>
      </c>
      <c r="W4">
        <v>0</v>
      </c>
      <c r="X4">
        <v>0</v>
      </c>
      <c r="Y4">
        <v>0</v>
      </c>
      <c r="Z4" s="7">
        <v>0</v>
      </c>
      <c r="AA4" s="7">
        <v>0</v>
      </c>
      <c r="AB4" s="7">
        <v>1</v>
      </c>
      <c r="AC4" s="7">
        <v>0</v>
      </c>
      <c r="AD4" s="7">
        <v>0</v>
      </c>
      <c r="AE4" s="7">
        <v>100</v>
      </c>
      <c r="AF4" s="7">
        <v>3</v>
      </c>
      <c r="AG4" s="7">
        <v>1</v>
      </c>
      <c r="AH4" s="7">
        <v>1</v>
      </c>
      <c r="AI4" s="7">
        <v>0</v>
      </c>
      <c r="AJ4" s="7">
        <v>0</v>
      </c>
      <c r="AK4" s="7">
        <v>0</v>
      </c>
      <c r="AL4" s="7">
        <v>0</v>
      </c>
      <c r="AM4" s="7">
        <v>0</v>
      </c>
      <c r="AN4" s="7">
        <v>0</v>
      </c>
      <c r="AO4" s="7">
        <v>1</v>
      </c>
      <c r="AP4" s="7">
        <v>0</v>
      </c>
      <c r="AQ4" s="7">
        <v>1</v>
      </c>
      <c r="AR4" s="7">
        <v>10</v>
      </c>
      <c r="AS4" s="7">
        <v>1</v>
      </c>
      <c r="AT4" s="7">
        <v>0</v>
      </c>
      <c r="AU4" s="7">
        <v>0</v>
      </c>
      <c r="AV4" s="7">
        <v>1</v>
      </c>
      <c r="AW4" s="7">
        <v>0</v>
      </c>
      <c r="AX4" s="7">
        <v>0</v>
      </c>
      <c r="AY4" s="7">
        <v>1</v>
      </c>
      <c r="AZ4" s="7">
        <v>0</v>
      </c>
      <c r="BA4" s="7">
        <v>0</v>
      </c>
      <c r="BB4" s="7">
        <v>1</v>
      </c>
      <c r="BC4">
        <v>0</v>
      </c>
      <c r="BD4" s="7">
        <v>1</v>
      </c>
      <c r="BE4" s="7">
        <v>0</v>
      </c>
      <c r="BF4" s="7">
        <v>0</v>
      </c>
      <c r="BG4" s="7">
        <v>0</v>
      </c>
      <c r="BH4">
        <v>1</v>
      </c>
      <c r="BI4">
        <v>1</v>
      </c>
      <c r="BJ4" s="7">
        <v>0</v>
      </c>
      <c r="BK4" s="7">
        <v>1</v>
      </c>
      <c r="BL4" s="7">
        <v>0</v>
      </c>
      <c r="BM4" s="7">
        <v>0</v>
      </c>
      <c r="BN4" s="7">
        <v>1</v>
      </c>
      <c r="BO4" s="7">
        <v>0</v>
      </c>
      <c r="BP4" s="7">
        <v>0</v>
      </c>
      <c r="BQ4" s="7">
        <v>1</v>
      </c>
      <c r="BR4" s="7">
        <v>1</v>
      </c>
      <c r="BS4" s="7">
        <v>1</v>
      </c>
      <c r="BT4" s="7">
        <v>7</v>
      </c>
      <c r="BU4" s="7">
        <v>7</v>
      </c>
      <c r="BV4" s="7">
        <v>5</v>
      </c>
      <c r="BW4" s="7">
        <v>5</v>
      </c>
      <c r="BX4" s="7">
        <v>7</v>
      </c>
      <c r="BY4" s="7">
        <v>7</v>
      </c>
      <c r="BZ4" s="7">
        <v>7</v>
      </c>
      <c r="CA4" s="7">
        <v>5</v>
      </c>
      <c r="CB4" s="7">
        <v>5</v>
      </c>
      <c r="CC4" s="7">
        <v>1</v>
      </c>
      <c r="CD4">
        <v>0</v>
      </c>
      <c r="CE4">
        <v>0</v>
      </c>
      <c r="CF4">
        <v>0</v>
      </c>
      <c r="CG4">
        <v>0</v>
      </c>
      <c r="CH4">
        <v>1</v>
      </c>
      <c r="CI4" s="7">
        <v>0</v>
      </c>
      <c r="CJ4" s="7">
        <v>1</v>
      </c>
      <c r="CK4" s="7">
        <v>0</v>
      </c>
      <c r="CL4" s="7">
        <v>0</v>
      </c>
      <c r="CM4" s="7">
        <v>0</v>
      </c>
      <c r="CN4" s="7">
        <v>0</v>
      </c>
      <c r="CO4" s="7">
        <v>1</v>
      </c>
      <c r="CP4" s="7">
        <v>0</v>
      </c>
      <c r="CQ4" s="7">
        <v>1</v>
      </c>
      <c r="CR4" s="7">
        <v>0</v>
      </c>
      <c r="CS4" s="7">
        <v>0</v>
      </c>
      <c r="CT4" s="7">
        <v>0</v>
      </c>
      <c r="CU4" s="7">
        <v>1</v>
      </c>
      <c r="CV4" s="7">
        <v>0</v>
      </c>
      <c r="CW4" s="7">
        <v>1</v>
      </c>
      <c r="CX4" s="7">
        <v>0</v>
      </c>
      <c r="CY4" s="7">
        <v>1</v>
      </c>
      <c r="CZ4" s="7">
        <v>0</v>
      </c>
      <c r="DA4" s="7">
        <v>0</v>
      </c>
      <c r="DB4" s="7">
        <v>0</v>
      </c>
      <c r="DC4" s="7">
        <v>1</v>
      </c>
      <c r="DD4" s="7">
        <v>0</v>
      </c>
      <c r="DE4" s="7">
        <v>0</v>
      </c>
      <c r="DF4" s="7">
        <v>1</v>
      </c>
      <c r="DG4" s="7">
        <v>0</v>
      </c>
      <c r="DH4" s="7">
        <v>0</v>
      </c>
      <c r="DI4" s="7">
        <v>0</v>
      </c>
      <c r="DJ4" s="7">
        <v>1</v>
      </c>
    </row>
    <row r="5" spans="1:114" x14ac:dyDescent="0.35">
      <c r="A5" s="7" t="s">
        <v>369</v>
      </c>
      <c r="B5" t="s">
        <v>344</v>
      </c>
      <c r="C5">
        <v>0</v>
      </c>
      <c r="D5">
        <v>0</v>
      </c>
      <c r="E5">
        <v>0</v>
      </c>
      <c r="F5">
        <v>1</v>
      </c>
      <c r="G5">
        <v>0</v>
      </c>
      <c r="H5" s="1">
        <f t="shared" si="0"/>
        <v>4</v>
      </c>
      <c r="I5">
        <v>1</v>
      </c>
      <c r="J5">
        <v>0</v>
      </c>
      <c r="K5">
        <v>0</v>
      </c>
      <c r="L5">
        <v>1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1</v>
      </c>
      <c r="T5">
        <v>1</v>
      </c>
      <c r="U5">
        <v>0</v>
      </c>
      <c r="V5">
        <v>0</v>
      </c>
      <c r="W5">
        <v>1</v>
      </c>
      <c r="X5">
        <v>0</v>
      </c>
      <c r="Y5">
        <v>0</v>
      </c>
      <c r="Z5" s="7">
        <v>0</v>
      </c>
      <c r="AA5" s="7">
        <v>0</v>
      </c>
      <c r="AB5" s="7">
        <v>0</v>
      </c>
      <c r="AC5" s="7">
        <v>0</v>
      </c>
      <c r="AD5" s="7">
        <v>1</v>
      </c>
      <c r="AE5" s="7">
        <v>100</v>
      </c>
      <c r="AF5" s="7">
        <v>4</v>
      </c>
      <c r="AG5" s="7">
        <v>1</v>
      </c>
      <c r="AH5" s="7">
        <v>0</v>
      </c>
      <c r="AI5" s="7">
        <v>0</v>
      </c>
      <c r="AJ5" s="7">
        <v>0</v>
      </c>
      <c r="AK5" s="7">
        <v>0</v>
      </c>
      <c r="AL5" s="7">
        <v>0</v>
      </c>
      <c r="AM5" s="7">
        <v>0</v>
      </c>
      <c r="AN5" s="7">
        <v>0</v>
      </c>
      <c r="AO5" s="7">
        <v>1</v>
      </c>
      <c r="AP5" s="7">
        <v>0</v>
      </c>
      <c r="AQ5" s="7">
        <v>1</v>
      </c>
      <c r="AR5" s="7">
        <v>2</v>
      </c>
      <c r="AS5" s="7">
        <v>1</v>
      </c>
      <c r="AT5" s="7">
        <v>0</v>
      </c>
      <c r="AU5" s="7">
        <v>1</v>
      </c>
      <c r="AV5" s="7">
        <v>0</v>
      </c>
      <c r="AW5" s="7">
        <v>0</v>
      </c>
      <c r="AX5" s="7">
        <v>0</v>
      </c>
      <c r="AY5" s="7">
        <v>1</v>
      </c>
      <c r="AZ5" s="7">
        <v>0</v>
      </c>
      <c r="BA5" s="7">
        <v>0</v>
      </c>
      <c r="BB5" s="7">
        <v>1</v>
      </c>
      <c r="BC5">
        <v>1</v>
      </c>
      <c r="BD5">
        <v>0</v>
      </c>
      <c r="BE5">
        <v>1</v>
      </c>
      <c r="BF5">
        <v>0</v>
      </c>
      <c r="BG5">
        <v>0</v>
      </c>
      <c r="BH5">
        <v>1</v>
      </c>
      <c r="BI5">
        <v>0</v>
      </c>
      <c r="BJ5" s="7">
        <v>0</v>
      </c>
      <c r="BK5" s="7">
        <v>1</v>
      </c>
      <c r="BL5" s="7">
        <v>0</v>
      </c>
      <c r="BM5" s="7">
        <v>0</v>
      </c>
      <c r="BN5" s="7">
        <v>0</v>
      </c>
      <c r="BO5" s="7">
        <v>1</v>
      </c>
      <c r="BP5" s="7">
        <v>1</v>
      </c>
      <c r="BQ5" s="7">
        <v>1</v>
      </c>
      <c r="BR5" s="7">
        <v>0</v>
      </c>
      <c r="BS5" s="7">
        <v>1</v>
      </c>
      <c r="BT5" s="7">
        <v>6</v>
      </c>
      <c r="BU5" s="7">
        <v>6</v>
      </c>
      <c r="BV5" s="7">
        <v>6</v>
      </c>
      <c r="BW5" s="7">
        <v>7</v>
      </c>
      <c r="BX5" s="7">
        <v>7</v>
      </c>
      <c r="BY5" s="7">
        <v>7</v>
      </c>
      <c r="BZ5" s="7">
        <v>5</v>
      </c>
      <c r="CA5" s="7">
        <v>5</v>
      </c>
      <c r="CB5" s="7">
        <v>5</v>
      </c>
      <c r="CC5" s="7">
        <v>0</v>
      </c>
      <c r="CD5">
        <v>1</v>
      </c>
      <c r="CE5">
        <v>0</v>
      </c>
      <c r="CF5">
        <v>0</v>
      </c>
      <c r="CG5">
        <v>0</v>
      </c>
      <c r="CH5">
        <v>0</v>
      </c>
      <c r="CI5" s="7">
        <v>1</v>
      </c>
      <c r="CJ5" s="7">
        <v>0</v>
      </c>
      <c r="CK5" s="7">
        <v>0</v>
      </c>
      <c r="CL5" s="7">
        <v>1</v>
      </c>
      <c r="CM5" s="7">
        <v>0</v>
      </c>
      <c r="CN5" s="7">
        <v>1</v>
      </c>
      <c r="CO5" s="7">
        <v>0</v>
      </c>
      <c r="CP5" s="7">
        <v>0</v>
      </c>
      <c r="CQ5" s="7">
        <v>1</v>
      </c>
      <c r="CR5" s="7">
        <v>0</v>
      </c>
      <c r="CS5" s="7">
        <v>0</v>
      </c>
      <c r="CT5" s="7">
        <v>0</v>
      </c>
      <c r="CU5" s="7">
        <v>1</v>
      </c>
      <c r="CV5" s="7">
        <v>0</v>
      </c>
      <c r="CW5" s="7">
        <v>1</v>
      </c>
      <c r="CX5" s="7">
        <v>0</v>
      </c>
      <c r="CY5" s="7">
        <v>0</v>
      </c>
      <c r="CZ5" s="7">
        <v>1</v>
      </c>
      <c r="DA5" s="7">
        <v>0</v>
      </c>
      <c r="DB5" s="7">
        <v>0</v>
      </c>
      <c r="DC5" s="7">
        <v>0</v>
      </c>
      <c r="DD5" s="7">
        <v>1</v>
      </c>
      <c r="DE5" s="7">
        <v>1</v>
      </c>
      <c r="DF5" s="7">
        <v>0</v>
      </c>
      <c r="DG5" s="7">
        <v>0</v>
      </c>
      <c r="DH5" s="7">
        <v>0</v>
      </c>
      <c r="DI5" s="7">
        <v>1</v>
      </c>
      <c r="DJ5" s="7">
        <v>0</v>
      </c>
    </row>
    <row r="6" spans="1:114" x14ac:dyDescent="0.35">
      <c r="A6" s="7" t="s">
        <v>369</v>
      </c>
      <c r="B6" t="s">
        <v>345</v>
      </c>
      <c r="C6">
        <v>0</v>
      </c>
      <c r="D6">
        <v>0</v>
      </c>
      <c r="E6">
        <v>0</v>
      </c>
      <c r="F6">
        <v>1</v>
      </c>
      <c r="G6">
        <v>0</v>
      </c>
      <c r="H6" s="1">
        <f t="shared" si="0"/>
        <v>4</v>
      </c>
      <c r="I6">
        <v>1</v>
      </c>
      <c r="J6">
        <v>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1</v>
      </c>
      <c r="U6">
        <v>0</v>
      </c>
      <c r="V6">
        <v>1</v>
      </c>
      <c r="W6">
        <v>0</v>
      </c>
      <c r="X6">
        <v>0</v>
      </c>
      <c r="Y6">
        <v>0</v>
      </c>
      <c r="Z6" s="7">
        <v>0</v>
      </c>
      <c r="AA6" s="7">
        <v>0</v>
      </c>
      <c r="AB6" s="7">
        <v>0</v>
      </c>
      <c r="AC6" s="7">
        <v>0</v>
      </c>
      <c r="AD6" s="7">
        <v>1</v>
      </c>
      <c r="AE6" s="7">
        <v>100</v>
      </c>
      <c r="AF6" s="7">
        <v>5</v>
      </c>
      <c r="AG6" s="7">
        <v>1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</v>
      </c>
      <c r="AO6" s="7">
        <v>1</v>
      </c>
      <c r="AP6" s="7">
        <v>0</v>
      </c>
      <c r="AQ6" s="7">
        <v>1</v>
      </c>
      <c r="AR6" s="7">
        <v>4</v>
      </c>
      <c r="AS6" s="8">
        <v>1</v>
      </c>
      <c r="AT6" s="7">
        <v>0</v>
      </c>
      <c r="AU6" s="7">
        <v>0</v>
      </c>
      <c r="AV6" s="7">
        <v>1</v>
      </c>
      <c r="AW6" s="7">
        <v>0</v>
      </c>
      <c r="AX6" s="7">
        <v>0</v>
      </c>
      <c r="AY6" s="7">
        <v>1</v>
      </c>
      <c r="AZ6" s="7">
        <v>0</v>
      </c>
      <c r="BA6" s="7">
        <v>0</v>
      </c>
      <c r="BB6" s="7">
        <v>1</v>
      </c>
      <c r="BC6">
        <v>0</v>
      </c>
      <c r="BD6" s="7">
        <v>1</v>
      </c>
      <c r="BE6" s="7">
        <v>0</v>
      </c>
      <c r="BF6" s="7">
        <v>0</v>
      </c>
      <c r="BG6" s="7">
        <v>0</v>
      </c>
      <c r="BH6">
        <v>1</v>
      </c>
      <c r="BI6">
        <v>1</v>
      </c>
      <c r="BJ6" s="7">
        <v>0</v>
      </c>
      <c r="BK6" s="7">
        <v>1</v>
      </c>
      <c r="BL6" s="7">
        <v>0</v>
      </c>
      <c r="BM6" s="7">
        <v>0</v>
      </c>
      <c r="BN6" s="7">
        <v>1</v>
      </c>
      <c r="BO6" s="7">
        <v>0</v>
      </c>
      <c r="BP6" s="7">
        <v>0</v>
      </c>
      <c r="BQ6" s="7">
        <v>1</v>
      </c>
      <c r="BR6" s="7">
        <v>1</v>
      </c>
      <c r="BS6" s="7">
        <v>0</v>
      </c>
      <c r="BT6" s="7">
        <v>7</v>
      </c>
      <c r="BU6" s="7">
        <v>7</v>
      </c>
      <c r="BV6" s="7">
        <v>6</v>
      </c>
      <c r="BW6" s="7">
        <v>7</v>
      </c>
      <c r="BX6" s="7">
        <v>6</v>
      </c>
      <c r="BY6" s="7">
        <v>7</v>
      </c>
      <c r="BZ6" s="7">
        <v>4</v>
      </c>
      <c r="CA6" s="7">
        <v>5</v>
      </c>
      <c r="CB6" s="7">
        <v>5</v>
      </c>
      <c r="CC6" s="7">
        <v>0</v>
      </c>
      <c r="CD6">
        <v>1</v>
      </c>
      <c r="CE6">
        <v>0</v>
      </c>
      <c r="CF6">
        <v>0</v>
      </c>
      <c r="CG6">
        <v>0</v>
      </c>
      <c r="CH6">
        <v>1</v>
      </c>
      <c r="CI6" s="7">
        <v>0</v>
      </c>
      <c r="CJ6" s="7">
        <v>0</v>
      </c>
      <c r="CK6" s="7">
        <v>0</v>
      </c>
      <c r="CL6" s="7">
        <v>1</v>
      </c>
      <c r="CM6" s="7">
        <v>1</v>
      </c>
      <c r="CN6" s="7">
        <v>0</v>
      </c>
      <c r="CO6" s="7">
        <v>0</v>
      </c>
      <c r="CP6" s="7">
        <v>0</v>
      </c>
      <c r="CQ6" s="7">
        <v>1</v>
      </c>
      <c r="CR6" s="7">
        <v>0</v>
      </c>
      <c r="CS6" s="7">
        <v>0</v>
      </c>
      <c r="CT6" s="7">
        <v>1</v>
      </c>
      <c r="CU6" s="7">
        <v>0</v>
      </c>
      <c r="CV6" s="7">
        <v>0</v>
      </c>
      <c r="CW6" s="7">
        <v>1</v>
      </c>
      <c r="CX6" s="7">
        <v>0</v>
      </c>
      <c r="CY6" s="7">
        <v>1</v>
      </c>
      <c r="CZ6" s="7">
        <v>0</v>
      </c>
      <c r="DA6" s="7">
        <v>0</v>
      </c>
      <c r="DB6" s="7">
        <v>0</v>
      </c>
      <c r="DC6" s="7">
        <v>0</v>
      </c>
      <c r="DD6" s="7">
        <v>1</v>
      </c>
      <c r="DE6" s="7">
        <v>1</v>
      </c>
      <c r="DF6" s="7">
        <v>0</v>
      </c>
      <c r="DG6" s="7">
        <v>0</v>
      </c>
      <c r="DH6" s="7">
        <v>0</v>
      </c>
      <c r="DI6" s="7">
        <v>1</v>
      </c>
      <c r="DJ6" s="7">
        <v>0</v>
      </c>
    </row>
    <row r="7" spans="1:114" x14ac:dyDescent="0.35">
      <c r="A7" s="7" t="s">
        <v>369</v>
      </c>
      <c r="B7" t="s">
        <v>346</v>
      </c>
      <c r="C7">
        <v>0</v>
      </c>
      <c r="D7">
        <v>1</v>
      </c>
      <c r="E7">
        <v>0</v>
      </c>
      <c r="F7">
        <v>0</v>
      </c>
      <c r="G7">
        <v>0</v>
      </c>
      <c r="H7" s="1">
        <f t="shared" si="0"/>
        <v>2</v>
      </c>
      <c r="I7">
        <v>1</v>
      </c>
      <c r="J7">
        <v>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1</v>
      </c>
      <c r="U7">
        <v>0</v>
      </c>
      <c r="V7">
        <v>1</v>
      </c>
      <c r="W7">
        <v>0</v>
      </c>
      <c r="X7">
        <v>0</v>
      </c>
      <c r="Y7">
        <v>0</v>
      </c>
      <c r="Z7" s="7">
        <v>0</v>
      </c>
      <c r="AA7" s="7">
        <v>0</v>
      </c>
      <c r="AB7" s="7">
        <v>0</v>
      </c>
      <c r="AC7" s="7">
        <v>0</v>
      </c>
      <c r="AD7" s="7">
        <v>1</v>
      </c>
      <c r="AE7" s="7">
        <v>0</v>
      </c>
      <c r="AF7" s="7">
        <v>6</v>
      </c>
      <c r="AG7" s="7">
        <v>1</v>
      </c>
      <c r="AH7" s="7">
        <v>0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1</v>
      </c>
      <c r="AP7" s="7">
        <v>0</v>
      </c>
      <c r="AQ7" s="7">
        <v>1</v>
      </c>
      <c r="AR7" s="7">
        <v>10</v>
      </c>
      <c r="AS7" s="7">
        <v>1</v>
      </c>
      <c r="AT7" s="7">
        <v>0</v>
      </c>
      <c r="AU7" s="7">
        <v>0</v>
      </c>
      <c r="AV7" s="7">
        <v>0</v>
      </c>
      <c r="AW7" s="7">
        <v>0</v>
      </c>
      <c r="AX7" s="7">
        <v>1</v>
      </c>
      <c r="AY7" s="7">
        <v>1</v>
      </c>
      <c r="AZ7" s="7">
        <v>0</v>
      </c>
      <c r="BA7" s="7">
        <v>0</v>
      </c>
      <c r="BB7" s="7">
        <v>1</v>
      </c>
      <c r="BC7">
        <v>0</v>
      </c>
      <c r="BD7" s="7">
        <v>1</v>
      </c>
      <c r="BE7" s="7">
        <v>0</v>
      </c>
      <c r="BF7" s="7">
        <v>0</v>
      </c>
      <c r="BG7" s="7">
        <v>0</v>
      </c>
      <c r="BH7">
        <v>1</v>
      </c>
      <c r="BI7">
        <v>1</v>
      </c>
      <c r="BJ7" s="7">
        <v>0</v>
      </c>
      <c r="BK7" s="7">
        <v>0</v>
      </c>
      <c r="BL7" s="7">
        <v>1</v>
      </c>
      <c r="BM7" s="7">
        <v>0</v>
      </c>
      <c r="BN7" s="7">
        <v>1</v>
      </c>
      <c r="BO7" s="7">
        <v>0</v>
      </c>
      <c r="BP7" s="7">
        <v>1</v>
      </c>
      <c r="BQ7" s="7">
        <v>0</v>
      </c>
      <c r="BR7" s="7">
        <v>1</v>
      </c>
      <c r="BS7" s="7">
        <v>0</v>
      </c>
      <c r="BT7" s="7">
        <v>7</v>
      </c>
      <c r="BU7" s="7">
        <v>7</v>
      </c>
      <c r="BV7" s="7">
        <v>5</v>
      </c>
      <c r="BW7" s="7">
        <v>7</v>
      </c>
      <c r="BX7" s="7">
        <v>7</v>
      </c>
      <c r="BY7" s="7">
        <v>7</v>
      </c>
      <c r="BZ7" s="7">
        <v>4</v>
      </c>
      <c r="CA7" s="7">
        <v>5</v>
      </c>
      <c r="CB7" s="7">
        <v>5</v>
      </c>
      <c r="CC7" s="7">
        <v>1</v>
      </c>
      <c r="CD7">
        <v>0</v>
      </c>
      <c r="CE7">
        <v>0</v>
      </c>
      <c r="CF7">
        <v>0</v>
      </c>
      <c r="CG7">
        <v>1</v>
      </c>
      <c r="CH7">
        <v>0</v>
      </c>
      <c r="CI7" s="7">
        <v>0</v>
      </c>
      <c r="CJ7" s="7">
        <v>0</v>
      </c>
      <c r="CK7" s="7">
        <v>0</v>
      </c>
      <c r="CL7" s="7">
        <v>1</v>
      </c>
      <c r="CM7" s="7">
        <v>1</v>
      </c>
      <c r="CN7" s="7">
        <v>0</v>
      </c>
      <c r="CO7" s="7">
        <v>0</v>
      </c>
      <c r="CP7" s="7">
        <v>0</v>
      </c>
      <c r="CQ7" s="7">
        <v>1</v>
      </c>
      <c r="CR7" s="7">
        <v>0</v>
      </c>
      <c r="CS7" s="7">
        <v>0</v>
      </c>
      <c r="CT7" s="7">
        <v>0</v>
      </c>
      <c r="CU7" s="7">
        <v>1</v>
      </c>
      <c r="CV7" s="7">
        <v>0</v>
      </c>
      <c r="CW7" s="7">
        <v>1</v>
      </c>
      <c r="CX7" s="7">
        <v>0</v>
      </c>
      <c r="CY7" s="7">
        <v>1</v>
      </c>
      <c r="CZ7" s="7">
        <v>0</v>
      </c>
      <c r="DA7" s="7">
        <v>0</v>
      </c>
      <c r="DB7" s="7">
        <v>1</v>
      </c>
      <c r="DC7" s="7">
        <v>0</v>
      </c>
      <c r="DD7" s="7">
        <v>0</v>
      </c>
      <c r="DE7" s="7">
        <v>1</v>
      </c>
      <c r="DF7" s="7">
        <v>0</v>
      </c>
      <c r="DG7" s="7">
        <v>0</v>
      </c>
      <c r="DH7" s="7">
        <v>0</v>
      </c>
      <c r="DI7" s="7">
        <v>1</v>
      </c>
      <c r="DJ7" s="7">
        <v>0</v>
      </c>
    </row>
    <row r="8" spans="1:114" x14ac:dyDescent="0.35">
      <c r="A8" s="7" t="s">
        <v>369</v>
      </c>
      <c r="B8" t="s">
        <v>347</v>
      </c>
      <c r="C8">
        <v>1</v>
      </c>
      <c r="D8">
        <v>0</v>
      </c>
      <c r="E8">
        <v>0</v>
      </c>
      <c r="F8">
        <v>0</v>
      </c>
      <c r="G8">
        <v>0</v>
      </c>
      <c r="H8" s="1">
        <f t="shared" si="0"/>
        <v>1</v>
      </c>
      <c r="I8">
        <v>1</v>
      </c>
      <c r="J8">
        <v>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1</v>
      </c>
      <c r="S8">
        <v>0</v>
      </c>
      <c r="T8">
        <v>1</v>
      </c>
      <c r="U8">
        <v>0</v>
      </c>
      <c r="V8">
        <v>0</v>
      </c>
      <c r="W8">
        <v>1</v>
      </c>
      <c r="X8">
        <v>0</v>
      </c>
      <c r="Y8">
        <v>0</v>
      </c>
      <c r="Z8" s="7">
        <v>0</v>
      </c>
      <c r="AA8" s="7">
        <v>1</v>
      </c>
      <c r="AB8" s="7">
        <v>0</v>
      </c>
      <c r="AC8" s="7">
        <v>0</v>
      </c>
      <c r="AD8" s="7">
        <v>0</v>
      </c>
      <c r="AE8" s="7">
        <v>73</v>
      </c>
      <c r="AF8" s="7">
        <v>3</v>
      </c>
      <c r="AG8" s="7">
        <v>0</v>
      </c>
      <c r="AH8" s="7">
        <v>0</v>
      </c>
      <c r="AI8" s="7">
        <v>0</v>
      </c>
      <c r="AJ8" s="7">
        <v>0</v>
      </c>
      <c r="AK8" s="7">
        <v>0</v>
      </c>
      <c r="AL8" s="7">
        <v>1</v>
      </c>
      <c r="AM8" s="7">
        <v>0</v>
      </c>
      <c r="AN8" s="7">
        <v>0</v>
      </c>
      <c r="AO8" s="7">
        <v>1</v>
      </c>
      <c r="AP8" s="7">
        <v>0</v>
      </c>
      <c r="AQ8" s="7">
        <v>1</v>
      </c>
      <c r="AR8" s="7">
        <v>8</v>
      </c>
      <c r="AS8" s="7">
        <v>1</v>
      </c>
      <c r="AT8" s="7">
        <v>0</v>
      </c>
      <c r="AU8" s="7">
        <v>0</v>
      </c>
      <c r="AV8" s="7">
        <v>1</v>
      </c>
      <c r="AW8" s="7">
        <v>0</v>
      </c>
      <c r="AX8" s="7">
        <v>0</v>
      </c>
      <c r="AY8" s="7">
        <v>1</v>
      </c>
      <c r="AZ8" s="7">
        <v>1</v>
      </c>
      <c r="BA8" s="7">
        <v>0</v>
      </c>
      <c r="BB8" s="7">
        <v>0</v>
      </c>
      <c r="BC8">
        <v>1</v>
      </c>
      <c r="BD8" s="7">
        <v>0</v>
      </c>
      <c r="BE8">
        <v>0</v>
      </c>
      <c r="BF8">
        <v>0</v>
      </c>
      <c r="BG8" s="7">
        <v>1</v>
      </c>
      <c r="BH8">
        <v>1</v>
      </c>
      <c r="BI8">
        <v>0</v>
      </c>
      <c r="BJ8" s="7">
        <v>0</v>
      </c>
      <c r="BK8" s="7">
        <v>1</v>
      </c>
      <c r="BL8" s="7">
        <v>0</v>
      </c>
      <c r="BM8" s="7">
        <v>0</v>
      </c>
      <c r="BN8" s="7">
        <v>1</v>
      </c>
      <c r="BO8" s="7">
        <v>0</v>
      </c>
      <c r="BP8" s="7">
        <v>1</v>
      </c>
      <c r="BQ8" s="7">
        <v>0</v>
      </c>
      <c r="BR8" s="7">
        <v>0</v>
      </c>
      <c r="BS8" s="7">
        <v>1</v>
      </c>
      <c r="BT8" s="7">
        <v>7</v>
      </c>
      <c r="BU8" s="7">
        <v>7</v>
      </c>
      <c r="BV8" s="7">
        <v>3</v>
      </c>
      <c r="BW8" s="7">
        <v>7</v>
      </c>
      <c r="BX8" s="7">
        <v>7</v>
      </c>
      <c r="BY8" s="7">
        <v>5</v>
      </c>
      <c r="BZ8" s="7">
        <v>3</v>
      </c>
      <c r="CA8" s="7">
        <v>3</v>
      </c>
      <c r="CB8" s="7" t="s">
        <v>370</v>
      </c>
      <c r="CC8" s="7">
        <v>1</v>
      </c>
      <c r="CD8">
        <v>0</v>
      </c>
      <c r="CE8">
        <v>0</v>
      </c>
      <c r="CF8">
        <v>0</v>
      </c>
      <c r="CG8">
        <v>0</v>
      </c>
      <c r="CH8">
        <v>1</v>
      </c>
      <c r="CI8" s="7">
        <v>0</v>
      </c>
      <c r="CJ8" s="7">
        <v>1</v>
      </c>
      <c r="CK8" s="7">
        <v>0</v>
      </c>
      <c r="CL8" s="7">
        <v>0</v>
      </c>
      <c r="CM8" s="7">
        <v>0</v>
      </c>
      <c r="CN8" s="7">
        <v>1</v>
      </c>
      <c r="CO8" s="7">
        <v>0</v>
      </c>
      <c r="CP8" s="7">
        <v>0</v>
      </c>
      <c r="CQ8" s="7">
        <v>0</v>
      </c>
      <c r="CR8" s="7">
        <v>1</v>
      </c>
      <c r="CS8" s="7">
        <v>0</v>
      </c>
      <c r="CT8" s="7">
        <v>0</v>
      </c>
      <c r="CU8" s="7">
        <v>1</v>
      </c>
      <c r="CV8" s="7">
        <v>0</v>
      </c>
      <c r="CW8" s="7">
        <v>0</v>
      </c>
      <c r="CX8" s="7">
        <v>1</v>
      </c>
      <c r="CY8" s="7">
        <v>1</v>
      </c>
      <c r="CZ8" s="7">
        <v>0</v>
      </c>
      <c r="DA8" s="7">
        <v>0</v>
      </c>
      <c r="DB8" s="7">
        <v>1</v>
      </c>
      <c r="DC8" s="7">
        <v>0</v>
      </c>
      <c r="DD8" s="7">
        <v>0</v>
      </c>
      <c r="DE8" s="7">
        <v>1</v>
      </c>
      <c r="DF8" s="7">
        <v>0</v>
      </c>
      <c r="DG8" s="7">
        <v>0</v>
      </c>
      <c r="DH8" s="7">
        <v>1</v>
      </c>
      <c r="DI8" s="7">
        <v>0</v>
      </c>
      <c r="DJ8" s="7">
        <v>0</v>
      </c>
    </row>
    <row r="9" spans="1:114" x14ac:dyDescent="0.35">
      <c r="A9" s="7" t="s">
        <v>369</v>
      </c>
      <c r="B9" t="s">
        <v>348</v>
      </c>
      <c r="C9">
        <v>1</v>
      </c>
      <c r="D9">
        <v>0</v>
      </c>
      <c r="E9">
        <v>0</v>
      </c>
      <c r="F9">
        <v>0</v>
      </c>
      <c r="G9">
        <v>0</v>
      </c>
      <c r="H9" s="1">
        <f t="shared" si="0"/>
        <v>1</v>
      </c>
      <c r="I9">
        <v>1</v>
      </c>
      <c r="J9">
        <v>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1</v>
      </c>
      <c r="V9">
        <v>1</v>
      </c>
      <c r="W9">
        <v>0</v>
      </c>
      <c r="X9">
        <v>0</v>
      </c>
      <c r="Y9">
        <v>0</v>
      </c>
      <c r="Z9" s="7">
        <v>1</v>
      </c>
      <c r="AA9" s="7">
        <v>0</v>
      </c>
      <c r="AB9" s="7">
        <v>0</v>
      </c>
      <c r="AC9" s="7">
        <v>0</v>
      </c>
      <c r="AD9" s="7">
        <v>0</v>
      </c>
      <c r="AE9" s="7">
        <v>60</v>
      </c>
      <c r="AF9" s="7">
        <v>4</v>
      </c>
      <c r="AG9" s="7">
        <v>0</v>
      </c>
      <c r="AH9" s="7">
        <v>1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>
        <v>1</v>
      </c>
      <c r="AP9" s="7">
        <v>0</v>
      </c>
      <c r="AQ9" s="7">
        <v>1</v>
      </c>
      <c r="AR9" s="7">
        <v>10</v>
      </c>
      <c r="AS9" s="8">
        <v>1</v>
      </c>
      <c r="AT9" s="7">
        <v>0</v>
      </c>
      <c r="AU9" s="7">
        <v>0</v>
      </c>
      <c r="AV9" s="7">
        <v>0</v>
      </c>
      <c r="AW9" s="7">
        <v>1</v>
      </c>
      <c r="AX9" s="7">
        <v>0</v>
      </c>
      <c r="AY9" s="7">
        <v>1</v>
      </c>
      <c r="AZ9" s="7">
        <v>0</v>
      </c>
      <c r="BA9" s="7">
        <v>0</v>
      </c>
      <c r="BB9" s="7">
        <v>1</v>
      </c>
      <c r="BC9">
        <v>0</v>
      </c>
      <c r="BD9" s="7">
        <v>1</v>
      </c>
      <c r="BE9" s="7">
        <v>0</v>
      </c>
      <c r="BF9" s="7">
        <v>0</v>
      </c>
      <c r="BG9" s="7">
        <v>0</v>
      </c>
      <c r="BH9">
        <v>1</v>
      </c>
      <c r="BI9">
        <v>1</v>
      </c>
      <c r="BJ9" s="7">
        <v>0</v>
      </c>
      <c r="BK9" s="7">
        <v>1</v>
      </c>
      <c r="BL9" s="7">
        <v>0</v>
      </c>
      <c r="BM9" s="7">
        <v>0</v>
      </c>
      <c r="BN9" s="7">
        <v>1</v>
      </c>
      <c r="BO9" s="7">
        <v>0</v>
      </c>
      <c r="BP9" s="7">
        <v>0</v>
      </c>
      <c r="BQ9" s="7">
        <v>1</v>
      </c>
      <c r="BR9" s="7">
        <v>1</v>
      </c>
      <c r="BS9" s="7">
        <v>0</v>
      </c>
      <c r="BT9" s="7">
        <v>7</v>
      </c>
      <c r="BU9" s="7">
        <v>7</v>
      </c>
      <c r="BV9" s="7">
        <v>4</v>
      </c>
      <c r="BW9" s="7">
        <v>7</v>
      </c>
      <c r="BX9" s="7">
        <v>7</v>
      </c>
      <c r="BY9" s="7">
        <v>5</v>
      </c>
      <c r="BZ9" s="7">
        <v>6</v>
      </c>
      <c r="CA9" s="7">
        <v>5</v>
      </c>
      <c r="CB9" s="7">
        <v>4</v>
      </c>
      <c r="CC9" s="7">
        <v>0</v>
      </c>
      <c r="CD9">
        <v>1</v>
      </c>
      <c r="CE9">
        <v>0</v>
      </c>
      <c r="CF9">
        <v>0</v>
      </c>
      <c r="CG9">
        <v>0</v>
      </c>
      <c r="CH9">
        <v>1</v>
      </c>
      <c r="CI9" s="7">
        <v>0</v>
      </c>
      <c r="CJ9" s="7">
        <v>0</v>
      </c>
      <c r="CK9" s="7">
        <v>1</v>
      </c>
      <c r="CL9" s="7">
        <v>0</v>
      </c>
      <c r="CM9" s="7">
        <v>1</v>
      </c>
      <c r="CN9" s="7">
        <v>0</v>
      </c>
      <c r="CO9" s="7">
        <v>0</v>
      </c>
      <c r="CP9" s="7">
        <v>0</v>
      </c>
      <c r="CQ9" s="7">
        <v>1</v>
      </c>
      <c r="CR9" s="7">
        <v>0</v>
      </c>
      <c r="CS9" s="7">
        <v>0</v>
      </c>
      <c r="CT9" s="7">
        <v>1</v>
      </c>
      <c r="CU9" s="7">
        <v>0</v>
      </c>
      <c r="CV9" s="7">
        <v>0</v>
      </c>
      <c r="CW9" s="7">
        <v>1</v>
      </c>
      <c r="CX9" s="7">
        <v>0</v>
      </c>
      <c r="CY9" s="7">
        <v>1</v>
      </c>
      <c r="CZ9" s="7">
        <v>0</v>
      </c>
      <c r="DA9" s="7">
        <v>0</v>
      </c>
      <c r="DB9" s="7">
        <v>0</v>
      </c>
      <c r="DC9" s="7">
        <v>0</v>
      </c>
      <c r="DD9" s="7">
        <v>1</v>
      </c>
      <c r="DE9" s="7">
        <v>1</v>
      </c>
      <c r="DF9" s="7">
        <v>0</v>
      </c>
      <c r="DG9" s="7">
        <v>0</v>
      </c>
      <c r="DH9" s="7">
        <v>0</v>
      </c>
      <c r="DI9" s="7">
        <v>1</v>
      </c>
      <c r="DJ9" s="7">
        <v>0</v>
      </c>
    </row>
    <row r="10" spans="1:114" x14ac:dyDescent="0.35">
      <c r="A10" s="7" t="s">
        <v>369</v>
      </c>
      <c r="B10" t="s">
        <v>349</v>
      </c>
      <c r="C10">
        <v>0</v>
      </c>
      <c r="D10">
        <v>0</v>
      </c>
      <c r="E10">
        <v>1</v>
      </c>
      <c r="F10">
        <v>0</v>
      </c>
      <c r="G10">
        <v>0</v>
      </c>
      <c r="H10" s="1">
        <f t="shared" si="0"/>
        <v>3</v>
      </c>
      <c r="I10">
        <v>0</v>
      </c>
      <c r="J10">
        <v>0</v>
      </c>
      <c r="K10">
        <v>0</v>
      </c>
      <c r="L10">
        <v>0</v>
      </c>
      <c r="M10">
        <v>1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1</v>
      </c>
      <c r="U10">
        <v>0</v>
      </c>
      <c r="V10">
        <v>0</v>
      </c>
      <c r="W10">
        <v>1</v>
      </c>
      <c r="X10">
        <v>0</v>
      </c>
      <c r="Y10">
        <v>0</v>
      </c>
      <c r="Z10" s="7">
        <v>0</v>
      </c>
      <c r="AA10" s="7">
        <v>1</v>
      </c>
      <c r="AB10" s="7">
        <v>0</v>
      </c>
      <c r="AC10" s="7">
        <v>0</v>
      </c>
      <c r="AD10" s="7">
        <v>0</v>
      </c>
      <c r="AE10" s="7">
        <v>50</v>
      </c>
      <c r="AF10" s="7">
        <v>5</v>
      </c>
      <c r="AG10" s="7">
        <v>1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1</v>
      </c>
      <c r="AP10" s="7">
        <v>0</v>
      </c>
      <c r="AQ10" s="7">
        <v>1</v>
      </c>
      <c r="AR10" s="7">
        <v>5</v>
      </c>
      <c r="AS10" s="7">
        <v>1</v>
      </c>
      <c r="AT10" s="7">
        <v>0</v>
      </c>
      <c r="AU10" s="7">
        <v>0</v>
      </c>
      <c r="AV10" s="7">
        <v>1</v>
      </c>
      <c r="AW10" s="7">
        <v>0</v>
      </c>
      <c r="AX10" s="7">
        <v>0</v>
      </c>
      <c r="AY10" s="7">
        <v>1</v>
      </c>
      <c r="AZ10" s="7">
        <v>0</v>
      </c>
      <c r="BA10" s="7">
        <v>1</v>
      </c>
      <c r="BB10" s="7">
        <v>0</v>
      </c>
      <c r="BC10">
        <v>1</v>
      </c>
      <c r="BD10" s="7">
        <v>0</v>
      </c>
      <c r="BE10">
        <v>0</v>
      </c>
      <c r="BF10">
        <v>0</v>
      </c>
      <c r="BG10" s="7">
        <v>1</v>
      </c>
      <c r="BH10">
        <v>1</v>
      </c>
      <c r="BI10">
        <v>0</v>
      </c>
      <c r="BJ10" s="7">
        <v>0</v>
      </c>
      <c r="BK10" s="7">
        <v>1</v>
      </c>
      <c r="BL10" s="7">
        <v>0</v>
      </c>
      <c r="BM10" s="7">
        <v>0</v>
      </c>
      <c r="BN10" s="7">
        <v>1</v>
      </c>
      <c r="BO10" s="7">
        <v>0</v>
      </c>
      <c r="BP10" s="7">
        <v>0</v>
      </c>
      <c r="BQ10" s="7">
        <v>1</v>
      </c>
      <c r="BR10" s="7">
        <v>0</v>
      </c>
      <c r="BS10" s="7">
        <v>1</v>
      </c>
      <c r="BT10" s="7">
        <v>6</v>
      </c>
      <c r="BU10" s="7">
        <v>7</v>
      </c>
      <c r="BV10" s="7">
        <v>7</v>
      </c>
      <c r="BW10" s="7">
        <v>7</v>
      </c>
      <c r="BX10" s="7">
        <v>6</v>
      </c>
      <c r="BY10" s="7">
        <v>5</v>
      </c>
      <c r="BZ10" s="7">
        <v>5</v>
      </c>
      <c r="CA10" s="7">
        <v>5</v>
      </c>
      <c r="CB10" s="7">
        <v>3</v>
      </c>
      <c r="CC10" s="7">
        <v>1</v>
      </c>
      <c r="CD10">
        <v>0</v>
      </c>
      <c r="CE10">
        <v>0</v>
      </c>
      <c r="CF10">
        <v>0</v>
      </c>
      <c r="CG10">
        <v>0</v>
      </c>
      <c r="CH10">
        <v>1</v>
      </c>
      <c r="CI10" s="7">
        <v>0</v>
      </c>
      <c r="CJ10" s="7">
        <v>1</v>
      </c>
      <c r="CK10" s="7">
        <v>0</v>
      </c>
      <c r="CL10" s="7">
        <v>0</v>
      </c>
      <c r="CM10" s="7">
        <v>0</v>
      </c>
      <c r="CN10" s="7">
        <v>1</v>
      </c>
      <c r="CO10" s="7">
        <v>0</v>
      </c>
      <c r="CP10" s="7">
        <v>0</v>
      </c>
      <c r="CQ10" s="7">
        <v>0</v>
      </c>
      <c r="CR10" s="7">
        <v>1</v>
      </c>
      <c r="CS10" s="7">
        <v>0</v>
      </c>
      <c r="CT10" s="7">
        <v>1</v>
      </c>
      <c r="CU10" s="7">
        <v>0</v>
      </c>
      <c r="CV10" s="7">
        <v>0</v>
      </c>
      <c r="CW10" s="7">
        <v>1</v>
      </c>
      <c r="CX10" s="7">
        <v>0</v>
      </c>
      <c r="CY10" s="7">
        <v>0</v>
      </c>
      <c r="CZ10" s="7">
        <v>1</v>
      </c>
      <c r="DA10" s="7">
        <v>0</v>
      </c>
      <c r="DB10" s="7">
        <v>0</v>
      </c>
      <c r="DC10" s="7">
        <v>1</v>
      </c>
      <c r="DD10" s="7">
        <v>0</v>
      </c>
      <c r="DE10" s="7">
        <v>0</v>
      </c>
      <c r="DF10" s="7">
        <v>1</v>
      </c>
      <c r="DG10" s="7">
        <v>0</v>
      </c>
      <c r="DH10" s="7">
        <v>0</v>
      </c>
      <c r="DI10" s="7">
        <v>1</v>
      </c>
      <c r="DJ10" s="7">
        <v>0</v>
      </c>
    </row>
    <row r="11" spans="1:114" x14ac:dyDescent="0.35">
      <c r="A11" s="7" t="s">
        <v>369</v>
      </c>
      <c r="B11" t="s">
        <v>350</v>
      </c>
      <c r="C11">
        <v>1</v>
      </c>
      <c r="D11">
        <v>0</v>
      </c>
      <c r="E11">
        <v>0</v>
      </c>
      <c r="F11">
        <v>0</v>
      </c>
      <c r="G11">
        <v>0</v>
      </c>
      <c r="H11" s="1">
        <f t="shared" si="0"/>
        <v>1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0</v>
      </c>
      <c r="P11">
        <v>0</v>
      </c>
      <c r="Q11">
        <v>0</v>
      </c>
      <c r="R11">
        <v>1</v>
      </c>
      <c r="S11">
        <v>0</v>
      </c>
      <c r="T11">
        <v>1</v>
      </c>
      <c r="U11">
        <v>0</v>
      </c>
      <c r="V11" s="7">
        <v>1</v>
      </c>
      <c r="W11" s="7">
        <v>0</v>
      </c>
      <c r="X11">
        <v>0</v>
      </c>
      <c r="Y11">
        <v>0</v>
      </c>
      <c r="Z11" s="7">
        <v>0</v>
      </c>
      <c r="AA11" s="7">
        <v>0</v>
      </c>
      <c r="AB11" s="7">
        <v>1</v>
      </c>
      <c r="AC11" s="7">
        <v>0</v>
      </c>
      <c r="AD11" s="7">
        <v>0</v>
      </c>
      <c r="AE11" s="7">
        <v>90</v>
      </c>
      <c r="AF11" s="7">
        <v>4</v>
      </c>
      <c r="AG11" s="7">
        <v>1</v>
      </c>
      <c r="AH11" s="7">
        <v>0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1</v>
      </c>
      <c r="AP11" s="7">
        <v>0</v>
      </c>
      <c r="AQ11" s="7">
        <v>1</v>
      </c>
      <c r="AR11" s="7">
        <v>11</v>
      </c>
      <c r="AS11" s="7">
        <v>1</v>
      </c>
      <c r="AT11" s="7">
        <v>0</v>
      </c>
      <c r="AU11" s="7">
        <v>0</v>
      </c>
      <c r="AV11" s="7">
        <v>0</v>
      </c>
      <c r="AW11" s="7">
        <v>0</v>
      </c>
      <c r="AX11" s="7">
        <v>1</v>
      </c>
      <c r="AY11" s="7">
        <v>1</v>
      </c>
      <c r="AZ11" s="7">
        <v>0</v>
      </c>
      <c r="BA11" s="7">
        <v>0</v>
      </c>
      <c r="BB11" s="7">
        <v>1</v>
      </c>
      <c r="BC11">
        <v>1</v>
      </c>
      <c r="BD11">
        <v>0</v>
      </c>
      <c r="BE11">
        <v>1</v>
      </c>
      <c r="BF11">
        <v>1</v>
      </c>
      <c r="BG11">
        <v>0</v>
      </c>
      <c r="BH11">
        <v>1</v>
      </c>
      <c r="BI11">
        <v>0</v>
      </c>
      <c r="BJ11" s="7">
        <v>0</v>
      </c>
      <c r="BK11" s="7">
        <v>1</v>
      </c>
      <c r="BL11" s="7">
        <v>0</v>
      </c>
      <c r="BM11" s="7">
        <v>0</v>
      </c>
      <c r="BN11" s="7">
        <v>1</v>
      </c>
      <c r="BO11" s="7">
        <v>0</v>
      </c>
      <c r="BP11" s="7">
        <v>1</v>
      </c>
      <c r="BQ11" s="7">
        <v>1</v>
      </c>
      <c r="BR11" s="7">
        <v>0</v>
      </c>
      <c r="BS11" s="7">
        <v>1</v>
      </c>
      <c r="BT11" s="7">
        <v>7</v>
      </c>
      <c r="BU11" s="7">
        <v>7</v>
      </c>
      <c r="BV11" s="7">
        <v>4</v>
      </c>
      <c r="BW11" s="7">
        <v>7</v>
      </c>
      <c r="BX11" s="7">
        <v>7</v>
      </c>
      <c r="BY11" s="7">
        <v>7</v>
      </c>
      <c r="BZ11" s="7">
        <v>4</v>
      </c>
      <c r="CA11" s="7">
        <v>4</v>
      </c>
      <c r="CB11" s="7">
        <v>4</v>
      </c>
      <c r="CC11" s="7">
        <v>1</v>
      </c>
      <c r="CD11">
        <v>0</v>
      </c>
      <c r="CE11">
        <v>0</v>
      </c>
      <c r="CF11">
        <v>0</v>
      </c>
      <c r="CG11">
        <v>0</v>
      </c>
      <c r="CH11">
        <v>0</v>
      </c>
      <c r="CI11" s="7">
        <v>1</v>
      </c>
      <c r="CJ11" s="7">
        <v>0</v>
      </c>
      <c r="CK11" s="7">
        <v>0</v>
      </c>
      <c r="CL11" s="7">
        <v>1</v>
      </c>
      <c r="CM11" s="7">
        <v>0</v>
      </c>
      <c r="CN11" s="7">
        <v>0</v>
      </c>
      <c r="CO11" s="7">
        <v>1</v>
      </c>
      <c r="CP11" s="7">
        <v>0</v>
      </c>
      <c r="CQ11" s="7">
        <v>1</v>
      </c>
      <c r="CR11" s="7">
        <v>0</v>
      </c>
      <c r="CS11" s="7">
        <v>0</v>
      </c>
      <c r="CT11" s="7">
        <v>0</v>
      </c>
      <c r="CU11" s="7">
        <v>1</v>
      </c>
      <c r="CV11" s="7">
        <v>0</v>
      </c>
      <c r="CW11" s="7">
        <v>1</v>
      </c>
      <c r="CX11" s="7">
        <v>0</v>
      </c>
      <c r="CY11" s="7">
        <v>0</v>
      </c>
      <c r="CZ11" s="7">
        <v>1</v>
      </c>
      <c r="DA11" s="7">
        <v>0</v>
      </c>
      <c r="DB11" s="7">
        <v>1</v>
      </c>
      <c r="DC11" s="7">
        <v>0</v>
      </c>
      <c r="DD11" s="7">
        <v>0</v>
      </c>
      <c r="DE11" s="7">
        <v>1</v>
      </c>
      <c r="DF11" s="7">
        <v>0</v>
      </c>
      <c r="DG11" s="7">
        <v>0</v>
      </c>
      <c r="DH11" s="7">
        <v>1</v>
      </c>
      <c r="DI11" s="7">
        <v>0</v>
      </c>
      <c r="DJ11" s="7">
        <v>0</v>
      </c>
    </row>
    <row r="12" spans="1:114" x14ac:dyDescent="0.35">
      <c r="A12" s="7"/>
      <c r="B12" s="7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</row>
    <row r="13" spans="1:114" x14ac:dyDescent="0.35">
      <c r="H13" s="1"/>
    </row>
    <row r="14" spans="1:114" x14ac:dyDescent="0.35"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D14" s="1" t="s">
        <v>238</v>
      </c>
      <c r="CG14" s="1" t="s">
        <v>242</v>
      </c>
      <c r="CJ14" s="1" t="s">
        <v>244</v>
      </c>
      <c r="CM14" s="1" t="s">
        <v>246</v>
      </c>
      <c r="CP14" s="1" t="s">
        <v>250</v>
      </c>
      <c r="CS14" t="s">
        <v>291</v>
      </c>
      <c r="CV14" s="1" t="s">
        <v>253</v>
      </c>
      <c r="CY14" s="1" t="s">
        <v>256</v>
      </c>
    </row>
    <row r="15" spans="1:114" x14ac:dyDescent="0.35">
      <c r="AE15">
        <f>AVERAGE(AE3:AE11)</f>
        <v>63.666666666666664</v>
      </c>
      <c r="AF15">
        <f>AVERAGE(AF3:AF11)</f>
        <v>4.2222222222222223</v>
      </c>
      <c r="AR15">
        <f>AVERAGE(AR3:AR11)</f>
        <v>7.7777777777777777</v>
      </c>
      <c r="BT15">
        <f t="shared" ref="BT15:CB15" si="1">AVERAGE(BT3:BT11)</f>
        <v>6.5555555555555554</v>
      </c>
      <c r="BU15">
        <f t="shared" si="1"/>
        <v>6.5555555555555554</v>
      </c>
      <c r="BV15">
        <f t="shared" si="1"/>
        <v>5.1111111111111107</v>
      </c>
      <c r="BW15">
        <f t="shared" si="1"/>
        <v>6.666666666666667</v>
      </c>
      <c r="BX15">
        <f t="shared" si="1"/>
        <v>6.7777777777777777</v>
      </c>
      <c r="BY15">
        <f t="shared" si="1"/>
        <v>6.333333333333333</v>
      </c>
      <c r="BZ15">
        <f t="shared" si="1"/>
        <v>4.8888888888888893</v>
      </c>
      <c r="CA15">
        <f t="shared" si="1"/>
        <v>4.666666666666667</v>
      </c>
      <c r="CB15">
        <f t="shared" si="1"/>
        <v>4.75</v>
      </c>
      <c r="CD15" s="1" t="s">
        <v>207</v>
      </c>
      <c r="CE15">
        <f>SUM(CM3:CM11)</f>
        <v>3</v>
      </c>
      <c r="CG15" s="1" t="s">
        <v>241</v>
      </c>
      <c r="CH15">
        <f>SUM(CQ3:CQ11)</f>
        <v>7</v>
      </c>
      <c r="CJ15" s="1" t="s">
        <v>197</v>
      </c>
      <c r="CK15">
        <f>SUM(CS3:CS11)</f>
        <v>1</v>
      </c>
      <c r="CM15" s="1" t="s">
        <v>247</v>
      </c>
      <c r="CN15">
        <f>SUM(CV3:CV11)</f>
        <v>1</v>
      </c>
      <c r="CP15" s="1" t="s">
        <v>197</v>
      </c>
      <c r="CQ15">
        <f>SUM(CY3:CY11)</f>
        <v>6</v>
      </c>
      <c r="CS15" t="s">
        <v>292</v>
      </c>
      <c r="CT15">
        <f>SUM(DB3:DB11)</f>
        <v>3</v>
      </c>
      <c r="CV15" s="1" t="s">
        <v>197</v>
      </c>
      <c r="CW15">
        <f>SUM(DE3:DE11)</f>
        <v>7</v>
      </c>
      <c r="CY15" s="1" t="s">
        <v>207</v>
      </c>
      <c r="CZ15">
        <f>SUM(DH3:DH11)</f>
        <v>3</v>
      </c>
    </row>
    <row r="16" spans="1:114" x14ac:dyDescent="0.35">
      <c r="CD16" s="1" t="s">
        <v>239</v>
      </c>
      <c r="CE16">
        <f>SUM(CN3:CN11)</f>
        <v>3</v>
      </c>
      <c r="CG16" s="1" t="s">
        <v>243</v>
      </c>
      <c r="CH16">
        <f>SUM(CR3:CR11)</f>
        <v>2</v>
      </c>
      <c r="CJ16" s="1" t="s">
        <v>245</v>
      </c>
      <c r="CK16">
        <f>SUM(CT3:CT11)</f>
        <v>3</v>
      </c>
      <c r="CM16" s="1" t="s">
        <v>248</v>
      </c>
      <c r="CN16">
        <f>SUM(CW3:CW11)</f>
        <v>7</v>
      </c>
      <c r="CP16" s="1" t="s">
        <v>252</v>
      </c>
      <c r="CQ16">
        <f>SUM(CZ3:CZ11)</f>
        <v>3</v>
      </c>
      <c r="CS16" t="s">
        <v>293</v>
      </c>
      <c r="CT16">
        <f>SUM(DC3:DC11)</f>
        <v>2</v>
      </c>
      <c r="CV16" s="1" t="s">
        <v>254</v>
      </c>
      <c r="CW16">
        <f>SUM(DF3:DF11)</f>
        <v>2</v>
      </c>
      <c r="CY16" s="1" t="s">
        <v>257</v>
      </c>
      <c r="CZ16">
        <f>SUM(DI3:DI11)</f>
        <v>5</v>
      </c>
    </row>
    <row r="17" spans="2:107" x14ac:dyDescent="0.35">
      <c r="B17" s="7"/>
      <c r="C17" s="8" t="s">
        <v>175</v>
      </c>
      <c r="D17" s="7"/>
      <c r="E17" s="7"/>
      <c r="F17" s="8" t="s">
        <v>181</v>
      </c>
      <c r="G17" s="7"/>
      <c r="H17" s="7"/>
      <c r="I17" s="7"/>
      <c r="J17" s="7" t="s">
        <v>184</v>
      </c>
      <c r="K17" s="7"/>
      <c r="L17" s="7"/>
      <c r="M17" s="8" t="s">
        <v>295</v>
      </c>
      <c r="N17" s="7"/>
      <c r="O17" s="7"/>
      <c r="P17" s="7" t="s">
        <v>265</v>
      </c>
      <c r="Q17" s="7"/>
      <c r="S17" s="7" t="s">
        <v>268</v>
      </c>
      <c r="T17" s="7"/>
      <c r="U17" s="7"/>
      <c r="V17" s="7" t="s">
        <v>273</v>
      </c>
      <c r="W17" s="7"/>
      <c r="X17" s="7"/>
      <c r="Y17" s="7" t="s">
        <v>296</v>
      </c>
      <c r="Z17" s="7"/>
      <c r="AA17" s="7"/>
      <c r="AB17" s="8" t="s">
        <v>190</v>
      </c>
      <c r="AE17" s="7" t="s">
        <v>281</v>
      </c>
      <c r="AF17" s="7"/>
      <c r="AH17" s="7" t="s">
        <v>282</v>
      </c>
      <c r="AI17" s="7"/>
      <c r="AJ17" s="7"/>
      <c r="AK17" s="7" t="s">
        <v>283</v>
      </c>
      <c r="AL17" s="7"/>
      <c r="AM17" s="7"/>
      <c r="AN17" s="7" t="s">
        <v>195</v>
      </c>
      <c r="AO17" s="7"/>
      <c r="AP17" s="7"/>
      <c r="AQ17" s="7" t="s">
        <v>196</v>
      </c>
      <c r="AR17" s="7"/>
      <c r="AT17" s="7" t="s">
        <v>290</v>
      </c>
      <c r="AW17" s="8" t="s">
        <v>200</v>
      </c>
      <c r="AZ17" s="1" t="s">
        <v>204</v>
      </c>
      <c r="BC17" s="8" t="s">
        <v>205</v>
      </c>
      <c r="BF17" s="1" t="s">
        <v>208</v>
      </c>
      <c r="BI17" s="1" t="s">
        <v>210</v>
      </c>
      <c r="BL17" s="1" t="s">
        <v>214</v>
      </c>
      <c r="BO17" s="8" t="s">
        <v>217</v>
      </c>
      <c r="BP17" s="7"/>
      <c r="BU17" s="1" t="s">
        <v>227</v>
      </c>
      <c r="BX17" s="1" t="s">
        <v>230</v>
      </c>
      <c r="CA17" s="1" t="s">
        <v>235</v>
      </c>
      <c r="CD17" s="8" t="s">
        <v>240</v>
      </c>
      <c r="CE17" s="7">
        <f>SUM(CO3:CO11)</f>
        <v>3</v>
      </c>
      <c r="CF17" s="7"/>
      <c r="CG17" s="1" t="s">
        <v>189</v>
      </c>
      <c r="CH17">
        <v>0</v>
      </c>
      <c r="CJ17" s="1" t="s">
        <v>191</v>
      </c>
      <c r="CK17">
        <f>SUM(CU3:CU11)</f>
        <v>5</v>
      </c>
      <c r="CM17" s="1" t="s">
        <v>249</v>
      </c>
      <c r="CN17">
        <f>SUM(CX3:CX11)</f>
        <v>1</v>
      </c>
      <c r="CP17" s="8" t="s">
        <v>251</v>
      </c>
      <c r="CQ17" s="7">
        <f>SUM(DA3:DA11)</f>
        <v>0</v>
      </c>
      <c r="CR17" s="7"/>
      <c r="CS17" s="7" t="s">
        <v>294</v>
      </c>
      <c r="CT17" s="7">
        <f>SUM(DD3:DD11)</f>
        <v>4</v>
      </c>
      <c r="CU17" s="7"/>
      <c r="CV17" s="8" t="s">
        <v>255</v>
      </c>
      <c r="CW17" s="7">
        <f>SUM(DG3:DG11)</f>
        <v>0</v>
      </c>
      <c r="CX17" s="7"/>
      <c r="CY17" s="8" t="s">
        <v>258</v>
      </c>
      <c r="CZ17" s="7">
        <f>SUM(DJ3:DJ11)</f>
        <v>1</v>
      </c>
      <c r="DA17" s="7"/>
      <c r="DB17" s="7"/>
      <c r="DC17" s="7"/>
    </row>
    <row r="18" spans="2:107" ht="15.5" x14ac:dyDescent="0.35">
      <c r="C18" s="1" t="s">
        <v>176</v>
      </c>
      <c r="D18">
        <f>SUM(C3:C11)</f>
        <v>4</v>
      </c>
      <c r="F18" s="8" t="s">
        <v>182</v>
      </c>
      <c r="G18" s="7">
        <f>SUM(I3:I11)</f>
        <v>7</v>
      </c>
      <c r="J18" t="s">
        <v>185</v>
      </c>
      <c r="K18">
        <f>SUM(J3:J11)</f>
        <v>1</v>
      </c>
      <c r="M18" s="1" t="s">
        <v>260</v>
      </c>
      <c r="N18">
        <f>SUM(O3:O11)</f>
        <v>0</v>
      </c>
      <c r="P18" t="s">
        <v>266</v>
      </c>
      <c r="Q18">
        <f>SUM(T3:T11)</f>
        <v>7</v>
      </c>
      <c r="S18" t="s">
        <v>269</v>
      </c>
      <c r="T18">
        <f>SUM(V3:V11)</f>
        <v>6</v>
      </c>
      <c r="V18" t="s">
        <v>278</v>
      </c>
      <c r="W18">
        <f>SUM(Z3:Z11)</f>
        <v>2</v>
      </c>
      <c r="Y18" t="s">
        <v>29</v>
      </c>
      <c r="Z18">
        <f>SUM(AG3:AG11)</f>
        <v>7</v>
      </c>
      <c r="AB18" t="s">
        <v>191</v>
      </c>
      <c r="AC18" s="7">
        <f>SUM(AO3:AO11)</f>
        <v>8</v>
      </c>
      <c r="AD18" s="7"/>
      <c r="AE18" s="7" t="s">
        <v>191</v>
      </c>
      <c r="AF18" s="7">
        <f>SUM(AQ3:AQ11)</f>
        <v>9</v>
      </c>
      <c r="AH18" t="s">
        <v>209</v>
      </c>
      <c r="AI18">
        <f>SUM(AS3:AS11)</f>
        <v>9</v>
      </c>
      <c r="AJ18" s="7"/>
      <c r="AK18" s="7" t="s">
        <v>284</v>
      </c>
      <c r="AL18" s="7">
        <f>SUM(AU3:AU11)</f>
        <v>1</v>
      </c>
      <c r="AM18" s="7"/>
      <c r="AN18" s="7" t="s">
        <v>209</v>
      </c>
      <c r="AO18" s="7">
        <f>SUM(AY3:AY11)</f>
        <v>9</v>
      </c>
      <c r="AP18" s="7"/>
      <c r="AQ18" s="7" t="s">
        <v>197</v>
      </c>
      <c r="AR18" s="7">
        <f>SUM(AZ3:AZ11)</f>
        <v>1</v>
      </c>
      <c r="AS18" s="7"/>
      <c r="AT18" s="7" t="s">
        <v>209</v>
      </c>
      <c r="AU18" s="7">
        <f>SUM(BC3:BC11)</f>
        <v>5</v>
      </c>
      <c r="AV18" s="7"/>
      <c r="AW18" s="8" t="s">
        <v>201</v>
      </c>
      <c r="AX18" s="7">
        <f>SUM(BE3:BE11)</f>
        <v>2</v>
      </c>
      <c r="AY18" s="7"/>
      <c r="AZ18" s="8" t="s">
        <v>201</v>
      </c>
      <c r="BA18" s="7">
        <f>SUM(BH3:BH11)</f>
        <v>9</v>
      </c>
      <c r="BC18" s="1" t="s">
        <v>191</v>
      </c>
      <c r="BD18" s="7">
        <f>SUM(BK3:BK11)</f>
        <v>8</v>
      </c>
      <c r="BE18" s="7"/>
      <c r="BF18" s="8" t="s">
        <v>209</v>
      </c>
      <c r="BG18" s="7">
        <f>SUM(BN3:BN11)</f>
        <v>7</v>
      </c>
      <c r="BI18" s="1" t="s">
        <v>211</v>
      </c>
      <c r="BJ18" s="7">
        <f>SUM(BP3:BP11)-BJ20</f>
        <v>3</v>
      </c>
      <c r="BK18" s="7"/>
      <c r="BL18" s="8" t="s">
        <v>215</v>
      </c>
      <c r="BM18" s="7">
        <f>SUM(BR3:BR11)-BM20</f>
        <v>3</v>
      </c>
      <c r="BO18" s="1" t="s">
        <v>218</v>
      </c>
      <c r="BP18">
        <f>AVERAGE(BT3:BT11)</f>
        <v>6.5555555555555554</v>
      </c>
      <c r="BR18" s="1" t="s">
        <v>223</v>
      </c>
      <c r="BS18">
        <f>BX15</f>
        <v>6.7777777777777777</v>
      </c>
      <c r="BU18" s="8" t="s">
        <v>197</v>
      </c>
      <c r="BV18" s="7">
        <f>SUM(CC3:CC11)</f>
        <v>6</v>
      </c>
      <c r="BW18" s="7"/>
      <c r="BX18" s="8" t="s">
        <v>231</v>
      </c>
      <c r="BY18" s="7">
        <f>SUM(CF3:CF11)</f>
        <v>1</v>
      </c>
      <c r="BZ18" s="7"/>
      <c r="CA18" s="8" t="s">
        <v>236</v>
      </c>
      <c r="CB18" s="7">
        <f>SUM(CJ3:CJ11)</f>
        <v>3</v>
      </c>
      <c r="CC18" s="7"/>
      <c r="CD18" s="10" t="s">
        <v>241</v>
      </c>
      <c r="CE18" s="7">
        <f>SUM(CP3:CP11)</f>
        <v>0</v>
      </c>
      <c r="CF18" s="7"/>
      <c r="CJ18" s="8" t="s">
        <v>189</v>
      </c>
      <c r="CK18" s="7">
        <v>0</v>
      </c>
      <c r="CM18" s="8" t="s">
        <v>189</v>
      </c>
      <c r="CN18" s="7">
        <v>0</v>
      </c>
      <c r="CP18" s="8" t="s">
        <v>189</v>
      </c>
      <c r="CQ18" s="7">
        <v>0</v>
      </c>
      <c r="CR18" s="7"/>
      <c r="CS18" s="7" t="s">
        <v>189</v>
      </c>
      <c r="CT18" s="7">
        <v>0</v>
      </c>
      <c r="CU18" s="7"/>
      <c r="CV18" s="8" t="s">
        <v>189</v>
      </c>
      <c r="CW18" s="7">
        <v>0</v>
      </c>
      <c r="CX18" s="7"/>
      <c r="CY18" s="8" t="s">
        <v>189</v>
      </c>
      <c r="CZ18" s="7">
        <v>0</v>
      </c>
      <c r="DA18" s="7"/>
      <c r="DB18" s="7"/>
      <c r="DC18" s="7"/>
    </row>
    <row r="19" spans="2:107" x14ac:dyDescent="0.35">
      <c r="C19" s="1" t="s">
        <v>178</v>
      </c>
      <c r="D19">
        <f>SUM(D3:D11)</f>
        <v>2</v>
      </c>
      <c r="F19" s="7" t="s">
        <v>183</v>
      </c>
      <c r="G19" s="7">
        <f>9-G18-G20</f>
        <v>2</v>
      </c>
      <c r="J19" t="s">
        <v>186</v>
      </c>
      <c r="K19">
        <f>SUM(K3:K11)</f>
        <v>4</v>
      </c>
      <c r="M19" s="1" t="s">
        <v>261</v>
      </c>
      <c r="N19">
        <f>SUM(P3:P11)</f>
        <v>0</v>
      </c>
      <c r="P19" t="s">
        <v>267</v>
      </c>
      <c r="Q19" s="7">
        <f>SUM(U3:U11)</f>
        <v>2</v>
      </c>
      <c r="S19" t="s">
        <v>270</v>
      </c>
      <c r="T19">
        <f>SUM(W3:W11)</f>
        <v>3</v>
      </c>
      <c r="V19" t="s">
        <v>274</v>
      </c>
      <c r="W19">
        <f>SUM(AA3:AA11)</f>
        <v>2</v>
      </c>
      <c r="Y19" t="s">
        <v>159</v>
      </c>
      <c r="Z19">
        <f>SUM(AH3:AH11)</f>
        <v>2</v>
      </c>
      <c r="AB19" t="s">
        <v>197</v>
      </c>
      <c r="AC19" s="7">
        <f>SUM(AP3:AP11)</f>
        <v>1</v>
      </c>
      <c r="AD19" s="7"/>
      <c r="AE19" s="7" t="s">
        <v>197</v>
      </c>
      <c r="AF19" s="7">
        <f>9-AF18</f>
        <v>0</v>
      </c>
      <c r="AH19" t="s">
        <v>197</v>
      </c>
      <c r="AI19">
        <f>SUM(AT3:AT11)</f>
        <v>0</v>
      </c>
      <c r="AJ19" s="7"/>
      <c r="AK19" s="7" t="s">
        <v>193</v>
      </c>
      <c r="AL19" s="7">
        <f>SUM(AV3:AV11)</f>
        <v>5</v>
      </c>
      <c r="AM19" s="7"/>
      <c r="AN19" s="7" t="s">
        <v>197</v>
      </c>
      <c r="AO19" s="7">
        <v>0</v>
      </c>
      <c r="AP19" s="7"/>
      <c r="AQ19" s="7" t="s">
        <v>198</v>
      </c>
      <c r="AR19" s="7">
        <f>SUM(BA3:BA11)</f>
        <v>1</v>
      </c>
      <c r="AS19" s="7"/>
      <c r="AT19" s="7" t="s">
        <v>197</v>
      </c>
      <c r="AU19" s="7">
        <f>SUM(BD3:BD11)</f>
        <v>4</v>
      </c>
      <c r="AV19" s="7"/>
      <c r="AW19" s="8" t="s">
        <v>202</v>
      </c>
      <c r="AX19" s="7">
        <f>SUM(BF3:BF11)</f>
        <v>1</v>
      </c>
      <c r="AY19" s="7"/>
      <c r="AZ19" s="8" t="s">
        <v>202</v>
      </c>
      <c r="BA19" s="7">
        <f>SUM(BI3:BI11)</f>
        <v>4</v>
      </c>
      <c r="BC19" s="1" t="s">
        <v>206</v>
      </c>
      <c r="BD19" s="7">
        <f>SUM(BL3:BL11)</f>
        <v>1</v>
      </c>
      <c r="BE19" s="7"/>
      <c r="BF19" s="8" t="s">
        <v>192</v>
      </c>
      <c r="BG19" s="7">
        <f>SUM(BO3:BO11)</f>
        <v>2</v>
      </c>
      <c r="BI19" s="1" t="s">
        <v>212</v>
      </c>
      <c r="BJ19" s="7">
        <f>SUM(BQ3:BQ11)-BJ20</f>
        <v>4</v>
      </c>
      <c r="BK19" s="7"/>
      <c r="BL19" s="8" t="s">
        <v>216</v>
      </c>
      <c r="BM19" s="7">
        <f>SUM(BS3:BS11)-BM20</f>
        <v>5</v>
      </c>
      <c r="BO19" s="1" t="s">
        <v>219</v>
      </c>
      <c r="BP19">
        <f>BU15</f>
        <v>6.5555555555555554</v>
      </c>
      <c r="BR19" s="1" t="s">
        <v>224</v>
      </c>
      <c r="BS19">
        <f>BY15</f>
        <v>6.333333333333333</v>
      </c>
      <c r="BU19" s="8" t="s">
        <v>228</v>
      </c>
      <c r="BV19" s="7">
        <f>SUM(CD3:CD11)</f>
        <v>3</v>
      </c>
      <c r="BW19" s="7"/>
      <c r="BX19" s="8" t="s">
        <v>232</v>
      </c>
      <c r="BY19" s="7">
        <f>SUM(CG3:CG11)</f>
        <v>1</v>
      </c>
      <c r="BZ19" s="7"/>
      <c r="CA19" s="8" t="s">
        <v>237</v>
      </c>
      <c r="CB19" s="7">
        <f>SUM(CK3:CK11)</f>
        <v>1</v>
      </c>
      <c r="CC19" s="7"/>
      <c r="CD19" s="8" t="s">
        <v>189</v>
      </c>
      <c r="CE19" s="7">
        <v>0</v>
      </c>
      <c r="CF19" s="7"/>
      <c r="CP19" s="7"/>
      <c r="CQ19" s="7"/>
      <c r="CR19" s="7"/>
      <c r="CS19" s="7"/>
      <c r="CT19" s="7"/>
      <c r="CU19" s="7"/>
      <c r="CV19" s="7"/>
      <c r="CW19" s="7"/>
      <c r="CX19" s="7"/>
      <c r="CY19" s="7"/>
      <c r="CZ19" s="7"/>
      <c r="DA19" s="7"/>
      <c r="DB19" s="7"/>
      <c r="DC19" s="7"/>
    </row>
    <row r="20" spans="2:107" x14ac:dyDescent="0.35">
      <c r="C20" s="1" t="s">
        <v>177</v>
      </c>
      <c r="D20">
        <f>SUM(E3:E11)</f>
        <v>1</v>
      </c>
      <c r="F20" s="7" t="s">
        <v>259</v>
      </c>
      <c r="G20" s="7">
        <v>0</v>
      </c>
      <c r="J20" t="s">
        <v>187</v>
      </c>
      <c r="K20">
        <f>SUM(L3:L11)</f>
        <v>2</v>
      </c>
      <c r="M20" s="1" t="s">
        <v>262</v>
      </c>
      <c r="N20">
        <f>SUM(Q3:Q11)</f>
        <v>1</v>
      </c>
      <c r="P20" s="7" t="s">
        <v>259</v>
      </c>
      <c r="Q20" s="7">
        <v>0</v>
      </c>
      <c r="S20" t="s">
        <v>271</v>
      </c>
      <c r="T20">
        <f>SUM(X3:X11)</f>
        <v>0</v>
      </c>
      <c r="V20" t="s">
        <v>275</v>
      </c>
      <c r="W20">
        <f>SUM(AB3:AB11)</f>
        <v>2</v>
      </c>
      <c r="Y20" t="s">
        <v>30</v>
      </c>
      <c r="Z20">
        <f>SUM(AI3:AI11)</f>
        <v>1</v>
      </c>
      <c r="AB20" t="s">
        <v>189</v>
      </c>
      <c r="AC20" s="7">
        <v>0</v>
      </c>
      <c r="AD20" s="7"/>
      <c r="AE20" s="7" t="s">
        <v>259</v>
      </c>
      <c r="AF20" s="7">
        <v>0</v>
      </c>
      <c r="AH20" t="s">
        <v>189</v>
      </c>
      <c r="AI20" s="7">
        <v>0</v>
      </c>
      <c r="AJ20" s="7"/>
      <c r="AK20" s="7" t="s">
        <v>194</v>
      </c>
      <c r="AL20" s="7">
        <f>SUM(AW3:AW11)</f>
        <v>1</v>
      </c>
      <c r="AM20" s="7"/>
      <c r="AN20" s="7" t="s">
        <v>259</v>
      </c>
      <c r="AO20" s="7">
        <v>0</v>
      </c>
      <c r="AP20" s="7"/>
      <c r="AQ20" s="7" t="s">
        <v>199</v>
      </c>
      <c r="AR20" s="7">
        <f>SUM(BB3:BB11)</f>
        <v>7</v>
      </c>
      <c r="AS20" s="7"/>
      <c r="AT20" s="7" t="s">
        <v>189</v>
      </c>
      <c r="AU20" s="7">
        <v>0</v>
      </c>
      <c r="AV20" s="7"/>
      <c r="AW20" s="8" t="s">
        <v>203</v>
      </c>
      <c r="AX20" s="7">
        <f>SUM(BG3:BG11)</f>
        <v>3</v>
      </c>
      <c r="AY20" s="7"/>
      <c r="AZ20" s="8" t="s">
        <v>203</v>
      </c>
      <c r="BA20" s="7">
        <f>SUM(BJ3:BJ11)</f>
        <v>0</v>
      </c>
      <c r="BC20" s="1" t="s">
        <v>207</v>
      </c>
      <c r="BD20" s="7">
        <f>SUM(BM3:BM11)</f>
        <v>0</v>
      </c>
      <c r="BE20" s="7"/>
      <c r="BF20" s="8" t="s">
        <v>189</v>
      </c>
      <c r="BG20" s="7">
        <v>0</v>
      </c>
      <c r="BI20" s="1" t="s">
        <v>213</v>
      </c>
      <c r="BJ20" s="7">
        <v>2</v>
      </c>
      <c r="BK20" s="7"/>
      <c r="BL20" s="8" t="s">
        <v>213</v>
      </c>
      <c r="BM20" s="7">
        <v>1</v>
      </c>
      <c r="BO20" s="1" t="s">
        <v>220</v>
      </c>
      <c r="BP20">
        <f>BV15</f>
        <v>5.1111111111111107</v>
      </c>
      <c r="BR20" s="1" t="s">
        <v>222</v>
      </c>
      <c r="BS20">
        <f>BZ15</f>
        <v>4.8888888888888893</v>
      </c>
      <c r="BU20" s="8" t="s">
        <v>229</v>
      </c>
      <c r="BV20" s="7">
        <f>SUM(CE3:CE11)</f>
        <v>0</v>
      </c>
      <c r="BW20" s="7"/>
      <c r="BX20" s="8" t="s">
        <v>233</v>
      </c>
      <c r="BY20" s="7">
        <f>SUM(CH3:CH11)</f>
        <v>5</v>
      </c>
      <c r="BZ20" s="7"/>
      <c r="CA20" s="8" t="s">
        <v>213</v>
      </c>
      <c r="CB20" s="7">
        <f>SUM(CL3:CL11)</f>
        <v>5</v>
      </c>
      <c r="CC20" s="7"/>
      <c r="CD20" s="7"/>
      <c r="CE20" s="7"/>
      <c r="CF20" s="7"/>
      <c r="CP20" s="7"/>
      <c r="CQ20" s="7"/>
      <c r="CR20" s="7"/>
      <c r="CS20" s="7"/>
      <c r="CT20" s="7"/>
      <c r="CU20" s="7"/>
      <c r="CV20" s="7"/>
      <c r="CW20" s="7"/>
      <c r="CX20" s="7"/>
      <c r="CY20" s="7"/>
      <c r="CZ20" s="7"/>
      <c r="DA20" s="7"/>
      <c r="DB20" s="7"/>
      <c r="DC20" s="7"/>
    </row>
    <row r="21" spans="2:107" ht="15.5" x14ac:dyDescent="0.35">
      <c r="C21" s="2" t="s">
        <v>179</v>
      </c>
      <c r="D21">
        <f>SUM(F3:F11)</f>
        <v>2</v>
      </c>
      <c r="J21" t="s">
        <v>188</v>
      </c>
      <c r="K21">
        <f>SUM(M3:M11)</f>
        <v>1</v>
      </c>
      <c r="M21" s="1" t="s">
        <v>263</v>
      </c>
      <c r="N21">
        <f>SUM(R3:R11)</f>
        <v>3</v>
      </c>
      <c r="S21" t="s">
        <v>272</v>
      </c>
      <c r="T21">
        <f>SUM(Y3:Y11)</f>
        <v>0</v>
      </c>
      <c r="V21" t="s">
        <v>276</v>
      </c>
      <c r="W21">
        <f>SUM(AC3:AC11)</f>
        <v>0</v>
      </c>
      <c r="Y21" t="s">
        <v>31</v>
      </c>
      <c r="Z21">
        <f>SUM(AJ3:AJ11)</f>
        <v>0</v>
      </c>
      <c r="AJ21" s="7"/>
      <c r="AK21" s="7" t="s">
        <v>285</v>
      </c>
      <c r="AL21" s="7">
        <f>SUM(AX3:AX11)</f>
        <v>2</v>
      </c>
      <c r="AM21" s="7"/>
      <c r="AN21" s="7"/>
      <c r="AO21" s="7"/>
      <c r="AP21" s="7"/>
      <c r="AQ21" s="7" t="s">
        <v>259</v>
      </c>
      <c r="AR21" s="7">
        <v>0</v>
      </c>
      <c r="AS21" s="7"/>
      <c r="AT21" s="7"/>
      <c r="AU21" s="7"/>
      <c r="AV21" s="7"/>
      <c r="AW21" s="8" t="s">
        <v>189</v>
      </c>
      <c r="AX21" s="7">
        <v>4</v>
      </c>
      <c r="AY21" s="7"/>
      <c r="AZ21" s="8" t="s">
        <v>189</v>
      </c>
      <c r="BA21" s="7">
        <v>0</v>
      </c>
      <c r="BC21" s="1" t="s">
        <v>189</v>
      </c>
      <c r="BD21" s="7">
        <v>0</v>
      </c>
      <c r="BE21" s="7"/>
      <c r="BF21" s="7"/>
      <c r="BG21" s="7"/>
      <c r="BI21" s="1" t="s">
        <v>189</v>
      </c>
      <c r="BJ21" s="7">
        <v>0</v>
      </c>
      <c r="BK21" s="7"/>
      <c r="BL21" s="8" t="s">
        <v>189</v>
      </c>
      <c r="BM21" s="7">
        <v>0</v>
      </c>
      <c r="BO21" s="2" t="s">
        <v>221</v>
      </c>
      <c r="BP21">
        <f>BW15</f>
        <v>6.666666666666667</v>
      </c>
      <c r="BR21" s="2" t="s">
        <v>225</v>
      </c>
      <c r="BS21">
        <f>CA15</f>
        <v>4.666666666666667</v>
      </c>
      <c r="BU21" s="8" t="s">
        <v>189</v>
      </c>
      <c r="BV21" s="7">
        <v>0</v>
      </c>
      <c r="BW21" s="7"/>
      <c r="BX21" s="10" t="s">
        <v>234</v>
      </c>
      <c r="BY21" s="7">
        <f>SUM(CI3:CI11)</f>
        <v>2</v>
      </c>
      <c r="BZ21" s="7"/>
      <c r="CA21" s="8" t="s">
        <v>189</v>
      </c>
      <c r="CB21" s="7">
        <v>0</v>
      </c>
      <c r="CC21" s="7"/>
      <c r="CD21" s="7"/>
      <c r="CE21" s="7"/>
      <c r="CF21" s="7"/>
    </row>
    <row r="22" spans="2:107" ht="15.5" x14ac:dyDescent="0.35">
      <c r="C22" s="2" t="s">
        <v>180</v>
      </c>
      <c r="D22">
        <f>SUM(G3:G11)</f>
        <v>0</v>
      </c>
      <c r="J22" t="s">
        <v>35</v>
      </c>
      <c r="K22">
        <f>SUM(N3:N11)</f>
        <v>1</v>
      </c>
      <c r="M22" s="2" t="s">
        <v>264</v>
      </c>
      <c r="N22">
        <f>SUM(S3:S11)</f>
        <v>5</v>
      </c>
      <c r="S22" s="7" t="s">
        <v>259</v>
      </c>
      <c r="T22" s="7">
        <v>0</v>
      </c>
      <c r="V22" t="s">
        <v>277</v>
      </c>
      <c r="W22">
        <f>SUM(AD3:AD11)</f>
        <v>3</v>
      </c>
      <c r="Y22" t="s">
        <v>279</v>
      </c>
      <c r="Z22">
        <f>SUM(AI3:AI11)</f>
        <v>1</v>
      </c>
      <c r="AJ22" s="7"/>
      <c r="AK22" s="7" t="s">
        <v>189</v>
      </c>
      <c r="AL22" s="7">
        <v>0</v>
      </c>
      <c r="AM22" s="7"/>
      <c r="AN22" s="7"/>
      <c r="AO22" s="7"/>
      <c r="AP22" s="7"/>
      <c r="AQ22" s="7"/>
      <c r="AR22" s="7"/>
      <c r="AS22" s="7"/>
      <c r="AT22" s="7"/>
      <c r="AU22" s="7"/>
      <c r="AV22" s="7"/>
      <c r="AW22" s="7"/>
      <c r="AX22" s="7"/>
      <c r="AY22" s="7"/>
      <c r="AZ22" s="7"/>
      <c r="BA22" s="7"/>
      <c r="BD22" s="7"/>
      <c r="BE22" s="7"/>
      <c r="BF22" s="7"/>
      <c r="BG22" s="7"/>
      <c r="BJ22" s="7"/>
      <c r="BK22" s="7"/>
      <c r="BL22" s="7"/>
      <c r="BM22" s="7"/>
      <c r="BR22" s="2" t="s">
        <v>226</v>
      </c>
      <c r="BS22">
        <f>CB15</f>
        <v>4.75</v>
      </c>
      <c r="BU22" s="7"/>
      <c r="BV22" s="7"/>
      <c r="BW22" s="7"/>
      <c r="BX22" s="8" t="s">
        <v>189</v>
      </c>
      <c r="BY22" s="7">
        <v>0</v>
      </c>
      <c r="BZ22" s="7"/>
      <c r="CA22" s="7"/>
      <c r="CB22" s="7"/>
      <c r="CC22" s="7"/>
      <c r="CD22" s="7"/>
      <c r="CE22" s="7"/>
      <c r="CF22" s="7"/>
    </row>
    <row r="23" spans="2:107" x14ac:dyDescent="0.35">
      <c r="J23" s="7" t="s">
        <v>259</v>
      </c>
      <c r="K23" s="7">
        <v>0</v>
      </c>
      <c r="M23" s="7" t="s">
        <v>259</v>
      </c>
      <c r="N23" s="7">
        <v>0</v>
      </c>
      <c r="V23" s="7" t="s">
        <v>189</v>
      </c>
      <c r="W23" s="9">
        <v>0</v>
      </c>
      <c r="Y23" t="s">
        <v>280</v>
      </c>
      <c r="Z23">
        <f>SUM(AI3:AI11)</f>
        <v>1</v>
      </c>
      <c r="AJ23" s="7"/>
      <c r="AK23" s="7"/>
      <c r="AL23" s="7"/>
      <c r="AM23" s="7"/>
      <c r="AN23" s="7"/>
      <c r="AO23" s="7"/>
      <c r="AP23" s="7"/>
      <c r="AQ23" s="7"/>
      <c r="AR23" s="7"/>
      <c r="AS23" s="7"/>
      <c r="AT23" s="7"/>
      <c r="AU23" s="7"/>
      <c r="AV23" s="7"/>
      <c r="AW23" s="7"/>
      <c r="AX23" s="7"/>
      <c r="AY23" s="7"/>
      <c r="AZ23" s="7"/>
      <c r="BA23" s="7"/>
      <c r="BU23" s="7"/>
      <c r="BV23" s="7"/>
      <c r="BW23" s="7"/>
      <c r="BX23" s="7"/>
      <c r="BY23" s="7"/>
      <c r="BZ23" s="7"/>
      <c r="CA23" s="7"/>
      <c r="CB23" s="7"/>
      <c r="CC23" s="7"/>
      <c r="CD23" s="7"/>
      <c r="CE23" s="7"/>
      <c r="CF23" s="7"/>
    </row>
    <row r="24" spans="2:107" x14ac:dyDescent="0.35">
      <c r="C24" t="s">
        <v>311</v>
      </c>
      <c r="V24" s="7"/>
      <c r="W24" s="7"/>
      <c r="Y24" t="s">
        <v>35</v>
      </c>
      <c r="Z24">
        <f>SUM(AI3:AI11)</f>
        <v>1</v>
      </c>
    </row>
    <row r="25" spans="2:107" x14ac:dyDescent="0.35">
      <c r="C25" t="s">
        <v>316</v>
      </c>
      <c r="D25">
        <v>4</v>
      </c>
      <c r="Y25" s="7" t="s">
        <v>259</v>
      </c>
      <c r="Z25" s="7">
        <v>0</v>
      </c>
    </row>
    <row r="26" spans="2:107" x14ac:dyDescent="0.35">
      <c r="C26" t="s">
        <v>367</v>
      </c>
      <c r="D26">
        <v>9</v>
      </c>
    </row>
    <row r="27" spans="2:107" x14ac:dyDescent="0.35">
      <c r="C27" t="s">
        <v>317</v>
      </c>
      <c r="D27">
        <v>6</v>
      </c>
    </row>
    <row r="28" spans="2:107" x14ac:dyDescent="0.35">
      <c r="C28" t="s">
        <v>313</v>
      </c>
      <c r="D28">
        <v>9</v>
      </c>
    </row>
    <row r="29" spans="2:107" x14ac:dyDescent="0.35">
      <c r="C29" s="7" t="s">
        <v>374</v>
      </c>
      <c r="D29" s="7">
        <v>22</v>
      </c>
    </row>
    <row r="30" spans="2:107" x14ac:dyDescent="0.35">
      <c r="C30" t="s">
        <v>312</v>
      </c>
      <c r="D30">
        <v>37</v>
      </c>
    </row>
    <row r="31" spans="2:107" x14ac:dyDescent="0.35">
      <c r="C31" t="s">
        <v>369</v>
      </c>
      <c r="D31">
        <v>9</v>
      </c>
    </row>
    <row r="32" spans="2:107" x14ac:dyDescent="0.35">
      <c r="C32" t="s">
        <v>368</v>
      </c>
      <c r="D32">
        <v>4</v>
      </c>
    </row>
    <row r="33" spans="3:4" x14ac:dyDescent="0.35">
      <c r="C33" t="s">
        <v>315</v>
      </c>
      <c r="D33">
        <v>14</v>
      </c>
    </row>
    <row r="34" spans="3:4" x14ac:dyDescent="0.35">
      <c r="C34" t="s">
        <v>314</v>
      </c>
      <c r="D34">
        <v>11</v>
      </c>
    </row>
    <row r="35" spans="3:4" x14ac:dyDescent="0.35">
      <c r="C35" t="s">
        <v>366</v>
      </c>
      <c r="D35">
        <v>24</v>
      </c>
    </row>
    <row r="134" spans="1:114" s="7" customFormat="1" x14ac:dyDescent="0.3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</row>
    <row r="137" spans="1:114" ht="13.5" customHeight="1" x14ac:dyDescent="0.35"/>
  </sheetData>
  <mergeCells count="30">
    <mergeCell ref="DB1:DD1"/>
    <mergeCell ref="DE1:DG1"/>
    <mergeCell ref="DH1:DJ1"/>
    <mergeCell ref="CC1:CE1"/>
    <mergeCell ref="CF1:CI1"/>
    <mergeCell ref="CJ1:CL1"/>
    <mergeCell ref="CM1:CP1"/>
    <mergeCell ref="CQ1:CR1"/>
    <mergeCell ref="C1:H1"/>
    <mergeCell ref="O1:S1"/>
    <mergeCell ref="V1:Y1"/>
    <mergeCell ref="AG1:AN1"/>
    <mergeCell ref="J1:N1"/>
    <mergeCell ref="T1:U1"/>
    <mergeCell ref="Z1:AD1"/>
    <mergeCell ref="AU1:AX1"/>
    <mergeCell ref="CS1:CU1"/>
    <mergeCell ref="CY1:DA1"/>
    <mergeCell ref="AO1:AP1"/>
    <mergeCell ref="AS1:AT1"/>
    <mergeCell ref="AZ1:BB1"/>
    <mergeCell ref="BC1:BD1"/>
    <mergeCell ref="BE1:BG1"/>
    <mergeCell ref="BH1:BJ1"/>
    <mergeCell ref="BK1:BM1"/>
    <mergeCell ref="BN1:BO1"/>
    <mergeCell ref="BP1:BQ1"/>
    <mergeCell ref="BR1:BS1"/>
    <mergeCell ref="BT1:BW1"/>
    <mergeCell ref="CV1:CX1"/>
  </mergeCells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7B4422-BA76-4F66-97F8-5E986C837BA8}">
  <dimension ref="A1:DJ133"/>
  <sheetViews>
    <sheetView zoomScale="85" zoomScaleNormal="85" workbookViewId="0">
      <pane ySplit="2" topLeftCell="A3" activePane="bottomLeft" state="frozen"/>
      <selection pane="bottomLeft" activeCell="A2" sqref="A2"/>
    </sheetView>
  </sheetViews>
  <sheetFormatPr defaultRowHeight="14.5" x14ac:dyDescent="0.35"/>
  <cols>
    <col min="1" max="1" width="12" bestFit="1" customWidth="1"/>
    <col min="26" max="26" width="9.453125" bestFit="1" customWidth="1"/>
    <col min="46" max="46" width="8.81640625" customWidth="1"/>
    <col min="114" max="114" width="13.26953125" customWidth="1"/>
  </cols>
  <sheetData>
    <row r="1" spans="1:114" s="18" customFormat="1" ht="44" customHeight="1" thickBot="1" x14ac:dyDescent="0.85">
      <c r="A1" s="19">
        <v>1</v>
      </c>
      <c r="B1" s="19"/>
      <c r="C1" s="36">
        <v>2</v>
      </c>
      <c r="D1" s="37"/>
      <c r="E1" s="37"/>
      <c r="F1" s="37"/>
      <c r="G1" s="37"/>
      <c r="H1" s="38"/>
      <c r="I1" s="19">
        <v>3</v>
      </c>
      <c r="J1" s="39">
        <v>4</v>
      </c>
      <c r="K1" s="39"/>
      <c r="L1" s="39"/>
      <c r="M1" s="39"/>
      <c r="N1" s="39"/>
      <c r="O1" s="36">
        <v>5</v>
      </c>
      <c r="P1" s="37"/>
      <c r="Q1" s="37"/>
      <c r="R1" s="37"/>
      <c r="S1" s="38"/>
      <c r="T1" s="40">
        <v>6</v>
      </c>
      <c r="U1" s="40"/>
      <c r="V1" s="36">
        <v>7</v>
      </c>
      <c r="W1" s="37"/>
      <c r="X1" s="37"/>
      <c r="Y1" s="38"/>
      <c r="Z1" s="36" t="s">
        <v>380</v>
      </c>
      <c r="AA1" s="37"/>
      <c r="AB1" s="37"/>
      <c r="AC1" s="37"/>
      <c r="AD1" s="38"/>
      <c r="AE1" s="23" t="s">
        <v>381</v>
      </c>
      <c r="AF1" s="19">
        <v>9</v>
      </c>
      <c r="AG1" s="36">
        <v>10</v>
      </c>
      <c r="AH1" s="37"/>
      <c r="AI1" s="37"/>
      <c r="AJ1" s="37"/>
      <c r="AK1" s="37"/>
      <c r="AL1" s="37"/>
      <c r="AM1" s="37"/>
      <c r="AN1" s="38"/>
      <c r="AO1" s="36">
        <v>11</v>
      </c>
      <c r="AP1" s="37"/>
      <c r="AQ1" s="20" t="s">
        <v>382</v>
      </c>
      <c r="AR1" s="20" t="s">
        <v>383</v>
      </c>
      <c r="AS1" s="41" t="s">
        <v>384</v>
      </c>
      <c r="AT1" s="42"/>
      <c r="AU1" s="38">
        <v>13</v>
      </c>
      <c r="AV1" s="39"/>
      <c r="AW1" s="39"/>
      <c r="AX1" s="39"/>
      <c r="AY1" s="19">
        <v>14</v>
      </c>
      <c r="AZ1" s="36">
        <v>15</v>
      </c>
      <c r="BA1" s="37"/>
      <c r="BB1" s="38"/>
      <c r="BC1" s="36">
        <v>16</v>
      </c>
      <c r="BD1" s="38"/>
      <c r="BE1" s="36">
        <v>17</v>
      </c>
      <c r="BF1" s="37"/>
      <c r="BG1" s="38"/>
      <c r="BH1" s="36">
        <v>18</v>
      </c>
      <c r="BI1" s="37"/>
      <c r="BJ1" s="38"/>
      <c r="BK1" s="36">
        <v>19</v>
      </c>
      <c r="BL1" s="37"/>
      <c r="BM1" s="38"/>
      <c r="BN1" s="36">
        <v>20</v>
      </c>
      <c r="BO1" s="38"/>
      <c r="BP1" s="36">
        <v>21</v>
      </c>
      <c r="BQ1" s="38"/>
      <c r="BR1" s="36">
        <v>22</v>
      </c>
      <c r="BS1" s="38"/>
      <c r="BT1" s="36">
        <v>23</v>
      </c>
      <c r="BU1" s="37"/>
      <c r="BV1" s="37"/>
      <c r="BW1" s="38"/>
      <c r="BX1" s="19">
        <v>24</v>
      </c>
      <c r="BY1" s="19">
        <v>25</v>
      </c>
      <c r="BZ1" s="19">
        <v>26</v>
      </c>
      <c r="CA1" s="19">
        <v>27</v>
      </c>
      <c r="CB1" s="19">
        <v>28</v>
      </c>
      <c r="CC1" s="36">
        <v>29</v>
      </c>
      <c r="CD1" s="37"/>
      <c r="CE1" s="38"/>
      <c r="CF1" s="36">
        <v>30</v>
      </c>
      <c r="CG1" s="37"/>
      <c r="CH1" s="37"/>
      <c r="CI1" s="38"/>
      <c r="CJ1" s="36">
        <v>31</v>
      </c>
      <c r="CK1" s="37"/>
      <c r="CL1" s="38"/>
      <c r="CM1" s="36">
        <v>32</v>
      </c>
      <c r="CN1" s="37"/>
      <c r="CO1" s="37"/>
      <c r="CP1" s="38"/>
      <c r="CQ1" s="36">
        <v>33</v>
      </c>
      <c r="CR1" s="38"/>
      <c r="CS1" s="36">
        <v>34</v>
      </c>
      <c r="CT1" s="37"/>
      <c r="CU1" s="38"/>
      <c r="CV1" s="36">
        <v>35</v>
      </c>
      <c r="CW1" s="37"/>
      <c r="CX1" s="38"/>
      <c r="CY1" s="36">
        <v>36</v>
      </c>
      <c r="CZ1" s="37"/>
      <c r="DA1" s="38"/>
      <c r="DB1" s="36">
        <v>37</v>
      </c>
      <c r="DC1" s="37"/>
      <c r="DD1" s="38"/>
      <c r="DE1" s="36">
        <v>38</v>
      </c>
      <c r="DF1" s="37"/>
      <c r="DG1" s="38"/>
      <c r="DH1" s="36">
        <v>39</v>
      </c>
      <c r="DI1" s="37"/>
      <c r="DJ1" s="38"/>
    </row>
    <row r="2" spans="1:114" s="6" customFormat="1" ht="101.5" x14ac:dyDescent="0.35">
      <c r="A2" s="24" t="s">
        <v>377</v>
      </c>
      <c r="B2" s="4" t="s">
        <v>0</v>
      </c>
      <c r="C2" s="4" t="s">
        <v>1</v>
      </c>
      <c r="D2" s="4" t="s">
        <v>2</v>
      </c>
      <c r="E2" s="4" t="s">
        <v>3</v>
      </c>
      <c r="F2" s="4" t="s">
        <v>4</v>
      </c>
      <c r="G2" s="4" t="s">
        <v>5</v>
      </c>
      <c r="H2" s="11" t="s">
        <v>364</v>
      </c>
      <c r="I2" s="4" t="s">
        <v>6</v>
      </c>
      <c r="J2" s="4" t="s">
        <v>7</v>
      </c>
      <c r="K2" s="4" t="s">
        <v>8</v>
      </c>
      <c r="L2" s="4" t="s">
        <v>9</v>
      </c>
      <c r="M2" s="4" t="s">
        <v>10</v>
      </c>
      <c r="N2" s="4" t="s">
        <v>11</v>
      </c>
      <c r="O2" s="4" t="s">
        <v>12</v>
      </c>
      <c r="P2" s="4" t="s">
        <v>13</v>
      </c>
      <c r="Q2" s="4" t="s">
        <v>14</v>
      </c>
      <c r="R2" s="4" t="s">
        <v>15</v>
      </c>
      <c r="S2" s="4" t="s">
        <v>16</v>
      </c>
      <c r="T2" s="5" t="s">
        <v>17</v>
      </c>
      <c r="U2" s="5" t="s">
        <v>116</v>
      </c>
      <c r="V2" s="4" t="s">
        <v>18</v>
      </c>
      <c r="W2" s="4" t="s">
        <v>19</v>
      </c>
      <c r="X2" s="4" t="s">
        <v>20</v>
      </c>
      <c r="Y2" s="4" t="s">
        <v>21</v>
      </c>
      <c r="Z2" s="4" t="s">
        <v>22</v>
      </c>
      <c r="AA2" s="4" t="s">
        <v>23</v>
      </c>
      <c r="AB2" s="4" t="s">
        <v>24</v>
      </c>
      <c r="AC2" s="4" t="s">
        <v>25</v>
      </c>
      <c r="AD2" s="4" t="s">
        <v>26</v>
      </c>
      <c r="AE2" s="4" t="s">
        <v>27</v>
      </c>
      <c r="AF2" s="4" t="s">
        <v>28</v>
      </c>
      <c r="AG2" s="4" t="s">
        <v>29</v>
      </c>
      <c r="AH2" s="4" t="s">
        <v>159</v>
      </c>
      <c r="AI2" s="4" t="s">
        <v>30</v>
      </c>
      <c r="AJ2" s="4" t="s">
        <v>31</v>
      </c>
      <c r="AK2" s="4" t="s">
        <v>32</v>
      </c>
      <c r="AL2" s="4" t="s">
        <v>33</v>
      </c>
      <c r="AM2" s="4" t="s">
        <v>34</v>
      </c>
      <c r="AN2" s="4" t="s">
        <v>35</v>
      </c>
      <c r="AO2" s="5" t="s">
        <v>117</v>
      </c>
      <c r="AP2" s="5" t="s">
        <v>118</v>
      </c>
      <c r="AQ2" s="4" t="s">
        <v>36</v>
      </c>
      <c r="AR2" s="4" t="s">
        <v>37</v>
      </c>
      <c r="AS2" s="5" t="s">
        <v>38</v>
      </c>
      <c r="AT2" s="5" t="s">
        <v>119</v>
      </c>
      <c r="AU2" s="4" t="s">
        <v>286</v>
      </c>
      <c r="AV2" s="4" t="s">
        <v>287</v>
      </c>
      <c r="AW2" s="4" t="s">
        <v>288</v>
      </c>
      <c r="AX2" s="4" t="s">
        <v>289</v>
      </c>
      <c r="AY2" s="4" t="s">
        <v>39</v>
      </c>
      <c r="AZ2" s="4" t="s">
        <v>40</v>
      </c>
      <c r="BA2" s="4" t="s">
        <v>41</v>
      </c>
      <c r="BB2" s="4" t="s">
        <v>42</v>
      </c>
      <c r="BC2" s="5" t="s">
        <v>43</v>
      </c>
      <c r="BD2" s="5" t="s">
        <v>120</v>
      </c>
      <c r="BE2" s="4" t="s">
        <v>44</v>
      </c>
      <c r="BF2" s="4" t="s">
        <v>45</v>
      </c>
      <c r="BG2" s="4" t="s">
        <v>46</v>
      </c>
      <c r="BH2" s="4" t="s">
        <v>47</v>
      </c>
      <c r="BI2" s="4" t="s">
        <v>48</v>
      </c>
      <c r="BJ2" s="4" t="s">
        <v>49</v>
      </c>
      <c r="BK2" s="4" t="s">
        <v>50</v>
      </c>
      <c r="BL2" s="4" t="s">
        <v>51</v>
      </c>
      <c r="BM2" s="4" t="s">
        <v>52</v>
      </c>
      <c r="BN2" s="5" t="s">
        <v>53</v>
      </c>
      <c r="BO2" s="5" t="s">
        <v>121</v>
      </c>
      <c r="BP2" s="5" t="s">
        <v>54</v>
      </c>
      <c r="BQ2" s="5" t="s">
        <v>55</v>
      </c>
      <c r="BR2" s="5" t="s">
        <v>56</v>
      </c>
      <c r="BS2" s="5" t="s">
        <v>57</v>
      </c>
      <c r="BT2" s="4" t="s">
        <v>58</v>
      </c>
      <c r="BU2" s="4" t="s">
        <v>59</v>
      </c>
      <c r="BV2" s="4" t="s">
        <v>60</v>
      </c>
      <c r="BW2" s="4" t="s">
        <v>61</v>
      </c>
      <c r="BX2" s="4" t="s">
        <v>62</v>
      </c>
      <c r="BY2" s="4" t="s">
        <v>63</v>
      </c>
      <c r="BZ2" s="4" t="s">
        <v>64</v>
      </c>
      <c r="CA2" s="4" t="s">
        <v>65</v>
      </c>
      <c r="CB2" s="4" t="s">
        <v>66</v>
      </c>
      <c r="CC2" s="4" t="s">
        <v>67</v>
      </c>
      <c r="CD2" s="4" t="s">
        <v>68</v>
      </c>
      <c r="CE2" s="4" t="s">
        <v>69</v>
      </c>
      <c r="CF2" s="4" t="s">
        <v>70</v>
      </c>
      <c r="CG2" s="4" t="s">
        <v>71</v>
      </c>
      <c r="CH2" s="4" t="s">
        <v>72</v>
      </c>
      <c r="CI2" s="4" t="s">
        <v>73</v>
      </c>
      <c r="CJ2" s="4" t="s">
        <v>74</v>
      </c>
      <c r="CK2" s="4" t="s">
        <v>75</v>
      </c>
      <c r="CL2" s="4" t="s">
        <v>76</v>
      </c>
      <c r="CM2" s="4" t="s">
        <v>77</v>
      </c>
      <c r="CN2" s="4" t="s">
        <v>78</v>
      </c>
      <c r="CO2" s="4" t="s">
        <v>79</v>
      </c>
      <c r="CP2" s="4" t="s">
        <v>80</v>
      </c>
      <c r="CQ2" s="5" t="s">
        <v>81</v>
      </c>
      <c r="CR2" s="5" t="s">
        <v>82</v>
      </c>
      <c r="CS2" s="4" t="s">
        <v>83</v>
      </c>
      <c r="CT2" s="4" t="s">
        <v>84</v>
      </c>
      <c r="CU2" s="4" t="s">
        <v>85</v>
      </c>
      <c r="CV2" s="4" t="s">
        <v>86</v>
      </c>
      <c r="CW2" s="4" t="s">
        <v>87</v>
      </c>
      <c r="CX2" s="4" t="s">
        <v>88</v>
      </c>
      <c r="CY2" s="4" t="s">
        <v>89</v>
      </c>
      <c r="CZ2" s="4" t="s">
        <v>90</v>
      </c>
      <c r="DA2" s="4" t="s">
        <v>91</v>
      </c>
      <c r="DB2" s="4" t="s">
        <v>92</v>
      </c>
      <c r="DC2" s="4" t="s">
        <v>93</v>
      </c>
      <c r="DD2" s="4" t="s">
        <v>94</v>
      </c>
      <c r="DE2" s="4" t="s">
        <v>95</v>
      </c>
      <c r="DF2" s="4" t="s">
        <v>96</v>
      </c>
      <c r="DG2" s="4" t="s">
        <v>97</v>
      </c>
      <c r="DH2" s="4" t="s">
        <v>98</v>
      </c>
      <c r="DI2" s="4" t="s">
        <v>99</v>
      </c>
      <c r="DJ2" s="4" t="s">
        <v>100</v>
      </c>
    </row>
    <row r="3" spans="1:114" x14ac:dyDescent="0.35">
      <c r="A3" s="7" t="s">
        <v>368</v>
      </c>
      <c r="B3" t="s">
        <v>360</v>
      </c>
      <c r="C3">
        <v>0</v>
      </c>
      <c r="D3">
        <v>0</v>
      </c>
      <c r="E3">
        <v>1</v>
      </c>
      <c r="F3">
        <v>0</v>
      </c>
      <c r="G3">
        <v>0</v>
      </c>
      <c r="H3" s="1">
        <f t="shared" ref="H3:H6" si="0">IF(C3=1,1,IF(D3=1,2,IF(E3=1,3,IF(F3=1,4,IF(G3=1,5,"not indicated")))))</f>
        <v>3</v>
      </c>
      <c r="I3">
        <v>1</v>
      </c>
      <c r="J3">
        <v>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1</v>
      </c>
      <c r="S3">
        <v>0</v>
      </c>
      <c r="T3">
        <v>1</v>
      </c>
      <c r="U3">
        <v>0</v>
      </c>
      <c r="V3">
        <v>0</v>
      </c>
      <c r="W3">
        <v>1</v>
      </c>
      <c r="X3">
        <v>0</v>
      </c>
      <c r="Y3" s="7">
        <v>0</v>
      </c>
      <c r="Z3" s="7">
        <v>0</v>
      </c>
      <c r="AA3" s="7">
        <v>1</v>
      </c>
      <c r="AB3" s="7">
        <v>0</v>
      </c>
      <c r="AC3" s="7">
        <v>0</v>
      </c>
      <c r="AD3" s="7">
        <v>0</v>
      </c>
      <c r="AE3" s="7">
        <v>100</v>
      </c>
      <c r="AF3" s="7">
        <v>5</v>
      </c>
      <c r="AG3" s="7">
        <v>0</v>
      </c>
      <c r="AH3" s="7">
        <v>0</v>
      </c>
      <c r="AI3" s="7">
        <v>0</v>
      </c>
      <c r="AJ3" s="7">
        <v>1</v>
      </c>
      <c r="AK3" s="7">
        <v>0</v>
      </c>
      <c r="AL3" s="7">
        <v>0</v>
      </c>
      <c r="AM3" s="7">
        <v>0</v>
      </c>
      <c r="AN3" s="7">
        <v>1</v>
      </c>
      <c r="AO3" s="7">
        <v>1</v>
      </c>
      <c r="AP3" s="7">
        <v>0</v>
      </c>
      <c r="AQ3" s="7">
        <v>1</v>
      </c>
      <c r="AR3" s="7">
        <v>15</v>
      </c>
      <c r="AS3" s="7">
        <v>1</v>
      </c>
      <c r="AT3" s="7">
        <v>0</v>
      </c>
      <c r="AU3" s="7">
        <v>0</v>
      </c>
      <c r="AV3" s="7">
        <v>0</v>
      </c>
      <c r="AW3" s="7">
        <v>1</v>
      </c>
      <c r="AX3" s="7">
        <v>0</v>
      </c>
      <c r="AY3" s="7">
        <v>1</v>
      </c>
      <c r="AZ3" s="7">
        <v>0</v>
      </c>
      <c r="BA3" s="7">
        <v>0</v>
      </c>
      <c r="BB3" s="7">
        <v>1</v>
      </c>
      <c r="BC3">
        <v>1</v>
      </c>
      <c r="BD3">
        <v>0</v>
      </c>
      <c r="BE3">
        <v>1</v>
      </c>
      <c r="BF3">
        <v>0</v>
      </c>
      <c r="BG3">
        <v>0</v>
      </c>
      <c r="BH3">
        <v>1</v>
      </c>
      <c r="BI3">
        <v>0</v>
      </c>
      <c r="BJ3">
        <v>0</v>
      </c>
      <c r="BK3">
        <v>1</v>
      </c>
      <c r="BL3">
        <v>0</v>
      </c>
      <c r="BM3">
        <v>0</v>
      </c>
      <c r="BN3">
        <v>1</v>
      </c>
      <c r="BO3">
        <v>0</v>
      </c>
      <c r="BP3">
        <v>1</v>
      </c>
      <c r="BQ3">
        <v>0</v>
      </c>
      <c r="BR3">
        <v>1</v>
      </c>
      <c r="BS3">
        <v>0</v>
      </c>
      <c r="BT3">
        <v>7</v>
      </c>
      <c r="BU3">
        <v>6</v>
      </c>
      <c r="BV3">
        <v>6</v>
      </c>
      <c r="BW3">
        <v>6</v>
      </c>
      <c r="BX3">
        <v>6</v>
      </c>
      <c r="BY3">
        <v>4</v>
      </c>
      <c r="BZ3">
        <v>5</v>
      </c>
      <c r="CA3">
        <v>5</v>
      </c>
      <c r="CB3">
        <v>5</v>
      </c>
      <c r="CC3">
        <v>1</v>
      </c>
      <c r="CD3">
        <v>0</v>
      </c>
      <c r="CE3">
        <v>0</v>
      </c>
      <c r="CF3">
        <v>0</v>
      </c>
      <c r="CG3">
        <v>0</v>
      </c>
      <c r="CH3">
        <v>0</v>
      </c>
      <c r="CI3" s="7">
        <v>1</v>
      </c>
      <c r="CJ3" s="7">
        <v>0</v>
      </c>
      <c r="CK3" s="7">
        <v>0</v>
      </c>
      <c r="CL3" s="7">
        <v>1</v>
      </c>
      <c r="CM3" s="7">
        <v>0</v>
      </c>
      <c r="CN3" s="7">
        <v>0</v>
      </c>
      <c r="CO3" s="7">
        <v>1</v>
      </c>
      <c r="CP3" s="7">
        <v>0</v>
      </c>
      <c r="CQ3" s="7">
        <v>1</v>
      </c>
      <c r="CR3" s="7">
        <v>0</v>
      </c>
      <c r="CS3" s="7">
        <v>0</v>
      </c>
      <c r="CT3" s="7">
        <v>0</v>
      </c>
      <c r="CU3" s="7">
        <v>1</v>
      </c>
      <c r="CV3" s="7">
        <v>0</v>
      </c>
      <c r="CW3" s="7">
        <v>0</v>
      </c>
      <c r="CX3" s="7">
        <v>1</v>
      </c>
      <c r="CY3" s="7">
        <v>0</v>
      </c>
      <c r="CZ3" s="7">
        <v>0</v>
      </c>
      <c r="DA3" s="7">
        <v>1</v>
      </c>
      <c r="DB3" s="7">
        <v>0</v>
      </c>
      <c r="DC3" s="7">
        <v>1</v>
      </c>
      <c r="DD3" s="7">
        <v>0</v>
      </c>
      <c r="DE3" s="7">
        <v>0</v>
      </c>
      <c r="DF3" s="7">
        <v>1</v>
      </c>
      <c r="DG3" s="7">
        <v>0</v>
      </c>
      <c r="DH3" s="7">
        <v>0</v>
      </c>
      <c r="DI3" s="7">
        <v>1</v>
      </c>
      <c r="DJ3" s="7">
        <v>0</v>
      </c>
    </row>
    <row r="4" spans="1:114" x14ac:dyDescent="0.35">
      <c r="A4" s="7" t="s">
        <v>368</v>
      </c>
      <c r="B4" t="s">
        <v>361</v>
      </c>
      <c r="C4">
        <v>0</v>
      </c>
      <c r="D4">
        <v>0</v>
      </c>
      <c r="E4">
        <v>0</v>
      </c>
      <c r="F4">
        <v>0</v>
      </c>
      <c r="G4">
        <v>1</v>
      </c>
      <c r="H4" s="1">
        <f t="shared" si="0"/>
        <v>5</v>
      </c>
      <c r="I4">
        <v>1</v>
      </c>
      <c r="J4">
        <v>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1</v>
      </c>
      <c r="T4">
        <v>1</v>
      </c>
      <c r="U4">
        <v>0</v>
      </c>
      <c r="V4">
        <v>0</v>
      </c>
      <c r="W4">
        <v>1</v>
      </c>
      <c r="X4">
        <v>0</v>
      </c>
      <c r="Y4" s="7">
        <v>0</v>
      </c>
      <c r="Z4" s="7">
        <v>0</v>
      </c>
      <c r="AA4" s="7">
        <v>0</v>
      </c>
      <c r="AB4" s="7">
        <v>1</v>
      </c>
      <c r="AC4" s="7">
        <v>0</v>
      </c>
      <c r="AD4" s="7">
        <v>0</v>
      </c>
      <c r="AE4" s="7">
        <v>100</v>
      </c>
      <c r="AF4" s="7">
        <v>6</v>
      </c>
      <c r="AG4" s="7">
        <v>1</v>
      </c>
      <c r="AH4" s="7">
        <v>0</v>
      </c>
      <c r="AI4" s="7">
        <v>0</v>
      </c>
      <c r="AJ4" s="7">
        <v>0</v>
      </c>
      <c r="AK4" s="7">
        <v>0</v>
      </c>
      <c r="AL4" s="7">
        <v>1</v>
      </c>
      <c r="AM4" s="7">
        <v>0</v>
      </c>
      <c r="AN4" s="7">
        <v>0</v>
      </c>
      <c r="AO4" s="7">
        <v>1</v>
      </c>
      <c r="AP4" s="7">
        <v>0</v>
      </c>
      <c r="AQ4" s="7">
        <v>1</v>
      </c>
      <c r="AR4" s="7">
        <v>10</v>
      </c>
      <c r="AS4" s="7">
        <v>1</v>
      </c>
      <c r="AT4" s="7">
        <v>0</v>
      </c>
      <c r="AU4" s="7">
        <v>0</v>
      </c>
      <c r="AV4" s="7">
        <v>1</v>
      </c>
      <c r="AW4" s="7">
        <v>0</v>
      </c>
      <c r="AX4" s="7">
        <v>0</v>
      </c>
      <c r="AY4" s="7">
        <v>1</v>
      </c>
      <c r="AZ4" s="7">
        <v>0</v>
      </c>
      <c r="BA4" s="7">
        <v>0</v>
      </c>
      <c r="BB4" s="7">
        <v>1</v>
      </c>
      <c r="BC4">
        <v>1</v>
      </c>
      <c r="BD4">
        <v>0</v>
      </c>
      <c r="BE4">
        <v>0</v>
      </c>
      <c r="BF4">
        <v>1</v>
      </c>
      <c r="BG4">
        <v>0</v>
      </c>
      <c r="BH4">
        <v>1</v>
      </c>
      <c r="BI4">
        <v>0</v>
      </c>
      <c r="BJ4">
        <v>0</v>
      </c>
      <c r="BK4">
        <v>1</v>
      </c>
      <c r="BL4">
        <v>0</v>
      </c>
      <c r="BM4">
        <v>0</v>
      </c>
      <c r="BN4">
        <v>1</v>
      </c>
      <c r="BO4">
        <v>0</v>
      </c>
      <c r="BP4">
        <v>1</v>
      </c>
      <c r="BQ4">
        <v>0</v>
      </c>
      <c r="BR4">
        <v>1</v>
      </c>
      <c r="BS4">
        <v>0</v>
      </c>
      <c r="BT4">
        <v>7</v>
      </c>
      <c r="BU4">
        <v>7</v>
      </c>
      <c r="BV4">
        <v>5</v>
      </c>
      <c r="BW4">
        <v>6</v>
      </c>
      <c r="BX4">
        <v>6</v>
      </c>
      <c r="BY4">
        <v>5</v>
      </c>
      <c r="BZ4">
        <v>7</v>
      </c>
      <c r="CA4">
        <v>5</v>
      </c>
      <c r="CB4">
        <v>6</v>
      </c>
      <c r="CC4">
        <v>1</v>
      </c>
      <c r="CD4">
        <v>0</v>
      </c>
      <c r="CE4">
        <v>0</v>
      </c>
      <c r="CF4">
        <v>0</v>
      </c>
      <c r="CG4">
        <v>0</v>
      </c>
      <c r="CH4">
        <v>0</v>
      </c>
      <c r="CI4" s="7">
        <v>1</v>
      </c>
      <c r="CJ4" s="7">
        <v>0</v>
      </c>
      <c r="CK4" s="7">
        <v>0</v>
      </c>
      <c r="CL4" s="7">
        <v>1</v>
      </c>
      <c r="CM4" s="7">
        <v>0</v>
      </c>
      <c r="CN4" s="7">
        <v>1</v>
      </c>
      <c r="CO4" s="7">
        <v>0</v>
      </c>
      <c r="CP4" s="7">
        <v>0</v>
      </c>
      <c r="CQ4" s="7">
        <v>1</v>
      </c>
      <c r="CR4" s="7">
        <v>0</v>
      </c>
      <c r="CS4" s="7">
        <v>0</v>
      </c>
      <c r="CT4" s="7">
        <v>0</v>
      </c>
      <c r="CU4" s="7">
        <v>1</v>
      </c>
      <c r="CV4" s="7">
        <v>0</v>
      </c>
      <c r="CW4" s="7">
        <v>1</v>
      </c>
      <c r="CX4" s="7">
        <v>0</v>
      </c>
      <c r="CY4" s="7">
        <v>1</v>
      </c>
      <c r="CZ4" s="7">
        <v>0</v>
      </c>
      <c r="DA4" s="7">
        <v>0</v>
      </c>
      <c r="DB4" s="7">
        <v>0</v>
      </c>
      <c r="DC4" s="7">
        <v>0</v>
      </c>
      <c r="DD4" s="7">
        <v>1</v>
      </c>
      <c r="DE4" s="7">
        <v>1</v>
      </c>
      <c r="DF4" s="7">
        <v>0</v>
      </c>
      <c r="DG4" s="7">
        <v>0</v>
      </c>
      <c r="DH4" s="7">
        <v>0</v>
      </c>
      <c r="DI4" s="7">
        <v>1</v>
      </c>
      <c r="DJ4" s="7">
        <v>0</v>
      </c>
    </row>
    <row r="5" spans="1:114" x14ac:dyDescent="0.35">
      <c r="A5" s="7" t="s">
        <v>368</v>
      </c>
      <c r="B5" t="s">
        <v>362</v>
      </c>
      <c r="C5">
        <v>0</v>
      </c>
      <c r="D5">
        <v>0</v>
      </c>
      <c r="E5">
        <v>0</v>
      </c>
      <c r="F5">
        <v>1</v>
      </c>
      <c r="G5">
        <v>0</v>
      </c>
      <c r="H5" s="1">
        <f t="shared" si="0"/>
        <v>4</v>
      </c>
      <c r="I5">
        <v>1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</v>
      </c>
      <c r="S5">
        <v>0</v>
      </c>
      <c r="T5">
        <v>1</v>
      </c>
      <c r="U5">
        <v>0</v>
      </c>
      <c r="V5">
        <v>0</v>
      </c>
      <c r="W5">
        <v>1</v>
      </c>
      <c r="X5">
        <v>0</v>
      </c>
      <c r="Y5" s="7">
        <v>0</v>
      </c>
      <c r="Z5" s="7" t="s">
        <v>370</v>
      </c>
      <c r="AA5" s="7" t="s">
        <v>370</v>
      </c>
      <c r="AB5" s="7" t="s">
        <v>370</v>
      </c>
      <c r="AC5" s="7" t="s">
        <v>370</v>
      </c>
      <c r="AD5" s="7" t="s">
        <v>370</v>
      </c>
      <c r="AE5">
        <v>0</v>
      </c>
      <c r="AF5">
        <v>4</v>
      </c>
      <c r="AG5">
        <v>0</v>
      </c>
      <c r="AH5">
        <v>0</v>
      </c>
      <c r="AI5">
        <v>0</v>
      </c>
      <c r="AJ5">
        <v>0</v>
      </c>
      <c r="AK5">
        <v>0</v>
      </c>
      <c r="AL5">
        <v>1</v>
      </c>
      <c r="AM5">
        <v>0</v>
      </c>
      <c r="AN5">
        <v>1</v>
      </c>
      <c r="AO5">
        <v>1</v>
      </c>
      <c r="AP5">
        <v>0</v>
      </c>
      <c r="AQ5">
        <v>1</v>
      </c>
      <c r="AR5">
        <v>4</v>
      </c>
      <c r="AS5">
        <v>1</v>
      </c>
      <c r="AT5" s="3">
        <v>0</v>
      </c>
      <c r="AU5">
        <v>0</v>
      </c>
      <c r="AV5">
        <v>0</v>
      </c>
      <c r="AW5">
        <v>1</v>
      </c>
      <c r="AX5">
        <v>0</v>
      </c>
      <c r="AY5">
        <v>1</v>
      </c>
      <c r="AZ5">
        <v>0</v>
      </c>
      <c r="BA5">
        <v>1</v>
      </c>
      <c r="BB5">
        <v>0</v>
      </c>
      <c r="BC5">
        <v>1</v>
      </c>
      <c r="BD5">
        <v>0</v>
      </c>
      <c r="BE5">
        <v>0</v>
      </c>
      <c r="BF5">
        <v>1</v>
      </c>
      <c r="BG5">
        <v>0</v>
      </c>
      <c r="BH5">
        <v>1</v>
      </c>
      <c r="BI5">
        <v>1</v>
      </c>
      <c r="BJ5">
        <v>0</v>
      </c>
      <c r="BK5">
        <v>1</v>
      </c>
      <c r="BL5">
        <v>0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1</v>
      </c>
      <c r="BT5">
        <v>7</v>
      </c>
      <c r="BU5">
        <v>6</v>
      </c>
      <c r="BV5">
        <v>6</v>
      </c>
      <c r="BW5">
        <v>6</v>
      </c>
      <c r="BX5">
        <v>7</v>
      </c>
      <c r="BY5">
        <v>4</v>
      </c>
      <c r="BZ5">
        <v>6</v>
      </c>
      <c r="CA5">
        <v>5</v>
      </c>
      <c r="CB5">
        <v>6</v>
      </c>
      <c r="CC5">
        <v>0</v>
      </c>
      <c r="CD5">
        <v>1</v>
      </c>
      <c r="CE5">
        <v>0</v>
      </c>
      <c r="CF5">
        <v>0</v>
      </c>
      <c r="CG5">
        <v>0</v>
      </c>
      <c r="CH5">
        <v>1</v>
      </c>
      <c r="CI5" s="7">
        <v>0</v>
      </c>
      <c r="CJ5" s="7">
        <v>0</v>
      </c>
      <c r="CK5" s="7">
        <v>0</v>
      </c>
      <c r="CL5" s="7">
        <v>1</v>
      </c>
      <c r="CM5" s="7">
        <v>0</v>
      </c>
      <c r="CN5" s="7">
        <v>1</v>
      </c>
      <c r="CO5" s="7">
        <v>0</v>
      </c>
      <c r="CP5" s="7">
        <v>0</v>
      </c>
      <c r="CQ5" s="7">
        <v>1</v>
      </c>
      <c r="CR5" s="7">
        <v>0</v>
      </c>
      <c r="CS5" s="7">
        <v>0</v>
      </c>
      <c r="CT5" s="7">
        <v>0</v>
      </c>
      <c r="CU5" s="7">
        <v>1</v>
      </c>
      <c r="CV5" s="7">
        <v>1</v>
      </c>
      <c r="CW5" s="7">
        <v>0</v>
      </c>
      <c r="CX5" s="7">
        <v>0</v>
      </c>
      <c r="CY5" s="7">
        <v>0</v>
      </c>
      <c r="CZ5" s="7">
        <v>1</v>
      </c>
      <c r="DA5" s="7">
        <v>0</v>
      </c>
      <c r="DB5" s="7">
        <v>0</v>
      </c>
      <c r="DC5" s="7">
        <v>0</v>
      </c>
      <c r="DD5" s="7">
        <v>1</v>
      </c>
      <c r="DE5" s="7">
        <v>1</v>
      </c>
      <c r="DF5" s="7">
        <v>0</v>
      </c>
      <c r="DG5" s="7">
        <v>0</v>
      </c>
      <c r="DH5" s="7">
        <v>1</v>
      </c>
      <c r="DI5" s="7">
        <v>0</v>
      </c>
      <c r="DJ5" s="7">
        <v>0</v>
      </c>
    </row>
    <row r="6" spans="1:114" x14ac:dyDescent="0.35">
      <c r="A6" s="7" t="s">
        <v>368</v>
      </c>
      <c r="B6" t="s">
        <v>363</v>
      </c>
      <c r="C6">
        <v>0</v>
      </c>
      <c r="D6">
        <v>0</v>
      </c>
      <c r="E6">
        <v>0</v>
      </c>
      <c r="F6">
        <v>1</v>
      </c>
      <c r="G6">
        <v>0</v>
      </c>
      <c r="H6" s="1">
        <f t="shared" si="0"/>
        <v>4</v>
      </c>
      <c r="I6">
        <v>1</v>
      </c>
      <c r="J6">
        <v>1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1</v>
      </c>
      <c r="T6">
        <v>1</v>
      </c>
      <c r="U6">
        <v>0</v>
      </c>
      <c r="V6">
        <v>0</v>
      </c>
      <c r="W6">
        <v>1</v>
      </c>
      <c r="X6">
        <v>0</v>
      </c>
      <c r="Y6" s="7">
        <v>0</v>
      </c>
      <c r="Z6" s="7">
        <v>0</v>
      </c>
      <c r="AA6" s="7">
        <v>1</v>
      </c>
      <c r="AB6" s="7">
        <v>0</v>
      </c>
      <c r="AC6" s="7">
        <v>0</v>
      </c>
      <c r="AD6" s="7">
        <v>0</v>
      </c>
      <c r="AE6">
        <v>95</v>
      </c>
      <c r="AF6">
        <v>5</v>
      </c>
      <c r="AG6">
        <v>1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0</v>
      </c>
      <c r="AQ6">
        <v>1</v>
      </c>
      <c r="AR6">
        <v>10</v>
      </c>
      <c r="AS6">
        <v>1</v>
      </c>
      <c r="AT6">
        <v>0</v>
      </c>
      <c r="AU6">
        <v>1</v>
      </c>
      <c r="AV6">
        <v>0</v>
      </c>
      <c r="AW6">
        <v>0</v>
      </c>
      <c r="AX6">
        <v>0</v>
      </c>
      <c r="AY6">
        <v>1</v>
      </c>
      <c r="AZ6">
        <v>1</v>
      </c>
      <c r="BA6">
        <v>0</v>
      </c>
      <c r="BB6">
        <v>0</v>
      </c>
      <c r="BC6">
        <v>1</v>
      </c>
      <c r="BD6">
        <v>0</v>
      </c>
      <c r="BE6">
        <v>0</v>
      </c>
      <c r="BF6">
        <v>1</v>
      </c>
      <c r="BG6">
        <v>0</v>
      </c>
      <c r="BH6">
        <v>1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7</v>
      </c>
      <c r="BU6">
        <v>7</v>
      </c>
      <c r="BV6">
        <v>4</v>
      </c>
      <c r="BW6">
        <v>5</v>
      </c>
      <c r="BX6">
        <v>5</v>
      </c>
      <c r="BY6">
        <v>5</v>
      </c>
      <c r="BZ6">
        <v>5</v>
      </c>
      <c r="CA6">
        <v>5</v>
      </c>
      <c r="CB6">
        <v>5</v>
      </c>
      <c r="CC6">
        <v>0</v>
      </c>
      <c r="CD6">
        <v>1</v>
      </c>
      <c r="CE6">
        <v>0</v>
      </c>
      <c r="CF6">
        <v>0</v>
      </c>
      <c r="CG6">
        <v>0</v>
      </c>
      <c r="CH6">
        <v>1</v>
      </c>
      <c r="CI6" s="7">
        <v>0</v>
      </c>
      <c r="CJ6" s="7">
        <v>1</v>
      </c>
      <c r="CK6" s="7">
        <v>0</v>
      </c>
      <c r="CL6" s="7">
        <v>0</v>
      </c>
      <c r="CM6" s="7">
        <v>0</v>
      </c>
      <c r="CN6" s="7">
        <v>1</v>
      </c>
      <c r="CO6" s="7">
        <v>0</v>
      </c>
      <c r="CP6" s="7">
        <v>0</v>
      </c>
      <c r="CQ6" s="7">
        <v>1</v>
      </c>
      <c r="CR6" s="7">
        <v>0</v>
      </c>
      <c r="CS6" s="7">
        <v>0</v>
      </c>
      <c r="CT6" s="7">
        <v>0</v>
      </c>
      <c r="CU6" s="7">
        <v>1</v>
      </c>
      <c r="CV6" s="7">
        <v>0</v>
      </c>
      <c r="CW6" s="7">
        <v>0</v>
      </c>
      <c r="CX6" s="7">
        <v>1</v>
      </c>
      <c r="CY6" s="7">
        <v>1</v>
      </c>
      <c r="CZ6" s="7">
        <v>0</v>
      </c>
      <c r="DA6" s="7">
        <v>0</v>
      </c>
      <c r="DB6" s="7">
        <v>0</v>
      </c>
      <c r="DC6" s="7">
        <v>0</v>
      </c>
      <c r="DD6" s="7">
        <v>1</v>
      </c>
      <c r="DE6" s="7">
        <v>1</v>
      </c>
      <c r="DF6" s="7">
        <v>0</v>
      </c>
      <c r="DG6" s="7">
        <v>0</v>
      </c>
      <c r="DH6" s="7">
        <v>0</v>
      </c>
      <c r="DI6" s="7">
        <v>1</v>
      </c>
      <c r="DJ6" s="7">
        <v>0</v>
      </c>
    </row>
    <row r="7" spans="1:114" x14ac:dyDescent="0.35">
      <c r="A7" s="7"/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P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  <c r="AB7" s="7"/>
      <c r="AC7" s="7"/>
      <c r="AD7" s="7"/>
      <c r="AE7" s="7"/>
      <c r="AF7" s="7"/>
      <c r="AG7" s="7"/>
      <c r="AH7" s="7"/>
      <c r="AI7" s="7"/>
      <c r="AJ7" s="7"/>
      <c r="AK7" s="7"/>
      <c r="AL7" s="7"/>
      <c r="AM7" s="7"/>
      <c r="AN7" s="7"/>
      <c r="AO7" s="7"/>
      <c r="AP7" s="7"/>
      <c r="AQ7" s="7"/>
      <c r="AR7" s="7"/>
      <c r="AS7" s="7"/>
      <c r="AT7" s="7"/>
      <c r="AU7" s="7"/>
      <c r="AV7" s="7"/>
      <c r="AW7" s="7"/>
      <c r="AX7" s="7"/>
      <c r="AY7" s="7"/>
      <c r="AZ7" s="7"/>
      <c r="BA7" s="7"/>
      <c r="BB7" s="7"/>
      <c r="BC7" s="7"/>
      <c r="BD7" s="7"/>
      <c r="BE7" s="7"/>
      <c r="BF7" s="7"/>
      <c r="BG7" s="7"/>
      <c r="BH7" s="7"/>
      <c r="BI7" s="7"/>
      <c r="BJ7" s="7"/>
      <c r="BK7" s="7"/>
      <c r="BL7" s="7"/>
      <c r="BM7" s="7"/>
      <c r="BN7" s="7"/>
      <c r="BO7" s="7"/>
      <c r="BP7" s="7"/>
      <c r="BQ7" s="7"/>
      <c r="BR7" s="7"/>
      <c r="BS7" s="7"/>
      <c r="BT7" s="7"/>
      <c r="BU7" s="7"/>
      <c r="BV7" s="7"/>
      <c r="BW7" s="7"/>
      <c r="BX7" s="7"/>
      <c r="BY7" s="7"/>
      <c r="BZ7" s="7"/>
      <c r="CA7" s="7"/>
      <c r="CB7" s="7"/>
      <c r="CC7" s="7"/>
      <c r="CD7" s="7"/>
      <c r="CE7" s="7"/>
      <c r="CF7" s="7"/>
      <c r="CG7" s="7"/>
      <c r="CH7" s="7"/>
      <c r="CI7" s="7"/>
      <c r="CJ7" s="7"/>
      <c r="CK7" s="7"/>
      <c r="CL7" s="7"/>
      <c r="CM7" s="7"/>
      <c r="CN7" s="7"/>
      <c r="CO7" s="7"/>
      <c r="CP7" s="7"/>
      <c r="CQ7" s="7"/>
      <c r="CR7" s="7"/>
      <c r="CS7" s="7"/>
      <c r="CT7" s="7"/>
      <c r="CU7" s="7"/>
      <c r="CV7" s="7"/>
      <c r="CW7" s="7"/>
      <c r="CX7" s="7"/>
      <c r="CY7" s="7"/>
      <c r="CZ7" s="7"/>
      <c r="DA7" s="7"/>
      <c r="DB7" s="7"/>
      <c r="DC7" s="7"/>
      <c r="DD7" s="7"/>
      <c r="DE7" s="7"/>
      <c r="DF7" s="7"/>
      <c r="DG7" s="7"/>
      <c r="DH7" s="7"/>
      <c r="DI7" s="7"/>
      <c r="DJ7" s="7"/>
    </row>
    <row r="8" spans="1:114" x14ac:dyDescent="0.35">
      <c r="H8" s="1"/>
    </row>
    <row r="9" spans="1:114" x14ac:dyDescent="0.35"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D9" s="1" t="s">
        <v>238</v>
      </c>
      <c r="CG9" s="1" t="s">
        <v>242</v>
      </c>
      <c r="CJ9" s="1" t="s">
        <v>244</v>
      </c>
      <c r="CM9" s="1" t="s">
        <v>246</v>
      </c>
      <c r="CP9" s="1" t="s">
        <v>250</v>
      </c>
      <c r="CS9" t="s">
        <v>291</v>
      </c>
      <c r="CV9" s="1" t="s">
        <v>253</v>
      </c>
      <c r="CY9" s="1" t="s">
        <v>256</v>
      </c>
    </row>
    <row r="10" spans="1:114" x14ac:dyDescent="0.35">
      <c r="AE10">
        <f>AVERAGE(AE3:AE6)</f>
        <v>73.75</v>
      </c>
      <c r="AF10">
        <f>AVERAGE(AF3:AF6)</f>
        <v>5</v>
      </c>
      <c r="AR10">
        <f>AVERAGE(AR3:AR6)</f>
        <v>9.75</v>
      </c>
      <c r="BC10" s="7"/>
      <c r="BD10" s="7"/>
      <c r="BE10" s="7"/>
      <c r="BF10" s="7"/>
      <c r="BG10" s="7"/>
      <c r="BJ10" s="7"/>
      <c r="BK10" s="7"/>
      <c r="BL10" s="7"/>
      <c r="BM10" s="7"/>
      <c r="BN10" s="7"/>
      <c r="BT10">
        <f t="shared" ref="BT10:CB10" si="1">AVERAGE(BT3:BT6)</f>
        <v>7</v>
      </c>
      <c r="BU10">
        <f t="shared" si="1"/>
        <v>6.5</v>
      </c>
      <c r="BV10">
        <f t="shared" si="1"/>
        <v>5.25</v>
      </c>
      <c r="BW10">
        <f t="shared" si="1"/>
        <v>5.75</v>
      </c>
      <c r="BX10">
        <f t="shared" si="1"/>
        <v>6</v>
      </c>
      <c r="BY10">
        <f t="shared" si="1"/>
        <v>4.5</v>
      </c>
      <c r="BZ10">
        <f t="shared" si="1"/>
        <v>5.75</v>
      </c>
      <c r="CA10">
        <f t="shared" si="1"/>
        <v>5</v>
      </c>
      <c r="CB10">
        <f t="shared" si="1"/>
        <v>5.5</v>
      </c>
      <c r="CD10" s="1" t="s">
        <v>207</v>
      </c>
      <c r="CE10">
        <f>SUM(CM3:CM6)</f>
        <v>0</v>
      </c>
      <c r="CG10" s="1" t="s">
        <v>241</v>
      </c>
      <c r="CH10">
        <f>SUM(CQ3:CQ6)</f>
        <v>4</v>
      </c>
      <c r="CJ10" s="1" t="s">
        <v>197</v>
      </c>
      <c r="CK10">
        <f>SUM(CS3:CS6)</f>
        <v>0</v>
      </c>
      <c r="CM10" s="1" t="s">
        <v>247</v>
      </c>
      <c r="CN10">
        <f>SUM(CV3:CV6)</f>
        <v>1</v>
      </c>
      <c r="CP10" s="1" t="s">
        <v>197</v>
      </c>
      <c r="CQ10">
        <f>SUM(CY3:CY6)</f>
        <v>2</v>
      </c>
      <c r="CS10" t="s">
        <v>292</v>
      </c>
      <c r="CT10">
        <f>SUM(DB3:DB6)</f>
        <v>0</v>
      </c>
      <c r="CV10" s="1" t="s">
        <v>197</v>
      </c>
      <c r="CW10">
        <f>SUM(DE3:DE6)</f>
        <v>3</v>
      </c>
      <c r="CY10" s="1" t="s">
        <v>207</v>
      </c>
      <c r="CZ10">
        <f>SUM(DH3:DH6)</f>
        <v>1</v>
      </c>
    </row>
    <row r="11" spans="1:114" x14ac:dyDescent="0.35"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J11" s="7"/>
      <c r="BK11" s="7"/>
      <c r="BL11" s="7"/>
      <c r="BM11" s="7"/>
      <c r="BN11" s="7"/>
      <c r="CD11" s="1" t="s">
        <v>239</v>
      </c>
      <c r="CE11">
        <f>SUM(CN3:CN6)</f>
        <v>3</v>
      </c>
      <c r="CG11" s="1" t="s">
        <v>243</v>
      </c>
      <c r="CH11">
        <f>SUM(CR3:CR6)</f>
        <v>0</v>
      </c>
      <c r="CJ11" s="1" t="s">
        <v>245</v>
      </c>
      <c r="CK11">
        <f>SUM(CT3:CT6)</f>
        <v>0</v>
      </c>
      <c r="CM11" s="1" t="s">
        <v>248</v>
      </c>
      <c r="CN11">
        <f>SUM(CW3:CW6)</f>
        <v>1</v>
      </c>
      <c r="CP11" s="1" t="s">
        <v>252</v>
      </c>
      <c r="CQ11">
        <f>SUM(CZ3:CZ6)</f>
        <v>1</v>
      </c>
      <c r="CS11" t="s">
        <v>293</v>
      </c>
      <c r="CT11">
        <f>SUM(DC3:DC6)</f>
        <v>1</v>
      </c>
      <c r="CV11" s="1" t="s">
        <v>254</v>
      </c>
      <c r="CW11">
        <f>SUM(DF3:DF6)</f>
        <v>1</v>
      </c>
      <c r="CY11" s="1" t="s">
        <v>257</v>
      </c>
      <c r="CZ11">
        <f>SUM(DI3:DI6)</f>
        <v>3</v>
      </c>
    </row>
    <row r="12" spans="1:114" x14ac:dyDescent="0.35">
      <c r="B12" s="7"/>
      <c r="C12" s="8" t="s">
        <v>175</v>
      </c>
      <c r="D12" s="7"/>
      <c r="E12" s="7"/>
      <c r="F12" s="8" t="s">
        <v>181</v>
      </c>
      <c r="G12" s="7"/>
      <c r="H12" s="7"/>
      <c r="I12" s="7"/>
      <c r="J12" s="7" t="s">
        <v>184</v>
      </c>
      <c r="K12" s="7"/>
      <c r="L12" s="7"/>
      <c r="M12" s="8" t="s">
        <v>295</v>
      </c>
      <c r="N12" s="7"/>
      <c r="O12" s="7"/>
      <c r="P12" s="7" t="s">
        <v>265</v>
      </c>
      <c r="Q12" s="7"/>
      <c r="S12" s="7" t="s">
        <v>268</v>
      </c>
      <c r="T12" s="7"/>
      <c r="U12" s="7"/>
      <c r="V12" s="7" t="s">
        <v>273</v>
      </c>
      <c r="W12" s="7"/>
      <c r="X12" s="7"/>
      <c r="Y12" s="7" t="s">
        <v>296</v>
      </c>
      <c r="Z12" s="7"/>
      <c r="AA12" s="7"/>
      <c r="AB12" s="8" t="s">
        <v>190</v>
      </c>
      <c r="AE12" s="7" t="s">
        <v>281</v>
      </c>
      <c r="AF12" s="7"/>
      <c r="AH12" s="7" t="s">
        <v>282</v>
      </c>
      <c r="AI12" s="7"/>
      <c r="AJ12" s="7"/>
      <c r="AK12" s="7" t="s">
        <v>283</v>
      </c>
      <c r="AL12" s="7"/>
      <c r="AM12" s="7"/>
      <c r="AN12" s="7" t="s">
        <v>195</v>
      </c>
      <c r="AO12" s="7"/>
      <c r="AP12" s="7"/>
      <c r="AQ12" s="7" t="s">
        <v>196</v>
      </c>
      <c r="AR12" s="7"/>
      <c r="AT12" s="7" t="s">
        <v>290</v>
      </c>
      <c r="AW12" s="8" t="s">
        <v>200</v>
      </c>
      <c r="AZ12" s="1" t="s">
        <v>204</v>
      </c>
      <c r="BC12" s="8" t="s">
        <v>205</v>
      </c>
      <c r="BF12" s="1" t="s">
        <v>208</v>
      </c>
      <c r="BI12" s="1" t="s">
        <v>210</v>
      </c>
      <c r="BL12" s="1" t="s">
        <v>214</v>
      </c>
      <c r="BO12" s="8" t="s">
        <v>217</v>
      </c>
      <c r="BP12" s="7"/>
      <c r="BU12" s="1" t="s">
        <v>227</v>
      </c>
      <c r="BX12" s="1" t="s">
        <v>230</v>
      </c>
      <c r="CA12" s="1" t="s">
        <v>235</v>
      </c>
      <c r="CD12" s="1" t="s">
        <v>240</v>
      </c>
      <c r="CE12">
        <f>SUM(CO3:CO6)</f>
        <v>1</v>
      </c>
      <c r="CG12" s="1" t="s">
        <v>189</v>
      </c>
      <c r="CH12">
        <v>0</v>
      </c>
      <c r="CJ12" s="1" t="s">
        <v>191</v>
      </c>
      <c r="CK12">
        <f>SUM(CU3:CU6)</f>
        <v>4</v>
      </c>
      <c r="CM12" s="1" t="s">
        <v>249</v>
      </c>
      <c r="CN12">
        <f>SUM(CX3:CX6)</f>
        <v>2</v>
      </c>
      <c r="CO12" s="7"/>
      <c r="CP12" s="8" t="s">
        <v>251</v>
      </c>
      <c r="CQ12" s="7">
        <f>SUM(DA3:DA6)</f>
        <v>1</v>
      </c>
      <c r="CR12" s="7"/>
      <c r="CS12" s="7" t="s">
        <v>294</v>
      </c>
      <c r="CT12" s="7">
        <f>SUM(DD3:DD6)</f>
        <v>3</v>
      </c>
      <c r="CU12" s="7"/>
      <c r="CV12" s="8" t="s">
        <v>255</v>
      </c>
      <c r="CW12" s="7">
        <f>SUM(DG3:DG6)</f>
        <v>0</v>
      </c>
      <c r="CX12" s="7"/>
      <c r="CY12" s="8" t="s">
        <v>258</v>
      </c>
      <c r="CZ12" s="7">
        <f>SUM(DJ3:DJ6)</f>
        <v>0</v>
      </c>
    </row>
    <row r="13" spans="1:114" ht="15.5" x14ac:dyDescent="0.35">
      <c r="C13" s="1" t="s">
        <v>176</v>
      </c>
      <c r="D13">
        <f>SUM(C3:C6)</f>
        <v>0</v>
      </c>
      <c r="F13" s="1" t="s">
        <v>182</v>
      </c>
      <c r="G13">
        <f>SUM(I3:I6)</f>
        <v>4</v>
      </c>
      <c r="J13" t="s">
        <v>185</v>
      </c>
      <c r="K13">
        <f>SUM(J3:J6)</f>
        <v>2</v>
      </c>
      <c r="M13" s="1" t="s">
        <v>260</v>
      </c>
      <c r="N13">
        <f>SUM(O3:O6)</f>
        <v>0</v>
      </c>
      <c r="P13" t="s">
        <v>266</v>
      </c>
      <c r="Q13">
        <f>SUM(T3:T6)</f>
        <v>4</v>
      </c>
      <c r="S13" t="s">
        <v>269</v>
      </c>
      <c r="T13">
        <f>SUM(V3:V6)</f>
        <v>0</v>
      </c>
      <c r="V13" t="s">
        <v>278</v>
      </c>
      <c r="W13">
        <f>SUM(Z3:Z6)</f>
        <v>0</v>
      </c>
      <c r="Y13" t="s">
        <v>29</v>
      </c>
      <c r="Z13">
        <f>SUM(AG3:AG6)</f>
        <v>2</v>
      </c>
      <c r="AB13" s="7" t="s">
        <v>191</v>
      </c>
      <c r="AC13" s="7">
        <f>SUM(AO3:AO6)</f>
        <v>4</v>
      </c>
      <c r="AD13" s="7"/>
      <c r="AE13" s="7" t="s">
        <v>191</v>
      </c>
      <c r="AF13" s="7">
        <f>SUM(AQ3:AQ6)</f>
        <v>4</v>
      </c>
      <c r="AG13" s="7"/>
      <c r="AH13" s="7" t="s">
        <v>209</v>
      </c>
      <c r="AI13" s="7">
        <f>SUM(AS3:AS6)</f>
        <v>4</v>
      </c>
      <c r="AJ13" s="7"/>
      <c r="AK13" s="7" t="s">
        <v>284</v>
      </c>
      <c r="AL13" s="7">
        <f>SUM(AU3:AU6)</f>
        <v>1</v>
      </c>
      <c r="AM13" s="7"/>
      <c r="AN13" s="7" t="s">
        <v>209</v>
      </c>
      <c r="AO13" s="7">
        <f>SUM(AY3:AY6)</f>
        <v>4</v>
      </c>
      <c r="AP13" s="7"/>
      <c r="AQ13" t="s">
        <v>197</v>
      </c>
      <c r="AR13">
        <f>SUM(AZ3:AZ6)</f>
        <v>1</v>
      </c>
      <c r="AT13" s="7" t="s">
        <v>209</v>
      </c>
      <c r="AU13" s="7">
        <f>SUM(BC3:BC6)</f>
        <v>4</v>
      </c>
      <c r="AV13" s="7"/>
      <c r="AW13" s="8" t="s">
        <v>201</v>
      </c>
      <c r="AX13" s="7">
        <f>SUM(BE3:BE6)</f>
        <v>1</v>
      </c>
      <c r="AY13" s="7"/>
      <c r="AZ13" s="8" t="s">
        <v>201</v>
      </c>
      <c r="BA13" s="7">
        <f>SUM(BH3:BH6)</f>
        <v>4</v>
      </c>
      <c r="BB13" s="7"/>
      <c r="BC13" s="8" t="s">
        <v>191</v>
      </c>
      <c r="BD13" s="7">
        <f>SUM(BK3:BK6)</f>
        <v>3</v>
      </c>
      <c r="BE13" s="7"/>
      <c r="BF13" s="8" t="s">
        <v>209</v>
      </c>
      <c r="BG13" s="7">
        <f>SUM(BN3:BN6)</f>
        <v>4</v>
      </c>
      <c r="BI13" s="1" t="s">
        <v>211</v>
      </c>
      <c r="BJ13" s="7">
        <f>SUM(BP3:BP6)-BJ15</f>
        <v>4</v>
      </c>
      <c r="BK13" s="7"/>
      <c r="BL13" s="8" t="s">
        <v>215</v>
      </c>
      <c r="BM13" s="7">
        <f>SUM(BR3:BR6)-BM15</f>
        <v>3</v>
      </c>
      <c r="BN13" s="7"/>
      <c r="BO13" s="1" t="s">
        <v>218</v>
      </c>
      <c r="BP13">
        <f>AVERAGE(BT3:BT6)</f>
        <v>7</v>
      </c>
      <c r="BR13" s="1" t="s">
        <v>223</v>
      </c>
      <c r="BS13">
        <f>BX10</f>
        <v>6</v>
      </c>
      <c r="BU13" s="1" t="s">
        <v>197</v>
      </c>
      <c r="BV13">
        <f>SUM(CC3:CC6)</f>
        <v>2</v>
      </c>
      <c r="BX13" s="1" t="s">
        <v>231</v>
      </c>
      <c r="BY13">
        <f>SUM(CF3:CF6)</f>
        <v>0</v>
      </c>
      <c r="CA13" s="1" t="s">
        <v>236</v>
      </c>
      <c r="CB13">
        <f>SUM(CJ3:CJ6)</f>
        <v>1</v>
      </c>
      <c r="CD13" s="2" t="s">
        <v>241</v>
      </c>
      <c r="CE13">
        <f>SUM(CP3:CP6)</f>
        <v>0</v>
      </c>
      <c r="CJ13" s="7" t="s">
        <v>189</v>
      </c>
      <c r="CK13" s="7">
        <v>0</v>
      </c>
      <c r="CM13" s="7" t="s">
        <v>189</v>
      </c>
      <c r="CN13" s="7">
        <v>0</v>
      </c>
      <c r="CO13" s="7"/>
      <c r="CP13" s="8" t="s">
        <v>189</v>
      </c>
      <c r="CQ13" s="7">
        <v>0</v>
      </c>
      <c r="CR13" s="7"/>
      <c r="CS13" s="7" t="s">
        <v>189</v>
      </c>
      <c r="CT13" s="7">
        <v>0</v>
      </c>
      <c r="CU13" s="7"/>
      <c r="CV13" s="8" t="s">
        <v>189</v>
      </c>
      <c r="CW13" s="7">
        <v>0</v>
      </c>
      <c r="CX13" s="7"/>
      <c r="CY13" s="8" t="s">
        <v>189</v>
      </c>
      <c r="CZ13" s="7">
        <v>0</v>
      </c>
    </row>
    <row r="14" spans="1:114" x14ac:dyDescent="0.35">
      <c r="C14" s="1" t="s">
        <v>178</v>
      </c>
      <c r="D14">
        <f>SUM(D3:D6)</f>
        <v>0</v>
      </c>
      <c r="F14" t="s">
        <v>183</v>
      </c>
      <c r="G14" s="7">
        <f>4-G13-G15</f>
        <v>0</v>
      </c>
      <c r="J14" t="s">
        <v>186</v>
      </c>
      <c r="K14">
        <f>SUM(K3:K6)</f>
        <v>2</v>
      </c>
      <c r="M14" s="1" t="s">
        <v>261</v>
      </c>
      <c r="N14">
        <f>SUM(P3:P6)</f>
        <v>0</v>
      </c>
      <c r="P14" t="s">
        <v>267</v>
      </c>
      <c r="Q14" s="7">
        <f>SUM(U3:U6)</f>
        <v>0</v>
      </c>
      <c r="S14" t="s">
        <v>270</v>
      </c>
      <c r="T14">
        <f>SUM(W3:W6)</f>
        <v>4</v>
      </c>
      <c r="V14" t="s">
        <v>274</v>
      </c>
      <c r="W14">
        <f>SUM(AA3:AA6)</f>
        <v>2</v>
      </c>
      <c r="Y14" t="s">
        <v>159</v>
      </c>
      <c r="Z14">
        <f>SUM(AH3:AH6)</f>
        <v>0</v>
      </c>
      <c r="AB14" s="7" t="s">
        <v>197</v>
      </c>
      <c r="AC14" s="7">
        <f>SUM(AP3:AP6)</f>
        <v>0</v>
      </c>
      <c r="AD14" s="7"/>
      <c r="AE14" s="7" t="s">
        <v>197</v>
      </c>
      <c r="AF14" s="7">
        <v>0</v>
      </c>
      <c r="AG14" s="7"/>
      <c r="AH14" s="7" t="s">
        <v>197</v>
      </c>
      <c r="AI14" s="7">
        <f>SUM(AT3:AT6)</f>
        <v>0</v>
      </c>
      <c r="AJ14" s="7"/>
      <c r="AK14" s="7" t="s">
        <v>193</v>
      </c>
      <c r="AL14" s="7">
        <f>SUM(AV3:AV6)</f>
        <v>1</v>
      </c>
      <c r="AM14" s="7"/>
      <c r="AN14" s="7" t="s">
        <v>197</v>
      </c>
      <c r="AO14" s="7">
        <v>0</v>
      </c>
      <c r="AP14" s="7"/>
      <c r="AQ14" t="s">
        <v>198</v>
      </c>
      <c r="AR14">
        <f>SUM(BA3:BA6)</f>
        <v>1</v>
      </c>
      <c r="AT14" s="7" t="s">
        <v>197</v>
      </c>
      <c r="AU14" s="7">
        <f>SUM(BD3:BD6)</f>
        <v>0</v>
      </c>
      <c r="AV14" s="7"/>
      <c r="AW14" s="8" t="s">
        <v>202</v>
      </c>
      <c r="AX14" s="7">
        <f>SUM(BF3:BF6)</f>
        <v>3</v>
      </c>
      <c r="AY14" s="7"/>
      <c r="AZ14" s="8" t="s">
        <v>202</v>
      </c>
      <c r="BA14" s="7">
        <f>SUM(BI3:BI6)</f>
        <v>1</v>
      </c>
      <c r="BB14" s="7"/>
      <c r="BC14" s="8" t="s">
        <v>206</v>
      </c>
      <c r="BD14" s="7">
        <f>SUM(BL3:BL6)</f>
        <v>1</v>
      </c>
      <c r="BE14" s="7"/>
      <c r="BF14" s="8" t="s">
        <v>192</v>
      </c>
      <c r="BG14" s="7">
        <f>SUM(BO3:BO6)</f>
        <v>0</v>
      </c>
      <c r="BI14" s="1" t="s">
        <v>212</v>
      </c>
      <c r="BJ14" s="7">
        <f>SUM(BQ3:BQ6)-BJ15</f>
        <v>0</v>
      </c>
      <c r="BK14" s="7"/>
      <c r="BL14" s="8" t="s">
        <v>216</v>
      </c>
      <c r="BM14" s="7">
        <f>SUM(BS3:BS6)-BM15</f>
        <v>0</v>
      </c>
      <c r="BN14" s="7"/>
      <c r="BO14" s="1" t="s">
        <v>219</v>
      </c>
      <c r="BP14">
        <f>BU10</f>
        <v>6.5</v>
      </c>
      <c r="BR14" s="1" t="s">
        <v>224</v>
      </c>
      <c r="BS14">
        <f>BY10</f>
        <v>4.5</v>
      </c>
      <c r="BU14" s="1" t="s">
        <v>228</v>
      </c>
      <c r="BV14">
        <f>SUM(CD3:CD6)</f>
        <v>2</v>
      </c>
      <c r="BX14" s="1" t="s">
        <v>232</v>
      </c>
      <c r="BY14">
        <f>SUM(CG3:CG6)</f>
        <v>0</v>
      </c>
      <c r="CA14" s="1" t="s">
        <v>237</v>
      </c>
      <c r="CB14">
        <f>SUM(CK3:CK6)</f>
        <v>0</v>
      </c>
      <c r="CD14" s="1" t="s">
        <v>189</v>
      </c>
      <c r="CE14" s="7">
        <v>0</v>
      </c>
    </row>
    <row r="15" spans="1:114" x14ac:dyDescent="0.35">
      <c r="C15" s="1" t="s">
        <v>177</v>
      </c>
      <c r="D15">
        <f>SUM(E3:E6)</f>
        <v>1</v>
      </c>
      <c r="F15" t="s">
        <v>259</v>
      </c>
      <c r="G15" s="7">
        <v>0</v>
      </c>
      <c r="J15" t="s">
        <v>187</v>
      </c>
      <c r="K15">
        <f>SUM(L3:L6)</f>
        <v>0</v>
      </c>
      <c r="M15" s="1" t="s">
        <v>262</v>
      </c>
      <c r="N15">
        <f>SUM(Q3:Q6)</f>
        <v>1</v>
      </c>
      <c r="P15" t="s">
        <v>259</v>
      </c>
      <c r="Q15" s="7">
        <v>0</v>
      </c>
      <c r="S15" t="s">
        <v>271</v>
      </c>
      <c r="T15">
        <f>SUM(X3:X6)</f>
        <v>0</v>
      </c>
      <c r="V15" t="s">
        <v>275</v>
      </c>
      <c r="W15">
        <f>SUM(AB3:AB6)</f>
        <v>1</v>
      </c>
      <c r="Y15" t="s">
        <v>30</v>
      </c>
      <c r="Z15">
        <f>SUM(AI3:AI6)</f>
        <v>0</v>
      </c>
      <c r="AB15" s="7" t="s">
        <v>189</v>
      </c>
      <c r="AC15" s="7">
        <v>0</v>
      </c>
      <c r="AD15" s="7"/>
      <c r="AE15" s="7" t="s">
        <v>189</v>
      </c>
      <c r="AF15" s="7">
        <v>0</v>
      </c>
      <c r="AG15" s="7"/>
      <c r="AH15" s="7" t="s">
        <v>189</v>
      </c>
      <c r="AI15" s="7">
        <v>0</v>
      </c>
      <c r="AJ15" s="7"/>
      <c r="AK15" s="7" t="s">
        <v>194</v>
      </c>
      <c r="AL15" s="7">
        <f>SUM(AW3:AW6)</f>
        <v>2</v>
      </c>
      <c r="AM15" s="7"/>
      <c r="AN15" s="7" t="s">
        <v>189</v>
      </c>
      <c r="AO15" s="7">
        <v>0</v>
      </c>
      <c r="AP15" s="7"/>
      <c r="AQ15" t="s">
        <v>199</v>
      </c>
      <c r="AR15">
        <f>SUM(BB3:BB6)</f>
        <v>2</v>
      </c>
      <c r="AT15" s="7" t="s">
        <v>189</v>
      </c>
      <c r="AU15" s="7">
        <v>0</v>
      </c>
      <c r="AV15" s="7"/>
      <c r="AW15" s="8" t="s">
        <v>203</v>
      </c>
      <c r="AX15" s="7">
        <f>SUM(BG3:BG6)</f>
        <v>0</v>
      </c>
      <c r="AY15" s="7"/>
      <c r="AZ15" s="8" t="s">
        <v>203</v>
      </c>
      <c r="BA15" s="7">
        <f>SUM(BJ3:BJ6)</f>
        <v>0</v>
      </c>
      <c r="BB15" s="7"/>
      <c r="BC15" s="8" t="s">
        <v>207</v>
      </c>
      <c r="BD15" s="7">
        <f>SUM(BM3:BM6)</f>
        <v>0</v>
      </c>
      <c r="BE15" s="7"/>
      <c r="BF15" s="8" t="s">
        <v>189</v>
      </c>
      <c r="BG15" s="7">
        <v>0</v>
      </c>
      <c r="BI15" s="1" t="s">
        <v>213</v>
      </c>
      <c r="BJ15" s="7">
        <v>0</v>
      </c>
      <c r="BK15" s="7"/>
      <c r="BL15" s="8" t="s">
        <v>213</v>
      </c>
      <c r="BM15" s="7">
        <v>1</v>
      </c>
      <c r="BN15" s="7"/>
      <c r="BO15" s="1" t="s">
        <v>220</v>
      </c>
      <c r="BP15">
        <f>BV10</f>
        <v>5.25</v>
      </c>
      <c r="BR15" s="1" t="s">
        <v>222</v>
      </c>
      <c r="BS15">
        <f>BZ10</f>
        <v>5.75</v>
      </c>
      <c r="BU15" s="1" t="s">
        <v>229</v>
      </c>
      <c r="BV15" s="7">
        <f>SUM(CE3:CE6)</f>
        <v>0</v>
      </c>
      <c r="BW15" s="7"/>
      <c r="BX15" s="8" t="s">
        <v>233</v>
      </c>
      <c r="BY15" s="7">
        <f>SUM(CH3:CH6)</f>
        <v>2</v>
      </c>
      <c r="BZ15" s="7"/>
      <c r="CA15" s="8" t="s">
        <v>213</v>
      </c>
      <c r="CB15" s="7">
        <f>SUM(CL3:CL6)</f>
        <v>3</v>
      </c>
      <c r="CC15" s="7"/>
    </row>
    <row r="16" spans="1:114" ht="15.5" x14ac:dyDescent="0.35">
      <c r="C16" s="2" t="s">
        <v>179</v>
      </c>
      <c r="D16">
        <f>SUM(F3:F6)</f>
        <v>2</v>
      </c>
      <c r="J16" t="s">
        <v>188</v>
      </c>
      <c r="K16">
        <f>SUM(M3:M6)</f>
        <v>0</v>
      </c>
      <c r="M16" s="1" t="s">
        <v>263</v>
      </c>
      <c r="N16">
        <f>SUM(R3:R6)</f>
        <v>1</v>
      </c>
      <c r="S16" t="s">
        <v>272</v>
      </c>
      <c r="T16">
        <f>SUM(Y3:Y6)</f>
        <v>0</v>
      </c>
      <c r="V16" t="s">
        <v>276</v>
      </c>
      <c r="W16">
        <f>SUM(AC3:AC6)</f>
        <v>0</v>
      </c>
      <c r="Y16" t="s">
        <v>31</v>
      </c>
      <c r="Z16">
        <f>SUM(AJ3:AJ6)</f>
        <v>1</v>
      </c>
      <c r="AB16" s="7"/>
      <c r="AC16" s="7"/>
      <c r="AD16" s="7"/>
      <c r="AE16" s="7"/>
      <c r="AF16" s="7"/>
      <c r="AG16" s="7"/>
      <c r="AH16" s="7" t="s">
        <v>189</v>
      </c>
      <c r="AI16" s="7">
        <v>0</v>
      </c>
      <c r="AJ16" s="7"/>
      <c r="AK16" s="7" t="s">
        <v>285</v>
      </c>
      <c r="AL16" s="7">
        <f>SUM(AX3:AX6)</f>
        <v>0</v>
      </c>
      <c r="AM16" s="7"/>
      <c r="AN16" s="7"/>
      <c r="AO16" s="7"/>
      <c r="AP16" s="7"/>
      <c r="AQ16" s="7" t="s">
        <v>189</v>
      </c>
      <c r="AR16" s="7">
        <v>0</v>
      </c>
      <c r="AT16" s="7"/>
      <c r="AU16" s="7"/>
      <c r="AV16" s="7"/>
      <c r="AW16" s="8" t="s">
        <v>189</v>
      </c>
      <c r="AX16" s="7">
        <v>0</v>
      </c>
      <c r="AY16" s="7"/>
      <c r="AZ16" s="8" t="s">
        <v>189</v>
      </c>
      <c r="BA16" s="7">
        <v>0</v>
      </c>
      <c r="BB16" s="7"/>
      <c r="BC16" s="8" t="s">
        <v>189</v>
      </c>
      <c r="BD16" s="7">
        <v>0</v>
      </c>
      <c r="BE16" s="7"/>
      <c r="BF16" s="7"/>
      <c r="BG16" s="7"/>
      <c r="BI16" s="1" t="s">
        <v>189</v>
      </c>
      <c r="BJ16" s="7">
        <v>0</v>
      </c>
      <c r="BK16" s="7"/>
      <c r="BL16" s="8" t="s">
        <v>189</v>
      </c>
      <c r="BM16" s="7">
        <v>0</v>
      </c>
      <c r="BN16" s="7"/>
      <c r="BO16" s="2" t="s">
        <v>221</v>
      </c>
      <c r="BP16">
        <f>BW10</f>
        <v>5.75</v>
      </c>
      <c r="BR16" s="2" t="s">
        <v>225</v>
      </c>
      <c r="BS16">
        <f>CA10</f>
        <v>5</v>
      </c>
      <c r="BU16" s="7" t="s">
        <v>189</v>
      </c>
      <c r="BV16" s="7">
        <v>0</v>
      </c>
      <c r="BW16" s="7"/>
      <c r="BX16" s="10" t="s">
        <v>234</v>
      </c>
      <c r="BY16" s="7">
        <f>SUM(CI3:CI6)</f>
        <v>2</v>
      </c>
      <c r="BZ16" s="7"/>
      <c r="CA16" s="8" t="s">
        <v>189</v>
      </c>
      <c r="CB16" s="7">
        <v>0</v>
      </c>
      <c r="CC16" s="7"/>
    </row>
    <row r="17" spans="3:81" ht="15.5" x14ac:dyDescent="0.35">
      <c r="C17" s="2" t="s">
        <v>180</v>
      </c>
      <c r="D17">
        <f>SUM(G3:G6)</f>
        <v>1</v>
      </c>
      <c r="J17" t="s">
        <v>35</v>
      </c>
      <c r="K17">
        <f>SUM(N3:N6)</f>
        <v>0</v>
      </c>
      <c r="M17" s="2" t="s">
        <v>264</v>
      </c>
      <c r="N17">
        <f>SUM(S3:S6)</f>
        <v>2</v>
      </c>
      <c r="S17" t="s">
        <v>259</v>
      </c>
      <c r="T17" s="7">
        <v>0</v>
      </c>
      <c r="V17" t="s">
        <v>277</v>
      </c>
      <c r="W17">
        <f>SUM(AD3:AD6)</f>
        <v>0</v>
      </c>
      <c r="Y17" t="s">
        <v>279</v>
      </c>
      <c r="Z17">
        <f>SUM(AI3:AI6)</f>
        <v>0</v>
      </c>
      <c r="AB17" s="7"/>
      <c r="AC17" s="7"/>
      <c r="AD17" s="7"/>
      <c r="AE17" s="7"/>
      <c r="AF17" s="7"/>
      <c r="AG17" s="7"/>
      <c r="AH17" s="7"/>
      <c r="AI17" s="7"/>
      <c r="AJ17" s="7"/>
      <c r="AK17" s="7" t="s">
        <v>189</v>
      </c>
      <c r="AL17" s="7">
        <v>0</v>
      </c>
      <c r="AM17" s="7"/>
      <c r="AN17" s="7"/>
      <c r="AO17" s="7"/>
      <c r="AP17" s="7"/>
      <c r="AT17" s="7"/>
      <c r="AU17" s="7"/>
      <c r="AV17" s="7"/>
      <c r="AW17" s="7"/>
      <c r="AX17" s="7"/>
      <c r="AY17" s="7"/>
      <c r="AZ17" s="7"/>
      <c r="BA17" s="7"/>
      <c r="BB17" s="7"/>
      <c r="BC17" s="8" t="s">
        <v>189</v>
      </c>
      <c r="BD17" s="7">
        <v>0</v>
      </c>
      <c r="BJ17" s="7"/>
      <c r="BK17" s="7"/>
      <c r="BL17" s="7"/>
      <c r="BM17" s="7"/>
      <c r="BN17" s="7"/>
      <c r="BR17" s="2" t="s">
        <v>226</v>
      </c>
      <c r="BS17">
        <f>CB10</f>
        <v>5.5</v>
      </c>
      <c r="BV17" s="7"/>
      <c r="BW17" s="7"/>
      <c r="BX17" s="7" t="s">
        <v>189</v>
      </c>
      <c r="BY17" s="7">
        <v>0</v>
      </c>
      <c r="BZ17" s="7"/>
      <c r="CA17" s="7"/>
      <c r="CB17" s="7"/>
      <c r="CC17" s="7"/>
    </row>
    <row r="18" spans="3:81" x14ac:dyDescent="0.35">
      <c r="J18" t="s">
        <v>259</v>
      </c>
      <c r="K18" s="7">
        <v>0</v>
      </c>
      <c r="M18" t="s">
        <v>259</v>
      </c>
      <c r="N18" s="7">
        <v>0</v>
      </c>
      <c r="V18" s="7" t="s">
        <v>189</v>
      </c>
      <c r="W18" s="9">
        <v>1</v>
      </c>
      <c r="Y18" t="s">
        <v>280</v>
      </c>
      <c r="Z18">
        <f>SUM(AI3:AI6)</f>
        <v>0</v>
      </c>
      <c r="AB18" s="7"/>
      <c r="AC18" s="7"/>
      <c r="AD18" s="7"/>
      <c r="AE18" s="7"/>
      <c r="AF18" s="7"/>
      <c r="AG18" s="7"/>
      <c r="AH18" s="7"/>
      <c r="AI18" s="7"/>
      <c r="AJ18" s="7"/>
      <c r="AK18" s="7"/>
      <c r="AL18" s="7"/>
      <c r="AM18" s="7"/>
      <c r="AN18" s="7"/>
      <c r="AO18" s="7"/>
      <c r="AP18" s="7"/>
      <c r="BJ18" s="7"/>
      <c r="BK18" s="7"/>
      <c r="BL18" s="7"/>
      <c r="BM18" s="7"/>
      <c r="BN18" s="7"/>
      <c r="BV18" s="7"/>
      <c r="BW18" s="7"/>
      <c r="BX18" s="7"/>
      <c r="BY18" s="7"/>
      <c r="BZ18" s="7"/>
      <c r="CA18" s="7"/>
      <c r="CB18" s="7"/>
      <c r="CC18" s="7"/>
    </row>
    <row r="19" spans="3:81" x14ac:dyDescent="0.35">
      <c r="C19" t="s">
        <v>311</v>
      </c>
      <c r="Y19" t="s">
        <v>35</v>
      </c>
      <c r="Z19">
        <f>SUM(AI3:AI6)</f>
        <v>0</v>
      </c>
    </row>
    <row r="20" spans="3:81" x14ac:dyDescent="0.35">
      <c r="C20" t="s">
        <v>316</v>
      </c>
      <c r="D20">
        <v>4</v>
      </c>
      <c r="Y20" t="s">
        <v>259</v>
      </c>
      <c r="Z20" s="7">
        <v>0</v>
      </c>
    </row>
    <row r="21" spans="3:81" x14ac:dyDescent="0.35">
      <c r="C21" t="s">
        <v>367</v>
      </c>
      <c r="D21">
        <v>9</v>
      </c>
    </row>
    <row r="22" spans="3:81" x14ac:dyDescent="0.35">
      <c r="C22" t="s">
        <v>317</v>
      </c>
      <c r="D22">
        <v>6</v>
      </c>
    </row>
    <row r="23" spans="3:81" x14ac:dyDescent="0.35">
      <c r="C23" t="s">
        <v>313</v>
      </c>
      <c r="D23">
        <v>9</v>
      </c>
    </row>
    <row r="24" spans="3:81" x14ac:dyDescent="0.35">
      <c r="C24" s="7" t="s">
        <v>374</v>
      </c>
      <c r="D24" s="7">
        <v>22</v>
      </c>
      <c r="E24" s="7"/>
    </row>
    <row r="25" spans="3:81" x14ac:dyDescent="0.35">
      <c r="C25" t="s">
        <v>312</v>
      </c>
      <c r="D25">
        <v>37</v>
      </c>
    </row>
    <row r="26" spans="3:81" x14ac:dyDescent="0.35">
      <c r="C26" t="s">
        <v>369</v>
      </c>
      <c r="D26">
        <v>9</v>
      </c>
    </row>
    <row r="27" spans="3:81" x14ac:dyDescent="0.35">
      <c r="C27" t="s">
        <v>368</v>
      </c>
      <c r="D27">
        <v>4</v>
      </c>
    </row>
    <row r="28" spans="3:81" x14ac:dyDescent="0.35">
      <c r="C28" t="s">
        <v>315</v>
      </c>
      <c r="D28">
        <v>14</v>
      </c>
    </row>
    <row r="29" spans="3:81" x14ac:dyDescent="0.35">
      <c r="C29" t="s">
        <v>314</v>
      </c>
      <c r="D29">
        <v>11</v>
      </c>
    </row>
    <row r="30" spans="3:81" x14ac:dyDescent="0.35">
      <c r="C30" t="s">
        <v>366</v>
      </c>
      <c r="D30">
        <v>24</v>
      </c>
    </row>
    <row r="130" spans="1:114" s="7" customFormat="1" x14ac:dyDescent="0.35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</row>
    <row r="133" spans="1:114" ht="13.5" customHeight="1" x14ac:dyDescent="0.35"/>
  </sheetData>
  <mergeCells count="30">
    <mergeCell ref="DB1:DD1"/>
    <mergeCell ref="DE1:DG1"/>
    <mergeCell ref="DH1:DJ1"/>
    <mergeCell ref="CC1:CE1"/>
    <mergeCell ref="CF1:CI1"/>
    <mergeCell ref="CJ1:CL1"/>
    <mergeCell ref="CM1:CP1"/>
    <mergeCell ref="CQ1:CR1"/>
    <mergeCell ref="C1:H1"/>
    <mergeCell ref="O1:S1"/>
    <mergeCell ref="V1:Y1"/>
    <mergeCell ref="AG1:AN1"/>
    <mergeCell ref="J1:N1"/>
    <mergeCell ref="T1:U1"/>
    <mergeCell ref="Z1:AD1"/>
    <mergeCell ref="AU1:AX1"/>
    <mergeCell ref="CS1:CU1"/>
    <mergeCell ref="CY1:DA1"/>
    <mergeCell ref="AO1:AP1"/>
    <mergeCell ref="AS1:AT1"/>
    <mergeCell ref="AZ1:BB1"/>
    <mergeCell ref="BC1:BD1"/>
    <mergeCell ref="BE1:BG1"/>
    <mergeCell ref="BH1:BJ1"/>
    <mergeCell ref="BK1:BM1"/>
    <mergeCell ref="BN1:BO1"/>
    <mergeCell ref="BP1:BQ1"/>
    <mergeCell ref="BR1:BS1"/>
    <mergeCell ref="BT1:BW1"/>
    <mergeCell ref="CV1:CX1"/>
  </mergeCells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A581F2-6674-4170-AE7A-1FCEC5D80463}">
  <dimension ref="A1:DJ136"/>
  <sheetViews>
    <sheetView zoomScale="85" zoomScaleNormal="85" workbookViewId="0">
      <pane ySplit="2" topLeftCell="A3" activePane="bottomLeft" state="frozen"/>
      <selection pane="bottomLeft" activeCell="AT20" sqref="AT20"/>
    </sheetView>
  </sheetViews>
  <sheetFormatPr defaultRowHeight="14.5" x14ac:dyDescent="0.35"/>
  <cols>
    <col min="1" max="1" width="12" bestFit="1" customWidth="1"/>
    <col min="26" max="26" width="9.453125" bestFit="1" customWidth="1"/>
    <col min="46" max="46" width="8.81640625" customWidth="1"/>
    <col min="114" max="114" width="13.26953125" customWidth="1"/>
  </cols>
  <sheetData>
    <row r="1" spans="1:114" s="18" customFormat="1" ht="44" customHeight="1" thickBot="1" x14ac:dyDescent="0.85">
      <c r="A1" s="19">
        <v>1</v>
      </c>
      <c r="B1" s="19"/>
      <c r="C1" s="36">
        <v>2</v>
      </c>
      <c r="D1" s="37"/>
      <c r="E1" s="37"/>
      <c r="F1" s="37"/>
      <c r="G1" s="37"/>
      <c r="H1" s="38"/>
      <c r="I1" s="19">
        <v>3</v>
      </c>
      <c r="J1" s="39">
        <v>4</v>
      </c>
      <c r="K1" s="39"/>
      <c r="L1" s="39"/>
      <c r="M1" s="39"/>
      <c r="N1" s="39"/>
      <c r="O1" s="36">
        <v>5</v>
      </c>
      <c r="P1" s="37"/>
      <c r="Q1" s="37"/>
      <c r="R1" s="37"/>
      <c r="S1" s="38"/>
      <c r="T1" s="40">
        <v>6</v>
      </c>
      <c r="U1" s="40"/>
      <c r="V1" s="36">
        <v>7</v>
      </c>
      <c r="W1" s="37"/>
      <c r="X1" s="37"/>
      <c r="Y1" s="38"/>
      <c r="Z1" s="36" t="s">
        <v>380</v>
      </c>
      <c r="AA1" s="37"/>
      <c r="AB1" s="37"/>
      <c r="AC1" s="37"/>
      <c r="AD1" s="38"/>
      <c r="AE1" s="23" t="s">
        <v>381</v>
      </c>
      <c r="AF1" s="19">
        <v>9</v>
      </c>
      <c r="AG1" s="36">
        <v>10</v>
      </c>
      <c r="AH1" s="37"/>
      <c r="AI1" s="37"/>
      <c r="AJ1" s="37"/>
      <c r="AK1" s="37"/>
      <c r="AL1" s="37"/>
      <c r="AM1" s="37"/>
      <c r="AN1" s="38"/>
      <c r="AO1" s="36">
        <v>11</v>
      </c>
      <c r="AP1" s="37"/>
      <c r="AQ1" s="20" t="s">
        <v>382</v>
      </c>
      <c r="AR1" s="20" t="s">
        <v>383</v>
      </c>
      <c r="AS1" s="41" t="s">
        <v>384</v>
      </c>
      <c r="AT1" s="42"/>
      <c r="AU1" s="38">
        <v>13</v>
      </c>
      <c r="AV1" s="39"/>
      <c r="AW1" s="39"/>
      <c r="AX1" s="39"/>
      <c r="AY1" s="19">
        <v>14</v>
      </c>
      <c r="AZ1" s="36">
        <v>15</v>
      </c>
      <c r="BA1" s="37"/>
      <c r="BB1" s="38"/>
      <c r="BC1" s="36">
        <v>16</v>
      </c>
      <c r="BD1" s="38"/>
      <c r="BE1" s="36">
        <v>17</v>
      </c>
      <c r="BF1" s="37"/>
      <c r="BG1" s="38"/>
      <c r="BH1" s="36">
        <v>18</v>
      </c>
      <c r="BI1" s="37"/>
      <c r="BJ1" s="38"/>
      <c r="BK1" s="36">
        <v>19</v>
      </c>
      <c r="BL1" s="37"/>
      <c r="BM1" s="38"/>
      <c r="BN1" s="36">
        <v>20</v>
      </c>
      <c r="BO1" s="38"/>
      <c r="BP1" s="36">
        <v>21</v>
      </c>
      <c r="BQ1" s="38"/>
      <c r="BR1" s="36">
        <v>22</v>
      </c>
      <c r="BS1" s="38"/>
      <c r="BT1" s="36">
        <v>23</v>
      </c>
      <c r="BU1" s="37"/>
      <c r="BV1" s="37"/>
      <c r="BW1" s="38"/>
      <c r="BX1" s="19">
        <v>24</v>
      </c>
      <c r="BY1" s="19">
        <v>25</v>
      </c>
      <c r="BZ1" s="19">
        <v>26</v>
      </c>
      <c r="CA1" s="19">
        <v>27</v>
      </c>
      <c r="CB1" s="19">
        <v>28</v>
      </c>
      <c r="CC1" s="36">
        <v>29</v>
      </c>
      <c r="CD1" s="37"/>
      <c r="CE1" s="38"/>
      <c r="CF1" s="36">
        <v>30</v>
      </c>
      <c r="CG1" s="37"/>
      <c r="CH1" s="37"/>
      <c r="CI1" s="38"/>
      <c r="CJ1" s="36">
        <v>31</v>
      </c>
      <c r="CK1" s="37"/>
      <c r="CL1" s="38"/>
      <c r="CM1" s="36">
        <v>32</v>
      </c>
      <c r="CN1" s="37"/>
      <c r="CO1" s="37"/>
      <c r="CP1" s="38"/>
      <c r="CQ1" s="36">
        <v>33</v>
      </c>
      <c r="CR1" s="38"/>
      <c r="CS1" s="36">
        <v>34</v>
      </c>
      <c r="CT1" s="37"/>
      <c r="CU1" s="38"/>
      <c r="CV1" s="36">
        <v>35</v>
      </c>
      <c r="CW1" s="37"/>
      <c r="CX1" s="38"/>
      <c r="CY1" s="36">
        <v>36</v>
      </c>
      <c r="CZ1" s="37"/>
      <c r="DA1" s="38"/>
      <c r="DB1" s="36">
        <v>37</v>
      </c>
      <c r="DC1" s="37"/>
      <c r="DD1" s="38"/>
      <c r="DE1" s="36">
        <v>38</v>
      </c>
      <c r="DF1" s="37"/>
      <c r="DG1" s="38"/>
      <c r="DH1" s="36">
        <v>39</v>
      </c>
      <c r="DI1" s="37"/>
      <c r="DJ1" s="38"/>
    </row>
    <row r="2" spans="1:114" s="6" customFormat="1" ht="101.5" x14ac:dyDescent="0.35">
      <c r="A2" s="24" t="s">
        <v>377</v>
      </c>
      <c r="B2" s="4" t="s">
        <v>0</v>
      </c>
      <c r="C2" s="4" t="s">
        <v>1</v>
      </c>
      <c r="D2" s="4" t="s">
        <v>2</v>
      </c>
      <c r="E2" s="4" t="s">
        <v>3</v>
      </c>
      <c r="F2" s="4" t="s">
        <v>4</v>
      </c>
      <c r="G2" s="4" t="s">
        <v>5</v>
      </c>
      <c r="H2" s="11" t="s">
        <v>364</v>
      </c>
      <c r="I2" s="4" t="s">
        <v>6</v>
      </c>
      <c r="J2" s="4" t="s">
        <v>7</v>
      </c>
      <c r="K2" s="4" t="s">
        <v>8</v>
      </c>
      <c r="L2" s="4" t="s">
        <v>9</v>
      </c>
      <c r="M2" s="4" t="s">
        <v>10</v>
      </c>
      <c r="N2" s="4" t="s">
        <v>11</v>
      </c>
      <c r="O2" s="4" t="s">
        <v>12</v>
      </c>
      <c r="P2" s="4" t="s">
        <v>13</v>
      </c>
      <c r="Q2" s="4" t="s">
        <v>14</v>
      </c>
      <c r="R2" s="4" t="s">
        <v>15</v>
      </c>
      <c r="S2" s="4" t="s">
        <v>16</v>
      </c>
      <c r="T2" s="5" t="s">
        <v>17</v>
      </c>
      <c r="U2" s="5" t="s">
        <v>116</v>
      </c>
      <c r="V2" s="4" t="s">
        <v>18</v>
      </c>
      <c r="W2" s="4" t="s">
        <v>19</v>
      </c>
      <c r="X2" s="4" t="s">
        <v>20</v>
      </c>
      <c r="Y2" s="4" t="s">
        <v>21</v>
      </c>
      <c r="Z2" s="4" t="s">
        <v>22</v>
      </c>
      <c r="AA2" s="4" t="s">
        <v>23</v>
      </c>
      <c r="AB2" s="4" t="s">
        <v>24</v>
      </c>
      <c r="AC2" s="4" t="s">
        <v>25</v>
      </c>
      <c r="AD2" s="4" t="s">
        <v>26</v>
      </c>
      <c r="AE2" s="4" t="s">
        <v>27</v>
      </c>
      <c r="AF2" s="4" t="s">
        <v>28</v>
      </c>
      <c r="AG2" s="4" t="s">
        <v>29</v>
      </c>
      <c r="AH2" s="4" t="s">
        <v>159</v>
      </c>
      <c r="AI2" s="4" t="s">
        <v>30</v>
      </c>
      <c r="AJ2" s="4" t="s">
        <v>31</v>
      </c>
      <c r="AK2" s="4" t="s">
        <v>32</v>
      </c>
      <c r="AL2" s="4" t="s">
        <v>33</v>
      </c>
      <c r="AM2" s="4" t="s">
        <v>34</v>
      </c>
      <c r="AN2" s="4" t="s">
        <v>35</v>
      </c>
      <c r="AO2" s="5" t="s">
        <v>117</v>
      </c>
      <c r="AP2" s="5" t="s">
        <v>118</v>
      </c>
      <c r="AQ2" s="4" t="s">
        <v>36</v>
      </c>
      <c r="AR2" s="4" t="s">
        <v>37</v>
      </c>
      <c r="AS2" s="5" t="s">
        <v>38</v>
      </c>
      <c r="AT2" s="5" t="s">
        <v>119</v>
      </c>
      <c r="AU2" s="4" t="s">
        <v>286</v>
      </c>
      <c r="AV2" s="4" t="s">
        <v>287</v>
      </c>
      <c r="AW2" s="4" t="s">
        <v>288</v>
      </c>
      <c r="AX2" s="4" t="s">
        <v>289</v>
      </c>
      <c r="AY2" s="4" t="s">
        <v>39</v>
      </c>
      <c r="AZ2" s="4" t="s">
        <v>40</v>
      </c>
      <c r="BA2" s="4" t="s">
        <v>41</v>
      </c>
      <c r="BB2" s="4" t="s">
        <v>42</v>
      </c>
      <c r="BC2" s="5" t="s">
        <v>43</v>
      </c>
      <c r="BD2" s="5" t="s">
        <v>120</v>
      </c>
      <c r="BE2" s="4" t="s">
        <v>44</v>
      </c>
      <c r="BF2" s="4" t="s">
        <v>45</v>
      </c>
      <c r="BG2" s="4" t="s">
        <v>46</v>
      </c>
      <c r="BH2" s="4" t="s">
        <v>47</v>
      </c>
      <c r="BI2" s="4" t="s">
        <v>48</v>
      </c>
      <c r="BJ2" s="4" t="s">
        <v>49</v>
      </c>
      <c r="BK2" s="4" t="s">
        <v>50</v>
      </c>
      <c r="BL2" s="4" t="s">
        <v>51</v>
      </c>
      <c r="BM2" s="4" t="s">
        <v>52</v>
      </c>
      <c r="BN2" s="5" t="s">
        <v>53</v>
      </c>
      <c r="BO2" s="5" t="s">
        <v>121</v>
      </c>
      <c r="BP2" s="5" t="s">
        <v>54</v>
      </c>
      <c r="BQ2" s="5" t="s">
        <v>55</v>
      </c>
      <c r="BR2" s="5" t="s">
        <v>56</v>
      </c>
      <c r="BS2" s="5" t="s">
        <v>57</v>
      </c>
      <c r="BT2" s="4" t="s">
        <v>58</v>
      </c>
      <c r="BU2" s="4" t="s">
        <v>59</v>
      </c>
      <c r="BV2" s="4" t="s">
        <v>60</v>
      </c>
      <c r="BW2" s="4" t="s">
        <v>61</v>
      </c>
      <c r="BX2" s="4" t="s">
        <v>62</v>
      </c>
      <c r="BY2" s="4" t="s">
        <v>63</v>
      </c>
      <c r="BZ2" s="4" t="s">
        <v>64</v>
      </c>
      <c r="CA2" s="4" t="s">
        <v>65</v>
      </c>
      <c r="CB2" s="4" t="s">
        <v>66</v>
      </c>
      <c r="CC2" s="4" t="s">
        <v>67</v>
      </c>
      <c r="CD2" s="4" t="s">
        <v>68</v>
      </c>
      <c r="CE2" s="4" t="s">
        <v>69</v>
      </c>
      <c r="CF2" s="4" t="s">
        <v>70</v>
      </c>
      <c r="CG2" s="4" t="s">
        <v>71</v>
      </c>
      <c r="CH2" s="4" t="s">
        <v>72</v>
      </c>
      <c r="CI2" s="4" t="s">
        <v>73</v>
      </c>
      <c r="CJ2" s="4" t="s">
        <v>74</v>
      </c>
      <c r="CK2" s="4" t="s">
        <v>75</v>
      </c>
      <c r="CL2" s="4" t="s">
        <v>76</v>
      </c>
      <c r="CM2" s="4" t="s">
        <v>77</v>
      </c>
      <c r="CN2" s="4" t="s">
        <v>78</v>
      </c>
      <c r="CO2" s="4" t="s">
        <v>79</v>
      </c>
      <c r="CP2" s="4" t="s">
        <v>80</v>
      </c>
      <c r="CQ2" s="5" t="s">
        <v>81</v>
      </c>
      <c r="CR2" s="5" t="s">
        <v>82</v>
      </c>
      <c r="CS2" s="4" t="s">
        <v>83</v>
      </c>
      <c r="CT2" s="4" t="s">
        <v>84</v>
      </c>
      <c r="CU2" s="4" t="s">
        <v>85</v>
      </c>
      <c r="CV2" s="4" t="s">
        <v>86</v>
      </c>
      <c r="CW2" s="4" t="s">
        <v>87</v>
      </c>
      <c r="CX2" s="4" t="s">
        <v>88</v>
      </c>
      <c r="CY2" s="4" t="s">
        <v>89</v>
      </c>
      <c r="CZ2" s="4" t="s">
        <v>90</v>
      </c>
      <c r="DA2" s="4" t="s">
        <v>91</v>
      </c>
      <c r="DB2" s="4" t="s">
        <v>92</v>
      </c>
      <c r="DC2" s="4" t="s">
        <v>93</v>
      </c>
      <c r="DD2" s="4" t="s">
        <v>94</v>
      </c>
      <c r="DE2" s="4" t="s">
        <v>95</v>
      </c>
      <c r="DF2" s="4" t="s">
        <v>96</v>
      </c>
      <c r="DG2" s="4" t="s">
        <v>97</v>
      </c>
      <c r="DH2" s="4" t="s">
        <v>98</v>
      </c>
      <c r="DI2" s="4" t="s">
        <v>99</v>
      </c>
      <c r="DJ2" s="4" t="s">
        <v>100</v>
      </c>
    </row>
    <row r="3" spans="1:114" x14ac:dyDescent="0.35">
      <c r="A3" s="7" t="s">
        <v>315</v>
      </c>
      <c r="B3" s="7" t="s">
        <v>297</v>
      </c>
      <c r="C3" s="7">
        <v>0</v>
      </c>
      <c r="D3" s="7">
        <v>1</v>
      </c>
      <c r="E3" s="7">
        <v>0</v>
      </c>
      <c r="F3" s="7">
        <v>0</v>
      </c>
      <c r="G3" s="7">
        <v>0</v>
      </c>
      <c r="H3" s="8">
        <f t="shared" ref="H3:H16" si="0">IF(C3=1,1,IF(D3=1,2,IF(E3=1,3,IF(F3=1,4,IF(G3=1,5,"not indicated")))))</f>
        <v>2</v>
      </c>
      <c r="I3" s="7">
        <v>1</v>
      </c>
      <c r="J3" s="7">
        <v>0</v>
      </c>
      <c r="K3" s="7">
        <v>0</v>
      </c>
      <c r="L3" s="7">
        <v>0</v>
      </c>
      <c r="M3" s="7">
        <v>1</v>
      </c>
      <c r="N3" s="7">
        <v>0</v>
      </c>
      <c r="O3" s="7">
        <v>0</v>
      </c>
      <c r="P3" s="7">
        <v>0</v>
      </c>
      <c r="Q3" s="7">
        <v>0</v>
      </c>
      <c r="R3" s="7">
        <v>0</v>
      </c>
      <c r="S3" s="7">
        <v>1</v>
      </c>
      <c r="T3" s="7">
        <v>1</v>
      </c>
      <c r="U3" s="8">
        <v>0</v>
      </c>
      <c r="V3" s="7">
        <v>0</v>
      </c>
      <c r="W3" s="7">
        <v>1</v>
      </c>
      <c r="X3" s="7">
        <v>0</v>
      </c>
      <c r="Y3" s="7">
        <v>0</v>
      </c>
      <c r="Z3" s="7">
        <v>0</v>
      </c>
      <c r="AA3" s="7">
        <v>0</v>
      </c>
      <c r="AB3" s="7">
        <v>0</v>
      </c>
      <c r="AC3" s="7">
        <v>0</v>
      </c>
      <c r="AD3" s="7">
        <v>1</v>
      </c>
      <c r="AE3" s="7">
        <v>80</v>
      </c>
      <c r="AF3" s="7">
        <v>4</v>
      </c>
      <c r="AG3" s="7">
        <v>1</v>
      </c>
      <c r="AH3" s="7">
        <v>0</v>
      </c>
      <c r="AI3" s="7">
        <v>0</v>
      </c>
      <c r="AJ3" s="7">
        <v>0</v>
      </c>
      <c r="AK3" s="7">
        <v>0</v>
      </c>
      <c r="AL3" s="7">
        <v>0</v>
      </c>
      <c r="AM3" s="7">
        <v>0</v>
      </c>
      <c r="AN3" s="7">
        <v>0</v>
      </c>
      <c r="AO3" s="7">
        <v>1</v>
      </c>
      <c r="AP3" s="7">
        <v>0</v>
      </c>
      <c r="AQ3" s="7">
        <v>1</v>
      </c>
      <c r="AR3" s="7">
        <f>2020-2006+1</f>
        <v>15</v>
      </c>
      <c r="AS3" s="7">
        <v>1</v>
      </c>
      <c r="AT3" s="8">
        <v>0</v>
      </c>
      <c r="AU3" s="7" t="s">
        <v>370</v>
      </c>
      <c r="AV3" s="7" t="s">
        <v>370</v>
      </c>
      <c r="AW3" s="7" t="s">
        <v>370</v>
      </c>
      <c r="AX3" s="7" t="s">
        <v>370</v>
      </c>
      <c r="AY3" s="7">
        <v>1</v>
      </c>
      <c r="AZ3" s="7">
        <v>0</v>
      </c>
      <c r="BA3" s="7">
        <v>0</v>
      </c>
      <c r="BB3" s="7">
        <v>1</v>
      </c>
      <c r="BC3" s="7">
        <v>1</v>
      </c>
      <c r="BD3" s="8">
        <v>0</v>
      </c>
      <c r="BE3" s="7">
        <v>1</v>
      </c>
      <c r="BF3" s="7">
        <v>1</v>
      </c>
      <c r="BG3" s="7">
        <v>0</v>
      </c>
      <c r="BH3" s="7">
        <v>1</v>
      </c>
      <c r="BI3" s="7">
        <v>0</v>
      </c>
      <c r="BJ3" s="7">
        <v>0</v>
      </c>
      <c r="BK3" s="7">
        <v>1</v>
      </c>
      <c r="BL3" s="7">
        <v>0</v>
      </c>
      <c r="BM3" s="7">
        <v>0</v>
      </c>
      <c r="BN3" s="7">
        <v>0</v>
      </c>
      <c r="BO3" s="8">
        <v>1</v>
      </c>
      <c r="BP3" s="7">
        <v>1</v>
      </c>
      <c r="BQ3" s="7">
        <v>1</v>
      </c>
      <c r="BR3" s="7">
        <v>1</v>
      </c>
      <c r="BS3" s="7">
        <v>0</v>
      </c>
      <c r="BT3" s="7">
        <v>6</v>
      </c>
      <c r="BU3" s="7">
        <v>7</v>
      </c>
      <c r="BV3" s="7">
        <v>4</v>
      </c>
      <c r="BW3" s="7">
        <v>7</v>
      </c>
      <c r="BX3" s="7">
        <v>7</v>
      </c>
      <c r="BY3" s="7">
        <v>6</v>
      </c>
      <c r="BZ3" s="7">
        <v>5</v>
      </c>
      <c r="CA3" s="7">
        <v>5</v>
      </c>
      <c r="CB3" s="7">
        <v>5</v>
      </c>
      <c r="CC3" s="7">
        <v>1</v>
      </c>
      <c r="CD3" s="7">
        <v>0</v>
      </c>
      <c r="CE3" s="7">
        <v>0</v>
      </c>
      <c r="CF3" s="7">
        <v>0</v>
      </c>
      <c r="CG3" s="7">
        <v>0</v>
      </c>
      <c r="CH3" s="7">
        <v>1</v>
      </c>
      <c r="CI3" s="7">
        <v>0</v>
      </c>
      <c r="CJ3" s="7">
        <v>0</v>
      </c>
      <c r="CK3" s="7">
        <v>0</v>
      </c>
      <c r="CL3" s="7">
        <v>1</v>
      </c>
      <c r="CM3" s="7">
        <v>0</v>
      </c>
      <c r="CN3" s="7">
        <v>1</v>
      </c>
      <c r="CO3" s="7">
        <v>0</v>
      </c>
      <c r="CP3" s="7">
        <v>0</v>
      </c>
      <c r="CQ3" s="7">
        <v>1</v>
      </c>
      <c r="CR3" s="7">
        <v>0</v>
      </c>
      <c r="CS3" s="7">
        <v>0</v>
      </c>
      <c r="CT3" s="7">
        <v>0</v>
      </c>
      <c r="CU3" s="7">
        <v>1</v>
      </c>
      <c r="CV3" s="7">
        <v>0</v>
      </c>
      <c r="CW3" s="7">
        <v>1</v>
      </c>
      <c r="CX3" s="7">
        <v>0</v>
      </c>
      <c r="CY3" s="7">
        <v>0</v>
      </c>
      <c r="CZ3" s="7">
        <v>1</v>
      </c>
      <c r="DA3" s="7">
        <v>0</v>
      </c>
      <c r="DB3" s="7">
        <v>0</v>
      </c>
      <c r="DC3" s="7">
        <v>1</v>
      </c>
      <c r="DD3" s="7">
        <v>0</v>
      </c>
      <c r="DE3" s="7">
        <v>0</v>
      </c>
      <c r="DF3" s="7">
        <v>0</v>
      </c>
      <c r="DG3" s="7">
        <v>1</v>
      </c>
      <c r="DH3" s="7">
        <v>1</v>
      </c>
      <c r="DI3" s="7">
        <v>0</v>
      </c>
      <c r="DJ3" s="7">
        <v>0</v>
      </c>
    </row>
    <row r="4" spans="1:114" x14ac:dyDescent="0.35">
      <c r="A4" s="7" t="s">
        <v>315</v>
      </c>
      <c r="B4" s="7" t="s">
        <v>298</v>
      </c>
      <c r="C4" s="7">
        <v>0</v>
      </c>
      <c r="D4" s="7">
        <v>0</v>
      </c>
      <c r="E4" s="7">
        <v>1</v>
      </c>
      <c r="F4" s="7">
        <v>0</v>
      </c>
      <c r="G4" s="7">
        <v>0</v>
      </c>
      <c r="H4" s="8">
        <f t="shared" si="0"/>
        <v>3</v>
      </c>
      <c r="I4" s="7">
        <v>1</v>
      </c>
      <c r="J4" s="7">
        <v>0</v>
      </c>
      <c r="K4" s="7">
        <v>0</v>
      </c>
      <c r="L4" s="7">
        <v>0</v>
      </c>
      <c r="M4" s="7">
        <v>1</v>
      </c>
      <c r="N4" s="7">
        <v>0</v>
      </c>
      <c r="O4" s="7">
        <v>1</v>
      </c>
      <c r="P4" s="7">
        <v>0</v>
      </c>
      <c r="Q4" s="7">
        <v>0</v>
      </c>
      <c r="R4" s="7">
        <v>0</v>
      </c>
      <c r="S4" s="7">
        <v>0</v>
      </c>
      <c r="T4" s="7">
        <v>1</v>
      </c>
      <c r="U4" s="8">
        <v>0</v>
      </c>
      <c r="V4" s="7">
        <v>0</v>
      </c>
      <c r="W4" s="7">
        <v>1</v>
      </c>
      <c r="X4" s="7">
        <v>0</v>
      </c>
      <c r="Y4" s="7">
        <v>0</v>
      </c>
      <c r="Z4" s="7">
        <v>1</v>
      </c>
      <c r="AA4" s="7">
        <v>0</v>
      </c>
      <c r="AB4" s="7">
        <v>0</v>
      </c>
      <c r="AC4" s="7">
        <v>0</v>
      </c>
      <c r="AD4" s="7">
        <v>0</v>
      </c>
      <c r="AE4" s="7">
        <v>0</v>
      </c>
      <c r="AF4" s="7">
        <v>3</v>
      </c>
      <c r="AG4" s="7">
        <v>0</v>
      </c>
      <c r="AH4" s="7">
        <v>0</v>
      </c>
      <c r="AI4" s="7">
        <v>0</v>
      </c>
      <c r="AJ4" s="7">
        <v>1</v>
      </c>
      <c r="AK4" s="7">
        <v>0</v>
      </c>
      <c r="AL4" s="7">
        <v>0</v>
      </c>
      <c r="AM4" s="7">
        <v>0</v>
      </c>
      <c r="AN4" s="7">
        <v>0</v>
      </c>
      <c r="AO4" s="7">
        <v>1</v>
      </c>
      <c r="AP4" s="7">
        <v>0</v>
      </c>
      <c r="AQ4" s="7">
        <v>1</v>
      </c>
      <c r="AR4" s="7">
        <v>14</v>
      </c>
      <c r="AS4" s="7">
        <v>1</v>
      </c>
      <c r="AT4" s="8">
        <v>0</v>
      </c>
      <c r="AU4" s="7" t="s">
        <v>370</v>
      </c>
      <c r="AV4" s="7" t="s">
        <v>370</v>
      </c>
      <c r="AW4" s="7" t="s">
        <v>370</v>
      </c>
      <c r="AX4" s="7" t="s">
        <v>370</v>
      </c>
      <c r="AY4" s="7">
        <v>1</v>
      </c>
      <c r="AZ4" s="7">
        <v>0</v>
      </c>
      <c r="BA4" s="7">
        <v>0</v>
      </c>
      <c r="BB4" s="7">
        <v>1</v>
      </c>
      <c r="BC4" s="7">
        <v>1</v>
      </c>
      <c r="BD4" s="8">
        <v>0</v>
      </c>
      <c r="BE4" s="7">
        <v>0</v>
      </c>
      <c r="BF4" s="7">
        <v>1</v>
      </c>
      <c r="BG4" s="7">
        <v>0</v>
      </c>
      <c r="BH4" s="7">
        <v>0</v>
      </c>
      <c r="BI4" s="7">
        <v>1</v>
      </c>
      <c r="BJ4" s="7">
        <v>0</v>
      </c>
      <c r="BK4" s="7">
        <v>1</v>
      </c>
      <c r="BL4" s="7">
        <v>0</v>
      </c>
      <c r="BM4" s="7">
        <v>0</v>
      </c>
      <c r="BN4" s="7">
        <v>1</v>
      </c>
      <c r="BO4" s="8">
        <v>0</v>
      </c>
      <c r="BP4" s="7">
        <v>1</v>
      </c>
      <c r="BQ4" s="7">
        <v>0</v>
      </c>
      <c r="BR4" s="7">
        <v>1</v>
      </c>
      <c r="BS4" s="7">
        <v>0</v>
      </c>
      <c r="BT4" s="7">
        <v>5</v>
      </c>
      <c r="BU4" s="7">
        <v>6</v>
      </c>
      <c r="BV4" s="7">
        <v>6</v>
      </c>
      <c r="BW4" s="7">
        <v>7</v>
      </c>
      <c r="BX4" s="7">
        <v>7</v>
      </c>
      <c r="BY4" s="7">
        <v>2</v>
      </c>
      <c r="BZ4" s="7">
        <v>5</v>
      </c>
      <c r="CA4" s="7">
        <v>6</v>
      </c>
      <c r="CB4" s="7">
        <v>6</v>
      </c>
      <c r="CC4" s="7">
        <v>0</v>
      </c>
      <c r="CD4" s="7">
        <v>1</v>
      </c>
      <c r="CE4" s="7">
        <v>0</v>
      </c>
      <c r="CF4" s="7">
        <v>0</v>
      </c>
      <c r="CG4" s="7">
        <v>0</v>
      </c>
      <c r="CH4" s="7">
        <v>0</v>
      </c>
      <c r="CI4" s="7">
        <v>1</v>
      </c>
      <c r="CJ4" s="7">
        <v>1</v>
      </c>
      <c r="CK4" s="7">
        <v>0</v>
      </c>
      <c r="CL4" s="7">
        <v>0</v>
      </c>
      <c r="CM4" s="7">
        <v>0</v>
      </c>
      <c r="CN4" s="7">
        <v>0</v>
      </c>
      <c r="CO4" s="7">
        <v>1</v>
      </c>
      <c r="CP4" s="7">
        <v>0</v>
      </c>
      <c r="CQ4" s="7">
        <v>1</v>
      </c>
      <c r="CR4" s="7">
        <v>0</v>
      </c>
      <c r="CS4" s="7">
        <v>0</v>
      </c>
      <c r="CT4" s="7">
        <v>0</v>
      </c>
      <c r="CU4" s="7">
        <v>1</v>
      </c>
      <c r="CV4" s="7">
        <v>0</v>
      </c>
      <c r="CW4" s="7">
        <v>1</v>
      </c>
      <c r="CX4" s="7">
        <v>0</v>
      </c>
      <c r="CY4" s="7">
        <v>0</v>
      </c>
      <c r="CZ4" s="7">
        <v>0</v>
      </c>
      <c r="DA4" s="7">
        <v>1</v>
      </c>
      <c r="DB4" s="7">
        <v>0</v>
      </c>
      <c r="DC4" s="7">
        <v>0</v>
      </c>
      <c r="DD4" s="7">
        <v>1</v>
      </c>
      <c r="DE4" s="7">
        <v>0</v>
      </c>
      <c r="DF4" s="7">
        <v>1</v>
      </c>
      <c r="DG4" s="7">
        <v>0</v>
      </c>
      <c r="DH4" s="7">
        <v>0</v>
      </c>
      <c r="DI4" s="7">
        <v>1</v>
      </c>
      <c r="DJ4" s="7">
        <v>0</v>
      </c>
    </row>
    <row r="5" spans="1:114" x14ac:dyDescent="0.35">
      <c r="A5" s="7" t="s">
        <v>315</v>
      </c>
      <c r="B5" s="7" t="s">
        <v>299</v>
      </c>
      <c r="C5" s="7">
        <v>0</v>
      </c>
      <c r="D5" s="7">
        <v>0</v>
      </c>
      <c r="E5" s="7">
        <v>1</v>
      </c>
      <c r="F5" s="7">
        <v>0</v>
      </c>
      <c r="G5" s="7">
        <v>0</v>
      </c>
      <c r="H5" s="8">
        <f t="shared" si="0"/>
        <v>3</v>
      </c>
      <c r="I5" s="7">
        <v>0</v>
      </c>
      <c r="J5" s="7">
        <v>0</v>
      </c>
      <c r="K5" s="7">
        <v>0</v>
      </c>
      <c r="L5" s="7">
        <v>0</v>
      </c>
      <c r="M5" s="7">
        <v>1</v>
      </c>
      <c r="N5" s="7">
        <v>0</v>
      </c>
      <c r="O5" s="7">
        <v>1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8">
        <v>1</v>
      </c>
      <c r="V5" s="7">
        <v>1</v>
      </c>
      <c r="W5" s="7">
        <v>0</v>
      </c>
      <c r="X5" s="7">
        <v>0</v>
      </c>
      <c r="Y5" s="7">
        <v>0</v>
      </c>
      <c r="Z5" s="7">
        <v>1</v>
      </c>
      <c r="AA5" s="7">
        <v>0</v>
      </c>
      <c r="AB5" s="7">
        <v>0</v>
      </c>
      <c r="AC5" s="7">
        <v>0</v>
      </c>
      <c r="AD5" s="7">
        <v>0</v>
      </c>
      <c r="AE5" s="7">
        <v>10</v>
      </c>
      <c r="AF5" s="7">
        <v>3</v>
      </c>
      <c r="AG5" s="7">
        <v>0</v>
      </c>
      <c r="AH5" s="7">
        <v>0</v>
      </c>
      <c r="AI5" s="7">
        <v>0</v>
      </c>
      <c r="AJ5" s="7">
        <v>0</v>
      </c>
      <c r="AK5" s="7">
        <v>0</v>
      </c>
      <c r="AL5" s="7">
        <v>1</v>
      </c>
      <c r="AM5" s="7">
        <v>1</v>
      </c>
      <c r="AN5" s="7">
        <v>0</v>
      </c>
      <c r="AO5" s="7">
        <v>1</v>
      </c>
      <c r="AP5" s="7">
        <v>0</v>
      </c>
      <c r="AQ5" s="7">
        <v>1</v>
      </c>
      <c r="AR5" s="7">
        <v>14</v>
      </c>
      <c r="AS5" s="7">
        <v>0</v>
      </c>
      <c r="AT5" s="8">
        <v>1</v>
      </c>
      <c r="AU5" s="7" t="s">
        <v>370</v>
      </c>
      <c r="AV5" s="7" t="s">
        <v>370</v>
      </c>
      <c r="AW5" s="7" t="s">
        <v>370</v>
      </c>
      <c r="AX5" s="7" t="s">
        <v>370</v>
      </c>
      <c r="AY5" s="7">
        <v>1</v>
      </c>
      <c r="AZ5" s="7">
        <v>0</v>
      </c>
      <c r="BA5" s="7">
        <v>0</v>
      </c>
      <c r="BB5" s="7">
        <v>1</v>
      </c>
      <c r="BC5" s="7">
        <v>1</v>
      </c>
      <c r="BD5" s="8">
        <v>0</v>
      </c>
      <c r="BE5" s="7">
        <v>0</v>
      </c>
      <c r="BF5" s="7">
        <v>1</v>
      </c>
      <c r="BG5" s="7">
        <v>0</v>
      </c>
      <c r="BH5" s="7">
        <v>0</v>
      </c>
      <c r="BI5" s="7">
        <v>1</v>
      </c>
      <c r="BJ5" s="7">
        <v>0</v>
      </c>
      <c r="BK5" s="7">
        <v>1</v>
      </c>
      <c r="BL5" s="7">
        <v>0</v>
      </c>
      <c r="BM5" s="7">
        <v>0</v>
      </c>
      <c r="BN5" s="7">
        <v>1</v>
      </c>
      <c r="BO5" s="8">
        <v>0</v>
      </c>
      <c r="BP5" s="7">
        <v>1</v>
      </c>
      <c r="BQ5" s="7">
        <v>1</v>
      </c>
      <c r="BR5" s="7">
        <v>1</v>
      </c>
      <c r="BS5" s="7">
        <v>0</v>
      </c>
      <c r="BT5" s="7">
        <v>7</v>
      </c>
      <c r="BU5" s="7">
        <v>7</v>
      </c>
      <c r="BV5" s="7">
        <v>7</v>
      </c>
      <c r="BW5" s="7">
        <v>7</v>
      </c>
      <c r="BX5" s="7">
        <v>3</v>
      </c>
      <c r="BY5" s="7">
        <v>2</v>
      </c>
      <c r="BZ5" s="7">
        <v>5</v>
      </c>
      <c r="CA5" s="7">
        <v>6</v>
      </c>
      <c r="CB5" s="7">
        <v>6</v>
      </c>
      <c r="CC5" s="7">
        <v>0</v>
      </c>
      <c r="CD5" s="7">
        <v>1</v>
      </c>
      <c r="CE5" s="7">
        <v>0</v>
      </c>
      <c r="CF5" s="7">
        <v>0</v>
      </c>
      <c r="CG5" s="7">
        <v>0</v>
      </c>
      <c r="CH5" s="7">
        <v>1</v>
      </c>
      <c r="CI5" s="7">
        <v>0</v>
      </c>
      <c r="CJ5" s="7">
        <v>0</v>
      </c>
      <c r="CK5" s="7">
        <v>0</v>
      </c>
      <c r="CL5" s="7">
        <v>1</v>
      </c>
      <c r="CM5" s="7">
        <v>0</v>
      </c>
      <c r="CN5" s="7">
        <v>1</v>
      </c>
      <c r="CO5" s="7">
        <v>0</v>
      </c>
      <c r="CP5" s="7">
        <v>0</v>
      </c>
      <c r="CQ5" s="7">
        <v>0</v>
      </c>
      <c r="CR5" s="7">
        <v>1</v>
      </c>
      <c r="CS5" s="7">
        <v>1</v>
      </c>
      <c r="CT5" s="7">
        <v>0</v>
      </c>
      <c r="CU5" s="7">
        <v>0</v>
      </c>
      <c r="CV5" s="7">
        <v>0</v>
      </c>
      <c r="CW5" s="7">
        <v>1</v>
      </c>
      <c r="CX5" s="7">
        <v>0</v>
      </c>
      <c r="CY5" s="7">
        <v>0</v>
      </c>
      <c r="CZ5" s="7">
        <v>0</v>
      </c>
      <c r="DA5" s="7">
        <v>1</v>
      </c>
      <c r="DB5" s="7">
        <v>0</v>
      </c>
      <c r="DC5" s="7">
        <v>1</v>
      </c>
      <c r="DD5" s="7">
        <v>0</v>
      </c>
      <c r="DE5" s="7">
        <v>0</v>
      </c>
      <c r="DF5" s="7">
        <v>1</v>
      </c>
      <c r="DG5" s="7">
        <v>0</v>
      </c>
      <c r="DH5" s="7">
        <v>0</v>
      </c>
      <c r="DI5" s="7">
        <v>1</v>
      </c>
      <c r="DJ5" s="7">
        <v>0</v>
      </c>
    </row>
    <row r="6" spans="1:114" x14ac:dyDescent="0.35">
      <c r="A6" s="7" t="s">
        <v>315</v>
      </c>
      <c r="B6" s="7" t="s">
        <v>300</v>
      </c>
      <c r="C6" s="7">
        <v>1</v>
      </c>
      <c r="D6" s="7">
        <v>0</v>
      </c>
      <c r="E6" s="7">
        <v>0</v>
      </c>
      <c r="F6" s="7">
        <v>0</v>
      </c>
      <c r="G6" s="7">
        <v>0</v>
      </c>
      <c r="H6" s="8">
        <f t="shared" si="0"/>
        <v>1</v>
      </c>
      <c r="I6" s="7">
        <v>0</v>
      </c>
      <c r="J6" s="7">
        <v>0</v>
      </c>
      <c r="K6" s="7">
        <v>1</v>
      </c>
      <c r="L6" s="7">
        <v>0</v>
      </c>
      <c r="M6" s="7">
        <v>0</v>
      </c>
      <c r="N6" s="7">
        <v>0</v>
      </c>
      <c r="O6" s="7">
        <v>0</v>
      </c>
      <c r="P6" s="7">
        <v>1</v>
      </c>
      <c r="Q6" s="7">
        <v>0</v>
      </c>
      <c r="R6" s="7">
        <v>0</v>
      </c>
      <c r="S6" s="7">
        <v>0</v>
      </c>
      <c r="T6" s="7">
        <v>0</v>
      </c>
      <c r="U6" s="8">
        <v>1</v>
      </c>
      <c r="V6" s="7">
        <v>0</v>
      </c>
      <c r="W6" s="7">
        <v>1</v>
      </c>
      <c r="X6" s="7">
        <v>0</v>
      </c>
      <c r="Y6" s="7">
        <v>0</v>
      </c>
      <c r="Z6" s="7">
        <v>1</v>
      </c>
      <c r="AA6" s="7">
        <v>0</v>
      </c>
      <c r="AB6" s="7">
        <v>0</v>
      </c>
      <c r="AC6" s="7">
        <v>0</v>
      </c>
      <c r="AD6" s="7">
        <v>0</v>
      </c>
      <c r="AE6" s="7">
        <v>25</v>
      </c>
      <c r="AF6" s="7">
        <v>4</v>
      </c>
      <c r="AG6" s="7">
        <v>0</v>
      </c>
      <c r="AH6" s="7">
        <v>1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</v>
      </c>
      <c r="AO6" s="7">
        <v>1</v>
      </c>
      <c r="AP6" s="7">
        <v>0</v>
      </c>
      <c r="AQ6" s="7">
        <v>1</v>
      </c>
      <c r="AR6" s="7">
        <v>7</v>
      </c>
      <c r="AS6" s="7">
        <v>0</v>
      </c>
      <c r="AT6" s="8">
        <v>1</v>
      </c>
      <c r="AU6" s="7" t="s">
        <v>370</v>
      </c>
      <c r="AV6" s="7" t="s">
        <v>370</v>
      </c>
      <c r="AW6" s="7" t="s">
        <v>370</v>
      </c>
      <c r="AX6" s="7" t="s">
        <v>370</v>
      </c>
      <c r="AY6" s="7">
        <v>1</v>
      </c>
      <c r="AZ6" s="7">
        <v>0</v>
      </c>
      <c r="BA6" s="7">
        <v>0</v>
      </c>
      <c r="BB6" s="7">
        <v>1</v>
      </c>
      <c r="BC6" s="7">
        <v>0</v>
      </c>
      <c r="BD6" s="8">
        <v>1</v>
      </c>
      <c r="BE6" s="7">
        <v>0</v>
      </c>
      <c r="BF6" s="7">
        <v>0</v>
      </c>
      <c r="BG6" s="7">
        <v>0</v>
      </c>
      <c r="BH6" s="7">
        <v>1</v>
      </c>
      <c r="BI6" s="7">
        <v>0</v>
      </c>
      <c r="BJ6" s="7">
        <v>0</v>
      </c>
      <c r="BK6" s="7">
        <v>1</v>
      </c>
      <c r="BL6" s="7">
        <v>0</v>
      </c>
      <c r="BM6" s="7">
        <v>0</v>
      </c>
      <c r="BN6" s="7">
        <v>1</v>
      </c>
      <c r="BO6" s="8">
        <v>0</v>
      </c>
      <c r="BP6" s="7">
        <v>0</v>
      </c>
      <c r="BQ6" s="7">
        <v>1</v>
      </c>
      <c r="BR6" s="7">
        <v>0</v>
      </c>
      <c r="BS6" s="7">
        <v>1</v>
      </c>
      <c r="BT6" s="7">
        <v>6</v>
      </c>
      <c r="BU6" s="7">
        <v>7</v>
      </c>
      <c r="BV6" s="7">
        <v>6</v>
      </c>
      <c r="BW6" s="7">
        <v>6</v>
      </c>
      <c r="BX6" s="7">
        <v>6</v>
      </c>
      <c r="BY6" s="7">
        <v>5</v>
      </c>
      <c r="BZ6" s="7">
        <v>5</v>
      </c>
      <c r="CA6" s="7">
        <v>5</v>
      </c>
      <c r="CB6" s="7">
        <v>5</v>
      </c>
      <c r="CC6" s="7">
        <v>0</v>
      </c>
      <c r="CD6" s="7">
        <v>1</v>
      </c>
      <c r="CE6" s="7">
        <v>0</v>
      </c>
      <c r="CF6" s="7">
        <v>0</v>
      </c>
      <c r="CG6" s="7">
        <v>0</v>
      </c>
      <c r="CH6" s="7">
        <v>1</v>
      </c>
      <c r="CI6" s="7">
        <v>0</v>
      </c>
      <c r="CJ6" s="7">
        <v>0</v>
      </c>
      <c r="CK6" s="7">
        <v>0</v>
      </c>
      <c r="CL6" s="7">
        <v>1</v>
      </c>
      <c r="CM6" s="7" t="s">
        <v>370</v>
      </c>
      <c r="CN6" s="7" t="s">
        <v>370</v>
      </c>
      <c r="CO6" s="7" t="s">
        <v>370</v>
      </c>
      <c r="CP6" s="7" t="s">
        <v>370</v>
      </c>
      <c r="CQ6" s="7" t="s">
        <v>370</v>
      </c>
      <c r="CR6" s="7" t="s">
        <v>370</v>
      </c>
      <c r="CS6" s="7">
        <v>0</v>
      </c>
      <c r="CT6" s="7">
        <v>1</v>
      </c>
      <c r="CU6" s="7">
        <v>0</v>
      </c>
      <c r="CV6" s="7">
        <v>0</v>
      </c>
      <c r="CW6" s="7">
        <v>1</v>
      </c>
      <c r="CX6" s="7">
        <v>0</v>
      </c>
      <c r="CY6" s="7" t="s">
        <v>370</v>
      </c>
      <c r="CZ6" s="7" t="s">
        <v>370</v>
      </c>
      <c r="DA6" s="7" t="s">
        <v>370</v>
      </c>
      <c r="DB6" s="7" t="s">
        <v>370</v>
      </c>
      <c r="DC6" s="7" t="s">
        <v>370</v>
      </c>
      <c r="DD6" s="7" t="s">
        <v>370</v>
      </c>
      <c r="DE6" s="7" t="s">
        <v>370</v>
      </c>
      <c r="DF6" s="7" t="s">
        <v>370</v>
      </c>
      <c r="DG6" s="7" t="s">
        <v>370</v>
      </c>
      <c r="DH6" s="7">
        <v>0</v>
      </c>
      <c r="DI6" s="7">
        <v>1</v>
      </c>
      <c r="DJ6" s="7">
        <v>0</v>
      </c>
    </row>
    <row r="7" spans="1:114" x14ac:dyDescent="0.35">
      <c r="A7" s="7" t="s">
        <v>315</v>
      </c>
      <c r="B7" s="7" t="s">
        <v>301</v>
      </c>
      <c r="C7" s="7">
        <v>0</v>
      </c>
      <c r="D7" s="7">
        <v>0</v>
      </c>
      <c r="E7" s="7">
        <v>0</v>
      </c>
      <c r="F7" s="7">
        <v>1</v>
      </c>
      <c r="G7" s="7">
        <v>0</v>
      </c>
      <c r="H7" s="8">
        <f t="shared" si="0"/>
        <v>4</v>
      </c>
      <c r="I7" s="7">
        <v>0</v>
      </c>
      <c r="J7" s="7">
        <v>0</v>
      </c>
      <c r="K7" s="7">
        <v>1</v>
      </c>
      <c r="L7" s="7">
        <v>0</v>
      </c>
      <c r="M7" s="7">
        <v>0</v>
      </c>
      <c r="N7" s="7">
        <v>0</v>
      </c>
      <c r="O7" s="7">
        <v>1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8">
        <v>1</v>
      </c>
      <c r="V7" s="7">
        <v>0</v>
      </c>
      <c r="W7" s="7">
        <v>1</v>
      </c>
      <c r="X7" s="7">
        <v>0</v>
      </c>
      <c r="Y7" s="7">
        <v>0</v>
      </c>
      <c r="Z7" s="7">
        <v>1</v>
      </c>
      <c r="AA7" s="7">
        <v>0</v>
      </c>
      <c r="AB7" s="7">
        <v>0</v>
      </c>
      <c r="AC7" s="7">
        <v>0</v>
      </c>
      <c r="AD7" s="7">
        <v>0</v>
      </c>
      <c r="AE7" s="7">
        <v>20</v>
      </c>
      <c r="AF7" s="7">
        <v>5</v>
      </c>
      <c r="AG7" s="7">
        <v>0</v>
      </c>
      <c r="AH7" s="7">
        <v>1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 t="s">
        <v>370</v>
      </c>
      <c r="AP7" s="7" t="s">
        <v>370</v>
      </c>
      <c r="AQ7" s="7">
        <v>1</v>
      </c>
      <c r="AR7" s="7">
        <v>9</v>
      </c>
      <c r="AS7" s="7">
        <v>0</v>
      </c>
      <c r="AT7" s="8">
        <v>1</v>
      </c>
      <c r="AU7" s="7" t="s">
        <v>370</v>
      </c>
      <c r="AV7" s="7" t="s">
        <v>370</v>
      </c>
      <c r="AW7" s="7" t="s">
        <v>370</v>
      </c>
      <c r="AX7" s="7" t="s">
        <v>370</v>
      </c>
      <c r="AY7" s="7">
        <v>1</v>
      </c>
      <c r="AZ7" s="7">
        <v>0</v>
      </c>
      <c r="BA7" s="7">
        <v>0</v>
      </c>
      <c r="BB7" s="7">
        <v>1</v>
      </c>
      <c r="BC7" s="7">
        <v>1</v>
      </c>
      <c r="BD7" s="8">
        <v>0</v>
      </c>
      <c r="BE7" s="7">
        <v>0</v>
      </c>
      <c r="BF7" s="7">
        <v>1</v>
      </c>
      <c r="BG7" s="7">
        <v>1</v>
      </c>
      <c r="BH7" s="7">
        <v>1</v>
      </c>
      <c r="BI7" s="7">
        <v>0</v>
      </c>
      <c r="BJ7" s="7">
        <v>0</v>
      </c>
      <c r="BK7" s="7">
        <v>1</v>
      </c>
      <c r="BL7" s="7">
        <v>0</v>
      </c>
      <c r="BM7" s="7">
        <v>0</v>
      </c>
      <c r="BN7" s="7">
        <v>1</v>
      </c>
      <c r="BO7" s="8">
        <v>0</v>
      </c>
      <c r="BP7" s="7">
        <v>1</v>
      </c>
      <c r="BQ7" s="7">
        <v>0</v>
      </c>
      <c r="BR7" s="7">
        <v>0</v>
      </c>
      <c r="BS7" s="7">
        <v>1</v>
      </c>
      <c r="BT7" s="7">
        <v>7</v>
      </c>
      <c r="BU7" s="7">
        <v>7</v>
      </c>
      <c r="BV7" s="7">
        <v>7</v>
      </c>
      <c r="BW7" s="7">
        <v>7</v>
      </c>
      <c r="BX7" s="7">
        <v>4</v>
      </c>
      <c r="BY7" s="7">
        <v>4</v>
      </c>
      <c r="BZ7" s="7">
        <v>4</v>
      </c>
      <c r="CA7" s="7">
        <v>5</v>
      </c>
      <c r="CB7" s="7">
        <v>5</v>
      </c>
      <c r="CC7" s="7">
        <v>0</v>
      </c>
      <c r="CD7" s="7">
        <v>0</v>
      </c>
      <c r="CE7" s="7">
        <v>1</v>
      </c>
      <c r="CF7" s="7">
        <v>0</v>
      </c>
      <c r="CG7" s="7">
        <v>0</v>
      </c>
      <c r="CH7" s="7">
        <v>0</v>
      </c>
      <c r="CI7" s="7">
        <v>1</v>
      </c>
      <c r="CJ7" s="7">
        <v>1</v>
      </c>
      <c r="CK7" s="7">
        <v>0</v>
      </c>
      <c r="CL7" s="7">
        <v>0</v>
      </c>
      <c r="CM7" s="7">
        <v>0</v>
      </c>
      <c r="CN7" s="7">
        <v>1</v>
      </c>
      <c r="CO7" s="7">
        <v>0</v>
      </c>
      <c r="CP7" s="7">
        <v>0</v>
      </c>
      <c r="CQ7" s="7" t="s">
        <v>370</v>
      </c>
      <c r="CR7" s="7" t="s">
        <v>370</v>
      </c>
      <c r="CS7" s="7">
        <v>1</v>
      </c>
      <c r="CT7" s="7">
        <v>0</v>
      </c>
      <c r="CU7" s="7">
        <v>0</v>
      </c>
      <c r="CV7" s="7">
        <v>0</v>
      </c>
      <c r="CW7" s="7">
        <v>1</v>
      </c>
      <c r="CX7" s="7">
        <v>0</v>
      </c>
      <c r="CY7" s="7">
        <v>0</v>
      </c>
      <c r="CZ7" s="7">
        <v>1</v>
      </c>
      <c r="DA7" s="7">
        <v>0</v>
      </c>
      <c r="DB7" s="7">
        <v>0</v>
      </c>
      <c r="DC7" s="7">
        <v>0</v>
      </c>
      <c r="DD7" s="7">
        <v>1</v>
      </c>
      <c r="DE7" s="7">
        <v>1</v>
      </c>
      <c r="DF7" s="7">
        <v>0</v>
      </c>
      <c r="DG7" s="7">
        <v>0</v>
      </c>
      <c r="DH7" s="7">
        <v>1</v>
      </c>
      <c r="DI7" s="7">
        <v>0</v>
      </c>
      <c r="DJ7" s="7">
        <v>0</v>
      </c>
    </row>
    <row r="8" spans="1:114" x14ac:dyDescent="0.35">
      <c r="A8" s="7" t="s">
        <v>315</v>
      </c>
      <c r="B8" s="7" t="s">
        <v>302</v>
      </c>
      <c r="C8" s="7">
        <v>0</v>
      </c>
      <c r="D8" s="7">
        <v>0</v>
      </c>
      <c r="E8" s="7">
        <v>1</v>
      </c>
      <c r="F8" s="7">
        <v>0</v>
      </c>
      <c r="G8" s="7">
        <v>0</v>
      </c>
      <c r="H8" s="8">
        <f t="shared" si="0"/>
        <v>3</v>
      </c>
      <c r="I8" s="7">
        <v>0</v>
      </c>
      <c r="J8" s="7">
        <v>1</v>
      </c>
      <c r="K8" s="7">
        <v>0</v>
      </c>
      <c r="L8" s="7">
        <v>0</v>
      </c>
      <c r="M8" s="7">
        <v>0</v>
      </c>
      <c r="N8" s="7">
        <v>0</v>
      </c>
      <c r="O8" s="7">
        <v>0</v>
      </c>
      <c r="P8" s="7">
        <v>0</v>
      </c>
      <c r="Q8" s="7">
        <v>1</v>
      </c>
      <c r="R8" s="7">
        <v>0</v>
      </c>
      <c r="S8" s="7">
        <v>0</v>
      </c>
      <c r="T8" s="7">
        <v>1</v>
      </c>
      <c r="U8" s="8">
        <v>0</v>
      </c>
      <c r="V8" s="7">
        <v>0</v>
      </c>
      <c r="W8" s="7">
        <v>1</v>
      </c>
      <c r="X8" s="7">
        <v>0</v>
      </c>
      <c r="Y8" s="7">
        <v>0</v>
      </c>
      <c r="Z8" s="7">
        <v>0</v>
      </c>
      <c r="AA8" s="7">
        <v>0</v>
      </c>
      <c r="AB8" s="7">
        <v>0</v>
      </c>
      <c r="AC8" s="7">
        <v>1</v>
      </c>
      <c r="AD8" s="7">
        <v>0</v>
      </c>
      <c r="AE8" s="7">
        <v>100</v>
      </c>
      <c r="AF8" s="7">
        <v>5</v>
      </c>
      <c r="AG8" s="7">
        <v>0</v>
      </c>
      <c r="AH8" s="7">
        <v>1</v>
      </c>
      <c r="AI8" s="7">
        <v>0</v>
      </c>
      <c r="AJ8" s="7">
        <v>0</v>
      </c>
      <c r="AK8" s="7">
        <v>0</v>
      </c>
      <c r="AL8" s="7">
        <v>0</v>
      </c>
      <c r="AM8" s="7">
        <v>0</v>
      </c>
      <c r="AN8" s="7">
        <v>0</v>
      </c>
      <c r="AO8" s="7">
        <v>1</v>
      </c>
      <c r="AP8" s="7">
        <v>0</v>
      </c>
      <c r="AQ8" s="7">
        <v>1</v>
      </c>
      <c r="AR8" s="7">
        <v>11</v>
      </c>
      <c r="AS8" s="7">
        <v>0</v>
      </c>
      <c r="AT8" s="8">
        <v>1</v>
      </c>
      <c r="AU8" s="7" t="s">
        <v>370</v>
      </c>
      <c r="AV8" s="7" t="s">
        <v>370</v>
      </c>
      <c r="AW8" s="7" t="s">
        <v>370</v>
      </c>
      <c r="AX8" s="7" t="s">
        <v>370</v>
      </c>
      <c r="AY8" s="7">
        <v>1</v>
      </c>
      <c r="AZ8" s="7">
        <v>0</v>
      </c>
      <c r="BA8" s="7">
        <v>1</v>
      </c>
      <c r="BB8" s="7">
        <v>0</v>
      </c>
      <c r="BC8" s="7">
        <v>1</v>
      </c>
      <c r="BD8" s="8">
        <v>0</v>
      </c>
      <c r="BE8" s="7">
        <v>0</v>
      </c>
      <c r="BF8" s="7">
        <v>0</v>
      </c>
      <c r="BG8" s="7">
        <v>1</v>
      </c>
      <c r="BH8" s="7">
        <v>0</v>
      </c>
      <c r="BI8" s="7">
        <v>1</v>
      </c>
      <c r="BJ8" s="7">
        <v>1</v>
      </c>
      <c r="BK8" s="7">
        <v>1</v>
      </c>
      <c r="BL8" s="7">
        <v>0</v>
      </c>
      <c r="BM8" s="7">
        <v>0</v>
      </c>
      <c r="BN8" s="7">
        <v>1</v>
      </c>
      <c r="BO8" s="8">
        <v>0</v>
      </c>
      <c r="BP8" s="7">
        <v>0</v>
      </c>
      <c r="BQ8" s="7">
        <v>1</v>
      </c>
      <c r="BR8" s="7">
        <v>0</v>
      </c>
      <c r="BS8" s="7">
        <v>1</v>
      </c>
      <c r="BT8" s="7">
        <v>7</v>
      </c>
      <c r="BU8" s="7">
        <v>7</v>
      </c>
      <c r="BV8" s="7">
        <v>5</v>
      </c>
      <c r="BW8" s="7">
        <v>7</v>
      </c>
      <c r="BX8" s="7">
        <v>6</v>
      </c>
      <c r="BY8" s="7">
        <v>5</v>
      </c>
      <c r="BZ8" s="7">
        <v>5</v>
      </c>
      <c r="CA8" s="7">
        <v>5</v>
      </c>
      <c r="CB8" s="7">
        <v>6</v>
      </c>
      <c r="CC8" s="7">
        <v>0</v>
      </c>
      <c r="CD8" s="7">
        <v>1</v>
      </c>
      <c r="CE8" s="7">
        <v>0</v>
      </c>
      <c r="CF8" s="7">
        <v>0</v>
      </c>
      <c r="CG8" s="7">
        <v>0</v>
      </c>
      <c r="CH8" s="7">
        <v>1</v>
      </c>
      <c r="CI8" s="7">
        <v>0</v>
      </c>
      <c r="CJ8" s="7">
        <v>1</v>
      </c>
      <c r="CK8" s="7">
        <v>0</v>
      </c>
      <c r="CL8" s="7">
        <v>0</v>
      </c>
      <c r="CM8" s="7">
        <v>0</v>
      </c>
      <c r="CN8" s="7">
        <v>1</v>
      </c>
      <c r="CO8" s="7">
        <v>0</v>
      </c>
      <c r="CP8" s="7">
        <v>0</v>
      </c>
      <c r="CQ8" s="7">
        <v>1</v>
      </c>
      <c r="CR8" s="7">
        <v>0</v>
      </c>
      <c r="CS8" s="7">
        <v>0</v>
      </c>
      <c r="CT8" s="7">
        <v>1</v>
      </c>
      <c r="CU8" s="7">
        <v>0</v>
      </c>
      <c r="CV8" s="7">
        <v>1</v>
      </c>
      <c r="CW8" s="7">
        <v>0</v>
      </c>
      <c r="CX8" s="7">
        <v>0</v>
      </c>
      <c r="CY8" s="7">
        <v>1</v>
      </c>
      <c r="CZ8" s="7">
        <v>0</v>
      </c>
      <c r="DA8" s="7">
        <v>0</v>
      </c>
      <c r="DB8" s="7">
        <v>0</v>
      </c>
      <c r="DC8" s="7">
        <v>1</v>
      </c>
      <c r="DD8" s="7">
        <v>0</v>
      </c>
      <c r="DE8" s="7">
        <v>1</v>
      </c>
      <c r="DF8" s="7">
        <v>0</v>
      </c>
      <c r="DG8" s="7">
        <v>0</v>
      </c>
      <c r="DH8" s="7">
        <v>1</v>
      </c>
      <c r="DI8" s="7">
        <v>0</v>
      </c>
      <c r="DJ8" s="7">
        <v>0</v>
      </c>
    </row>
    <row r="9" spans="1:114" x14ac:dyDescent="0.35">
      <c r="A9" s="7" t="s">
        <v>315</v>
      </c>
      <c r="B9" s="7" t="s">
        <v>303</v>
      </c>
      <c r="C9" s="7">
        <v>0</v>
      </c>
      <c r="D9" s="7">
        <v>0</v>
      </c>
      <c r="E9" s="7">
        <v>1</v>
      </c>
      <c r="F9" s="7">
        <v>0</v>
      </c>
      <c r="G9" s="7">
        <v>0</v>
      </c>
      <c r="H9" s="8">
        <f t="shared" si="0"/>
        <v>3</v>
      </c>
      <c r="I9" s="7">
        <v>1</v>
      </c>
      <c r="J9" s="7">
        <v>0</v>
      </c>
      <c r="K9" s="7">
        <v>0</v>
      </c>
      <c r="L9" s="7">
        <v>1</v>
      </c>
      <c r="M9" s="7">
        <v>0</v>
      </c>
      <c r="N9" s="7">
        <v>0</v>
      </c>
      <c r="O9" s="7">
        <v>1</v>
      </c>
      <c r="P9" s="7">
        <v>0</v>
      </c>
      <c r="Q9" s="7">
        <v>0</v>
      </c>
      <c r="R9" s="7">
        <v>0</v>
      </c>
      <c r="S9" s="7">
        <v>0</v>
      </c>
      <c r="T9" s="7">
        <v>1</v>
      </c>
      <c r="U9" s="8">
        <v>0</v>
      </c>
      <c r="V9" s="7">
        <v>1</v>
      </c>
      <c r="W9" s="7">
        <v>1</v>
      </c>
      <c r="X9" s="7">
        <v>0</v>
      </c>
      <c r="Y9" s="7">
        <v>0</v>
      </c>
      <c r="Z9" s="7">
        <v>1</v>
      </c>
      <c r="AA9" s="7">
        <v>0</v>
      </c>
      <c r="AB9" s="7">
        <v>0</v>
      </c>
      <c r="AC9" s="7">
        <v>0</v>
      </c>
      <c r="AD9" s="7">
        <v>0</v>
      </c>
      <c r="AE9" s="7">
        <v>0</v>
      </c>
      <c r="AF9" s="7">
        <v>4</v>
      </c>
      <c r="AG9" s="7">
        <v>1</v>
      </c>
      <c r="AH9" s="7">
        <v>0</v>
      </c>
      <c r="AI9" s="7">
        <v>0</v>
      </c>
      <c r="AJ9" s="7">
        <v>0</v>
      </c>
      <c r="AK9" s="7">
        <v>0</v>
      </c>
      <c r="AL9" s="7">
        <v>0</v>
      </c>
      <c r="AM9" s="7">
        <v>0</v>
      </c>
      <c r="AN9" s="7">
        <v>0</v>
      </c>
      <c r="AO9" s="7" t="s">
        <v>370</v>
      </c>
      <c r="AP9" s="7" t="s">
        <v>370</v>
      </c>
      <c r="AQ9" s="7">
        <v>1</v>
      </c>
      <c r="AR9" s="7">
        <v>0</v>
      </c>
      <c r="AS9" s="7">
        <v>1</v>
      </c>
      <c r="AT9" s="8">
        <v>0</v>
      </c>
      <c r="AU9" s="7" t="s">
        <v>370</v>
      </c>
      <c r="AV9" s="7" t="s">
        <v>370</v>
      </c>
      <c r="AW9" s="7" t="s">
        <v>370</v>
      </c>
      <c r="AX9" s="7" t="s">
        <v>370</v>
      </c>
      <c r="AY9" s="7">
        <v>1</v>
      </c>
      <c r="AZ9" s="7">
        <v>0</v>
      </c>
      <c r="BA9" s="7">
        <v>0</v>
      </c>
      <c r="BB9" s="7">
        <v>1</v>
      </c>
      <c r="BC9" s="7">
        <v>1</v>
      </c>
      <c r="BD9" s="8">
        <v>0</v>
      </c>
      <c r="BE9" s="7">
        <v>1</v>
      </c>
      <c r="BF9" s="7">
        <v>1</v>
      </c>
      <c r="BG9" s="7">
        <v>0</v>
      </c>
      <c r="BH9" s="7">
        <v>1</v>
      </c>
      <c r="BI9" s="7">
        <v>0</v>
      </c>
      <c r="BJ9" s="7">
        <v>0</v>
      </c>
      <c r="BK9" s="7">
        <v>1</v>
      </c>
      <c r="BL9" s="7">
        <v>0</v>
      </c>
      <c r="BM9" s="7">
        <v>0</v>
      </c>
      <c r="BN9" s="7">
        <v>0</v>
      </c>
      <c r="BO9" s="8">
        <v>1</v>
      </c>
      <c r="BP9" s="7">
        <v>1</v>
      </c>
      <c r="BQ9" s="7">
        <v>0</v>
      </c>
      <c r="BR9" s="7">
        <v>1</v>
      </c>
      <c r="BS9" s="7">
        <v>0</v>
      </c>
      <c r="BT9" s="7">
        <v>6</v>
      </c>
      <c r="BU9" s="7">
        <v>7</v>
      </c>
      <c r="BV9" s="7">
        <v>4</v>
      </c>
      <c r="BW9" s="7">
        <v>7</v>
      </c>
      <c r="BX9" s="7">
        <v>7</v>
      </c>
      <c r="BY9" s="7">
        <v>6</v>
      </c>
      <c r="BZ9" s="7">
        <v>5</v>
      </c>
      <c r="CA9" s="7">
        <v>5</v>
      </c>
      <c r="CB9" s="7">
        <v>5</v>
      </c>
      <c r="CC9" s="7">
        <v>0</v>
      </c>
      <c r="CD9" s="7">
        <v>1</v>
      </c>
      <c r="CE9" s="7">
        <v>0</v>
      </c>
      <c r="CF9" s="7">
        <v>0</v>
      </c>
      <c r="CG9" s="7">
        <v>0</v>
      </c>
      <c r="CH9" s="7">
        <v>0</v>
      </c>
      <c r="CI9" s="7">
        <v>1</v>
      </c>
      <c r="CJ9" s="7">
        <v>0</v>
      </c>
      <c r="CK9" s="7">
        <v>0</v>
      </c>
      <c r="CL9" s="7">
        <v>1</v>
      </c>
      <c r="CM9" s="7">
        <v>0</v>
      </c>
      <c r="CN9" s="7">
        <v>0</v>
      </c>
      <c r="CO9" s="7">
        <v>1</v>
      </c>
      <c r="CP9" s="7">
        <v>0</v>
      </c>
      <c r="CQ9" s="7" t="s">
        <v>370</v>
      </c>
      <c r="CR9" s="7" t="s">
        <v>370</v>
      </c>
      <c r="CS9" s="7">
        <v>0</v>
      </c>
      <c r="CT9" s="7">
        <v>0</v>
      </c>
      <c r="CU9" s="7">
        <v>1</v>
      </c>
      <c r="CV9" s="7">
        <v>1</v>
      </c>
      <c r="CW9" s="7">
        <v>0</v>
      </c>
      <c r="CX9" s="7">
        <v>0</v>
      </c>
      <c r="CY9" s="7">
        <v>0</v>
      </c>
      <c r="CZ9" s="7">
        <v>0</v>
      </c>
      <c r="DA9" s="7">
        <v>1</v>
      </c>
      <c r="DB9" s="7">
        <v>0</v>
      </c>
      <c r="DC9" s="7">
        <v>1</v>
      </c>
      <c r="DD9" s="7">
        <v>0</v>
      </c>
      <c r="DE9" s="7">
        <v>1</v>
      </c>
      <c r="DF9" s="7">
        <v>0</v>
      </c>
      <c r="DG9" s="7">
        <v>0</v>
      </c>
      <c r="DH9" s="7">
        <v>0</v>
      </c>
      <c r="DI9" s="7">
        <v>1</v>
      </c>
      <c r="DJ9" s="7">
        <v>0</v>
      </c>
    </row>
    <row r="10" spans="1:114" x14ac:dyDescent="0.35">
      <c r="A10" s="7" t="s">
        <v>315</v>
      </c>
      <c r="B10" s="7" t="s">
        <v>304</v>
      </c>
      <c r="C10" s="7">
        <v>0</v>
      </c>
      <c r="D10" s="7">
        <v>0</v>
      </c>
      <c r="E10" s="7">
        <v>0</v>
      </c>
      <c r="F10" s="7">
        <v>1</v>
      </c>
      <c r="G10" s="7">
        <v>0</v>
      </c>
      <c r="H10" s="8">
        <f t="shared" si="0"/>
        <v>4</v>
      </c>
      <c r="I10" s="7">
        <v>1</v>
      </c>
      <c r="J10" s="7">
        <v>0</v>
      </c>
      <c r="K10" s="7">
        <v>0</v>
      </c>
      <c r="L10" s="7">
        <v>0</v>
      </c>
      <c r="M10" s="7">
        <v>1</v>
      </c>
      <c r="N10" s="7">
        <v>0</v>
      </c>
      <c r="O10" s="7">
        <v>1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8">
        <v>1</v>
      </c>
      <c r="V10" s="7">
        <v>1</v>
      </c>
      <c r="W10" s="7">
        <v>0</v>
      </c>
      <c r="X10" s="7">
        <v>0</v>
      </c>
      <c r="Y10" s="7">
        <v>0</v>
      </c>
      <c r="Z10" s="7">
        <v>1</v>
      </c>
      <c r="AA10" s="7">
        <v>0</v>
      </c>
      <c r="AB10" s="7">
        <v>0</v>
      </c>
      <c r="AC10" s="7">
        <v>0</v>
      </c>
      <c r="AD10" s="7">
        <v>0</v>
      </c>
      <c r="AE10" s="7">
        <v>8</v>
      </c>
      <c r="AF10" s="7">
        <v>6</v>
      </c>
      <c r="AG10" s="7">
        <v>0</v>
      </c>
      <c r="AH10" s="7">
        <v>0</v>
      </c>
      <c r="AI10" s="7">
        <v>0</v>
      </c>
      <c r="AJ10" s="7">
        <v>1</v>
      </c>
      <c r="AK10" s="7">
        <v>1</v>
      </c>
      <c r="AL10" s="7">
        <v>1</v>
      </c>
      <c r="AM10" s="7">
        <v>0</v>
      </c>
      <c r="AN10" s="7">
        <v>0</v>
      </c>
      <c r="AO10" s="7">
        <v>0</v>
      </c>
      <c r="AP10" s="7">
        <v>1</v>
      </c>
      <c r="AQ10" s="7">
        <v>1</v>
      </c>
      <c r="AR10" s="7">
        <v>12</v>
      </c>
      <c r="AS10" s="7">
        <v>0</v>
      </c>
      <c r="AT10" s="8">
        <v>1</v>
      </c>
      <c r="AU10" s="7" t="s">
        <v>370</v>
      </c>
      <c r="AV10" s="7" t="s">
        <v>370</v>
      </c>
      <c r="AW10" s="7" t="s">
        <v>370</v>
      </c>
      <c r="AX10" s="7" t="s">
        <v>370</v>
      </c>
      <c r="AY10" s="7">
        <v>1</v>
      </c>
      <c r="AZ10" s="7">
        <v>0</v>
      </c>
      <c r="BA10" s="7">
        <v>1</v>
      </c>
      <c r="BB10" s="7">
        <v>0</v>
      </c>
      <c r="BC10" s="7">
        <v>1</v>
      </c>
      <c r="BD10" s="8">
        <v>0</v>
      </c>
      <c r="BE10" s="7">
        <v>0</v>
      </c>
      <c r="BF10" s="7">
        <v>1</v>
      </c>
      <c r="BG10" s="7">
        <v>0</v>
      </c>
      <c r="BH10" s="7">
        <v>0</v>
      </c>
      <c r="BI10" s="7">
        <v>1</v>
      </c>
      <c r="BJ10" s="7">
        <v>0</v>
      </c>
      <c r="BK10" s="7">
        <v>1</v>
      </c>
      <c r="BL10" s="7">
        <v>0</v>
      </c>
      <c r="BM10" s="7">
        <v>0</v>
      </c>
      <c r="BN10" s="7">
        <v>1</v>
      </c>
      <c r="BO10" s="8">
        <v>0</v>
      </c>
      <c r="BP10" s="7">
        <v>1</v>
      </c>
      <c r="BQ10" s="7">
        <v>0</v>
      </c>
      <c r="BR10" s="7">
        <v>0</v>
      </c>
      <c r="BS10" s="7">
        <v>1</v>
      </c>
      <c r="BT10" s="7">
        <v>7</v>
      </c>
      <c r="BU10" s="7">
        <v>7</v>
      </c>
      <c r="BV10" s="7">
        <v>5</v>
      </c>
      <c r="BW10" s="7">
        <v>6</v>
      </c>
      <c r="BX10" s="7">
        <v>3</v>
      </c>
      <c r="BY10" s="7">
        <v>4</v>
      </c>
      <c r="BZ10" s="7">
        <v>4</v>
      </c>
      <c r="CA10" s="7">
        <v>5</v>
      </c>
      <c r="CB10" s="7">
        <v>5</v>
      </c>
      <c r="CC10" s="7">
        <v>0</v>
      </c>
      <c r="CD10" s="7">
        <v>1</v>
      </c>
      <c r="CE10" s="7">
        <v>0</v>
      </c>
      <c r="CF10" s="7">
        <v>0</v>
      </c>
      <c r="CG10" s="7">
        <v>0</v>
      </c>
      <c r="CH10" s="7">
        <v>1</v>
      </c>
      <c r="CI10" s="7">
        <v>0</v>
      </c>
      <c r="CJ10" s="7">
        <v>0</v>
      </c>
      <c r="CK10" s="7">
        <v>0</v>
      </c>
      <c r="CL10" s="7">
        <v>1</v>
      </c>
      <c r="CM10" s="7">
        <v>0</v>
      </c>
      <c r="CN10" s="7">
        <v>1</v>
      </c>
      <c r="CO10" s="7">
        <v>0</v>
      </c>
      <c r="CP10" s="7">
        <v>0</v>
      </c>
      <c r="CQ10" s="7">
        <v>1</v>
      </c>
      <c r="CR10" s="7">
        <v>0</v>
      </c>
      <c r="CS10" s="7">
        <v>1</v>
      </c>
      <c r="CT10" s="7">
        <v>0</v>
      </c>
      <c r="CU10" s="7">
        <v>0</v>
      </c>
      <c r="CV10" s="7">
        <v>1</v>
      </c>
      <c r="CW10" s="7">
        <v>0</v>
      </c>
      <c r="CX10" s="7">
        <v>0</v>
      </c>
      <c r="CY10" s="7">
        <v>0</v>
      </c>
      <c r="CZ10" s="7">
        <v>1</v>
      </c>
      <c r="DA10" s="7">
        <v>0</v>
      </c>
      <c r="DB10" s="7">
        <v>0</v>
      </c>
      <c r="DC10" s="7">
        <v>0</v>
      </c>
      <c r="DD10" s="7">
        <v>1</v>
      </c>
      <c r="DE10" s="7">
        <v>0</v>
      </c>
      <c r="DF10" s="7">
        <v>1</v>
      </c>
      <c r="DG10" s="7">
        <v>0</v>
      </c>
      <c r="DH10" s="7">
        <v>0</v>
      </c>
      <c r="DI10" s="7">
        <v>1</v>
      </c>
      <c r="DJ10" s="7">
        <v>0</v>
      </c>
    </row>
    <row r="11" spans="1:114" x14ac:dyDescent="0.35">
      <c r="A11" s="7" t="s">
        <v>315</v>
      </c>
      <c r="B11" s="7" t="s">
        <v>305</v>
      </c>
      <c r="C11" s="7">
        <v>0</v>
      </c>
      <c r="D11" s="7">
        <v>0</v>
      </c>
      <c r="E11" s="7">
        <v>0</v>
      </c>
      <c r="F11" s="7">
        <v>1</v>
      </c>
      <c r="G11" s="7">
        <v>0</v>
      </c>
      <c r="H11" s="8">
        <f t="shared" si="0"/>
        <v>4</v>
      </c>
      <c r="I11" s="7">
        <v>1</v>
      </c>
      <c r="J11" s="7">
        <v>1</v>
      </c>
      <c r="K11" s="7">
        <v>0</v>
      </c>
      <c r="L11" s="7">
        <v>0</v>
      </c>
      <c r="M11" s="7">
        <v>0</v>
      </c>
      <c r="N11" s="7">
        <v>0</v>
      </c>
      <c r="O11" s="7">
        <v>1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8">
        <v>1</v>
      </c>
      <c r="V11" s="7">
        <v>0</v>
      </c>
      <c r="W11" s="7">
        <v>0</v>
      </c>
      <c r="X11" s="7">
        <v>1</v>
      </c>
      <c r="Y11" s="7">
        <v>0</v>
      </c>
      <c r="Z11" s="7">
        <v>1</v>
      </c>
      <c r="AA11" s="7">
        <v>0</v>
      </c>
      <c r="AB11" s="7">
        <v>0</v>
      </c>
      <c r="AC11" s="7">
        <v>0</v>
      </c>
      <c r="AD11" s="7">
        <v>0</v>
      </c>
      <c r="AE11" s="7">
        <v>100</v>
      </c>
      <c r="AF11" s="7">
        <v>2</v>
      </c>
      <c r="AG11" s="7">
        <v>0</v>
      </c>
      <c r="AH11" s="7">
        <v>1</v>
      </c>
      <c r="AI11" s="7">
        <v>0</v>
      </c>
      <c r="AJ11" s="7">
        <v>1</v>
      </c>
      <c r="AK11" s="7">
        <v>0</v>
      </c>
      <c r="AL11" s="7">
        <v>1</v>
      </c>
      <c r="AM11" s="7">
        <v>0</v>
      </c>
      <c r="AN11" s="7">
        <v>0</v>
      </c>
      <c r="AO11" s="7">
        <v>1</v>
      </c>
      <c r="AP11" s="7">
        <v>0</v>
      </c>
      <c r="AQ11" s="7">
        <v>1</v>
      </c>
      <c r="AR11" s="7">
        <v>25</v>
      </c>
      <c r="AS11" s="7">
        <v>1</v>
      </c>
      <c r="AT11" s="8">
        <v>0</v>
      </c>
      <c r="AU11" s="7" t="s">
        <v>370</v>
      </c>
      <c r="AV11" s="7" t="s">
        <v>370</v>
      </c>
      <c r="AW11" s="7" t="s">
        <v>370</v>
      </c>
      <c r="AX11" s="7" t="s">
        <v>370</v>
      </c>
      <c r="AY11" s="7">
        <v>1</v>
      </c>
      <c r="AZ11" s="7">
        <v>0</v>
      </c>
      <c r="BA11" s="7">
        <v>0</v>
      </c>
      <c r="BB11" s="7">
        <v>1</v>
      </c>
      <c r="BC11" s="7">
        <v>1</v>
      </c>
      <c r="BD11" s="8">
        <v>0</v>
      </c>
      <c r="BE11" s="7">
        <v>1</v>
      </c>
      <c r="BF11" s="7">
        <v>1</v>
      </c>
      <c r="BG11" s="7">
        <v>0</v>
      </c>
      <c r="BH11" s="7">
        <v>1</v>
      </c>
      <c r="BI11" s="7">
        <v>1</v>
      </c>
      <c r="BJ11" s="7">
        <v>1</v>
      </c>
      <c r="BK11" s="7">
        <v>1</v>
      </c>
      <c r="BL11" s="7">
        <v>0</v>
      </c>
      <c r="BM11" s="7">
        <v>0</v>
      </c>
      <c r="BN11" s="7">
        <v>1</v>
      </c>
      <c r="BO11" s="8">
        <v>0</v>
      </c>
      <c r="BP11" s="7" t="s">
        <v>370</v>
      </c>
      <c r="BQ11" s="7" t="s">
        <v>370</v>
      </c>
      <c r="BR11" s="7">
        <v>1</v>
      </c>
      <c r="BS11" s="7">
        <v>1</v>
      </c>
      <c r="BT11" s="7">
        <v>7</v>
      </c>
      <c r="BU11" s="7">
        <v>7</v>
      </c>
      <c r="BV11" s="7">
        <v>7</v>
      </c>
      <c r="BW11" s="7">
        <v>7</v>
      </c>
      <c r="BX11" s="7">
        <v>2</v>
      </c>
      <c r="BY11" s="7">
        <v>2</v>
      </c>
      <c r="BZ11" s="7">
        <v>1</v>
      </c>
      <c r="CA11" s="7">
        <v>3</v>
      </c>
      <c r="CB11" s="7">
        <v>3</v>
      </c>
      <c r="CC11" s="7">
        <v>0</v>
      </c>
      <c r="CD11" s="7">
        <v>0</v>
      </c>
      <c r="CE11" s="7">
        <v>1</v>
      </c>
      <c r="CF11" s="7">
        <v>0</v>
      </c>
      <c r="CG11" s="7">
        <v>0</v>
      </c>
      <c r="CH11" s="7">
        <v>1</v>
      </c>
      <c r="CI11" s="7">
        <v>0</v>
      </c>
      <c r="CJ11" s="7">
        <v>0</v>
      </c>
      <c r="CK11" s="7">
        <v>0</v>
      </c>
      <c r="CL11" s="7">
        <v>1</v>
      </c>
      <c r="CM11" s="7">
        <v>0</v>
      </c>
      <c r="CN11" s="7">
        <v>1</v>
      </c>
      <c r="CO11" s="7">
        <v>0</v>
      </c>
      <c r="CP11" s="7">
        <v>0</v>
      </c>
      <c r="CQ11" s="7">
        <v>0</v>
      </c>
      <c r="CR11" s="7">
        <v>1</v>
      </c>
      <c r="CS11" s="7">
        <v>1</v>
      </c>
      <c r="CT11" s="7">
        <v>0</v>
      </c>
      <c r="CU11" s="7">
        <v>0</v>
      </c>
      <c r="CV11" s="7">
        <v>0</v>
      </c>
      <c r="CW11" s="7">
        <v>1</v>
      </c>
      <c r="CX11" s="7">
        <v>0</v>
      </c>
      <c r="CY11" s="7">
        <v>1</v>
      </c>
      <c r="CZ11" s="7">
        <v>0</v>
      </c>
      <c r="DA11" s="7">
        <v>0</v>
      </c>
      <c r="DB11" s="7">
        <v>0</v>
      </c>
      <c r="DC11" s="7">
        <v>0</v>
      </c>
      <c r="DD11" s="7">
        <v>1</v>
      </c>
      <c r="DE11" s="7">
        <v>0</v>
      </c>
      <c r="DF11" s="7">
        <v>0</v>
      </c>
      <c r="DG11" s="7">
        <v>1</v>
      </c>
      <c r="DH11" s="7">
        <v>0</v>
      </c>
      <c r="DI11" s="7">
        <v>1</v>
      </c>
      <c r="DJ11" s="7">
        <v>0</v>
      </c>
    </row>
    <row r="12" spans="1:114" x14ac:dyDescent="0.35">
      <c r="A12" s="7" t="s">
        <v>315</v>
      </c>
      <c r="B12" s="7" t="s">
        <v>306</v>
      </c>
      <c r="C12" s="7">
        <v>0</v>
      </c>
      <c r="D12" s="7">
        <v>1</v>
      </c>
      <c r="E12" s="7">
        <v>0</v>
      </c>
      <c r="F12" s="7">
        <v>0</v>
      </c>
      <c r="G12" s="7">
        <v>0</v>
      </c>
      <c r="H12" s="8">
        <f t="shared" si="0"/>
        <v>2</v>
      </c>
      <c r="I12" s="7">
        <v>0</v>
      </c>
      <c r="J12" s="7">
        <v>0</v>
      </c>
      <c r="K12" s="7">
        <v>1</v>
      </c>
      <c r="L12" s="7">
        <v>0</v>
      </c>
      <c r="M12" s="7">
        <v>0</v>
      </c>
      <c r="N12" s="7">
        <v>0</v>
      </c>
      <c r="O12" s="7">
        <v>0</v>
      </c>
      <c r="P12" s="7">
        <v>0</v>
      </c>
      <c r="Q12" s="7">
        <v>1</v>
      </c>
      <c r="R12" s="7">
        <v>0</v>
      </c>
      <c r="S12" s="7">
        <v>0</v>
      </c>
      <c r="T12" s="7">
        <v>0</v>
      </c>
      <c r="U12" s="8">
        <v>1</v>
      </c>
      <c r="V12" s="7">
        <v>0</v>
      </c>
      <c r="W12" s="7">
        <v>0</v>
      </c>
      <c r="X12" s="7">
        <v>1</v>
      </c>
      <c r="Y12" s="7">
        <v>0</v>
      </c>
      <c r="Z12" s="7">
        <v>1</v>
      </c>
      <c r="AA12" s="7">
        <v>0</v>
      </c>
      <c r="AB12" s="7">
        <v>0</v>
      </c>
      <c r="AC12" s="7">
        <v>0</v>
      </c>
      <c r="AD12" s="7">
        <v>0</v>
      </c>
      <c r="AE12" s="7">
        <v>5</v>
      </c>
      <c r="AF12" s="7">
        <v>4</v>
      </c>
      <c r="AG12" s="7">
        <v>0</v>
      </c>
      <c r="AH12" s="7">
        <v>0</v>
      </c>
      <c r="AI12" s="7">
        <v>1</v>
      </c>
      <c r="AJ12" s="7">
        <v>1</v>
      </c>
      <c r="AK12" s="7">
        <v>0</v>
      </c>
      <c r="AL12" s="7">
        <v>0</v>
      </c>
      <c r="AM12" s="7">
        <v>0</v>
      </c>
      <c r="AN12" s="7">
        <v>0</v>
      </c>
      <c r="AO12" s="7">
        <v>1</v>
      </c>
      <c r="AP12" s="7">
        <v>0</v>
      </c>
      <c r="AQ12" s="7">
        <v>1</v>
      </c>
      <c r="AR12" s="7">
        <v>11</v>
      </c>
      <c r="AS12" s="7">
        <v>0</v>
      </c>
      <c r="AT12" s="8">
        <v>1</v>
      </c>
      <c r="AU12" s="7" t="s">
        <v>370</v>
      </c>
      <c r="AV12" s="7" t="s">
        <v>370</v>
      </c>
      <c r="AW12" s="7" t="s">
        <v>370</v>
      </c>
      <c r="AX12" s="7" t="s">
        <v>370</v>
      </c>
      <c r="AY12" s="7">
        <v>1</v>
      </c>
      <c r="AZ12" s="7">
        <v>1</v>
      </c>
      <c r="BA12" s="7">
        <v>0</v>
      </c>
      <c r="BB12" s="7">
        <v>0</v>
      </c>
      <c r="BC12" s="7">
        <v>0</v>
      </c>
      <c r="BD12" s="8">
        <v>1</v>
      </c>
      <c r="BE12" s="7">
        <v>0</v>
      </c>
      <c r="BF12" s="7">
        <v>0</v>
      </c>
      <c r="BG12" s="7">
        <v>0</v>
      </c>
      <c r="BH12" s="7">
        <v>1</v>
      </c>
      <c r="BI12" s="7">
        <v>0</v>
      </c>
      <c r="BJ12" s="7">
        <v>0</v>
      </c>
      <c r="BK12" s="7">
        <v>0</v>
      </c>
      <c r="BL12" s="7">
        <v>1</v>
      </c>
      <c r="BM12" s="7">
        <v>0</v>
      </c>
      <c r="BN12" s="7">
        <v>1</v>
      </c>
      <c r="BO12" s="8">
        <v>0</v>
      </c>
      <c r="BP12" s="7">
        <v>0</v>
      </c>
      <c r="BQ12" s="7">
        <v>1</v>
      </c>
      <c r="BR12" s="7">
        <v>0</v>
      </c>
      <c r="BS12" s="7">
        <v>1</v>
      </c>
      <c r="BT12" s="7">
        <v>6</v>
      </c>
      <c r="BU12" s="7">
        <v>7</v>
      </c>
      <c r="BV12" s="7">
        <v>6</v>
      </c>
      <c r="BW12" s="7">
        <v>6</v>
      </c>
      <c r="BX12" s="7">
        <v>4</v>
      </c>
      <c r="BY12" s="7">
        <v>4</v>
      </c>
      <c r="BZ12" s="7">
        <v>4</v>
      </c>
      <c r="CA12" s="7">
        <v>2</v>
      </c>
      <c r="CB12" s="7">
        <v>3</v>
      </c>
      <c r="CC12" s="7">
        <v>0</v>
      </c>
      <c r="CD12" s="7">
        <v>1</v>
      </c>
      <c r="CE12" s="7">
        <v>0</v>
      </c>
      <c r="CF12" s="7">
        <v>0</v>
      </c>
      <c r="CG12" s="7">
        <v>0</v>
      </c>
      <c r="CH12" s="7">
        <v>1</v>
      </c>
      <c r="CI12" s="7">
        <v>0</v>
      </c>
      <c r="CJ12" s="7">
        <v>0</v>
      </c>
      <c r="CK12" s="7">
        <v>1</v>
      </c>
      <c r="CL12" s="7">
        <v>0</v>
      </c>
      <c r="CM12" s="7">
        <v>0</v>
      </c>
      <c r="CN12" s="7">
        <v>0</v>
      </c>
      <c r="CO12" s="7">
        <v>1</v>
      </c>
      <c r="CP12" s="7">
        <v>0</v>
      </c>
      <c r="CQ12" s="7">
        <v>1</v>
      </c>
      <c r="CR12" s="7">
        <v>0</v>
      </c>
      <c r="CS12" s="7">
        <v>0</v>
      </c>
      <c r="CT12" s="7">
        <v>0</v>
      </c>
      <c r="CU12" s="7">
        <v>1</v>
      </c>
      <c r="CV12" s="7">
        <v>0</v>
      </c>
      <c r="CW12" s="7">
        <v>0</v>
      </c>
      <c r="CX12" s="7">
        <v>1</v>
      </c>
      <c r="CY12" s="7">
        <v>1</v>
      </c>
      <c r="CZ12" s="7">
        <v>0</v>
      </c>
      <c r="DA12" s="7">
        <v>0</v>
      </c>
      <c r="DB12" s="7">
        <v>0</v>
      </c>
      <c r="DC12" s="7">
        <v>0</v>
      </c>
      <c r="DD12" s="7">
        <v>1</v>
      </c>
      <c r="DE12" s="7">
        <v>0</v>
      </c>
      <c r="DF12" s="7">
        <v>1</v>
      </c>
      <c r="DG12" s="7">
        <v>0</v>
      </c>
      <c r="DH12" s="7">
        <v>1</v>
      </c>
      <c r="DI12" s="7">
        <v>0</v>
      </c>
      <c r="DJ12" s="7">
        <v>0</v>
      </c>
    </row>
    <row r="13" spans="1:114" x14ac:dyDescent="0.35">
      <c r="A13" s="7" t="s">
        <v>315</v>
      </c>
      <c r="B13" s="7" t="s">
        <v>307</v>
      </c>
      <c r="C13" s="7">
        <v>0</v>
      </c>
      <c r="D13" s="7">
        <v>0</v>
      </c>
      <c r="E13" s="7">
        <v>0</v>
      </c>
      <c r="F13" s="7">
        <v>1</v>
      </c>
      <c r="G13" s="7">
        <v>0</v>
      </c>
      <c r="H13" s="8">
        <f t="shared" si="0"/>
        <v>4</v>
      </c>
      <c r="I13" s="7">
        <v>0</v>
      </c>
      <c r="J13" s="7">
        <v>0</v>
      </c>
      <c r="K13" s="7">
        <v>1</v>
      </c>
      <c r="L13" s="7">
        <v>0</v>
      </c>
      <c r="M13" s="7">
        <v>0</v>
      </c>
      <c r="N13" s="7">
        <v>0</v>
      </c>
      <c r="O13" s="7">
        <v>1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8">
        <v>1</v>
      </c>
      <c r="V13" s="7">
        <v>0</v>
      </c>
      <c r="W13" s="7">
        <v>0</v>
      </c>
      <c r="X13" s="7">
        <v>1</v>
      </c>
      <c r="Y13" s="7">
        <v>0</v>
      </c>
      <c r="Z13" s="7">
        <v>1</v>
      </c>
      <c r="AA13" s="7">
        <v>0</v>
      </c>
      <c r="AB13" s="7">
        <v>0</v>
      </c>
      <c r="AC13" s="7">
        <v>0</v>
      </c>
      <c r="AD13" s="7">
        <v>0</v>
      </c>
      <c r="AE13" s="7">
        <v>0</v>
      </c>
      <c r="AF13" s="7">
        <v>4</v>
      </c>
      <c r="AG13" s="7">
        <v>0</v>
      </c>
      <c r="AH13" s="7">
        <v>0</v>
      </c>
      <c r="AI13" s="7">
        <v>0</v>
      </c>
      <c r="AJ13" s="7">
        <v>1</v>
      </c>
      <c r="AK13" s="7">
        <v>0</v>
      </c>
      <c r="AL13" s="7">
        <v>1</v>
      </c>
      <c r="AM13" s="7">
        <v>1</v>
      </c>
      <c r="AN13" s="7">
        <v>0</v>
      </c>
      <c r="AO13" s="7">
        <v>0</v>
      </c>
      <c r="AP13" s="7">
        <v>1</v>
      </c>
      <c r="AQ13" s="7">
        <v>1</v>
      </c>
      <c r="AR13" s="7">
        <v>4</v>
      </c>
      <c r="AS13" s="7">
        <v>0</v>
      </c>
      <c r="AT13" s="8">
        <v>1</v>
      </c>
      <c r="AU13" s="7" t="s">
        <v>370</v>
      </c>
      <c r="AV13" s="7" t="s">
        <v>370</v>
      </c>
      <c r="AW13" s="7" t="s">
        <v>370</v>
      </c>
      <c r="AX13" s="7" t="s">
        <v>370</v>
      </c>
      <c r="AY13" s="7">
        <v>1</v>
      </c>
      <c r="AZ13" s="7">
        <v>0</v>
      </c>
      <c r="BA13" s="7">
        <v>1</v>
      </c>
      <c r="BB13" s="7">
        <v>0</v>
      </c>
      <c r="BC13" s="7">
        <v>0</v>
      </c>
      <c r="BD13" s="8">
        <v>1</v>
      </c>
      <c r="BE13" s="7">
        <v>0</v>
      </c>
      <c r="BF13" s="7">
        <v>0</v>
      </c>
      <c r="BG13" s="7">
        <v>0</v>
      </c>
      <c r="BH13" s="7">
        <v>1</v>
      </c>
      <c r="BI13" s="7">
        <v>0</v>
      </c>
      <c r="BJ13" s="7">
        <v>0</v>
      </c>
      <c r="BK13" s="7">
        <v>1</v>
      </c>
      <c r="BL13" s="7">
        <v>0</v>
      </c>
      <c r="BM13" s="7">
        <v>0</v>
      </c>
      <c r="BN13" s="7">
        <v>1</v>
      </c>
      <c r="BO13" s="8">
        <v>0</v>
      </c>
      <c r="BP13" s="7">
        <v>1</v>
      </c>
      <c r="BQ13" s="7">
        <v>0</v>
      </c>
      <c r="BR13" s="7">
        <v>0</v>
      </c>
      <c r="BS13" s="7">
        <v>1</v>
      </c>
      <c r="BT13" s="7">
        <v>7</v>
      </c>
      <c r="BU13" s="7">
        <v>7</v>
      </c>
      <c r="BV13" s="7">
        <v>7</v>
      </c>
      <c r="BW13" s="7">
        <v>7</v>
      </c>
      <c r="BX13" s="7">
        <v>5</v>
      </c>
      <c r="BY13" s="7">
        <v>7</v>
      </c>
      <c r="BZ13" s="7">
        <v>7</v>
      </c>
      <c r="CA13" s="7">
        <v>7</v>
      </c>
      <c r="CB13" s="7">
        <v>5</v>
      </c>
      <c r="CC13" s="7">
        <v>0</v>
      </c>
      <c r="CD13" s="7">
        <v>0</v>
      </c>
      <c r="CE13" s="7">
        <v>1</v>
      </c>
      <c r="CF13" s="7">
        <v>0</v>
      </c>
      <c r="CG13" s="7">
        <v>0</v>
      </c>
      <c r="CH13" s="7">
        <v>0</v>
      </c>
      <c r="CI13" s="7">
        <v>1</v>
      </c>
      <c r="CJ13" s="7">
        <v>1</v>
      </c>
      <c r="CK13" s="7">
        <v>0</v>
      </c>
      <c r="CL13" s="7">
        <v>0</v>
      </c>
      <c r="CM13" s="7">
        <v>0</v>
      </c>
      <c r="CN13" s="7">
        <v>0</v>
      </c>
      <c r="CO13" s="7">
        <v>1</v>
      </c>
      <c r="CP13" s="7">
        <v>0</v>
      </c>
      <c r="CQ13" s="7">
        <v>1</v>
      </c>
      <c r="CR13" s="7">
        <v>0</v>
      </c>
      <c r="CS13" s="7" t="s">
        <v>370</v>
      </c>
      <c r="CT13" s="7" t="s">
        <v>370</v>
      </c>
      <c r="CU13" s="7" t="s">
        <v>370</v>
      </c>
      <c r="CV13" s="7">
        <v>0</v>
      </c>
      <c r="CW13" s="7">
        <v>0</v>
      </c>
      <c r="CX13" s="7">
        <v>1</v>
      </c>
      <c r="CY13" s="7">
        <v>0</v>
      </c>
      <c r="CZ13" s="7">
        <v>0</v>
      </c>
      <c r="DA13" s="7">
        <v>1</v>
      </c>
      <c r="DB13" s="7">
        <v>0</v>
      </c>
      <c r="DC13" s="7">
        <v>0</v>
      </c>
      <c r="DD13" s="7">
        <v>1</v>
      </c>
      <c r="DE13" s="7" t="s">
        <v>370</v>
      </c>
      <c r="DF13" s="7" t="s">
        <v>370</v>
      </c>
      <c r="DG13" s="7" t="s">
        <v>370</v>
      </c>
      <c r="DH13" s="7">
        <v>1</v>
      </c>
      <c r="DI13" s="7">
        <v>0</v>
      </c>
      <c r="DJ13" s="7">
        <v>0</v>
      </c>
    </row>
    <row r="14" spans="1:114" x14ac:dyDescent="0.35">
      <c r="A14" s="7" t="s">
        <v>315</v>
      </c>
      <c r="B14" s="7" t="s">
        <v>308</v>
      </c>
      <c r="C14" s="7">
        <v>0</v>
      </c>
      <c r="D14" s="7">
        <v>0</v>
      </c>
      <c r="E14" s="7">
        <v>1</v>
      </c>
      <c r="F14" s="7">
        <v>0</v>
      </c>
      <c r="G14" s="7">
        <v>0</v>
      </c>
      <c r="H14" s="8">
        <f t="shared" si="0"/>
        <v>3</v>
      </c>
      <c r="I14" s="7">
        <v>0</v>
      </c>
      <c r="J14" s="7">
        <v>0</v>
      </c>
      <c r="K14" s="7">
        <v>0</v>
      </c>
      <c r="L14" s="7">
        <v>1</v>
      </c>
      <c r="M14" s="7">
        <v>0</v>
      </c>
      <c r="N14" s="7">
        <v>0</v>
      </c>
      <c r="O14" s="7">
        <v>1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8">
        <v>1</v>
      </c>
      <c r="V14" s="7">
        <v>0</v>
      </c>
      <c r="W14" s="7">
        <v>1</v>
      </c>
      <c r="X14" s="7">
        <v>0</v>
      </c>
      <c r="Y14" s="7">
        <v>0</v>
      </c>
      <c r="Z14" s="7">
        <v>1</v>
      </c>
      <c r="AA14" s="7">
        <v>0</v>
      </c>
      <c r="AB14" s="7">
        <v>0</v>
      </c>
      <c r="AC14" s="7">
        <v>0</v>
      </c>
      <c r="AD14" s="7">
        <v>0</v>
      </c>
      <c r="AE14" s="7">
        <v>20</v>
      </c>
      <c r="AF14" s="7">
        <v>5</v>
      </c>
      <c r="AG14" s="7">
        <v>0</v>
      </c>
      <c r="AH14" s="7">
        <v>0</v>
      </c>
      <c r="AI14" s="7">
        <v>0</v>
      </c>
      <c r="AJ14" s="7">
        <v>0</v>
      </c>
      <c r="AK14" s="7">
        <v>0</v>
      </c>
      <c r="AL14" s="7">
        <v>1</v>
      </c>
      <c r="AM14" s="7">
        <v>0</v>
      </c>
      <c r="AN14" s="7">
        <v>0</v>
      </c>
      <c r="AO14" s="7">
        <v>1</v>
      </c>
      <c r="AP14" s="7">
        <v>0</v>
      </c>
      <c r="AQ14" s="7">
        <v>1</v>
      </c>
      <c r="AR14" s="7">
        <v>5</v>
      </c>
      <c r="AS14" s="7">
        <v>1</v>
      </c>
      <c r="AT14" s="8">
        <v>0</v>
      </c>
      <c r="AU14" s="7" t="s">
        <v>370</v>
      </c>
      <c r="AV14" s="7" t="s">
        <v>370</v>
      </c>
      <c r="AW14" s="7" t="s">
        <v>370</v>
      </c>
      <c r="AX14" s="7" t="s">
        <v>370</v>
      </c>
      <c r="AY14" s="7">
        <v>1</v>
      </c>
      <c r="AZ14" s="7">
        <v>0</v>
      </c>
      <c r="BA14" s="7">
        <v>1</v>
      </c>
      <c r="BB14" s="7">
        <v>0</v>
      </c>
      <c r="BC14" s="7">
        <v>1</v>
      </c>
      <c r="BD14" s="8">
        <v>0</v>
      </c>
      <c r="BE14" s="7">
        <v>1</v>
      </c>
      <c r="BF14" s="7">
        <v>1</v>
      </c>
      <c r="BG14" s="7">
        <v>0</v>
      </c>
      <c r="BH14" s="7">
        <v>1</v>
      </c>
      <c r="BI14" s="7">
        <v>1</v>
      </c>
      <c r="BJ14" s="7">
        <v>0</v>
      </c>
      <c r="BK14" s="7">
        <v>1</v>
      </c>
      <c r="BL14" s="7">
        <v>0</v>
      </c>
      <c r="BM14" s="7">
        <v>0</v>
      </c>
      <c r="BN14" s="7">
        <v>1</v>
      </c>
      <c r="BO14" s="8">
        <v>0</v>
      </c>
      <c r="BP14" s="7">
        <v>1</v>
      </c>
      <c r="BQ14" s="7">
        <v>1</v>
      </c>
      <c r="BR14" s="7">
        <v>1</v>
      </c>
      <c r="BS14" s="7">
        <v>0</v>
      </c>
      <c r="BT14" s="7">
        <v>7</v>
      </c>
      <c r="BU14" s="7">
        <v>7</v>
      </c>
      <c r="BV14" s="7">
        <v>4</v>
      </c>
      <c r="BW14" s="7">
        <v>7</v>
      </c>
      <c r="BX14" s="7">
        <v>4</v>
      </c>
      <c r="BY14" s="7">
        <v>5</v>
      </c>
      <c r="BZ14" s="7">
        <v>7</v>
      </c>
      <c r="CA14" s="7">
        <v>7</v>
      </c>
      <c r="CB14" s="7">
        <v>6</v>
      </c>
      <c r="CC14" s="7">
        <v>0</v>
      </c>
      <c r="CD14" s="7">
        <v>1</v>
      </c>
      <c r="CE14" s="7">
        <v>0</v>
      </c>
      <c r="CF14" s="7">
        <v>0</v>
      </c>
      <c r="CG14" s="7">
        <v>0</v>
      </c>
      <c r="CH14" s="7">
        <v>0</v>
      </c>
      <c r="CI14" s="7">
        <v>1</v>
      </c>
      <c r="CJ14" s="7">
        <v>0</v>
      </c>
      <c r="CK14" s="7">
        <v>0</v>
      </c>
      <c r="CL14" s="7">
        <v>1</v>
      </c>
      <c r="CM14" s="7">
        <v>0</v>
      </c>
      <c r="CN14" s="7">
        <v>1</v>
      </c>
      <c r="CO14" s="7">
        <v>0</v>
      </c>
      <c r="CP14" s="7">
        <v>0</v>
      </c>
      <c r="CQ14" s="7">
        <v>1</v>
      </c>
      <c r="CR14" s="7">
        <v>0</v>
      </c>
      <c r="CS14" s="7">
        <v>0</v>
      </c>
      <c r="CT14" s="7">
        <v>0</v>
      </c>
      <c r="CU14" s="7">
        <v>1</v>
      </c>
      <c r="CV14" s="7">
        <v>0</v>
      </c>
      <c r="CW14" s="7">
        <v>1</v>
      </c>
      <c r="CX14" s="7">
        <v>0</v>
      </c>
      <c r="CY14" s="7">
        <v>0</v>
      </c>
      <c r="CZ14" s="7">
        <v>0</v>
      </c>
      <c r="DA14" s="7">
        <v>1</v>
      </c>
      <c r="DB14" s="7">
        <v>0</v>
      </c>
      <c r="DC14" s="7">
        <v>0</v>
      </c>
      <c r="DD14" s="7">
        <v>1</v>
      </c>
      <c r="DE14" s="7">
        <v>0</v>
      </c>
      <c r="DF14" s="7">
        <v>1</v>
      </c>
      <c r="DG14" s="7">
        <v>0</v>
      </c>
      <c r="DH14" s="7">
        <v>0</v>
      </c>
      <c r="DI14" s="7">
        <v>1</v>
      </c>
      <c r="DJ14" s="7">
        <v>0</v>
      </c>
    </row>
    <row r="15" spans="1:114" x14ac:dyDescent="0.35">
      <c r="A15" s="7" t="s">
        <v>315</v>
      </c>
      <c r="B15" s="7" t="s">
        <v>309</v>
      </c>
      <c r="C15" s="7">
        <v>0</v>
      </c>
      <c r="D15" s="7">
        <v>1</v>
      </c>
      <c r="E15" s="7">
        <v>0</v>
      </c>
      <c r="F15" s="7">
        <v>0</v>
      </c>
      <c r="G15" s="7">
        <v>0</v>
      </c>
      <c r="H15" s="8">
        <f t="shared" si="0"/>
        <v>2</v>
      </c>
      <c r="I15" s="7">
        <v>1</v>
      </c>
      <c r="J15" s="7">
        <v>0</v>
      </c>
      <c r="K15" s="7">
        <v>0</v>
      </c>
      <c r="L15" s="7">
        <v>1</v>
      </c>
      <c r="M15" s="7">
        <v>0</v>
      </c>
      <c r="N15" s="7">
        <v>0</v>
      </c>
      <c r="O15" s="7">
        <v>1</v>
      </c>
      <c r="P15" s="7">
        <v>0</v>
      </c>
      <c r="Q15" s="7">
        <v>0</v>
      </c>
      <c r="R15" s="7">
        <v>0</v>
      </c>
      <c r="S15" s="7">
        <v>0</v>
      </c>
      <c r="T15" s="7">
        <v>1</v>
      </c>
      <c r="U15" s="8">
        <v>0</v>
      </c>
      <c r="V15" s="7">
        <v>0</v>
      </c>
      <c r="W15" s="7">
        <v>1</v>
      </c>
      <c r="X15" s="7">
        <v>0</v>
      </c>
      <c r="Y15" s="7">
        <v>0</v>
      </c>
      <c r="Z15" s="7">
        <v>0</v>
      </c>
      <c r="AA15" s="7">
        <v>1</v>
      </c>
      <c r="AB15" s="7">
        <v>0</v>
      </c>
      <c r="AC15" s="7">
        <v>0</v>
      </c>
      <c r="AD15" s="7">
        <v>0</v>
      </c>
      <c r="AE15" s="7">
        <v>60</v>
      </c>
      <c r="AF15" s="7">
        <v>0</v>
      </c>
      <c r="AG15" s="7">
        <v>0</v>
      </c>
      <c r="AH15" s="7">
        <v>0</v>
      </c>
      <c r="AI15" s="7">
        <v>1</v>
      </c>
      <c r="AJ15" s="7">
        <v>0</v>
      </c>
      <c r="AK15" s="7">
        <v>1</v>
      </c>
      <c r="AL15" s="7">
        <v>1</v>
      </c>
      <c r="AM15" s="7">
        <v>0</v>
      </c>
      <c r="AN15" s="7">
        <v>0</v>
      </c>
      <c r="AO15" s="7">
        <v>1</v>
      </c>
      <c r="AP15" s="7">
        <v>0</v>
      </c>
      <c r="AQ15" s="7">
        <v>1</v>
      </c>
      <c r="AR15" s="7">
        <v>9</v>
      </c>
      <c r="AS15" s="7">
        <v>0</v>
      </c>
      <c r="AT15" s="8">
        <v>1</v>
      </c>
      <c r="AU15" s="7" t="s">
        <v>370</v>
      </c>
      <c r="AV15" s="7" t="s">
        <v>370</v>
      </c>
      <c r="AW15" s="7" t="s">
        <v>370</v>
      </c>
      <c r="AX15" s="7" t="s">
        <v>370</v>
      </c>
      <c r="AY15" s="7">
        <v>1</v>
      </c>
      <c r="AZ15" s="7">
        <v>0</v>
      </c>
      <c r="BA15" s="7">
        <v>1</v>
      </c>
      <c r="BB15" s="7">
        <v>0</v>
      </c>
      <c r="BC15" s="7">
        <v>1</v>
      </c>
      <c r="BD15" s="8">
        <v>0</v>
      </c>
      <c r="BE15" s="7">
        <v>1</v>
      </c>
      <c r="BF15" s="7">
        <v>0</v>
      </c>
      <c r="BG15" s="7">
        <v>0</v>
      </c>
      <c r="BH15" s="7">
        <v>1</v>
      </c>
      <c r="BI15" s="7">
        <v>0</v>
      </c>
      <c r="BJ15" s="7">
        <v>0</v>
      </c>
      <c r="BK15" s="7">
        <v>1</v>
      </c>
      <c r="BL15" s="7">
        <v>0</v>
      </c>
      <c r="BM15" s="7">
        <v>0</v>
      </c>
      <c r="BN15" s="7">
        <v>1</v>
      </c>
      <c r="BO15" s="8">
        <v>0</v>
      </c>
      <c r="BP15" s="7">
        <v>1</v>
      </c>
      <c r="BQ15" s="7">
        <v>0</v>
      </c>
      <c r="BR15" s="7">
        <v>0</v>
      </c>
      <c r="BS15" s="7">
        <v>1</v>
      </c>
      <c r="BT15" s="7">
        <v>7</v>
      </c>
      <c r="BU15" s="7">
        <v>7</v>
      </c>
      <c r="BV15" s="7">
        <v>7</v>
      </c>
      <c r="BW15" s="7">
        <v>4</v>
      </c>
      <c r="BX15" s="7">
        <v>7</v>
      </c>
      <c r="BY15" s="7">
        <v>5</v>
      </c>
      <c r="BZ15" s="7">
        <v>4</v>
      </c>
      <c r="CA15" s="7">
        <v>6</v>
      </c>
      <c r="CB15" s="7">
        <v>6</v>
      </c>
      <c r="CC15" s="7">
        <v>0</v>
      </c>
      <c r="CD15" s="7">
        <v>1</v>
      </c>
      <c r="CE15" s="7">
        <v>0</v>
      </c>
      <c r="CF15" s="7">
        <v>0</v>
      </c>
      <c r="CG15" s="7">
        <v>0</v>
      </c>
      <c r="CH15" s="7">
        <v>0</v>
      </c>
      <c r="CI15" s="7">
        <v>1</v>
      </c>
      <c r="CJ15" s="7">
        <v>0</v>
      </c>
      <c r="CK15" s="7">
        <v>0</v>
      </c>
      <c r="CL15" s="7">
        <v>1</v>
      </c>
      <c r="CM15" s="7">
        <v>0</v>
      </c>
      <c r="CN15" s="7">
        <v>1</v>
      </c>
      <c r="CO15" s="7">
        <v>0</v>
      </c>
      <c r="CP15" s="7">
        <v>0</v>
      </c>
      <c r="CQ15" s="7">
        <v>1</v>
      </c>
      <c r="CR15" s="7">
        <v>0</v>
      </c>
      <c r="CS15" s="7">
        <v>0</v>
      </c>
      <c r="CT15" s="7">
        <v>0</v>
      </c>
      <c r="CU15" s="7">
        <v>1</v>
      </c>
      <c r="CV15" s="7">
        <v>0</v>
      </c>
      <c r="CW15" s="7">
        <v>1</v>
      </c>
      <c r="CX15" s="7">
        <v>0</v>
      </c>
      <c r="CY15" s="7">
        <v>0</v>
      </c>
      <c r="CZ15" s="7">
        <v>1</v>
      </c>
      <c r="DA15" s="7">
        <v>0</v>
      </c>
      <c r="DB15" s="7">
        <v>1</v>
      </c>
      <c r="DC15" s="7">
        <v>0</v>
      </c>
      <c r="DD15" s="7">
        <v>0</v>
      </c>
      <c r="DE15" s="7">
        <v>0</v>
      </c>
      <c r="DF15" s="7">
        <v>1</v>
      </c>
      <c r="DG15" s="7">
        <v>0</v>
      </c>
      <c r="DH15" s="7" t="s">
        <v>370</v>
      </c>
      <c r="DI15" s="7" t="s">
        <v>370</v>
      </c>
      <c r="DJ15" s="7" t="s">
        <v>370</v>
      </c>
    </row>
    <row r="16" spans="1:114" x14ac:dyDescent="0.35">
      <c r="A16" s="7" t="s">
        <v>315</v>
      </c>
      <c r="B16" s="7" t="s">
        <v>310</v>
      </c>
      <c r="C16" s="7">
        <v>0</v>
      </c>
      <c r="D16" s="7">
        <v>0</v>
      </c>
      <c r="E16" s="7">
        <v>1</v>
      </c>
      <c r="F16" s="7">
        <v>0</v>
      </c>
      <c r="G16" s="7">
        <v>0</v>
      </c>
      <c r="H16" s="8">
        <f t="shared" si="0"/>
        <v>3</v>
      </c>
      <c r="I16" s="7">
        <v>1</v>
      </c>
      <c r="J16" s="7">
        <v>0</v>
      </c>
      <c r="K16" s="7">
        <v>0</v>
      </c>
      <c r="L16" s="7">
        <v>0</v>
      </c>
      <c r="M16" s="7">
        <v>1</v>
      </c>
      <c r="N16" s="7">
        <v>0</v>
      </c>
      <c r="O16" s="7">
        <v>1</v>
      </c>
      <c r="P16" s="7">
        <v>0</v>
      </c>
      <c r="Q16" s="7">
        <v>0</v>
      </c>
      <c r="R16" s="7">
        <v>0</v>
      </c>
      <c r="S16" s="7">
        <v>0</v>
      </c>
      <c r="T16" s="7">
        <v>1</v>
      </c>
      <c r="U16" s="8">
        <v>0</v>
      </c>
      <c r="V16" s="7">
        <v>0</v>
      </c>
      <c r="W16" s="7">
        <v>1</v>
      </c>
      <c r="X16" s="7">
        <v>0</v>
      </c>
      <c r="Y16" s="7">
        <v>0</v>
      </c>
      <c r="Z16" s="7">
        <v>1</v>
      </c>
      <c r="AA16" s="7">
        <v>0</v>
      </c>
      <c r="AB16" s="7">
        <v>0</v>
      </c>
      <c r="AC16" s="7">
        <v>0</v>
      </c>
      <c r="AD16" s="7">
        <v>0</v>
      </c>
      <c r="AE16" s="7">
        <v>10</v>
      </c>
      <c r="AF16" s="7">
        <v>6</v>
      </c>
      <c r="AG16" s="7">
        <v>0</v>
      </c>
      <c r="AH16" s="7">
        <v>0</v>
      </c>
      <c r="AI16" s="7">
        <v>0</v>
      </c>
      <c r="AJ16" s="7">
        <v>0</v>
      </c>
      <c r="AK16" s="7">
        <v>1</v>
      </c>
      <c r="AL16" s="7">
        <v>0</v>
      </c>
      <c r="AM16" s="7">
        <v>0</v>
      </c>
      <c r="AN16" s="7">
        <v>0</v>
      </c>
      <c r="AO16" s="7">
        <v>1</v>
      </c>
      <c r="AP16" s="7">
        <v>0</v>
      </c>
      <c r="AQ16" s="7">
        <v>1</v>
      </c>
      <c r="AR16" s="7">
        <v>12</v>
      </c>
      <c r="AS16" s="7">
        <v>0</v>
      </c>
      <c r="AT16" s="8">
        <v>1</v>
      </c>
      <c r="AU16" s="7" t="s">
        <v>370</v>
      </c>
      <c r="AV16" s="7" t="s">
        <v>370</v>
      </c>
      <c r="AW16" s="7" t="s">
        <v>370</v>
      </c>
      <c r="AX16" s="7" t="s">
        <v>370</v>
      </c>
      <c r="AY16" s="7">
        <v>1</v>
      </c>
      <c r="AZ16" s="7">
        <v>0</v>
      </c>
      <c r="BA16" s="7">
        <v>0</v>
      </c>
      <c r="BB16" s="7">
        <v>1</v>
      </c>
      <c r="BC16" s="7">
        <v>0</v>
      </c>
      <c r="BD16" s="8">
        <v>1</v>
      </c>
      <c r="BE16" s="7">
        <v>0</v>
      </c>
      <c r="BF16" s="7">
        <v>0</v>
      </c>
      <c r="BG16" s="7">
        <v>0</v>
      </c>
      <c r="BH16" s="7">
        <v>1</v>
      </c>
      <c r="BI16" s="7">
        <v>0</v>
      </c>
      <c r="BJ16" s="7">
        <v>0</v>
      </c>
      <c r="BK16" s="7">
        <v>1</v>
      </c>
      <c r="BL16" s="7">
        <v>0</v>
      </c>
      <c r="BM16" s="7">
        <v>0</v>
      </c>
      <c r="BN16" s="7">
        <v>1</v>
      </c>
      <c r="BO16" s="8">
        <v>0</v>
      </c>
      <c r="BP16" s="7">
        <v>1</v>
      </c>
      <c r="BQ16" s="7">
        <v>1</v>
      </c>
      <c r="BR16" s="7" t="s">
        <v>370</v>
      </c>
      <c r="BS16" s="7" t="s">
        <v>370</v>
      </c>
      <c r="BT16" s="7">
        <v>7</v>
      </c>
      <c r="BU16" s="7">
        <v>7</v>
      </c>
      <c r="BV16" s="7">
        <v>7</v>
      </c>
      <c r="BW16" s="7">
        <v>7</v>
      </c>
      <c r="BX16" s="7">
        <v>3</v>
      </c>
      <c r="BY16" s="7">
        <v>6</v>
      </c>
      <c r="BZ16" s="7">
        <v>3</v>
      </c>
      <c r="CA16" s="7">
        <v>6</v>
      </c>
      <c r="CB16" s="7">
        <v>6</v>
      </c>
      <c r="CC16" s="7">
        <v>0</v>
      </c>
      <c r="CD16" s="7">
        <v>1</v>
      </c>
      <c r="CE16" s="7">
        <v>0</v>
      </c>
      <c r="CF16" s="7">
        <v>0</v>
      </c>
      <c r="CG16" s="7">
        <v>0</v>
      </c>
      <c r="CH16" s="7">
        <v>1</v>
      </c>
      <c r="CI16" s="7">
        <v>0</v>
      </c>
      <c r="CJ16" s="7">
        <v>1</v>
      </c>
      <c r="CK16" s="7">
        <v>0</v>
      </c>
      <c r="CL16" s="7">
        <v>0</v>
      </c>
      <c r="CM16" s="7">
        <v>0</v>
      </c>
      <c r="CN16" s="7">
        <v>1</v>
      </c>
      <c r="CO16" s="7">
        <v>0</v>
      </c>
      <c r="CP16" s="7">
        <v>0</v>
      </c>
      <c r="CQ16" s="7">
        <v>1</v>
      </c>
      <c r="CR16" s="7">
        <v>0</v>
      </c>
      <c r="CS16" s="7">
        <v>1</v>
      </c>
      <c r="CT16" s="7">
        <v>0</v>
      </c>
      <c r="CU16" s="7">
        <v>0</v>
      </c>
      <c r="CV16" s="7">
        <v>0</v>
      </c>
      <c r="CW16" s="7">
        <v>0</v>
      </c>
      <c r="CX16" s="7">
        <v>1</v>
      </c>
      <c r="CY16" s="7" t="s">
        <v>370</v>
      </c>
      <c r="CZ16" s="7" t="s">
        <v>370</v>
      </c>
      <c r="DA16" s="7" t="s">
        <v>370</v>
      </c>
      <c r="DB16" s="7" t="s">
        <v>370</v>
      </c>
      <c r="DC16" s="7" t="s">
        <v>370</v>
      </c>
      <c r="DD16" s="7" t="s">
        <v>370</v>
      </c>
      <c r="DE16" s="7">
        <v>0</v>
      </c>
      <c r="DF16" s="7">
        <v>1</v>
      </c>
      <c r="DG16" s="7">
        <v>0</v>
      </c>
      <c r="DH16" s="7">
        <v>0</v>
      </c>
      <c r="DI16" s="7">
        <v>1</v>
      </c>
      <c r="DJ16" s="7">
        <v>0</v>
      </c>
    </row>
    <row r="17" spans="1:114" x14ac:dyDescent="0.35">
      <c r="A17" s="7"/>
      <c r="B17" s="7"/>
      <c r="C17" s="7"/>
      <c r="D17" s="7"/>
      <c r="E17" s="7"/>
      <c r="F17" s="7"/>
      <c r="G17" s="7"/>
      <c r="H17" s="7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  <c r="U17" s="7"/>
      <c r="V17" s="7"/>
      <c r="W17" s="7"/>
      <c r="X17" s="7"/>
      <c r="Y17" s="7"/>
      <c r="Z17" s="7"/>
      <c r="AA17" s="7"/>
      <c r="AB17" s="7"/>
      <c r="AC17" s="7"/>
      <c r="AD17" s="7"/>
      <c r="AE17" s="7"/>
      <c r="AF17" s="7"/>
      <c r="AG17" s="7"/>
      <c r="AH17" s="7"/>
      <c r="AI17" s="7"/>
      <c r="AJ17" s="7"/>
      <c r="AK17" s="7"/>
      <c r="AL17" s="7"/>
      <c r="AM17" s="7"/>
      <c r="AN17" s="7"/>
      <c r="AO17" s="7"/>
      <c r="AP17" s="7"/>
      <c r="AQ17" s="7"/>
      <c r="AR17" s="7"/>
      <c r="AS17" s="7"/>
      <c r="AT17" s="7"/>
      <c r="AU17" s="7"/>
      <c r="AV17" s="7"/>
      <c r="AW17" s="7"/>
      <c r="AX17" s="7"/>
      <c r="AY17" s="7"/>
      <c r="AZ17" s="7"/>
      <c r="BA17" s="7"/>
      <c r="BB17" s="7"/>
      <c r="BC17" s="7"/>
      <c r="BD17" s="7"/>
      <c r="BE17" s="7"/>
      <c r="BF17" s="7"/>
      <c r="BG17" s="7"/>
      <c r="BH17" s="7"/>
      <c r="BI17" s="7"/>
      <c r="BJ17" s="7"/>
      <c r="BK17" s="7"/>
      <c r="BL17" s="7"/>
      <c r="BM17" s="7"/>
      <c r="BN17" s="7"/>
      <c r="BO17" s="7"/>
      <c r="BP17" s="7"/>
      <c r="BQ17" s="7"/>
      <c r="BR17" s="7"/>
      <c r="BS17" s="7"/>
      <c r="BT17" s="7"/>
      <c r="BU17" s="7"/>
      <c r="BV17" s="7"/>
      <c r="BW17" s="7"/>
      <c r="BX17" s="7"/>
      <c r="BY17" s="7"/>
      <c r="BZ17" s="7"/>
      <c r="CA17" s="7"/>
      <c r="CB17" s="7"/>
      <c r="CC17" s="7"/>
      <c r="CD17" s="7"/>
      <c r="CE17" s="7"/>
      <c r="CF17" s="7"/>
      <c r="CG17" s="7"/>
      <c r="CH17" s="7"/>
      <c r="CI17" s="7"/>
      <c r="CJ17" s="7"/>
      <c r="CK17" s="7"/>
      <c r="CL17" s="7"/>
      <c r="CM17" s="7"/>
      <c r="CN17" s="7"/>
      <c r="CO17" s="7"/>
      <c r="CP17" s="7"/>
      <c r="CQ17" s="7"/>
      <c r="CR17" s="7"/>
      <c r="CS17" s="7"/>
      <c r="CT17" s="7"/>
      <c r="CU17" s="7"/>
      <c r="CV17" s="7"/>
      <c r="CW17" s="7"/>
      <c r="CX17" s="7"/>
      <c r="CY17" s="7"/>
      <c r="CZ17" s="7"/>
      <c r="DA17" s="7"/>
      <c r="DB17" s="7"/>
      <c r="DC17" s="7"/>
      <c r="DD17" s="7"/>
      <c r="DE17" s="7"/>
      <c r="DF17" s="7"/>
      <c r="DG17" s="7"/>
      <c r="DH17" s="7"/>
      <c r="DI17" s="7"/>
      <c r="DJ17" s="7"/>
    </row>
    <row r="18" spans="1:114" x14ac:dyDescent="0.35">
      <c r="H18" s="1"/>
    </row>
    <row r="19" spans="1:114" x14ac:dyDescent="0.35"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D19" s="1" t="s">
        <v>238</v>
      </c>
      <c r="CG19" s="1" t="s">
        <v>242</v>
      </c>
      <c r="CJ19" s="1" t="s">
        <v>244</v>
      </c>
      <c r="CM19" s="1" t="s">
        <v>246</v>
      </c>
      <c r="CP19" s="1" t="s">
        <v>250</v>
      </c>
      <c r="CS19" t="s">
        <v>291</v>
      </c>
      <c r="CV19" s="1" t="s">
        <v>253</v>
      </c>
      <c r="CY19" s="1" t="s">
        <v>256</v>
      </c>
    </row>
    <row r="20" spans="1:114" x14ac:dyDescent="0.35">
      <c r="AE20">
        <f>AVERAGE(AE3:AE16)</f>
        <v>31.285714285714285</v>
      </c>
      <c r="AF20">
        <f>AVERAGE(AF3:AF16)</f>
        <v>3.9285714285714284</v>
      </c>
      <c r="AR20">
        <f>AVERAGE(AR3:AR16)</f>
        <v>10.571428571428571</v>
      </c>
      <c r="BT20">
        <f t="shared" ref="BT20:CB20" si="1">AVERAGE(BT3:BT16)</f>
        <v>6.5714285714285712</v>
      </c>
      <c r="BU20">
        <f t="shared" si="1"/>
        <v>6.9285714285714288</v>
      </c>
      <c r="BV20">
        <f t="shared" si="1"/>
        <v>5.8571428571428568</v>
      </c>
      <c r="BW20">
        <f t="shared" si="1"/>
        <v>6.5714285714285712</v>
      </c>
      <c r="BX20">
        <f t="shared" si="1"/>
        <v>4.8571428571428568</v>
      </c>
      <c r="BY20">
        <f t="shared" si="1"/>
        <v>4.5</v>
      </c>
      <c r="BZ20">
        <f t="shared" si="1"/>
        <v>4.5714285714285712</v>
      </c>
      <c r="CA20">
        <f t="shared" si="1"/>
        <v>5.2142857142857144</v>
      </c>
      <c r="CB20">
        <f t="shared" si="1"/>
        <v>5.1428571428571432</v>
      </c>
      <c r="CD20" s="1" t="s">
        <v>207</v>
      </c>
      <c r="CE20">
        <f>SUM(CM3:CM16)</f>
        <v>0</v>
      </c>
      <c r="CG20" s="1" t="s">
        <v>241</v>
      </c>
      <c r="CH20" s="7">
        <f>SUM(CQ3:CQ16)</f>
        <v>9</v>
      </c>
      <c r="CJ20" s="1" t="s">
        <v>197</v>
      </c>
      <c r="CK20">
        <f>SUM(CS3:CS16)</f>
        <v>5</v>
      </c>
      <c r="CM20" s="1" t="s">
        <v>247</v>
      </c>
      <c r="CN20">
        <f>SUM(CV3:CV16)</f>
        <v>3</v>
      </c>
      <c r="CP20" s="1" t="s">
        <v>197</v>
      </c>
      <c r="CQ20">
        <f>SUM(CY3:CY16)</f>
        <v>3</v>
      </c>
      <c r="CS20" t="s">
        <v>292</v>
      </c>
      <c r="CT20">
        <f>SUM(DB3:DB16)</f>
        <v>1</v>
      </c>
      <c r="CV20" s="1" t="s">
        <v>197</v>
      </c>
      <c r="CW20">
        <f>SUM(DE3:DE16)</f>
        <v>3</v>
      </c>
      <c r="CY20" s="1" t="s">
        <v>207</v>
      </c>
      <c r="CZ20">
        <f>SUM(DH3:DH16)</f>
        <v>5</v>
      </c>
    </row>
    <row r="21" spans="1:114" x14ac:dyDescent="0.35">
      <c r="AK21" s="25" t="s">
        <v>379</v>
      </c>
      <c r="AL21" s="25"/>
      <c r="CD21" s="1" t="s">
        <v>239</v>
      </c>
      <c r="CE21">
        <f>SUM(CN3:CN16)</f>
        <v>9</v>
      </c>
      <c r="CG21" s="1" t="s">
        <v>243</v>
      </c>
      <c r="CH21" s="7">
        <f>SUM(CR3:CR16)</f>
        <v>2</v>
      </c>
      <c r="CJ21" s="1" t="s">
        <v>245</v>
      </c>
      <c r="CK21">
        <f>SUM(CT3:CT16)</f>
        <v>2</v>
      </c>
      <c r="CM21" s="1" t="s">
        <v>248</v>
      </c>
      <c r="CN21">
        <f>SUM(CW3:CW16)</f>
        <v>8</v>
      </c>
      <c r="CP21" s="1" t="s">
        <v>252</v>
      </c>
      <c r="CQ21">
        <f>SUM(CZ3:CZ16)</f>
        <v>4</v>
      </c>
      <c r="CS21" t="s">
        <v>293</v>
      </c>
      <c r="CT21">
        <f>SUM(DC3:DC16)</f>
        <v>4</v>
      </c>
      <c r="CV21" s="1" t="s">
        <v>254</v>
      </c>
      <c r="CW21">
        <f>SUM(DF3:DF16)</f>
        <v>7</v>
      </c>
      <c r="CY21" s="1" t="s">
        <v>257</v>
      </c>
      <c r="CZ21">
        <f>SUM(DI3:DI16)</f>
        <v>8</v>
      </c>
    </row>
    <row r="22" spans="1:114" x14ac:dyDescent="0.35">
      <c r="B22" s="7"/>
      <c r="C22" s="8" t="s">
        <v>175</v>
      </c>
      <c r="D22" s="7"/>
      <c r="E22" s="7"/>
      <c r="F22" s="8" t="s">
        <v>181</v>
      </c>
      <c r="G22" s="7"/>
      <c r="H22" s="7"/>
      <c r="I22" s="7"/>
      <c r="J22" s="7" t="s">
        <v>184</v>
      </c>
      <c r="K22" s="7"/>
      <c r="L22" s="7"/>
      <c r="M22" s="8" t="s">
        <v>295</v>
      </c>
      <c r="N22" s="7"/>
      <c r="O22" s="7"/>
      <c r="P22" s="7" t="s">
        <v>265</v>
      </c>
      <c r="Q22" s="7"/>
      <c r="S22" s="7" t="s">
        <v>268</v>
      </c>
      <c r="T22" s="7"/>
      <c r="U22" s="7"/>
      <c r="V22" s="7" t="s">
        <v>273</v>
      </c>
      <c r="W22" s="7"/>
      <c r="X22" s="7"/>
      <c r="Y22" s="7" t="s">
        <v>296</v>
      </c>
      <c r="Z22" s="7"/>
      <c r="AA22" s="7"/>
      <c r="AB22" s="8" t="s">
        <v>190</v>
      </c>
      <c r="AE22" s="7" t="s">
        <v>281</v>
      </c>
      <c r="AF22" s="7"/>
      <c r="AH22" s="7" t="s">
        <v>282</v>
      </c>
      <c r="AI22" s="7"/>
      <c r="AK22" s="7" t="s">
        <v>283</v>
      </c>
      <c r="AL22" s="7"/>
      <c r="AM22" s="7"/>
      <c r="AN22" s="7" t="s">
        <v>195</v>
      </c>
      <c r="AO22" s="7"/>
      <c r="AP22" s="7"/>
      <c r="AQ22" s="7" t="s">
        <v>196</v>
      </c>
      <c r="AR22" s="7"/>
      <c r="AT22" s="7" t="s">
        <v>290</v>
      </c>
      <c r="AW22" s="8" t="s">
        <v>200</v>
      </c>
      <c r="AZ22" s="1" t="s">
        <v>204</v>
      </c>
      <c r="BC22" s="8" t="s">
        <v>205</v>
      </c>
      <c r="BF22" s="1" t="s">
        <v>208</v>
      </c>
      <c r="BI22" s="1" t="s">
        <v>210</v>
      </c>
      <c r="BL22" s="1" t="s">
        <v>214</v>
      </c>
      <c r="BO22" s="8" t="s">
        <v>217</v>
      </c>
      <c r="BP22" s="7"/>
      <c r="BU22" s="1" t="s">
        <v>227</v>
      </c>
      <c r="BX22" s="1" t="s">
        <v>230</v>
      </c>
      <c r="CA22" s="1" t="s">
        <v>235</v>
      </c>
      <c r="CD22" s="1" t="s">
        <v>240</v>
      </c>
      <c r="CE22">
        <f>SUM(CO3:CO16)</f>
        <v>4</v>
      </c>
      <c r="CG22" s="1" t="s">
        <v>189</v>
      </c>
      <c r="CH22" s="7">
        <v>3</v>
      </c>
      <c r="CJ22" s="1" t="s">
        <v>191</v>
      </c>
      <c r="CK22">
        <f>SUM(CU3:CU16)</f>
        <v>6</v>
      </c>
      <c r="CM22" s="1" t="s">
        <v>249</v>
      </c>
      <c r="CN22">
        <f>SUM(CX3:CX16)</f>
        <v>3</v>
      </c>
      <c r="CP22" s="1" t="s">
        <v>251</v>
      </c>
      <c r="CQ22">
        <f>SUM(DA3:DA16)</f>
        <v>5</v>
      </c>
      <c r="CS22" t="s">
        <v>294</v>
      </c>
      <c r="CT22">
        <f>SUM(DD3:DD16)</f>
        <v>7</v>
      </c>
      <c r="CV22" s="1" t="s">
        <v>255</v>
      </c>
      <c r="CW22">
        <f>SUM(DG3:DG16)</f>
        <v>2</v>
      </c>
      <c r="CY22" s="1" t="s">
        <v>258</v>
      </c>
      <c r="CZ22">
        <f>SUM(DJ3:DJ16)</f>
        <v>0</v>
      </c>
    </row>
    <row r="23" spans="1:114" ht="15.5" x14ac:dyDescent="0.35">
      <c r="C23" s="1" t="s">
        <v>176</v>
      </c>
      <c r="D23">
        <f>SUM(C3:C16)</f>
        <v>1</v>
      </c>
      <c r="F23" s="1" t="s">
        <v>182</v>
      </c>
      <c r="G23" s="7">
        <f>SUM(I3:I16)</f>
        <v>7</v>
      </c>
      <c r="J23" t="s">
        <v>185</v>
      </c>
      <c r="K23">
        <f>SUM(J3:J16)</f>
        <v>2</v>
      </c>
      <c r="M23" s="1" t="s">
        <v>260</v>
      </c>
      <c r="N23">
        <f>SUM(O3:O16)</f>
        <v>10</v>
      </c>
      <c r="P23" t="s">
        <v>266</v>
      </c>
      <c r="Q23">
        <f>SUM(T3:T16)</f>
        <v>6</v>
      </c>
      <c r="S23" t="s">
        <v>269</v>
      </c>
      <c r="T23">
        <f>SUM(V3:V16)</f>
        <v>3</v>
      </c>
      <c r="V23" t="s">
        <v>278</v>
      </c>
      <c r="W23">
        <f>SUM(Z3:Z16)</f>
        <v>11</v>
      </c>
      <c r="Y23" t="s">
        <v>29</v>
      </c>
      <c r="Z23">
        <f>SUM(AG3:AG16)</f>
        <v>2</v>
      </c>
      <c r="AB23" t="s">
        <v>191</v>
      </c>
      <c r="AC23">
        <f>SUM(AO3:AO16)</f>
        <v>10</v>
      </c>
      <c r="AE23" t="s">
        <v>191</v>
      </c>
      <c r="AF23">
        <f>SUM(AQ3:AQ16)</f>
        <v>14</v>
      </c>
      <c r="AH23" t="s">
        <v>209</v>
      </c>
      <c r="AI23">
        <f>SUM(AS3:AS16)</f>
        <v>5</v>
      </c>
      <c r="AK23" s="7" t="s">
        <v>284</v>
      </c>
      <c r="AL23" s="7">
        <f>SUM(AU3:AU16)</f>
        <v>0</v>
      </c>
      <c r="AN23" t="s">
        <v>209</v>
      </c>
      <c r="AO23">
        <f>SUM(AY3:AY16)</f>
        <v>14</v>
      </c>
      <c r="AQ23" t="s">
        <v>197</v>
      </c>
      <c r="AR23">
        <f>SUM(AZ3:AZ16)</f>
        <v>1</v>
      </c>
      <c r="AT23" t="s">
        <v>209</v>
      </c>
      <c r="AU23">
        <f>SUM(BC3:BC16)</f>
        <v>10</v>
      </c>
      <c r="AW23" s="1" t="s">
        <v>201</v>
      </c>
      <c r="AX23">
        <f>SUM(BE3:BE16)</f>
        <v>5</v>
      </c>
      <c r="AZ23" s="1" t="s">
        <v>201</v>
      </c>
      <c r="BA23">
        <f>SUM(BH3:BH16)</f>
        <v>10</v>
      </c>
      <c r="BC23" s="8" t="s">
        <v>191</v>
      </c>
      <c r="BD23" s="7">
        <f>SUM(BK3:BK16)</f>
        <v>13</v>
      </c>
      <c r="BE23" s="7"/>
      <c r="BF23" s="8" t="s">
        <v>209</v>
      </c>
      <c r="BG23" s="7">
        <f>SUM(BN3:BN16)</f>
        <v>12</v>
      </c>
      <c r="BI23" s="1" t="s">
        <v>211</v>
      </c>
      <c r="BJ23" s="7">
        <f>SUM(BP3:BP16)-BJ25</f>
        <v>6</v>
      </c>
      <c r="BL23" s="1" t="s">
        <v>215</v>
      </c>
      <c r="BM23" s="7">
        <f>SUM(BR3:BR16)-BM25</f>
        <v>5</v>
      </c>
      <c r="BO23" s="1" t="s">
        <v>218</v>
      </c>
      <c r="BP23">
        <f>AVERAGE(BT3:BT16)</f>
        <v>6.5714285714285712</v>
      </c>
      <c r="BR23" s="1" t="s">
        <v>223</v>
      </c>
      <c r="BS23">
        <f>BX20</f>
        <v>4.8571428571428568</v>
      </c>
      <c r="BU23" s="1" t="s">
        <v>197</v>
      </c>
      <c r="BV23" s="7">
        <f>SUM(CC3:CC16)</f>
        <v>1</v>
      </c>
      <c r="BX23" s="1" t="s">
        <v>231</v>
      </c>
      <c r="BY23">
        <f>SUM(CF3:CF16)</f>
        <v>0</v>
      </c>
      <c r="CA23" s="1" t="s">
        <v>236</v>
      </c>
      <c r="CB23">
        <f>SUM(CJ3:CJ16)</f>
        <v>5</v>
      </c>
      <c r="CD23" s="2" t="s">
        <v>241</v>
      </c>
      <c r="CE23">
        <f>SUM(CP3:CP16)</f>
        <v>0</v>
      </c>
      <c r="CJ23" s="1" t="s">
        <v>189</v>
      </c>
      <c r="CK23" s="7">
        <v>1</v>
      </c>
      <c r="CM23" s="1" t="s">
        <v>189</v>
      </c>
      <c r="CN23" s="7">
        <v>0</v>
      </c>
      <c r="CP23" s="1" t="s">
        <v>189</v>
      </c>
      <c r="CQ23" s="7">
        <v>2</v>
      </c>
      <c r="CS23" s="7" t="s">
        <v>189</v>
      </c>
      <c r="CT23" s="7">
        <v>2</v>
      </c>
      <c r="CU23" s="7"/>
      <c r="CV23" s="8" t="s">
        <v>189</v>
      </c>
      <c r="CW23" s="7">
        <v>2</v>
      </c>
      <c r="CX23" s="7"/>
      <c r="CY23" s="8" t="s">
        <v>189</v>
      </c>
      <c r="CZ23" s="7">
        <v>1</v>
      </c>
      <c r="DA23" s="7"/>
    </row>
    <row r="24" spans="1:114" x14ac:dyDescent="0.35">
      <c r="C24" s="1" t="s">
        <v>178</v>
      </c>
      <c r="D24">
        <f>SUM(D3:D16)</f>
        <v>3</v>
      </c>
      <c r="F24" t="s">
        <v>183</v>
      </c>
      <c r="G24" s="7">
        <f>14-G23-G25</f>
        <v>7</v>
      </c>
      <c r="J24" t="s">
        <v>186</v>
      </c>
      <c r="K24">
        <f>SUM(K3:K16)</f>
        <v>4</v>
      </c>
      <c r="M24" s="1" t="s">
        <v>261</v>
      </c>
      <c r="N24">
        <f>SUM(P3:P16)</f>
        <v>1</v>
      </c>
      <c r="P24" t="s">
        <v>267</v>
      </c>
      <c r="Q24" s="7">
        <f>SUM(U3:U16)</f>
        <v>8</v>
      </c>
      <c r="S24" t="s">
        <v>270</v>
      </c>
      <c r="T24">
        <f>SUM(W3:W16)</f>
        <v>9</v>
      </c>
      <c r="V24" t="s">
        <v>274</v>
      </c>
      <c r="W24">
        <f>SUM(AA3:AA16)</f>
        <v>1</v>
      </c>
      <c r="Y24" t="s">
        <v>159</v>
      </c>
      <c r="Z24">
        <f>SUM(AH3:AH16)</f>
        <v>4</v>
      </c>
      <c r="AB24" t="s">
        <v>197</v>
      </c>
      <c r="AC24" s="7">
        <f>SUM(AP3:AP16)</f>
        <v>2</v>
      </c>
      <c r="AD24" s="7"/>
      <c r="AE24" s="7" t="s">
        <v>197</v>
      </c>
      <c r="AF24" s="7">
        <v>0</v>
      </c>
      <c r="AG24" s="7"/>
      <c r="AH24" s="7" t="s">
        <v>197</v>
      </c>
      <c r="AI24" s="7">
        <f>SUM(AT3:AT16)</f>
        <v>9</v>
      </c>
      <c r="AK24" s="7" t="s">
        <v>193</v>
      </c>
      <c r="AL24">
        <f>SUM(AV3:AV16)</f>
        <v>0</v>
      </c>
      <c r="AN24" t="s">
        <v>197</v>
      </c>
      <c r="AO24" s="7">
        <v>0</v>
      </c>
      <c r="AP24" s="7"/>
      <c r="AQ24" s="7" t="s">
        <v>198</v>
      </c>
      <c r="AR24" s="7">
        <f>SUM(BA3:BA16)</f>
        <v>5</v>
      </c>
      <c r="AT24" t="s">
        <v>197</v>
      </c>
      <c r="AU24">
        <f>SUM(BD3:BD16)</f>
        <v>4</v>
      </c>
      <c r="AW24" s="1" t="s">
        <v>202</v>
      </c>
      <c r="AX24">
        <f>SUM(BF3:BF16)</f>
        <v>8</v>
      </c>
      <c r="AZ24" s="1" t="s">
        <v>202</v>
      </c>
      <c r="BA24">
        <f>SUM(BI3:BI16)</f>
        <v>6</v>
      </c>
      <c r="BC24" s="8" t="s">
        <v>206</v>
      </c>
      <c r="BD24" s="7">
        <f>SUM(BL3:BL16)</f>
        <v>1</v>
      </c>
      <c r="BE24" s="7"/>
      <c r="BF24" s="8" t="s">
        <v>192</v>
      </c>
      <c r="BG24" s="7">
        <f>SUM(BO3:BO16)</f>
        <v>2</v>
      </c>
      <c r="BI24" s="1" t="s">
        <v>212</v>
      </c>
      <c r="BJ24" s="7">
        <f>SUM(BQ3:BQ16)-BJ25</f>
        <v>3</v>
      </c>
      <c r="BL24" s="1" t="s">
        <v>216</v>
      </c>
      <c r="BM24" s="7">
        <f>SUM(BS3:BS16)-BM25</f>
        <v>7</v>
      </c>
      <c r="BO24" s="1" t="s">
        <v>219</v>
      </c>
      <c r="BP24">
        <f>BU20</f>
        <v>6.9285714285714288</v>
      </c>
      <c r="BR24" s="1" t="s">
        <v>224</v>
      </c>
      <c r="BS24">
        <f>BY20</f>
        <v>4.5</v>
      </c>
      <c r="BU24" s="1" t="s">
        <v>228</v>
      </c>
      <c r="BV24" s="7">
        <f>SUM(CD3:CD16)</f>
        <v>10</v>
      </c>
      <c r="BX24" s="1" t="s">
        <v>232</v>
      </c>
      <c r="BY24">
        <f>SUM(CG3:CG16)</f>
        <v>0</v>
      </c>
      <c r="CA24" s="1" t="s">
        <v>237</v>
      </c>
      <c r="CB24">
        <f>SUM(CK3:CK16)</f>
        <v>1</v>
      </c>
      <c r="CD24" s="1" t="s">
        <v>189</v>
      </c>
      <c r="CE24" s="7">
        <v>1</v>
      </c>
      <c r="CS24" s="7"/>
      <c r="CT24" s="7"/>
      <c r="CU24" s="7"/>
      <c r="CV24" s="7"/>
      <c r="CW24" s="7"/>
      <c r="CX24" s="7"/>
      <c r="CY24" s="7"/>
      <c r="CZ24" s="7"/>
      <c r="DA24" s="7"/>
    </row>
    <row r="25" spans="1:114" x14ac:dyDescent="0.35">
      <c r="C25" s="1" t="s">
        <v>177</v>
      </c>
      <c r="D25">
        <f>SUM(E3:E16)</f>
        <v>6</v>
      </c>
      <c r="F25" t="s">
        <v>259</v>
      </c>
      <c r="G25" s="7">
        <v>0</v>
      </c>
      <c r="J25" t="s">
        <v>187</v>
      </c>
      <c r="K25">
        <f>SUM(L3:L16)</f>
        <v>3</v>
      </c>
      <c r="M25" s="1" t="s">
        <v>262</v>
      </c>
      <c r="N25">
        <f>SUM(Q3:Q16)</f>
        <v>2</v>
      </c>
      <c r="P25" s="7" t="s">
        <v>189</v>
      </c>
      <c r="Q25" s="9">
        <v>0</v>
      </c>
      <c r="S25" t="s">
        <v>271</v>
      </c>
      <c r="T25">
        <f>SUM(X3:X16)</f>
        <v>3</v>
      </c>
      <c r="V25" t="s">
        <v>275</v>
      </c>
      <c r="W25">
        <f>SUM(AB3:AB16)</f>
        <v>0</v>
      </c>
      <c r="Y25" t="s">
        <v>30</v>
      </c>
      <c r="Z25">
        <f>SUM(AI3:AI16)</f>
        <v>2</v>
      </c>
      <c r="AB25" t="s">
        <v>189</v>
      </c>
      <c r="AC25" s="7">
        <v>2</v>
      </c>
      <c r="AD25" s="7"/>
      <c r="AE25" s="7" t="s">
        <v>189</v>
      </c>
      <c r="AF25" s="7">
        <v>0</v>
      </c>
      <c r="AG25" s="7"/>
      <c r="AH25" s="7" t="s">
        <v>189</v>
      </c>
      <c r="AI25" s="7">
        <v>0</v>
      </c>
      <c r="AK25" s="7" t="s">
        <v>194</v>
      </c>
      <c r="AL25">
        <f>SUM(AW3:AW16)</f>
        <v>0</v>
      </c>
      <c r="AN25" s="7" t="s">
        <v>189</v>
      </c>
      <c r="AO25" s="7">
        <v>0</v>
      </c>
      <c r="AQ25" t="s">
        <v>199</v>
      </c>
      <c r="AR25">
        <f>SUM(BB3:BB16)</f>
        <v>8</v>
      </c>
      <c r="AT25" t="s">
        <v>189</v>
      </c>
      <c r="AU25" s="7">
        <v>0</v>
      </c>
      <c r="AV25" s="7"/>
      <c r="AW25" s="8" t="s">
        <v>203</v>
      </c>
      <c r="AX25" s="7">
        <f>SUM(BG3:BG16)</f>
        <v>2</v>
      </c>
      <c r="AZ25" s="1" t="s">
        <v>203</v>
      </c>
      <c r="BA25">
        <f>SUM(BJ3:BJ16)</f>
        <v>2</v>
      </c>
      <c r="BC25" s="8" t="s">
        <v>207</v>
      </c>
      <c r="BD25" s="7">
        <f>SUM(BM3:BM16)</f>
        <v>0</v>
      </c>
      <c r="BE25" s="7"/>
      <c r="BF25" s="8" t="s">
        <v>189</v>
      </c>
      <c r="BG25" s="7">
        <v>0</v>
      </c>
      <c r="BI25" s="1" t="s">
        <v>213</v>
      </c>
      <c r="BJ25" s="7">
        <v>4</v>
      </c>
      <c r="BL25" s="1" t="s">
        <v>213</v>
      </c>
      <c r="BM25" s="7">
        <v>1</v>
      </c>
      <c r="BO25" s="1" t="s">
        <v>220</v>
      </c>
      <c r="BP25">
        <f>BV20</f>
        <v>5.8571428571428568</v>
      </c>
      <c r="BR25" s="1" t="s">
        <v>222</v>
      </c>
      <c r="BS25">
        <f>BZ20</f>
        <v>4.5714285714285712</v>
      </c>
      <c r="BU25" s="1" t="s">
        <v>229</v>
      </c>
      <c r="BV25" s="7">
        <f>SUM(CE3:CE16)</f>
        <v>3</v>
      </c>
      <c r="BX25" s="1" t="s">
        <v>233</v>
      </c>
      <c r="BY25">
        <f>SUM(CH3:CH16)</f>
        <v>8</v>
      </c>
      <c r="CA25" s="1" t="s">
        <v>213</v>
      </c>
      <c r="CB25">
        <f>SUM(CL3:CL16)</f>
        <v>8</v>
      </c>
    </row>
    <row r="26" spans="1:114" ht="15.5" x14ac:dyDescent="0.35">
      <c r="C26" s="2" t="s">
        <v>179</v>
      </c>
      <c r="D26">
        <f>SUM(F3:F16)</f>
        <v>4</v>
      </c>
      <c r="J26" t="s">
        <v>188</v>
      </c>
      <c r="K26">
        <f>SUM(M3:M16)</f>
        <v>5</v>
      </c>
      <c r="M26" s="1" t="s">
        <v>263</v>
      </c>
      <c r="N26">
        <f>SUM(R3:R16)</f>
        <v>0</v>
      </c>
      <c r="S26" t="s">
        <v>272</v>
      </c>
      <c r="T26">
        <f>SUM(Y3:Y16)</f>
        <v>0</v>
      </c>
      <c r="V26" t="s">
        <v>276</v>
      </c>
      <c r="W26">
        <f>SUM(AC3:AC16)</f>
        <v>1</v>
      </c>
      <c r="Y26" t="s">
        <v>31</v>
      </c>
      <c r="Z26">
        <f>SUM(AI3:AI16)</f>
        <v>2</v>
      </c>
      <c r="AC26" s="7"/>
      <c r="AD26" s="7"/>
      <c r="AE26" s="7"/>
      <c r="AF26" s="7"/>
      <c r="AG26" s="7"/>
      <c r="AH26" s="7"/>
      <c r="AI26" s="7"/>
      <c r="AK26" s="7" t="s">
        <v>285</v>
      </c>
      <c r="AL26">
        <f>SUM(AX3:AX16)</f>
        <v>0</v>
      </c>
      <c r="AQ26" s="7" t="s">
        <v>189</v>
      </c>
      <c r="AR26" s="7">
        <v>0</v>
      </c>
      <c r="AU26" s="7"/>
      <c r="AV26" s="7"/>
      <c r="AW26" s="8" t="s">
        <v>189</v>
      </c>
      <c r="AX26" s="7">
        <v>0</v>
      </c>
      <c r="AZ26" s="1" t="s">
        <v>189</v>
      </c>
      <c r="BA26" s="7">
        <v>0</v>
      </c>
      <c r="BC26" s="8" t="s">
        <v>189</v>
      </c>
      <c r="BD26" s="7">
        <v>0</v>
      </c>
      <c r="BE26" s="7"/>
      <c r="BF26" s="7"/>
      <c r="BG26" s="7"/>
      <c r="BI26" s="1" t="s">
        <v>189</v>
      </c>
      <c r="BJ26" s="7">
        <v>1</v>
      </c>
      <c r="BL26" s="1" t="s">
        <v>189</v>
      </c>
      <c r="BM26" s="7">
        <v>1</v>
      </c>
      <c r="BO26" s="2" t="s">
        <v>221</v>
      </c>
      <c r="BP26">
        <f>BW20</f>
        <v>6.5714285714285712</v>
      </c>
      <c r="BR26" s="2" t="s">
        <v>225</v>
      </c>
      <c r="BS26">
        <f>CA20</f>
        <v>5.2142857142857144</v>
      </c>
      <c r="BU26" s="1" t="s">
        <v>189</v>
      </c>
      <c r="BV26" s="7">
        <v>0</v>
      </c>
      <c r="BX26" s="2" t="s">
        <v>234</v>
      </c>
      <c r="BY26">
        <f>SUM(CI3:CI16)</f>
        <v>6</v>
      </c>
      <c r="CA26" s="1" t="s">
        <v>189</v>
      </c>
      <c r="CB26" s="7">
        <v>0</v>
      </c>
    </row>
    <row r="27" spans="1:114" ht="15.5" x14ac:dyDescent="0.35">
      <c r="C27" s="2" t="s">
        <v>180</v>
      </c>
      <c r="D27">
        <f>SUM(G3:G16)</f>
        <v>0</v>
      </c>
      <c r="J27" t="s">
        <v>35</v>
      </c>
      <c r="K27">
        <f>SUM(N3:N16)</f>
        <v>0</v>
      </c>
      <c r="M27" s="2" t="s">
        <v>264</v>
      </c>
      <c r="N27">
        <f>SUM(S3:S16)</f>
        <v>1</v>
      </c>
      <c r="S27" s="7" t="s">
        <v>189</v>
      </c>
      <c r="T27" s="9">
        <v>0</v>
      </c>
      <c r="V27" t="s">
        <v>277</v>
      </c>
      <c r="W27">
        <f>SUM(AD3:AD16)</f>
        <v>1</v>
      </c>
      <c r="Y27" t="s">
        <v>279</v>
      </c>
      <c r="Z27">
        <f>SUM(AI3:AI16)</f>
        <v>2</v>
      </c>
      <c r="AC27" s="7"/>
      <c r="AD27" s="7"/>
      <c r="AE27" s="7"/>
      <c r="AF27" s="7"/>
      <c r="AG27" s="7"/>
      <c r="AH27" s="7"/>
      <c r="AI27" s="7"/>
      <c r="AK27" s="7" t="s">
        <v>189</v>
      </c>
      <c r="AL27" s="7">
        <v>14</v>
      </c>
      <c r="BR27" s="2" t="s">
        <v>226</v>
      </c>
      <c r="BS27">
        <f>CB20</f>
        <v>5.1428571428571432</v>
      </c>
      <c r="BV27" s="7"/>
      <c r="BX27" s="1" t="s">
        <v>189</v>
      </c>
      <c r="BY27" s="7">
        <v>0</v>
      </c>
      <c r="CA27" s="1" t="s">
        <v>189</v>
      </c>
      <c r="CB27" s="7">
        <v>0</v>
      </c>
    </row>
    <row r="28" spans="1:114" x14ac:dyDescent="0.35">
      <c r="J28" s="7" t="s">
        <v>189</v>
      </c>
      <c r="K28" s="9">
        <v>0</v>
      </c>
      <c r="M28" s="7" t="s">
        <v>189</v>
      </c>
      <c r="N28" s="9">
        <v>0</v>
      </c>
      <c r="V28" s="7" t="s">
        <v>189</v>
      </c>
      <c r="W28" s="9">
        <v>0</v>
      </c>
      <c r="Y28" t="s">
        <v>280</v>
      </c>
      <c r="Z28">
        <f>SUM(AI3:AI16)</f>
        <v>2</v>
      </c>
    </row>
    <row r="29" spans="1:114" x14ac:dyDescent="0.35">
      <c r="C29" t="s">
        <v>311</v>
      </c>
      <c r="Y29" t="s">
        <v>35</v>
      </c>
      <c r="Z29">
        <f>SUM(AI3:AI16)</f>
        <v>2</v>
      </c>
    </row>
    <row r="30" spans="1:114" x14ac:dyDescent="0.35">
      <c r="C30" t="s">
        <v>316</v>
      </c>
      <c r="D30">
        <v>4</v>
      </c>
      <c r="Y30" s="7" t="s">
        <v>189</v>
      </c>
      <c r="Z30" s="9">
        <v>0</v>
      </c>
    </row>
    <row r="31" spans="1:114" x14ac:dyDescent="0.35">
      <c r="C31" t="s">
        <v>367</v>
      </c>
      <c r="D31">
        <v>9</v>
      </c>
    </row>
    <row r="32" spans="1:114" x14ac:dyDescent="0.35">
      <c r="C32" t="s">
        <v>317</v>
      </c>
      <c r="D32">
        <v>6</v>
      </c>
    </row>
    <row r="33" spans="3:4" x14ac:dyDescent="0.35">
      <c r="C33" t="s">
        <v>313</v>
      </c>
      <c r="D33">
        <v>9</v>
      </c>
    </row>
    <row r="34" spans="3:4" x14ac:dyDescent="0.35">
      <c r="C34" s="7" t="s">
        <v>374</v>
      </c>
      <c r="D34" s="7">
        <v>22</v>
      </c>
    </row>
    <row r="35" spans="3:4" x14ac:dyDescent="0.35">
      <c r="C35" t="s">
        <v>312</v>
      </c>
      <c r="D35">
        <v>37</v>
      </c>
    </row>
    <row r="36" spans="3:4" x14ac:dyDescent="0.35">
      <c r="C36" t="s">
        <v>369</v>
      </c>
      <c r="D36">
        <v>9</v>
      </c>
    </row>
    <row r="37" spans="3:4" x14ac:dyDescent="0.35">
      <c r="C37" t="s">
        <v>368</v>
      </c>
      <c r="D37">
        <v>4</v>
      </c>
    </row>
    <row r="38" spans="3:4" x14ac:dyDescent="0.35">
      <c r="C38" t="s">
        <v>315</v>
      </c>
      <c r="D38">
        <v>14</v>
      </c>
    </row>
    <row r="39" spans="3:4" x14ac:dyDescent="0.35">
      <c r="C39" t="s">
        <v>314</v>
      </c>
      <c r="D39">
        <v>11</v>
      </c>
    </row>
    <row r="40" spans="3:4" x14ac:dyDescent="0.35">
      <c r="C40" t="s">
        <v>366</v>
      </c>
      <c r="D40">
        <v>24</v>
      </c>
    </row>
    <row r="133" spans="1:114" s="7" customFormat="1" x14ac:dyDescent="0.3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</row>
    <row r="136" spans="1:114" ht="13.5" customHeight="1" x14ac:dyDescent="0.35"/>
  </sheetData>
  <mergeCells count="30">
    <mergeCell ref="DB1:DD1"/>
    <mergeCell ref="DE1:DG1"/>
    <mergeCell ref="DH1:DJ1"/>
    <mergeCell ref="CC1:CE1"/>
    <mergeCell ref="CF1:CI1"/>
    <mergeCell ref="CJ1:CL1"/>
    <mergeCell ref="CM1:CP1"/>
    <mergeCell ref="CQ1:CR1"/>
    <mergeCell ref="C1:H1"/>
    <mergeCell ref="O1:S1"/>
    <mergeCell ref="V1:Y1"/>
    <mergeCell ref="AG1:AN1"/>
    <mergeCell ref="J1:N1"/>
    <mergeCell ref="T1:U1"/>
    <mergeCell ref="Z1:AD1"/>
    <mergeCell ref="AU1:AX1"/>
    <mergeCell ref="CS1:CU1"/>
    <mergeCell ref="CY1:DA1"/>
    <mergeCell ref="AO1:AP1"/>
    <mergeCell ref="AS1:AT1"/>
    <mergeCell ref="AZ1:BB1"/>
    <mergeCell ref="BC1:BD1"/>
    <mergeCell ref="BE1:BG1"/>
    <mergeCell ref="BH1:BJ1"/>
    <mergeCell ref="BK1:BM1"/>
    <mergeCell ref="BN1:BO1"/>
    <mergeCell ref="BP1:BQ1"/>
    <mergeCell ref="BR1:BS1"/>
    <mergeCell ref="BT1:BW1"/>
    <mergeCell ref="CV1:CX1"/>
  </mergeCells>
  <pageMargins left="0.7" right="0.7" top="0.75" bottom="0.75" header="0.3" footer="0.3"/>
  <pageSetup paperSize="9" orientation="portrait" r:id="rId1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E38E2-8CF3-449E-8DAA-F80EAADC3984}">
  <dimension ref="A1:DJ136"/>
  <sheetViews>
    <sheetView zoomScale="85" zoomScaleNormal="85" workbookViewId="0">
      <pane ySplit="2" topLeftCell="A3" activePane="bottomLeft" state="frozen"/>
      <selection pane="bottomLeft" activeCell="A2" sqref="A2"/>
    </sheetView>
  </sheetViews>
  <sheetFormatPr defaultRowHeight="14.5" x14ac:dyDescent="0.35"/>
  <cols>
    <col min="1" max="1" width="12" bestFit="1" customWidth="1"/>
    <col min="2" max="2" width="19.7265625" customWidth="1"/>
    <col min="26" max="26" width="9.453125" bestFit="1" customWidth="1"/>
    <col min="46" max="46" width="8.81640625" customWidth="1"/>
    <col min="114" max="114" width="13.26953125" customWidth="1"/>
  </cols>
  <sheetData>
    <row r="1" spans="1:114" s="18" customFormat="1" ht="44" customHeight="1" thickBot="1" x14ac:dyDescent="0.85">
      <c r="A1" s="19">
        <v>1</v>
      </c>
      <c r="B1" s="19"/>
      <c r="C1" s="36">
        <v>2</v>
      </c>
      <c r="D1" s="37"/>
      <c r="E1" s="37"/>
      <c r="F1" s="37"/>
      <c r="G1" s="37"/>
      <c r="H1" s="38"/>
      <c r="I1" s="19">
        <v>3</v>
      </c>
      <c r="J1" s="39">
        <v>4</v>
      </c>
      <c r="K1" s="39"/>
      <c r="L1" s="39"/>
      <c r="M1" s="39"/>
      <c r="N1" s="39"/>
      <c r="O1" s="36">
        <v>5</v>
      </c>
      <c r="P1" s="37"/>
      <c r="Q1" s="37"/>
      <c r="R1" s="37"/>
      <c r="S1" s="38"/>
      <c r="T1" s="40">
        <v>6</v>
      </c>
      <c r="U1" s="40"/>
      <c r="V1" s="36">
        <v>7</v>
      </c>
      <c r="W1" s="37"/>
      <c r="X1" s="37"/>
      <c r="Y1" s="38"/>
      <c r="Z1" s="36" t="s">
        <v>380</v>
      </c>
      <c r="AA1" s="37"/>
      <c r="AB1" s="37"/>
      <c r="AC1" s="37"/>
      <c r="AD1" s="38"/>
      <c r="AE1" s="23" t="s">
        <v>381</v>
      </c>
      <c r="AF1" s="19">
        <v>9</v>
      </c>
      <c r="AG1" s="36">
        <v>10</v>
      </c>
      <c r="AH1" s="37"/>
      <c r="AI1" s="37"/>
      <c r="AJ1" s="37"/>
      <c r="AK1" s="37"/>
      <c r="AL1" s="37"/>
      <c r="AM1" s="37"/>
      <c r="AN1" s="38"/>
      <c r="AO1" s="36">
        <v>11</v>
      </c>
      <c r="AP1" s="37"/>
      <c r="AQ1" s="20" t="s">
        <v>382</v>
      </c>
      <c r="AR1" s="20" t="s">
        <v>383</v>
      </c>
      <c r="AS1" s="41" t="s">
        <v>384</v>
      </c>
      <c r="AT1" s="42"/>
      <c r="AU1" s="38">
        <v>13</v>
      </c>
      <c r="AV1" s="39"/>
      <c r="AW1" s="39"/>
      <c r="AX1" s="39"/>
      <c r="AY1" s="19">
        <v>14</v>
      </c>
      <c r="AZ1" s="36">
        <v>15</v>
      </c>
      <c r="BA1" s="37"/>
      <c r="BB1" s="38"/>
      <c r="BC1" s="36">
        <v>16</v>
      </c>
      <c r="BD1" s="38"/>
      <c r="BE1" s="36">
        <v>17</v>
      </c>
      <c r="BF1" s="37"/>
      <c r="BG1" s="38"/>
      <c r="BH1" s="36">
        <v>18</v>
      </c>
      <c r="BI1" s="37"/>
      <c r="BJ1" s="38"/>
      <c r="BK1" s="36">
        <v>19</v>
      </c>
      <c r="BL1" s="37"/>
      <c r="BM1" s="38"/>
      <c r="BN1" s="36">
        <v>20</v>
      </c>
      <c r="BO1" s="38"/>
      <c r="BP1" s="36">
        <v>21</v>
      </c>
      <c r="BQ1" s="38"/>
      <c r="BR1" s="36">
        <v>22</v>
      </c>
      <c r="BS1" s="38"/>
      <c r="BT1" s="36">
        <v>23</v>
      </c>
      <c r="BU1" s="37"/>
      <c r="BV1" s="37"/>
      <c r="BW1" s="38"/>
      <c r="BX1" s="19">
        <v>24</v>
      </c>
      <c r="BY1" s="19">
        <v>25</v>
      </c>
      <c r="BZ1" s="19">
        <v>26</v>
      </c>
      <c r="CA1" s="19">
        <v>27</v>
      </c>
      <c r="CB1" s="19">
        <v>28</v>
      </c>
      <c r="CC1" s="36">
        <v>29</v>
      </c>
      <c r="CD1" s="37"/>
      <c r="CE1" s="38"/>
      <c r="CF1" s="36">
        <v>30</v>
      </c>
      <c r="CG1" s="37"/>
      <c r="CH1" s="37"/>
      <c r="CI1" s="38"/>
      <c r="CJ1" s="36">
        <v>31</v>
      </c>
      <c r="CK1" s="37"/>
      <c r="CL1" s="38"/>
      <c r="CM1" s="36">
        <v>32</v>
      </c>
      <c r="CN1" s="37"/>
      <c r="CO1" s="37"/>
      <c r="CP1" s="38"/>
      <c r="CQ1" s="36">
        <v>33</v>
      </c>
      <c r="CR1" s="38"/>
      <c r="CS1" s="36">
        <v>34</v>
      </c>
      <c r="CT1" s="37"/>
      <c r="CU1" s="38"/>
      <c r="CV1" s="36">
        <v>35</v>
      </c>
      <c r="CW1" s="37"/>
      <c r="CX1" s="38"/>
      <c r="CY1" s="36">
        <v>36</v>
      </c>
      <c r="CZ1" s="37"/>
      <c r="DA1" s="38"/>
      <c r="DB1" s="36">
        <v>37</v>
      </c>
      <c r="DC1" s="37"/>
      <c r="DD1" s="38"/>
      <c r="DE1" s="36">
        <v>38</v>
      </c>
      <c r="DF1" s="37"/>
      <c r="DG1" s="38"/>
      <c r="DH1" s="36">
        <v>39</v>
      </c>
      <c r="DI1" s="37"/>
      <c r="DJ1" s="38"/>
    </row>
    <row r="2" spans="1:114" s="6" customFormat="1" ht="101.5" x14ac:dyDescent="0.35">
      <c r="A2" s="24" t="s">
        <v>377</v>
      </c>
      <c r="B2" s="4" t="s">
        <v>0</v>
      </c>
      <c r="C2" s="4" t="s">
        <v>1</v>
      </c>
      <c r="D2" s="4" t="s">
        <v>2</v>
      </c>
      <c r="E2" s="4" t="s">
        <v>3</v>
      </c>
      <c r="F2" s="4" t="s">
        <v>4</v>
      </c>
      <c r="G2" s="4" t="s">
        <v>5</v>
      </c>
      <c r="H2" s="11" t="s">
        <v>364</v>
      </c>
      <c r="I2" s="4" t="s">
        <v>6</v>
      </c>
      <c r="J2" s="4" t="s">
        <v>7</v>
      </c>
      <c r="K2" s="4" t="s">
        <v>8</v>
      </c>
      <c r="L2" s="4" t="s">
        <v>9</v>
      </c>
      <c r="M2" s="4" t="s">
        <v>10</v>
      </c>
      <c r="N2" s="4" t="s">
        <v>11</v>
      </c>
      <c r="O2" s="4" t="s">
        <v>12</v>
      </c>
      <c r="P2" s="4" t="s">
        <v>13</v>
      </c>
      <c r="Q2" s="4" t="s">
        <v>14</v>
      </c>
      <c r="R2" s="4" t="s">
        <v>15</v>
      </c>
      <c r="S2" s="4" t="s">
        <v>16</v>
      </c>
      <c r="T2" s="5" t="s">
        <v>17</v>
      </c>
      <c r="U2" s="5" t="s">
        <v>116</v>
      </c>
      <c r="V2" s="4" t="s">
        <v>18</v>
      </c>
      <c r="W2" s="4" t="s">
        <v>19</v>
      </c>
      <c r="X2" s="4" t="s">
        <v>20</v>
      </c>
      <c r="Y2" s="4" t="s">
        <v>21</v>
      </c>
      <c r="Z2" s="4" t="s">
        <v>22</v>
      </c>
      <c r="AA2" s="4" t="s">
        <v>23</v>
      </c>
      <c r="AB2" s="4" t="s">
        <v>24</v>
      </c>
      <c r="AC2" s="4" t="s">
        <v>25</v>
      </c>
      <c r="AD2" s="4" t="s">
        <v>26</v>
      </c>
      <c r="AE2" s="4" t="s">
        <v>27</v>
      </c>
      <c r="AF2" s="4" t="s">
        <v>28</v>
      </c>
      <c r="AG2" s="4" t="s">
        <v>29</v>
      </c>
      <c r="AH2" s="4" t="s">
        <v>159</v>
      </c>
      <c r="AI2" s="4" t="s">
        <v>30</v>
      </c>
      <c r="AJ2" s="4" t="s">
        <v>31</v>
      </c>
      <c r="AK2" s="4" t="s">
        <v>32</v>
      </c>
      <c r="AL2" s="4" t="s">
        <v>33</v>
      </c>
      <c r="AM2" s="4" t="s">
        <v>34</v>
      </c>
      <c r="AN2" s="4" t="s">
        <v>35</v>
      </c>
      <c r="AO2" s="5" t="s">
        <v>117</v>
      </c>
      <c r="AP2" s="5" t="s">
        <v>118</v>
      </c>
      <c r="AQ2" s="4" t="s">
        <v>36</v>
      </c>
      <c r="AR2" s="4" t="s">
        <v>37</v>
      </c>
      <c r="AS2" s="5" t="s">
        <v>38</v>
      </c>
      <c r="AT2" s="5" t="s">
        <v>119</v>
      </c>
      <c r="AU2" s="4" t="s">
        <v>286</v>
      </c>
      <c r="AV2" s="4" t="s">
        <v>287</v>
      </c>
      <c r="AW2" s="4" t="s">
        <v>288</v>
      </c>
      <c r="AX2" s="4" t="s">
        <v>289</v>
      </c>
      <c r="AY2" s="4" t="s">
        <v>39</v>
      </c>
      <c r="AZ2" s="4" t="s">
        <v>40</v>
      </c>
      <c r="BA2" s="4" t="s">
        <v>41</v>
      </c>
      <c r="BB2" s="4" t="s">
        <v>42</v>
      </c>
      <c r="BC2" s="5" t="s">
        <v>43</v>
      </c>
      <c r="BD2" s="5" t="s">
        <v>120</v>
      </c>
      <c r="BE2" s="4" t="s">
        <v>44</v>
      </c>
      <c r="BF2" s="4" t="s">
        <v>45</v>
      </c>
      <c r="BG2" s="4" t="s">
        <v>46</v>
      </c>
      <c r="BH2" s="4" t="s">
        <v>47</v>
      </c>
      <c r="BI2" s="4" t="s">
        <v>48</v>
      </c>
      <c r="BJ2" s="4" t="s">
        <v>49</v>
      </c>
      <c r="BK2" s="4" t="s">
        <v>50</v>
      </c>
      <c r="BL2" s="4" t="s">
        <v>51</v>
      </c>
      <c r="BM2" s="4" t="s">
        <v>52</v>
      </c>
      <c r="BN2" s="5" t="s">
        <v>53</v>
      </c>
      <c r="BO2" s="5" t="s">
        <v>121</v>
      </c>
      <c r="BP2" s="5" t="s">
        <v>54</v>
      </c>
      <c r="BQ2" s="5" t="s">
        <v>55</v>
      </c>
      <c r="BR2" s="5" t="s">
        <v>56</v>
      </c>
      <c r="BS2" s="5" t="s">
        <v>57</v>
      </c>
      <c r="BT2" s="4" t="s">
        <v>58</v>
      </c>
      <c r="BU2" s="4" t="s">
        <v>59</v>
      </c>
      <c r="BV2" s="4" t="s">
        <v>60</v>
      </c>
      <c r="BW2" s="4" t="s">
        <v>61</v>
      </c>
      <c r="BX2" s="4" t="s">
        <v>62</v>
      </c>
      <c r="BY2" s="4" t="s">
        <v>63</v>
      </c>
      <c r="BZ2" s="4" t="s">
        <v>64</v>
      </c>
      <c r="CA2" s="4" t="s">
        <v>65</v>
      </c>
      <c r="CB2" s="4" t="s">
        <v>66</v>
      </c>
      <c r="CC2" s="4" t="s">
        <v>67</v>
      </c>
      <c r="CD2" s="4" t="s">
        <v>68</v>
      </c>
      <c r="CE2" s="4" t="s">
        <v>69</v>
      </c>
      <c r="CF2" s="4" t="s">
        <v>70</v>
      </c>
      <c r="CG2" s="4" t="s">
        <v>71</v>
      </c>
      <c r="CH2" s="4" t="s">
        <v>72</v>
      </c>
      <c r="CI2" s="4" t="s">
        <v>73</v>
      </c>
      <c r="CJ2" s="4" t="s">
        <v>74</v>
      </c>
      <c r="CK2" s="4" t="s">
        <v>75</v>
      </c>
      <c r="CL2" s="4" t="s">
        <v>76</v>
      </c>
      <c r="CM2" s="4" t="s">
        <v>77</v>
      </c>
      <c r="CN2" s="4" t="s">
        <v>78</v>
      </c>
      <c r="CO2" s="4" t="s">
        <v>79</v>
      </c>
      <c r="CP2" s="4" t="s">
        <v>80</v>
      </c>
      <c r="CQ2" s="5" t="s">
        <v>81</v>
      </c>
      <c r="CR2" s="5" t="s">
        <v>82</v>
      </c>
      <c r="CS2" s="4" t="s">
        <v>83</v>
      </c>
      <c r="CT2" s="4" t="s">
        <v>84</v>
      </c>
      <c r="CU2" s="4" t="s">
        <v>85</v>
      </c>
      <c r="CV2" s="4" t="s">
        <v>86</v>
      </c>
      <c r="CW2" s="4" t="s">
        <v>87</v>
      </c>
      <c r="CX2" s="4" t="s">
        <v>88</v>
      </c>
      <c r="CY2" s="4" t="s">
        <v>89</v>
      </c>
      <c r="CZ2" s="4" t="s">
        <v>90</v>
      </c>
      <c r="DA2" s="4" t="s">
        <v>91</v>
      </c>
      <c r="DB2" s="4" t="s">
        <v>92</v>
      </c>
      <c r="DC2" s="4" t="s">
        <v>93</v>
      </c>
      <c r="DD2" s="4" t="s">
        <v>94</v>
      </c>
      <c r="DE2" s="4" t="s">
        <v>95</v>
      </c>
      <c r="DF2" s="4" t="s">
        <v>96</v>
      </c>
      <c r="DG2" s="4" t="s">
        <v>97</v>
      </c>
      <c r="DH2" s="4" t="s">
        <v>98</v>
      </c>
      <c r="DI2" s="4" t="s">
        <v>99</v>
      </c>
      <c r="DJ2" s="4" t="s">
        <v>100</v>
      </c>
    </row>
    <row r="3" spans="1:114" x14ac:dyDescent="0.35">
      <c r="A3" s="7" t="s">
        <v>314</v>
      </c>
      <c r="B3" s="1" t="s">
        <v>101</v>
      </c>
      <c r="C3" s="1">
        <v>0</v>
      </c>
      <c r="D3" s="1">
        <v>0</v>
      </c>
      <c r="E3" s="1">
        <v>0</v>
      </c>
      <c r="F3" s="1">
        <v>1</v>
      </c>
      <c r="G3" s="1">
        <v>0</v>
      </c>
      <c r="H3" s="1">
        <f t="shared" ref="H3:H13" si="0">IF(C3=1,1,IF(D3=1,2,IF(E3=1,3,IF(F3=1,4,IF(G3=1,5,"not indicated")))))</f>
        <v>4</v>
      </c>
      <c r="I3" s="1">
        <v>1</v>
      </c>
      <c r="J3" s="8">
        <v>1</v>
      </c>
      <c r="K3" s="8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1</v>
      </c>
      <c r="T3" s="1">
        <v>1</v>
      </c>
      <c r="U3" s="1">
        <v>0</v>
      </c>
      <c r="V3" s="8">
        <v>1</v>
      </c>
      <c r="W3" s="8">
        <v>0</v>
      </c>
      <c r="X3" s="1">
        <v>0</v>
      </c>
      <c r="Y3" s="1">
        <v>0</v>
      </c>
      <c r="Z3" s="1">
        <v>0</v>
      </c>
      <c r="AA3" s="1">
        <v>0</v>
      </c>
      <c r="AB3" s="1">
        <v>1</v>
      </c>
      <c r="AC3" s="1">
        <v>0</v>
      </c>
      <c r="AD3" s="1">
        <v>0</v>
      </c>
      <c r="AE3" s="1">
        <v>100</v>
      </c>
      <c r="AF3" s="1">
        <v>4</v>
      </c>
      <c r="AG3" s="1">
        <v>1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1</v>
      </c>
      <c r="AP3" s="1">
        <v>0</v>
      </c>
      <c r="AQ3" s="1">
        <v>1</v>
      </c>
      <c r="AR3" s="1">
        <v>5</v>
      </c>
      <c r="AS3" s="8">
        <v>1</v>
      </c>
      <c r="AT3" s="1">
        <v>0</v>
      </c>
      <c r="AU3" s="1">
        <v>0</v>
      </c>
      <c r="AV3" s="1">
        <v>1</v>
      </c>
      <c r="AW3" s="1">
        <v>0</v>
      </c>
      <c r="AX3" s="1">
        <v>0</v>
      </c>
      <c r="AY3" s="1">
        <v>1</v>
      </c>
      <c r="AZ3" s="1">
        <v>1</v>
      </c>
      <c r="BA3" s="1">
        <v>0</v>
      </c>
      <c r="BB3" s="1">
        <v>0</v>
      </c>
      <c r="BC3" s="1">
        <v>1</v>
      </c>
      <c r="BD3" s="8">
        <v>0</v>
      </c>
      <c r="BE3" s="8">
        <v>1</v>
      </c>
      <c r="BF3" s="8">
        <v>0</v>
      </c>
      <c r="BG3" s="8">
        <v>0</v>
      </c>
      <c r="BH3" s="8">
        <v>1</v>
      </c>
      <c r="BI3" s="8">
        <v>0</v>
      </c>
      <c r="BJ3" s="8">
        <v>0</v>
      </c>
      <c r="BK3" s="8">
        <v>0</v>
      </c>
      <c r="BL3" s="8">
        <v>1</v>
      </c>
      <c r="BM3" s="8">
        <v>0</v>
      </c>
      <c r="BN3" s="8">
        <v>1</v>
      </c>
      <c r="BO3" s="8">
        <v>0</v>
      </c>
      <c r="BP3" s="8">
        <v>1</v>
      </c>
      <c r="BQ3" s="8">
        <v>0</v>
      </c>
      <c r="BR3" s="8">
        <v>1</v>
      </c>
      <c r="BS3" s="8">
        <v>0</v>
      </c>
      <c r="BT3" s="8">
        <v>7</v>
      </c>
      <c r="BU3" s="8">
        <v>6</v>
      </c>
      <c r="BV3" s="1">
        <v>6</v>
      </c>
      <c r="BW3" s="1">
        <v>6</v>
      </c>
      <c r="BX3" s="1">
        <v>6</v>
      </c>
      <c r="BY3" s="1">
        <v>6</v>
      </c>
      <c r="BZ3" s="1">
        <v>4</v>
      </c>
      <c r="CA3" s="1">
        <v>4</v>
      </c>
      <c r="CB3" s="1">
        <v>3</v>
      </c>
      <c r="CC3" s="1">
        <v>0</v>
      </c>
      <c r="CD3" s="1">
        <v>1</v>
      </c>
      <c r="CE3" s="1">
        <v>0</v>
      </c>
      <c r="CF3" s="1">
        <v>0</v>
      </c>
      <c r="CG3" s="1">
        <v>0</v>
      </c>
      <c r="CH3" s="1">
        <v>1</v>
      </c>
      <c r="CI3" s="8">
        <v>0</v>
      </c>
      <c r="CJ3" s="8">
        <v>0</v>
      </c>
      <c r="CK3" s="8">
        <v>0</v>
      </c>
      <c r="CL3" s="8">
        <v>1</v>
      </c>
      <c r="CM3" s="8">
        <v>0</v>
      </c>
      <c r="CN3" s="8">
        <v>1</v>
      </c>
      <c r="CO3" s="8">
        <v>0</v>
      </c>
      <c r="CP3" s="8">
        <v>0</v>
      </c>
      <c r="CQ3" s="8">
        <v>1</v>
      </c>
      <c r="CR3" s="8">
        <v>0</v>
      </c>
      <c r="CS3" s="8">
        <v>0</v>
      </c>
      <c r="CT3" s="8">
        <v>0</v>
      </c>
      <c r="CU3" s="8">
        <v>1</v>
      </c>
      <c r="CV3" s="8">
        <v>0</v>
      </c>
      <c r="CW3" s="8">
        <v>1</v>
      </c>
      <c r="CX3" s="8">
        <v>0</v>
      </c>
      <c r="CY3" s="8">
        <v>1</v>
      </c>
      <c r="CZ3" s="8">
        <v>0</v>
      </c>
      <c r="DA3" s="8">
        <v>0</v>
      </c>
      <c r="DB3" s="8">
        <v>0</v>
      </c>
      <c r="DC3" s="8">
        <v>0</v>
      </c>
      <c r="DD3" s="8">
        <v>1</v>
      </c>
      <c r="DE3" s="8">
        <v>0</v>
      </c>
      <c r="DF3" s="8">
        <v>1</v>
      </c>
      <c r="DG3" s="8">
        <v>0</v>
      </c>
      <c r="DH3" s="8">
        <v>1</v>
      </c>
      <c r="DI3" s="8">
        <v>0</v>
      </c>
      <c r="DJ3" s="8">
        <v>0</v>
      </c>
    </row>
    <row r="4" spans="1:114" x14ac:dyDescent="0.35">
      <c r="A4" s="7" t="s">
        <v>314</v>
      </c>
      <c r="B4" s="1" t="s">
        <v>102</v>
      </c>
      <c r="C4" s="1">
        <v>0</v>
      </c>
      <c r="D4" s="1">
        <v>0</v>
      </c>
      <c r="E4" s="1">
        <v>0</v>
      </c>
      <c r="F4" s="1">
        <v>0</v>
      </c>
      <c r="G4" s="1">
        <v>1</v>
      </c>
      <c r="H4" s="1">
        <f t="shared" si="0"/>
        <v>5</v>
      </c>
      <c r="I4" s="1">
        <v>1</v>
      </c>
      <c r="J4" s="8">
        <v>0</v>
      </c>
      <c r="K4" s="8">
        <v>1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1</v>
      </c>
      <c r="T4" s="1">
        <v>1</v>
      </c>
      <c r="U4" s="1">
        <v>0</v>
      </c>
      <c r="V4" s="8">
        <v>0</v>
      </c>
      <c r="W4" s="8">
        <v>0</v>
      </c>
      <c r="X4" s="1">
        <v>1</v>
      </c>
      <c r="Y4" s="1">
        <v>0</v>
      </c>
      <c r="Z4" s="1">
        <v>0</v>
      </c>
      <c r="AA4" s="1">
        <v>0</v>
      </c>
      <c r="AB4" s="1">
        <v>1</v>
      </c>
      <c r="AC4" s="1">
        <v>0</v>
      </c>
      <c r="AD4" s="1">
        <v>0</v>
      </c>
      <c r="AE4" s="1">
        <v>100</v>
      </c>
      <c r="AF4" s="1">
        <v>7</v>
      </c>
      <c r="AG4" s="1">
        <v>1</v>
      </c>
      <c r="AH4" s="1">
        <v>1</v>
      </c>
      <c r="AI4" s="1">
        <v>0</v>
      </c>
      <c r="AJ4" s="1">
        <v>0</v>
      </c>
      <c r="AK4" s="1">
        <v>0</v>
      </c>
      <c r="AL4" s="1">
        <v>1</v>
      </c>
      <c r="AM4" s="1">
        <v>0</v>
      </c>
      <c r="AN4" s="1">
        <v>0</v>
      </c>
      <c r="AO4" s="1">
        <v>1</v>
      </c>
      <c r="AP4" s="1">
        <v>0</v>
      </c>
      <c r="AQ4" s="1">
        <v>1</v>
      </c>
      <c r="AR4" s="1">
        <v>5</v>
      </c>
      <c r="AS4" s="8">
        <v>1</v>
      </c>
      <c r="AT4" s="1">
        <v>0</v>
      </c>
      <c r="AU4" s="1">
        <v>0</v>
      </c>
      <c r="AV4" s="1">
        <v>1</v>
      </c>
      <c r="AW4" s="1">
        <v>0</v>
      </c>
      <c r="AX4" s="1">
        <v>0</v>
      </c>
      <c r="AY4" s="1">
        <v>1</v>
      </c>
      <c r="AZ4" s="1">
        <v>0</v>
      </c>
      <c r="BA4" s="1">
        <v>1</v>
      </c>
      <c r="BB4" s="1">
        <v>0</v>
      </c>
      <c r="BC4" s="1">
        <v>0</v>
      </c>
      <c r="BD4" s="8">
        <v>1</v>
      </c>
      <c r="BE4" s="8">
        <v>0</v>
      </c>
      <c r="BF4" s="8">
        <v>0</v>
      </c>
      <c r="BG4" s="8">
        <v>0</v>
      </c>
      <c r="BH4" s="8">
        <v>1</v>
      </c>
      <c r="BI4" s="8">
        <v>0</v>
      </c>
      <c r="BJ4" s="8">
        <v>0</v>
      </c>
      <c r="BK4" s="8">
        <v>1</v>
      </c>
      <c r="BL4" s="8">
        <v>0</v>
      </c>
      <c r="BM4" s="8">
        <v>0</v>
      </c>
      <c r="BN4" s="8">
        <v>0</v>
      </c>
      <c r="BO4" s="8">
        <v>1</v>
      </c>
      <c r="BP4" s="8">
        <v>1</v>
      </c>
      <c r="BQ4" s="8">
        <v>0</v>
      </c>
      <c r="BR4" s="8">
        <v>1</v>
      </c>
      <c r="BS4" s="8">
        <v>0</v>
      </c>
      <c r="BT4" s="8">
        <v>7</v>
      </c>
      <c r="BU4" s="8">
        <v>5</v>
      </c>
      <c r="BV4" s="1">
        <v>4</v>
      </c>
      <c r="BW4" s="1">
        <v>7</v>
      </c>
      <c r="BX4" s="1">
        <v>2</v>
      </c>
      <c r="BY4" s="1">
        <v>3</v>
      </c>
      <c r="BZ4" s="1">
        <v>7</v>
      </c>
      <c r="CA4" s="1">
        <v>4</v>
      </c>
      <c r="CB4" s="1">
        <v>5</v>
      </c>
      <c r="CC4" s="1">
        <v>0</v>
      </c>
      <c r="CD4" s="1">
        <v>0</v>
      </c>
      <c r="CE4" s="1">
        <v>1</v>
      </c>
      <c r="CF4" s="1">
        <v>0</v>
      </c>
      <c r="CG4" s="1">
        <v>0</v>
      </c>
      <c r="CH4" s="1">
        <v>1</v>
      </c>
      <c r="CI4" s="8">
        <v>0</v>
      </c>
      <c r="CJ4" s="8">
        <v>1</v>
      </c>
      <c r="CK4" s="8">
        <v>0</v>
      </c>
      <c r="CL4" s="8">
        <v>0</v>
      </c>
      <c r="CM4" s="8" t="s">
        <v>370</v>
      </c>
      <c r="CN4" s="8" t="s">
        <v>370</v>
      </c>
      <c r="CO4" s="8" t="s">
        <v>370</v>
      </c>
      <c r="CP4" s="8" t="s">
        <v>370</v>
      </c>
      <c r="CQ4" s="8">
        <v>1</v>
      </c>
      <c r="CR4" s="8">
        <v>0</v>
      </c>
      <c r="CS4" s="8">
        <v>0</v>
      </c>
      <c r="CT4" s="8">
        <v>0</v>
      </c>
      <c r="CU4" s="8">
        <v>1</v>
      </c>
      <c r="CV4" s="8">
        <v>0</v>
      </c>
      <c r="CW4" s="8">
        <v>1</v>
      </c>
      <c r="CX4" s="8">
        <v>0</v>
      </c>
      <c r="CY4" s="8" t="s">
        <v>370</v>
      </c>
      <c r="CZ4" s="8" t="s">
        <v>370</v>
      </c>
      <c r="DA4" s="8" t="s">
        <v>370</v>
      </c>
      <c r="DB4" s="8" t="s">
        <v>370</v>
      </c>
      <c r="DC4" s="8" t="s">
        <v>370</v>
      </c>
      <c r="DD4" s="8" t="s">
        <v>370</v>
      </c>
      <c r="DE4" s="8">
        <v>1</v>
      </c>
      <c r="DF4" s="8">
        <v>0</v>
      </c>
      <c r="DG4" s="8">
        <v>0</v>
      </c>
      <c r="DH4" s="8">
        <v>1</v>
      </c>
      <c r="DI4" s="8">
        <v>0</v>
      </c>
      <c r="DJ4" s="8">
        <v>0</v>
      </c>
    </row>
    <row r="5" spans="1:114" x14ac:dyDescent="0.35">
      <c r="A5" s="7" t="s">
        <v>314</v>
      </c>
      <c r="B5" s="1" t="s">
        <v>103</v>
      </c>
      <c r="C5" s="1">
        <v>0</v>
      </c>
      <c r="D5" s="1">
        <v>0</v>
      </c>
      <c r="E5" s="1">
        <v>0</v>
      </c>
      <c r="F5" s="1">
        <v>0</v>
      </c>
      <c r="G5" s="1">
        <v>1</v>
      </c>
      <c r="H5" s="1">
        <f t="shared" si="0"/>
        <v>5</v>
      </c>
      <c r="I5" s="1">
        <v>1</v>
      </c>
      <c r="J5" s="8">
        <v>1</v>
      </c>
      <c r="K5" s="8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1</v>
      </c>
      <c r="T5" s="1">
        <v>1</v>
      </c>
      <c r="U5" s="1">
        <v>0</v>
      </c>
      <c r="V5" s="8">
        <v>1</v>
      </c>
      <c r="W5" s="8">
        <v>0</v>
      </c>
      <c r="X5" s="1">
        <v>0</v>
      </c>
      <c r="Y5" s="1">
        <v>0</v>
      </c>
      <c r="Z5" s="1">
        <v>0</v>
      </c>
      <c r="AA5" s="1">
        <v>1</v>
      </c>
      <c r="AB5" s="1">
        <v>0</v>
      </c>
      <c r="AC5" s="1">
        <v>0</v>
      </c>
      <c r="AD5" s="1">
        <v>0</v>
      </c>
      <c r="AE5" s="1">
        <v>100</v>
      </c>
      <c r="AF5" s="1">
        <v>3</v>
      </c>
      <c r="AG5" s="1">
        <v>1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1</v>
      </c>
      <c r="AP5" s="1">
        <v>0</v>
      </c>
      <c r="AQ5" s="1">
        <v>0</v>
      </c>
      <c r="AR5" s="1">
        <v>0</v>
      </c>
      <c r="AS5" s="1">
        <v>0</v>
      </c>
      <c r="AT5" s="1">
        <v>1</v>
      </c>
      <c r="AU5" s="8" t="s">
        <v>370</v>
      </c>
      <c r="AV5" s="8" t="s">
        <v>370</v>
      </c>
      <c r="AW5" s="8" t="s">
        <v>370</v>
      </c>
      <c r="AX5" s="8" t="s">
        <v>370</v>
      </c>
      <c r="AY5" s="1">
        <v>1</v>
      </c>
      <c r="AZ5" s="1">
        <v>0</v>
      </c>
      <c r="BA5" s="1">
        <v>1</v>
      </c>
      <c r="BB5" s="1">
        <v>0</v>
      </c>
      <c r="BC5" s="1">
        <v>1</v>
      </c>
      <c r="BD5" s="8">
        <v>0</v>
      </c>
      <c r="BE5" s="8">
        <v>0</v>
      </c>
      <c r="BF5" s="8">
        <v>0</v>
      </c>
      <c r="BG5" s="8">
        <v>1</v>
      </c>
      <c r="BH5" s="8">
        <v>0</v>
      </c>
      <c r="BI5" s="8">
        <v>0</v>
      </c>
      <c r="BJ5" s="8">
        <v>1</v>
      </c>
      <c r="BK5" s="8">
        <v>1</v>
      </c>
      <c r="BL5" s="8">
        <v>0</v>
      </c>
      <c r="BM5" s="8">
        <v>0</v>
      </c>
      <c r="BN5" s="8">
        <v>1</v>
      </c>
      <c r="BO5" s="8">
        <v>0</v>
      </c>
      <c r="BP5" s="8">
        <v>1</v>
      </c>
      <c r="BQ5" s="8">
        <v>0</v>
      </c>
      <c r="BR5" s="8" t="s">
        <v>370</v>
      </c>
      <c r="BS5" s="8" t="s">
        <v>370</v>
      </c>
      <c r="BT5" s="8">
        <v>7</v>
      </c>
      <c r="BU5" s="8">
        <v>7</v>
      </c>
      <c r="BV5" s="1">
        <v>4</v>
      </c>
      <c r="BW5" s="1">
        <v>4</v>
      </c>
      <c r="BX5" s="1">
        <v>4</v>
      </c>
      <c r="BY5" s="1">
        <v>2</v>
      </c>
      <c r="BZ5" s="1">
        <v>4</v>
      </c>
      <c r="CA5" s="1">
        <v>4</v>
      </c>
      <c r="CB5" s="1">
        <v>3</v>
      </c>
      <c r="CC5" s="1">
        <v>0</v>
      </c>
      <c r="CD5" s="1">
        <v>0</v>
      </c>
      <c r="CE5" s="1">
        <v>1</v>
      </c>
      <c r="CF5" s="1">
        <v>0</v>
      </c>
      <c r="CG5" s="1">
        <v>0</v>
      </c>
      <c r="CH5" s="1">
        <v>1</v>
      </c>
      <c r="CI5" s="8">
        <v>0</v>
      </c>
      <c r="CJ5" s="8">
        <v>0</v>
      </c>
      <c r="CK5" s="8">
        <v>1</v>
      </c>
      <c r="CL5" s="8">
        <v>0</v>
      </c>
      <c r="CM5" s="8">
        <v>0</v>
      </c>
      <c r="CN5" s="8">
        <v>1</v>
      </c>
      <c r="CO5" s="8">
        <v>0</v>
      </c>
      <c r="CP5" s="8">
        <v>0</v>
      </c>
      <c r="CQ5" s="8">
        <v>1</v>
      </c>
      <c r="CR5" s="8">
        <v>0</v>
      </c>
      <c r="CS5" s="8">
        <v>0</v>
      </c>
      <c r="CT5" s="8">
        <v>1</v>
      </c>
      <c r="CU5" s="8">
        <v>0</v>
      </c>
      <c r="CV5" s="8">
        <v>0</v>
      </c>
      <c r="CW5" s="8">
        <v>1</v>
      </c>
      <c r="CX5" s="8">
        <v>0</v>
      </c>
      <c r="CY5" s="8">
        <v>0</v>
      </c>
      <c r="CZ5" s="8">
        <v>1</v>
      </c>
      <c r="DA5" s="8">
        <v>0</v>
      </c>
      <c r="DB5" s="8">
        <v>0</v>
      </c>
      <c r="DC5" s="8">
        <v>0</v>
      </c>
      <c r="DD5" s="8">
        <v>1</v>
      </c>
      <c r="DE5" s="8">
        <v>1</v>
      </c>
      <c r="DF5" s="8">
        <v>0</v>
      </c>
      <c r="DG5" s="8">
        <v>0</v>
      </c>
      <c r="DH5" s="8">
        <v>1</v>
      </c>
      <c r="DI5" s="8">
        <v>0</v>
      </c>
      <c r="DJ5" s="8">
        <v>0</v>
      </c>
    </row>
    <row r="6" spans="1:114" x14ac:dyDescent="0.35">
      <c r="A6" s="7" t="s">
        <v>314</v>
      </c>
      <c r="B6" s="1" t="s">
        <v>104</v>
      </c>
      <c r="C6" s="1">
        <v>0</v>
      </c>
      <c r="D6" s="1">
        <v>0</v>
      </c>
      <c r="E6" s="1">
        <v>0</v>
      </c>
      <c r="F6" s="1">
        <v>0</v>
      </c>
      <c r="G6" s="1">
        <v>1</v>
      </c>
      <c r="H6" s="1">
        <f t="shared" si="0"/>
        <v>5</v>
      </c>
      <c r="I6" s="1">
        <v>1</v>
      </c>
      <c r="J6" s="8">
        <v>0</v>
      </c>
      <c r="K6" s="8">
        <v>1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1</v>
      </c>
      <c r="T6" s="1">
        <v>1</v>
      </c>
      <c r="U6" s="1">
        <v>0</v>
      </c>
      <c r="V6" s="8">
        <v>1</v>
      </c>
      <c r="W6" s="8">
        <v>1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1</v>
      </c>
      <c r="AD6" s="1">
        <v>0</v>
      </c>
      <c r="AE6" s="1">
        <v>100</v>
      </c>
      <c r="AF6" s="1">
        <v>4</v>
      </c>
      <c r="AG6" s="1">
        <v>1</v>
      </c>
      <c r="AH6" s="1">
        <v>0</v>
      </c>
      <c r="AI6" s="1">
        <v>0</v>
      </c>
      <c r="AJ6" s="1">
        <v>0</v>
      </c>
      <c r="AK6" s="1">
        <v>0</v>
      </c>
      <c r="AL6" s="1">
        <v>1</v>
      </c>
      <c r="AM6" s="1">
        <v>0</v>
      </c>
      <c r="AN6" s="1">
        <v>0</v>
      </c>
      <c r="AO6" s="1">
        <v>1</v>
      </c>
      <c r="AP6" s="1">
        <v>0</v>
      </c>
      <c r="AQ6" s="1">
        <v>1</v>
      </c>
      <c r="AR6" s="1">
        <v>10</v>
      </c>
      <c r="AS6" s="1">
        <v>1</v>
      </c>
      <c r="AT6" s="1">
        <v>0</v>
      </c>
      <c r="AU6" s="1">
        <v>0</v>
      </c>
      <c r="AV6" s="1">
        <v>0</v>
      </c>
      <c r="AW6" s="1">
        <v>1</v>
      </c>
      <c r="AX6" s="1">
        <v>0</v>
      </c>
      <c r="AY6" s="1">
        <v>1</v>
      </c>
      <c r="AZ6" s="8">
        <v>0</v>
      </c>
      <c r="BA6" s="8">
        <v>0</v>
      </c>
      <c r="BB6" s="8">
        <v>1</v>
      </c>
      <c r="BC6" s="1">
        <v>1</v>
      </c>
      <c r="BD6" s="8">
        <v>0</v>
      </c>
      <c r="BE6" s="8">
        <v>1</v>
      </c>
      <c r="BF6" s="8">
        <v>1</v>
      </c>
      <c r="BG6" s="8">
        <v>1</v>
      </c>
      <c r="BH6" s="8">
        <v>1</v>
      </c>
      <c r="BI6" s="8">
        <v>1</v>
      </c>
      <c r="BJ6" s="8">
        <v>1</v>
      </c>
      <c r="BK6" s="8">
        <v>1</v>
      </c>
      <c r="BL6" s="8">
        <v>0</v>
      </c>
      <c r="BM6" s="8">
        <v>0</v>
      </c>
      <c r="BN6" s="8">
        <v>0</v>
      </c>
      <c r="BO6" s="8">
        <v>1</v>
      </c>
      <c r="BP6" s="8">
        <v>1</v>
      </c>
      <c r="BQ6" s="8">
        <v>0</v>
      </c>
      <c r="BR6" s="8">
        <v>1</v>
      </c>
      <c r="BS6" s="8">
        <v>0</v>
      </c>
      <c r="BT6" s="8">
        <v>6</v>
      </c>
      <c r="BU6" s="8">
        <v>7</v>
      </c>
      <c r="BV6" s="1">
        <v>4</v>
      </c>
      <c r="BW6" s="1">
        <v>7</v>
      </c>
      <c r="BX6" s="1">
        <v>7</v>
      </c>
      <c r="BY6" s="1">
        <v>6</v>
      </c>
      <c r="BZ6" s="1">
        <v>4</v>
      </c>
      <c r="CA6" s="1">
        <v>5</v>
      </c>
      <c r="CB6" s="1">
        <v>4</v>
      </c>
      <c r="CC6" s="1">
        <v>0</v>
      </c>
      <c r="CD6" s="1">
        <v>1</v>
      </c>
      <c r="CE6" s="1">
        <v>0</v>
      </c>
      <c r="CF6" s="1">
        <v>0</v>
      </c>
      <c r="CG6" s="1">
        <v>0</v>
      </c>
      <c r="CH6" s="1">
        <v>1</v>
      </c>
      <c r="CI6" s="8">
        <v>0</v>
      </c>
      <c r="CJ6" s="8">
        <v>0</v>
      </c>
      <c r="CK6" s="8">
        <v>0</v>
      </c>
      <c r="CL6" s="8">
        <v>1</v>
      </c>
      <c r="CM6" s="8">
        <v>0</v>
      </c>
      <c r="CN6" s="8">
        <v>1</v>
      </c>
      <c r="CO6" s="8">
        <v>0</v>
      </c>
      <c r="CP6" s="8">
        <v>0</v>
      </c>
      <c r="CQ6" s="8">
        <v>1</v>
      </c>
      <c r="CR6" s="8">
        <v>0</v>
      </c>
      <c r="CS6" s="8">
        <v>0</v>
      </c>
      <c r="CT6" s="8">
        <v>0</v>
      </c>
      <c r="CU6" s="8">
        <v>1</v>
      </c>
      <c r="CV6" s="8">
        <v>0</v>
      </c>
      <c r="CW6" s="8">
        <v>1</v>
      </c>
      <c r="CX6" s="8">
        <v>0</v>
      </c>
      <c r="CY6" s="8">
        <v>0</v>
      </c>
      <c r="CZ6" s="8">
        <v>1</v>
      </c>
      <c r="DA6" s="8">
        <v>0</v>
      </c>
      <c r="DB6" s="8">
        <v>0</v>
      </c>
      <c r="DC6" s="8">
        <v>0</v>
      </c>
      <c r="DD6" s="8">
        <v>1</v>
      </c>
      <c r="DE6" s="8">
        <v>0</v>
      </c>
      <c r="DF6" s="8">
        <v>1</v>
      </c>
      <c r="DG6" s="8">
        <v>0</v>
      </c>
      <c r="DH6" s="8">
        <v>0</v>
      </c>
      <c r="DI6" s="8">
        <v>1</v>
      </c>
      <c r="DJ6" s="8">
        <v>0</v>
      </c>
    </row>
    <row r="7" spans="1:114" x14ac:dyDescent="0.35">
      <c r="A7" s="7" t="s">
        <v>314</v>
      </c>
      <c r="B7" s="1" t="s">
        <v>105</v>
      </c>
      <c r="C7" s="1">
        <v>0</v>
      </c>
      <c r="D7" s="1">
        <v>0</v>
      </c>
      <c r="E7" s="1">
        <v>0</v>
      </c>
      <c r="F7" s="1">
        <v>0</v>
      </c>
      <c r="G7" s="1">
        <v>1</v>
      </c>
      <c r="H7" s="1">
        <f t="shared" si="0"/>
        <v>5</v>
      </c>
      <c r="I7" s="1">
        <v>1</v>
      </c>
      <c r="J7" s="8">
        <v>0</v>
      </c>
      <c r="K7" s="8">
        <v>0</v>
      </c>
      <c r="L7" s="1">
        <v>1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1</v>
      </c>
      <c r="T7" s="1">
        <v>1</v>
      </c>
      <c r="U7" s="1">
        <v>0</v>
      </c>
      <c r="V7" s="8">
        <v>1</v>
      </c>
      <c r="W7" s="8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1</v>
      </c>
      <c r="AE7" s="1">
        <v>100</v>
      </c>
      <c r="AF7" s="1">
        <v>2</v>
      </c>
      <c r="AG7" s="1">
        <v>1</v>
      </c>
      <c r="AH7" s="1">
        <v>0</v>
      </c>
      <c r="AI7" s="1">
        <v>0</v>
      </c>
      <c r="AJ7" s="1">
        <v>0</v>
      </c>
      <c r="AK7" s="1">
        <v>0</v>
      </c>
      <c r="AL7" s="1">
        <v>1</v>
      </c>
      <c r="AM7" s="1">
        <v>0</v>
      </c>
      <c r="AN7" s="1">
        <v>0</v>
      </c>
      <c r="AO7" s="1">
        <v>1</v>
      </c>
      <c r="AP7" s="1">
        <v>0</v>
      </c>
      <c r="AQ7" s="1">
        <v>1</v>
      </c>
      <c r="AR7" s="1">
        <v>10</v>
      </c>
      <c r="AS7" s="1">
        <v>1</v>
      </c>
      <c r="AT7" s="1">
        <v>0</v>
      </c>
      <c r="AU7" s="1">
        <v>0</v>
      </c>
      <c r="AV7" s="1">
        <v>0</v>
      </c>
      <c r="AW7" s="1">
        <v>0</v>
      </c>
      <c r="AX7" s="1">
        <v>1</v>
      </c>
      <c r="AY7" s="1">
        <v>1</v>
      </c>
      <c r="AZ7" s="1">
        <v>0</v>
      </c>
      <c r="BA7" s="1">
        <v>0</v>
      </c>
      <c r="BB7" s="1">
        <v>1</v>
      </c>
      <c r="BC7" s="1">
        <v>1</v>
      </c>
      <c r="BD7" s="8">
        <v>0</v>
      </c>
      <c r="BE7" s="8">
        <v>1</v>
      </c>
      <c r="BF7" s="8">
        <v>1</v>
      </c>
      <c r="BG7" s="8">
        <v>0</v>
      </c>
      <c r="BH7" s="8">
        <v>1</v>
      </c>
      <c r="BI7" s="8">
        <v>1</v>
      </c>
      <c r="BJ7" s="8">
        <v>0</v>
      </c>
      <c r="BK7" s="8">
        <v>1</v>
      </c>
      <c r="BL7" s="8">
        <v>0</v>
      </c>
      <c r="BM7" s="8">
        <v>0</v>
      </c>
      <c r="BN7" s="8">
        <v>1</v>
      </c>
      <c r="BO7" s="8">
        <v>0</v>
      </c>
      <c r="BP7" s="8">
        <v>1</v>
      </c>
      <c r="BQ7" s="8">
        <v>0</v>
      </c>
      <c r="BR7" s="8">
        <v>1</v>
      </c>
      <c r="BS7" s="8">
        <v>0</v>
      </c>
      <c r="BT7" s="8">
        <v>6</v>
      </c>
      <c r="BU7" s="8">
        <v>7</v>
      </c>
      <c r="BV7" s="1">
        <v>4</v>
      </c>
      <c r="BW7" s="1">
        <v>6</v>
      </c>
      <c r="BX7" s="1">
        <v>5</v>
      </c>
      <c r="BY7" s="1">
        <v>5</v>
      </c>
      <c r="BZ7" s="1">
        <v>5</v>
      </c>
      <c r="CA7" s="1">
        <v>5</v>
      </c>
      <c r="CB7" s="1">
        <v>5</v>
      </c>
      <c r="CC7" s="1">
        <v>0</v>
      </c>
      <c r="CD7" s="1">
        <v>1</v>
      </c>
      <c r="CE7" s="1">
        <v>0</v>
      </c>
      <c r="CF7" s="1">
        <v>0</v>
      </c>
      <c r="CG7" s="1">
        <v>0</v>
      </c>
      <c r="CH7" s="1">
        <v>1</v>
      </c>
      <c r="CI7" s="8">
        <v>0</v>
      </c>
      <c r="CJ7" s="8">
        <v>0</v>
      </c>
      <c r="CK7" s="8">
        <v>0</v>
      </c>
      <c r="CL7" s="8">
        <v>1</v>
      </c>
      <c r="CM7" s="8">
        <v>0</v>
      </c>
      <c r="CN7" s="8">
        <v>1</v>
      </c>
      <c r="CO7" s="8">
        <v>0</v>
      </c>
      <c r="CP7" s="8">
        <v>0</v>
      </c>
      <c r="CQ7" s="8" t="s">
        <v>370</v>
      </c>
      <c r="CR7" s="8" t="s">
        <v>370</v>
      </c>
      <c r="CS7" s="8">
        <v>0</v>
      </c>
      <c r="CT7" s="8">
        <v>0</v>
      </c>
      <c r="CU7" s="8">
        <v>1</v>
      </c>
      <c r="CV7" s="8">
        <v>0</v>
      </c>
      <c r="CW7" s="8">
        <v>1</v>
      </c>
      <c r="CX7" s="8">
        <v>0</v>
      </c>
      <c r="CY7" s="8" t="s">
        <v>370</v>
      </c>
      <c r="CZ7" s="8" t="s">
        <v>370</v>
      </c>
      <c r="DA7" s="8" t="s">
        <v>370</v>
      </c>
      <c r="DB7" s="8" t="s">
        <v>370</v>
      </c>
      <c r="DC7" s="8" t="s">
        <v>370</v>
      </c>
      <c r="DD7" s="8" t="s">
        <v>370</v>
      </c>
      <c r="DE7" s="8" t="s">
        <v>370</v>
      </c>
      <c r="DF7" s="8" t="s">
        <v>370</v>
      </c>
      <c r="DG7" s="8" t="s">
        <v>370</v>
      </c>
      <c r="DH7" s="8">
        <v>0</v>
      </c>
      <c r="DI7" s="8">
        <v>1</v>
      </c>
      <c r="DJ7" s="8">
        <v>0</v>
      </c>
    </row>
    <row r="8" spans="1:114" x14ac:dyDescent="0.35">
      <c r="A8" s="7" t="s">
        <v>314</v>
      </c>
      <c r="B8" s="1" t="s">
        <v>106</v>
      </c>
      <c r="C8" s="1">
        <v>0</v>
      </c>
      <c r="D8" s="1">
        <v>0</v>
      </c>
      <c r="E8" s="1">
        <v>0</v>
      </c>
      <c r="F8" s="1">
        <v>0</v>
      </c>
      <c r="G8" s="1">
        <v>1</v>
      </c>
      <c r="H8" s="1">
        <f t="shared" si="0"/>
        <v>5</v>
      </c>
      <c r="I8" s="1">
        <v>1</v>
      </c>
      <c r="J8" s="8">
        <v>1</v>
      </c>
      <c r="K8" s="8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1</v>
      </c>
      <c r="T8" s="1">
        <v>1</v>
      </c>
      <c r="U8" s="1">
        <v>0</v>
      </c>
      <c r="V8" s="8">
        <v>1</v>
      </c>
      <c r="W8" s="8">
        <v>0</v>
      </c>
      <c r="X8" s="1">
        <v>0</v>
      </c>
      <c r="Y8" s="1">
        <v>0</v>
      </c>
      <c r="Z8" s="1">
        <v>0</v>
      </c>
      <c r="AA8" s="1">
        <v>1</v>
      </c>
      <c r="AB8" s="1">
        <v>0</v>
      </c>
      <c r="AC8" s="1">
        <v>0</v>
      </c>
      <c r="AD8" s="1">
        <v>0</v>
      </c>
      <c r="AE8" s="1">
        <v>100</v>
      </c>
      <c r="AF8" s="1">
        <v>1</v>
      </c>
      <c r="AG8" s="1">
        <v>1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0</v>
      </c>
      <c r="AO8" s="1">
        <v>1</v>
      </c>
      <c r="AP8" s="1">
        <v>0</v>
      </c>
      <c r="AQ8" s="1">
        <v>1</v>
      </c>
      <c r="AR8" s="1">
        <v>10</v>
      </c>
      <c r="AS8" s="1">
        <v>1</v>
      </c>
      <c r="AT8" s="1">
        <v>0</v>
      </c>
      <c r="AU8" s="1">
        <v>0</v>
      </c>
      <c r="AV8" s="1">
        <v>1</v>
      </c>
      <c r="AW8" s="1">
        <v>0</v>
      </c>
      <c r="AX8" s="1">
        <v>0</v>
      </c>
      <c r="AY8" s="1">
        <v>1</v>
      </c>
      <c r="AZ8" s="1">
        <v>0</v>
      </c>
      <c r="BA8" s="1">
        <v>0</v>
      </c>
      <c r="BB8" s="1">
        <v>1</v>
      </c>
      <c r="BC8" s="1">
        <v>0</v>
      </c>
      <c r="BD8" s="8">
        <v>1</v>
      </c>
      <c r="BE8" s="8">
        <v>0</v>
      </c>
      <c r="BF8" s="8">
        <v>0</v>
      </c>
      <c r="BG8" s="8">
        <v>0</v>
      </c>
      <c r="BH8" s="8" t="s">
        <v>370</v>
      </c>
      <c r="BI8" s="8" t="s">
        <v>370</v>
      </c>
      <c r="BJ8" s="8" t="s">
        <v>370</v>
      </c>
      <c r="BK8" s="8">
        <v>1</v>
      </c>
      <c r="BL8" s="8">
        <v>0</v>
      </c>
      <c r="BM8" s="8">
        <v>0</v>
      </c>
      <c r="BN8" s="8">
        <v>1</v>
      </c>
      <c r="BO8" s="8">
        <v>0</v>
      </c>
      <c r="BP8" s="8">
        <v>1</v>
      </c>
      <c r="BQ8" s="8">
        <v>0</v>
      </c>
      <c r="BR8" s="8">
        <v>1</v>
      </c>
      <c r="BS8" s="8">
        <v>0</v>
      </c>
      <c r="BT8" s="8">
        <v>1</v>
      </c>
      <c r="BU8" s="8">
        <v>1</v>
      </c>
      <c r="BV8" s="1">
        <v>4</v>
      </c>
      <c r="BW8" s="1">
        <v>1</v>
      </c>
      <c r="BX8" s="1">
        <v>1</v>
      </c>
      <c r="BY8" s="1">
        <v>3</v>
      </c>
      <c r="BZ8" s="1">
        <v>3</v>
      </c>
      <c r="CA8" s="1">
        <v>3</v>
      </c>
      <c r="CB8" s="1">
        <v>4</v>
      </c>
      <c r="CC8" s="1">
        <v>0</v>
      </c>
      <c r="CD8" s="1">
        <v>1</v>
      </c>
      <c r="CE8" s="1">
        <v>0</v>
      </c>
      <c r="CF8" s="1">
        <v>0</v>
      </c>
      <c r="CG8" s="1">
        <v>0</v>
      </c>
      <c r="CH8" s="1">
        <v>1</v>
      </c>
      <c r="CI8" s="8">
        <v>0</v>
      </c>
      <c r="CJ8" s="8">
        <v>0</v>
      </c>
      <c r="CK8" s="8">
        <v>0</v>
      </c>
      <c r="CL8" s="8">
        <v>1</v>
      </c>
      <c r="CM8" s="8">
        <v>0</v>
      </c>
      <c r="CN8" s="8">
        <v>0</v>
      </c>
      <c r="CO8" s="8">
        <v>1</v>
      </c>
      <c r="CP8" s="8">
        <v>0</v>
      </c>
      <c r="CQ8" s="8">
        <v>1</v>
      </c>
      <c r="CR8" s="8">
        <v>0</v>
      </c>
      <c r="CS8" s="8">
        <v>0</v>
      </c>
      <c r="CT8" s="8">
        <v>0</v>
      </c>
      <c r="CU8" s="8">
        <v>1</v>
      </c>
      <c r="CV8" s="8">
        <v>0</v>
      </c>
      <c r="CW8" s="8">
        <v>1</v>
      </c>
      <c r="CX8" s="8">
        <v>0</v>
      </c>
      <c r="CY8" s="8" t="s">
        <v>370</v>
      </c>
      <c r="CZ8" s="8" t="s">
        <v>370</v>
      </c>
      <c r="DA8" s="8" t="s">
        <v>370</v>
      </c>
      <c r="DB8" s="8" t="s">
        <v>370</v>
      </c>
      <c r="DC8" s="8" t="s">
        <v>370</v>
      </c>
      <c r="DD8" s="8" t="s">
        <v>370</v>
      </c>
      <c r="DE8" s="8" t="s">
        <v>370</v>
      </c>
      <c r="DF8" s="8" t="s">
        <v>370</v>
      </c>
      <c r="DG8" s="8" t="s">
        <v>370</v>
      </c>
      <c r="DH8" s="8">
        <v>1</v>
      </c>
      <c r="DI8" s="8">
        <v>0</v>
      </c>
      <c r="DJ8" s="8">
        <v>0</v>
      </c>
    </row>
    <row r="9" spans="1:114" x14ac:dyDescent="0.35">
      <c r="A9" s="7" t="s">
        <v>314</v>
      </c>
      <c r="B9" s="1" t="s">
        <v>107</v>
      </c>
      <c r="C9" s="1">
        <v>0</v>
      </c>
      <c r="D9" s="1">
        <v>0</v>
      </c>
      <c r="E9" s="1">
        <v>0</v>
      </c>
      <c r="F9" s="1">
        <v>1</v>
      </c>
      <c r="G9" s="1">
        <v>0</v>
      </c>
      <c r="H9" s="1">
        <f t="shared" si="0"/>
        <v>4</v>
      </c>
      <c r="I9" s="1">
        <v>1</v>
      </c>
      <c r="J9" s="8">
        <v>0</v>
      </c>
      <c r="K9" s="8">
        <v>1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1</v>
      </c>
      <c r="T9" s="1">
        <v>1</v>
      </c>
      <c r="U9" s="1">
        <v>0</v>
      </c>
      <c r="V9" s="8">
        <v>1</v>
      </c>
      <c r="W9" s="8">
        <v>0</v>
      </c>
      <c r="X9" s="1">
        <v>0</v>
      </c>
      <c r="Y9" s="1">
        <v>0</v>
      </c>
      <c r="Z9" s="1">
        <v>0</v>
      </c>
      <c r="AA9" s="1">
        <v>0</v>
      </c>
      <c r="AB9" s="1">
        <v>1</v>
      </c>
      <c r="AC9" s="1">
        <v>0</v>
      </c>
      <c r="AD9" s="1">
        <v>0</v>
      </c>
      <c r="AE9" s="1">
        <v>100</v>
      </c>
      <c r="AF9" s="1">
        <v>4</v>
      </c>
      <c r="AG9" s="1">
        <v>1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0</v>
      </c>
      <c r="AO9" s="1">
        <v>1</v>
      </c>
      <c r="AP9" s="1">
        <v>0</v>
      </c>
      <c r="AQ9" s="1">
        <v>1</v>
      </c>
      <c r="AR9" s="1">
        <v>15</v>
      </c>
      <c r="AS9" s="1">
        <v>1</v>
      </c>
      <c r="AT9" s="1">
        <v>0</v>
      </c>
      <c r="AU9" s="1">
        <v>0</v>
      </c>
      <c r="AV9" s="1">
        <v>0</v>
      </c>
      <c r="AW9" s="1">
        <v>1</v>
      </c>
      <c r="AX9" s="1">
        <v>0</v>
      </c>
      <c r="AY9" s="1">
        <v>1</v>
      </c>
      <c r="AZ9" s="1">
        <v>0</v>
      </c>
      <c r="BA9" s="1">
        <v>0</v>
      </c>
      <c r="BB9" s="1">
        <v>1</v>
      </c>
      <c r="BC9" s="1">
        <v>1</v>
      </c>
      <c r="BD9" s="8">
        <v>0</v>
      </c>
      <c r="BE9" s="8">
        <v>1</v>
      </c>
      <c r="BF9" s="8">
        <v>0</v>
      </c>
      <c r="BG9" s="8">
        <v>1</v>
      </c>
      <c r="BH9" s="8">
        <v>1</v>
      </c>
      <c r="BI9" s="8">
        <v>0</v>
      </c>
      <c r="BJ9" s="8">
        <v>0</v>
      </c>
      <c r="BK9" s="8">
        <v>1</v>
      </c>
      <c r="BL9" s="8">
        <v>0</v>
      </c>
      <c r="BM9" s="8">
        <v>0</v>
      </c>
      <c r="BN9" s="8">
        <v>1</v>
      </c>
      <c r="BO9" s="8">
        <v>0</v>
      </c>
      <c r="BP9" s="8">
        <v>0</v>
      </c>
      <c r="BQ9" s="8">
        <v>1</v>
      </c>
      <c r="BR9" s="8">
        <v>1</v>
      </c>
      <c r="BS9" s="8">
        <v>0</v>
      </c>
      <c r="BT9" s="8">
        <v>7</v>
      </c>
      <c r="BU9" s="8">
        <v>6</v>
      </c>
      <c r="BV9" s="1">
        <v>3</v>
      </c>
      <c r="BW9" s="1">
        <v>3</v>
      </c>
      <c r="BX9" s="1">
        <v>7</v>
      </c>
      <c r="BY9" s="1">
        <v>7</v>
      </c>
      <c r="BZ9" s="1">
        <v>6</v>
      </c>
      <c r="CA9" s="1">
        <v>4</v>
      </c>
      <c r="CB9" s="1">
        <v>4</v>
      </c>
      <c r="CC9" s="1">
        <v>0</v>
      </c>
      <c r="CD9" s="1">
        <v>1</v>
      </c>
      <c r="CE9" s="1">
        <v>0</v>
      </c>
      <c r="CF9" s="1">
        <v>0</v>
      </c>
      <c r="CG9" s="1">
        <v>0</v>
      </c>
      <c r="CH9" s="1">
        <v>0</v>
      </c>
      <c r="CI9" s="8">
        <v>1</v>
      </c>
      <c r="CJ9" s="8">
        <v>1</v>
      </c>
      <c r="CK9" s="8">
        <v>0</v>
      </c>
      <c r="CL9" s="8">
        <v>0</v>
      </c>
      <c r="CM9" s="8">
        <v>0</v>
      </c>
      <c r="CN9" s="8">
        <v>1</v>
      </c>
      <c r="CO9" s="8">
        <v>0</v>
      </c>
      <c r="CP9" s="8">
        <v>0</v>
      </c>
      <c r="CQ9" s="8">
        <v>1</v>
      </c>
      <c r="CR9" s="8">
        <v>0</v>
      </c>
      <c r="CS9" s="8">
        <v>0</v>
      </c>
      <c r="CT9" s="8">
        <v>0</v>
      </c>
      <c r="CU9" s="8">
        <v>1</v>
      </c>
      <c r="CV9" s="8">
        <v>1</v>
      </c>
      <c r="CW9" s="8">
        <v>0</v>
      </c>
      <c r="CX9" s="8">
        <v>0</v>
      </c>
      <c r="CY9" s="8">
        <v>0</v>
      </c>
      <c r="CZ9" s="8">
        <v>0</v>
      </c>
      <c r="DA9" s="8">
        <v>1</v>
      </c>
      <c r="DB9" s="8">
        <v>0</v>
      </c>
      <c r="DC9" s="8">
        <v>0</v>
      </c>
      <c r="DD9" s="8">
        <v>1</v>
      </c>
      <c r="DE9" s="8">
        <v>0</v>
      </c>
      <c r="DF9" s="8">
        <v>1</v>
      </c>
      <c r="DG9" s="8">
        <v>0</v>
      </c>
      <c r="DH9" s="8">
        <v>0</v>
      </c>
      <c r="DI9" s="8">
        <v>1</v>
      </c>
      <c r="DJ9" s="8">
        <v>0</v>
      </c>
    </row>
    <row r="10" spans="1:114" x14ac:dyDescent="0.35">
      <c r="A10" s="7" t="s">
        <v>314</v>
      </c>
      <c r="B10" s="1" t="s">
        <v>108</v>
      </c>
      <c r="C10" s="1">
        <v>0</v>
      </c>
      <c r="D10" s="1">
        <v>1</v>
      </c>
      <c r="E10" s="1">
        <v>0</v>
      </c>
      <c r="F10" s="1">
        <v>0</v>
      </c>
      <c r="G10" s="1">
        <v>0</v>
      </c>
      <c r="H10" s="1">
        <f t="shared" si="0"/>
        <v>2</v>
      </c>
      <c r="I10" s="1">
        <v>1</v>
      </c>
      <c r="J10" s="8">
        <v>0</v>
      </c>
      <c r="K10" s="8">
        <v>0</v>
      </c>
      <c r="L10" s="1">
        <v>0</v>
      </c>
      <c r="M10" s="1">
        <v>0</v>
      </c>
      <c r="N10" s="1">
        <v>1</v>
      </c>
      <c r="O10" s="1">
        <v>0</v>
      </c>
      <c r="P10" s="1">
        <v>0</v>
      </c>
      <c r="Q10" s="1">
        <v>0</v>
      </c>
      <c r="R10" s="1">
        <v>0</v>
      </c>
      <c r="S10" s="1">
        <v>1</v>
      </c>
      <c r="T10" s="1">
        <v>1</v>
      </c>
      <c r="U10" s="1">
        <v>0</v>
      </c>
      <c r="V10" s="1">
        <v>1</v>
      </c>
      <c r="W10" s="1">
        <v>0</v>
      </c>
      <c r="X10" s="1">
        <v>1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1</v>
      </c>
      <c r="AE10" s="1">
        <v>60</v>
      </c>
      <c r="AF10" s="1">
        <v>5</v>
      </c>
      <c r="AG10" s="1">
        <v>1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0</v>
      </c>
      <c r="AN10" s="1">
        <v>0</v>
      </c>
      <c r="AO10" s="1">
        <v>1</v>
      </c>
      <c r="AP10" s="1">
        <v>0</v>
      </c>
      <c r="AQ10" s="1">
        <v>1</v>
      </c>
      <c r="AR10" s="1">
        <v>9</v>
      </c>
      <c r="AS10" s="1">
        <v>1</v>
      </c>
      <c r="AT10" s="1">
        <v>0</v>
      </c>
      <c r="AU10" s="1">
        <v>0</v>
      </c>
      <c r="AV10" s="1">
        <v>1</v>
      </c>
      <c r="AW10" s="1">
        <v>0</v>
      </c>
      <c r="AX10" s="1">
        <v>0</v>
      </c>
      <c r="AY10" s="1">
        <v>1</v>
      </c>
      <c r="AZ10" s="1">
        <v>0</v>
      </c>
      <c r="BA10" s="1">
        <v>1</v>
      </c>
      <c r="BB10" s="1">
        <v>0</v>
      </c>
      <c r="BC10" s="1">
        <v>1</v>
      </c>
      <c r="BD10" s="8">
        <v>0</v>
      </c>
      <c r="BE10" s="8">
        <v>0</v>
      </c>
      <c r="BF10" s="8">
        <v>0</v>
      </c>
      <c r="BG10" s="8">
        <v>1</v>
      </c>
      <c r="BH10" s="8">
        <v>1</v>
      </c>
      <c r="BI10" s="8">
        <v>0</v>
      </c>
      <c r="BJ10" s="8">
        <v>1</v>
      </c>
      <c r="BK10" s="8">
        <v>0</v>
      </c>
      <c r="BL10" s="8">
        <v>1</v>
      </c>
      <c r="BM10" s="8">
        <v>0</v>
      </c>
      <c r="BN10" s="8">
        <v>1</v>
      </c>
      <c r="BO10" s="8">
        <v>0</v>
      </c>
      <c r="BP10" s="8">
        <v>1</v>
      </c>
      <c r="BQ10" s="8">
        <v>0</v>
      </c>
      <c r="BR10" s="8">
        <v>1</v>
      </c>
      <c r="BS10" s="8">
        <v>0</v>
      </c>
      <c r="BT10" s="8">
        <v>7</v>
      </c>
      <c r="BU10" s="8">
        <v>7</v>
      </c>
      <c r="BV10" s="1">
        <v>6</v>
      </c>
      <c r="BW10" s="1">
        <v>6</v>
      </c>
      <c r="BX10" s="1">
        <v>6</v>
      </c>
      <c r="BY10" s="1">
        <v>5</v>
      </c>
      <c r="BZ10" s="1">
        <v>5</v>
      </c>
      <c r="CA10" s="1">
        <v>6</v>
      </c>
      <c r="CB10" s="1">
        <v>5</v>
      </c>
      <c r="CC10" s="1">
        <v>0</v>
      </c>
      <c r="CD10" s="1">
        <v>1</v>
      </c>
      <c r="CE10" s="1">
        <v>0</v>
      </c>
      <c r="CF10" s="1">
        <v>0</v>
      </c>
      <c r="CG10" s="1">
        <v>0</v>
      </c>
      <c r="CH10" s="1">
        <v>1</v>
      </c>
      <c r="CI10" s="8">
        <v>0</v>
      </c>
      <c r="CJ10" s="8">
        <v>0</v>
      </c>
      <c r="CK10" s="8">
        <v>0</v>
      </c>
      <c r="CL10" s="8">
        <v>1</v>
      </c>
      <c r="CM10" s="8">
        <v>0</v>
      </c>
      <c r="CN10" s="8">
        <v>0</v>
      </c>
      <c r="CO10" s="8">
        <v>1</v>
      </c>
      <c r="CP10" s="8">
        <v>0</v>
      </c>
      <c r="CQ10" s="8">
        <v>1</v>
      </c>
      <c r="CR10" s="8">
        <v>0</v>
      </c>
      <c r="CS10" s="8">
        <v>0</v>
      </c>
      <c r="CT10" s="8">
        <v>0</v>
      </c>
      <c r="CU10" s="8">
        <v>1</v>
      </c>
      <c r="CV10" s="8">
        <v>0</v>
      </c>
      <c r="CW10" s="8">
        <v>1</v>
      </c>
      <c r="CX10" s="8">
        <v>0</v>
      </c>
      <c r="CY10" s="8">
        <v>0</v>
      </c>
      <c r="CZ10" s="8">
        <v>0</v>
      </c>
      <c r="DA10" s="8">
        <v>1</v>
      </c>
      <c r="DB10" s="8">
        <v>0</v>
      </c>
      <c r="DC10" s="8">
        <v>1</v>
      </c>
      <c r="DD10" s="8">
        <v>1</v>
      </c>
      <c r="DE10" s="8">
        <v>0</v>
      </c>
      <c r="DF10" s="8">
        <v>1</v>
      </c>
      <c r="DG10" s="8">
        <v>0</v>
      </c>
      <c r="DH10" s="8">
        <v>1</v>
      </c>
      <c r="DI10" s="8">
        <v>0</v>
      </c>
      <c r="DJ10" s="8">
        <v>0</v>
      </c>
    </row>
    <row r="11" spans="1:114" x14ac:dyDescent="0.35">
      <c r="A11" s="7" t="s">
        <v>314</v>
      </c>
      <c r="B11" s="1" t="s">
        <v>109</v>
      </c>
      <c r="C11" s="1">
        <v>0</v>
      </c>
      <c r="D11" s="1">
        <v>1</v>
      </c>
      <c r="E11" s="1">
        <v>0</v>
      </c>
      <c r="F11" s="1">
        <v>0</v>
      </c>
      <c r="G11" s="1">
        <v>0</v>
      </c>
      <c r="H11" s="1">
        <f t="shared" si="0"/>
        <v>2</v>
      </c>
      <c r="I11" s="1">
        <v>1</v>
      </c>
      <c r="J11" s="8">
        <v>0</v>
      </c>
      <c r="K11" s="8">
        <v>0</v>
      </c>
      <c r="L11" s="1">
        <v>1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1</v>
      </c>
      <c r="T11" s="1">
        <v>1</v>
      </c>
      <c r="U11" s="1">
        <v>0</v>
      </c>
      <c r="V11" s="1">
        <v>1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1</v>
      </c>
      <c r="AD11" s="1">
        <v>0</v>
      </c>
      <c r="AE11" s="1">
        <v>90</v>
      </c>
      <c r="AF11" s="1">
        <v>3</v>
      </c>
      <c r="AG11" s="1">
        <v>1</v>
      </c>
      <c r="AH11" s="1">
        <v>0</v>
      </c>
      <c r="AI11" s="1">
        <v>0</v>
      </c>
      <c r="AJ11" s="1">
        <v>0</v>
      </c>
      <c r="AK11" s="1">
        <v>0</v>
      </c>
      <c r="AL11" s="1">
        <v>0</v>
      </c>
      <c r="AM11" s="1">
        <v>0</v>
      </c>
      <c r="AN11" s="8">
        <v>0</v>
      </c>
      <c r="AO11" s="8">
        <v>1</v>
      </c>
      <c r="AP11" s="8">
        <v>0</v>
      </c>
      <c r="AQ11" s="1">
        <v>1</v>
      </c>
      <c r="AR11" s="1">
        <v>15</v>
      </c>
      <c r="AS11" s="1">
        <v>1</v>
      </c>
      <c r="AT11" s="1">
        <v>0</v>
      </c>
      <c r="AU11" s="1">
        <v>0</v>
      </c>
      <c r="AV11" s="1">
        <v>1</v>
      </c>
      <c r="AW11" s="1">
        <v>0</v>
      </c>
      <c r="AX11" s="1">
        <v>0</v>
      </c>
      <c r="AY11" s="1">
        <v>1</v>
      </c>
      <c r="AZ11" s="1">
        <v>0</v>
      </c>
      <c r="BA11" s="1">
        <v>0</v>
      </c>
      <c r="BB11" s="1">
        <v>1</v>
      </c>
      <c r="BC11" s="1">
        <v>1</v>
      </c>
      <c r="BD11" s="8">
        <v>0</v>
      </c>
      <c r="BE11" s="8">
        <v>1</v>
      </c>
      <c r="BF11" s="8">
        <v>1</v>
      </c>
      <c r="BG11" s="8">
        <v>0</v>
      </c>
      <c r="BH11" s="8">
        <v>1</v>
      </c>
      <c r="BI11" s="8">
        <v>1</v>
      </c>
      <c r="BJ11" s="8">
        <v>0</v>
      </c>
      <c r="BK11" s="8">
        <v>1</v>
      </c>
      <c r="BL11" s="8">
        <v>0</v>
      </c>
      <c r="BM11" s="8">
        <v>0</v>
      </c>
      <c r="BN11" s="8">
        <v>1</v>
      </c>
      <c r="BO11" s="8">
        <v>0</v>
      </c>
      <c r="BP11" s="8">
        <v>0</v>
      </c>
      <c r="BQ11" s="8">
        <v>1</v>
      </c>
      <c r="BR11" s="8">
        <v>1</v>
      </c>
      <c r="BS11" s="8">
        <v>0</v>
      </c>
      <c r="BT11" s="8">
        <v>5</v>
      </c>
      <c r="BU11" s="8">
        <v>7</v>
      </c>
      <c r="BV11" s="1">
        <v>5</v>
      </c>
      <c r="BW11" s="1">
        <v>4</v>
      </c>
      <c r="BX11" s="1">
        <v>6</v>
      </c>
      <c r="BY11" s="1">
        <v>5</v>
      </c>
      <c r="BZ11" s="1">
        <v>5</v>
      </c>
      <c r="CA11" s="1">
        <v>5</v>
      </c>
      <c r="CB11" s="1">
        <v>6</v>
      </c>
      <c r="CC11" s="1">
        <v>1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8">
        <v>1</v>
      </c>
      <c r="CJ11" s="8">
        <v>0</v>
      </c>
      <c r="CK11" s="8">
        <v>0</v>
      </c>
      <c r="CL11" s="8">
        <v>1</v>
      </c>
      <c r="CM11" s="8">
        <v>1</v>
      </c>
      <c r="CN11" s="8">
        <v>0</v>
      </c>
      <c r="CO11" s="8">
        <v>0</v>
      </c>
      <c r="CP11" s="8">
        <v>0</v>
      </c>
      <c r="CQ11" s="8" t="s">
        <v>370</v>
      </c>
      <c r="CR11" s="8" t="s">
        <v>370</v>
      </c>
      <c r="CS11" s="8">
        <v>0</v>
      </c>
      <c r="CT11" s="8">
        <v>1</v>
      </c>
      <c r="CU11" s="8">
        <v>0</v>
      </c>
      <c r="CV11" s="8">
        <v>1</v>
      </c>
      <c r="CW11" s="8">
        <v>0</v>
      </c>
      <c r="CX11" s="8">
        <v>0</v>
      </c>
      <c r="CY11" s="8" t="s">
        <v>370</v>
      </c>
      <c r="CZ11" s="8" t="s">
        <v>370</v>
      </c>
      <c r="DA11" s="8" t="s">
        <v>370</v>
      </c>
      <c r="DB11" s="8">
        <v>0</v>
      </c>
      <c r="DC11" s="8">
        <v>1</v>
      </c>
      <c r="DD11" s="8">
        <v>0</v>
      </c>
      <c r="DE11" s="8">
        <v>1</v>
      </c>
      <c r="DF11" s="8">
        <v>0</v>
      </c>
      <c r="DG11" s="8">
        <v>0</v>
      </c>
      <c r="DH11" s="8">
        <v>1</v>
      </c>
      <c r="DI11" s="8">
        <v>0</v>
      </c>
      <c r="DJ11" s="8">
        <v>0</v>
      </c>
    </row>
    <row r="12" spans="1:114" x14ac:dyDescent="0.35">
      <c r="A12" s="7" t="s">
        <v>314</v>
      </c>
      <c r="B12" s="1" t="s">
        <v>110</v>
      </c>
      <c r="C12" s="1">
        <v>0</v>
      </c>
      <c r="D12" s="1">
        <v>0</v>
      </c>
      <c r="E12" s="1">
        <v>0</v>
      </c>
      <c r="F12" s="1">
        <v>1</v>
      </c>
      <c r="G12" s="1">
        <v>0</v>
      </c>
      <c r="H12" s="1">
        <f t="shared" si="0"/>
        <v>4</v>
      </c>
      <c r="I12" s="1">
        <v>1</v>
      </c>
      <c r="J12" s="8">
        <v>1</v>
      </c>
      <c r="K12" s="8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1</v>
      </c>
      <c r="T12" s="1">
        <v>1</v>
      </c>
      <c r="U12" s="1">
        <v>0</v>
      </c>
      <c r="V12" s="1">
        <v>1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1</v>
      </c>
      <c r="AC12" s="1">
        <v>0</v>
      </c>
      <c r="AD12" s="1">
        <v>0</v>
      </c>
      <c r="AE12" s="1">
        <v>100</v>
      </c>
      <c r="AF12" s="1">
        <v>3</v>
      </c>
      <c r="AG12" s="1">
        <v>0</v>
      </c>
      <c r="AH12" s="1">
        <v>1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8">
        <v>0</v>
      </c>
      <c r="AO12" s="8">
        <v>1</v>
      </c>
      <c r="AP12" s="8">
        <v>0</v>
      </c>
      <c r="AQ12" s="1">
        <v>1</v>
      </c>
      <c r="AR12" s="1">
        <v>10</v>
      </c>
      <c r="AS12" s="1">
        <v>1</v>
      </c>
      <c r="AT12" s="1">
        <v>0</v>
      </c>
      <c r="AU12" s="1">
        <v>0</v>
      </c>
      <c r="AV12" s="1">
        <v>1</v>
      </c>
      <c r="AW12" s="1">
        <v>0</v>
      </c>
      <c r="AX12" s="1">
        <v>0</v>
      </c>
      <c r="AY12" s="1">
        <v>1</v>
      </c>
      <c r="AZ12" s="1">
        <v>0</v>
      </c>
      <c r="BA12" s="1">
        <v>0</v>
      </c>
      <c r="BB12" s="1">
        <v>1</v>
      </c>
      <c r="BC12" s="1">
        <v>1</v>
      </c>
      <c r="BD12" s="8">
        <v>0</v>
      </c>
      <c r="BE12" s="8">
        <v>1</v>
      </c>
      <c r="BF12" s="8">
        <v>0</v>
      </c>
      <c r="BG12" s="8">
        <v>1</v>
      </c>
      <c r="BH12" s="8">
        <v>1</v>
      </c>
      <c r="BI12" s="8">
        <v>0</v>
      </c>
      <c r="BJ12" s="8">
        <v>0</v>
      </c>
      <c r="BK12" s="8">
        <v>1</v>
      </c>
      <c r="BL12" s="8">
        <v>0</v>
      </c>
      <c r="BM12" s="8">
        <v>0</v>
      </c>
      <c r="BN12" s="8">
        <v>1</v>
      </c>
      <c r="BO12" s="8">
        <v>0</v>
      </c>
      <c r="BP12" s="8">
        <v>1</v>
      </c>
      <c r="BQ12" s="8">
        <v>0</v>
      </c>
      <c r="BR12" s="8">
        <v>1</v>
      </c>
      <c r="BS12" s="8">
        <v>0</v>
      </c>
      <c r="BT12" s="8">
        <v>7</v>
      </c>
      <c r="BU12" s="8">
        <v>7</v>
      </c>
      <c r="BV12" s="1">
        <v>4</v>
      </c>
      <c r="BW12" s="1">
        <v>7</v>
      </c>
      <c r="BX12" s="1">
        <v>5</v>
      </c>
      <c r="BY12" s="1">
        <v>5</v>
      </c>
      <c r="BZ12" s="1">
        <v>4</v>
      </c>
      <c r="CA12" s="1">
        <v>6</v>
      </c>
      <c r="CB12" s="1">
        <v>5</v>
      </c>
      <c r="CC12" s="1">
        <v>0</v>
      </c>
      <c r="CD12" s="1">
        <v>1</v>
      </c>
      <c r="CE12" s="1">
        <v>0</v>
      </c>
      <c r="CF12" s="1">
        <v>0</v>
      </c>
      <c r="CG12" s="1">
        <v>0</v>
      </c>
      <c r="CH12" s="1">
        <v>1</v>
      </c>
      <c r="CI12" s="8">
        <v>0</v>
      </c>
      <c r="CJ12" s="8">
        <v>1</v>
      </c>
      <c r="CK12" s="8">
        <v>0</v>
      </c>
      <c r="CL12" s="8">
        <v>0</v>
      </c>
      <c r="CM12" s="8">
        <v>0</v>
      </c>
      <c r="CN12" s="8">
        <v>1</v>
      </c>
      <c r="CO12" s="8">
        <v>0</v>
      </c>
      <c r="CP12" s="8">
        <v>0</v>
      </c>
      <c r="CQ12" s="8">
        <v>1</v>
      </c>
      <c r="CR12" s="8">
        <v>0</v>
      </c>
      <c r="CS12" s="8">
        <v>0</v>
      </c>
      <c r="CT12" s="8">
        <v>0</v>
      </c>
      <c r="CU12" s="8">
        <v>1</v>
      </c>
      <c r="CV12" s="8">
        <v>0</v>
      </c>
      <c r="CW12" s="8">
        <v>1</v>
      </c>
      <c r="CX12" s="8">
        <v>0</v>
      </c>
      <c r="CY12" s="8">
        <v>1</v>
      </c>
      <c r="CZ12" s="8">
        <v>0</v>
      </c>
      <c r="DA12" s="8">
        <v>0</v>
      </c>
      <c r="DB12" s="8">
        <v>0</v>
      </c>
      <c r="DC12" s="8">
        <v>0</v>
      </c>
      <c r="DD12" s="8">
        <v>1</v>
      </c>
      <c r="DE12" s="8">
        <v>1</v>
      </c>
      <c r="DF12" s="8">
        <v>0</v>
      </c>
      <c r="DG12" s="8">
        <v>0</v>
      </c>
      <c r="DH12" s="8">
        <v>1</v>
      </c>
      <c r="DI12" s="8">
        <v>0</v>
      </c>
      <c r="DJ12" s="8">
        <v>0</v>
      </c>
    </row>
    <row r="13" spans="1:114" x14ac:dyDescent="0.35">
      <c r="A13" s="7" t="s">
        <v>314</v>
      </c>
      <c r="B13" s="1" t="s">
        <v>111</v>
      </c>
      <c r="C13" s="1">
        <v>0</v>
      </c>
      <c r="D13" s="1">
        <v>1</v>
      </c>
      <c r="E13" s="1">
        <v>0</v>
      </c>
      <c r="F13" s="1">
        <v>0</v>
      </c>
      <c r="G13" s="1">
        <v>0</v>
      </c>
      <c r="H13" s="1">
        <f t="shared" si="0"/>
        <v>2</v>
      </c>
      <c r="I13" s="1">
        <v>1</v>
      </c>
      <c r="J13" s="8">
        <v>0</v>
      </c>
      <c r="K13" s="8">
        <v>1</v>
      </c>
      <c r="L13" s="1">
        <v>0</v>
      </c>
      <c r="M13" s="1">
        <v>0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1</v>
      </c>
      <c r="T13" s="1">
        <v>1</v>
      </c>
      <c r="U13" s="1">
        <v>0</v>
      </c>
      <c r="V13" s="1">
        <v>1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1</v>
      </c>
      <c r="AD13" s="1">
        <v>0</v>
      </c>
      <c r="AE13" s="1">
        <v>100</v>
      </c>
      <c r="AF13" s="1">
        <v>4</v>
      </c>
      <c r="AG13" s="1">
        <v>1</v>
      </c>
      <c r="AH13" s="1">
        <v>0</v>
      </c>
      <c r="AI13" s="1">
        <v>0</v>
      </c>
      <c r="AJ13" s="1">
        <v>0</v>
      </c>
      <c r="AK13" s="1">
        <v>0</v>
      </c>
      <c r="AL13" s="1">
        <v>0</v>
      </c>
      <c r="AM13" s="1">
        <v>0</v>
      </c>
      <c r="AN13" s="8">
        <v>0</v>
      </c>
      <c r="AO13" s="8">
        <v>1</v>
      </c>
      <c r="AP13" s="8">
        <v>0</v>
      </c>
      <c r="AQ13" s="1">
        <v>1</v>
      </c>
      <c r="AR13" s="1">
        <v>15</v>
      </c>
      <c r="AS13" s="1">
        <v>1</v>
      </c>
      <c r="AT13" s="1">
        <v>0</v>
      </c>
      <c r="AU13" s="1">
        <v>0</v>
      </c>
      <c r="AV13" s="1">
        <v>1</v>
      </c>
      <c r="AW13" s="1">
        <v>0</v>
      </c>
      <c r="AX13" s="1">
        <v>0</v>
      </c>
      <c r="AY13" s="1">
        <v>1</v>
      </c>
      <c r="AZ13" s="1">
        <v>0</v>
      </c>
      <c r="BA13" s="1">
        <v>0</v>
      </c>
      <c r="BB13" s="1">
        <v>1</v>
      </c>
      <c r="BC13" s="1">
        <v>1</v>
      </c>
      <c r="BD13" s="8">
        <v>0</v>
      </c>
      <c r="BE13" s="8">
        <v>1</v>
      </c>
      <c r="BF13" s="8">
        <v>1</v>
      </c>
      <c r="BG13" s="8">
        <v>0</v>
      </c>
      <c r="BH13" s="8">
        <v>1</v>
      </c>
      <c r="BI13" s="8">
        <v>0</v>
      </c>
      <c r="BJ13" s="8">
        <v>0</v>
      </c>
      <c r="BK13" s="8">
        <v>1</v>
      </c>
      <c r="BL13" s="8">
        <v>0</v>
      </c>
      <c r="BM13" s="8">
        <v>0</v>
      </c>
      <c r="BN13" s="8">
        <v>1</v>
      </c>
      <c r="BO13" s="8">
        <v>0</v>
      </c>
      <c r="BP13" s="8" t="s">
        <v>370</v>
      </c>
      <c r="BQ13" s="8" t="s">
        <v>370</v>
      </c>
      <c r="BR13" s="8">
        <v>1</v>
      </c>
      <c r="BS13" s="8">
        <v>0</v>
      </c>
      <c r="BT13" s="8">
        <v>6</v>
      </c>
      <c r="BU13" s="8">
        <v>7</v>
      </c>
      <c r="BV13" s="1">
        <v>4</v>
      </c>
      <c r="BW13" s="1">
        <v>5</v>
      </c>
      <c r="BX13" s="1">
        <v>6</v>
      </c>
      <c r="BY13" s="1">
        <v>4</v>
      </c>
      <c r="BZ13" s="1">
        <v>6</v>
      </c>
      <c r="CA13" s="1">
        <v>4</v>
      </c>
      <c r="CB13" s="1">
        <v>4</v>
      </c>
      <c r="CC13" s="1">
        <v>1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8">
        <v>1</v>
      </c>
      <c r="CJ13" s="8">
        <v>0</v>
      </c>
      <c r="CK13" s="8">
        <v>0</v>
      </c>
      <c r="CL13" s="8">
        <v>1</v>
      </c>
      <c r="CM13" s="8" t="s">
        <v>370</v>
      </c>
      <c r="CN13" s="8" t="s">
        <v>370</v>
      </c>
      <c r="CO13" s="8" t="s">
        <v>370</v>
      </c>
      <c r="CP13" s="8" t="s">
        <v>370</v>
      </c>
      <c r="CQ13" s="8">
        <v>1</v>
      </c>
      <c r="CR13" s="8">
        <v>0</v>
      </c>
      <c r="CS13" s="8">
        <v>0</v>
      </c>
      <c r="CT13" s="8">
        <v>0</v>
      </c>
      <c r="CU13" s="8">
        <v>1</v>
      </c>
      <c r="CV13" s="8">
        <v>0</v>
      </c>
      <c r="CW13" s="8">
        <v>0</v>
      </c>
      <c r="CX13" s="8">
        <v>1</v>
      </c>
      <c r="CY13" s="8">
        <v>1</v>
      </c>
      <c r="CZ13" s="8">
        <v>0</v>
      </c>
      <c r="DA13" s="8">
        <v>0</v>
      </c>
      <c r="DB13" s="8" t="s">
        <v>370</v>
      </c>
      <c r="DC13" s="8" t="s">
        <v>370</v>
      </c>
      <c r="DD13" s="8" t="s">
        <v>370</v>
      </c>
      <c r="DE13" s="8">
        <v>0</v>
      </c>
      <c r="DF13" s="8">
        <v>1</v>
      </c>
      <c r="DG13" s="8">
        <v>0</v>
      </c>
      <c r="DH13" s="8">
        <v>1</v>
      </c>
      <c r="DI13" s="8">
        <v>0</v>
      </c>
      <c r="DJ13" s="8">
        <v>0</v>
      </c>
    </row>
    <row r="14" spans="1:114" x14ac:dyDescent="0.35">
      <c r="A14" s="7"/>
      <c r="B14" s="7"/>
      <c r="C14" s="7"/>
      <c r="D14" s="7"/>
      <c r="E14" s="7"/>
      <c r="F14" s="7"/>
      <c r="G14" s="7"/>
      <c r="H14" s="7"/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  <c r="U14" s="7"/>
      <c r="V14" s="7"/>
      <c r="W14" s="7"/>
      <c r="X14" s="7"/>
      <c r="Y14" s="7"/>
      <c r="Z14" s="7"/>
      <c r="AA14" s="7"/>
      <c r="AB14" s="7"/>
      <c r="AC14" s="7"/>
      <c r="AD14" s="7"/>
      <c r="AE14" s="7"/>
      <c r="AF14" s="7"/>
      <c r="AG14" s="7"/>
      <c r="AH14" s="7"/>
      <c r="AI14" s="7"/>
      <c r="AJ14" s="7"/>
      <c r="AK14" s="7"/>
      <c r="AL14" s="7"/>
      <c r="AM14" s="7"/>
      <c r="AN14" s="7"/>
      <c r="AO14" s="7"/>
      <c r="AP14" s="7"/>
      <c r="AQ14" s="7"/>
      <c r="AR14" s="7"/>
      <c r="AS14" s="7"/>
      <c r="AT14" s="7"/>
      <c r="AU14" s="7"/>
      <c r="AV14" s="7"/>
      <c r="AW14" s="7"/>
      <c r="AX14" s="7"/>
      <c r="AY14" s="7"/>
      <c r="AZ14" s="7"/>
      <c r="BA14" s="7"/>
      <c r="BB14" s="7"/>
      <c r="BC14" s="7"/>
      <c r="BD14" s="7"/>
      <c r="BE14" s="7"/>
      <c r="BF14" s="7"/>
      <c r="BG14" s="7"/>
      <c r="BH14" s="7"/>
      <c r="BI14" s="7"/>
      <c r="BJ14" s="7"/>
      <c r="BK14" s="7"/>
      <c r="BL14" s="7"/>
      <c r="BM14" s="7"/>
      <c r="BN14" s="7"/>
      <c r="BO14" s="7"/>
      <c r="BP14" s="7"/>
      <c r="BQ14" s="7"/>
      <c r="BR14" s="7"/>
      <c r="BS14" s="7"/>
      <c r="BT14" s="7"/>
      <c r="BU14" s="7"/>
      <c r="BV14" s="7"/>
      <c r="BW14" s="7"/>
      <c r="BX14" s="7"/>
      <c r="BY14" s="7"/>
      <c r="BZ14" s="7"/>
      <c r="CA14" s="7"/>
      <c r="CB14" s="7"/>
      <c r="CC14" s="7"/>
      <c r="CD14" s="7"/>
      <c r="CE14" s="7"/>
      <c r="CF14" s="7"/>
      <c r="CG14" s="7"/>
      <c r="CH14" s="7"/>
      <c r="CI14" s="7"/>
      <c r="CJ14" s="7"/>
      <c r="CK14" s="7"/>
      <c r="CL14" s="7"/>
      <c r="CM14" s="7"/>
      <c r="CN14" s="7"/>
      <c r="CO14" s="7"/>
      <c r="CP14" s="7"/>
      <c r="CQ14" s="7"/>
      <c r="CR14" s="7"/>
      <c r="CS14" s="7"/>
      <c r="CT14" s="7"/>
      <c r="CU14" s="7"/>
      <c r="CV14" s="7"/>
      <c r="CW14" s="7"/>
      <c r="CX14" s="7"/>
      <c r="CY14" s="7"/>
      <c r="CZ14" s="7"/>
      <c r="DA14" s="7"/>
      <c r="DB14" s="7"/>
      <c r="DC14" s="7"/>
      <c r="DD14" s="7"/>
      <c r="DE14" s="7"/>
      <c r="DF14" s="7"/>
      <c r="DG14" s="7"/>
      <c r="DH14" s="7"/>
      <c r="DI14" s="7"/>
      <c r="DJ14" s="7"/>
    </row>
    <row r="15" spans="1:114" x14ac:dyDescent="0.35">
      <c r="H15" s="1"/>
    </row>
    <row r="16" spans="1:114" x14ac:dyDescent="0.35"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D16" s="1" t="s">
        <v>238</v>
      </c>
      <c r="CG16" s="1" t="s">
        <v>242</v>
      </c>
      <c r="CJ16" s="8" t="s">
        <v>244</v>
      </c>
      <c r="CK16" s="7"/>
      <c r="CM16" s="1" t="s">
        <v>246</v>
      </c>
      <c r="CP16" s="1" t="s">
        <v>250</v>
      </c>
      <c r="CS16" t="s">
        <v>291</v>
      </c>
      <c r="CV16" s="1" t="s">
        <v>253</v>
      </c>
      <c r="CY16" s="1" t="s">
        <v>256</v>
      </c>
    </row>
    <row r="17" spans="2:105" x14ac:dyDescent="0.35">
      <c r="AE17">
        <f>AVERAGE(AE3:AE13)</f>
        <v>95.454545454545453</v>
      </c>
      <c r="AF17">
        <f>AVERAGE(AF3:AF13)</f>
        <v>3.6363636363636362</v>
      </c>
      <c r="AR17">
        <f>AVERAGE(AR3:AR13)</f>
        <v>9.454545454545455</v>
      </c>
      <c r="BT17">
        <f t="shared" ref="BT17:CB17" si="1">AVERAGE(BT3:BT13)</f>
        <v>6</v>
      </c>
      <c r="BU17">
        <f t="shared" si="1"/>
        <v>6.0909090909090908</v>
      </c>
      <c r="BV17">
        <f t="shared" si="1"/>
        <v>4.3636363636363633</v>
      </c>
      <c r="BW17">
        <f t="shared" si="1"/>
        <v>5.0909090909090908</v>
      </c>
      <c r="BX17">
        <f t="shared" si="1"/>
        <v>5</v>
      </c>
      <c r="BY17">
        <f t="shared" si="1"/>
        <v>4.6363636363636367</v>
      </c>
      <c r="BZ17">
        <f t="shared" si="1"/>
        <v>4.8181818181818183</v>
      </c>
      <c r="CA17">
        <f t="shared" si="1"/>
        <v>4.5454545454545459</v>
      </c>
      <c r="CB17">
        <f t="shared" si="1"/>
        <v>4.3636363636363633</v>
      </c>
      <c r="CD17" s="1" t="s">
        <v>207</v>
      </c>
      <c r="CE17">
        <f>SUM(CM3:CM13)</f>
        <v>1</v>
      </c>
      <c r="CG17" s="1" t="s">
        <v>241</v>
      </c>
      <c r="CH17">
        <f>SUM(CQ3:CQ13)</f>
        <v>9</v>
      </c>
      <c r="CJ17" s="8" t="s">
        <v>197</v>
      </c>
      <c r="CK17" s="7">
        <f>SUM(CS3:CS13)</f>
        <v>0</v>
      </c>
      <c r="CM17" s="1" t="s">
        <v>247</v>
      </c>
      <c r="CN17">
        <f>SUM(CV3:CV13)</f>
        <v>2</v>
      </c>
      <c r="CP17" s="1" t="s">
        <v>197</v>
      </c>
      <c r="CQ17">
        <f>SUM(CY3:CY13)</f>
        <v>3</v>
      </c>
      <c r="CS17" t="s">
        <v>292</v>
      </c>
      <c r="CT17">
        <f>SUM(DB3:DB13)</f>
        <v>0</v>
      </c>
      <c r="CV17" s="1" t="s">
        <v>197</v>
      </c>
      <c r="CW17">
        <f>SUM(DE3:DE13)</f>
        <v>4</v>
      </c>
      <c r="CY17" s="1" t="s">
        <v>207</v>
      </c>
      <c r="CZ17">
        <f>SUM(DH3:DH13)</f>
        <v>8</v>
      </c>
    </row>
    <row r="18" spans="2:105" x14ac:dyDescent="0.35">
      <c r="CD18" s="1" t="s">
        <v>239</v>
      </c>
      <c r="CE18">
        <f>SUM(CN3:CN13)</f>
        <v>6</v>
      </c>
      <c r="CG18" s="1" t="s">
        <v>243</v>
      </c>
      <c r="CH18">
        <f>SUM(CR3:CR13)</f>
        <v>0</v>
      </c>
      <c r="CJ18" s="8" t="s">
        <v>245</v>
      </c>
      <c r="CK18" s="7">
        <f>SUM(CT3:CT13)</f>
        <v>2</v>
      </c>
      <c r="CM18" s="1" t="s">
        <v>248</v>
      </c>
      <c r="CN18">
        <f>SUM(CW3:CW13)</f>
        <v>8</v>
      </c>
      <c r="CP18" s="1" t="s">
        <v>252</v>
      </c>
      <c r="CQ18">
        <f>SUM(CZ3:CZ13)</f>
        <v>2</v>
      </c>
      <c r="CS18" t="s">
        <v>293</v>
      </c>
      <c r="CT18">
        <f>SUM(DC3:DC13)</f>
        <v>2</v>
      </c>
      <c r="CV18" s="1" t="s">
        <v>254</v>
      </c>
      <c r="CW18">
        <f>SUM(DF3:DF13)</f>
        <v>5</v>
      </c>
      <c r="CY18" s="1" t="s">
        <v>257</v>
      </c>
      <c r="CZ18">
        <f>SUM(DI3:DI13)</f>
        <v>3</v>
      </c>
    </row>
    <row r="19" spans="2:105" x14ac:dyDescent="0.35">
      <c r="B19" s="7"/>
      <c r="C19" s="8" t="s">
        <v>175</v>
      </c>
      <c r="D19" s="7"/>
      <c r="E19" s="7"/>
      <c r="F19" s="8" t="s">
        <v>181</v>
      </c>
      <c r="G19" s="7"/>
      <c r="H19" s="7"/>
      <c r="I19" s="7"/>
      <c r="J19" s="7" t="s">
        <v>184</v>
      </c>
      <c r="K19" s="7"/>
      <c r="L19" s="7"/>
      <c r="M19" s="8" t="s">
        <v>295</v>
      </c>
      <c r="N19" s="7"/>
      <c r="O19" s="7"/>
      <c r="P19" s="7" t="s">
        <v>265</v>
      </c>
      <c r="Q19" s="7"/>
      <c r="S19" s="7" t="s">
        <v>268</v>
      </c>
      <c r="T19" s="7"/>
      <c r="U19" s="7"/>
      <c r="V19" s="7" t="s">
        <v>273</v>
      </c>
      <c r="W19" s="7"/>
      <c r="X19" s="7"/>
      <c r="Y19" s="7" t="s">
        <v>296</v>
      </c>
      <c r="Z19" s="7"/>
      <c r="AA19" s="7"/>
      <c r="AB19" s="8" t="s">
        <v>190</v>
      </c>
      <c r="AE19" s="7" t="s">
        <v>281</v>
      </c>
      <c r="AF19" s="7"/>
      <c r="AH19" s="7" t="s">
        <v>282</v>
      </c>
      <c r="AI19" s="7"/>
      <c r="AK19" s="7" t="s">
        <v>283</v>
      </c>
      <c r="AL19" s="7"/>
      <c r="AM19" s="7"/>
      <c r="AN19" s="7" t="s">
        <v>195</v>
      </c>
      <c r="AO19" s="7"/>
      <c r="AP19" s="7"/>
      <c r="AQ19" s="7" t="s">
        <v>196</v>
      </c>
      <c r="AR19" s="7"/>
      <c r="AT19" s="7" t="s">
        <v>290</v>
      </c>
      <c r="AW19" s="8" t="s">
        <v>200</v>
      </c>
      <c r="AZ19" s="1" t="s">
        <v>204</v>
      </c>
      <c r="BC19" s="8" t="s">
        <v>205</v>
      </c>
      <c r="BF19" s="1" t="s">
        <v>208</v>
      </c>
      <c r="BI19" s="1" t="s">
        <v>210</v>
      </c>
      <c r="BL19" s="1" t="s">
        <v>214</v>
      </c>
      <c r="BO19" s="8" t="s">
        <v>217</v>
      </c>
      <c r="BP19" s="7"/>
      <c r="BU19" s="1" t="s">
        <v>227</v>
      </c>
      <c r="BX19" s="1" t="s">
        <v>230</v>
      </c>
      <c r="CA19" s="1" t="s">
        <v>235</v>
      </c>
      <c r="CD19" s="1" t="s">
        <v>240</v>
      </c>
      <c r="CE19">
        <f>SUM(CO3:CO13)</f>
        <v>2</v>
      </c>
      <c r="CG19" s="1" t="s">
        <v>189</v>
      </c>
      <c r="CH19" s="7">
        <v>2</v>
      </c>
      <c r="CJ19" s="8" t="s">
        <v>191</v>
      </c>
      <c r="CK19" s="7">
        <f>SUM(CU3:CU13)</f>
        <v>9</v>
      </c>
      <c r="CM19" s="1" t="s">
        <v>249</v>
      </c>
      <c r="CN19">
        <f>SUM(CX3:CX13)</f>
        <v>1</v>
      </c>
      <c r="CP19" s="1" t="s">
        <v>251</v>
      </c>
      <c r="CQ19">
        <f>SUM(DA3:DA13)</f>
        <v>2</v>
      </c>
      <c r="CS19" t="s">
        <v>294</v>
      </c>
      <c r="CT19">
        <f>SUM(DD3:DD13)</f>
        <v>6</v>
      </c>
      <c r="CV19" s="1" t="s">
        <v>255</v>
      </c>
      <c r="CW19">
        <f>SUM(DG3:DG13)</f>
        <v>0</v>
      </c>
      <c r="CY19" s="1" t="s">
        <v>258</v>
      </c>
      <c r="CZ19">
        <f>SUM(DJ3:DJ13)</f>
        <v>0</v>
      </c>
    </row>
    <row r="20" spans="2:105" ht="15.5" x14ac:dyDescent="0.35">
      <c r="C20" s="1" t="s">
        <v>176</v>
      </c>
      <c r="D20">
        <f>SUM(C3:C13)</f>
        <v>0</v>
      </c>
      <c r="F20" s="1" t="s">
        <v>182</v>
      </c>
      <c r="G20">
        <f>SUM(I3:I13)</f>
        <v>11</v>
      </c>
      <c r="J20" t="s">
        <v>185</v>
      </c>
      <c r="K20">
        <f>SUM(J3:J13)</f>
        <v>4</v>
      </c>
      <c r="M20" s="1" t="s">
        <v>260</v>
      </c>
      <c r="N20">
        <f>SUM(O3:O13)</f>
        <v>0</v>
      </c>
      <c r="P20" t="s">
        <v>266</v>
      </c>
      <c r="Q20">
        <f>SUM(T3:T13)</f>
        <v>11</v>
      </c>
      <c r="S20" t="s">
        <v>269</v>
      </c>
      <c r="T20">
        <f>SUM(V3:V13)</f>
        <v>10</v>
      </c>
      <c r="V20" t="s">
        <v>278</v>
      </c>
      <c r="W20">
        <f>SUM(Z3:Z13)</f>
        <v>0</v>
      </c>
      <c r="Y20" t="s">
        <v>29</v>
      </c>
      <c r="Z20">
        <f>SUM(AG3:AG13)</f>
        <v>10</v>
      </c>
      <c r="AB20" t="s">
        <v>191</v>
      </c>
      <c r="AC20">
        <f>SUM(AO3:AO13)</f>
        <v>11</v>
      </c>
      <c r="AE20" t="s">
        <v>191</v>
      </c>
      <c r="AF20">
        <f>SUM(AQ3:AQ13)</f>
        <v>10</v>
      </c>
      <c r="AH20" s="7" t="s">
        <v>209</v>
      </c>
      <c r="AI20" s="7">
        <f>SUM(AS3:AS13)</f>
        <v>10</v>
      </c>
      <c r="AJ20" s="7"/>
      <c r="AK20" s="7" t="s">
        <v>284</v>
      </c>
      <c r="AL20" s="7">
        <f>SUM(AU3:AU13)</f>
        <v>0</v>
      </c>
      <c r="AM20" s="7"/>
      <c r="AN20" s="7" t="s">
        <v>209</v>
      </c>
      <c r="AO20" s="7">
        <f>SUM(AY3:AY13)</f>
        <v>11</v>
      </c>
      <c r="AP20" s="7"/>
      <c r="AQ20" s="7" t="s">
        <v>197</v>
      </c>
      <c r="AR20" s="7">
        <f>SUM(AZ3:AZ13)</f>
        <v>1</v>
      </c>
      <c r="AS20" s="7"/>
      <c r="AT20" s="7" t="s">
        <v>209</v>
      </c>
      <c r="AU20" s="7">
        <f>SUM(BC3:BC13)</f>
        <v>9</v>
      </c>
      <c r="AV20" s="7"/>
      <c r="AW20" s="1" t="s">
        <v>201</v>
      </c>
      <c r="AX20">
        <f>SUM(BE3:BE13)</f>
        <v>7</v>
      </c>
      <c r="AZ20" s="1" t="s">
        <v>201</v>
      </c>
      <c r="BA20">
        <f>SUM(BH3:BH13)</f>
        <v>9</v>
      </c>
      <c r="BC20" s="1" t="s">
        <v>191</v>
      </c>
      <c r="BD20">
        <f>SUM(BK3:BK13)</f>
        <v>9</v>
      </c>
      <c r="BF20" s="1" t="s">
        <v>209</v>
      </c>
      <c r="BG20">
        <f>SUM(BN3:BN13)</f>
        <v>9</v>
      </c>
      <c r="BI20" s="1" t="s">
        <v>211</v>
      </c>
      <c r="BJ20" s="7">
        <f>SUM(BP3:BP13)-BJ22</f>
        <v>8</v>
      </c>
      <c r="BK20" s="7"/>
      <c r="BL20" s="8" t="s">
        <v>215</v>
      </c>
      <c r="BM20" s="7">
        <f>SUM(BR3:BR13)-BM22</f>
        <v>10</v>
      </c>
      <c r="BO20" s="1" t="s">
        <v>218</v>
      </c>
      <c r="BP20">
        <f>AVERAGE(BT3:BT13)</f>
        <v>6</v>
      </c>
      <c r="BR20" s="1" t="s">
        <v>223</v>
      </c>
      <c r="BS20">
        <f>BX17</f>
        <v>5</v>
      </c>
      <c r="BU20" s="8" t="s">
        <v>197</v>
      </c>
      <c r="BV20" s="7">
        <f>SUM(CC3:CC13)</f>
        <v>2</v>
      </c>
      <c r="BW20" s="7"/>
      <c r="BX20" s="8" t="s">
        <v>231</v>
      </c>
      <c r="BY20" s="7">
        <f>SUM(CF3:CF13)</f>
        <v>0</v>
      </c>
      <c r="BZ20" s="7"/>
      <c r="CA20" s="8" t="s">
        <v>236</v>
      </c>
      <c r="CB20" s="7">
        <f>SUM(CJ3:CJ13)</f>
        <v>3</v>
      </c>
      <c r="CC20" s="7"/>
      <c r="CD20" s="10" t="s">
        <v>241</v>
      </c>
      <c r="CE20" s="7">
        <f>SUM(CP3:CP13)</f>
        <v>0</v>
      </c>
      <c r="CF20" s="7"/>
      <c r="CJ20" s="7" t="s">
        <v>259</v>
      </c>
      <c r="CK20" s="7">
        <v>0</v>
      </c>
      <c r="CM20" t="s">
        <v>259</v>
      </c>
      <c r="CN20" s="7">
        <v>0</v>
      </c>
      <c r="CP20" s="8" t="s">
        <v>189</v>
      </c>
      <c r="CQ20" s="7">
        <v>4</v>
      </c>
      <c r="CR20" s="7"/>
      <c r="CS20" s="7" t="s">
        <v>189</v>
      </c>
      <c r="CT20" s="7">
        <v>4</v>
      </c>
      <c r="CU20" s="7"/>
      <c r="CV20" s="8" t="s">
        <v>189</v>
      </c>
      <c r="CW20" s="7">
        <v>2</v>
      </c>
      <c r="CX20" s="7"/>
      <c r="CY20" s="8" t="s">
        <v>189</v>
      </c>
      <c r="CZ20" s="7">
        <v>0</v>
      </c>
      <c r="DA20" s="7"/>
    </row>
    <row r="21" spans="2:105" x14ac:dyDescent="0.35">
      <c r="C21" s="1" t="s">
        <v>178</v>
      </c>
      <c r="D21">
        <f>SUM(D3:D13)</f>
        <v>3</v>
      </c>
      <c r="F21" t="s">
        <v>183</v>
      </c>
      <c r="G21" s="7">
        <f>11-G20-G22</f>
        <v>0</v>
      </c>
      <c r="J21" t="s">
        <v>186</v>
      </c>
      <c r="K21">
        <f>SUM(K3:K13)</f>
        <v>4</v>
      </c>
      <c r="M21" s="1" t="s">
        <v>261</v>
      </c>
      <c r="N21">
        <f>SUM(P3:P13)</f>
        <v>0</v>
      </c>
      <c r="P21" t="s">
        <v>267</v>
      </c>
      <c r="Q21" s="7">
        <f>SUM(U3:U13)</f>
        <v>0</v>
      </c>
      <c r="S21" t="s">
        <v>270</v>
      </c>
      <c r="T21">
        <f>SUM(W3:W13)</f>
        <v>1</v>
      </c>
      <c r="V21" t="s">
        <v>274</v>
      </c>
      <c r="W21">
        <f>SUM(AA3:AA13)</f>
        <v>2</v>
      </c>
      <c r="Y21" t="s">
        <v>159</v>
      </c>
      <c r="Z21">
        <f>SUM(AH3:AH13)</f>
        <v>2</v>
      </c>
      <c r="AB21" t="s">
        <v>197</v>
      </c>
      <c r="AC21" s="7">
        <f>SUM(AP3:AP13)</f>
        <v>0</v>
      </c>
      <c r="AD21" s="7"/>
      <c r="AE21" s="7" t="s">
        <v>197</v>
      </c>
      <c r="AF21" s="7">
        <v>1</v>
      </c>
      <c r="AH21" s="7" t="s">
        <v>197</v>
      </c>
      <c r="AI21" s="7">
        <f>SUM(AT3:AT13)</f>
        <v>1</v>
      </c>
      <c r="AJ21" s="7"/>
      <c r="AK21" s="7" t="s">
        <v>193</v>
      </c>
      <c r="AL21" s="7">
        <f>SUM(AV3:AV13)</f>
        <v>7</v>
      </c>
      <c r="AM21" s="7"/>
      <c r="AN21" s="7" t="s">
        <v>197</v>
      </c>
      <c r="AO21" s="7">
        <v>0</v>
      </c>
      <c r="AP21" s="7"/>
      <c r="AQ21" s="7" t="s">
        <v>198</v>
      </c>
      <c r="AR21" s="7">
        <f>SUM(BA3:BA13)</f>
        <v>3</v>
      </c>
      <c r="AS21" s="7"/>
      <c r="AT21" s="7" t="s">
        <v>197</v>
      </c>
      <c r="AU21" s="7">
        <f>SUM(BD3:BD13)</f>
        <v>2</v>
      </c>
      <c r="AV21" s="7"/>
      <c r="AW21" s="8" t="s">
        <v>202</v>
      </c>
      <c r="AX21" s="7">
        <f>SUM(BF3:BF13)</f>
        <v>4</v>
      </c>
      <c r="AY21" s="7"/>
      <c r="AZ21" s="8" t="s">
        <v>202</v>
      </c>
      <c r="BA21" s="7">
        <f>SUM(BI3:BI13)</f>
        <v>3</v>
      </c>
      <c r="BB21" s="7"/>
      <c r="BC21" s="8" t="s">
        <v>206</v>
      </c>
      <c r="BD21" s="7">
        <f>SUM(BL3:BL13)</f>
        <v>2</v>
      </c>
      <c r="BE21" s="7"/>
      <c r="BF21" s="8" t="s">
        <v>192</v>
      </c>
      <c r="BG21" s="7">
        <f>SUM(BO3:BO13)</f>
        <v>2</v>
      </c>
      <c r="BI21" s="1" t="s">
        <v>212</v>
      </c>
      <c r="BJ21" s="7">
        <f>SUM(BQ3:BQ13)-BJ22</f>
        <v>2</v>
      </c>
      <c r="BK21" s="7"/>
      <c r="BL21" s="8" t="s">
        <v>216</v>
      </c>
      <c r="BM21" s="7">
        <f>SUM(BS3:BS13)-BM22</f>
        <v>0</v>
      </c>
      <c r="BO21" s="1" t="s">
        <v>219</v>
      </c>
      <c r="BP21">
        <f>BU17</f>
        <v>6.0909090909090908</v>
      </c>
      <c r="BR21" s="1" t="s">
        <v>224</v>
      </c>
      <c r="BS21">
        <f>BY17</f>
        <v>4.6363636363636367</v>
      </c>
      <c r="BU21" s="8" t="s">
        <v>228</v>
      </c>
      <c r="BV21" s="7">
        <f>SUM(CD3:CD13)</f>
        <v>7</v>
      </c>
      <c r="BW21" s="7"/>
      <c r="BX21" s="8" t="s">
        <v>232</v>
      </c>
      <c r="BY21" s="7">
        <f>SUM(CG3:CG13)</f>
        <v>0</v>
      </c>
      <c r="BZ21" s="7"/>
      <c r="CA21" s="8" t="s">
        <v>237</v>
      </c>
      <c r="CB21" s="7">
        <f>SUM(CK3:CK13)</f>
        <v>1</v>
      </c>
      <c r="CC21" s="7"/>
      <c r="CD21" s="8" t="s">
        <v>189</v>
      </c>
      <c r="CE21" s="7">
        <v>2</v>
      </c>
      <c r="CF21" s="7"/>
      <c r="CP21" s="7"/>
      <c r="CQ21" s="7"/>
      <c r="CR21" s="7"/>
      <c r="CS21" s="7"/>
      <c r="CT21" s="7"/>
      <c r="CU21" s="7"/>
      <c r="CV21" s="7"/>
      <c r="CW21" s="7"/>
      <c r="CX21" s="7"/>
      <c r="CY21" s="7"/>
      <c r="CZ21" s="7"/>
      <c r="DA21" s="7"/>
    </row>
    <row r="22" spans="2:105" x14ac:dyDescent="0.35">
      <c r="C22" s="1" t="s">
        <v>177</v>
      </c>
      <c r="D22">
        <f>SUM(E3:E13)</f>
        <v>0</v>
      </c>
      <c r="F22" t="s">
        <v>259</v>
      </c>
      <c r="G22" s="7">
        <v>0</v>
      </c>
      <c r="J22" t="s">
        <v>187</v>
      </c>
      <c r="K22">
        <f>SUM(L3:L13)</f>
        <v>2</v>
      </c>
      <c r="M22" s="1" t="s">
        <v>262</v>
      </c>
      <c r="N22">
        <f>SUM(Q3:Q13)</f>
        <v>0</v>
      </c>
      <c r="P22" t="s">
        <v>259</v>
      </c>
      <c r="Q22" s="7">
        <v>0</v>
      </c>
      <c r="S22" t="s">
        <v>271</v>
      </c>
      <c r="T22">
        <f>SUM(X3:X13)</f>
        <v>2</v>
      </c>
      <c r="V22" t="s">
        <v>275</v>
      </c>
      <c r="W22">
        <f>SUM(AB3:AB13)</f>
        <v>4</v>
      </c>
      <c r="Y22" t="s">
        <v>30</v>
      </c>
      <c r="Z22">
        <f>SUM(AI3:AI13)</f>
        <v>0</v>
      </c>
      <c r="AB22" t="s">
        <v>189</v>
      </c>
      <c r="AC22" s="7">
        <v>0</v>
      </c>
      <c r="AD22" s="7"/>
      <c r="AE22" t="s">
        <v>259</v>
      </c>
      <c r="AF22" s="7">
        <v>0</v>
      </c>
      <c r="AH22" s="7" t="s">
        <v>189</v>
      </c>
      <c r="AI22" s="7">
        <v>0</v>
      </c>
      <c r="AJ22" s="7"/>
      <c r="AK22" s="7" t="s">
        <v>194</v>
      </c>
      <c r="AL22" s="7">
        <f>SUM(AW3:AW13)</f>
        <v>2</v>
      </c>
      <c r="AM22" s="7"/>
      <c r="AN22" t="s">
        <v>259</v>
      </c>
      <c r="AO22" s="7">
        <v>0</v>
      </c>
      <c r="AP22" s="7"/>
      <c r="AQ22" s="7" t="s">
        <v>199</v>
      </c>
      <c r="AR22" s="7">
        <f>SUM(BB3:BB13)</f>
        <v>7</v>
      </c>
      <c r="AS22" s="7"/>
      <c r="AT22" s="7" t="s">
        <v>189</v>
      </c>
      <c r="AU22" s="7">
        <v>0</v>
      </c>
      <c r="AV22" s="7"/>
      <c r="AW22" s="8" t="s">
        <v>203</v>
      </c>
      <c r="AX22" s="7">
        <f>SUM(BG3:BG13)</f>
        <v>5</v>
      </c>
      <c r="AY22" s="7"/>
      <c r="AZ22" s="8" t="s">
        <v>203</v>
      </c>
      <c r="BA22" s="7">
        <f>SUM(BJ3:BJ13)</f>
        <v>3</v>
      </c>
      <c r="BB22" s="7"/>
      <c r="BC22" s="8" t="s">
        <v>207</v>
      </c>
      <c r="BD22" s="7">
        <f>SUM(BM3:BM13)</f>
        <v>0</v>
      </c>
      <c r="BE22" s="7"/>
      <c r="BF22" s="8" t="s">
        <v>189</v>
      </c>
      <c r="BG22" s="7">
        <v>0</v>
      </c>
      <c r="BI22" s="1" t="s">
        <v>213</v>
      </c>
      <c r="BJ22" s="7">
        <v>0</v>
      </c>
      <c r="BK22" s="7"/>
      <c r="BL22" s="8" t="s">
        <v>213</v>
      </c>
      <c r="BM22" s="7">
        <v>0</v>
      </c>
      <c r="BO22" s="1" t="s">
        <v>220</v>
      </c>
      <c r="BP22">
        <f>BV17</f>
        <v>4.3636363636363633</v>
      </c>
      <c r="BR22" s="1" t="s">
        <v>222</v>
      </c>
      <c r="BS22">
        <f>BZ17</f>
        <v>4.8181818181818183</v>
      </c>
      <c r="BU22" s="8" t="s">
        <v>229</v>
      </c>
      <c r="BV22" s="7">
        <f>SUM(CE3:CE13)</f>
        <v>2</v>
      </c>
      <c r="BW22" s="7"/>
      <c r="BX22" s="8" t="s">
        <v>233</v>
      </c>
      <c r="BY22" s="7">
        <f>SUM(CH3:CH13)</f>
        <v>8</v>
      </c>
      <c r="BZ22" s="7"/>
      <c r="CA22" s="8" t="s">
        <v>213</v>
      </c>
      <c r="CB22" s="7">
        <f>SUM(CL3:CL13)</f>
        <v>7</v>
      </c>
      <c r="CC22" s="7"/>
      <c r="CD22" s="7"/>
      <c r="CE22" s="7"/>
      <c r="CF22" s="7"/>
    </row>
    <row r="23" spans="2:105" ht="15.5" x14ac:dyDescent="0.35">
      <c r="C23" s="2" t="s">
        <v>179</v>
      </c>
      <c r="D23">
        <f>SUM(F3:F13)</f>
        <v>3</v>
      </c>
      <c r="J23" t="s">
        <v>188</v>
      </c>
      <c r="K23">
        <f>SUM(M3:M13)</f>
        <v>0</v>
      </c>
      <c r="M23" s="1" t="s">
        <v>263</v>
      </c>
      <c r="N23">
        <f>SUM(R3:R13)</f>
        <v>0</v>
      </c>
      <c r="S23" t="s">
        <v>272</v>
      </c>
      <c r="T23">
        <f>SUM(Y3:Y13)</f>
        <v>0</v>
      </c>
      <c r="V23" t="s">
        <v>276</v>
      </c>
      <c r="W23">
        <f>SUM(AC3:AC13)</f>
        <v>3</v>
      </c>
      <c r="Y23" t="s">
        <v>31</v>
      </c>
      <c r="Z23">
        <f>SUM(AI3:AI13)</f>
        <v>0</v>
      </c>
      <c r="AH23" s="7"/>
      <c r="AI23" s="7"/>
      <c r="AJ23" s="7"/>
      <c r="AK23" s="7" t="s">
        <v>285</v>
      </c>
      <c r="AL23" s="7">
        <f>SUM(AX3:AX13)</f>
        <v>1</v>
      </c>
      <c r="AM23" s="7"/>
      <c r="AN23" s="7"/>
      <c r="AO23" s="7"/>
      <c r="AP23" s="7"/>
      <c r="AQ23" t="s">
        <v>259</v>
      </c>
      <c r="AR23" s="7">
        <v>0</v>
      </c>
      <c r="AS23" s="7"/>
      <c r="AT23" s="7"/>
      <c r="AU23" s="7"/>
      <c r="AV23" s="7"/>
      <c r="AW23" s="8" t="s">
        <v>189</v>
      </c>
      <c r="AX23" s="7">
        <v>2</v>
      </c>
      <c r="AY23" s="7"/>
      <c r="AZ23" s="8" t="s">
        <v>189</v>
      </c>
      <c r="BA23" s="7">
        <v>1</v>
      </c>
      <c r="BB23" s="7"/>
      <c r="BC23" s="8" t="s">
        <v>189</v>
      </c>
      <c r="BD23" s="7">
        <v>0</v>
      </c>
      <c r="BE23" s="7"/>
      <c r="BF23" s="7"/>
      <c r="BG23" s="7"/>
      <c r="BI23" s="1" t="s">
        <v>189</v>
      </c>
      <c r="BJ23" s="7">
        <v>1</v>
      </c>
      <c r="BK23" s="7"/>
      <c r="BL23" s="8" t="s">
        <v>189</v>
      </c>
      <c r="BM23" s="7">
        <v>1</v>
      </c>
      <c r="BO23" s="2" t="s">
        <v>221</v>
      </c>
      <c r="BP23">
        <f>BW17</f>
        <v>5.0909090909090908</v>
      </c>
      <c r="BR23" s="2" t="s">
        <v>225</v>
      </c>
      <c r="BS23">
        <f>CA17</f>
        <v>4.5454545454545459</v>
      </c>
      <c r="BU23" t="s">
        <v>259</v>
      </c>
      <c r="BV23" s="7">
        <v>0</v>
      </c>
      <c r="BW23" s="7"/>
      <c r="BX23" s="10" t="s">
        <v>234</v>
      </c>
      <c r="BY23" s="7">
        <f>SUM(CI3:CI13)</f>
        <v>3</v>
      </c>
      <c r="BZ23" s="7"/>
      <c r="CA23" s="8" t="s">
        <v>189</v>
      </c>
      <c r="CB23" s="7">
        <v>0</v>
      </c>
      <c r="CC23" s="7"/>
      <c r="CD23" s="7"/>
      <c r="CE23" s="7"/>
      <c r="CF23" s="7"/>
    </row>
    <row r="24" spans="2:105" ht="15.5" x14ac:dyDescent="0.35">
      <c r="C24" s="2" t="s">
        <v>180</v>
      </c>
      <c r="D24">
        <f>SUM(G3:G13)</f>
        <v>5</v>
      </c>
      <c r="J24" t="s">
        <v>35</v>
      </c>
      <c r="K24">
        <f>SUM(N3:N13)</f>
        <v>1</v>
      </c>
      <c r="M24" s="2" t="s">
        <v>264</v>
      </c>
      <c r="N24">
        <f>SUM(S3:S13)</f>
        <v>11</v>
      </c>
      <c r="S24" t="s">
        <v>259</v>
      </c>
      <c r="T24" s="7">
        <v>0</v>
      </c>
      <c r="V24" t="s">
        <v>277</v>
      </c>
      <c r="W24">
        <f>SUM(AD3:AD13)</f>
        <v>2</v>
      </c>
      <c r="Y24" t="s">
        <v>279</v>
      </c>
      <c r="Z24">
        <f>SUM(AI3:AI13)</f>
        <v>0</v>
      </c>
      <c r="AH24" s="7"/>
      <c r="AI24" s="7"/>
      <c r="AJ24" s="7"/>
      <c r="AK24" s="7" t="s">
        <v>189</v>
      </c>
      <c r="AL24" s="7">
        <v>1</v>
      </c>
      <c r="AM24" s="7"/>
      <c r="AN24" s="7"/>
      <c r="AO24" s="7"/>
      <c r="AP24" s="7"/>
      <c r="AQ24" s="7"/>
      <c r="AR24" s="7"/>
      <c r="AS24" s="7"/>
      <c r="AT24" s="7"/>
      <c r="AU24" s="7"/>
      <c r="AV24" s="7"/>
      <c r="AW24" s="7"/>
      <c r="AX24" s="7"/>
      <c r="AY24" s="7"/>
      <c r="AZ24" s="7"/>
      <c r="BA24" s="7"/>
      <c r="BB24" s="7"/>
      <c r="BC24" s="7"/>
      <c r="BD24" s="7"/>
      <c r="BE24" s="7"/>
      <c r="BF24" s="7"/>
      <c r="BG24" s="7"/>
      <c r="BR24" s="2" t="s">
        <v>226</v>
      </c>
      <c r="BS24">
        <f>CB17</f>
        <v>4.3636363636363633</v>
      </c>
      <c r="BU24" s="7"/>
      <c r="BV24" s="7"/>
      <c r="BW24" s="7"/>
      <c r="BX24" t="s">
        <v>259</v>
      </c>
      <c r="BY24" s="7">
        <v>0</v>
      </c>
      <c r="BZ24" s="7"/>
      <c r="CA24" s="7"/>
      <c r="CB24" s="7"/>
      <c r="CC24" s="7"/>
      <c r="CD24" s="7"/>
      <c r="CE24" s="7"/>
      <c r="CF24" s="7"/>
    </row>
    <row r="25" spans="2:105" x14ac:dyDescent="0.35">
      <c r="J25" t="s">
        <v>259</v>
      </c>
      <c r="K25" s="7">
        <v>0</v>
      </c>
      <c r="M25" t="s">
        <v>259</v>
      </c>
      <c r="N25" s="7">
        <v>0</v>
      </c>
      <c r="V25" s="7" t="s">
        <v>189</v>
      </c>
      <c r="W25" s="9">
        <v>0</v>
      </c>
      <c r="Y25" t="s">
        <v>280</v>
      </c>
      <c r="Z25">
        <f>SUM(AI3:AI13)</f>
        <v>0</v>
      </c>
      <c r="AH25" s="7"/>
      <c r="AI25" s="7"/>
      <c r="AJ25" s="7"/>
      <c r="AK25" s="7"/>
      <c r="AL25" s="7"/>
      <c r="AM25" s="7"/>
      <c r="AN25" s="7"/>
      <c r="AO25" s="7"/>
      <c r="AP25" s="7"/>
      <c r="AQ25" s="7"/>
      <c r="AR25" s="7"/>
      <c r="AS25" s="7"/>
      <c r="AT25" s="7"/>
      <c r="AU25" s="7"/>
      <c r="AV25" s="7"/>
      <c r="AW25" s="7"/>
      <c r="AX25" s="7"/>
      <c r="AY25" s="7"/>
      <c r="AZ25" s="7"/>
      <c r="BA25" s="7"/>
      <c r="BB25" s="7"/>
      <c r="BC25" s="7"/>
      <c r="BD25" s="7"/>
      <c r="BE25" s="7"/>
      <c r="BF25" s="7"/>
      <c r="BG25" s="7"/>
      <c r="BU25" s="7"/>
      <c r="BV25" s="7"/>
      <c r="BW25" s="7"/>
      <c r="BX25" s="7"/>
      <c r="BY25" s="7"/>
      <c r="BZ25" s="7"/>
      <c r="CA25" s="7"/>
      <c r="CB25" s="7"/>
      <c r="CC25" s="7"/>
      <c r="CD25" s="7"/>
      <c r="CE25" s="7"/>
      <c r="CF25" s="7"/>
    </row>
    <row r="26" spans="2:105" x14ac:dyDescent="0.35">
      <c r="C26" t="s">
        <v>311</v>
      </c>
      <c r="Y26" t="s">
        <v>35</v>
      </c>
      <c r="Z26">
        <f>SUM(AI3:AI13)</f>
        <v>0</v>
      </c>
      <c r="AH26" s="7"/>
      <c r="AI26" s="7"/>
      <c r="AJ26" s="7"/>
      <c r="AK26" s="7"/>
      <c r="AL26" s="7"/>
      <c r="AM26" s="7"/>
      <c r="AN26" s="7"/>
      <c r="AO26" s="7"/>
      <c r="AP26" s="7"/>
      <c r="AQ26" s="7"/>
      <c r="AR26" s="7"/>
      <c r="AS26" s="7"/>
      <c r="AT26" s="7"/>
      <c r="AU26" s="7"/>
      <c r="AV26" s="7"/>
    </row>
    <row r="27" spans="2:105" x14ac:dyDescent="0.35">
      <c r="C27" t="s">
        <v>316</v>
      </c>
      <c r="D27">
        <v>4</v>
      </c>
      <c r="Y27" t="s">
        <v>259</v>
      </c>
      <c r="Z27" s="7">
        <v>0</v>
      </c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</row>
    <row r="28" spans="2:105" x14ac:dyDescent="0.35">
      <c r="C28" t="s">
        <v>367</v>
      </c>
      <c r="D28">
        <v>9</v>
      </c>
    </row>
    <row r="29" spans="2:105" x14ac:dyDescent="0.35">
      <c r="C29" t="s">
        <v>317</v>
      </c>
      <c r="D29">
        <v>6</v>
      </c>
    </row>
    <row r="30" spans="2:105" x14ac:dyDescent="0.35">
      <c r="C30" t="s">
        <v>313</v>
      </c>
      <c r="D30">
        <v>9</v>
      </c>
    </row>
    <row r="31" spans="2:105" x14ac:dyDescent="0.35">
      <c r="C31" s="7" t="s">
        <v>374</v>
      </c>
      <c r="D31" s="7">
        <v>22</v>
      </c>
    </row>
    <row r="32" spans="2:105" x14ac:dyDescent="0.35">
      <c r="C32" t="s">
        <v>312</v>
      </c>
      <c r="D32">
        <v>37</v>
      </c>
    </row>
    <row r="33" spans="3:4" x14ac:dyDescent="0.35">
      <c r="C33" t="s">
        <v>369</v>
      </c>
      <c r="D33">
        <v>9</v>
      </c>
    </row>
    <row r="34" spans="3:4" x14ac:dyDescent="0.35">
      <c r="C34" t="s">
        <v>368</v>
      </c>
      <c r="D34">
        <v>4</v>
      </c>
    </row>
    <row r="35" spans="3:4" x14ac:dyDescent="0.35">
      <c r="C35" t="s">
        <v>315</v>
      </c>
      <c r="D35">
        <v>14</v>
      </c>
    </row>
    <row r="36" spans="3:4" x14ac:dyDescent="0.35">
      <c r="C36" t="s">
        <v>314</v>
      </c>
      <c r="D36">
        <v>11</v>
      </c>
    </row>
    <row r="37" spans="3:4" x14ac:dyDescent="0.35">
      <c r="C37" t="s">
        <v>366</v>
      </c>
      <c r="D37">
        <v>24</v>
      </c>
    </row>
    <row r="133" spans="1:114" s="7" customFormat="1" x14ac:dyDescent="0.35">
      <c r="A133"/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</row>
    <row r="136" spans="1:114" ht="13.5" customHeight="1" x14ac:dyDescent="0.35"/>
  </sheetData>
  <mergeCells count="30">
    <mergeCell ref="DB1:DD1"/>
    <mergeCell ref="DE1:DG1"/>
    <mergeCell ref="DH1:DJ1"/>
    <mergeCell ref="CC1:CE1"/>
    <mergeCell ref="CF1:CI1"/>
    <mergeCell ref="CJ1:CL1"/>
    <mergeCell ref="CM1:CP1"/>
    <mergeCell ref="CQ1:CR1"/>
    <mergeCell ref="C1:H1"/>
    <mergeCell ref="O1:S1"/>
    <mergeCell ref="V1:Y1"/>
    <mergeCell ref="AG1:AN1"/>
    <mergeCell ref="J1:N1"/>
    <mergeCell ref="T1:U1"/>
    <mergeCell ref="Z1:AD1"/>
    <mergeCell ref="AU1:AX1"/>
    <mergeCell ref="CS1:CU1"/>
    <mergeCell ref="CY1:DA1"/>
    <mergeCell ref="AO1:AP1"/>
    <mergeCell ref="AS1:AT1"/>
    <mergeCell ref="AZ1:BB1"/>
    <mergeCell ref="BC1:BD1"/>
    <mergeCell ref="BE1:BG1"/>
    <mergeCell ref="BH1:BJ1"/>
    <mergeCell ref="BK1:BM1"/>
    <mergeCell ref="BN1:BO1"/>
    <mergeCell ref="BP1:BQ1"/>
    <mergeCell ref="BR1:BS1"/>
    <mergeCell ref="BT1:BW1"/>
    <mergeCell ref="CV1:CX1"/>
  </mergeCells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AD0AD-AA2F-454A-82D0-C9EB11793504}">
  <dimension ref="A1:DJ137"/>
  <sheetViews>
    <sheetView zoomScale="85" zoomScaleNormal="85" workbookViewId="0">
      <pane ySplit="2" topLeftCell="A3" activePane="bottomLeft" state="frozen"/>
      <selection pane="bottomLeft" activeCell="A2" sqref="A2"/>
    </sheetView>
  </sheetViews>
  <sheetFormatPr defaultRowHeight="14.5" x14ac:dyDescent="0.35"/>
  <cols>
    <col min="1" max="1" width="12" bestFit="1" customWidth="1"/>
    <col min="2" max="2" width="13.08984375" customWidth="1"/>
    <col min="26" max="26" width="9.453125" bestFit="1" customWidth="1"/>
    <col min="46" max="46" width="8.81640625" customWidth="1"/>
    <col min="114" max="114" width="13.26953125" customWidth="1"/>
  </cols>
  <sheetData>
    <row r="1" spans="1:114" s="18" customFormat="1" ht="44" customHeight="1" thickBot="1" x14ac:dyDescent="0.85">
      <c r="A1" s="19">
        <v>1</v>
      </c>
      <c r="B1" s="19"/>
      <c r="C1" s="36">
        <v>2</v>
      </c>
      <c r="D1" s="37"/>
      <c r="E1" s="37"/>
      <c r="F1" s="37"/>
      <c r="G1" s="37"/>
      <c r="H1" s="38"/>
      <c r="I1" s="19">
        <v>3</v>
      </c>
      <c r="J1" s="39">
        <v>4</v>
      </c>
      <c r="K1" s="39"/>
      <c r="L1" s="39"/>
      <c r="M1" s="39"/>
      <c r="N1" s="39"/>
      <c r="O1" s="36">
        <v>5</v>
      </c>
      <c r="P1" s="37"/>
      <c r="Q1" s="37"/>
      <c r="R1" s="37"/>
      <c r="S1" s="38"/>
      <c r="T1" s="40">
        <v>6</v>
      </c>
      <c r="U1" s="40"/>
      <c r="V1" s="36">
        <v>7</v>
      </c>
      <c r="W1" s="37"/>
      <c r="X1" s="37"/>
      <c r="Y1" s="38"/>
      <c r="Z1" s="36" t="s">
        <v>380</v>
      </c>
      <c r="AA1" s="37"/>
      <c r="AB1" s="37"/>
      <c r="AC1" s="37"/>
      <c r="AD1" s="38"/>
      <c r="AE1" s="23" t="s">
        <v>381</v>
      </c>
      <c r="AF1" s="19">
        <v>9</v>
      </c>
      <c r="AG1" s="36">
        <v>10</v>
      </c>
      <c r="AH1" s="37"/>
      <c r="AI1" s="37"/>
      <c r="AJ1" s="37"/>
      <c r="AK1" s="37"/>
      <c r="AL1" s="37"/>
      <c r="AM1" s="37"/>
      <c r="AN1" s="38"/>
      <c r="AO1" s="36">
        <v>11</v>
      </c>
      <c r="AP1" s="37"/>
      <c r="AQ1" s="20" t="s">
        <v>382</v>
      </c>
      <c r="AR1" s="20" t="s">
        <v>383</v>
      </c>
      <c r="AS1" s="41" t="s">
        <v>384</v>
      </c>
      <c r="AT1" s="42"/>
      <c r="AU1" s="38">
        <v>13</v>
      </c>
      <c r="AV1" s="39"/>
      <c r="AW1" s="39"/>
      <c r="AX1" s="39"/>
      <c r="AY1" s="19">
        <v>14</v>
      </c>
      <c r="AZ1" s="36">
        <v>15</v>
      </c>
      <c r="BA1" s="37"/>
      <c r="BB1" s="38"/>
      <c r="BC1" s="36">
        <v>16</v>
      </c>
      <c r="BD1" s="38"/>
      <c r="BE1" s="36">
        <v>17</v>
      </c>
      <c r="BF1" s="37"/>
      <c r="BG1" s="38"/>
      <c r="BH1" s="36">
        <v>18</v>
      </c>
      <c r="BI1" s="37"/>
      <c r="BJ1" s="38"/>
      <c r="BK1" s="36">
        <v>19</v>
      </c>
      <c r="BL1" s="37"/>
      <c r="BM1" s="38"/>
      <c r="BN1" s="36">
        <v>20</v>
      </c>
      <c r="BO1" s="38"/>
      <c r="BP1" s="36">
        <v>21</v>
      </c>
      <c r="BQ1" s="38"/>
      <c r="BR1" s="36">
        <v>22</v>
      </c>
      <c r="BS1" s="38"/>
      <c r="BT1" s="36">
        <v>23</v>
      </c>
      <c r="BU1" s="37"/>
      <c r="BV1" s="37"/>
      <c r="BW1" s="38"/>
      <c r="BX1" s="19">
        <v>24</v>
      </c>
      <c r="BY1" s="19">
        <v>25</v>
      </c>
      <c r="BZ1" s="19">
        <v>26</v>
      </c>
      <c r="CA1" s="19">
        <v>27</v>
      </c>
      <c r="CB1" s="19">
        <v>28</v>
      </c>
      <c r="CC1" s="36">
        <v>29</v>
      </c>
      <c r="CD1" s="37"/>
      <c r="CE1" s="38"/>
      <c r="CF1" s="36">
        <v>30</v>
      </c>
      <c r="CG1" s="37"/>
      <c r="CH1" s="37"/>
      <c r="CI1" s="38"/>
      <c r="CJ1" s="36">
        <v>31</v>
      </c>
      <c r="CK1" s="37"/>
      <c r="CL1" s="38"/>
      <c r="CM1" s="36">
        <v>32</v>
      </c>
      <c r="CN1" s="37"/>
      <c r="CO1" s="37"/>
      <c r="CP1" s="38"/>
      <c r="CQ1" s="36">
        <v>33</v>
      </c>
      <c r="CR1" s="38"/>
      <c r="CS1" s="36">
        <v>34</v>
      </c>
      <c r="CT1" s="37"/>
      <c r="CU1" s="38"/>
      <c r="CV1" s="36">
        <v>35</v>
      </c>
      <c r="CW1" s="37"/>
      <c r="CX1" s="38"/>
      <c r="CY1" s="36">
        <v>36</v>
      </c>
      <c r="CZ1" s="37"/>
      <c r="DA1" s="38"/>
      <c r="DB1" s="36">
        <v>37</v>
      </c>
      <c r="DC1" s="37"/>
      <c r="DD1" s="38"/>
      <c r="DE1" s="36">
        <v>38</v>
      </c>
      <c r="DF1" s="37"/>
      <c r="DG1" s="38"/>
      <c r="DH1" s="36">
        <v>39</v>
      </c>
      <c r="DI1" s="37"/>
      <c r="DJ1" s="38"/>
    </row>
    <row r="2" spans="1:114" s="6" customFormat="1" ht="101.5" x14ac:dyDescent="0.35">
      <c r="A2" s="24" t="s">
        <v>377</v>
      </c>
      <c r="B2" s="4" t="s">
        <v>0</v>
      </c>
      <c r="C2" s="4" t="s">
        <v>1</v>
      </c>
      <c r="D2" s="4" t="s">
        <v>2</v>
      </c>
      <c r="E2" s="4" t="s">
        <v>3</v>
      </c>
      <c r="F2" s="4" t="s">
        <v>4</v>
      </c>
      <c r="G2" s="4" t="s">
        <v>5</v>
      </c>
      <c r="H2" s="11" t="s">
        <v>364</v>
      </c>
      <c r="I2" s="4" t="s">
        <v>6</v>
      </c>
      <c r="J2" s="4" t="s">
        <v>7</v>
      </c>
      <c r="K2" s="4" t="s">
        <v>8</v>
      </c>
      <c r="L2" s="4" t="s">
        <v>9</v>
      </c>
      <c r="M2" s="4" t="s">
        <v>10</v>
      </c>
      <c r="N2" s="4" t="s">
        <v>11</v>
      </c>
      <c r="O2" s="4" t="s">
        <v>12</v>
      </c>
      <c r="P2" s="4" t="s">
        <v>13</v>
      </c>
      <c r="Q2" s="4" t="s">
        <v>14</v>
      </c>
      <c r="R2" s="4" t="s">
        <v>15</v>
      </c>
      <c r="S2" s="4" t="s">
        <v>16</v>
      </c>
      <c r="T2" s="5" t="s">
        <v>17</v>
      </c>
      <c r="U2" s="5" t="s">
        <v>116</v>
      </c>
      <c r="V2" s="4" t="s">
        <v>18</v>
      </c>
      <c r="W2" s="4" t="s">
        <v>19</v>
      </c>
      <c r="X2" s="4" t="s">
        <v>20</v>
      </c>
      <c r="Y2" s="4" t="s">
        <v>21</v>
      </c>
      <c r="Z2" s="4" t="s">
        <v>22</v>
      </c>
      <c r="AA2" s="4" t="s">
        <v>23</v>
      </c>
      <c r="AB2" s="4" t="s">
        <v>24</v>
      </c>
      <c r="AC2" s="4" t="s">
        <v>25</v>
      </c>
      <c r="AD2" s="4" t="s">
        <v>26</v>
      </c>
      <c r="AE2" s="4" t="s">
        <v>27</v>
      </c>
      <c r="AF2" s="4" t="s">
        <v>28</v>
      </c>
      <c r="AG2" s="4" t="s">
        <v>29</v>
      </c>
      <c r="AH2" s="4" t="s">
        <v>159</v>
      </c>
      <c r="AI2" s="4" t="s">
        <v>30</v>
      </c>
      <c r="AJ2" s="4" t="s">
        <v>31</v>
      </c>
      <c r="AK2" s="4" t="s">
        <v>32</v>
      </c>
      <c r="AL2" s="4" t="s">
        <v>33</v>
      </c>
      <c r="AM2" s="4" t="s">
        <v>34</v>
      </c>
      <c r="AN2" s="4" t="s">
        <v>35</v>
      </c>
      <c r="AO2" s="5" t="s">
        <v>117</v>
      </c>
      <c r="AP2" s="5" t="s">
        <v>118</v>
      </c>
      <c r="AQ2" s="4" t="s">
        <v>36</v>
      </c>
      <c r="AR2" s="4" t="s">
        <v>37</v>
      </c>
      <c r="AS2" s="5" t="s">
        <v>38</v>
      </c>
      <c r="AT2" s="5" t="s">
        <v>119</v>
      </c>
      <c r="AU2" s="4" t="s">
        <v>286</v>
      </c>
      <c r="AV2" s="4" t="s">
        <v>287</v>
      </c>
      <c r="AW2" s="4" t="s">
        <v>288</v>
      </c>
      <c r="AX2" s="4" t="s">
        <v>289</v>
      </c>
      <c r="AY2" s="4" t="s">
        <v>39</v>
      </c>
      <c r="AZ2" s="4" t="s">
        <v>40</v>
      </c>
      <c r="BA2" s="4" t="s">
        <v>41</v>
      </c>
      <c r="BB2" s="4" t="s">
        <v>42</v>
      </c>
      <c r="BC2" s="5" t="s">
        <v>43</v>
      </c>
      <c r="BD2" s="5" t="s">
        <v>120</v>
      </c>
      <c r="BE2" s="4" t="s">
        <v>44</v>
      </c>
      <c r="BF2" s="4" t="s">
        <v>45</v>
      </c>
      <c r="BG2" s="4" t="s">
        <v>46</v>
      </c>
      <c r="BH2" s="4" t="s">
        <v>47</v>
      </c>
      <c r="BI2" s="4" t="s">
        <v>48</v>
      </c>
      <c r="BJ2" s="4" t="s">
        <v>49</v>
      </c>
      <c r="BK2" s="4" t="s">
        <v>50</v>
      </c>
      <c r="BL2" s="4" t="s">
        <v>51</v>
      </c>
      <c r="BM2" s="4" t="s">
        <v>52</v>
      </c>
      <c r="BN2" s="5" t="s">
        <v>53</v>
      </c>
      <c r="BO2" s="5" t="s">
        <v>121</v>
      </c>
      <c r="BP2" s="5" t="s">
        <v>54</v>
      </c>
      <c r="BQ2" s="5" t="s">
        <v>55</v>
      </c>
      <c r="BR2" s="5" t="s">
        <v>56</v>
      </c>
      <c r="BS2" s="5" t="s">
        <v>57</v>
      </c>
      <c r="BT2" s="4" t="s">
        <v>58</v>
      </c>
      <c r="BU2" s="4" t="s">
        <v>59</v>
      </c>
      <c r="BV2" s="4" t="s">
        <v>60</v>
      </c>
      <c r="BW2" s="4" t="s">
        <v>61</v>
      </c>
      <c r="BX2" s="4" t="s">
        <v>62</v>
      </c>
      <c r="BY2" s="4" t="s">
        <v>63</v>
      </c>
      <c r="BZ2" s="4" t="s">
        <v>64</v>
      </c>
      <c r="CA2" s="4" t="s">
        <v>65</v>
      </c>
      <c r="CB2" s="4" t="s">
        <v>66</v>
      </c>
      <c r="CC2" s="4" t="s">
        <v>67</v>
      </c>
      <c r="CD2" s="4" t="s">
        <v>68</v>
      </c>
      <c r="CE2" s="4" t="s">
        <v>69</v>
      </c>
      <c r="CF2" s="4" t="s">
        <v>70</v>
      </c>
      <c r="CG2" s="4" t="s">
        <v>71</v>
      </c>
      <c r="CH2" s="4" t="s">
        <v>72</v>
      </c>
      <c r="CI2" s="4" t="s">
        <v>73</v>
      </c>
      <c r="CJ2" s="4" t="s">
        <v>74</v>
      </c>
      <c r="CK2" s="4" t="s">
        <v>75</v>
      </c>
      <c r="CL2" s="4" t="s">
        <v>76</v>
      </c>
      <c r="CM2" s="4" t="s">
        <v>77</v>
      </c>
      <c r="CN2" s="4" t="s">
        <v>78</v>
      </c>
      <c r="CO2" s="4" t="s">
        <v>79</v>
      </c>
      <c r="CP2" s="4" t="s">
        <v>80</v>
      </c>
      <c r="CQ2" s="5" t="s">
        <v>81</v>
      </c>
      <c r="CR2" s="5" t="s">
        <v>82</v>
      </c>
      <c r="CS2" s="4" t="s">
        <v>83</v>
      </c>
      <c r="CT2" s="4" t="s">
        <v>84</v>
      </c>
      <c r="CU2" s="4" t="s">
        <v>85</v>
      </c>
      <c r="CV2" s="4" t="s">
        <v>86</v>
      </c>
      <c r="CW2" s="4" t="s">
        <v>87</v>
      </c>
      <c r="CX2" s="4" t="s">
        <v>88</v>
      </c>
      <c r="CY2" s="4" t="s">
        <v>89</v>
      </c>
      <c r="CZ2" s="4" t="s">
        <v>90</v>
      </c>
      <c r="DA2" s="4" t="s">
        <v>91</v>
      </c>
      <c r="DB2" s="4" t="s">
        <v>92</v>
      </c>
      <c r="DC2" s="4" t="s">
        <v>93</v>
      </c>
      <c r="DD2" s="4" t="s">
        <v>94</v>
      </c>
      <c r="DE2" s="4" t="s">
        <v>95</v>
      </c>
      <c r="DF2" s="4" t="s">
        <v>96</v>
      </c>
      <c r="DG2" s="4" t="s">
        <v>97</v>
      </c>
      <c r="DH2" s="4" t="s">
        <v>98</v>
      </c>
      <c r="DI2" s="4" t="s">
        <v>99</v>
      </c>
      <c r="DJ2" s="4" t="s">
        <v>100</v>
      </c>
    </row>
    <row r="3" spans="1:114" ht="15.5" x14ac:dyDescent="0.35">
      <c r="A3" s="7" t="s">
        <v>366</v>
      </c>
      <c r="B3" s="2" t="s">
        <v>318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1">
        <v>4</v>
      </c>
      <c r="I3" s="2">
        <v>1</v>
      </c>
      <c r="J3" s="2">
        <v>0</v>
      </c>
      <c r="K3" s="2">
        <v>0</v>
      </c>
      <c r="L3" s="2">
        <v>1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1</v>
      </c>
      <c r="T3" s="2">
        <v>1</v>
      </c>
      <c r="U3" s="2">
        <v>0</v>
      </c>
      <c r="V3" s="10">
        <v>0</v>
      </c>
      <c r="W3" s="10">
        <v>1</v>
      </c>
      <c r="X3" s="10">
        <v>1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1</v>
      </c>
      <c r="AE3" s="2">
        <v>35</v>
      </c>
      <c r="AF3" s="2">
        <v>3</v>
      </c>
      <c r="AG3" s="2">
        <v>1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10">
        <v>0</v>
      </c>
      <c r="AO3" s="10">
        <v>0</v>
      </c>
      <c r="AP3" s="10">
        <v>1</v>
      </c>
      <c r="AQ3" s="2">
        <v>1</v>
      </c>
      <c r="AR3" s="2">
        <v>6</v>
      </c>
      <c r="AS3" s="2">
        <v>1</v>
      </c>
      <c r="AT3" s="2">
        <v>0</v>
      </c>
      <c r="AU3" s="2">
        <v>0</v>
      </c>
      <c r="AV3" s="2">
        <v>0</v>
      </c>
      <c r="AW3" s="2">
        <v>1</v>
      </c>
      <c r="AX3" s="2">
        <v>0</v>
      </c>
      <c r="AY3" s="2">
        <v>1</v>
      </c>
      <c r="AZ3" s="2">
        <v>0</v>
      </c>
      <c r="BA3" s="2">
        <v>1</v>
      </c>
      <c r="BB3" s="2">
        <v>0</v>
      </c>
      <c r="BC3" s="2">
        <v>1</v>
      </c>
      <c r="BD3" s="10">
        <v>0</v>
      </c>
      <c r="BE3" s="10">
        <v>1</v>
      </c>
      <c r="BF3" s="10">
        <v>1</v>
      </c>
      <c r="BG3" s="10">
        <v>0</v>
      </c>
      <c r="BH3" s="10">
        <v>1</v>
      </c>
      <c r="BI3" s="10">
        <v>0</v>
      </c>
      <c r="BJ3" s="10">
        <v>0</v>
      </c>
      <c r="BK3" s="10">
        <v>1</v>
      </c>
      <c r="BL3" s="10">
        <v>0</v>
      </c>
      <c r="BM3" s="10">
        <v>0</v>
      </c>
      <c r="BN3" s="10">
        <v>1</v>
      </c>
      <c r="BO3" s="10">
        <v>0</v>
      </c>
      <c r="BP3" s="10">
        <v>1</v>
      </c>
      <c r="BQ3" s="10">
        <v>0</v>
      </c>
      <c r="BR3" s="10">
        <v>1</v>
      </c>
      <c r="BS3" s="10">
        <v>0</v>
      </c>
      <c r="BT3" s="10">
        <v>6</v>
      </c>
      <c r="BU3" s="10">
        <v>6</v>
      </c>
      <c r="BV3" s="2">
        <v>6</v>
      </c>
      <c r="BW3" s="2">
        <v>4</v>
      </c>
      <c r="BX3" s="2">
        <v>5</v>
      </c>
      <c r="BY3" s="2">
        <v>5</v>
      </c>
      <c r="BZ3" s="2">
        <v>5</v>
      </c>
      <c r="CA3" s="2">
        <v>6</v>
      </c>
      <c r="CB3" s="2">
        <v>5</v>
      </c>
      <c r="CC3" s="2">
        <v>0</v>
      </c>
      <c r="CD3" s="2">
        <v>1</v>
      </c>
      <c r="CE3" s="2">
        <v>0</v>
      </c>
      <c r="CF3" s="2">
        <v>0</v>
      </c>
      <c r="CG3" s="2">
        <v>0</v>
      </c>
      <c r="CH3" s="2">
        <v>1</v>
      </c>
      <c r="CI3" s="10">
        <v>0</v>
      </c>
      <c r="CJ3" s="10">
        <v>1</v>
      </c>
      <c r="CK3" s="10">
        <v>0</v>
      </c>
      <c r="CL3" s="10">
        <v>0</v>
      </c>
      <c r="CM3" s="10">
        <v>0</v>
      </c>
      <c r="CN3" s="10">
        <v>0</v>
      </c>
      <c r="CO3" s="10">
        <v>1</v>
      </c>
      <c r="CP3" s="10">
        <v>0</v>
      </c>
      <c r="CQ3" s="10">
        <v>1</v>
      </c>
      <c r="CR3" s="10">
        <v>0</v>
      </c>
      <c r="CS3" s="10">
        <v>0</v>
      </c>
      <c r="CT3" s="10">
        <v>0</v>
      </c>
      <c r="CU3" s="10">
        <v>1</v>
      </c>
      <c r="CV3" s="10">
        <v>0</v>
      </c>
      <c r="CW3" s="10">
        <v>1</v>
      </c>
      <c r="CX3" s="10">
        <v>0</v>
      </c>
      <c r="CY3" s="10">
        <v>0</v>
      </c>
      <c r="CZ3" s="10">
        <v>0</v>
      </c>
      <c r="DA3" s="10">
        <v>1</v>
      </c>
      <c r="DB3" s="10">
        <v>1</v>
      </c>
      <c r="DC3" s="10">
        <v>0</v>
      </c>
      <c r="DD3" s="10">
        <v>1</v>
      </c>
      <c r="DE3" s="10">
        <v>0</v>
      </c>
      <c r="DF3" s="10">
        <v>1</v>
      </c>
      <c r="DG3" s="10">
        <v>0</v>
      </c>
      <c r="DH3" s="10">
        <v>0</v>
      </c>
      <c r="DI3" s="10">
        <v>0</v>
      </c>
      <c r="DJ3" s="10">
        <v>1</v>
      </c>
    </row>
    <row r="4" spans="1:114" ht="15.5" x14ac:dyDescent="0.35">
      <c r="A4" s="7" t="s">
        <v>366</v>
      </c>
      <c r="B4" s="2" t="s">
        <v>319</v>
      </c>
      <c r="C4" s="2">
        <v>0</v>
      </c>
      <c r="D4" s="2">
        <v>0</v>
      </c>
      <c r="E4" s="2">
        <v>1</v>
      </c>
      <c r="F4" s="2">
        <v>0</v>
      </c>
      <c r="G4" s="2">
        <v>0</v>
      </c>
      <c r="H4" s="1">
        <v>3</v>
      </c>
      <c r="I4" s="2">
        <v>1</v>
      </c>
      <c r="J4" s="2">
        <v>0</v>
      </c>
      <c r="K4" s="2">
        <v>1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1</v>
      </c>
      <c r="T4" s="2">
        <v>1</v>
      </c>
      <c r="U4" s="2">
        <v>0</v>
      </c>
      <c r="V4" s="10">
        <v>1</v>
      </c>
      <c r="W4" s="10">
        <v>0</v>
      </c>
      <c r="X4" s="10">
        <v>0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1</v>
      </c>
      <c r="AE4" s="2">
        <v>100</v>
      </c>
      <c r="AF4" s="2">
        <v>5</v>
      </c>
      <c r="AG4" s="2">
        <v>1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0</v>
      </c>
      <c r="AO4" s="2">
        <v>1</v>
      </c>
      <c r="AP4" s="2">
        <v>0</v>
      </c>
      <c r="AQ4" s="2">
        <v>1</v>
      </c>
      <c r="AR4" s="2">
        <v>10</v>
      </c>
      <c r="AS4" s="2">
        <v>1</v>
      </c>
      <c r="AT4" s="2">
        <v>0</v>
      </c>
      <c r="AU4" s="2">
        <v>0</v>
      </c>
      <c r="AV4" s="2">
        <v>1</v>
      </c>
      <c r="AW4" s="2">
        <v>0</v>
      </c>
      <c r="AX4" s="2">
        <v>0</v>
      </c>
      <c r="AY4" s="2">
        <v>1</v>
      </c>
      <c r="AZ4" s="2">
        <v>0</v>
      </c>
      <c r="BA4" s="2">
        <v>0</v>
      </c>
      <c r="BB4" s="2">
        <v>1</v>
      </c>
      <c r="BC4" s="2">
        <v>1</v>
      </c>
      <c r="BD4" s="10">
        <v>0</v>
      </c>
      <c r="BE4" s="10">
        <v>1</v>
      </c>
      <c r="BF4" s="10">
        <v>1</v>
      </c>
      <c r="BG4" s="10">
        <v>0</v>
      </c>
      <c r="BH4" s="10">
        <v>1</v>
      </c>
      <c r="BI4" s="10">
        <v>0</v>
      </c>
      <c r="BJ4" s="10">
        <v>0</v>
      </c>
      <c r="BK4" s="10">
        <v>1</v>
      </c>
      <c r="BL4" s="10">
        <v>0</v>
      </c>
      <c r="BM4" s="10">
        <v>0</v>
      </c>
      <c r="BN4" s="10">
        <v>1</v>
      </c>
      <c r="BO4" s="10">
        <v>0</v>
      </c>
      <c r="BP4" s="10">
        <v>0</v>
      </c>
      <c r="BQ4" s="10">
        <v>1</v>
      </c>
      <c r="BR4" s="10">
        <v>1</v>
      </c>
      <c r="BS4" s="10">
        <v>0</v>
      </c>
      <c r="BT4" s="10">
        <v>7</v>
      </c>
      <c r="BU4" s="10">
        <v>7</v>
      </c>
      <c r="BV4" s="2">
        <v>5</v>
      </c>
      <c r="BW4" s="2">
        <v>7</v>
      </c>
      <c r="BX4" s="2">
        <v>6</v>
      </c>
      <c r="BY4" s="2">
        <v>5</v>
      </c>
      <c r="BZ4" s="2">
        <v>5</v>
      </c>
      <c r="CA4" s="2">
        <v>5</v>
      </c>
      <c r="CB4" s="2">
        <v>4</v>
      </c>
      <c r="CC4" s="2">
        <v>1</v>
      </c>
      <c r="CD4" s="2">
        <v>0</v>
      </c>
      <c r="CE4" s="2">
        <v>0</v>
      </c>
      <c r="CF4" s="2">
        <v>0</v>
      </c>
      <c r="CG4" s="2">
        <v>0</v>
      </c>
      <c r="CH4" s="2">
        <v>0</v>
      </c>
      <c r="CI4" s="10">
        <v>1</v>
      </c>
      <c r="CJ4" s="10">
        <v>0</v>
      </c>
      <c r="CK4" s="10">
        <v>0</v>
      </c>
      <c r="CL4" s="10">
        <v>1</v>
      </c>
      <c r="CM4" s="10">
        <v>0</v>
      </c>
      <c r="CN4" s="10">
        <v>1</v>
      </c>
      <c r="CO4" s="10">
        <v>0</v>
      </c>
      <c r="CP4" s="10">
        <v>0</v>
      </c>
      <c r="CQ4" s="10">
        <v>1</v>
      </c>
      <c r="CR4" s="10">
        <v>0</v>
      </c>
      <c r="CS4" s="10">
        <v>0</v>
      </c>
      <c r="CT4" s="10">
        <v>0</v>
      </c>
      <c r="CU4" s="10">
        <v>1</v>
      </c>
      <c r="CV4" s="10">
        <v>0</v>
      </c>
      <c r="CW4" s="10">
        <v>1</v>
      </c>
      <c r="CX4" s="10">
        <v>0</v>
      </c>
      <c r="CY4" s="10">
        <v>0</v>
      </c>
      <c r="CZ4" s="10">
        <v>1</v>
      </c>
      <c r="DA4" s="10">
        <v>0</v>
      </c>
      <c r="DB4" s="10">
        <v>0</v>
      </c>
      <c r="DC4" s="10">
        <v>1</v>
      </c>
      <c r="DD4" s="10">
        <v>0</v>
      </c>
      <c r="DE4" s="10">
        <v>0</v>
      </c>
      <c r="DF4" s="10">
        <v>1</v>
      </c>
      <c r="DG4" s="10">
        <v>0</v>
      </c>
      <c r="DH4" s="10">
        <v>0</v>
      </c>
      <c r="DI4" s="10">
        <v>1</v>
      </c>
      <c r="DJ4" s="10">
        <v>0</v>
      </c>
    </row>
    <row r="5" spans="1:114" ht="15.5" x14ac:dyDescent="0.35">
      <c r="A5" s="7" t="s">
        <v>366</v>
      </c>
      <c r="B5" s="2" t="s">
        <v>320</v>
      </c>
      <c r="C5" s="2">
        <v>0</v>
      </c>
      <c r="D5" s="2">
        <v>0</v>
      </c>
      <c r="E5" s="2">
        <v>0</v>
      </c>
      <c r="F5" s="2">
        <v>1</v>
      </c>
      <c r="G5" s="2">
        <v>0</v>
      </c>
      <c r="H5" s="1">
        <v>4</v>
      </c>
      <c r="I5" s="2">
        <v>1</v>
      </c>
      <c r="J5" s="2">
        <v>1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1</v>
      </c>
      <c r="T5" s="2">
        <v>1</v>
      </c>
      <c r="U5" s="2">
        <v>0</v>
      </c>
      <c r="V5" s="10">
        <v>1</v>
      </c>
      <c r="W5" s="10">
        <v>0</v>
      </c>
      <c r="X5" s="10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1</v>
      </c>
      <c r="AE5" s="10">
        <v>0</v>
      </c>
      <c r="AF5" s="2">
        <v>3</v>
      </c>
      <c r="AG5" s="2">
        <v>1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1</v>
      </c>
      <c r="AP5" s="2">
        <v>0</v>
      </c>
      <c r="AQ5" s="2">
        <v>1</v>
      </c>
      <c r="AR5" s="2">
        <v>10</v>
      </c>
      <c r="AS5" s="2">
        <v>1</v>
      </c>
      <c r="AT5" s="2">
        <v>0</v>
      </c>
      <c r="AU5" s="2">
        <v>0</v>
      </c>
      <c r="AV5" s="2">
        <v>0</v>
      </c>
      <c r="AW5" s="2">
        <v>1</v>
      </c>
      <c r="AX5" s="2">
        <v>0</v>
      </c>
      <c r="AY5" s="2">
        <v>1</v>
      </c>
      <c r="AZ5" s="2">
        <v>0</v>
      </c>
      <c r="BA5" s="2">
        <v>1</v>
      </c>
      <c r="BB5" s="2">
        <v>0</v>
      </c>
      <c r="BC5" s="10">
        <v>1</v>
      </c>
      <c r="BD5" s="10">
        <v>0</v>
      </c>
      <c r="BE5" s="10">
        <v>0</v>
      </c>
      <c r="BF5" s="10">
        <v>1</v>
      </c>
      <c r="BG5" s="10">
        <v>0</v>
      </c>
      <c r="BH5" s="10">
        <v>1</v>
      </c>
      <c r="BI5" s="10">
        <v>0</v>
      </c>
      <c r="BJ5" s="10">
        <v>0</v>
      </c>
      <c r="BK5" s="10">
        <v>1</v>
      </c>
      <c r="BL5" s="10">
        <v>0</v>
      </c>
      <c r="BM5" s="10">
        <v>0</v>
      </c>
      <c r="BN5" s="10">
        <v>1</v>
      </c>
      <c r="BO5" s="10">
        <v>0</v>
      </c>
      <c r="BP5" s="10">
        <v>1</v>
      </c>
      <c r="BQ5" s="10">
        <v>0</v>
      </c>
      <c r="BR5" s="10">
        <v>1</v>
      </c>
      <c r="BS5" s="10">
        <v>0</v>
      </c>
      <c r="BT5" s="10">
        <v>5</v>
      </c>
      <c r="BU5" s="10">
        <v>6</v>
      </c>
      <c r="BV5" s="2">
        <v>5</v>
      </c>
      <c r="BW5" s="2">
        <v>7</v>
      </c>
      <c r="BX5" s="2">
        <v>6</v>
      </c>
      <c r="BY5" s="2">
        <v>7</v>
      </c>
      <c r="BZ5" s="2">
        <v>5</v>
      </c>
      <c r="CA5" s="2">
        <v>5</v>
      </c>
      <c r="CB5" s="2">
        <v>5</v>
      </c>
      <c r="CC5" s="2">
        <v>1</v>
      </c>
      <c r="CD5" s="2">
        <v>0</v>
      </c>
      <c r="CE5" s="2">
        <v>0</v>
      </c>
      <c r="CF5" s="2">
        <v>0</v>
      </c>
      <c r="CG5" s="2">
        <v>0</v>
      </c>
      <c r="CH5" s="2">
        <v>0</v>
      </c>
      <c r="CI5" s="10">
        <v>1</v>
      </c>
      <c r="CJ5" s="10">
        <v>0</v>
      </c>
      <c r="CK5" s="10">
        <v>0</v>
      </c>
      <c r="CL5" s="10">
        <v>1</v>
      </c>
      <c r="CM5" s="10">
        <v>0</v>
      </c>
      <c r="CN5" s="10">
        <v>0</v>
      </c>
      <c r="CO5" s="10">
        <v>0</v>
      </c>
      <c r="CP5" s="10">
        <v>1</v>
      </c>
      <c r="CQ5" s="10">
        <v>1</v>
      </c>
      <c r="CR5" s="10">
        <v>0</v>
      </c>
      <c r="CS5" s="10">
        <v>0</v>
      </c>
      <c r="CT5" s="10">
        <v>0</v>
      </c>
      <c r="CU5" s="10">
        <v>1</v>
      </c>
      <c r="CV5" s="10">
        <v>0</v>
      </c>
      <c r="CW5" s="10">
        <v>1</v>
      </c>
      <c r="CX5" s="10">
        <v>0</v>
      </c>
      <c r="CY5" s="10">
        <v>0</v>
      </c>
      <c r="CZ5" s="10">
        <v>0</v>
      </c>
      <c r="DA5" s="10">
        <v>1</v>
      </c>
      <c r="DB5" s="10">
        <v>0</v>
      </c>
      <c r="DC5" s="10">
        <v>0</v>
      </c>
      <c r="DD5" s="10">
        <v>1</v>
      </c>
      <c r="DE5" s="10">
        <v>0</v>
      </c>
      <c r="DF5" s="10">
        <v>1</v>
      </c>
      <c r="DG5" s="10">
        <v>0</v>
      </c>
      <c r="DH5" s="10">
        <v>0</v>
      </c>
      <c r="DI5" s="10">
        <v>1</v>
      </c>
      <c r="DJ5" s="10">
        <v>0</v>
      </c>
    </row>
    <row r="6" spans="1:114" ht="15.5" x14ac:dyDescent="0.35">
      <c r="A6" s="7" t="s">
        <v>366</v>
      </c>
      <c r="B6" s="2" t="s">
        <v>321</v>
      </c>
      <c r="C6" s="2">
        <v>0</v>
      </c>
      <c r="D6" s="2">
        <v>0</v>
      </c>
      <c r="E6" s="2">
        <v>1</v>
      </c>
      <c r="F6" s="2">
        <v>0</v>
      </c>
      <c r="G6" s="2">
        <v>0</v>
      </c>
      <c r="H6" s="1">
        <v>3</v>
      </c>
      <c r="I6" s="2">
        <v>1</v>
      </c>
      <c r="J6" s="2">
        <v>0</v>
      </c>
      <c r="K6" s="2">
        <v>0</v>
      </c>
      <c r="L6" s="2">
        <v>0</v>
      </c>
      <c r="M6" s="2">
        <v>0</v>
      </c>
      <c r="N6" s="2">
        <v>1</v>
      </c>
      <c r="O6" s="2">
        <v>0</v>
      </c>
      <c r="P6" s="2">
        <v>0</v>
      </c>
      <c r="Q6" s="2">
        <v>0</v>
      </c>
      <c r="R6" s="2">
        <v>0</v>
      </c>
      <c r="S6" s="2">
        <v>1</v>
      </c>
      <c r="T6" s="2">
        <v>1</v>
      </c>
      <c r="U6" s="2">
        <v>0</v>
      </c>
      <c r="V6" s="10">
        <v>1</v>
      </c>
      <c r="W6" s="10">
        <v>0</v>
      </c>
      <c r="X6" s="10">
        <v>0</v>
      </c>
      <c r="Y6" s="2">
        <v>0</v>
      </c>
      <c r="Z6" s="2">
        <v>0</v>
      </c>
      <c r="AA6" s="2">
        <v>0</v>
      </c>
      <c r="AB6" s="2">
        <v>0</v>
      </c>
      <c r="AC6" s="2">
        <v>1</v>
      </c>
      <c r="AD6" s="2">
        <v>0</v>
      </c>
      <c r="AE6" s="2">
        <v>100</v>
      </c>
      <c r="AF6" s="2">
        <v>4</v>
      </c>
      <c r="AG6" s="2">
        <v>1</v>
      </c>
      <c r="AH6" s="2">
        <v>1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1</v>
      </c>
      <c r="AP6" s="2">
        <v>0</v>
      </c>
      <c r="AQ6" s="2">
        <v>1</v>
      </c>
      <c r="AR6" s="2">
        <v>20</v>
      </c>
      <c r="AS6" s="2">
        <v>1</v>
      </c>
      <c r="AT6" s="2">
        <v>0</v>
      </c>
      <c r="AU6" s="2">
        <v>0</v>
      </c>
      <c r="AV6" s="2">
        <v>0</v>
      </c>
      <c r="AW6" s="2">
        <v>0</v>
      </c>
      <c r="AX6" s="2">
        <v>1</v>
      </c>
      <c r="AY6" s="2">
        <v>1</v>
      </c>
      <c r="AZ6" s="2">
        <v>1</v>
      </c>
      <c r="BA6" s="2">
        <v>0</v>
      </c>
      <c r="BB6" s="2">
        <v>0</v>
      </c>
      <c r="BC6" s="2">
        <v>1</v>
      </c>
      <c r="BD6" s="10">
        <v>0</v>
      </c>
      <c r="BE6" s="10">
        <v>0</v>
      </c>
      <c r="BF6" s="10">
        <v>1</v>
      </c>
      <c r="BG6" s="10">
        <v>0</v>
      </c>
      <c r="BH6" s="10">
        <v>1</v>
      </c>
      <c r="BI6" s="10">
        <v>0</v>
      </c>
      <c r="BJ6" s="10">
        <v>0</v>
      </c>
      <c r="BK6" s="10">
        <v>0</v>
      </c>
      <c r="BL6" s="10">
        <v>1</v>
      </c>
      <c r="BM6" s="10">
        <v>0</v>
      </c>
      <c r="BN6" s="10">
        <v>1</v>
      </c>
      <c r="BO6" s="10">
        <v>0</v>
      </c>
      <c r="BP6" s="10">
        <v>1</v>
      </c>
      <c r="BQ6" s="10">
        <v>1</v>
      </c>
      <c r="BR6" s="10">
        <v>1</v>
      </c>
      <c r="BS6" s="10">
        <v>0</v>
      </c>
      <c r="BT6" s="10">
        <v>7</v>
      </c>
      <c r="BU6" s="10">
        <v>6</v>
      </c>
      <c r="BV6" s="2">
        <v>5</v>
      </c>
      <c r="BW6" s="2">
        <v>4</v>
      </c>
      <c r="BX6" s="2">
        <v>5</v>
      </c>
      <c r="BY6" s="2">
        <v>6</v>
      </c>
      <c r="BZ6" s="2">
        <v>6</v>
      </c>
      <c r="CA6" s="2">
        <v>6</v>
      </c>
      <c r="CB6" s="2">
        <v>6</v>
      </c>
      <c r="CC6" s="2">
        <v>1</v>
      </c>
      <c r="CD6" s="2">
        <v>0</v>
      </c>
      <c r="CE6" s="2">
        <v>0</v>
      </c>
      <c r="CF6" s="2">
        <v>0</v>
      </c>
      <c r="CG6" s="2">
        <v>0</v>
      </c>
      <c r="CH6" s="2">
        <v>0</v>
      </c>
      <c r="CI6" s="10">
        <v>1</v>
      </c>
      <c r="CJ6" s="10">
        <v>1</v>
      </c>
      <c r="CK6" s="10">
        <v>0</v>
      </c>
      <c r="CL6" s="10">
        <v>0</v>
      </c>
      <c r="CM6" s="10">
        <v>0</v>
      </c>
      <c r="CN6" s="10">
        <v>0</v>
      </c>
      <c r="CO6" s="10">
        <v>1</v>
      </c>
      <c r="CP6" s="10">
        <v>0</v>
      </c>
      <c r="CQ6" s="10">
        <v>1</v>
      </c>
      <c r="CR6" s="10">
        <v>0</v>
      </c>
      <c r="CS6" s="10">
        <v>0</v>
      </c>
      <c r="CT6" s="10">
        <v>0</v>
      </c>
      <c r="CU6" s="10">
        <v>1</v>
      </c>
      <c r="CV6" s="10">
        <v>0</v>
      </c>
      <c r="CW6" s="10">
        <v>1</v>
      </c>
      <c r="CX6" s="10">
        <v>0</v>
      </c>
      <c r="CY6" s="10">
        <v>0</v>
      </c>
      <c r="CZ6" s="10">
        <v>1</v>
      </c>
      <c r="DA6" s="10">
        <v>0</v>
      </c>
      <c r="DB6" s="10">
        <v>0</v>
      </c>
      <c r="DC6" s="10">
        <v>0</v>
      </c>
      <c r="DD6" s="10">
        <v>1</v>
      </c>
      <c r="DE6" s="10">
        <v>0</v>
      </c>
      <c r="DF6" s="10">
        <v>1</v>
      </c>
      <c r="DG6" s="10">
        <v>0</v>
      </c>
      <c r="DH6" s="10">
        <v>0</v>
      </c>
      <c r="DI6" s="10">
        <v>1</v>
      </c>
      <c r="DJ6" s="10">
        <v>0</v>
      </c>
    </row>
    <row r="7" spans="1:114" ht="15.5" x14ac:dyDescent="0.35">
      <c r="A7" s="7" t="s">
        <v>366</v>
      </c>
      <c r="B7" s="2" t="s">
        <v>322</v>
      </c>
      <c r="C7" s="2">
        <v>0</v>
      </c>
      <c r="D7" s="2">
        <v>0</v>
      </c>
      <c r="E7" s="2">
        <v>0</v>
      </c>
      <c r="F7" s="2">
        <v>1</v>
      </c>
      <c r="G7" s="2">
        <v>0</v>
      </c>
      <c r="H7" s="1">
        <v>4</v>
      </c>
      <c r="I7" s="2">
        <v>1</v>
      </c>
      <c r="J7" s="2">
        <v>0</v>
      </c>
      <c r="K7" s="2">
        <v>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1</v>
      </c>
      <c r="T7" s="2">
        <v>1</v>
      </c>
      <c r="U7" s="2">
        <v>0</v>
      </c>
      <c r="V7" s="10">
        <v>1</v>
      </c>
      <c r="W7" s="10">
        <v>0</v>
      </c>
      <c r="X7" s="10">
        <v>0</v>
      </c>
      <c r="Y7" s="2">
        <v>0</v>
      </c>
      <c r="Z7" s="2">
        <v>0</v>
      </c>
      <c r="AA7" s="2">
        <v>1</v>
      </c>
      <c r="AB7" s="2">
        <v>0</v>
      </c>
      <c r="AC7" s="2">
        <v>0</v>
      </c>
      <c r="AD7" s="2">
        <v>0</v>
      </c>
      <c r="AE7" s="2">
        <v>100</v>
      </c>
      <c r="AF7" s="2">
        <v>5</v>
      </c>
      <c r="AG7" s="2">
        <v>0</v>
      </c>
      <c r="AH7" s="2">
        <v>1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1</v>
      </c>
      <c r="AP7" s="2">
        <v>0</v>
      </c>
      <c r="AQ7" s="2">
        <v>1</v>
      </c>
      <c r="AR7" s="2">
        <v>10</v>
      </c>
      <c r="AS7" s="2">
        <v>1</v>
      </c>
      <c r="AT7" s="2">
        <v>0</v>
      </c>
      <c r="AU7" s="10">
        <v>0</v>
      </c>
      <c r="AV7" s="10">
        <v>1</v>
      </c>
      <c r="AW7" s="2">
        <v>0</v>
      </c>
      <c r="AX7" s="2">
        <v>0</v>
      </c>
      <c r="AY7" s="2">
        <v>1</v>
      </c>
      <c r="AZ7" s="2">
        <v>0</v>
      </c>
      <c r="BA7" s="2">
        <v>0</v>
      </c>
      <c r="BB7" s="2">
        <v>1</v>
      </c>
      <c r="BC7" s="2">
        <v>1</v>
      </c>
      <c r="BD7" s="10">
        <v>0</v>
      </c>
      <c r="BE7" s="10">
        <v>1</v>
      </c>
      <c r="BF7" s="10">
        <v>0</v>
      </c>
      <c r="BG7" s="10">
        <v>0</v>
      </c>
      <c r="BH7" s="10">
        <v>1</v>
      </c>
      <c r="BI7" s="10">
        <v>0</v>
      </c>
      <c r="BJ7" s="10">
        <v>0</v>
      </c>
      <c r="BK7" s="10">
        <v>1</v>
      </c>
      <c r="BL7" s="10">
        <v>0</v>
      </c>
      <c r="BM7" s="10">
        <v>0</v>
      </c>
      <c r="BN7" s="10">
        <v>1</v>
      </c>
      <c r="BO7" s="10">
        <v>0</v>
      </c>
      <c r="BP7" s="10">
        <v>1</v>
      </c>
      <c r="BQ7" s="10">
        <v>0</v>
      </c>
      <c r="BR7" s="10" t="s">
        <v>370</v>
      </c>
      <c r="BS7" s="10" t="s">
        <v>370</v>
      </c>
      <c r="BT7" s="10">
        <v>6</v>
      </c>
      <c r="BU7" s="10">
        <v>6</v>
      </c>
      <c r="BV7" s="2">
        <v>4</v>
      </c>
      <c r="BW7" s="2">
        <v>6</v>
      </c>
      <c r="BX7" s="2">
        <v>5</v>
      </c>
      <c r="BY7" s="2">
        <v>5</v>
      </c>
      <c r="BZ7" s="2">
        <v>5</v>
      </c>
      <c r="CA7" s="2">
        <v>6</v>
      </c>
      <c r="CB7" s="2">
        <v>4</v>
      </c>
      <c r="CC7" s="2">
        <v>1</v>
      </c>
      <c r="CD7" s="2">
        <v>0</v>
      </c>
      <c r="CE7" s="2">
        <v>0</v>
      </c>
      <c r="CF7" s="2">
        <v>0</v>
      </c>
      <c r="CG7" s="2">
        <v>0</v>
      </c>
      <c r="CH7" s="2">
        <v>1</v>
      </c>
      <c r="CI7" s="10">
        <v>0</v>
      </c>
      <c r="CJ7" s="10">
        <v>0</v>
      </c>
      <c r="CK7" s="10">
        <v>0</v>
      </c>
      <c r="CL7" s="10">
        <v>1</v>
      </c>
      <c r="CM7" s="10">
        <v>0</v>
      </c>
      <c r="CN7" s="10">
        <v>1</v>
      </c>
      <c r="CO7" s="10">
        <v>0</v>
      </c>
      <c r="CP7" s="10">
        <v>0</v>
      </c>
      <c r="CQ7" s="10" t="s">
        <v>370</v>
      </c>
      <c r="CR7" s="10" t="s">
        <v>370</v>
      </c>
      <c r="CS7" s="10">
        <v>0</v>
      </c>
      <c r="CT7" s="10">
        <v>1</v>
      </c>
      <c r="CU7" s="10">
        <v>0</v>
      </c>
      <c r="CV7" s="10">
        <v>0</v>
      </c>
      <c r="CW7" s="10">
        <v>1</v>
      </c>
      <c r="CX7" s="10">
        <v>0</v>
      </c>
      <c r="CY7" s="10" t="s">
        <v>370</v>
      </c>
      <c r="CZ7" s="10" t="s">
        <v>370</v>
      </c>
      <c r="DA7" s="10" t="s">
        <v>370</v>
      </c>
      <c r="DB7" s="10">
        <v>0</v>
      </c>
      <c r="DC7" s="10">
        <v>0</v>
      </c>
      <c r="DD7" s="10">
        <v>1</v>
      </c>
      <c r="DE7" s="10" t="s">
        <v>370</v>
      </c>
      <c r="DF7" s="10" t="s">
        <v>370</v>
      </c>
      <c r="DG7" s="10" t="s">
        <v>370</v>
      </c>
      <c r="DH7" s="10">
        <v>1</v>
      </c>
      <c r="DI7" s="10">
        <v>0</v>
      </c>
      <c r="DJ7" s="10">
        <v>0</v>
      </c>
    </row>
    <row r="8" spans="1:114" ht="15.5" x14ac:dyDescent="0.35">
      <c r="A8" s="7" t="s">
        <v>366</v>
      </c>
      <c r="B8" s="2" t="s">
        <v>323</v>
      </c>
      <c r="C8" s="2">
        <v>0</v>
      </c>
      <c r="D8" s="2">
        <v>0</v>
      </c>
      <c r="E8" s="2">
        <v>0</v>
      </c>
      <c r="F8" s="2">
        <v>0</v>
      </c>
      <c r="G8" s="2">
        <v>1</v>
      </c>
      <c r="H8" s="1">
        <v>5</v>
      </c>
      <c r="I8" s="10">
        <v>1</v>
      </c>
      <c r="J8" s="10">
        <v>0</v>
      </c>
      <c r="K8" s="10">
        <v>1</v>
      </c>
      <c r="L8" s="10">
        <v>0</v>
      </c>
      <c r="M8" s="10">
        <v>0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1</v>
      </c>
      <c r="T8" s="10">
        <v>1</v>
      </c>
      <c r="U8" s="10">
        <v>0</v>
      </c>
      <c r="V8" s="10">
        <v>1</v>
      </c>
      <c r="W8" s="10">
        <v>1</v>
      </c>
      <c r="X8" s="10">
        <v>1</v>
      </c>
      <c r="Y8" s="10">
        <v>0</v>
      </c>
      <c r="Z8" s="10">
        <v>0</v>
      </c>
      <c r="AA8" s="10">
        <v>0</v>
      </c>
      <c r="AB8" s="10">
        <v>0</v>
      </c>
      <c r="AC8" s="10">
        <v>1</v>
      </c>
      <c r="AD8" s="2">
        <v>0</v>
      </c>
      <c r="AE8" s="2">
        <v>50</v>
      </c>
      <c r="AF8" s="2">
        <v>3</v>
      </c>
      <c r="AG8" s="2">
        <v>1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1</v>
      </c>
      <c r="AP8" s="2">
        <v>0</v>
      </c>
      <c r="AQ8" s="2">
        <v>1</v>
      </c>
      <c r="AR8" s="2">
        <v>8</v>
      </c>
      <c r="AS8" s="8">
        <v>1</v>
      </c>
      <c r="AT8" s="10">
        <v>0</v>
      </c>
      <c r="AU8" s="10">
        <v>0</v>
      </c>
      <c r="AV8" s="10">
        <v>1</v>
      </c>
      <c r="AW8" s="2">
        <v>0</v>
      </c>
      <c r="AX8" s="2">
        <v>0</v>
      </c>
      <c r="AY8" s="2">
        <v>1</v>
      </c>
      <c r="AZ8" s="2">
        <v>0</v>
      </c>
      <c r="BA8" s="2">
        <v>0</v>
      </c>
      <c r="BB8" s="2">
        <v>1</v>
      </c>
      <c r="BC8" s="2">
        <v>0</v>
      </c>
      <c r="BD8" s="10">
        <v>1</v>
      </c>
      <c r="BE8" s="10">
        <v>0</v>
      </c>
      <c r="BF8" s="10">
        <v>0</v>
      </c>
      <c r="BG8" s="10">
        <v>0</v>
      </c>
      <c r="BH8" s="10">
        <v>0</v>
      </c>
      <c r="BI8" s="10">
        <v>1</v>
      </c>
      <c r="BJ8" s="10">
        <v>0</v>
      </c>
      <c r="BK8" s="10">
        <v>1</v>
      </c>
      <c r="BL8" s="10">
        <v>0</v>
      </c>
      <c r="BM8" s="10">
        <v>0</v>
      </c>
      <c r="BN8" s="10">
        <v>0</v>
      </c>
      <c r="BO8" s="10">
        <v>1</v>
      </c>
      <c r="BP8" s="10">
        <v>0</v>
      </c>
      <c r="BQ8" s="10">
        <v>1</v>
      </c>
      <c r="BR8" s="10">
        <v>1</v>
      </c>
      <c r="BS8" s="10">
        <v>0</v>
      </c>
      <c r="BT8" s="10">
        <v>6</v>
      </c>
      <c r="BU8" s="10">
        <v>6</v>
      </c>
      <c r="BV8" s="2">
        <v>3</v>
      </c>
      <c r="BW8" s="2">
        <v>7</v>
      </c>
      <c r="BX8" s="2">
        <v>5</v>
      </c>
      <c r="BY8" s="2">
        <v>5</v>
      </c>
      <c r="BZ8" s="2">
        <v>5</v>
      </c>
      <c r="CA8" s="2">
        <v>5</v>
      </c>
      <c r="CB8" s="2">
        <v>6</v>
      </c>
      <c r="CC8" s="2">
        <v>0</v>
      </c>
      <c r="CD8" s="2">
        <v>1</v>
      </c>
      <c r="CE8" s="2">
        <v>0</v>
      </c>
      <c r="CF8" s="2">
        <v>0</v>
      </c>
      <c r="CG8" s="2">
        <v>0</v>
      </c>
      <c r="CH8" s="2">
        <v>1</v>
      </c>
      <c r="CI8" s="10">
        <v>0</v>
      </c>
      <c r="CJ8" s="10">
        <v>0</v>
      </c>
      <c r="CK8" s="10">
        <v>0</v>
      </c>
      <c r="CL8" s="10">
        <v>1</v>
      </c>
      <c r="CM8" s="10" t="s">
        <v>370</v>
      </c>
      <c r="CN8" s="10" t="s">
        <v>370</v>
      </c>
      <c r="CO8" s="10" t="s">
        <v>370</v>
      </c>
      <c r="CP8" s="10" t="s">
        <v>370</v>
      </c>
      <c r="CQ8" s="10" t="s">
        <v>370</v>
      </c>
      <c r="CR8" s="10" t="s">
        <v>370</v>
      </c>
      <c r="CS8" s="10">
        <v>0</v>
      </c>
      <c r="CT8" s="10">
        <v>0</v>
      </c>
      <c r="CU8" s="10">
        <v>1</v>
      </c>
      <c r="CV8" s="10">
        <v>0</v>
      </c>
      <c r="CW8" s="10">
        <v>1</v>
      </c>
      <c r="CX8" s="10">
        <v>0</v>
      </c>
      <c r="CY8" s="10" t="s">
        <v>370</v>
      </c>
      <c r="CZ8" s="10" t="s">
        <v>370</v>
      </c>
      <c r="DA8" s="10" t="s">
        <v>370</v>
      </c>
      <c r="DB8" s="10">
        <v>0</v>
      </c>
      <c r="DC8" s="10">
        <v>0</v>
      </c>
      <c r="DD8" s="10">
        <v>1</v>
      </c>
      <c r="DE8" s="10" t="s">
        <v>370</v>
      </c>
      <c r="DF8" s="10" t="s">
        <v>370</v>
      </c>
      <c r="DG8" s="10" t="s">
        <v>370</v>
      </c>
      <c r="DH8" s="10" t="s">
        <v>370</v>
      </c>
      <c r="DI8" s="10" t="s">
        <v>370</v>
      </c>
      <c r="DJ8" s="10" t="s">
        <v>370</v>
      </c>
    </row>
    <row r="9" spans="1:114" ht="15.5" x14ac:dyDescent="0.35">
      <c r="A9" s="7" t="s">
        <v>366</v>
      </c>
      <c r="B9" s="2" t="s">
        <v>324</v>
      </c>
      <c r="C9" s="2">
        <v>0</v>
      </c>
      <c r="D9" s="2">
        <v>0</v>
      </c>
      <c r="E9" s="2">
        <v>1</v>
      </c>
      <c r="F9" s="2">
        <v>0</v>
      </c>
      <c r="G9" s="2">
        <v>0</v>
      </c>
      <c r="H9" s="1">
        <v>3</v>
      </c>
      <c r="I9" s="10">
        <v>1</v>
      </c>
      <c r="J9" s="10">
        <v>1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1</v>
      </c>
      <c r="T9" s="10">
        <v>1</v>
      </c>
      <c r="U9" s="10">
        <v>0</v>
      </c>
      <c r="V9" s="10">
        <v>1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2">
        <v>1</v>
      </c>
      <c r="AE9" s="2">
        <v>100</v>
      </c>
      <c r="AF9" s="2">
        <v>2</v>
      </c>
      <c r="AG9" s="2">
        <v>1</v>
      </c>
      <c r="AH9" s="2">
        <v>0</v>
      </c>
      <c r="AI9" s="2">
        <v>0</v>
      </c>
      <c r="AJ9" s="2">
        <v>0</v>
      </c>
      <c r="AK9" s="2">
        <v>0</v>
      </c>
      <c r="AL9" s="2">
        <v>1</v>
      </c>
      <c r="AM9" s="2">
        <v>1</v>
      </c>
      <c r="AN9" s="2">
        <v>1</v>
      </c>
      <c r="AO9" s="2">
        <v>1</v>
      </c>
      <c r="AP9" s="2">
        <v>0</v>
      </c>
      <c r="AQ9" s="2">
        <v>1</v>
      </c>
      <c r="AR9" s="2">
        <v>10</v>
      </c>
      <c r="AS9" s="2">
        <v>1</v>
      </c>
      <c r="AT9" s="2">
        <v>0</v>
      </c>
      <c r="AU9" s="2">
        <v>0</v>
      </c>
      <c r="AV9" s="2">
        <v>1</v>
      </c>
      <c r="AW9" s="2">
        <v>0</v>
      </c>
      <c r="AX9" s="2">
        <v>0</v>
      </c>
      <c r="AY9" s="2">
        <v>1</v>
      </c>
      <c r="AZ9" s="2">
        <v>0</v>
      </c>
      <c r="BA9" s="2">
        <v>0</v>
      </c>
      <c r="BB9" s="2">
        <v>1</v>
      </c>
      <c r="BC9" s="2">
        <v>0</v>
      </c>
      <c r="BD9" s="10">
        <v>1</v>
      </c>
      <c r="BE9" s="10">
        <v>0</v>
      </c>
      <c r="BF9" s="10">
        <v>0</v>
      </c>
      <c r="BG9" s="10">
        <v>0</v>
      </c>
      <c r="BH9" s="10">
        <v>1</v>
      </c>
      <c r="BI9" s="10">
        <v>0</v>
      </c>
      <c r="BJ9" s="10">
        <v>0</v>
      </c>
      <c r="BK9" s="10">
        <v>1</v>
      </c>
      <c r="BL9" s="10">
        <v>0</v>
      </c>
      <c r="BM9" s="10">
        <v>0</v>
      </c>
      <c r="BN9" s="10">
        <v>1</v>
      </c>
      <c r="BO9" s="10">
        <v>0</v>
      </c>
      <c r="BP9" s="10">
        <v>1</v>
      </c>
      <c r="BQ9" s="10">
        <v>1</v>
      </c>
      <c r="BR9" s="10">
        <v>1</v>
      </c>
      <c r="BS9" s="10">
        <v>0</v>
      </c>
      <c r="BT9" s="10">
        <v>7</v>
      </c>
      <c r="BU9" s="10">
        <v>7</v>
      </c>
      <c r="BV9" s="2">
        <v>6</v>
      </c>
      <c r="BW9" s="2">
        <v>7</v>
      </c>
      <c r="BX9" s="2">
        <v>7</v>
      </c>
      <c r="BY9" s="2">
        <v>6</v>
      </c>
      <c r="BZ9" s="2">
        <v>5</v>
      </c>
      <c r="CA9" s="2">
        <v>6</v>
      </c>
      <c r="CB9" s="2">
        <v>6</v>
      </c>
      <c r="CC9" s="2">
        <v>0</v>
      </c>
      <c r="CD9" s="2">
        <v>1</v>
      </c>
      <c r="CE9" s="2">
        <v>0</v>
      </c>
      <c r="CF9" s="2">
        <v>0</v>
      </c>
      <c r="CG9" s="2">
        <v>0</v>
      </c>
      <c r="CH9" s="2">
        <v>0</v>
      </c>
      <c r="CI9" s="10">
        <v>1</v>
      </c>
      <c r="CJ9" s="10">
        <v>0</v>
      </c>
      <c r="CK9" s="10">
        <v>0</v>
      </c>
      <c r="CL9" s="10">
        <v>1</v>
      </c>
      <c r="CM9" s="10">
        <v>0</v>
      </c>
      <c r="CN9" s="10">
        <v>0</v>
      </c>
      <c r="CO9" s="10">
        <v>1</v>
      </c>
      <c r="CP9" s="10">
        <v>0</v>
      </c>
      <c r="CQ9" s="10">
        <v>1</v>
      </c>
      <c r="CR9" s="10">
        <v>0</v>
      </c>
      <c r="CS9" s="10">
        <v>0</v>
      </c>
      <c r="CT9" s="10">
        <v>1</v>
      </c>
      <c r="CU9" s="10">
        <v>0</v>
      </c>
      <c r="CV9" s="10">
        <v>0</v>
      </c>
      <c r="CW9" s="10">
        <v>1</v>
      </c>
      <c r="CX9" s="10">
        <v>0</v>
      </c>
      <c r="CY9" s="10">
        <v>0</v>
      </c>
      <c r="CZ9" s="10">
        <v>0</v>
      </c>
      <c r="DA9" s="10">
        <v>1</v>
      </c>
      <c r="DB9" s="10">
        <v>0</v>
      </c>
      <c r="DC9" s="10">
        <v>1</v>
      </c>
      <c r="DD9" s="10">
        <v>0</v>
      </c>
      <c r="DE9" s="10">
        <v>0</v>
      </c>
      <c r="DF9" s="10">
        <v>1</v>
      </c>
      <c r="DG9" s="10">
        <v>0</v>
      </c>
      <c r="DH9" s="10">
        <v>0</v>
      </c>
      <c r="DI9" s="10">
        <v>1</v>
      </c>
      <c r="DJ9" s="10">
        <v>0</v>
      </c>
    </row>
    <row r="10" spans="1:114" ht="15.5" x14ac:dyDescent="0.35">
      <c r="A10" s="7" t="s">
        <v>366</v>
      </c>
      <c r="B10" s="2" t="s">
        <v>325</v>
      </c>
      <c r="C10" s="2">
        <v>0</v>
      </c>
      <c r="D10" s="2">
        <v>0</v>
      </c>
      <c r="E10" s="2">
        <v>0</v>
      </c>
      <c r="F10" s="2">
        <v>1</v>
      </c>
      <c r="G10" s="2">
        <v>0</v>
      </c>
      <c r="H10" s="1">
        <v>4</v>
      </c>
      <c r="I10" s="10">
        <v>1</v>
      </c>
      <c r="J10" s="10">
        <v>1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1</v>
      </c>
      <c r="T10" s="10">
        <v>1</v>
      </c>
      <c r="U10" s="10">
        <v>0</v>
      </c>
      <c r="V10" s="10">
        <v>1</v>
      </c>
      <c r="W10" s="10">
        <v>0</v>
      </c>
      <c r="X10" s="10">
        <v>1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2">
        <v>1</v>
      </c>
      <c r="AE10" s="2">
        <v>60</v>
      </c>
      <c r="AF10" s="2">
        <v>4</v>
      </c>
      <c r="AG10" s="2">
        <v>1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1</v>
      </c>
      <c r="AP10" s="2">
        <v>0</v>
      </c>
      <c r="AQ10" s="2">
        <v>1</v>
      </c>
      <c r="AR10" s="2">
        <v>10</v>
      </c>
      <c r="AS10" s="2">
        <v>1</v>
      </c>
      <c r="AT10" s="2">
        <v>0</v>
      </c>
      <c r="AU10" s="2">
        <v>1</v>
      </c>
      <c r="AV10" s="2">
        <v>0</v>
      </c>
      <c r="AW10" s="2">
        <v>0</v>
      </c>
      <c r="AX10" s="2">
        <v>0</v>
      </c>
      <c r="AY10" s="2">
        <v>1</v>
      </c>
      <c r="AZ10" s="2">
        <v>0</v>
      </c>
      <c r="BA10" s="2">
        <v>1</v>
      </c>
      <c r="BB10" s="2">
        <v>0</v>
      </c>
      <c r="BC10" s="2">
        <v>0</v>
      </c>
      <c r="BD10" s="10">
        <v>1</v>
      </c>
      <c r="BE10" s="10">
        <v>0</v>
      </c>
      <c r="BF10" s="10">
        <v>0</v>
      </c>
      <c r="BG10" s="10">
        <v>0</v>
      </c>
      <c r="BH10" s="10">
        <v>0</v>
      </c>
      <c r="BI10" s="10">
        <v>0</v>
      </c>
      <c r="BJ10" s="10">
        <v>0</v>
      </c>
      <c r="BK10" s="10">
        <v>0</v>
      </c>
      <c r="BL10" s="10">
        <v>1</v>
      </c>
      <c r="BM10" s="10">
        <v>0</v>
      </c>
      <c r="BN10" s="10">
        <v>0</v>
      </c>
      <c r="BO10" s="10">
        <v>1</v>
      </c>
      <c r="BP10" s="10">
        <v>0</v>
      </c>
      <c r="BQ10" s="10">
        <v>1</v>
      </c>
      <c r="BR10" s="10">
        <v>0</v>
      </c>
      <c r="BS10" s="10">
        <v>1</v>
      </c>
      <c r="BT10" s="10">
        <v>7</v>
      </c>
      <c r="BU10" s="10">
        <v>6</v>
      </c>
      <c r="BV10" s="2">
        <v>4</v>
      </c>
      <c r="BW10" s="2">
        <v>6</v>
      </c>
      <c r="BX10" s="2">
        <v>2</v>
      </c>
      <c r="BY10" s="2">
        <v>4</v>
      </c>
      <c r="BZ10" s="2">
        <v>5</v>
      </c>
      <c r="CA10" s="2">
        <v>5</v>
      </c>
      <c r="CB10" s="2">
        <v>5</v>
      </c>
      <c r="CC10" s="2">
        <v>0</v>
      </c>
      <c r="CD10" s="2">
        <v>1</v>
      </c>
      <c r="CE10" s="2">
        <v>0</v>
      </c>
      <c r="CF10" s="2">
        <v>0</v>
      </c>
      <c r="CG10" s="2">
        <v>0</v>
      </c>
      <c r="CH10" s="2">
        <v>1</v>
      </c>
      <c r="CI10" s="10">
        <v>0</v>
      </c>
      <c r="CJ10" s="10">
        <v>0</v>
      </c>
      <c r="CK10" s="10">
        <v>0</v>
      </c>
      <c r="CL10" s="10">
        <v>1</v>
      </c>
      <c r="CM10" s="10">
        <v>0</v>
      </c>
      <c r="CN10" s="10">
        <v>1</v>
      </c>
      <c r="CO10" s="10">
        <v>0</v>
      </c>
      <c r="CP10" s="10">
        <v>0</v>
      </c>
      <c r="CQ10" s="10">
        <v>1</v>
      </c>
      <c r="CR10" s="10">
        <v>0</v>
      </c>
      <c r="CS10" s="10">
        <v>0</v>
      </c>
      <c r="CT10" s="10">
        <v>0</v>
      </c>
      <c r="CU10" s="10">
        <v>1</v>
      </c>
      <c r="CV10" s="10">
        <v>0</v>
      </c>
      <c r="CW10" s="10">
        <v>0</v>
      </c>
      <c r="CX10" s="10">
        <v>1</v>
      </c>
      <c r="CY10" s="10">
        <v>0</v>
      </c>
      <c r="CZ10" s="10">
        <v>1</v>
      </c>
      <c r="DA10" s="10">
        <v>0</v>
      </c>
      <c r="DB10" s="10">
        <v>0</v>
      </c>
      <c r="DC10" s="10">
        <v>0</v>
      </c>
      <c r="DD10" s="10">
        <v>1</v>
      </c>
      <c r="DE10" s="10">
        <v>0</v>
      </c>
      <c r="DF10" s="10">
        <v>1</v>
      </c>
      <c r="DG10" s="10">
        <v>0</v>
      </c>
      <c r="DH10" s="10">
        <v>1</v>
      </c>
      <c r="DI10" s="10">
        <v>0</v>
      </c>
      <c r="DJ10" s="10">
        <v>0</v>
      </c>
    </row>
    <row r="11" spans="1:114" ht="15.5" x14ac:dyDescent="0.35">
      <c r="A11" s="7" t="s">
        <v>366</v>
      </c>
      <c r="B11" s="2" t="s">
        <v>326</v>
      </c>
      <c r="C11" s="2">
        <v>0</v>
      </c>
      <c r="D11" s="2">
        <v>1</v>
      </c>
      <c r="E11" s="2">
        <v>0</v>
      </c>
      <c r="F11" s="2">
        <v>0</v>
      </c>
      <c r="G11" s="2">
        <v>0</v>
      </c>
      <c r="H11" s="1">
        <v>2</v>
      </c>
      <c r="I11" s="10">
        <v>1</v>
      </c>
      <c r="J11" s="10">
        <v>1</v>
      </c>
      <c r="K11" s="15">
        <v>0</v>
      </c>
      <c r="L11" s="15">
        <v>0</v>
      </c>
      <c r="M11" s="15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1</v>
      </c>
      <c r="T11" s="10">
        <v>1</v>
      </c>
      <c r="U11" s="10">
        <v>0</v>
      </c>
      <c r="V11" s="10">
        <v>1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1</v>
      </c>
      <c r="AC11" s="10">
        <v>0</v>
      </c>
      <c r="AD11" s="2">
        <v>0</v>
      </c>
      <c r="AE11" s="2">
        <v>100</v>
      </c>
      <c r="AF11" s="2">
        <v>3</v>
      </c>
      <c r="AG11" s="2">
        <v>1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1</v>
      </c>
      <c r="AQ11" s="2">
        <v>1</v>
      </c>
      <c r="AR11" s="2">
        <v>10</v>
      </c>
      <c r="AS11" s="2">
        <v>1</v>
      </c>
      <c r="AT11" s="2">
        <v>0</v>
      </c>
      <c r="AU11" s="2">
        <v>0</v>
      </c>
      <c r="AV11" s="2">
        <v>1</v>
      </c>
      <c r="AW11" s="2">
        <v>0</v>
      </c>
      <c r="AX11" s="2">
        <v>0</v>
      </c>
      <c r="AY11" s="2">
        <v>1</v>
      </c>
      <c r="AZ11" s="2">
        <v>0</v>
      </c>
      <c r="BA11" s="2">
        <v>0</v>
      </c>
      <c r="BB11" s="2">
        <v>1</v>
      </c>
      <c r="BC11" s="2">
        <v>0</v>
      </c>
      <c r="BD11" s="10">
        <v>1</v>
      </c>
      <c r="BE11" s="10">
        <v>0</v>
      </c>
      <c r="BF11" s="10">
        <v>0</v>
      </c>
      <c r="BG11" s="10">
        <v>0</v>
      </c>
      <c r="BH11" s="10">
        <v>1</v>
      </c>
      <c r="BI11" s="10">
        <v>0</v>
      </c>
      <c r="BJ11" s="10">
        <v>0</v>
      </c>
      <c r="BK11" s="10">
        <v>1</v>
      </c>
      <c r="BL11" s="10">
        <v>0</v>
      </c>
      <c r="BM11" s="10">
        <v>0</v>
      </c>
      <c r="BN11" s="10">
        <v>0</v>
      </c>
      <c r="BO11" s="10">
        <v>1</v>
      </c>
      <c r="BP11" s="10">
        <v>0</v>
      </c>
      <c r="BQ11" s="10">
        <v>1</v>
      </c>
      <c r="BR11" s="10">
        <v>0</v>
      </c>
      <c r="BS11" s="10">
        <v>1</v>
      </c>
      <c r="BT11" s="10">
        <v>7</v>
      </c>
      <c r="BU11" s="10">
        <v>5</v>
      </c>
      <c r="BV11" s="2">
        <v>4</v>
      </c>
      <c r="BW11" s="2">
        <v>4</v>
      </c>
      <c r="BX11" s="2">
        <v>4</v>
      </c>
      <c r="BY11" s="2">
        <v>4</v>
      </c>
      <c r="BZ11" s="2">
        <v>4</v>
      </c>
      <c r="CA11" s="2">
        <v>4</v>
      </c>
      <c r="CB11" s="2">
        <v>4</v>
      </c>
      <c r="CC11" s="2">
        <v>0</v>
      </c>
      <c r="CD11" s="2">
        <v>1</v>
      </c>
      <c r="CE11" s="2">
        <v>0</v>
      </c>
      <c r="CF11" s="2">
        <v>0</v>
      </c>
      <c r="CG11" s="2">
        <v>0</v>
      </c>
      <c r="CH11" s="2">
        <v>1</v>
      </c>
      <c r="CI11" s="10">
        <v>0</v>
      </c>
      <c r="CJ11" s="10">
        <v>1</v>
      </c>
      <c r="CK11" s="10">
        <v>0</v>
      </c>
      <c r="CL11" s="10">
        <v>0</v>
      </c>
      <c r="CM11" s="10">
        <v>0</v>
      </c>
      <c r="CN11" s="10">
        <v>1</v>
      </c>
      <c r="CO11" s="10">
        <v>0</v>
      </c>
      <c r="CP11" s="10">
        <v>0</v>
      </c>
      <c r="CQ11" s="10">
        <v>1</v>
      </c>
      <c r="CR11" s="10">
        <v>0</v>
      </c>
      <c r="CS11" s="10">
        <v>0</v>
      </c>
      <c r="CT11" s="10">
        <v>0</v>
      </c>
      <c r="CU11" s="10">
        <v>1</v>
      </c>
      <c r="CV11" s="10">
        <v>0</v>
      </c>
      <c r="CW11" s="10">
        <v>1</v>
      </c>
      <c r="CX11" s="10">
        <v>0</v>
      </c>
      <c r="CY11" s="10">
        <v>1</v>
      </c>
      <c r="CZ11" s="10">
        <v>0</v>
      </c>
      <c r="DA11" s="10">
        <v>0</v>
      </c>
      <c r="DB11" s="10">
        <v>0</v>
      </c>
      <c r="DC11" s="10">
        <v>0</v>
      </c>
      <c r="DD11" s="10">
        <v>1</v>
      </c>
      <c r="DE11" s="10">
        <v>1</v>
      </c>
      <c r="DF11" s="10">
        <v>0</v>
      </c>
      <c r="DG11" s="10">
        <v>0</v>
      </c>
      <c r="DH11" s="10">
        <v>1</v>
      </c>
      <c r="DI11" s="10">
        <v>0</v>
      </c>
      <c r="DJ11" s="10">
        <v>0</v>
      </c>
    </row>
    <row r="12" spans="1:114" ht="15.5" x14ac:dyDescent="0.35">
      <c r="A12" s="7" t="s">
        <v>366</v>
      </c>
      <c r="B12" s="2" t="s">
        <v>327</v>
      </c>
      <c r="C12" s="2">
        <v>0</v>
      </c>
      <c r="D12" s="2">
        <v>0</v>
      </c>
      <c r="E12" s="2">
        <v>0</v>
      </c>
      <c r="F12" s="2">
        <v>0</v>
      </c>
      <c r="G12" s="2">
        <v>1</v>
      </c>
      <c r="H12" s="1">
        <v>5</v>
      </c>
      <c r="I12" s="10">
        <v>1</v>
      </c>
      <c r="J12" s="10" t="s">
        <v>370</v>
      </c>
      <c r="K12" s="10" t="s">
        <v>370</v>
      </c>
      <c r="L12" s="10" t="s">
        <v>370</v>
      </c>
      <c r="M12" s="10" t="s">
        <v>370</v>
      </c>
      <c r="N12" s="10" t="s">
        <v>370</v>
      </c>
      <c r="O12" s="10">
        <v>0</v>
      </c>
      <c r="P12" s="10">
        <v>0</v>
      </c>
      <c r="Q12" s="10">
        <v>0</v>
      </c>
      <c r="R12" s="10">
        <v>0</v>
      </c>
      <c r="S12" s="10">
        <v>1</v>
      </c>
      <c r="T12" s="10">
        <v>1</v>
      </c>
      <c r="U12" s="10">
        <v>0</v>
      </c>
      <c r="V12" s="10">
        <v>1</v>
      </c>
      <c r="W12" s="10">
        <v>0</v>
      </c>
      <c r="X12" s="10">
        <v>1</v>
      </c>
      <c r="Y12" s="10">
        <v>0</v>
      </c>
      <c r="Z12" s="10">
        <v>0</v>
      </c>
      <c r="AA12" s="10">
        <v>1</v>
      </c>
      <c r="AB12" s="10">
        <v>0</v>
      </c>
      <c r="AC12" s="10">
        <v>0</v>
      </c>
      <c r="AD12" s="10">
        <v>0</v>
      </c>
      <c r="AE12" s="10">
        <v>100</v>
      </c>
      <c r="AF12" s="10">
        <v>3</v>
      </c>
      <c r="AG12" s="10">
        <v>0</v>
      </c>
      <c r="AH12" s="10">
        <v>1</v>
      </c>
      <c r="AI12" s="10">
        <v>0</v>
      </c>
      <c r="AJ12" s="10">
        <v>0</v>
      </c>
      <c r="AK12" s="10">
        <v>0</v>
      </c>
      <c r="AL12" s="10">
        <v>0</v>
      </c>
      <c r="AM12" s="10">
        <v>0</v>
      </c>
      <c r="AN12" s="10">
        <v>0</v>
      </c>
      <c r="AO12" s="10">
        <v>1</v>
      </c>
      <c r="AP12" s="10">
        <v>0</v>
      </c>
      <c r="AQ12" s="10">
        <v>1</v>
      </c>
      <c r="AR12" s="10">
        <v>8</v>
      </c>
      <c r="AS12" s="10">
        <v>1</v>
      </c>
      <c r="AT12" s="10">
        <v>0</v>
      </c>
      <c r="AU12" s="10">
        <v>1</v>
      </c>
      <c r="AV12" s="10">
        <v>0</v>
      </c>
      <c r="AW12" s="10">
        <v>0</v>
      </c>
      <c r="AX12" s="10">
        <v>0</v>
      </c>
      <c r="AY12" s="10">
        <v>1</v>
      </c>
      <c r="AZ12" s="10">
        <v>1</v>
      </c>
      <c r="BA12" s="10">
        <v>0</v>
      </c>
      <c r="BB12" s="10">
        <v>0</v>
      </c>
      <c r="BC12" s="10">
        <v>1</v>
      </c>
      <c r="BD12" s="10">
        <v>0</v>
      </c>
      <c r="BE12" s="10">
        <v>1</v>
      </c>
      <c r="BF12" s="10">
        <v>0</v>
      </c>
      <c r="BG12" s="10">
        <v>1</v>
      </c>
      <c r="BH12" s="10">
        <v>1</v>
      </c>
      <c r="BI12" s="10">
        <v>0</v>
      </c>
      <c r="BJ12" s="10">
        <v>1</v>
      </c>
      <c r="BK12" s="10">
        <v>0</v>
      </c>
      <c r="BL12" s="10">
        <v>1</v>
      </c>
      <c r="BM12" s="10">
        <v>0</v>
      </c>
      <c r="BN12" s="10">
        <v>1</v>
      </c>
      <c r="BO12" s="10">
        <v>0</v>
      </c>
      <c r="BP12" s="10">
        <v>0</v>
      </c>
      <c r="BQ12" s="10">
        <v>1</v>
      </c>
      <c r="BR12" s="10">
        <v>1</v>
      </c>
      <c r="BS12" s="10">
        <v>1</v>
      </c>
      <c r="BT12" s="10">
        <v>7</v>
      </c>
      <c r="BU12" s="10">
        <v>7</v>
      </c>
      <c r="BV12" s="2">
        <v>6</v>
      </c>
      <c r="BW12" s="2">
        <v>6</v>
      </c>
      <c r="BX12" s="2">
        <v>3</v>
      </c>
      <c r="BY12" s="2">
        <v>4</v>
      </c>
      <c r="BZ12" s="2">
        <v>5</v>
      </c>
      <c r="CA12" s="2">
        <v>5</v>
      </c>
      <c r="CB12" s="2">
        <v>5</v>
      </c>
      <c r="CC12" s="2">
        <v>0</v>
      </c>
      <c r="CD12" s="2">
        <v>0</v>
      </c>
      <c r="CE12" s="2">
        <v>1</v>
      </c>
      <c r="CF12" s="2">
        <v>0</v>
      </c>
      <c r="CG12" s="2">
        <v>0</v>
      </c>
      <c r="CH12" s="2">
        <v>0</v>
      </c>
      <c r="CI12" s="10">
        <v>1</v>
      </c>
      <c r="CJ12" s="10">
        <v>0</v>
      </c>
      <c r="CK12" s="10">
        <v>0</v>
      </c>
      <c r="CL12" s="10">
        <v>1</v>
      </c>
      <c r="CM12" s="10">
        <v>0</v>
      </c>
      <c r="CN12" s="10">
        <v>0</v>
      </c>
      <c r="CO12" s="10">
        <v>1</v>
      </c>
      <c r="CP12" s="10">
        <v>0</v>
      </c>
      <c r="CQ12" s="10">
        <v>1</v>
      </c>
      <c r="CR12" s="10">
        <v>0</v>
      </c>
      <c r="CS12" s="10">
        <v>0</v>
      </c>
      <c r="CT12" s="10">
        <v>1</v>
      </c>
      <c r="CU12" s="10">
        <v>0</v>
      </c>
      <c r="CV12" s="10">
        <v>0</v>
      </c>
      <c r="CW12" s="10">
        <v>1</v>
      </c>
      <c r="CX12" s="10">
        <v>0</v>
      </c>
      <c r="CY12" s="10">
        <v>0</v>
      </c>
      <c r="CZ12" s="10">
        <v>0</v>
      </c>
      <c r="DA12" s="10">
        <v>1</v>
      </c>
      <c r="DB12" s="10">
        <v>0</v>
      </c>
      <c r="DC12" s="10">
        <v>0</v>
      </c>
      <c r="DD12" s="10">
        <v>1</v>
      </c>
      <c r="DE12" s="10">
        <v>0</v>
      </c>
      <c r="DF12" s="10">
        <v>1</v>
      </c>
      <c r="DG12" s="10">
        <v>0</v>
      </c>
      <c r="DH12" s="10">
        <v>0</v>
      </c>
      <c r="DI12" s="10">
        <v>0</v>
      </c>
      <c r="DJ12" s="10">
        <v>1</v>
      </c>
    </row>
    <row r="13" spans="1:114" ht="15.5" x14ac:dyDescent="0.35">
      <c r="A13" s="7" t="s">
        <v>366</v>
      </c>
      <c r="B13" s="2" t="s">
        <v>328</v>
      </c>
      <c r="C13" s="2">
        <v>0</v>
      </c>
      <c r="D13" s="2">
        <v>1</v>
      </c>
      <c r="E13" s="2">
        <v>0</v>
      </c>
      <c r="F13" s="2">
        <v>0</v>
      </c>
      <c r="G13" s="2">
        <v>0</v>
      </c>
      <c r="H13" s="1">
        <v>2</v>
      </c>
      <c r="I13" s="10">
        <v>1</v>
      </c>
      <c r="J13" s="10">
        <v>1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1</v>
      </c>
      <c r="T13" s="10">
        <v>1</v>
      </c>
      <c r="U13" s="10">
        <v>0</v>
      </c>
      <c r="V13" s="10">
        <v>1</v>
      </c>
      <c r="W13" s="10">
        <v>0</v>
      </c>
      <c r="X13" s="10">
        <v>0</v>
      </c>
      <c r="Y13" s="10">
        <v>0</v>
      </c>
      <c r="Z13" s="10">
        <v>0</v>
      </c>
      <c r="AA13" s="10">
        <v>0</v>
      </c>
      <c r="AB13" s="10">
        <v>0</v>
      </c>
      <c r="AC13" s="10">
        <v>0</v>
      </c>
      <c r="AD13" s="10">
        <v>1</v>
      </c>
      <c r="AE13" s="10">
        <v>100</v>
      </c>
      <c r="AF13" s="10">
        <v>2</v>
      </c>
      <c r="AG13" s="10">
        <v>1</v>
      </c>
      <c r="AH13" s="10">
        <v>0</v>
      </c>
      <c r="AI13" s="10">
        <v>0</v>
      </c>
      <c r="AJ13" s="10">
        <v>0</v>
      </c>
      <c r="AK13" s="10">
        <v>0</v>
      </c>
      <c r="AL13" s="10">
        <v>1</v>
      </c>
      <c r="AM13" s="10">
        <v>1</v>
      </c>
      <c r="AN13" s="10">
        <v>1</v>
      </c>
      <c r="AO13" s="10">
        <v>1</v>
      </c>
      <c r="AP13" s="10">
        <v>0</v>
      </c>
      <c r="AQ13" s="10">
        <v>1</v>
      </c>
      <c r="AR13" s="10">
        <v>10</v>
      </c>
      <c r="AS13" s="10">
        <v>1</v>
      </c>
      <c r="AT13" s="10">
        <v>0</v>
      </c>
      <c r="AU13" s="10">
        <v>0</v>
      </c>
      <c r="AV13" s="10">
        <v>1</v>
      </c>
      <c r="AW13" s="10">
        <v>0</v>
      </c>
      <c r="AX13" s="10">
        <v>0</v>
      </c>
      <c r="AY13" s="10">
        <v>1</v>
      </c>
      <c r="AZ13" s="10">
        <v>0</v>
      </c>
      <c r="BA13" s="10">
        <v>0</v>
      </c>
      <c r="BB13" s="10">
        <v>1</v>
      </c>
      <c r="BC13" s="10">
        <v>1</v>
      </c>
      <c r="BD13" s="10">
        <v>0</v>
      </c>
      <c r="BE13" s="10">
        <v>1</v>
      </c>
      <c r="BF13" s="10">
        <v>0</v>
      </c>
      <c r="BG13" s="10">
        <v>0</v>
      </c>
      <c r="BH13" s="10">
        <v>1</v>
      </c>
      <c r="BI13" s="10">
        <v>1</v>
      </c>
      <c r="BJ13" s="10">
        <v>0</v>
      </c>
      <c r="BK13" s="10">
        <v>1</v>
      </c>
      <c r="BL13" s="10">
        <v>0</v>
      </c>
      <c r="BM13" s="10">
        <v>0</v>
      </c>
      <c r="BN13" s="10">
        <v>1</v>
      </c>
      <c r="BO13" s="10">
        <v>0</v>
      </c>
      <c r="BP13" s="10">
        <v>1</v>
      </c>
      <c r="BQ13" s="10">
        <v>0</v>
      </c>
      <c r="BR13" s="10">
        <v>1</v>
      </c>
      <c r="BS13" s="10">
        <v>1</v>
      </c>
      <c r="BT13" s="10">
        <v>7</v>
      </c>
      <c r="BU13" s="10">
        <v>7</v>
      </c>
      <c r="BV13" s="2">
        <v>6</v>
      </c>
      <c r="BW13" s="2">
        <v>7</v>
      </c>
      <c r="BX13" s="2">
        <v>7</v>
      </c>
      <c r="BY13" s="2">
        <v>6</v>
      </c>
      <c r="BZ13" s="2">
        <v>4</v>
      </c>
      <c r="CA13" s="2">
        <v>6</v>
      </c>
      <c r="CB13" s="2">
        <v>6</v>
      </c>
      <c r="CC13" s="2">
        <v>1</v>
      </c>
      <c r="CD13" s="2">
        <v>0</v>
      </c>
      <c r="CE13" s="2">
        <v>0</v>
      </c>
      <c r="CF13" s="2">
        <v>0</v>
      </c>
      <c r="CG13" s="2">
        <v>0</v>
      </c>
      <c r="CH13" s="2">
        <v>1</v>
      </c>
      <c r="CI13" s="10">
        <v>0</v>
      </c>
      <c r="CJ13" s="10">
        <v>0</v>
      </c>
      <c r="CK13" s="10">
        <v>0</v>
      </c>
      <c r="CL13" s="10">
        <v>1</v>
      </c>
      <c r="CM13" s="10">
        <v>0</v>
      </c>
      <c r="CN13" s="10">
        <v>1</v>
      </c>
      <c r="CO13" s="10">
        <v>0</v>
      </c>
      <c r="CP13" s="10">
        <v>0</v>
      </c>
      <c r="CQ13" s="10">
        <v>1</v>
      </c>
      <c r="CR13" s="10">
        <v>0</v>
      </c>
      <c r="CS13" s="10">
        <v>0</v>
      </c>
      <c r="CT13" s="10">
        <v>1</v>
      </c>
      <c r="CU13" s="10">
        <v>0</v>
      </c>
      <c r="CV13" s="10">
        <v>0</v>
      </c>
      <c r="CW13" s="10">
        <v>1</v>
      </c>
      <c r="CX13" s="10">
        <v>0</v>
      </c>
      <c r="CY13" s="10" t="s">
        <v>370</v>
      </c>
      <c r="CZ13" s="10" t="s">
        <v>370</v>
      </c>
      <c r="DA13" s="10" t="s">
        <v>370</v>
      </c>
      <c r="DB13" s="10">
        <v>1</v>
      </c>
      <c r="DC13" s="10">
        <v>0</v>
      </c>
      <c r="DD13" s="10">
        <v>0</v>
      </c>
      <c r="DE13" s="10">
        <v>0</v>
      </c>
      <c r="DF13" s="10">
        <v>1</v>
      </c>
      <c r="DG13" s="10">
        <v>0</v>
      </c>
      <c r="DH13" s="10">
        <v>0</v>
      </c>
      <c r="DI13" s="10">
        <v>1</v>
      </c>
      <c r="DJ13" s="10">
        <v>0</v>
      </c>
    </row>
    <row r="14" spans="1:114" ht="15.5" x14ac:dyDescent="0.35">
      <c r="A14" s="7" t="s">
        <v>366</v>
      </c>
      <c r="B14" s="2" t="s">
        <v>329</v>
      </c>
      <c r="C14" s="2">
        <v>0</v>
      </c>
      <c r="D14" s="2">
        <v>0</v>
      </c>
      <c r="E14" s="2">
        <v>1</v>
      </c>
      <c r="F14" s="2">
        <v>0</v>
      </c>
      <c r="G14" s="2">
        <v>0</v>
      </c>
      <c r="H14" s="1">
        <v>3</v>
      </c>
      <c r="I14" s="10">
        <v>1</v>
      </c>
      <c r="J14" s="10">
        <v>1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1</v>
      </c>
      <c r="T14" s="10">
        <v>1</v>
      </c>
      <c r="U14" s="10">
        <v>0</v>
      </c>
      <c r="V14" s="10">
        <v>1</v>
      </c>
      <c r="W14" s="10">
        <v>0</v>
      </c>
      <c r="X14" s="10">
        <v>0</v>
      </c>
      <c r="Y14" s="10">
        <v>0</v>
      </c>
      <c r="Z14" s="10">
        <v>1</v>
      </c>
      <c r="AA14" s="10">
        <v>0</v>
      </c>
      <c r="AB14" s="10">
        <v>0</v>
      </c>
      <c r="AC14" s="10">
        <v>0</v>
      </c>
      <c r="AD14" s="10">
        <v>0</v>
      </c>
      <c r="AE14" s="10">
        <v>50</v>
      </c>
      <c r="AF14" s="10">
        <v>1</v>
      </c>
      <c r="AG14" s="10">
        <v>1</v>
      </c>
      <c r="AH14" s="10">
        <v>0</v>
      </c>
      <c r="AI14" s="10">
        <v>0</v>
      </c>
      <c r="AJ14" s="10">
        <v>0</v>
      </c>
      <c r="AK14" s="10">
        <v>0</v>
      </c>
      <c r="AL14" s="10">
        <v>0</v>
      </c>
      <c r="AM14" s="10">
        <v>0</v>
      </c>
      <c r="AN14" s="10">
        <v>0</v>
      </c>
      <c r="AO14" s="10">
        <v>0</v>
      </c>
      <c r="AP14" s="10">
        <v>1</v>
      </c>
      <c r="AQ14" s="10">
        <v>0</v>
      </c>
      <c r="AR14" s="10">
        <v>0</v>
      </c>
      <c r="AS14" s="10" t="s">
        <v>370</v>
      </c>
      <c r="AT14" s="10" t="s">
        <v>370</v>
      </c>
      <c r="AU14" s="10" t="s">
        <v>370</v>
      </c>
      <c r="AV14" s="10" t="s">
        <v>370</v>
      </c>
      <c r="AW14" s="10" t="s">
        <v>370</v>
      </c>
      <c r="AX14" s="10" t="s">
        <v>370</v>
      </c>
      <c r="AY14" s="10">
        <v>1</v>
      </c>
      <c r="AZ14" s="10">
        <v>0</v>
      </c>
      <c r="BA14" s="10">
        <v>1</v>
      </c>
      <c r="BB14" s="10">
        <v>0</v>
      </c>
      <c r="BC14" s="2">
        <v>1</v>
      </c>
      <c r="BD14" s="2">
        <v>0</v>
      </c>
      <c r="BE14" s="2">
        <v>0</v>
      </c>
      <c r="BF14" s="2">
        <v>0</v>
      </c>
      <c r="BG14" s="2">
        <v>1</v>
      </c>
      <c r="BH14" s="2">
        <v>0</v>
      </c>
      <c r="BI14" s="2">
        <v>0</v>
      </c>
      <c r="BJ14" s="10">
        <v>1</v>
      </c>
      <c r="BK14" s="10">
        <v>0</v>
      </c>
      <c r="BL14" s="10">
        <v>1</v>
      </c>
      <c r="BM14" s="10">
        <v>0</v>
      </c>
      <c r="BN14" s="10">
        <v>1</v>
      </c>
      <c r="BO14" s="10">
        <v>0</v>
      </c>
      <c r="BP14" s="10">
        <v>1</v>
      </c>
      <c r="BQ14" s="10">
        <v>0</v>
      </c>
      <c r="BR14" s="10">
        <v>1</v>
      </c>
      <c r="BS14" s="10">
        <v>0</v>
      </c>
      <c r="BT14" s="10">
        <v>7</v>
      </c>
      <c r="BU14" s="10">
        <v>7</v>
      </c>
      <c r="BV14" s="10">
        <v>7</v>
      </c>
      <c r="BW14" s="10">
        <v>7</v>
      </c>
      <c r="BX14" s="7">
        <v>3</v>
      </c>
      <c r="BY14" s="7">
        <v>4</v>
      </c>
      <c r="BZ14" s="7">
        <v>4</v>
      </c>
      <c r="CA14" s="7">
        <v>5</v>
      </c>
      <c r="CB14" s="7">
        <v>4</v>
      </c>
      <c r="CC14" s="10">
        <v>0</v>
      </c>
      <c r="CD14" s="2">
        <v>1</v>
      </c>
      <c r="CE14" s="2">
        <v>0</v>
      </c>
      <c r="CF14" s="2">
        <v>0</v>
      </c>
      <c r="CG14" s="2">
        <v>1</v>
      </c>
      <c r="CH14" s="2">
        <v>0</v>
      </c>
      <c r="CI14" s="10">
        <v>0</v>
      </c>
      <c r="CJ14" s="10">
        <v>0</v>
      </c>
      <c r="CK14" s="10">
        <v>0</v>
      </c>
      <c r="CL14" s="10">
        <v>1</v>
      </c>
      <c r="CM14" s="10">
        <v>0</v>
      </c>
      <c r="CN14" s="10">
        <v>1</v>
      </c>
      <c r="CO14" s="10">
        <v>0</v>
      </c>
      <c r="CP14" s="10">
        <v>0</v>
      </c>
      <c r="CQ14" s="10">
        <v>1</v>
      </c>
      <c r="CR14" s="10">
        <v>0</v>
      </c>
      <c r="CS14" s="10">
        <v>0</v>
      </c>
      <c r="CT14" s="10">
        <v>1</v>
      </c>
      <c r="CU14" s="10">
        <v>0</v>
      </c>
      <c r="CV14" s="10">
        <v>0</v>
      </c>
      <c r="CW14" s="10">
        <v>1</v>
      </c>
      <c r="CX14" s="10">
        <v>0</v>
      </c>
      <c r="CY14" s="10">
        <v>1</v>
      </c>
      <c r="CZ14" s="10">
        <v>0</v>
      </c>
      <c r="DA14" s="10">
        <v>0</v>
      </c>
      <c r="DB14" s="10">
        <v>0</v>
      </c>
      <c r="DC14" s="10">
        <v>1</v>
      </c>
      <c r="DD14" s="10">
        <v>0</v>
      </c>
      <c r="DE14" s="10">
        <v>1</v>
      </c>
      <c r="DF14" s="10">
        <v>0</v>
      </c>
      <c r="DG14" s="10">
        <v>0</v>
      </c>
      <c r="DH14" s="10">
        <v>1</v>
      </c>
      <c r="DI14" s="10">
        <v>0</v>
      </c>
      <c r="DJ14" s="10">
        <v>0</v>
      </c>
    </row>
    <row r="15" spans="1:114" ht="15.5" x14ac:dyDescent="0.35">
      <c r="A15" s="7" t="s">
        <v>366</v>
      </c>
      <c r="B15" s="2" t="s">
        <v>330</v>
      </c>
      <c r="C15" s="2">
        <v>0</v>
      </c>
      <c r="D15" s="2">
        <v>1</v>
      </c>
      <c r="E15" s="2">
        <v>0</v>
      </c>
      <c r="F15" s="2">
        <v>0</v>
      </c>
      <c r="G15" s="2">
        <v>0</v>
      </c>
      <c r="H15" s="1">
        <v>2</v>
      </c>
      <c r="I15" s="10">
        <v>1</v>
      </c>
      <c r="J15" s="10">
        <v>1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1</v>
      </c>
      <c r="T15" s="10">
        <v>1</v>
      </c>
      <c r="U15" s="10">
        <v>0</v>
      </c>
      <c r="V15" s="10">
        <v>1</v>
      </c>
      <c r="W15" s="10">
        <v>0</v>
      </c>
      <c r="X15" s="10">
        <v>0</v>
      </c>
      <c r="Y15" s="10">
        <v>0</v>
      </c>
      <c r="Z15" s="10">
        <v>1</v>
      </c>
      <c r="AA15" s="10">
        <v>0</v>
      </c>
      <c r="AB15" s="10">
        <v>0</v>
      </c>
      <c r="AC15" s="10">
        <v>0</v>
      </c>
      <c r="AD15" s="10">
        <v>0</v>
      </c>
      <c r="AE15" s="10">
        <v>50</v>
      </c>
      <c r="AF15" s="10">
        <v>1</v>
      </c>
      <c r="AG15" s="10">
        <v>1</v>
      </c>
      <c r="AH15" s="10">
        <v>0</v>
      </c>
      <c r="AI15" s="10">
        <v>0</v>
      </c>
      <c r="AJ15" s="10">
        <v>0</v>
      </c>
      <c r="AK15" s="10">
        <v>0</v>
      </c>
      <c r="AL15" s="10">
        <v>0</v>
      </c>
      <c r="AM15" s="10">
        <v>0</v>
      </c>
      <c r="AN15" s="10">
        <v>0</v>
      </c>
      <c r="AO15" s="10">
        <v>0</v>
      </c>
      <c r="AP15" s="10">
        <v>1</v>
      </c>
      <c r="AQ15" s="10">
        <v>0</v>
      </c>
      <c r="AR15" s="10">
        <v>0</v>
      </c>
      <c r="AS15" s="10" t="s">
        <v>370</v>
      </c>
      <c r="AT15" s="10" t="s">
        <v>370</v>
      </c>
      <c r="AU15" s="10" t="s">
        <v>370</v>
      </c>
      <c r="AV15" s="10" t="s">
        <v>370</v>
      </c>
      <c r="AW15" s="10" t="s">
        <v>370</v>
      </c>
      <c r="AX15" s="10" t="s">
        <v>370</v>
      </c>
      <c r="AY15" s="10">
        <v>1</v>
      </c>
      <c r="AZ15" s="10">
        <v>1</v>
      </c>
      <c r="BA15" s="10">
        <v>0</v>
      </c>
      <c r="BB15" s="10">
        <v>0</v>
      </c>
      <c r="BC15" s="2">
        <v>1</v>
      </c>
      <c r="BD15" s="10">
        <v>0</v>
      </c>
      <c r="BE15" s="2">
        <v>0</v>
      </c>
      <c r="BF15" s="2">
        <v>0</v>
      </c>
      <c r="BG15" s="10">
        <v>1</v>
      </c>
      <c r="BH15" s="2">
        <v>1</v>
      </c>
      <c r="BI15" s="2">
        <v>1</v>
      </c>
      <c r="BJ15" s="10">
        <v>0</v>
      </c>
      <c r="BK15" s="10" t="s">
        <v>370</v>
      </c>
      <c r="BL15" s="10" t="s">
        <v>370</v>
      </c>
      <c r="BM15" s="10" t="s">
        <v>370</v>
      </c>
      <c r="BN15" s="10">
        <v>1</v>
      </c>
      <c r="BO15" s="10">
        <v>0</v>
      </c>
      <c r="BP15" s="10">
        <v>1</v>
      </c>
      <c r="BQ15" s="10">
        <v>0</v>
      </c>
      <c r="BR15" s="10">
        <v>1</v>
      </c>
      <c r="BS15" s="10">
        <v>0</v>
      </c>
      <c r="BT15" s="10">
        <v>7</v>
      </c>
      <c r="BU15" s="10">
        <v>7</v>
      </c>
      <c r="BV15" s="10">
        <v>7</v>
      </c>
      <c r="BW15" s="10">
        <v>7</v>
      </c>
      <c r="BX15" s="7">
        <v>7</v>
      </c>
      <c r="BY15" s="7">
        <v>6</v>
      </c>
      <c r="BZ15" s="7">
        <v>5</v>
      </c>
      <c r="CA15" s="7">
        <v>5</v>
      </c>
      <c r="CB15" s="7">
        <v>6</v>
      </c>
      <c r="CC15" s="10">
        <v>0</v>
      </c>
      <c r="CD15" s="2">
        <v>1</v>
      </c>
      <c r="CE15" s="2">
        <v>0</v>
      </c>
      <c r="CF15" s="2">
        <v>0</v>
      </c>
      <c r="CG15" s="2">
        <v>0</v>
      </c>
      <c r="CH15" s="2">
        <v>1</v>
      </c>
      <c r="CI15" s="10">
        <v>0</v>
      </c>
      <c r="CJ15" s="10" t="s">
        <v>370</v>
      </c>
      <c r="CK15" s="10" t="s">
        <v>370</v>
      </c>
      <c r="CL15" s="10" t="s">
        <v>370</v>
      </c>
      <c r="CM15" s="10">
        <v>0</v>
      </c>
      <c r="CN15" s="10">
        <v>1</v>
      </c>
      <c r="CO15" s="10">
        <v>0</v>
      </c>
      <c r="CP15" s="10">
        <v>0</v>
      </c>
      <c r="CQ15" s="10">
        <v>0</v>
      </c>
      <c r="CR15" s="10">
        <v>1</v>
      </c>
      <c r="CS15" s="10" t="s">
        <v>370</v>
      </c>
      <c r="CT15" s="10" t="s">
        <v>370</v>
      </c>
      <c r="CU15" s="10" t="s">
        <v>370</v>
      </c>
      <c r="CV15" s="10">
        <v>0</v>
      </c>
      <c r="CW15" s="10">
        <v>1</v>
      </c>
      <c r="CX15" s="10">
        <v>0</v>
      </c>
      <c r="CY15" s="10">
        <v>1</v>
      </c>
      <c r="CZ15" s="10">
        <v>0</v>
      </c>
      <c r="DA15" s="10">
        <v>0</v>
      </c>
      <c r="DB15" s="10">
        <v>0</v>
      </c>
      <c r="DC15" s="10">
        <v>1</v>
      </c>
      <c r="DD15" s="10">
        <v>0</v>
      </c>
      <c r="DE15" s="10">
        <v>1</v>
      </c>
      <c r="DF15" s="10">
        <v>0</v>
      </c>
      <c r="DG15" s="10">
        <v>0</v>
      </c>
      <c r="DH15" s="10">
        <v>1</v>
      </c>
      <c r="DI15" s="10">
        <v>0</v>
      </c>
      <c r="DJ15" s="10">
        <v>0</v>
      </c>
    </row>
    <row r="16" spans="1:114" ht="15.5" x14ac:dyDescent="0.35">
      <c r="A16" s="7" t="s">
        <v>366</v>
      </c>
      <c r="B16" s="2" t="s">
        <v>331</v>
      </c>
      <c r="C16" s="2">
        <v>0</v>
      </c>
      <c r="D16" s="2">
        <v>0</v>
      </c>
      <c r="E16" s="2">
        <v>0</v>
      </c>
      <c r="F16" s="2">
        <v>0</v>
      </c>
      <c r="G16" s="2">
        <v>1</v>
      </c>
      <c r="H16" s="1">
        <v>5</v>
      </c>
      <c r="I16" s="2">
        <v>0</v>
      </c>
      <c r="J16" s="2">
        <v>0</v>
      </c>
      <c r="K16" s="2">
        <v>1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1</v>
      </c>
      <c r="T16" s="2">
        <v>1</v>
      </c>
      <c r="U16" s="2">
        <v>0</v>
      </c>
      <c r="V16" s="2">
        <v>1</v>
      </c>
      <c r="W16" s="2">
        <v>0</v>
      </c>
      <c r="X16" s="2">
        <v>0</v>
      </c>
      <c r="Y16" s="2">
        <v>0</v>
      </c>
      <c r="Z16" s="10">
        <v>0</v>
      </c>
      <c r="AA16" s="10">
        <v>1</v>
      </c>
      <c r="AB16" s="10">
        <v>0</v>
      </c>
      <c r="AC16" s="10">
        <v>0</v>
      </c>
      <c r="AD16" s="10">
        <v>0</v>
      </c>
      <c r="AE16" s="10">
        <v>50</v>
      </c>
      <c r="AF16" s="10">
        <v>0</v>
      </c>
      <c r="AG16" s="10">
        <v>1</v>
      </c>
      <c r="AH16" s="10">
        <v>0</v>
      </c>
      <c r="AI16" s="10">
        <v>0</v>
      </c>
      <c r="AJ16" s="10">
        <v>0</v>
      </c>
      <c r="AK16" s="10">
        <v>0</v>
      </c>
      <c r="AL16" s="10">
        <v>0</v>
      </c>
      <c r="AM16" s="10">
        <v>0</v>
      </c>
      <c r="AN16" s="10">
        <v>0</v>
      </c>
      <c r="AO16" s="10">
        <v>1</v>
      </c>
      <c r="AP16" s="10">
        <v>0</v>
      </c>
      <c r="AQ16" s="10">
        <v>1</v>
      </c>
      <c r="AR16" s="7">
        <v>1</v>
      </c>
      <c r="AS16" s="10">
        <v>1</v>
      </c>
      <c r="AT16" s="10">
        <v>0</v>
      </c>
      <c r="AU16" s="10">
        <v>1</v>
      </c>
      <c r="AV16" s="10">
        <v>0</v>
      </c>
      <c r="AW16" s="10">
        <v>0</v>
      </c>
      <c r="AX16" s="10">
        <v>0</v>
      </c>
      <c r="AY16" s="10">
        <v>1</v>
      </c>
      <c r="AZ16" s="10">
        <v>1</v>
      </c>
      <c r="BA16" s="10">
        <v>0</v>
      </c>
      <c r="BB16" s="10">
        <v>0</v>
      </c>
      <c r="BC16" s="2">
        <v>0</v>
      </c>
      <c r="BD16" s="10">
        <v>1</v>
      </c>
      <c r="BE16" s="10">
        <v>0</v>
      </c>
      <c r="BF16" s="10">
        <v>0</v>
      </c>
      <c r="BG16" s="10">
        <v>0</v>
      </c>
      <c r="BH16" s="2">
        <v>0</v>
      </c>
      <c r="BI16" s="2">
        <v>1</v>
      </c>
      <c r="BJ16" s="10">
        <v>0</v>
      </c>
      <c r="BK16" s="10">
        <v>1</v>
      </c>
      <c r="BL16" s="10">
        <v>0</v>
      </c>
      <c r="BM16" s="10">
        <v>0</v>
      </c>
      <c r="BN16" s="10">
        <v>1</v>
      </c>
      <c r="BO16" s="10">
        <v>0</v>
      </c>
      <c r="BP16" s="10">
        <v>1</v>
      </c>
      <c r="BQ16" s="10">
        <v>0</v>
      </c>
      <c r="BR16" s="10">
        <v>1</v>
      </c>
      <c r="BS16" s="10">
        <v>0</v>
      </c>
      <c r="BT16" s="10" t="s">
        <v>370</v>
      </c>
      <c r="BU16" s="10" t="s">
        <v>370</v>
      </c>
      <c r="BV16" s="10">
        <v>7</v>
      </c>
      <c r="BW16" s="10" t="s">
        <v>370</v>
      </c>
      <c r="BX16" s="7">
        <v>6</v>
      </c>
      <c r="BY16" s="7">
        <v>6</v>
      </c>
      <c r="BZ16" s="7">
        <v>5</v>
      </c>
      <c r="CA16" s="7">
        <v>6</v>
      </c>
      <c r="CB16" s="7">
        <v>6</v>
      </c>
      <c r="CC16" s="10">
        <v>1</v>
      </c>
      <c r="CD16" s="2">
        <v>0</v>
      </c>
      <c r="CE16" s="2">
        <v>0</v>
      </c>
      <c r="CF16" s="2">
        <v>0</v>
      </c>
      <c r="CG16" s="2">
        <v>0</v>
      </c>
      <c r="CH16" s="2">
        <v>1</v>
      </c>
      <c r="CI16" s="10">
        <v>0</v>
      </c>
      <c r="CJ16" s="10">
        <v>0</v>
      </c>
      <c r="CK16" s="10">
        <v>0</v>
      </c>
      <c r="CL16" s="10">
        <v>1</v>
      </c>
      <c r="CM16" s="10">
        <v>0</v>
      </c>
      <c r="CN16" s="10">
        <v>1</v>
      </c>
      <c r="CO16" s="10">
        <v>0</v>
      </c>
      <c r="CP16" s="10">
        <v>0</v>
      </c>
      <c r="CQ16" s="10" t="s">
        <v>370</v>
      </c>
      <c r="CR16" s="10" t="s">
        <v>370</v>
      </c>
      <c r="CS16" s="10">
        <v>1</v>
      </c>
      <c r="CT16" s="10">
        <v>0</v>
      </c>
      <c r="CU16" s="10">
        <v>0</v>
      </c>
      <c r="CV16" s="10">
        <v>0</v>
      </c>
      <c r="CW16" s="10">
        <v>1</v>
      </c>
      <c r="CX16" s="10">
        <v>0</v>
      </c>
      <c r="CY16" s="10" t="s">
        <v>370</v>
      </c>
      <c r="CZ16" s="10" t="s">
        <v>370</v>
      </c>
      <c r="DA16" s="10" t="s">
        <v>370</v>
      </c>
      <c r="DB16" s="10" t="s">
        <v>370</v>
      </c>
      <c r="DC16" s="10" t="s">
        <v>370</v>
      </c>
      <c r="DD16" s="10" t="s">
        <v>370</v>
      </c>
      <c r="DE16" s="10" t="s">
        <v>370</v>
      </c>
      <c r="DF16" s="10" t="s">
        <v>370</v>
      </c>
      <c r="DG16" s="10" t="s">
        <v>370</v>
      </c>
      <c r="DH16" s="10" t="s">
        <v>370</v>
      </c>
      <c r="DI16" s="10" t="s">
        <v>370</v>
      </c>
      <c r="DJ16" s="10" t="s">
        <v>370</v>
      </c>
    </row>
    <row r="17" spans="1:114" ht="15.5" x14ac:dyDescent="0.35">
      <c r="A17" s="7" t="s">
        <v>366</v>
      </c>
      <c r="B17" s="2" t="s">
        <v>332</v>
      </c>
      <c r="C17" s="2">
        <v>0</v>
      </c>
      <c r="D17" s="2">
        <v>0</v>
      </c>
      <c r="E17" s="2">
        <v>0</v>
      </c>
      <c r="F17" s="2">
        <v>1</v>
      </c>
      <c r="G17" s="2">
        <v>0</v>
      </c>
      <c r="H17" s="1">
        <v>4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1</v>
      </c>
      <c r="O17" s="2">
        <v>0</v>
      </c>
      <c r="P17" s="2">
        <v>0</v>
      </c>
      <c r="Q17" s="2">
        <v>0</v>
      </c>
      <c r="R17" s="2">
        <v>0</v>
      </c>
      <c r="S17" s="2">
        <v>1</v>
      </c>
      <c r="T17" s="2">
        <v>1</v>
      </c>
      <c r="U17" s="2">
        <v>0</v>
      </c>
      <c r="V17" s="2">
        <v>1</v>
      </c>
      <c r="W17" s="2">
        <v>0</v>
      </c>
      <c r="X17" s="2">
        <v>0</v>
      </c>
      <c r="Y17" s="2">
        <v>0</v>
      </c>
      <c r="Z17" s="10">
        <v>0</v>
      </c>
      <c r="AA17" s="10">
        <v>0</v>
      </c>
      <c r="AB17" s="10">
        <v>0</v>
      </c>
      <c r="AC17" s="10">
        <v>0</v>
      </c>
      <c r="AD17" s="7">
        <v>1</v>
      </c>
      <c r="AE17" s="10">
        <v>100</v>
      </c>
      <c r="AF17" s="10">
        <v>0</v>
      </c>
      <c r="AG17" s="10">
        <v>0</v>
      </c>
      <c r="AH17" s="10">
        <v>1</v>
      </c>
      <c r="AI17" s="10">
        <v>0</v>
      </c>
      <c r="AJ17" s="10">
        <v>0</v>
      </c>
      <c r="AK17" s="10">
        <v>0</v>
      </c>
      <c r="AL17" s="10">
        <v>0</v>
      </c>
      <c r="AM17" s="10">
        <v>0</v>
      </c>
      <c r="AN17" s="10">
        <v>0</v>
      </c>
      <c r="AO17" s="10">
        <v>1</v>
      </c>
      <c r="AP17" s="10">
        <v>0</v>
      </c>
      <c r="AQ17" s="10">
        <v>1</v>
      </c>
      <c r="AR17" s="7">
        <v>22</v>
      </c>
      <c r="AS17" s="8">
        <v>1</v>
      </c>
      <c r="AT17" s="10">
        <v>0</v>
      </c>
      <c r="AU17" s="10">
        <v>1</v>
      </c>
      <c r="AV17" s="10">
        <v>0</v>
      </c>
      <c r="AW17" s="10">
        <v>0</v>
      </c>
      <c r="AX17" s="10">
        <v>0</v>
      </c>
      <c r="AY17" s="10">
        <v>1</v>
      </c>
      <c r="AZ17" s="10">
        <v>0</v>
      </c>
      <c r="BA17" s="10">
        <v>1</v>
      </c>
      <c r="BB17" s="10">
        <v>0</v>
      </c>
      <c r="BC17" s="2">
        <v>1</v>
      </c>
      <c r="BD17" s="2">
        <v>0</v>
      </c>
      <c r="BE17" s="2">
        <v>0</v>
      </c>
      <c r="BF17" s="2">
        <v>1</v>
      </c>
      <c r="BG17" s="2">
        <v>0</v>
      </c>
      <c r="BH17" s="2">
        <v>0</v>
      </c>
      <c r="BI17" s="2">
        <v>1</v>
      </c>
      <c r="BJ17" s="10">
        <v>0</v>
      </c>
      <c r="BK17" s="10">
        <v>1</v>
      </c>
      <c r="BL17" s="10">
        <v>0</v>
      </c>
      <c r="BM17" s="10">
        <v>0</v>
      </c>
      <c r="BN17" s="10">
        <v>1</v>
      </c>
      <c r="BO17" s="10">
        <v>0</v>
      </c>
      <c r="BP17" s="10">
        <v>1</v>
      </c>
      <c r="BQ17" s="10">
        <v>0</v>
      </c>
      <c r="BR17" s="10">
        <v>1</v>
      </c>
      <c r="BS17" s="10">
        <v>0</v>
      </c>
      <c r="BT17" s="10">
        <v>7</v>
      </c>
      <c r="BU17" s="10">
        <v>7</v>
      </c>
      <c r="BV17" s="10">
        <v>7</v>
      </c>
      <c r="BW17" s="10" t="s">
        <v>370</v>
      </c>
      <c r="BX17" s="7">
        <v>6</v>
      </c>
      <c r="BY17" s="7">
        <v>6</v>
      </c>
      <c r="BZ17" s="7">
        <v>5</v>
      </c>
      <c r="CA17" s="7">
        <v>4</v>
      </c>
      <c r="CB17" s="7">
        <v>3</v>
      </c>
      <c r="CC17" s="10">
        <v>1</v>
      </c>
      <c r="CD17" s="2">
        <v>0</v>
      </c>
      <c r="CE17" s="2">
        <v>0</v>
      </c>
      <c r="CF17" s="2">
        <v>0</v>
      </c>
      <c r="CG17" s="2">
        <v>0</v>
      </c>
      <c r="CH17" s="2">
        <v>1</v>
      </c>
      <c r="CI17" s="10">
        <v>0</v>
      </c>
      <c r="CJ17" s="10">
        <v>0</v>
      </c>
      <c r="CK17" s="10">
        <v>0</v>
      </c>
      <c r="CL17" s="10">
        <v>1</v>
      </c>
      <c r="CM17" s="10">
        <v>0</v>
      </c>
      <c r="CN17" s="10">
        <v>1</v>
      </c>
      <c r="CO17" s="10">
        <v>0</v>
      </c>
      <c r="CP17" s="10">
        <v>0</v>
      </c>
      <c r="CQ17" s="10">
        <v>1</v>
      </c>
      <c r="CR17" s="10">
        <v>0</v>
      </c>
      <c r="CS17" s="10">
        <v>0</v>
      </c>
      <c r="CT17" s="10">
        <v>0</v>
      </c>
      <c r="CU17" s="10">
        <v>1</v>
      </c>
      <c r="CV17" s="10">
        <v>1</v>
      </c>
      <c r="CW17" s="10">
        <v>0</v>
      </c>
      <c r="CX17" s="10">
        <v>0</v>
      </c>
      <c r="CY17" s="10">
        <v>0</v>
      </c>
      <c r="CZ17" s="10">
        <v>0</v>
      </c>
      <c r="DA17" s="10">
        <v>1</v>
      </c>
      <c r="DB17" s="10">
        <v>0</v>
      </c>
      <c r="DC17" s="10">
        <v>0</v>
      </c>
      <c r="DD17" s="10">
        <v>1</v>
      </c>
      <c r="DE17" s="10">
        <v>0</v>
      </c>
      <c r="DF17" s="10">
        <v>1</v>
      </c>
      <c r="DG17" s="10">
        <v>0</v>
      </c>
      <c r="DH17" s="10">
        <v>1</v>
      </c>
      <c r="DI17" s="10">
        <v>0</v>
      </c>
      <c r="DJ17" s="10">
        <v>0</v>
      </c>
    </row>
    <row r="18" spans="1:114" ht="15.5" x14ac:dyDescent="0.35">
      <c r="A18" s="7" t="s">
        <v>366</v>
      </c>
      <c r="B18" s="2" t="s">
        <v>333</v>
      </c>
      <c r="C18" s="2">
        <v>0</v>
      </c>
      <c r="D18" s="2">
        <v>0</v>
      </c>
      <c r="E18" s="2">
        <v>1</v>
      </c>
      <c r="F18" s="2">
        <v>0</v>
      </c>
      <c r="G18" s="2">
        <v>0</v>
      </c>
      <c r="H18" s="1">
        <v>3</v>
      </c>
      <c r="I18" s="2">
        <v>0</v>
      </c>
      <c r="J18" s="2">
        <v>0</v>
      </c>
      <c r="K18" s="2">
        <v>1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1</v>
      </c>
      <c r="T18" s="2">
        <v>1</v>
      </c>
      <c r="U18" s="2">
        <v>0</v>
      </c>
      <c r="V18" s="2">
        <v>0</v>
      </c>
      <c r="W18" s="2">
        <v>1</v>
      </c>
      <c r="X18" s="2">
        <v>0</v>
      </c>
      <c r="Y18" s="2">
        <v>0</v>
      </c>
      <c r="Z18" s="10">
        <v>0</v>
      </c>
      <c r="AA18" s="10">
        <v>0</v>
      </c>
      <c r="AB18" s="10">
        <v>0</v>
      </c>
      <c r="AC18" s="7">
        <v>1</v>
      </c>
      <c r="AD18" s="10">
        <v>0</v>
      </c>
      <c r="AE18" s="10">
        <v>75</v>
      </c>
      <c r="AF18" s="10">
        <v>7</v>
      </c>
      <c r="AG18" s="10">
        <v>0</v>
      </c>
      <c r="AH18" s="10">
        <v>1</v>
      </c>
      <c r="AI18" s="10">
        <v>0</v>
      </c>
      <c r="AJ18" s="10">
        <v>0</v>
      </c>
      <c r="AK18" s="10">
        <v>0</v>
      </c>
      <c r="AL18" s="10">
        <v>0</v>
      </c>
      <c r="AM18" s="10">
        <v>0</v>
      </c>
      <c r="AN18" s="10">
        <v>0</v>
      </c>
      <c r="AO18" s="10">
        <v>1</v>
      </c>
      <c r="AP18" s="10">
        <v>0</v>
      </c>
      <c r="AQ18" s="10">
        <v>1</v>
      </c>
      <c r="AR18" s="7">
        <v>20</v>
      </c>
      <c r="AS18" s="10">
        <v>1</v>
      </c>
      <c r="AT18" s="10">
        <v>0</v>
      </c>
      <c r="AU18" s="10">
        <v>0</v>
      </c>
      <c r="AV18" s="10">
        <v>0</v>
      </c>
      <c r="AW18" s="10">
        <v>0</v>
      </c>
      <c r="AX18" s="10">
        <v>1</v>
      </c>
      <c r="AY18" s="10">
        <v>1</v>
      </c>
      <c r="AZ18" s="10">
        <v>0</v>
      </c>
      <c r="BA18" s="10">
        <v>1</v>
      </c>
      <c r="BB18" s="10">
        <v>0</v>
      </c>
      <c r="BC18" s="2">
        <v>1</v>
      </c>
      <c r="BD18" s="2">
        <v>0</v>
      </c>
      <c r="BE18" s="2">
        <v>1</v>
      </c>
      <c r="BF18" s="2">
        <v>0</v>
      </c>
      <c r="BG18" s="2">
        <v>0</v>
      </c>
      <c r="BH18" s="2">
        <v>1</v>
      </c>
      <c r="BI18" s="2">
        <v>0</v>
      </c>
      <c r="BJ18" s="10">
        <v>0</v>
      </c>
      <c r="BK18" s="10">
        <v>1</v>
      </c>
      <c r="BL18" s="10">
        <v>0</v>
      </c>
      <c r="BM18" s="10">
        <v>0</v>
      </c>
      <c r="BN18" s="10">
        <v>1</v>
      </c>
      <c r="BO18" s="10">
        <v>0</v>
      </c>
      <c r="BP18" s="10">
        <v>1</v>
      </c>
      <c r="BQ18" s="10">
        <v>0</v>
      </c>
      <c r="BR18" s="10">
        <v>1</v>
      </c>
      <c r="BS18" s="10">
        <v>0</v>
      </c>
      <c r="BT18" s="10">
        <v>7</v>
      </c>
      <c r="BU18" s="10" t="s">
        <v>370</v>
      </c>
      <c r="BV18" s="10" t="s">
        <v>370</v>
      </c>
      <c r="BW18" s="10" t="s">
        <v>370</v>
      </c>
      <c r="BX18" s="7">
        <v>7</v>
      </c>
      <c r="BY18" s="7">
        <v>7</v>
      </c>
      <c r="BZ18" s="7">
        <v>6</v>
      </c>
      <c r="CA18" s="7">
        <v>6</v>
      </c>
      <c r="CB18" s="7">
        <v>4</v>
      </c>
      <c r="CC18" s="10">
        <v>1</v>
      </c>
      <c r="CD18" s="2">
        <v>0</v>
      </c>
      <c r="CE18" s="2">
        <v>0</v>
      </c>
      <c r="CF18" s="2">
        <v>0</v>
      </c>
      <c r="CG18" s="2">
        <v>0</v>
      </c>
      <c r="CH18" s="2">
        <v>1</v>
      </c>
      <c r="CI18" s="10">
        <v>0</v>
      </c>
      <c r="CJ18" s="10">
        <v>0</v>
      </c>
      <c r="CK18" s="10">
        <v>0</v>
      </c>
      <c r="CL18" s="10">
        <v>1</v>
      </c>
      <c r="CM18" s="10">
        <v>0</v>
      </c>
      <c r="CN18" s="10">
        <v>1</v>
      </c>
      <c r="CO18" s="10">
        <v>0</v>
      </c>
      <c r="CP18" s="10">
        <v>0</v>
      </c>
      <c r="CQ18" s="10">
        <v>0</v>
      </c>
      <c r="CR18" s="10">
        <v>1</v>
      </c>
      <c r="CS18" s="10">
        <v>0</v>
      </c>
      <c r="CT18" s="10">
        <v>0</v>
      </c>
      <c r="CU18" s="10">
        <v>1</v>
      </c>
      <c r="CV18" s="10">
        <v>0</v>
      </c>
      <c r="CW18" s="10">
        <v>1</v>
      </c>
      <c r="CX18" s="10">
        <v>0</v>
      </c>
      <c r="CY18" s="10">
        <v>1</v>
      </c>
      <c r="CZ18" s="10">
        <v>0</v>
      </c>
      <c r="DA18" s="10">
        <v>0</v>
      </c>
      <c r="DB18" s="10">
        <v>0</v>
      </c>
      <c r="DC18" s="10">
        <v>0</v>
      </c>
      <c r="DD18" s="10">
        <v>1</v>
      </c>
      <c r="DE18" s="10">
        <v>0</v>
      </c>
      <c r="DF18" s="10">
        <v>1</v>
      </c>
      <c r="DG18" s="10">
        <v>0</v>
      </c>
      <c r="DH18" s="10">
        <v>0</v>
      </c>
      <c r="DI18" s="10">
        <v>1</v>
      </c>
      <c r="DJ18" s="10">
        <v>0</v>
      </c>
    </row>
    <row r="19" spans="1:114" ht="15.5" x14ac:dyDescent="0.35">
      <c r="A19" s="7" t="s">
        <v>366</v>
      </c>
      <c r="B19" s="2" t="s">
        <v>334</v>
      </c>
      <c r="C19" s="2">
        <v>0</v>
      </c>
      <c r="D19" s="2">
        <v>0</v>
      </c>
      <c r="E19" s="2">
        <v>1</v>
      </c>
      <c r="F19" s="2">
        <v>0</v>
      </c>
      <c r="G19" s="2">
        <v>0</v>
      </c>
      <c r="H19" s="1">
        <v>3</v>
      </c>
      <c r="I19" s="2">
        <v>0</v>
      </c>
      <c r="J19" s="2">
        <v>0</v>
      </c>
      <c r="K19" s="2">
        <v>1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1</v>
      </c>
      <c r="T19" s="2">
        <v>1</v>
      </c>
      <c r="U19" s="2">
        <v>0</v>
      </c>
      <c r="V19" s="2">
        <v>0</v>
      </c>
      <c r="W19" s="2">
        <v>1</v>
      </c>
      <c r="X19" s="2">
        <v>0</v>
      </c>
      <c r="Y19" s="2">
        <v>0</v>
      </c>
      <c r="Z19" s="10">
        <v>0</v>
      </c>
      <c r="AA19" s="10">
        <v>0</v>
      </c>
      <c r="AB19" s="10">
        <v>0</v>
      </c>
      <c r="AC19" s="7">
        <v>1</v>
      </c>
      <c r="AD19" s="10">
        <v>0</v>
      </c>
      <c r="AE19" s="10">
        <v>100</v>
      </c>
      <c r="AF19" s="10">
        <v>0</v>
      </c>
      <c r="AG19" s="10">
        <v>0</v>
      </c>
      <c r="AH19" s="10">
        <v>0</v>
      </c>
      <c r="AI19" s="10">
        <v>0</v>
      </c>
      <c r="AJ19" s="7">
        <v>1</v>
      </c>
      <c r="AK19" s="10">
        <v>0</v>
      </c>
      <c r="AL19" s="10">
        <v>0</v>
      </c>
      <c r="AM19" s="10">
        <v>0</v>
      </c>
      <c r="AN19" s="10">
        <v>0</v>
      </c>
      <c r="AO19" s="10">
        <v>1</v>
      </c>
      <c r="AP19" s="10">
        <v>0</v>
      </c>
      <c r="AQ19" s="10">
        <v>1</v>
      </c>
      <c r="AR19" s="7">
        <v>15</v>
      </c>
      <c r="AS19" s="10">
        <v>1</v>
      </c>
      <c r="AT19" s="10">
        <v>0</v>
      </c>
      <c r="AU19" s="10">
        <v>0</v>
      </c>
      <c r="AV19" s="10">
        <v>0</v>
      </c>
      <c r="AW19" s="10">
        <v>1</v>
      </c>
      <c r="AX19" s="10">
        <v>0</v>
      </c>
      <c r="AY19" s="10">
        <v>1</v>
      </c>
      <c r="AZ19" s="10">
        <v>0</v>
      </c>
      <c r="BA19" s="10">
        <v>0</v>
      </c>
      <c r="BB19" s="10">
        <v>1</v>
      </c>
      <c r="BC19" s="2">
        <v>0</v>
      </c>
      <c r="BD19" s="10">
        <v>1</v>
      </c>
      <c r="BE19" s="10">
        <v>0</v>
      </c>
      <c r="BF19" s="10">
        <v>0</v>
      </c>
      <c r="BG19" s="10">
        <v>0</v>
      </c>
      <c r="BH19" s="2">
        <v>1</v>
      </c>
      <c r="BI19" s="2">
        <v>0</v>
      </c>
      <c r="BJ19" s="10">
        <v>0</v>
      </c>
      <c r="BK19" s="10">
        <v>1</v>
      </c>
      <c r="BL19" s="10">
        <v>0</v>
      </c>
      <c r="BM19" s="10">
        <v>0</v>
      </c>
      <c r="BN19" s="10">
        <v>1</v>
      </c>
      <c r="BO19" s="10">
        <v>0</v>
      </c>
      <c r="BP19" s="10">
        <v>1</v>
      </c>
      <c r="BQ19" s="10">
        <v>0</v>
      </c>
      <c r="BR19" s="10">
        <v>1</v>
      </c>
      <c r="BS19" s="10">
        <v>0</v>
      </c>
      <c r="BT19" s="10">
        <v>7</v>
      </c>
      <c r="BU19" s="10">
        <v>7</v>
      </c>
      <c r="BV19" s="10" t="s">
        <v>370</v>
      </c>
      <c r="BW19" s="10">
        <v>7</v>
      </c>
      <c r="BX19" s="7">
        <v>6</v>
      </c>
      <c r="BY19" s="7">
        <v>6</v>
      </c>
      <c r="BZ19" s="7">
        <v>4</v>
      </c>
      <c r="CA19" s="7">
        <v>6</v>
      </c>
      <c r="CB19" s="7">
        <v>6</v>
      </c>
      <c r="CC19" s="10">
        <v>1</v>
      </c>
      <c r="CD19" s="2">
        <v>0</v>
      </c>
      <c r="CE19" s="2">
        <v>0</v>
      </c>
      <c r="CF19" s="2">
        <v>0</v>
      </c>
      <c r="CG19" s="2">
        <v>1</v>
      </c>
      <c r="CH19" s="2">
        <v>0</v>
      </c>
      <c r="CI19" s="10">
        <v>0</v>
      </c>
      <c r="CJ19" s="10">
        <v>0</v>
      </c>
      <c r="CK19" s="10">
        <v>0</v>
      </c>
      <c r="CL19" s="10">
        <v>1</v>
      </c>
      <c r="CM19" s="10">
        <v>0</v>
      </c>
      <c r="CN19" s="10">
        <v>0</v>
      </c>
      <c r="CO19" s="10">
        <v>0</v>
      </c>
      <c r="CP19" s="7">
        <v>1</v>
      </c>
      <c r="CQ19" s="10">
        <v>1</v>
      </c>
      <c r="CR19" s="10">
        <v>0</v>
      </c>
      <c r="CS19" s="10">
        <v>0</v>
      </c>
      <c r="CT19" s="10">
        <v>0</v>
      </c>
      <c r="CU19" s="10">
        <v>1</v>
      </c>
      <c r="CV19" s="10">
        <v>0</v>
      </c>
      <c r="CW19" s="10">
        <v>1</v>
      </c>
      <c r="CX19" s="10">
        <v>0</v>
      </c>
      <c r="CY19" s="10" t="s">
        <v>370</v>
      </c>
      <c r="CZ19" s="10" t="s">
        <v>370</v>
      </c>
      <c r="DA19" s="10" t="s">
        <v>370</v>
      </c>
      <c r="DB19" s="10" t="s">
        <v>370</v>
      </c>
      <c r="DC19" s="10" t="s">
        <v>370</v>
      </c>
      <c r="DD19" s="10" t="s">
        <v>370</v>
      </c>
      <c r="DE19" s="10">
        <v>1</v>
      </c>
      <c r="DF19" s="10">
        <v>0</v>
      </c>
      <c r="DG19" s="10">
        <v>0</v>
      </c>
      <c r="DH19" s="10">
        <v>1</v>
      </c>
      <c r="DI19" s="10">
        <v>0</v>
      </c>
      <c r="DJ19" s="10">
        <v>0</v>
      </c>
    </row>
    <row r="20" spans="1:114" ht="15.5" x14ac:dyDescent="0.35">
      <c r="A20" s="7" t="s">
        <v>366</v>
      </c>
      <c r="B20" s="2" t="s">
        <v>335</v>
      </c>
      <c r="C20" s="2">
        <v>0</v>
      </c>
      <c r="D20" s="2">
        <v>0</v>
      </c>
      <c r="E20" s="2">
        <v>0</v>
      </c>
      <c r="F20" s="2">
        <v>1</v>
      </c>
      <c r="G20" s="2">
        <v>0</v>
      </c>
      <c r="H20" s="1">
        <v>4</v>
      </c>
      <c r="I20" s="2">
        <v>1</v>
      </c>
      <c r="J20" s="2">
        <v>1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1</v>
      </c>
      <c r="T20" s="2">
        <v>1</v>
      </c>
      <c r="U20" s="2">
        <v>0</v>
      </c>
      <c r="V20" s="2">
        <v>0</v>
      </c>
      <c r="W20" s="2">
        <v>1</v>
      </c>
      <c r="X20" s="2">
        <v>0</v>
      </c>
      <c r="Y20" s="2">
        <v>0</v>
      </c>
      <c r="Z20" s="10">
        <v>0</v>
      </c>
      <c r="AA20" s="10">
        <v>0</v>
      </c>
      <c r="AB20" s="10">
        <v>1</v>
      </c>
      <c r="AC20" s="10">
        <v>0</v>
      </c>
      <c r="AD20" s="10">
        <v>0</v>
      </c>
      <c r="AE20" s="10">
        <v>100</v>
      </c>
      <c r="AF20" s="10">
        <v>0</v>
      </c>
      <c r="AG20" s="10">
        <v>0</v>
      </c>
      <c r="AH20" s="10">
        <v>0</v>
      </c>
      <c r="AI20" s="10">
        <v>0</v>
      </c>
      <c r="AJ20" s="10">
        <v>0</v>
      </c>
      <c r="AK20" s="10">
        <v>0</v>
      </c>
      <c r="AL20" s="7">
        <v>1</v>
      </c>
      <c r="AM20" s="10">
        <v>0</v>
      </c>
      <c r="AN20" s="10">
        <v>0</v>
      </c>
      <c r="AO20" s="10">
        <v>1</v>
      </c>
      <c r="AP20" s="10">
        <v>0</v>
      </c>
      <c r="AQ20" s="10">
        <v>1</v>
      </c>
      <c r="AR20" s="7">
        <v>7</v>
      </c>
      <c r="AS20" s="10">
        <v>1</v>
      </c>
      <c r="AT20" s="10">
        <v>0</v>
      </c>
      <c r="AU20" s="10">
        <v>0</v>
      </c>
      <c r="AV20" s="10">
        <v>1</v>
      </c>
      <c r="AW20" s="10">
        <v>0</v>
      </c>
      <c r="AX20" s="10">
        <v>0</v>
      </c>
      <c r="AY20" s="10">
        <v>0</v>
      </c>
      <c r="AZ20" s="10">
        <v>0</v>
      </c>
      <c r="BA20" s="10">
        <v>0</v>
      </c>
      <c r="BB20" s="10">
        <v>1</v>
      </c>
      <c r="BC20" s="2">
        <v>1</v>
      </c>
      <c r="BD20" s="2">
        <v>0</v>
      </c>
      <c r="BE20" s="2">
        <v>0</v>
      </c>
      <c r="BF20" s="2">
        <v>1</v>
      </c>
      <c r="BG20" s="2">
        <v>0</v>
      </c>
      <c r="BH20" s="2">
        <v>0</v>
      </c>
      <c r="BI20" s="2">
        <v>1</v>
      </c>
      <c r="BJ20" s="10">
        <v>0</v>
      </c>
      <c r="BK20" s="10">
        <v>1</v>
      </c>
      <c r="BL20" s="10">
        <v>0</v>
      </c>
      <c r="BM20" s="10">
        <v>0</v>
      </c>
      <c r="BN20" s="10">
        <v>1</v>
      </c>
      <c r="BO20" s="10">
        <v>0</v>
      </c>
      <c r="BP20" s="10">
        <v>0</v>
      </c>
      <c r="BQ20" s="10">
        <v>1</v>
      </c>
      <c r="BR20" s="10">
        <v>1</v>
      </c>
      <c r="BS20" s="10">
        <v>0</v>
      </c>
      <c r="BT20" s="10">
        <v>7</v>
      </c>
      <c r="BU20" s="10">
        <v>7</v>
      </c>
      <c r="BV20" s="10" t="s">
        <v>370</v>
      </c>
      <c r="BW20" s="10">
        <v>7</v>
      </c>
      <c r="BX20" s="7">
        <v>7</v>
      </c>
      <c r="BY20" s="7">
        <v>7</v>
      </c>
      <c r="BZ20" s="7">
        <v>5</v>
      </c>
      <c r="CA20" s="7">
        <v>7</v>
      </c>
      <c r="CB20" s="7">
        <v>5</v>
      </c>
      <c r="CC20" s="10">
        <v>1</v>
      </c>
      <c r="CD20" s="2">
        <v>0</v>
      </c>
      <c r="CE20" s="2">
        <v>0</v>
      </c>
      <c r="CF20" s="2">
        <v>0</v>
      </c>
      <c r="CG20" s="2">
        <v>0</v>
      </c>
      <c r="CH20" s="2">
        <v>0</v>
      </c>
      <c r="CI20" s="7">
        <v>1</v>
      </c>
      <c r="CJ20" s="10">
        <v>0</v>
      </c>
      <c r="CK20" s="10">
        <v>1</v>
      </c>
      <c r="CL20" s="10">
        <v>0</v>
      </c>
      <c r="CM20" s="10">
        <v>0</v>
      </c>
      <c r="CN20" s="10">
        <v>0</v>
      </c>
      <c r="CO20" s="10">
        <v>1</v>
      </c>
      <c r="CP20" s="10">
        <v>0</v>
      </c>
      <c r="CQ20" s="10">
        <v>1</v>
      </c>
      <c r="CR20" s="10">
        <v>0</v>
      </c>
      <c r="CS20" s="10">
        <v>0</v>
      </c>
      <c r="CT20" s="10">
        <v>0</v>
      </c>
      <c r="CU20" s="10">
        <v>1</v>
      </c>
      <c r="CV20" s="10">
        <v>0</v>
      </c>
      <c r="CW20" s="10">
        <v>1</v>
      </c>
      <c r="CX20" s="10">
        <v>0</v>
      </c>
      <c r="CY20" s="10">
        <v>0</v>
      </c>
      <c r="CZ20" s="10">
        <v>0</v>
      </c>
      <c r="DA20" s="10">
        <v>1</v>
      </c>
      <c r="DB20" s="10">
        <v>0</v>
      </c>
      <c r="DC20" s="10">
        <v>0</v>
      </c>
      <c r="DD20" s="10">
        <v>1</v>
      </c>
      <c r="DE20" s="10">
        <v>0</v>
      </c>
      <c r="DF20" s="10">
        <v>0</v>
      </c>
      <c r="DG20" s="10">
        <v>1</v>
      </c>
      <c r="DH20" s="10">
        <v>0</v>
      </c>
      <c r="DI20" s="10">
        <v>0</v>
      </c>
      <c r="DJ20" s="10">
        <v>1</v>
      </c>
    </row>
    <row r="21" spans="1:114" ht="15.5" x14ac:dyDescent="0.35">
      <c r="A21" s="7" t="s">
        <v>366</v>
      </c>
      <c r="B21" s="2" t="s">
        <v>336</v>
      </c>
      <c r="C21" s="2">
        <v>0</v>
      </c>
      <c r="D21" s="2">
        <v>0</v>
      </c>
      <c r="E21" s="2">
        <v>0</v>
      </c>
      <c r="F21" s="2">
        <v>1</v>
      </c>
      <c r="G21" s="2">
        <v>0</v>
      </c>
      <c r="H21" s="1">
        <v>4</v>
      </c>
      <c r="I21" s="2">
        <v>0</v>
      </c>
      <c r="J21" s="2">
        <v>0</v>
      </c>
      <c r="K21" s="2">
        <v>1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1</v>
      </c>
      <c r="T21" s="2">
        <v>1</v>
      </c>
      <c r="U21" s="2">
        <v>0</v>
      </c>
      <c r="V21" s="2">
        <v>1</v>
      </c>
      <c r="W21" s="2">
        <v>0</v>
      </c>
      <c r="X21" s="2">
        <v>0</v>
      </c>
      <c r="Y21" s="2">
        <v>0</v>
      </c>
      <c r="Z21" s="10">
        <v>0</v>
      </c>
      <c r="AA21" s="10">
        <v>0</v>
      </c>
      <c r="AB21" s="10">
        <v>1</v>
      </c>
      <c r="AC21" s="10">
        <v>0</v>
      </c>
      <c r="AD21" s="10">
        <v>0</v>
      </c>
      <c r="AE21" s="10">
        <v>100</v>
      </c>
      <c r="AF21" s="10">
        <v>0</v>
      </c>
      <c r="AG21" s="10">
        <v>0</v>
      </c>
      <c r="AH21" s="10">
        <v>0</v>
      </c>
      <c r="AI21" s="10">
        <v>0</v>
      </c>
      <c r="AJ21" s="10">
        <v>0</v>
      </c>
      <c r="AK21" s="10">
        <v>0</v>
      </c>
      <c r="AL21" s="7">
        <v>1</v>
      </c>
      <c r="AM21" s="10">
        <v>0</v>
      </c>
      <c r="AN21" s="10">
        <v>0</v>
      </c>
      <c r="AO21" s="10">
        <v>1</v>
      </c>
      <c r="AP21" s="10">
        <v>0</v>
      </c>
      <c r="AQ21" s="10">
        <v>1</v>
      </c>
      <c r="AR21" s="7">
        <v>5</v>
      </c>
      <c r="AS21" s="10">
        <v>1</v>
      </c>
      <c r="AT21" s="10">
        <v>0</v>
      </c>
      <c r="AU21" s="10">
        <v>0</v>
      </c>
      <c r="AV21" s="10">
        <v>1</v>
      </c>
      <c r="AW21" s="10">
        <v>0</v>
      </c>
      <c r="AX21" s="10">
        <v>0</v>
      </c>
      <c r="AY21" s="10">
        <v>0</v>
      </c>
      <c r="AZ21" s="10">
        <v>1</v>
      </c>
      <c r="BA21" s="10">
        <v>0</v>
      </c>
      <c r="BB21" s="10">
        <v>0</v>
      </c>
      <c r="BC21" s="2">
        <v>1</v>
      </c>
      <c r="BD21" s="2">
        <v>0</v>
      </c>
      <c r="BE21" s="2">
        <v>1</v>
      </c>
      <c r="BF21" s="2">
        <v>1</v>
      </c>
      <c r="BG21" s="2">
        <v>0</v>
      </c>
      <c r="BH21" s="2">
        <v>1</v>
      </c>
      <c r="BI21" s="2">
        <v>1</v>
      </c>
      <c r="BJ21" s="10">
        <v>0</v>
      </c>
      <c r="BK21" s="10">
        <v>1</v>
      </c>
      <c r="BL21" s="10">
        <v>0</v>
      </c>
      <c r="BM21" s="10">
        <v>0</v>
      </c>
      <c r="BN21" s="10">
        <v>0</v>
      </c>
      <c r="BO21" s="10">
        <v>1</v>
      </c>
      <c r="BP21" s="10">
        <v>0</v>
      </c>
      <c r="BQ21" s="10">
        <v>1</v>
      </c>
      <c r="BR21" s="10">
        <v>1</v>
      </c>
      <c r="BS21" s="10">
        <v>0</v>
      </c>
      <c r="BT21" s="10">
        <v>7</v>
      </c>
      <c r="BU21" s="10">
        <v>7</v>
      </c>
      <c r="BV21" s="10" t="s">
        <v>370</v>
      </c>
      <c r="BW21" s="10">
        <v>7</v>
      </c>
      <c r="BX21" s="7">
        <v>4</v>
      </c>
      <c r="BY21" s="7">
        <v>5</v>
      </c>
      <c r="BZ21" s="7">
        <v>4</v>
      </c>
      <c r="CA21" s="7">
        <v>3</v>
      </c>
      <c r="CB21" s="7">
        <v>2</v>
      </c>
      <c r="CC21" s="10">
        <v>1</v>
      </c>
      <c r="CD21" s="2">
        <v>0</v>
      </c>
      <c r="CE21" s="2">
        <v>0</v>
      </c>
      <c r="CF21" s="2">
        <v>0</v>
      </c>
      <c r="CG21" s="2">
        <v>0</v>
      </c>
      <c r="CH21" s="2">
        <v>1</v>
      </c>
      <c r="CI21" s="10">
        <v>0</v>
      </c>
      <c r="CJ21" s="10">
        <v>0</v>
      </c>
      <c r="CK21" s="10">
        <v>0</v>
      </c>
      <c r="CL21" s="10">
        <v>1</v>
      </c>
      <c r="CM21" s="10">
        <v>0</v>
      </c>
      <c r="CN21" s="10">
        <v>0</v>
      </c>
      <c r="CO21" s="10">
        <v>1</v>
      </c>
      <c r="CP21" s="10">
        <v>0</v>
      </c>
      <c r="CQ21" s="10">
        <v>1</v>
      </c>
      <c r="CR21" s="10">
        <v>0</v>
      </c>
      <c r="CS21" s="10">
        <v>0</v>
      </c>
      <c r="CT21" s="10">
        <v>1</v>
      </c>
      <c r="CU21" s="10">
        <v>0</v>
      </c>
      <c r="CV21" s="10">
        <v>0</v>
      </c>
      <c r="CW21" s="10">
        <v>1</v>
      </c>
      <c r="CX21" s="10">
        <v>0</v>
      </c>
      <c r="CY21" s="10">
        <v>0</v>
      </c>
      <c r="CZ21" s="10">
        <v>1</v>
      </c>
      <c r="DA21" s="10">
        <v>0</v>
      </c>
      <c r="DB21" s="10">
        <v>0</v>
      </c>
      <c r="DC21" s="10">
        <v>0</v>
      </c>
      <c r="DD21" s="10">
        <v>1</v>
      </c>
      <c r="DE21" s="10">
        <v>0</v>
      </c>
      <c r="DF21" s="10">
        <v>1</v>
      </c>
      <c r="DG21" s="10">
        <v>0</v>
      </c>
      <c r="DH21" s="10">
        <v>0</v>
      </c>
      <c r="DI21" s="10">
        <v>1</v>
      </c>
      <c r="DJ21" s="10">
        <v>0</v>
      </c>
    </row>
    <row r="22" spans="1:114" ht="15.5" x14ac:dyDescent="0.35">
      <c r="A22" s="7" t="s">
        <v>366</v>
      </c>
      <c r="B22" s="2" t="s">
        <v>337</v>
      </c>
      <c r="C22" s="2">
        <v>0</v>
      </c>
      <c r="D22" s="2">
        <v>0</v>
      </c>
      <c r="E22" s="2">
        <v>0</v>
      </c>
      <c r="F22" s="2">
        <v>1</v>
      </c>
      <c r="G22" s="2">
        <v>0</v>
      </c>
      <c r="H22" s="1">
        <v>4</v>
      </c>
      <c r="I22" s="2">
        <v>0</v>
      </c>
      <c r="J22" s="2">
        <v>0</v>
      </c>
      <c r="K22" s="2">
        <v>1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1</v>
      </c>
      <c r="T22" s="2">
        <v>1</v>
      </c>
      <c r="U22" s="2">
        <v>0</v>
      </c>
      <c r="V22" s="2">
        <v>1</v>
      </c>
      <c r="W22" s="2">
        <v>0</v>
      </c>
      <c r="X22" s="2">
        <v>0</v>
      </c>
      <c r="Y22" s="2">
        <v>0</v>
      </c>
      <c r="Z22" s="10">
        <v>0</v>
      </c>
      <c r="AA22" s="10">
        <v>1</v>
      </c>
      <c r="AB22" s="10">
        <v>0</v>
      </c>
      <c r="AC22" s="10">
        <v>0</v>
      </c>
      <c r="AD22" s="10">
        <v>0</v>
      </c>
      <c r="AE22" s="10">
        <v>100</v>
      </c>
      <c r="AF22" s="10">
        <v>0</v>
      </c>
      <c r="AG22" s="10">
        <v>1</v>
      </c>
      <c r="AH22" s="10">
        <v>0</v>
      </c>
      <c r="AI22" s="10">
        <v>0</v>
      </c>
      <c r="AJ22" s="10">
        <v>0</v>
      </c>
      <c r="AK22" s="10">
        <v>0</v>
      </c>
      <c r="AL22" s="10">
        <v>0</v>
      </c>
      <c r="AM22" s="10">
        <v>0</v>
      </c>
      <c r="AN22" s="10">
        <v>0</v>
      </c>
      <c r="AO22" s="10">
        <v>1</v>
      </c>
      <c r="AP22" s="10">
        <v>0</v>
      </c>
      <c r="AQ22" s="10">
        <v>1</v>
      </c>
      <c r="AR22" s="7">
        <v>4</v>
      </c>
      <c r="AS22" s="8">
        <v>1</v>
      </c>
      <c r="AT22" s="10">
        <v>0</v>
      </c>
      <c r="AU22" s="10">
        <v>1</v>
      </c>
      <c r="AV22" s="10">
        <v>0</v>
      </c>
      <c r="AW22" s="10">
        <v>0</v>
      </c>
      <c r="AX22" s="10">
        <v>0</v>
      </c>
      <c r="AY22" s="10">
        <v>1</v>
      </c>
      <c r="AZ22" s="10">
        <v>0</v>
      </c>
      <c r="BA22" s="10">
        <v>1</v>
      </c>
      <c r="BB22" s="10">
        <v>0</v>
      </c>
      <c r="BC22" s="2">
        <v>1</v>
      </c>
      <c r="BD22" s="2">
        <v>0</v>
      </c>
      <c r="BE22" s="2">
        <v>0</v>
      </c>
      <c r="BF22" s="2">
        <v>1</v>
      </c>
      <c r="BG22" s="2">
        <v>1</v>
      </c>
      <c r="BH22" s="2">
        <v>0</v>
      </c>
      <c r="BI22" s="2">
        <v>1</v>
      </c>
      <c r="BJ22" s="10">
        <v>1</v>
      </c>
      <c r="BK22" s="10">
        <v>1</v>
      </c>
      <c r="BL22" s="10">
        <v>0</v>
      </c>
      <c r="BM22" s="10">
        <v>0</v>
      </c>
      <c r="BN22" s="10">
        <v>1</v>
      </c>
      <c r="BO22" s="10">
        <v>0</v>
      </c>
      <c r="BP22" s="10">
        <v>1</v>
      </c>
      <c r="BQ22" s="10">
        <v>0</v>
      </c>
      <c r="BR22" s="10">
        <v>1</v>
      </c>
      <c r="BS22" s="10">
        <v>0</v>
      </c>
      <c r="BT22" s="10">
        <v>7</v>
      </c>
      <c r="BU22" s="10">
        <v>7</v>
      </c>
      <c r="BV22" s="10" t="s">
        <v>370</v>
      </c>
      <c r="BW22" s="10" t="s">
        <v>370</v>
      </c>
      <c r="BX22" s="7">
        <v>5</v>
      </c>
      <c r="BY22" s="7">
        <v>5</v>
      </c>
      <c r="BZ22" s="7">
        <v>5</v>
      </c>
      <c r="CA22" s="7">
        <v>4</v>
      </c>
      <c r="CB22" s="7">
        <v>4</v>
      </c>
      <c r="CC22" s="10">
        <v>0</v>
      </c>
      <c r="CD22">
        <v>1</v>
      </c>
      <c r="CE22" s="2">
        <v>0</v>
      </c>
      <c r="CF22" s="2">
        <v>0</v>
      </c>
      <c r="CG22" s="2">
        <v>0</v>
      </c>
      <c r="CH22" s="2">
        <v>1</v>
      </c>
      <c r="CI22" s="10">
        <v>0</v>
      </c>
      <c r="CJ22" s="10">
        <v>0</v>
      </c>
      <c r="CK22" s="10">
        <v>0</v>
      </c>
      <c r="CL22" s="10">
        <v>1</v>
      </c>
      <c r="CM22" s="10">
        <v>0</v>
      </c>
      <c r="CN22" s="10">
        <v>1</v>
      </c>
      <c r="CO22" s="10">
        <v>0</v>
      </c>
      <c r="CP22" s="10">
        <v>0</v>
      </c>
      <c r="CQ22" s="10">
        <v>1</v>
      </c>
      <c r="CR22" s="10">
        <v>0</v>
      </c>
      <c r="CS22" s="10">
        <v>0</v>
      </c>
      <c r="CT22" s="10">
        <v>0</v>
      </c>
      <c r="CU22" s="10">
        <v>1</v>
      </c>
      <c r="CV22" s="10">
        <v>0</v>
      </c>
      <c r="CW22" s="10">
        <v>1</v>
      </c>
      <c r="CX22" s="10">
        <v>0</v>
      </c>
      <c r="CY22" s="10">
        <v>0</v>
      </c>
      <c r="CZ22" s="10">
        <v>1</v>
      </c>
      <c r="DA22" s="10">
        <v>0</v>
      </c>
      <c r="DB22" s="10">
        <v>0</v>
      </c>
      <c r="DC22" s="10">
        <v>0</v>
      </c>
      <c r="DD22" s="10">
        <v>1</v>
      </c>
      <c r="DE22" s="10">
        <v>1</v>
      </c>
      <c r="DF22" s="10">
        <v>0</v>
      </c>
      <c r="DG22" s="10">
        <v>0</v>
      </c>
      <c r="DH22" s="10">
        <v>1</v>
      </c>
      <c r="DI22" s="10">
        <v>0</v>
      </c>
      <c r="DJ22" s="10">
        <v>0</v>
      </c>
    </row>
    <row r="23" spans="1:114" ht="15.5" x14ac:dyDescent="0.35">
      <c r="A23" s="7" t="s">
        <v>366</v>
      </c>
      <c r="B23" s="2" t="s">
        <v>338</v>
      </c>
      <c r="C23" s="2">
        <v>0</v>
      </c>
      <c r="D23" s="2">
        <v>0</v>
      </c>
      <c r="E23" s="2">
        <v>0</v>
      </c>
      <c r="F23" s="2">
        <v>0</v>
      </c>
      <c r="G23" s="2">
        <v>1</v>
      </c>
      <c r="H23" s="1">
        <v>5</v>
      </c>
      <c r="I23" s="2">
        <v>0</v>
      </c>
      <c r="J23" s="2">
        <v>0</v>
      </c>
      <c r="K23" s="2">
        <v>0</v>
      </c>
      <c r="L23" s="2">
        <v>0</v>
      </c>
      <c r="M23" s="2">
        <v>1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1</v>
      </c>
      <c r="T23" s="2">
        <v>1</v>
      </c>
      <c r="U23" s="2">
        <v>0</v>
      </c>
      <c r="V23" s="2">
        <v>1</v>
      </c>
      <c r="W23" s="2">
        <v>0</v>
      </c>
      <c r="X23" s="2">
        <v>0</v>
      </c>
      <c r="Y23" s="2">
        <v>0</v>
      </c>
      <c r="Z23" s="10">
        <v>0</v>
      </c>
      <c r="AA23" s="10">
        <v>0</v>
      </c>
      <c r="AB23" s="10">
        <v>0</v>
      </c>
      <c r="AC23" s="10">
        <v>0</v>
      </c>
      <c r="AD23" s="7">
        <v>1</v>
      </c>
      <c r="AE23" s="10">
        <v>95</v>
      </c>
      <c r="AF23" s="10">
        <v>1</v>
      </c>
      <c r="AG23" s="10">
        <v>1</v>
      </c>
      <c r="AH23" s="10">
        <v>0</v>
      </c>
      <c r="AI23" s="10">
        <v>0</v>
      </c>
      <c r="AJ23" s="10">
        <v>0</v>
      </c>
      <c r="AK23" s="10">
        <v>0</v>
      </c>
      <c r="AL23" s="10">
        <v>0</v>
      </c>
      <c r="AM23" s="10">
        <v>0</v>
      </c>
      <c r="AN23" s="10">
        <v>0</v>
      </c>
      <c r="AO23" s="10">
        <v>1</v>
      </c>
      <c r="AP23" s="10">
        <v>0</v>
      </c>
      <c r="AQ23" s="10">
        <v>1</v>
      </c>
      <c r="AR23" s="7">
        <v>10</v>
      </c>
      <c r="AS23" s="8">
        <v>1</v>
      </c>
      <c r="AT23" s="10">
        <v>0</v>
      </c>
      <c r="AU23" s="10">
        <v>0</v>
      </c>
      <c r="AV23" s="10">
        <v>1</v>
      </c>
      <c r="AW23" s="10">
        <v>0</v>
      </c>
      <c r="AX23" s="10">
        <v>0</v>
      </c>
      <c r="AY23" s="10">
        <v>1</v>
      </c>
      <c r="AZ23" s="10">
        <v>0</v>
      </c>
      <c r="BA23" s="10">
        <v>1</v>
      </c>
      <c r="BB23" s="10">
        <v>0</v>
      </c>
      <c r="BC23" s="2">
        <v>1</v>
      </c>
      <c r="BD23" s="2">
        <v>0</v>
      </c>
      <c r="BE23" s="2">
        <v>0</v>
      </c>
      <c r="BF23" s="2">
        <v>1</v>
      </c>
      <c r="BG23" s="2">
        <v>0</v>
      </c>
      <c r="BH23" s="2">
        <v>0</v>
      </c>
      <c r="BI23" s="2">
        <v>1</v>
      </c>
      <c r="BJ23" s="10">
        <v>0</v>
      </c>
      <c r="BK23" s="10">
        <v>1</v>
      </c>
      <c r="BL23" s="10">
        <v>0</v>
      </c>
      <c r="BM23" s="10">
        <v>0</v>
      </c>
      <c r="BN23" s="10">
        <v>0</v>
      </c>
      <c r="BO23" s="10">
        <v>1</v>
      </c>
      <c r="BP23" s="10">
        <v>1</v>
      </c>
      <c r="BQ23" s="10">
        <v>0</v>
      </c>
      <c r="BR23" s="10">
        <v>1</v>
      </c>
      <c r="BS23" s="10">
        <v>0</v>
      </c>
      <c r="BT23" s="10">
        <v>7</v>
      </c>
      <c r="BU23" s="10">
        <v>7</v>
      </c>
      <c r="BV23" s="10">
        <v>7</v>
      </c>
      <c r="BW23" s="10" t="s">
        <v>370</v>
      </c>
      <c r="BX23" s="7">
        <v>4</v>
      </c>
      <c r="BY23" s="7">
        <v>3</v>
      </c>
      <c r="BZ23" s="7">
        <v>5</v>
      </c>
      <c r="CA23" s="7">
        <v>5</v>
      </c>
      <c r="CB23" s="7">
        <v>4</v>
      </c>
      <c r="CC23" s="10">
        <v>0</v>
      </c>
      <c r="CD23">
        <v>1</v>
      </c>
      <c r="CE23" s="2">
        <v>0</v>
      </c>
      <c r="CF23" s="2">
        <v>0</v>
      </c>
      <c r="CG23" s="2">
        <v>0</v>
      </c>
      <c r="CH23" s="2">
        <v>1</v>
      </c>
      <c r="CI23" s="10">
        <v>0</v>
      </c>
      <c r="CJ23" s="10">
        <v>0</v>
      </c>
      <c r="CK23" s="10">
        <v>0</v>
      </c>
      <c r="CL23" s="10">
        <v>1</v>
      </c>
      <c r="CM23" s="10">
        <v>0</v>
      </c>
      <c r="CN23" s="10">
        <v>1</v>
      </c>
      <c r="CO23" s="10">
        <v>0</v>
      </c>
      <c r="CP23" s="10">
        <v>0</v>
      </c>
      <c r="CQ23" s="10">
        <v>1</v>
      </c>
      <c r="CR23" s="10">
        <v>0</v>
      </c>
      <c r="CS23" s="10">
        <v>0</v>
      </c>
      <c r="CT23" s="10">
        <v>1</v>
      </c>
      <c r="CU23" s="10">
        <v>0</v>
      </c>
      <c r="CV23" s="10">
        <v>0</v>
      </c>
      <c r="CW23" s="10">
        <v>0</v>
      </c>
      <c r="CX23" s="10">
        <v>1</v>
      </c>
      <c r="CY23" s="10">
        <v>0</v>
      </c>
      <c r="CZ23" s="10">
        <v>1</v>
      </c>
      <c r="DA23" s="10">
        <v>0</v>
      </c>
      <c r="DB23" s="10">
        <v>0</v>
      </c>
      <c r="DC23" s="10">
        <v>0</v>
      </c>
      <c r="DD23" s="10">
        <v>1</v>
      </c>
      <c r="DE23" s="10">
        <v>0</v>
      </c>
      <c r="DF23" s="10">
        <v>1</v>
      </c>
      <c r="DG23" s="10">
        <v>0</v>
      </c>
      <c r="DH23" s="10">
        <v>0</v>
      </c>
      <c r="DI23" s="10">
        <v>1</v>
      </c>
      <c r="DJ23" s="10">
        <v>0</v>
      </c>
    </row>
    <row r="24" spans="1:114" ht="15.5" x14ac:dyDescent="0.35">
      <c r="A24" s="7" t="s">
        <v>366</v>
      </c>
      <c r="B24" s="2" t="s">
        <v>339</v>
      </c>
      <c r="C24" s="2">
        <v>0</v>
      </c>
      <c r="D24" s="2">
        <v>0</v>
      </c>
      <c r="E24" s="2">
        <v>1</v>
      </c>
      <c r="F24" s="2">
        <v>0</v>
      </c>
      <c r="G24" s="2">
        <v>0</v>
      </c>
      <c r="H24" s="1">
        <v>3</v>
      </c>
      <c r="I24" s="2">
        <v>0</v>
      </c>
      <c r="J24" s="2">
        <v>0</v>
      </c>
      <c r="K24" s="2">
        <v>1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1</v>
      </c>
      <c r="T24" s="2">
        <v>1</v>
      </c>
      <c r="U24" s="10">
        <v>0</v>
      </c>
      <c r="V24" s="10">
        <v>1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1</v>
      </c>
      <c r="AC24" s="10">
        <v>0</v>
      </c>
      <c r="AD24" s="10">
        <v>0</v>
      </c>
      <c r="AE24" s="10">
        <v>80</v>
      </c>
      <c r="AF24" s="10">
        <v>0</v>
      </c>
      <c r="AG24" s="10">
        <v>1</v>
      </c>
      <c r="AH24" s="10">
        <v>0</v>
      </c>
      <c r="AI24" s="10">
        <v>0</v>
      </c>
      <c r="AJ24" s="10">
        <v>0</v>
      </c>
      <c r="AK24" s="10">
        <v>0</v>
      </c>
      <c r="AL24" s="10">
        <v>0</v>
      </c>
      <c r="AM24" s="10">
        <v>0</v>
      </c>
      <c r="AN24" s="10">
        <v>0</v>
      </c>
      <c r="AO24" s="10">
        <v>1</v>
      </c>
      <c r="AP24" s="10">
        <v>0</v>
      </c>
      <c r="AQ24" s="10">
        <v>1</v>
      </c>
      <c r="AR24" s="7">
        <v>5</v>
      </c>
      <c r="AS24" s="10">
        <v>1</v>
      </c>
      <c r="AT24" s="10">
        <v>0</v>
      </c>
      <c r="AU24" s="10">
        <v>0</v>
      </c>
      <c r="AV24" s="10">
        <v>1</v>
      </c>
      <c r="AW24" s="10">
        <v>0</v>
      </c>
      <c r="AX24" s="10">
        <v>0</v>
      </c>
      <c r="AY24" s="10">
        <v>1</v>
      </c>
      <c r="AZ24" s="10">
        <v>0</v>
      </c>
      <c r="BA24" s="10">
        <v>0</v>
      </c>
      <c r="BB24" s="10">
        <v>1</v>
      </c>
      <c r="BC24" s="2">
        <v>1</v>
      </c>
      <c r="BD24" s="2">
        <v>0</v>
      </c>
      <c r="BE24" s="2">
        <v>1</v>
      </c>
      <c r="BF24" s="2">
        <v>0</v>
      </c>
      <c r="BG24" s="2">
        <v>0</v>
      </c>
      <c r="BH24" s="2">
        <v>1</v>
      </c>
      <c r="BI24" s="2">
        <v>0</v>
      </c>
      <c r="BJ24" s="10">
        <v>0</v>
      </c>
      <c r="BK24" s="10">
        <v>1</v>
      </c>
      <c r="BL24" s="10">
        <v>0</v>
      </c>
      <c r="BM24" s="10">
        <v>0</v>
      </c>
      <c r="BN24" s="10">
        <v>1</v>
      </c>
      <c r="BO24" s="10">
        <v>0</v>
      </c>
      <c r="BP24" s="10">
        <v>1</v>
      </c>
      <c r="BQ24" s="10">
        <v>0</v>
      </c>
      <c r="BR24" s="10">
        <v>1</v>
      </c>
      <c r="BS24" s="10">
        <v>0</v>
      </c>
      <c r="BT24" s="10">
        <v>7</v>
      </c>
      <c r="BU24" s="10">
        <v>7</v>
      </c>
      <c r="BV24" s="10" t="s">
        <v>370</v>
      </c>
      <c r="BW24" s="10" t="s">
        <v>370</v>
      </c>
      <c r="BX24" s="7">
        <v>4</v>
      </c>
      <c r="BY24" s="7">
        <v>3</v>
      </c>
      <c r="BZ24" s="7">
        <v>4</v>
      </c>
      <c r="CA24" s="7">
        <v>6</v>
      </c>
      <c r="CB24" s="7">
        <v>6</v>
      </c>
      <c r="CC24" s="10">
        <v>0</v>
      </c>
      <c r="CD24">
        <v>1</v>
      </c>
      <c r="CE24" s="2">
        <v>0</v>
      </c>
      <c r="CF24" s="2">
        <v>0</v>
      </c>
      <c r="CG24" s="2">
        <v>0</v>
      </c>
      <c r="CH24" s="2">
        <v>0</v>
      </c>
      <c r="CI24" s="7">
        <v>1</v>
      </c>
      <c r="CJ24" s="10">
        <v>0</v>
      </c>
      <c r="CK24" s="10">
        <v>0</v>
      </c>
      <c r="CL24" s="10">
        <v>1</v>
      </c>
      <c r="CM24" s="10">
        <v>0</v>
      </c>
      <c r="CN24" s="10">
        <v>0</v>
      </c>
      <c r="CO24" s="10">
        <v>1</v>
      </c>
      <c r="CP24" s="10">
        <v>0</v>
      </c>
      <c r="CQ24" s="10">
        <v>1</v>
      </c>
      <c r="CR24" s="10">
        <v>0</v>
      </c>
      <c r="CS24" s="10">
        <v>0</v>
      </c>
      <c r="CT24" s="10">
        <v>0</v>
      </c>
      <c r="CU24" s="10">
        <v>1</v>
      </c>
      <c r="CV24" s="10">
        <v>0</v>
      </c>
      <c r="CW24" s="10">
        <v>1</v>
      </c>
      <c r="CX24" s="10">
        <v>0</v>
      </c>
      <c r="CY24" s="10">
        <v>0</v>
      </c>
      <c r="CZ24" s="10">
        <v>0</v>
      </c>
      <c r="DA24" s="10">
        <v>1</v>
      </c>
      <c r="DB24" s="10">
        <v>0</v>
      </c>
      <c r="DC24" s="10">
        <v>1</v>
      </c>
      <c r="DD24" s="10">
        <v>0</v>
      </c>
      <c r="DE24" s="10">
        <v>0</v>
      </c>
      <c r="DF24" s="10">
        <v>1</v>
      </c>
      <c r="DG24" s="10">
        <v>0</v>
      </c>
      <c r="DH24" s="10">
        <v>0</v>
      </c>
      <c r="DI24" s="10">
        <v>1</v>
      </c>
      <c r="DJ24" s="10">
        <v>0</v>
      </c>
    </row>
    <row r="25" spans="1:114" ht="15.5" x14ac:dyDescent="0.35">
      <c r="A25" s="7" t="s">
        <v>366</v>
      </c>
      <c r="B25" s="2" t="s">
        <v>340</v>
      </c>
      <c r="C25" s="2">
        <v>0</v>
      </c>
      <c r="D25" s="2">
        <v>0</v>
      </c>
      <c r="E25" s="2">
        <v>0</v>
      </c>
      <c r="F25" s="2">
        <v>1</v>
      </c>
      <c r="G25" s="2">
        <v>0</v>
      </c>
      <c r="H25" s="1">
        <v>4</v>
      </c>
      <c r="I25" s="2">
        <v>0</v>
      </c>
      <c r="J25" s="2">
        <v>0</v>
      </c>
      <c r="K25" s="2">
        <v>0</v>
      </c>
      <c r="L25" s="2">
        <v>1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1</v>
      </c>
      <c r="T25" s="2">
        <v>1</v>
      </c>
      <c r="U25" s="10">
        <v>0</v>
      </c>
      <c r="V25" s="10" t="s">
        <v>370</v>
      </c>
      <c r="W25" s="10" t="s">
        <v>370</v>
      </c>
      <c r="X25" s="10" t="s">
        <v>370</v>
      </c>
      <c r="Y25" s="10" t="s">
        <v>370</v>
      </c>
      <c r="Z25" s="10">
        <v>0</v>
      </c>
      <c r="AA25" s="10">
        <v>0</v>
      </c>
      <c r="AB25" s="10">
        <v>0</v>
      </c>
      <c r="AC25" s="10">
        <v>0</v>
      </c>
      <c r="AD25" s="7">
        <v>1</v>
      </c>
      <c r="AE25" s="10">
        <v>80</v>
      </c>
      <c r="AF25" s="10">
        <v>0</v>
      </c>
      <c r="AG25" s="10">
        <v>1</v>
      </c>
      <c r="AH25" s="10">
        <v>0</v>
      </c>
      <c r="AI25" s="10">
        <v>0</v>
      </c>
      <c r="AJ25" s="10">
        <v>0</v>
      </c>
      <c r="AK25" s="10">
        <v>0</v>
      </c>
      <c r="AL25" s="10">
        <v>0</v>
      </c>
      <c r="AM25" s="10">
        <v>0</v>
      </c>
      <c r="AN25" s="10">
        <v>0</v>
      </c>
      <c r="AO25" s="10">
        <v>1</v>
      </c>
      <c r="AP25" s="10">
        <v>0</v>
      </c>
      <c r="AQ25" s="10">
        <v>1</v>
      </c>
      <c r="AR25" s="7">
        <v>10</v>
      </c>
      <c r="AS25" s="10">
        <v>1</v>
      </c>
      <c r="AT25" s="10">
        <v>0</v>
      </c>
      <c r="AU25" s="10">
        <v>0</v>
      </c>
      <c r="AV25" s="10">
        <v>0</v>
      </c>
      <c r="AW25" s="10">
        <v>1</v>
      </c>
      <c r="AX25" s="10">
        <v>0</v>
      </c>
      <c r="AY25" s="10">
        <v>1</v>
      </c>
      <c r="AZ25" s="10">
        <v>0</v>
      </c>
      <c r="BA25" s="10">
        <v>1</v>
      </c>
      <c r="BB25" s="10">
        <v>0</v>
      </c>
      <c r="BC25" s="2">
        <v>1</v>
      </c>
      <c r="BD25" s="2">
        <v>0</v>
      </c>
      <c r="BE25" s="2">
        <v>1</v>
      </c>
      <c r="BF25" s="2">
        <v>1</v>
      </c>
      <c r="BG25" s="2">
        <v>0</v>
      </c>
      <c r="BH25" s="2">
        <v>1</v>
      </c>
      <c r="BI25" s="2">
        <v>1</v>
      </c>
      <c r="BJ25" s="10">
        <v>0</v>
      </c>
      <c r="BK25" s="10">
        <v>1</v>
      </c>
      <c r="BL25" s="10">
        <v>0</v>
      </c>
      <c r="BM25" s="10">
        <v>0</v>
      </c>
      <c r="BN25" s="10">
        <v>1</v>
      </c>
      <c r="BO25" s="10">
        <v>0</v>
      </c>
      <c r="BP25" s="10">
        <v>1</v>
      </c>
      <c r="BQ25" s="10">
        <v>0</v>
      </c>
      <c r="BR25" s="10">
        <v>0</v>
      </c>
      <c r="BS25" s="10">
        <v>1</v>
      </c>
      <c r="BT25" s="10">
        <v>7</v>
      </c>
      <c r="BU25" s="10">
        <v>7</v>
      </c>
      <c r="BV25" s="10">
        <v>7</v>
      </c>
      <c r="BW25" s="10" t="s">
        <v>370</v>
      </c>
      <c r="BX25" s="7">
        <v>2</v>
      </c>
      <c r="BY25" s="7">
        <v>2</v>
      </c>
      <c r="BZ25" s="7">
        <v>4</v>
      </c>
      <c r="CA25" s="7">
        <v>1</v>
      </c>
      <c r="CB25" s="7">
        <v>3</v>
      </c>
      <c r="CC25" s="7">
        <v>1</v>
      </c>
      <c r="CD25">
        <v>0</v>
      </c>
      <c r="CE25" s="2">
        <v>0</v>
      </c>
      <c r="CF25" s="2">
        <v>0</v>
      </c>
      <c r="CG25" s="2">
        <v>0</v>
      </c>
      <c r="CH25" s="2">
        <v>1</v>
      </c>
      <c r="CI25" s="10">
        <v>0</v>
      </c>
      <c r="CJ25" s="10">
        <v>0</v>
      </c>
      <c r="CK25" s="10">
        <v>0</v>
      </c>
      <c r="CL25" s="10">
        <v>1</v>
      </c>
      <c r="CM25" s="10">
        <v>0</v>
      </c>
      <c r="CN25" s="10">
        <v>0</v>
      </c>
      <c r="CO25" s="10">
        <v>1</v>
      </c>
      <c r="CP25" s="10">
        <v>0</v>
      </c>
      <c r="CQ25" s="10">
        <v>1</v>
      </c>
      <c r="CR25" s="10">
        <v>0</v>
      </c>
      <c r="CS25" s="10">
        <v>0</v>
      </c>
      <c r="CT25" s="10">
        <v>1</v>
      </c>
      <c r="CU25" s="10">
        <v>0</v>
      </c>
      <c r="CV25" s="10">
        <v>0</v>
      </c>
      <c r="CW25" s="10">
        <v>1</v>
      </c>
      <c r="CX25" s="10">
        <v>0</v>
      </c>
      <c r="CY25" s="10">
        <v>0</v>
      </c>
      <c r="CZ25" s="10">
        <v>0</v>
      </c>
      <c r="DA25" s="10">
        <v>1</v>
      </c>
      <c r="DB25" s="10">
        <v>0</v>
      </c>
      <c r="DC25" s="10">
        <v>0</v>
      </c>
      <c r="DD25" s="10">
        <v>1</v>
      </c>
      <c r="DE25" s="10">
        <v>1</v>
      </c>
      <c r="DF25" s="10">
        <v>0</v>
      </c>
      <c r="DG25" s="10">
        <v>0</v>
      </c>
      <c r="DH25" s="10">
        <v>0</v>
      </c>
      <c r="DI25" s="10">
        <v>1</v>
      </c>
      <c r="DJ25" s="10">
        <v>0</v>
      </c>
    </row>
    <row r="26" spans="1:114" ht="15.5" x14ac:dyDescent="0.35">
      <c r="A26" s="7" t="s">
        <v>366</v>
      </c>
      <c r="B26" s="2" t="s">
        <v>341</v>
      </c>
      <c r="C26" s="2">
        <v>0</v>
      </c>
      <c r="D26" s="2">
        <v>0</v>
      </c>
      <c r="E26" s="2">
        <v>0</v>
      </c>
      <c r="F26" s="2">
        <v>1</v>
      </c>
      <c r="G26" s="2">
        <v>0</v>
      </c>
      <c r="H26" s="1">
        <v>4</v>
      </c>
      <c r="I26" s="2">
        <v>1</v>
      </c>
      <c r="J26" s="2">
        <v>1</v>
      </c>
      <c r="K26" s="2">
        <v>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1</v>
      </c>
      <c r="T26" s="2">
        <v>1</v>
      </c>
      <c r="U26" s="10">
        <v>0</v>
      </c>
      <c r="V26" s="10">
        <v>1</v>
      </c>
      <c r="W26" s="10">
        <v>0</v>
      </c>
      <c r="X26" s="10">
        <v>0</v>
      </c>
      <c r="Y26" s="10">
        <v>0</v>
      </c>
      <c r="Z26" s="10">
        <v>0</v>
      </c>
      <c r="AA26" s="10">
        <v>0</v>
      </c>
      <c r="AB26" s="10">
        <v>0</v>
      </c>
      <c r="AC26" s="10">
        <v>0</v>
      </c>
      <c r="AD26" s="7">
        <v>1</v>
      </c>
      <c r="AE26" s="10">
        <v>50</v>
      </c>
      <c r="AF26" s="10">
        <v>0</v>
      </c>
      <c r="AG26" s="10">
        <v>0</v>
      </c>
      <c r="AH26" s="10">
        <v>1</v>
      </c>
      <c r="AI26" s="10">
        <v>0</v>
      </c>
      <c r="AJ26" s="10">
        <v>0</v>
      </c>
      <c r="AK26" s="10">
        <v>0</v>
      </c>
      <c r="AL26" s="10">
        <v>0</v>
      </c>
      <c r="AM26" s="10">
        <v>0</v>
      </c>
      <c r="AN26" s="10">
        <v>0</v>
      </c>
      <c r="AO26" s="10">
        <v>1</v>
      </c>
      <c r="AP26" s="10">
        <v>0</v>
      </c>
      <c r="AQ26" s="10">
        <v>1</v>
      </c>
      <c r="AR26" s="7">
        <v>10</v>
      </c>
      <c r="AS26" s="10">
        <v>1</v>
      </c>
      <c r="AT26" s="10">
        <v>0</v>
      </c>
      <c r="AU26" s="10">
        <v>0</v>
      </c>
      <c r="AV26" s="10">
        <v>1</v>
      </c>
      <c r="AW26" s="10">
        <v>0</v>
      </c>
      <c r="AX26" s="10">
        <v>0</v>
      </c>
      <c r="AY26" s="10">
        <v>1</v>
      </c>
      <c r="AZ26" s="10">
        <v>0</v>
      </c>
      <c r="BA26" s="10">
        <v>0</v>
      </c>
      <c r="BB26" s="10">
        <v>1</v>
      </c>
      <c r="BC26" s="2">
        <v>1</v>
      </c>
      <c r="BD26" s="2">
        <v>0</v>
      </c>
      <c r="BE26" s="2">
        <v>0</v>
      </c>
      <c r="BF26" s="2">
        <v>1</v>
      </c>
      <c r="BG26" s="2">
        <v>1</v>
      </c>
      <c r="BH26" s="2">
        <v>0</v>
      </c>
      <c r="BI26" s="2">
        <v>1</v>
      </c>
      <c r="BJ26" s="10">
        <v>1</v>
      </c>
      <c r="BK26" s="10">
        <v>1</v>
      </c>
      <c r="BL26" s="10">
        <v>0</v>
      </c>
      <c r="BM26" s="10">
        <v>0</v>
      </c>
      <c r="BN26" s="10">
        <v>1</v>
      </c>
      <c r="BO26" s="10">
        <v>0</v>
      </c>
      <c r="BP26" s="10">
        <v>1</v>
      </c>
      <c r="BQ26" s="10">
        <v>0</v>
      </c>
      <c r="BR26" s="10">
        <v>1</v>
      </c>
      <c r="BS26" s="10">
        <v>0</v>
      </c>
      <c r="BT26" s="10">
        <v>7</v>
      </c>
      <c r="BU26" s="10">
        <v>7</v>
      </c>
      <c r="BV26" s="10">
        <v>7</v>
      </c>
      <c r="BW26" s="10" t="s">
        <v>370</v>
      </c>
      <c r="BX26" s="7">
        <v>4</v>
      </c>
      <c r="BY26" s="7">
        <v>4</v>
      </c>
      <c r="BZ26" s="7">
        <v>5</v>
      </c>
      <c r="CA26" s="7">
        <v>5</v>
      </c>
      <c r="CB26" s="7">
        <v>5</v>
      </c>
      <c r="CC26" s="7">
        <v>1</v>
      </c>
      <c r="CD26">
        <v>0</v>
      </c>
      <c r="CE26" s="2">
        <v>0</v>
      </c>
      <c r="CF26" s="2">
        <v>0</v>
      </c>
      <c r="CG26" s="2">
        <v>0</v>
      </c>
      <c r="CH26" s="2">
        <v>1</v>
      </c>
      <c r="CI26" s="10">
        <v>0</v>
      </c>
      <c r="CJ26" s="10">
        <v>1</v>
      </c>
      <c r="CK26" s="10">
        <v>0</v>
      </c>
      <c r="CL26" s="10">
        <v>0</v>
      </c>
      <c r="CM26" s="10">
        <v>0</v>
      </c>
      <c r="CN26" s="10">
        <v>1</v>
      </c>
      <c r="CO26" s="10">
        <v>0</v>
      </c>
      <c r="CP26" s="10">
        <v>0</v>
      </c>
      <c r="CQ26" s="10">
        <v>1</v>
      </c>
      <c r="CR26" s="10">
        <v>0</v>
      </c>
      <c r="CS26" s="10">
        <v>0</v>
      </c>
      <c r="CT26" s="10">
        <v>0</v>
      </c>
      <c r="CU26" s="10">
        <v>1</v>
      </c>
      <c r="CV26" s="10">
        <v>0</v>
      </c>
      <c r="CW26" s="10">
        <v>1</v>
      </c>
      <c r="CX26" s="10">
        <v>0</v>
      </c>
      <c r="CY26" s="10">
        <v>0</v>
      </c>
      <c r="CZ26" s="10">
        <v>0</v>
      </c>
      <c r="DA26" s="10">
        <v>1</v>
      </c>
      <c r="DB26" s="10">
        <v>0</v>
      </c>
      <c r="DC26" s="10">
        <v>0</v>
      </c>
      <c r="DD26" s="10">
        <v>1</v>
      </c>
      <c r="DE26" s="10">
        <v>0</v>
      </c>
      <c r="DF26" s="10">
        <v>1</v>
      </c>
      <c r="DG26" s="10">
        <v>0</v>
      </c>
      <c r="DH26" s="10">
        <v>1</v>
      </c>
      <c r="DI26" s="10">
        <v>0</v>
      </c>
      <c r="DJ26" s="10">
        <v>0</v>
      </c>
    </row>
    <row r="27" spans="1:114" x14ac:dyDescent="0.35">
      <c r="A27" s="7"/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  <c r="CH27" s="7"/>
      <c r="CI27" s="7"/>
      <c r="CJ27" s="7"/>
      <c r="CK27" s="7"/>
      <c r="CL27" s="7"/>
      <c r="CM27" s="7"/>
      <c r="CN27" s="7"/>
      <c r="CO27" s="7"/>
      <c r="CP27" s="7"/>
      <c r="CQ27" s="7"/>
      <c r="CR27" s="7"/>
      <c r="CS27" s="7"/>
      <c r="CT27" s="7"/>
      <c r="CU27" s="7"/>
      <c r="CV27" s="7"/>
      <c r="CW27" s="7"/>
      <c r="CX27" s="7"/>
      <c r="CY27" s="7"/>
      <c r="CZ27" s="7"/>
      <c r="DA27" s="7"/>
      <c r="DB27" s="7"/>
      <c r="DC27" s="7"/>
      <c r="DD27" s="7"/>
      <c r="DE27" s="7"/>
      <c r="DF27" s="7"/>
      <c r="DG27" s="7"/>
      <c r="DH27" s="7"/>
      <c r="DI27" s="7"/>
      <c r="DJ27" s="7"/>
    </row>
    <row r="28" spans="1:114" x14ac:dyDescent="0.35">
      <c r="H28" s="1"/>
    </row>
    <row r="29" spans="1:114" x14ac:dyDescent="0.35"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D29" s="1" t="s">
        <v>238</v>
      </c>
      <c r="CG29" s="1" t="s">
        <v>242</v>
      </c>
      <c r="CJ29" s="1" t="s">
        <v>244</v>
      </c>
      <c r="CM29" s="1" t="s">
        <v>246</v>
      </c>
      <c r="CP29" s="1" t="s">
        <v>250</v>
      </c>
      <c r="CS29" t="s">
        <v>291</v>
      </c>
      <c r="CV29" s="1" t="s">
        <v>253</v>
      </c>
      <c r="CY29" s="1" t="s">
        <v>256</v>
      </c>
    </row>
    <row r="30" spans="1:114" x14ac:dyDescent="0.35">
      <c r="AE30" s="13">
        <f>AVERAGE(AE3:AE26)</f>
        <v>78.125</v>
      </c>
      <c r="AF30" s="13">
        <f>AVERAGE(AF3:AF26)</f>
        <v>1.9583333333333333</v>
      </c>
      <c r="AR30">
        <f>AVERAGE(AR3:AR26)</f>
        <v>9.2083333333333339</v>
      </c>
      <c r="BT30">
        <f t="shared" ref="BT30:CB30" si="0">AVERAGE(BT3:BT26)</f>
        <v>6.7826086956521738</v>
      </c>
      <c r="BU30">
        <f t="shared" si="0"/>
        <v>6.6363636363636367</v>
      </c>
      <c r="BV30">
        <f t="shared" si="0"/>
        <v>5.7222222222222223</v>
      </c>
      <c r="BW30">
        <f t="shared" si="0"/>
        <v>6.25</v>
      </c>
      <c r="BX30">
        <f t="shared" si="0"/>
        <v>5</v>
      </c>
      <c r="BY30">
        <f t="shared" si="0"/>
        <v>5.041666666666667</v>
      </c>
      <c r="BZ30">
        <f t="shared" si="0"/>
        <v>4.791666666666667</v>
      </c>
      <c r="CA30">
        <f t="shared" si="0"/>
        <v>5.083333333333333</v>
      </c>
      <c r="CB30">
        <f t="shared" si="0"/>
        <v>4.75</v>
      </c>
      <c r="CD30" s="1" t="s">
        <v>207</v>
      </c>
      <c r="CE30">
        <f>SUM(CM3:CM26)</f>
        <v>0</v>
      </c>
      <c r="CG30" s="1" t="s">
        <v>241</v>
      </c>
      <c r="CH30">
        <f>SUM(CQ3:CQ26)</f>
        <v>19</v>
      </c>
      <c r="CJ30" s="1" t="s">
        <v>197</v>
      </c>
      <c r="CK30">
        <f>SUM(CS3:CS26)</f>
        <v>1</v>
      </c>
      <c r="CM30" s="1" t="s">
        <v>247</v>
      </c>
      <c r="CN30">
        <f>SUM(CV3:CV26)</f>
        <v>1</v>
      </c>
      <c r="CP30" s="1" t="s">
        <v>197</v>
      </c>
      <c r="CQ30">
        <f>SUM(CY3:CY26)</f>
        <v>4</v>
      </c>
      <c r="CS30" t="s">
        <v>292</v>
      </c>
      <c r="CT30">
        <f>SUM(DB3:DB26)</f>
        <v>2</v>
      </c>
      <c r="CV30" s="1" t="s">
        <v>197</v>
      </c>
      <c r="CW30">
        <f>SUM(DE3:DE26)</f>
        <v>6</v>
      </c>
      <c r="CY30" s="1" t="s">
        <v>207</v>
      </c>
      <c r="CZ30">
        <f>SUM(DH3:DH26)</f>
        <v>9</v>
      </c>
    </row>
    <row r="31" spans="1:114" x14ac:dyDescent="0.35">
      <c r="CD31" s="1" t="s">
        <v>239</v>
      </c>
      <c r="CE31">
        <f>SUM(CN3:CN26)</f>
        <v>13</v>
      </c>
      <c r="CG31" s="1" t="s">
        <v>243</v>
      </c>
      <c r="CH31">
        <f>SUM(CR3:CR26)</f>
        <v>2</v>
      </c>
      <c r="CJ31" s="1" t="s">
        <v>245</v>
      </c>
      <c r="CK31">
        <f>SUM(CT3:CT26)</f>
        <v>8</v>
      </c>
      <c r="CM31" s="1" t="s">
        <v>248</v>
      </c>
      <c r="CN31">
        <f>SUM(CW3:CW26)</f>
        <v>21</v>
      </c>
      <c r="CP31" s="1" t="s">
        <v>252</v>
      </c>
      <c r="CQ31">
        <f>SUM(CZ3:CZ26)</f>
        <v>6</v>
      </c>
      <c r="CS31" t="s">
        <v>293</v>
      </c>
      <c r="CT31">
        <f>SUM(DC3:DC26)</f>
        <v>5</v>
      </c>
      <c r="CV31" s="1" t="s">
        <v>254</v>
      </c>
      <c r="CW31">
        <f>SUM(DF3:DF26)</f>
        <v>14</v>
      </c>
      <c r="CY31" s="1" t="s">
        <v>257</v>
      </c>
      <c r="CZ31">
        <f>SUM(DI3:DI26)</f>
        <v>10</v>
      </c>
    </row>
    <row r="32" spans="1:114" x14ac:dyDescent="0.35">
      <c r="B32" s="7"/>
      <c r="C32" s="8" t="s">
        <v>175</v>
      </c>
      <c r="D32" s="7"/>
      <c r="E32" s="7"/>
      <c r="F32" s="8" t="s">
        <v>181</v>
      </c>
      <c r="G32" s="7"/>
      <c r="H32" s="7"/>
      <c r="I32" s="7"/>
      <c r="J32" s="7" t="s">
        <v>184</v>
      </c>
      <c r="K32" s="7"/>
      <c r="L32" s="7"/>
      <c r="M32" s="8" t="s">
        <v>295</v>
      </c>
      <c r="N32" s="7"/>
      <c r="O32" s="7"/>
      <c r="P32" s="7" t="s">
        <v>265</v>
      </c>
      <c r="Q32" s="7"/>
      <c r="S32" s="7" t="s">
        <v>268</v>
      </c>
      <c r="T32" s="7"/>
      <c r="U32" s="7"/>
      <c r="V32" s="7" t="s">
        <v>273</v>
      </c>
      <c r="W32" s="7"/>
      <c r="X32" s="7"/>
      <c r="Y32" s="7" t="s">
        <v>296</v>
      </c>
      <c r="Z32" s="7"/>
      <c r="AA32" s="7"/>
      <c r="AB32" s="8" t="s">
        <v>190</v>
      </c>
      <c r="AE32" s="7" t="s">
        <v>281</v>
      </c>
      <c r="AF32" s="7"/>
      <c r="AH32" s="7" t="s">
        <v>282</v>
      </c>
      <c r="AI32" s="7"/>
      <c r="AK32" s="7" t="s">
        <v>283</v>
      </c>
      <c r="AL32" s="7"/>
      <c r="AM32" s="7"/>
      <c r="AN32" s="7" t="s">
        <v>195</v>
      </c>
      <c r="AO32" s="7"/>
      <c r="AP32" s="7"/>
      <c r="AQ32" s="7" t="s">
        <v>196</v>
      </c>
      <c r="AR32" s="7"/>
      <c r="AT32" s="7" t="s">
        <v>290</v>
      </c>
      <c r="AW32" s="8" t="s">
        <v>200</v>
      </c>
      <c r="AZ32" s="1" t="s">
        <v>204</v>
      </c>
      <c r="BC32" s="8" t="s">
        <v>205</v>
      </c>
      <c r="BF32" s="1" t="s">
        <v>208</v>
      </c>
      <c r="BI32" s="1" t="s">
        <v>210</v>
      </c>
      <c r="BL32" s="1" t="s">
        <v>214</v>
      </c>
      <c r="BO32" s="8" t="s">
        <v>217</v>
      </c>
      <c r="BP32" s="7"/>
      <c r="BU32" s="1" t="s">
        <v>227</v>
      </c>
      <c r="BX32" s="1" t="s">
        <v>230</v>
      </c>
      <c r="CA32" s="1" t="s">
        <v>235</v>
      </c>
      <c r="CD32" s="1" t="s">
        <v>240</v>
      </c>
      <c r="CE32">
        <f>SUM(CO3:CO26)</f>
        <v>8</v>
      </c>
      <c r="CG32" s="1" t="s">
        <v>189</v>
      </c>
      <c r="CH32" s="7">
        <v>3</v>
      </c>
      <c r="CJ32" s="1" t="s">
        <v>191</v>
      </c>
      <c r="CK32">
        <f>SUM(CU3:CU26)</f>
        <v>14</v>
      </c>
      <c r="CM32" s="1" t="s">
        <v>249</v>
      </c>
      <c r="CN32">
        <f>SUM(CX3:CX26)</f>
        <v>2</v>
      </c>
      <c r="CP32" s="1" t="s">
        <v>251</v>
      </c>
      <c r="CQ32">
        <f>SUM(DA3:DA26)</f>
        <v>9</v>
      </c>
      <c r="CS32" t="s">
        <v>294</v>
      </c>
      <c r="CT32">
        <f>SUM(DD3:DD26)</f>
        <v>16</v>
      </c>
      <c r="CV32" s="1" t="s">
        <v>255</v>
      </c>
      <c r="CW32">
        <f>SUM(DG3:DG26)</f>
        <v>1</v>
      </c>
      <c r="CY32" s="1" t="s">
        <v>258</v>
      </c>
      <c r="CZ32">
        <f>SUM(DJ3:DJ26)</f>
        <v>3</v>
      </c>
    </row>
    <row r="33" spans="3:105" ht="15.5" x14ac:dyDescent="0.35">
      <c r="C33" s="1" t="s">
        <v>176</v>
      </c>
      <c r="D33">
        <f>SUM(C3:C26)</f>
        <v>0</v>
      </c>
      <c r="F33" s="1" t="s">
        <v>182</v>
      </c>
      <c r="G33" s="7">
        <f>SUM(I3:I26)</f>
        <v>15</v>
      </c>
      <c r="J33" t="s">
        <v>185</v>
      </c>
      <c r="K33">
        <f>SUM(J3:J26)</f>
        <v>9</v>
      </c>
      <c r="M33" s="1" t="s">
        <v>260</v>
      </c>
      <c r="N33">
        <f>SUM(O3:O26)</f>
        <v>0</v>
      </c>
      <c r="P33" t="s">
        <v>266</v>
      </c>
      <c r="Q33">
        <f>SUM(T3:T26)</f>
        <v>24</v>
      </c>
      <c r="S33" t="s">
        <v>269</v>
      </c>
      <c r="T33">
        <f>SUM(V3:V26)</f>
        <v>19</v>
      </c>
      <c r="V33" t="s">
        <v>278</v>
      </c>
      <c r="W33">
        <f>SUM(Z3:Z26)</f>
        <v>2</v>
      </c>
      <c r="Y33" t="s">
        <v>29</v>
      </c>
      <c r="Z33">
        <f>SUM(AG3:AG26)</f>
        <v>16</v>
      </c>
      <c r="AB33" t="s">
        <v>191</v>
      </c>
      <c r="AC33">
        <f>SUM(AO3:AO26)</f>
        <v>20</v>
      </c>
      <c r="AE33" t="s">
        <v>191</v>
      </c>
      <c r="AF33">
        <f>SUM(AQ3:AQ26)</f>
        <v>22</v>
      </c>
      <c r="AH33" t="s">
        <v>209</v>
      </c>
      <c r="AI33">
        <f>SUM(AS3:AS26)</f>
        <v>22</v>
      </c>
      <c r="AK33" t="s">
        <v>284</v>
      </c>
      <c r="AL33">
        <f>SUM(AU3:AU26)</f>
        <v>5</v>
      </c>
      <c r="AN33" t="s">
        <v>209</v>
      </c>
      <c r="AO33">
        <f>SUM(AY3:AY26)</f>
        <v>22</v>
      </c>
      <c r="AQ33" t="s">
        <v>197</v>
      </c>
      <c r="AR33">
        <f>SUM(AZ3:AZ26)</f>
        <v>5</v>
      </c>
      <c r="AT33" s="7" t="s">
        <v>209</v>
      </c>
      <c r="AU33" s="7">
        <f>SUM(BC3:BC26)</f>
        <v>18</v>
      </c>
      <c r="AV33" s="7"/>
      <c r="AW33" s="8" t="s">
        <v>201</v>
      </c>
      <c r="AX33" s="7">
        <f>SUM(BE3:BE26)</f>
        <v>9</v>
      </c>
      <c r="AZ33" s="1" t="s">
        <v>201</v>
      </c>
      <c r="BA33" s="7">
        <f>SUM(BH3:BH26)</f>
        <v>15</v>
      </c>
      <c r="BC33" s="1" t="s">
        <v>191</v>
      </c>
      <c r="BD33">
        <f>SUM(BK3:BK26)</f>
        <v>19</v>
      </c>
      <c r="BF33" s="1" t="s">
        <v>209</v>
      </c>
      <c r="BG33">
        <f>SUM(BN3:BN26)</f>
        <v>19</v>
      </c>
      <c r="BI33" s="1" t="s">
        <v>211</v>
      </c>
      <c r="BJ33" s="7">
        <f>SUM(BP3:BP26)-BJ35</f>
        <v>15</v>
      </c>
      <c r="BL33" s="1" t="s">
        <v>215</v>
      </c>
      <c r="BM33" s="7">
        <f>SUM(BR3:BR26)-BM35</f>
        <v>18</v>
      </c>
      <c r="BO33" s="1" t="s">
        <v>218</v>
      </c>
      <c r="BP33">
        <f>AVERAGE(BT3:BT26)</f>
        <v>6.7826086956521738</v>
      </c>
      <c r="BR33" s="1" t="s">
        <v>223</v>
      </c>
      <c r="BS33">
        <f>BX30</f>
        <v>5</v>
      </c>
      <c r="BU33" s="1" t="s">
        <v>197</v>
      </c>
      <c r="BV33">
        <f>SUM(CC3:CC26)</f>
        <v>13</v>
      </c>
      <c r="BX33" s="1" t="s">
        <v>231</v>
      </c>
      <c r="BY33">
        <f>SUM(CF3:CF26)</f>
        <v>0</v>
      </c>
      <c r="CA33" s="1" t="s">
        <v>236</v>
      </c>
      <c r="CB33">
        <f>SUM(CJ3:CJ26)</f>
        <v>4</v>
      </c>
      <c r="CD33" s="2" t="s">
        <v>241</v>
      </c>
      <c r="CE33">
        <f>SUM(CP3:CP26)</f>
        <v>2</v>
      </c>
      <c r="CJ33" t="s">
        <v>189</v>
      </c>
      <c r="CK33" s="7">
        <v>1</v>
      </c>
      <c r="CM33" t="s">
        <v>189</v>
      </c>
      <c r="CN33" s="7">
        <v>0</v>
      </c>
      <c r="CP33" s="1" t="s">
        <v>189</v>
      </c>
      <c r="CQ33" s="7">
        <v>5</v>
      </c>
      <c r="CS33" t="s">
        <v>189</v>
      </c>
      <c r="CT33" s="7">
        <v>2</v>
      </c>
      <c r="CV33" s="1" t="s">
        <v>189</v>
      </c>
      <c r="CW33" s="7">
        <v>3</v>
      </c>
      <c r="CX33" s="7"/>
      <c r="CY33" s="8" t="s">
        <v>189</v>
      </c>
      <c r="CZ33" s="7">
        <v>2</v>
      </c>
      <c r="DA33" s="7"/>
    </row>
    <row r="34" spans="3:105" x14ac:dyDescent="0.35">
      <c r="C34" s="1" t="s">
        <v>178</v>
      </c>
      <c r="D34">
        <f>SUM(D3:D26)</f>
        <v>3</v>
      </c>
      <c r="F34" t="s">
        <v>183</v>
      </c>
      <c r="G34" s="7">
        <f>24-G33-G35</f>
        <v>9</v>
      </c>
      <c r="J34" t="s">
        <v>186</v>
      </c>
      <c r="K34">
        <f>SUM(K3:K26)</f>
        <v>9</v>
      </c>
      <c r="M34" s="1" t="s">
        <v>261</v>
      </c>
      <c r="N34">
        <f>SUM(P3:P26)</f>
        <v>0</v>
      </c>
      <c r="P34" t="s">
        <v>267</v>
      </c>
      <c r="Q34" s="7">
        <f>SUM(U3:U26)</f>
        <v>0</v>
      </c>
      <c r="S34" t="s">
        <v>270</v>
      </c>
      <c r="T34">
        <f>SUM(W3:W26)</f>
        <v>5</v>
      </c>
      <c r="V34" t="s">
        <v>274</v>
      </c>
      <c r="W34">
        <f>SUM(AA3:AA26)</f>
        <v>4</v>
      </c>
      <c r="Y34" t="s">
        <v>159</v>
      </c>
      <c r="Z34">
        <f>SUM(AH3:AH26)</f>
        <v>6</v>
      </c>
      <c r="AB34" t="s">
        <v>197</v>
      </c>
      <c r="AC34" s="7">
        <f>SUM(AP3:AP26)</f>
        <v>4</v>
      </c>
      <c r="AD34" s="7"/>
      <c r="AE34" s="7" t="s">
        <v>197</v>
      </c>
      <c r="AF34" s="7">
        <v>2</v>
      </c>
      <c r="AG34" s="7"/>
      <c r="AH34" s="7" t="s">
        <v>197</v>
      </c>
      <c r="AI34" s="7">
        <f>SUM(AT3:AT26)</f>
        <v>0</v>
      </c>
      <c r="AK34" t="s">
        <v>193</v>
      </c>
      <c r="AL34">
        <f>SUM(AV3:AV26)</f>
        <v>11</v>
      </c>
      <c r="AN34" t="s">
        <v>197</v>
      </c>
      <c r="AO34" s="7">
        <f>24-AO33</f>
        <v>2</v>
      </c>
      <c r="AQ34" t="s">
        <v>198</v>
      </c>
      <c r="AR34">
        <f>SUM(BA3:BA26)</f>
        <v>9</v>
      </c>
      <c r="AT34" s="7" t="s">
        <v>197</v>
      </c>
      <c r="AU34" s="7">
        <f>SUM(BD3:BD26)</f>
        <v>6</v>
      </c>
      <c r="AV34" s="7"/>
      <c r="AW34" s="8" t="s">
        <v>202</v>
      </c>
      <c r="AX34" s="7">
        <f>SUM(BF3:BF26)</f>
        <v>11</v>
      </c>
      <c r="AZ34" s="1" t="s">
        <v>202</v>
      </c>
      <c r="BA34" s="7">
        <f>SUM(BI3:BI26)</f>
        <v>11</v>
      </c>
      <c r="BC34" s="1" t="s">
        <v>206</v>
      </c>
      <c r="BD34" s="7">
        <f>SUM(BL3:BL26)</f>
        <v>4</v>
      </c>
      <c r="BE34" s="7"/>
      <c r="BF34" s="8" t="s">
        <v>192</v>
      </c>
      <c r="BG34" s="7">
        <f>SUM(BO3:BO26)</f>
        <v>5</v>
      </c>
      <c r="BI34" s="1" t="s">
        <v>212</v>
      </c>
      <c r="BJ34" s="7">
        <f>SUM(BQ3:BQ26)-BJ35</f>
        <v>7</v>
      </c>
      <c r="BL34" s="1" t="s">
        <v>216</v>
      </c>
      <c r="BM34" s="7">
        <f>SUM(BS3:BS26)-BM35</f>
        <v>3</v>
      </c>
      <c r="BO34" s="1" t="s">
        <v>219</v>
      </c>
      <c r="BP34">
        <f>BU30</f>
        <v>6.6363636363636367</v>
      </c>
      <c r="BR34" s="1" t="s">
        <v>224</v>
      </c>
      <c r="BS34">
        <f>BY30</f>
        <v>5.041666666666667</v>
      </c>
      <c r="BU34" s="1" t="s">
        <v>228</v>
      </c>
      <c r="BV34">
        <f>SUM(CD3:CD26)</f>
        <v>10</v>
      </c>
      <c r="BX34" s="1" t="s">
        <v>232</v>
      </c>
      <c r="BY34">
        <f>SUM(CG3:CG26)</f>
        <v>2</v>
      </c>
      <c r="CA34" s="1" t="s">
        <v>237</v>
      </c>
      <c r="CB34">
        <f>SUM(CK3:CK26)</f>
        <v>1</v>
      </c>
      <c r="CD34" s="1" t="s">
        <v>189</v>
      </c>
      <c r="CE34" s="7">
        <v>1</v>
      </c>
      <c r="CW34" s="7"/>
      <c r="CX34" s="7"/>
      <c r="CY34" s="7"/>
      <c r="CZ34" s="7"/>
      <c r="DA34" s="7"/>
    </row>
    <row r="35" spans="3:105" x14ac:dyDescent="0.35">
      <c r="C35" s="1" t="s">
        <v>177</v>
      </c>
      <c r="D35">
        <f>SUM(E3:E26)</f>
        <v>7</v>
      </c>
      <c r="F35" t="s">
        <v>259</v>
      </c>
      <c r="G35" s="7">
        <v>0</v>
      </c>
      <c r="J35" t="s">
        <v>187</v>
      </c>
      <c r="K35">
        <f>SUM(L3:L26)</f>
        <v>2</v>
      </c>
      <c r="M35" s="1" t="s">
        <v>262</v>
      </c>
      <c r="N35">
        <f>SUM(Q3:Q26)</f>
        <v>0</v>
      </c>
      <c r="P35" t="s">
        <v>259</v>
      </c>
      <c r="Q35" s="7">
        <v>0</v>
      </c>
      <c r="S35" t="s">
        <v>271</v>
      </c>
      <c r="T35">
        <f>SUM(X3:X26)</f>
        <v>4</v>
      </c>
      <c r="V35" t="s">
        <v>275</v>
      </c>
      <c r="W35">
        <f>SUM(AB3:AB26)</f>
        <v>4</v>
      </c>
      <c r="Y35" t="s">
        <v>30</v>
      </c>
      <c r="Z35">
        <f>SUM(AI3:AI26)</f>
        <v>0</v>
      </c>
      <c r="AB35" t="s">
        <v>189</v>
      </c>
      <c r="AC35" s="7">
        <v>0</v>
      </c>
      <c r="AD35" s="7"/>
      <c r="AE35" t="s">
        <v>189</v>
      </c>
      <c r="AF35" s="7">
        <v>0</v>
      </c>
      <c r="AG35" s="7"/>
      <c r="AH35" s="7" t="s">
        <v>189</v>
      </c>
      <c r="AI35" s="7">
        <v>2</v>
      </c>
      <c r="AK35" t="s">
        <v>194</v>
      </c>
      <c r="AL35">
        <f>SUM(AW3:AW26)</f>
        <v>4</v>
      </c>
      <c r="AN35" t="s">
        <v>189</v>
      </c>
      <c r="AO35" s="7">
        <v>0</v>
      </c>
      <c r="AQ35" t="s">
        <v>199</v>
      </c>
      <c r="AR35">
        <f>SUM(BB3:BB26)</f>
        <v>10</v>
      </c>
      <c r="AT35" s="7" t="s">
        <v>189</v>
      </c>
      <c r="AU35" s="7">
        <v>0</v>
      </c>
      <c r="AV35" s="7"/>
      <c r="AW35" s="8" t="s">
        <v>203</v>
      </c>
      <c r="AX35" s="7">
        <f>SUM(BG3:BG26)</f>
        <v>5</v>
      </c>
      <c r="AZ35" s="1" t="s">
        <v>203</v>
      </c>
      <c r="BA35" s="7">
        <f>SUM(BJ3:BJ26)</f>
        <v>4</v>
      </c>
      <c r="BC35" s="1" t="s">
        <v>207</v>
      </c>
      <c r="BD35" s="7">
        <f>SUM(BM3:BM26)</f>
        <v>0</v>
      </c>
      <c r="BE35" s="7"/>
      <c r="BF35" s="8" t="s">
        <v>189</v>
      </c>
      <c r="BG35" s="7">
        <v>0</v>
      </c>
      <c r="BI35" s="1" t="s">
        <v>213</v>
      </c>
      <c r="BJ35" s="7">
        <v>2</v>
      </c>
      <c r="BL35" s="1" t="s">
        <v>213</v>
      </c>
      <c r="BM35" s="7">
        <v>2</v>
      </c>
      <c r="BO35" s="1" t="s">
        <v>220</v>
      </c>
      <c r="BP35">
        <f>BV30</f>
        <v>5.7222222222222223</v>
      </c>
      <c r="BR35" s="1" t="s">
        <v>222</v>
      </c>
      <c r="BS35">
        <f>BZ30</f>
        <v>4.791666666666667</v>
      </c>
      <c r="BU35" s="1" t="s">
        <v>229</v>
      </c>
      <c r="BV35">
        <f>SUM(CE3:CE26)</f>
        <v>1</v>
      </c>
      <c r="BX35" s="1" t="s">
        <v>233</v>
      </c>
      <c r="BY35">
        <f>SUM(CH3:CH26)</f>
        <v>15</v>
      </c>
      <c r="CA35" s="1" t="s">
        <v>213</v>
      </c>
      <c r="CB35">
        <f>SUM(CL3:CL26)</f>
        <v>18</v>
      </c>
    </row>
    <row r="36" spans="3:105" ht="15.5" x14ac:dyDescent="0.35">
      <c r="C36" s="2" t="s">
        <v>179</v>
      </c>
      <c r="D36">
        <f>SUM(F3:F26)</f>
        <v>10</v>
      </c>
      <c r="J36" t="s">
        <v>188</v>
      </c>
      <c r="K36">
        <f>SUM(M3:M26)</f>
        <v>1</v>
      </c>
      <c r="M36" s="1" t="s">
        <v>263</v>
      </c>
      <c r="N36">
        <f>SUM(R3:R26)</f>
        <v>0</v>
      </c>
      <c r="S36" t="s">
        <v>272</v>
      </c>
      <c r="T36">
        <f>SUM(Y3:Y26)</f>
        <v>0</v>
      </c>
      <c r="V36" t="s">
        <v>276</v>
      </c>
      <c r="W36">
        <f>SUM(AC3:AC26)</f>
        <v>4</v>
      </c>
      <c r="Y36" t="s">
        <v>31</v>
      </c>
      <c r="Z36">
        <f>SUM(AI3:AI26)</f>
        <v>0</v>
      </c>
      <c r="AC36" s="7"/>
      <c r="AD36" s="7"/>
      <c r="AE36" s="7"/>
      <c r="AF36" s="7"/>
      <c r="AG36" s="7"/>
      <c r="AH36" s="7"/>
      <c r="AI36" s="7"/>
      <c r="AK36" t="s">
        <v>285</v>
      </c>
      <c r="AL36">
        <f>SUM(AX3:AX26)</f>
        <v>2</v>
      </c>
      <c r="AQ36" t="s">
        <v>189</v>
      </c>
      <c r="AR36" s="7">
        <v>0</v>
      </c>
      <c r="AT36" s="7"/>
      <c r="AU36" s="7"/>
      <c r="AV36" s="7"/>
      <c r="AW36" s="8" t="s">
        <v>189</v>
      </c>
      <c r="AX36" s="7">
        <v>0</v>
      </c>
      <c r="AZ36" s="1" t="s">
        <v>189</v>
      </c>
      <c r="BA36" s="7">
        <v>0</v>
      </c>
      <c r="BC36" s="1" t="s">
        <v>189</v>
      </c>
      <c r="BD36" s="7">
        <v>1</v>
      </c>
      <c r="BE36" s="7"/>
      <c r="BF36" s="7"/>
      <c r="BG36" s="7"/>
      <c r="BI36" s="1" t="s">
        <v>189</v>
      </c>
      <c r="BJ36" s="7">
        <v>0</v>
      </c>
      <c r="BL36" s="1" t="s">
        <v>189</v>
      </c>
      <c r="BM36" s="7">
        <v>1</v>
      </c>
      <c r="BO36" s="2" t="s">
        <v>221</v>
      </c>
      <c r="BP36">
        <f>BW30</f>
        <v>6.25</v>
      </c>
      <c r="BR36" s="2" t="s">
        <v>225</v>
      </c>
      <c r="BS36">
        <f>CA30</f>
        <v>5.083333333333333</v>
      </c>
      <c r="BU36" t="s">
        <v>189</v>
      </c>
      <c r="BV36" s="7">
        <v>0</v>
      </c>
      <c r="BX36" s="2" t="s">
        <v>234</v>
      </c>
      <c r="BY36">
        <f>SUM(CI3:CI26)</f>
        <v>7</v>
      </c>
      <c r="CA36" s="1" t="s">
        <v>189</v>
      </c>
      <c r="CB36" s="7">
        <v>1</v>
      </c>
    </row>
    <row r="37" spans="3:105" ht="15.5" x14ac:dyDescent="0.35">
      <c r="C37" s="2" t="s">
        <v>180</v>
      </c>
      <c r="D37">
        <f>SUM(G3:G26)</f>
        <v>4</v>
      </c>
      <c r="J37" t="s">
        <v>35</v>
      </c>
      <c r="K37">
        <f>SUM(N3:N26)</f>
        <v>2</v>
      </c>
      <c r="M37" s="2" t="s">
        <v>264</v>
      </c>
      <c r="N37">
        <f>SUM(S3:S26)</f>
        <v>24</v>
      </c>
      <c r="S37" s="7" t="s">
        <v>189</v>
      </c>
      <c r="T37" s="9">
        <v>1</v>
      </c>
      <c r="V37" t="s">
        <v>277</v>
      </c>
      <c r="W37">
        <f>SUM(AD3:AD26)</f>
        <v>10</v>
      </c>
      <c r="Y37" t="s">
        <v>279</v>
      </c>
      <c r="Z37">
        <f>SUM(AI3:AI26)</f>
        <v>0</v>
      </c>
      <c r="AC37" s="7"/>
      <c r="AD37" s="7"/>
      <c r="AE37" s="7"/>
      <c r="AF37" s="7"/>
      <c r="AG37" s="7"/>
      <c r="AH37" s="7"/>
      <c r="AI37" s="7"/>
      <c r="AK37" t="s">
        <v>189</v>
      </c>
      <c r="AL37" s="7">
        <v>2</v>
      </c>
      <c r="BD37" s="7"/>
      <c r="BE37" s="7"/>
      <c r="BF37" s="7"/>
      <c r="BG37" s="7"/>
      <c r="BR37" s="2" t="s">
        <v>226</v>
      </c>
      <c r="BS37">
        <f>CB30</f>
        <v>4.75</v>
      </c>
      <c r="BX37" t="s">
        <v>189</v>
      </c>
      <c r="BY37" s="7">
        <v>0</v>
      </c>
    </row>
    <row r="38" spans="3:105" x14ac:dyDescent="0.35">
      <c r="J38" t="s">
        <v>259</v>
      </c>
      <c r="K38" s="7">
        <v>1</v>
      </c>
      <c r="V38" s="7" t="s">
        <v>189</v>
      </c>
      <c r="W38" s="9">
        <v>0</v>
      </c>
      <c r="Y38" t="s">
        <v>280</v>
      </c>
      <c r="Z38">
        <f>SUM(AI3:AI26)</f>
        <v>0</v>
      </c>
    </row>
    <row r="39" spans="3:105" x14ac:dyDescent="0.35">
      <c r="C39" t="s">
        <v>311</v>
      </c>
      <c r="Y39" t="s">
        <v>35</v>
      </c>
      <c r="Z39">
        <f>SUM(AI3:AI26)</f>
        <v>0</v>
      </c>
    </row>
    <row r="40" spans="3:105" x14ac:dyDescent="0.35">
      <c r="C40" t="s">
        <v>316</v>
      </c>
      <c r="D40">
        <v>4</v>
      </c>
      <c r="Y40" s="7" t="s">
        <v>189</v>
      </c>
      <c r="Z40" s="9">
        <v>0</v>
      </c>
    </row>
    <row r="41" spans="3:105" x14ac:dyDescent="0.35">
      <c r="C41" t="s">
        <v>367</v>
      </c>
      <c r="D41">
        <v>9</v>
      </c>
    </row>
    <row r="42" spans="3:105" x14ac:dyDescent="0.35">
      <c r="C42" t="s">
        <v>317</v>
      </c>
      <c r="D42">
        <v>6</v>
      </c>
    </row>
    <row r="43" spans="3:105" x14ac:dyDescent="0.35">
      <c r="C43" t="s">
        <v>313</v>
      </c>
      <c r="D43">
        <v>9</v>
      </c>
    </row>
    <row r="44" spans="3:105" x14ac:dyDescent="0.35">
      <c r="C44" s="7" t="s">
        <v>374</v>
      </c>
      <c r="D44" s="7">
        <v>22</v>
      </c>
    </row>
    <row r="45" spans="3:105" x14ac:dyDescent="0.35">
      <c r="C45" t="s">
        <v>312</v>
      </c>
      <c r="D45">
        <v>37</v>
      </c>
    </row>
    <row r="46" spans="3:105" x14ac:dyDescent="0.35">
      <c r="C46" t="s">
        <v>369</v>
      </c>
      <c r="D46">
        <v>9</v>
      </c>
    </row>
    <row r="47" spans="3:105" x14ac:dyDescent="0.35">
      <c r="C47" t="s">
        <v>368</v>
      </c>
      <c r="D47">
        <v>4</v>
      </c>
    </row>
    <row r="48" spans="3:105" x14ac:dyDescent="0.35">
      <c r="C48" t="s">
        <v>315</v>
      </c>
      <c r="D48">
        <v>14</v>
      </c>
    </row>
    <row r="49" spans="3:4" x14ac:dyDescent="0.35">
      <c r="C49" t="s">
        <v>314</v>
      </c>
      <c r="D49">
        <v>11</v>
      </c>
    </row>
    <row r="50" spans="3:4" x14ac:dyDescent="0.35">
      <c r="C50" t="s">
        <v>366</v>
      </c>
      <c r="D50">
        <v>24</v>
      </c>
    </row>
    <row r="134" spans="1:114" s="7" customFormat="1" x14ac:dyDescent="0.35">
      <c r="A134"/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</row>
    <row r="137" spans="1:114" ht="13.5" customHeight="1" x14ac:dyDescent="0.35"/>
  </sheetData>
  <mergeCells count="30">
    <mergeCell ref="DB1:DD1"/>
    <mergeCell ref="DE1:DG1"/>
    <mergeCell ref="DH1:DJ1"/>
    <mergeCell ref="CC1:CE1"/>
    <mergeCell ref="CF1:CI1"/>
    <mergeCell ref="CJ1:CL1"/>
    <mergeCell ref="CM1:CP1"/>
    <mergeCell ref="CQ1:CR1"/>
    <mergeCell ref="C1:H1"/>
    <mergeCell ref="O1:S1"/>
    <mergeCell ref="V1:Y1"/>
    <mergeCell ref="AG1:AN1"/>
    <mergeCell ref="J1:N1"/>
    <mergeCell ref="T1:U1"/>
    <mergeCell ref="Z1:AD1"/>
    <mergeCell ref="AU1:AX1"/>
    <mergeCell ref="CS1:CU1"/>
    <mergeCell ref="CY1:DA1"/>
    <mergeCell ref="AO1:AP1"/>
    <mergeCell ref="AS1:AT1"/>
    <mergeCell ref="AZ1:BB1"/>
    <mergeCell ref="BC1:BD1"/>
    <mergeCell ref="BE1:BG1"/>
    <mergeCell ref="BH1:BJ1"/>
    <mergeCell ref="BK1:BM1"/>
    <mergeCell ref="BN1:BO1"/>
    <mergeCell ref="BP1:BQ1"/>
    <mergeCell ref="BR1:BS1"/>
    <mergeCell ref="BT1:BW1"/>
    <mergeCell ref="CV1:CX1"/>
  </mergeCells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F336A-7F80-483A-B7AF-D803DEBC8EEE}">
  <dimension ref="A1:CO48"/>
  <sheetViews>
    <sheetView zoomScale="91" zoomScaleNormal="70" workbookViewId="0">
      <pane xSplit="2" topLeftCell="C1" activePane="topRight" state="frozen"/>
      <selection pane="topRight" activeCell="F13" sqref="F13"/>
    </sheetView>
  </sheetViews>
  <sheetFormatPr defaultRowHeight="14.5" x14ac:dyDescent="0.35"/>
  <cols>
    <col min="2" max="2" width="14.1796875" customWidth="1"/>
    <col min="3" max="3" width="15" bestFit="1" customWidth="1"/>
  </cols>
  <sheetData>
    <row r="1" spans="1:93" s="6" customFormat="1" ht="108.5" x14ac:dyDescent="0.35">
      <c r="A1" s="6" t="s">
        <v>377</v>
      </c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408</v>
      </c>
      <c r="O1" s="4" t="s">
        <v>409</v>
      </c>
      <c r="P1" s="4" t="s">
        <v>410</v>
      </c>
      <c r="Q1" s="26" t="s">
        <v>411</v>
      </c>
      <c r="R1" s="4" t="s">
        <v>412</v>
      </c>
      <c r="S1" s="27" t="s">
        <v>413</v>
      </c>
      <c r="T1" s="27" t="s">
        <v>414</v>
      </c>
      <c r="U1" s="4" t="s">
        <v>415</v>
      </c>
      <c r="V1" s="4" t="s">
        <v>416</v>
      </c>
      <c r="W1" s="4" t="s">
        <v>417</v>
      </c>
      <c r="X1" s="4" t="s">
        <v>418</v>
      </c>
      <c r="Y1" s="4" t="s">
        <v>419</v>
      </c>
      <c r="Z1" s="4" t="s">
        <v>39</v>
      </c>
      <c r="AA1" s="27" t="s">
        <v>420</v>
      </c>
      <c r="AB1" s="26" t="s">
        <v>421</v>
      </c>
      <c r="AC1" s="26" t="s">
        <v>422</v>
      </c>
      <c r="AD1" s="26" t="s">
        <v>423</v>
      </c>
      <c r="AE1" s="4" t="s">
        <v>43</v>
      </c>
      <c r="AF1" s="4" t="s">
        <v>44</v>
      </c>
      <c r="AG1" s="4" t="s">
        <v>45</v>
      </c>
      <c r="AH1" s="4" t="s">
        <v>46</v>
      </c>
      <c r="AI1" s="4" t="s">
        <v>47</v>
      </c>
      <c r="AJ1" s="4" t="s">
        <v>48</v>
      </c>
      <c r="AK1" s="4" t="s">
        <v>49</v>
      </c>
      <c r="AL1" s="4" t="s">
        <v>50</v>
      </c>
      <c r="AM1" s="4" t="s">
        <v>51</v>
      </c>
      <c r="AN1" s="4" t="s">
        <v>52</v>
      </c>
      <c r="AO1" s="4" t="s">
        <v>53</v>
      </c>
      <c r="AP1" s="5" t="s">
        <v>54</v>
      </c>
      <c r="AQ1" s="5" t="s">
        <v>55</v>
      </c>
      <c r="AR1" s="4" t="s">
        <v>424</v>
      </c>
      <c r="AS1" s="4" t="s">
        <v>58</v>
      </c>
      <c r="AT1" s="4" t="s">
        <v>59</v>
      </c>
      <c r="AU1" s="4" t="s">
        <v>60</v>
      </c>
      <c r="AV1" s="4" t="s">
        <v>61</v>
      </c>
      <c r="AW1" s="4" t="s">
        <v>62</v>
      </c>
      <c r="AX1" s="4" t="s">
        <v>63</v>
      </c>
      <c r="AY1" s="4" t="s">
        <v>64</v>
      </c>
      <c r="AZ1" s="4" t="s">
        <v>65</v>
      </c>
      <c r="BA1" s="4" t="s">
        <v>66</v>
      </c>
      <c r="BB1" s="4" t="s">
        <v>67</v>
      </c>
      <c r="BC1" s="4" t="s">
        <v>68</v>
      </c>
      <c r="BD1" s="4" t="s">
        <v>69</v>
      </c>
      <c r="BE1" s="4" t="s">
        <v>70</v>
      </c>
      <c r="BF1" s="4" t="s">
        <v>71</v>
      </c>
      <c r="BG1" s="4" t="s">
        <v>72</v>
      </c>
      <c r="BH1" s="4" t="s">
        <v>73</v>
      </c>
      <c r="BI1" s="4" t="s">
        <v>74</v>
      </c>
      <c r="BJ1" s="4" t="s">
        <v>75</v>
      </c>
      <c r="BK1" s="4" t="s">
        <v>76</v>
      </c>
      <c r="BL1" s="4" t="s">
        <v>77</v>
      </c>
      <c r="BM1" s="4" t="s">
        <v>78</v>
      </c>
      <c r="BN1" s="4" t="s">
        <v>79</v>
      </c>
      <c r="BO1" s="4" t="s">
        <v>80</v>
      </c>
      <c r="BP1" s="27" t="s">
        <v>425</v>
      </c>
      <c r="BQ1" s="27" t="s">
        <v>426</v>
      </c>
      <c r="BR1" s="4" t="s">
        <v>83</v>
      </c>
      <c r="BS1" s="4" t="s">
        <v>84</v>
      </c>
      <c r="BT1" s="4" t="s">
        <v>85</v>
      </c>
      <c r="BU1" s="4" t="s">
        <v>86</v>
      </c>
      <c r="BV1" s="4" t="s">
        <v>87</v>
      </c>
      <c r="BW1" s="4" t="s">
        <v>88</v>
      </c>
      <c r="BX1" s="4" t="s">
        <v>89</v>
      </c>
      <c r="BY1" s="4" t="s">
        <v>90</v>
      </c>
      <c r="BZ1" s="4" t="s">
        <v>91</v>
      </c>
      <c r="CA1" s="4" t="s">
        <v>92</v>
      </c>
      <c r="CB1" s="4" t="s">
        <v>93</v>
      </c>
      <c r="CC1" s="4" t="s">
        <v>94</v>
      </c>
      <c r="CD1" s="4" t="s">
        <v>95</v>
      </c>
      <c r="CE1" s="4" t="s">
        <v>96</v>
      </c>
      <c r="CF1" s="4" t="s">
        <v>97</v>
      </c>
      <c r="CG1" s="4" t="s">
        <v>98</v>
      </c>
      <c r="CH1" s="4" t="s">
        <v>99</v>
      </c>
      <c r="CI1" s="4" t="s">
        <v>100</v>
      </c>
      <c r="CJ1" s="4" t="s">
        <v>22</v>
      </c>
      <c r="CK1" s="4" t="s">
        <v>23</v>
      </c>
      <c r="CL1" s="4" t="s">
        <v>24</v>
      </c>
      <c r="CM1" s="4" t="s">
        <v>25</v>
      </c>
      <c r="CN1" s="4" t="s">
        <v>26</v>
      </c>
      <c r="CO1" s="4" t="s">
        <v>427</v>
      </c>
    </row>
    <row r="2" spans="1:93" x14ac:dyDescent="0.35">
      <c r="A2" t="s">
        <v>316</v>
      </c>
      <c r="B2" s="1" t="s">
        <v>112</v>
      </c>
      <c r="C2" s="1">
        <v>0</v>
      </c>
      <c r="D2" s="1">
        <v>0</v>
      </c>
      <c r="E2" s="1">
        <v>1</v>
      </c>
      <c r="F2" s="1">
        <v>0</v>
      </c>
      <c r="G2" s="1">
        <v>0</v>
      </c>
      <c r="H2" s="1">
        <v>1</v>
      </c>
      <c r="I2" s="1">
        <v>1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1</v>
      </c>
      <c r="P2" s="1">
        <v>0</v>
      </c>
      <c r="Q2" s="1">
        <v>5</v>
      </c>
      <c r="R2" s="1" t="s">
        <v>428</v>
      </c>
      <c r="S2" s="1">
        <v>1</v>
      </c>
      <c r="T2" s="1">
        <v>0</v>
      </c>
      <c r="U2" s="1">
        <v>1996</v>
      </c>
      <c r="V2" s="1">
        <v>0</v>
      </c>
      <c r="W2" s="1">
        <v>1</v>
      </c>
      <c r="X2" s="1">
        <v>0</v>
      </c>
      <c r="Y2" s="1">
        <v>0</v>
      </c>
      <c r="Z2" s="1">
        <v>1</v>
      </c>
      <c r="AA2" s="33"/>
      <c r="AB2" s="1">
        <v>0</v>
      </c>
      <c r="AC2" s="1">
        <v>0</v>
      </c>
      <c r="AD2" s="1">
        <v>1</v>
      </c>
      <c r="AE2" s="1">
        <v>1</v>
      </c>
      <c r="AF2" s="1">
        <v>0</v>
      </c>
      <c r="AG2" s="1">
        <v>1</v>
      </c>
      <c r="AH2" s="1">
        <v>1</v>
      </c>
      <c r="AI2" s="1">
        <v>1</v>
      </c>
      <c r="AJ2" s="1">
        <v>1</v>
      </c>
      <c r="AK2" s="1">
        <v>0</v>
      </c>
      <c r="AL2" s="1">
        <v>1</v>
      </c>
      <c r="AM2" s="1">
        <v>0</v>
      </c>
      <c r="AN2" s="1">
        <v>0</v>
      </c>
      <c r="AO2" s="1">
        <v>1</v>
      </c>
      <c r="AP2" s="1">
        <v>0</v>
      </c>
      <c r="AQ2" s="1">
        <v>1</v>
      </c>
      <c r="AR2" s="1">
        <v>1</v>
      </c>
      <c r="AS2" s="1">
        <v>7</v>
      </c>
      <c r="AT2" s="1">
        <v>5</v>
      </c>
      <c r="AU2" s="1">
        <v>1</v>
      </c>
      <c r="AV2" s="1">
        <v>5</v>
      </c>
      <c r="AW2" s="1">
        <v>7</v>
      </c>
      <c r="AX2" s="1">
        <v>7</v>
      </c>
      <c r="AY2" s="1">
        <v>5</v>
      </c>
      <c r="AZ2" s="1">
        <v>5</v>
      </c>
      <c r="BA2" s="1">
        <v>6</v>
      </c>
      <c r="BB2" s="1">
        <v>1</v>
      </c>
      <c r="BC2" s="1">
        <v>0</v>
      </c>
      <c r="BD2" s="1">
        <v>0</v>
      </c>
      <c r="BE2" s="1">
        <v>0</v>
      </c>
      <c r="BF2" s="1">
        <v>0</v>
      </c>
      <c r="BG2" s="1">
        <v>0</v>
      </c>
      <c r="BH2" s="1">
        <v>1</v>
      </c>
      <c r="BI2" s="1">
        <v>1</v>
      </c>
      <c r="BJ2" s="1">
        <v>0</v>
      </c>
      <c r="BK2" s="1">
        <v>0</v>
      </c>
      <c r="BL2" s="1">
        <v>0</v>
      </c>
      <c r="BM2" s="1">
        <v>0</v>
      </c>
      <c r="BN2" s="1">
        <v>1</v>
      </c>
      <c r="BO2" s="1">
        <v>0</v>
      </c>
      <c r="BP2" s="1">
        <v>1</v>
      </c>
      <c r="BQ2" s="1">
        <v>0</v>
      </c>
      <c r="BR2" s="1">
        <v>0</v>
      </c>
      <c r="BS2" s="1">
        <v>0</v>
      </c>
      <c r="BT2" s="1">
        <v>1</v>
      </c>
      <c r="BU2" s="1">
        <v>0</v>
      </c>
      <c r="BV2" s="1">
        <v>1</v>
      </c>
      <c r="BW2" s="1">
        <v>0</v>
      </c>
      <c r="BX2" s="1">
        <v>0</v>
      </c>
      <c r="BY2" s="1">
        <v>0</v>
      </c>
      <c r="BZ2" s="1">
        <v>1</v>
      </c>
      <c r="CA2" s="1">
        <v>0</v>
      </c>
      <c r="CB2" s="1">
        <v>1</v>
      </c>
      <c r="CC2" s="1">
        <v>0</v>
      </c>
      <c r="CD2" s="1">
        <v>0</v>
      </c>
      <c r="CE2" s="1">
        <v>1</v>
      </c>
      <c r="CF2" s="1">
        <v>0</v>
      </c>
      <c r="CG2" s="1">
        <v>0</v>
      </c>
      <c r="CH2" s="1">
        <v>1</v>
      </c>
      <c r="CI2" s="1">
        <v>0</v>
      </c>
      <c r="CJ2" s="1">
        <v>0</v>
      </c>
      <c r="CK2" s="1">
        <v>0</v>
      </c>
      <c r="CL2" s="1">
        <v>0</v>
      </c>
      <c r="CM2" s="1">
        <v>0</v>
      </c>
      <c r="CN2" s="1">
        <v>1</v>
      </c>
      <c r="CO2" s="1">
        <v>100</v>
      </c>
    </row>
    <row r="3" spans="1:93" x14ac:dyDescent="0.35">
      <c r="A3" t="s">
        <v>316</v>
      </c>
      <c r="B3" s="1" t="s">
        <v>113</v>
      </c>
      <c r="C3" s="1">
        <v>0</v>
      </c>
      <c r="D3" s="1">
        <v>0</v>
      </c>
      <c r="E3" s="1">
        <v>0</v>
      </c>
      <c r="F3" s="1">
        <v>1</v>
      </c>
      <c r="G3" s="1">
        <v>0</v>
      </c>
      <c r="H3" s="1">
        <v>1</v>
      </c>
      <c r="I3" s="1">
        <v>0</v>
      </c>
      <c r="J3" s="1">
        <v>0</v>
      </c>
      <c r="K3" s="1">
        <v>0</v>
      </c>
      <c r="L3" s="1">
        <v>0</v>
      </c>
      <c r="M3" s="1">
        <v>1</v>
      </c>
      <c r="N3" s="1">
        <v>0</v>
      </c>
      <c r="O3" s="1">
        <v>0</v>
      </c>
      <c r="P3" s="1">
        <v>0</v>
      </c>
      <c r="Q3" s="1">
        <v>0</v>
      </c>
      <c r="R3" s="1" t="s">
        <v>429</v>
      </c>
      <c r="S3" s="1">
        <v>1</v>
      </c>
      <c r="T3" s="1">
        <v>0</v>
      </c>
      <c r="U3" s="1">
        <v>2000</v>
      </c>
      <c r="V3" s="1">
        <v>0</v>
      </c>
      <c r="W3" s="1">
        <v>1</v>
      </c>
      <c r="X3" s="1">
        <v>0</v>
      </c>
      <c r="Y3" s="1">
        <v>0</v>
      </c>
      <c r="Z3" s="1">
        <v>1</v>
      </c>
      <c r="AA3" s="33"/>
      <c r="AB3" s="1">
        <v>0</v>
      </c>
      <c r="AC3" s="1">
        <v>0</v>
      </c>
      <c r="AD3" s="1">
        <v>1</v>
      </c>
      <c r="AE3" s="1">
        <v>1</v>
      </c>
      <c r="AF3" s="1">
        <v>0</v>
      </c>
      <c r="AG3" s="1">
        <v>1</v>
      </c>
      <c r="AH3" s="1">
        <v>0</v>
      </c>
      <c r="AI3" s="1">
        <v>1</v>
      </c>
      <c r="AJ3" s="1">
        <v>0</v>
      </c>
      <c r="AK3" s="1">
        <v>0</v>
      </c>
      <c r="AL3" s="1">
        <v>1</v>
      </c>
      <c r="AM3" s="1">
        <v>0</v>
      </c>
      <c r="AN3" s="1">
        <v>0</v>
      </c>
      <c r="AO3" s="1">
        <v>1</v>
      </c>
      <c r="AP3" s="1">
        <v>1</v>
      </c>
      <c r="AQ3" s="1">
        <v>0</v>
      </c>
      <c r="AR3" s="1">
        <v>0</v>
      </c>
      <c r="AS3" s="1">
        <v>7</v>
      </c>
      <c r="AT3" s="1">
        <v>7</v>
      </c>
      <c r="AU3" s="1">
        <v>5</v>
      </c>
      <c r="AV3" s="1">
        <v>7</v>
      </c>
      <c r="AW3" s="1">
        <v>5</v>
      </c>
      <c r="AX3" s="1">
        <v>4</v>
      </c>
      <c r="AY3" s="1">
        <v>6</v>
      </c>
      <c r="AZ3" s="1">
        <v>6</v>
      </c>
      <c r="BA3" s="1">
        <v>6</v>
      </c>
      <c r="BB3" s="1">
        <v>0</v>
      </c>
      <c r="BC3" s="1">
        <v>0</v>
      </c>
      <c r="BD3" s="1">
        <v>1</v>
      </c>
      <c r="BE3" s="1">
        <v>0</v>
      </c>
      <c r="BF3" s="1">
        <v>0</v>
      </c>
      <c r="BG3" s="1">
        <v>1</v>
      </c>
      <c r="BH3" s="1">
        <v>0</v>
      </c>
      <c r="BI3" s="1">
        <v>0</v>
      </c>
      <c r="BJ3" s="1">
        <v>1</v>
      </c>
      <c r="BK3" s="1">
        <v>0</v>
      </c>
      <c r="BL3" s="1">
        <v>0</v>
      </c>
      <c r="BM3" s="1">
        <v>0</v>
      </c>
      <c r="BN3" s="1">
        <v>1</v>
      </c>
      <c r="BO3" s="1">
        <v>0</v>
      </c>
      <c r="BP3" s="1">
        <v>1</v>
      </c>
      <c r="BQ3" s="1">
        <v>0</v>
      </c>
      <c r="BR3" s="1">
        <v>0</v>
      </c>
      <c r="BS3" s="1">
        <v>1</v>
      </c>
      <c r="BT3" s="1">
        <v>0</v>
      </c>
      <c r="BU3" s="1">
        <v>0</v>
      </c>
      <c r="BV3" s="1">
        <v>0</v>
      </c>
      <c r="BW3" s="1">
        <v>1</v>
      </c>
      <c r="BX3" s="1">
        <v>0</v>
      </c>
      <c r="BY3" s="1">
        <v>0</v>
      </c>
      <c r="BZ3" s="1">
        <v>1</v>
      </c>
      <c r="CA3" s="1">
        <v>0</v>
      </c>
      <c r="CB3" s="1">
        <v>1</v>
      </c>
      <c r="CC3" s="1">
        <v>0</v>
      </c>
      <c r="CD3" s="1">
        <v>0</v>
      </c>
      <c r="CE3" s="1">
        <v>1</v>
      </c>
      <c r="CF3" s="1">
        <v>0</v>
      </c>
      <c r="CG3" s="1">
        <v>0</v>
      </c>
      <c r="CH3" s="1">
        <v>1</v>
      </c>
      <c r="CI3" s="1">
        <v>0</v>
      </c>
      <c r="CJ3" s="33">
        <v>0</v>
      </c>
      <c r="CK3" s="33">
        <v>0</v>
      </c>
      <c r="CL3" s="33">
        <v>0</v>
      </c>
      <c r="CM3" s="33">
        <v>0</v>
      </c>
      <c r="CN3" s="33">
        <v>0</v>
      </c>
      <c r="CO3" s="33">
        <v>0</v>
      </c>
    </row>
    <row r="4" spans="1:93" x14ac:dyDescent="0.35">
      <c r="A4" t="s">
        <v>316</v>
      </c>
      <c r="B4" s="1" t="s">
        <v>114</v>
      </c>
      <c r="C4" s="1">
        <v>0</v>
      </c>
      <c r="D4" s="1">
        <v>0</v>
      </c>
      <c r="E4" s="1">
        <v>0</v>
      </c>
      <c r="F4" s="1">
        <v>1</v>
      </c>
      <c r="G4" s="1">
        <v>0</v>
      </c>
      <c r="H4" s="1">
        <v>1</v>
      </c>
      <c r="I4" s="1">
        <v>1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1</v>
      </c>
      <c r="P4" s="1">
        <v>0</v>
      </c>
      <c r="Q4" s="1">
        <v>4</v>
      </c>
      <c r="R4" s="1" t="s">
        <v>430</v>
      </c>
      <c r="S4" s="1">
        <v>1</v>
      </c>
      <c r="T4" s="1">
        <v>0</v>
      </c>
      <c r="U4" s="1">
        <v>1993</v>
      </c>
      <c r="V4" s="1">
        <v>0</v>
      </c>
      <c r="W4" s="1">
        <v>1</v>
      </c>
      <c r="X4" s="1">
        <v>0</v>
      </c>
      <c r="Y4" s="1">
        <v>0</v>
      </c>
      <c r="Z4" s="1">
        <v>1</v>
      </c>
      <c r="AA4" s="33"/>
      <c r="AB4" s="1">
        <v>0</v>
      </c>
      <c r="AC4" s="1">
        <v>0</v>
      </c>
      <c r="AD4" s="1">
        <v>1</v>
      </c>
      <c r="AE4" s="33">
        <v>0</v>
      </c>
      <c r="AF4" s="33">
        <v>0</v>
      </c>
      <c r="AG4" s="33">
        <v>0</v>
      </c>
      <c r="AH4" s="1">
        <v>1</v>
      </c>
      <c r="AI4" s="1">
        <v>0</v>
      </c>
      <c r="AJ4" s="1">
        <v>0</v>
      </c>
      <c r="AK4" s="1">
        <v>1</v>
      </c>
      <c r="AL4" s="1">
        <v>0</v>
      </c>
      <c r="AM4" s="1">
        <v>1</v>
      </c>
      <c r="AN4" s="1">
        <v>0</v>
      </c>
      <c r="AO4" s="1">
        <v>0</v>
      </c>
      <c r="AP4" s="1">
        <v>1</v>
      </c>
      <c r="AQ4" s="1">
        <v>0</v>
      </c>
      <c r="AR4" s="1">
        <v>0</v>
      </c>
      <c r="AS4" s="1">
        <v>7</v>
      </c>
      <c r="AT4" s="1">
        <v>7</v>
      </c>
      <c r="AU4" s="1">
        <v>4</v>
      </c>
      <c r="AV4" s="1">
        <v>5</v>
      </c>
      <c r="AW4" s="1">
        <v>5</v>
      </c>
      <c r="AX4" s="1">
        <v>5</v>
      </c>
      <c r="AY4" s="1">
        <v>4</v>
      </c>
      <c r="AZ4" s="1">
        <v>6</v>
      </c>
      <c r="BA4" s="1">
        <v>6</v>
      </c>
      <c r="BB4" s="1">
        <v>0</v>
      </c>
      <c r="BC4" s="1">
        <v>1</v>
      </c>
      <c r="BD4" s="1">
        <v>0</v>
      </c>
      <c r="BE4" s="1">
        <v>0</v>
      </c>
      <c r="BF4" s="1">
        <v>0</v>
      </c>
      <c r="BG4" s="1">
        <v>1</v>
      </c>
      <c r="BH4" s="1">
        <v>0</v>
      </c>
      <c r="BI4" s="1">
        <v>0</v>
      </c>
      <c r="BJ4" s="1">
        <v>0</v>
      </c>
      <c r="BK4" s="1">
        <v>1</v>
      </c>
      <c r="BL4" s="1">
        <v>1</v>
      </c>
      <c r="BM4" s="1">
        <v>0</v>
      </c>
      <c r="BN4" s="1">
        <v>0</v>
      </c>
      <c r="BO4" s="1">
        <v>0</v>
      </c>
      <c r="BP4" s="1">
        <v>0</v>
      </c>
      <c r="BQ4" s="1">
        <v>1</v>
      </c>
      <c r="BR4" s="1">
        <v>0</v>
      </c>
      <c r="BS4" s="1">
        <v>0</v>
      </c>
      <c r="BT4" s="1">
        <v>1</v>
      </c>
      <c r="BU4" s="1">
        <v>1</v>
      </c>
      <c r="BV4" s="1">
        <v>0</v>
      </c>
      <c r="BW4" s="1">
        <v>0</v>
      </c>
      <c r="BX4" s="1">
        <v>0</v>
      </c>
      <c r="BY4" s="1">
        <v>0</v>
      </c>
      <c r="BZ4" s="1">
        <v>1</v>
      </c>
      <c r="CA4" s="1">
        <v>0</v>
      </c>
      <c r="CB4" s="1">
        <v>0</v>
      </c>
      <c r="CC4" s="1">
        <v>1</v>
      </c>
      <c r="CD4" s="1">
        <v>0</v>
      </c>
      <c r="CE4" s="1">
        <v>0</v>
      </c>
      <c r="CF4" s="1">
        <v>1</v>
      </c>
      <c r="CG4" s="1">
        <v>0</v>
      </c>
      <c r="CH4" s="1">
        <v>1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1</v>
      </c>
      <c r="CO4" s="1">
        <v>100</v>
      </c>
    </row>
    <row r="5" spans="1:93" x14ac:dyDescent="0.35">
      <c r="A5" t="s">
        <v>316</v>
      </c>
      <c r="B5" s="1" t="s">
        <v>115</v>
      </c>
      <c r="C5" s="1">
        <v>0</v>
      </c>
      <c r="D5" s="1">
        <v>0</v>
      </c>
      <c r="E5" s="1">
        <v>0</v>
      </c>
      <c r="F5" s="1">
        <v>1</v>
      </c>
      <c r="G5" s="1">
        <v>0</v>
      </c>
      <c r="H5" s="1">
        <v>1</v>
      </c>
      <c r="I5" s="1">
        <v>1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1</v>
      </c>
      <c r="P5" s="1">
        <v>0</v>
      </c>
      <c r="Q5" s="1">
        <v>4</v>
      </c>
      <c r="R5" s="1" t="s">
        <v>431</v>
      </c>
      <c r="S5" s="1">
        <v>1</v>
      </c>
      <c r="T5" s="1">
        <v>0</v>
      </c>
      <c r="U5" s="1">
        <v>1993</v>
      </c>
      <c r="V5" s="1">
        <v>0</v>
      </c>
      <c r="W5" s="1">
        <v>1</v>
      </c>
      <c r="X5" s="1">
        <v>0</v>
      </c>
      <c r="Y5" s="1">
        <v>0</v>
      </c>
      <c r="Z5" s="1">
        <v>1</v>
      </c>
      <c r="AA5" s="33"/>
      <c r="AB5" s="1">
        <v>0</v>
      </c>
      <c r="AC5" s="1">
        <v>0</v>
      </c>
      <c r="AD5" s="1">
        <v>1</v>
      </c>
      <c r="AE5" s="1">
        <v>1</v>
      </c>
      <c r="AF5" s="1">
        <v>1</v>
      </c>
      <c r="AG5" s="1">
        <v>1</v>
      </c>
      <c r="AH5" s="1">
        <v>1</v>
      </c>
      <c r="AI5" s="1">
        <v>1</v>
      </c>
      <c r="AJ5" s="1">
        <v>0</v>
      </c>
      <c r="AK5" s="1">
        <v>1</v>
      </c>
      <c r="AL5" s="1">
        <v>1</v>
      </c>
      <c r="AM5" s="1">
        <v>0</v>
      </c>
      <c r="AN5" s="1">
        <v>0</v>
      </c>
      <c r="AO5" s="1">
        <v>1</v>
      </c>
      <c r="AP5" s="1">
        <v>1</v>
      </c>
      <c r="AQ5" s="1">
        <v>1</v>
      </c>
      <c r="AR5" s="1">
        <v>1</v>
      </c>
      <c r="AS5" s="1">
        <v>7</v>
      </c>
      <c r="AT5" s="1">
        <v>7</v>
      </c>
      <c r="AU5" s="1">
        <v>6</v>
      </c>
      <c r="AV5" s="1">
        <v>6</v>
      </c>
      <c r="AW5" s="1">
        <v>6</v>
      </c>
      <c r="AX5" s="1">
        <v>6</v>
      </c>
      <c r="AY5" s="1">
        <v>6</v>
      </c>
      <c r="AZ5" s="1">
        <v>5</v>
      </c>
      <c r="BA5" s="1">
        <v>6</v>
      </c>
      <c r="BB5" s="1">
        <v>0</v>
      </c>
      <c r="BC5" s="1">
        <v>1</v>
      </c>
      <c r="BD5" s="1">
        <v>0</v>
      </c>
      <c r="BE5" s="1">
        <v>0</v>
      </c>
      <c r="BF5" s="1">
        <v>0</v>
      </c>
      <c r="BG5" s="1">
        <v>1</v>
      </c>
      <c r="BH5" s="1">
        <v>0</v>
      </c>
      <c r="BI5" s="1">
        <v>0</v>
      </c>
      <c r="BJ5" s="1">
        <v>0</v>
      </c>
      <c r="BK5" s="1">
        <v>1</v>
      </c>
      <c r="BL5" s="1">
        <v>0</v>
      </c>
      <c r="BM5" s="1">
        <v>0</v>
      </c>
      <c r="BN5" s="1">
        <v>0</v>
      </c>
      <c r="BO5" s="1">
        <v>1</v>
      </c>
      <c r="BP5" s="1">
        <v>1</v>
      </c>
      <c r="BQ5" s="1">
        <v>0</v>
      </c>
      <c r="BR5" s="1">
        <v>0</v>
      </c>
      <c r="BS5" s="1">
        <v>0</v>
      </c>
      <c r="BT5" s="1">
        <v>1</v>
      </c>
      <c r="BU5" s="1">
        <v>1</v>
      </c>
      <c r="BV5" s="1">
        <v>0</v>
      </c>
      <c r="BW5" s="1">
        <v>0</v>
      </c>
      <c r="BX5" s="1">
        <v>0</v>
      </c>
      <c r="BY5" s="1">
        <v>0</v>
      </c>
      <c r="BZ5" s="1">
        <v>1</v>
      </c>
      <c r="CA5" s="1">
        <v>0</v>
      </c>
      <c r="CB5" s="1">
        <v>0</v>
      </c>
      <c r="CC5" s="1">
        <v>1</v>
      </c>
      <c r="CD5" s="1">
        <v>0</v>
      </c>
      <c r="CE5" s="1">
        <v>1</v>
      </c>
      <c r="CF5" s="1">
        <v>0</v>
      </c>
      <c r="CG5" s="1">
        <v>0</v>
      </c>
      <c r="CH5" s="1">
        <v>0</v>
      </c>
      <c r="CI5" s="1">
        <v>1</v>
      </c>
      <c r="CJ5" s="1">
        <v>0</v>
      </c>
      <c r="CK5" s="1">
        <v>0</v>
      </c>
      <c r="CL5" s="1">
        <v>0</v>
      </c>
      <c r="CM5" s="1">
        <v>0</v>
      </c>
      <c r="CN5" s="1">
        <v>1</v>
      </c>
      <c r="CO5" s="1">
        <v>100</v>
      </c>
    </row>
    <row r="6" spans="1:93" ht="15.5" x14ac:dyDescent="0.35">
      <c r="A6" t="s">
        <v>317</v>
      </c>
      <c r="B6" s="2" t="s">
        <v>169</v>
      </c>
      <c r="C6" s="2">
        <v>0</v>
      </c>
      <c r="D6" s="2">
        <v>0</v>
      </c>
      <c r="E6" s="2">
        <v>0</v>
      </c>
      <c r="F6" s="2">
        <v>1</v>
      </c>
      <c r="G6" s="2">
        <v>0</v>
      </c>
      <c r="H6" s="2">
        <v>1</v>
      </c>
      <c r="I6" s="2">
        <v>0</v>
      </c>
      <c r="J6" s="2">
        <v>1</v>
      </c>
      <c r="K6" s="2">
        <v>0</v>
      </c>
      <c r="L6" s="2">
        <v>0</v>
      </c>
      <c r="M6" s="2">
        <v>0</v>
      </c>
      <c r="N6" s="2">
        <v>0</v>
      </c>
      <c r="O6" s="2">
        <v>1</v>
      </c>
      <c r="P6" s="2">
        <v>0</v>
      </c>
      <c r="Q6" s="2">
        <v>5</v>
      </c>
      <c r="R6" s="2" t="s">
        <v>432</v>
      </c>
      <c r="S6" s="2">
        <v>1</v>
      </c>
      <c r="T6" s="2">
        <v>0</v>
      </c>
      <c r="U6" s="2">
        <v>2000</v>
      </c>
      <c r="V6" s="2">
        <v>0</v>
      </c>
      <c r="W6" s="2">
        <v>1</v>
      </c>
      <c r="X6" s="2">
        <v>0</v>
      </c>
      <c r="Y6" s="2">
        <v>0</v>
      </c>
      <c r="Z6" s="2">
        <v>1</v>
      </c>
      <c r="AA6" s="2" t="s">
        <v>433</v>
      </c>
      <c r="AB6" s="2">
        <v>0</v>
      </c>
      <c r="AC6" s="2">
        <v>1</v>
      </c>
      <c r="AD6" s="2">
        <v>0</v>
      </c>
      <c r="AE6" s="2">
        <v>1</v>
      </c>
      <c r="AF6" s="2">
        <v>1</v>
      </c>
      <c r="AG6" s="2">
        <v>1</v>
      </c>
      <c r="AH6" s="2">
        <v>0</v>
      </c>
      <c r="AI6" s="2">
        <v>1</v>
      </c>
      <c r="AJ6" s="2">
        <v>1</v>
      </c>
      <c r="AK6" s="2">
        <v>0</v>
      </c>
      <c r="AL6" s="2">
        <v>1</v>
      </c>
      <c r="AM6" s="2">
        <v>0</v>
      </c>
      <c r="AN6" s="2">
        <v>0</v>
      </c>
      <c r="AO6" s="2">
        <v>1</v>
      </c>
      <c r="AP6" s="2">
        <v>1</v>
      </c>
      <c r="AQ6" s="2">
        <v>0</v>
      </c>
      <c r="AR6" s="2">
        <v>1</v>
      </c>
      <c r="AS6" s="2">
        <v>7</v>
      </c>
      <c r="AT6" s="2">
        <v>7</v>
      </c>
      <c r="AU6" s="2">
        <v>4</v>
      </c>
      <c r="AV6" s="2">
        <v>6</v>
      </c>
      <c r="AW6" s="2">
        <v>7</v>
      </c>
      <c r="AX6" s="2">
        <v>7</v>
      </c>
      <c r="AY6" s="2">
        <v>5</v>
      </c>
      <c r="AZ6" s="2">
        <v>5</v>
      </c>
      <c r="BA6" s="2">
        <v>5</v>
      </c>
      <c r="BB6" s="2">
        <v>0</v>
      </c>
      <c r="BC6" s="2">
        <v>1</v>
      </c>
      <c r="BD6" s="2">
        <v>0</v>
      </c>
      <c r="BE6" s="2">
        <v>0</v>
      </c>
      <c r="BF6" s="2">
        <v>0</v>
      </c>
      <c r="BG6" s="2">
        <v>1</v>
      </c>
      <c r="BH6" s="2">
        <v>0</v>
      </c>
      <c r="BI6" s="2">
        <v>1</v>
      </c>
      <c r="BJ6" s="2">
        <v>0</v>
      </c>
      <c r="BK6" s="2">
        <v>0</v>
      </c>
      <c r="BL6" s="2">
        <v>0</v>
      </c>
      <c r="BM6" s="2">
        <v>1</v>
      </c>
      <c r="BN6" s="2">
        <v>0</v>
      </c>
      <c r="BO6" s="2">
        <v>0</v>
      </c>
      <c r="BP6" s="2">
        <v>1</v>
      </c>
      <c r="BQ6" s="2">
        <v>0</v>
      </c>
      <c r="BR6" s="2">
        <v>0</v>
      </c>
      <c r="BS6" s="2">
        <v>1</v>
      </c>
      <c r="BT6" s="2">
        <v>0</v>
      </c>
      <c r="BU6" s="2">
        <v>0</v>
      </c>
      <c r="BV6" s="2">
        <v>0</v>
      </c>
      <c r="BW6" s="2">
        <v>1</v>
      </c>
      <c r="BX6" s="2">
        <v>0</v>
      </c>
      <c r="BY6" s="2">
        <v>0</v>
      </c>
      <c r="BZ6" s="2">
        <v>1</v>
      </c>
      <c r="CA6" s="2">
        <v>1</v>
      </c>
      <c r="CB6" s="2">
        <v>0</v>
      </c>
      <c r="CC6" s="2">
        <v>1</v>
      </c>
      <c r="CD6" s="2">
        <v>0</v>
      </c>
      <c r="CE6" s="2">
        <v>1</v>
      </c>
      <c r="CF6" s="2">
        <v>0</v>
      </c>
      <c r="CG6" s="2">
        <v>0</v>
      </c>
      <c r="CH6" s="2">
        <v>1</v>
      </c>
      <c r="CI6" s="2">
        <v>0</v>
      </c>
      <c r="CJ6" s="2">
        <v>0</v>
      </c>
      <c r="CK6" s="2">
        <v>0</v>
      </c>
      <c r="CL6" s="2">
        <v>1</v>
      </c>
      <c r="CM6" s="2">
        <v>0</v>
      </c>
      <c r="CN6" s="2">
        <v>0</v>
      </c>
      <c r="CO6" s="2">
        <v>70</v>
      </c>
    </row>
    <row r="7" spans="1:93" ht="15.5" x14ac:dyDescent="0.35">
      <c r="A7" t="s">
        <v>317</v>
      </c>
      <c r="B7" s="2" t="s">
        <v>170</v>
      </c>
      <c r="C7" s="2">
        <v>0</v>
      </c>
      <c r="D7" s="2">
        <v>0</v>
      </c>
      <c r="E7" s="2">
        <v>0</v>
      </c>
      <c r="F7" s="2">
        <v>1</v>
      </c>
      <c r="G7" s="2">
        <v>0</v>
      </c>
      <c r="H7" s="10">
        <v>0</v>
      </c>
      <c r="I7" s="2">
        <v>0</v>
      </c>
      <c r="J7" s="2">
        <v>1</v>
      </c>
      <c r="K7" s="2">
        <v>0</v>
      </c>
      <c r="L7" s="2">
        <v>0</v>
      </c>
      <c r="M7" s="2">
        <v>0</v>
      </c>
      <c r="N7" s="2">
        <v>0</v>
      </c>
      <c r="O7" s="2">
        <v>1</v>
      </c>
      <c r="P7" s="2">
        <v>0</v>
      </c>
      <c r="Q7" s="2">
        <v>5</v>
      </c>
      <c r="R7" s="2" t="s">
        <v>434</v>
      </c>
      <c r="S7" s="32">
        <v>0</v>
      </c>
      <c r="T7" s="32">
        <v>0</v>
      </c>
      <c r="U7" s="2">
        <v>2001</v>
      </c>
      <c r="V7" s="2">
        <v>0</v>
      </c>
      <c r="W7" s="2">
        <v>0</v>
      </c>
      <c r="X7" s="2">
        <v>1</v>
      </c>
      <c r="Y7" s="2">
        <v>0</v>
      </c>
      <c r="Z7" s="2">
        <v>1</v>
      </c>
      <c r="AA7" s="2" t="s">
        <v>433</v>
      </c>
      <c r="AB7" s="2">
        <v>0</v>
      </c>
      <c r="AC7" s="2">
        <v>1</v>
      </c>
      <c r="AD7" s="2">
        <v>0</v>
      </c>
      <c r="AE7" s="2">
        <v>1</v>
      </c>
      <c r="AF7" s="2">
        <v>1</v>
      </c>
      <c r="AG7" s="2">
        <v>1</v>
      </c>
      <c r="AH7" s="2">
        <v>0</v>
      </c>
      <c r="AI7" s="2">
        <v>1</v>
      </c>
      <c r="AJ7" s="2">
        <v>0</v>
      </c>
      <c r="AK7" s="2">
        <v>0</v>
      </c>
      <c r="AL7" s="2">
        <v>1</v>
      </c>
      <c r="AM7" s="2">
        <v>0</v>
      </c>
      <c r="AN7" s="2">
        <v>0</v>
      </c>
      <c r="AO7" s="2">
        <v>1</v>
      </c>
      <c r="AP7" s="2">
        <v>1</v>
      </c>
      <c r="AQ7" s="2">
        <v>1</v>
      </c>
      <c r="AR7" s="2">
        <v>1</v>
      </c>
      <c r="AS7" s="2">
        <v>7</v>
      </c>
      <c r="AT7" s="2">
        <v>7</v>
      </c>
      <c r="AU7" s="2">
        <v>7</v>
      </c>
      <c r="AV7" s="2">
        <v>7</v>
      </c>
      <c r="AW7" s="2">
        <v>7</v>
      </c>
      <c r="AX7" s="2">
        <v>7</v>
      </c>
      <c r="AY7" s="2">
        <v>4</v>
      </c>
      <c r="AZ7" s="2">
        <v>5</v>
      </c>
      <c r="BA7" s="2">
        <v>5</v>
      </c>
      <c r="BB7" s="2">
        <v>0</v>
      </c>
      <c r="BC7" s="2">
        <v>1</v>
      </c>
      <c r="BD7" s="2">
        <v>0</v>
      </c>
      <c r="BE7" s="2">
        <v>0</v>
      </c>
      <c r="BF7" s="2">
        <v>0</v>
      </c>
      <c r="BG7" s="2">
        <v>0</v>
      </c>
      <c r="BH7" s="2">
        <v>1</v>
      </c>
      <c r="BI7" s="2">
        <v>1</v>
      </c>
      <c r="BJ7" s="2">
        <v>0</v>
      </c>
      <c r="BK7" s="2">
        <v>0</v>
      </c>
      <c r="BL7" s="2">
        <v>0</v>
      </c>
      <c r="BM7" s="2">
        <v>1</v>
      </c>
      <c r="BN7" s="2">
        <v>0</v>
      </c>
      <c r="BO7" s="2">
        <v>1</v>
      </c>
      <c r="BP7" s="32">
        <v>0</v>
      </c>
      <c r="BQ7" s="32">
        <v>0</v>
      </c>
      <c r="BR7" s="2">
        <v>0</v>
      </c>
      <c r="BS7" s="2">
        <v>1</v>
      </c>
      <c r="BT7" s="2">
        <v>0</v>
      </c>
      <c r="BU7" s="2">
        <v>0</v>
      </c>
      <c r="BV7" s="2">
        <v>0</v>
      </c>
      <c r="BW7" s="2">
        <v>1</v>
      </c>
      <c r="BX7" s="2">
        <v>0</v>
      </c>
      <c r="BY7" s="2">
        <v>1</v>
      </c>
      <c r="BZ7" s="2">
        <v>0</v>
      </c>
      <c r="CA7" s="2">
        <v>0</v>
      </c>
      <c r="CB7" s="2">
        <v>0</v>
      </c>
      <c r="CC7" s="2">
        <v>1</v>
      </c>
      <c r="CD7" s="2">
        <v>0</v>
      </c>
      <c r="CE7" s="2">
        <v>1</v>
      </c>
      <c r="CF7" s="2">
        <v>0</v>
      </c>
      <c r="CG7" s="2">
        <v>0</v>
      </c>
      <c r="CH7" s="2">
        <v>1</v>
      </c>
      <c r="CI7" s="2">
        <v>0</v>
      </c>
      <c r="CJ7" s="2">
        <v>0</v>
      </c>
      <c r="CK7" s="2">
        <v>0</v>
      </c>
      <c r="CL7" s="2">
        <v>1</v>
      </c>
      <c r="CM7" s="2">
        <v>0</v>
      </c>
      <c r="CN7" s="2">
        <v>0</v>
      </c>
      <c r="CO7" s="2">
        <v>100</v>
      </c>
    </row>
    <row r="8" spans="1:93" ht="15.5" x14ac:dyDescent="0.35">
      <c r="A8" t="s">
        <v>317</v>
      </c>
      <c r="B8" s="2" t="s">
        <v>171</v>
      </c>
      <c r="C8" s="2">
        <v>0</v>
      </c>
      <c r="D8" s="2">
        <v>0</v>
      </c>
      <c r="E8" s="2">
        <v>0</v>
      </c>
      <c r="F8" s="2">
        <v>1</v>
      </c>
      <c r="G8" s="2">
        <v>0</v>
      </c>
      <c r="H8" s="10">
        <v>1</v>
      </c>
      <c r="I8" s="2">
        <v>0</v>
      </c>
      <c r="J8" s="2">
        <v>1</v>
      </c>
      <c r="K8" s="2">
        <v>0</v>
      </c>
      <c r="L8" s="2">
        <v>0</v>
      </c>
      <c r="M8" s="2">
        <v>0</v>
      </c>
      <c r="N8" s="2">
        <v>0</v>
      </c>
      <c r="O8" s="2">
        <v>1</v>
      </c>
      <c r="P8" s="2">
        <v>0</v>
      </c>
      <c r="Q8" s="2">
        <v>5</v>
      </c>
      <c r="R8" s="2" t="s">
        <v>432</v>
      </c>
      <c r="S8" s="2">
        <v>1</v>
      </c>
      <c r="T8" s="2">
        <v>0</v>
      </c>
      <c r="U8" s="2">
        <v>1997</v>
      </c>
      <c r="V8" s="2">
        <v>0</v>
      </c>
      <c r="W8" s="2">
        <v>1</v>
      </c>
      <c r="X8" s="2">
        <v>0</v>
      </c>
      <c r="Y8" s="2">
        <v>0</v>
      </c>
      <c r="Z8" s="2">
        <v>1</v>
      </c>
      <c r="AA8" s="2" t="s">
        <v>433</v>
      </c>
      <c r="AB8" s="2">
        <v>0</v>
      </c>
      <c r="AC8" s="2">
        <v>1</v>
      </c>
      <c r="AD8" s="2">
        <v>0</v>
      </c>
      <c r="AE8" s="2">
        <v>1</v>
      </c>
      <c r="AF8" s="2">
        <v>1</v>
      </c>
      <c r="AG8" s="2">
        <v>1</v>
      </c>
      <c r="AH8" s="2">
        <v>0</v>
      </c>
      <c r="AI8" s="2">
        <v>1</v>
      </c>
      <c r="AJ8" s="2">
        <v>1</v>
      </c>
      <c r="AK8" s="2">
        <v>0</v>
      </c>
      <c r="AL8" s="2">
        <v>1</v>
      </c>
      <c r="AM8" s="2">
        <v>0</v>
      </c>
      <c r="AN8" s="2">
        <v>0</v>
      </c>
      <c r="AO8" s="2">
        <v>1</v>
      </c>
      <c r="AP8" s="2">
        <v>1</v>
      </c>
      <c r="AQ8" s="2">
        <v>0</v>
      </c>
      <c r="AR8" s="2">
        <v>1</v>
      </c>
      <c r="AS8" s="2">
        <v>7</v>
      </c>
      <c r="AT8" s="2">
        <v>7</v>
      </c>
      <c r="AU8" s="2">
        <v>7</v>
      </c>
      <c r="AV8" s="2">
        <v>7</v>
      </c>
      <c r="AW8" s="2">
        <v>5</v>
      </c>
      <c r="AX8" s="2">
        <v>5</v>
      </c>
      <c r="AY8" s="2">
        <v>3</v>
      </c>
      <c r="AZ8" s="2">
        <v>4</v>
      </c>
      <c r="BA8" s="2">
        <v>4</v>
      </c>
      <c r="BB8" s="2">
        <v>0</v>
      </c>
      <c r="BC8" s="2">
        <v>1</v>
      </c>
      <c r="BD8" s="2">
        <v>0</v>
      </c>
      <c r="BE8" s="2">
        <v>0</v>
      </c>
      <c r="BF8" s="2">
        <v>0</v>
      </c>
      <c r="BG8" s="2">
        <v>1</v>
      </c>
      <c r="BH8" s="2">
        <v>0</v>
      </c>
      <c r="BI8" s="2">
        <v>1</v>
      </c>
      <c r="BJ8" s="2">
        <v>0</v>
      </c>
      <c r="BK8" s="2">
        <v>0</v>
      </c>
      <c r="BL8" s="2">
        <v>0</v>
      </c>
      <c r="BM8" s="2">
        <v>0</v>
      </c>
      <c r="BN8" s="2">
        <v>1</v>
      </c>
      <c r="BO8" s="2">
        <v>0</v>
      </c>
      <c r="BP8" s="2">
        <v>1</v>
      </c>
      <c r="BQ8" s="2">
        <v>0</v>
      </c>
      <c r="BR8" s="2">
        <v>0</v>
      </c>
      <c r="BS8" s="2">
        <v>0</v>
      </c>
      <c r="BT8" s="2">
        <v>1</v>
      </c>
      <c r="BU8" s="2">
        <v>0</v>
      </c>
      <c r="BV8" s="2">
        <v>0</v>
      </c>
      <c r="BW8" s="2">
        <v>1</v>
      </c>
      <c r="BX8" s="2">
        <v>0</v>
      </c>
      <c r="BY8" s="2">
        <v>0</v>
      </c>
      <c r="BZ8" s="2">
        <v>1</v>
      </c>
      <c r="CA8" s="2">
        <v>0</v>
      </c>
      <c r="CB8" s="2">
        <v>0</v>
      </c>
      <c r="CC8" s="2">
        <v>1</v>
      </c>
      <c r="CD8" s="2">
        <v>1</v>
      </c>
      <c r="CE8" s="2">
        <v>0</v>
      </c>
      <c r="CF8" s="2">
        <v>0</v>
      </c>
      <c r="CG8" s="2">
        <v>0</v>
      </c>
      <c r="CH8" s="2">
        <v>1</v>
      </c>
      <c r="CI8" s="2">
        <v>0</v>
      </c>
      <c r="CJ8" s="2">
        <v>0</v>
      </c>
      <c r="CK8" s="2">
        <v>0</v>
      </c>
      <c r="CL8" s="2">
        <v>1</v>
      </c>
      <c r="CM8" s="2">
        <v>0</v>
      </c>
      <c r="CN8" s="2">
        <v>0</v>
      </c>
      <c r="CO8" s="2">
        <v>100</v>
      </c>
    </row>
    <row r="9" spans="1:93" ht="15.5" x14ac:dyDescent="0.35">
      <c r="A9" t="s">
        <v>317</v>
      </c>
      <c r="B9" s="2" t="s">
        <v>172</v>
      </c>
      <c r="C9" s="2">
        <v>0</v>
      </c>
      <c r="D9" s="2">
        <v>0</v>
      </c>
      <c r="E9" s="2">
        <v>0</v>
      </c>
      <c r="F9" s="2">
        <v>1</v>
      </c>
      <c r="G9" s="2">
        <v>0</v>
      </c>
      <c r="H9" s="10">
        <v>0</v>
      </c>
      <c r="I9" s="2">
        <v>0</v>
      </c>
      <c r="J9" s="2">
        <v>0</v>
      </c>
      <c r="K9" s="2">
        <v>1</v>
      </c>
      <c r="L9" s="2">
        <v>0</v>
      </c>
      <c r="M9" s="2">
        <v>0</v>
      </c>
      <c r="N9" s="2">
        <v>0</v>
      </c>
      <c r="O9" s="2">
        <v>1</v>
      </c>
      <c r="P9" s="2">
        <v>0</v>
      </c>
      <c r="Q9" s="2">
        <v>5</v>
      </c>
      <c r="R9" s="2" t="s">
        <v>435</v>
      </c>
      <c r="S9" s="2">
        <v>1</v>
      </c>
      <c r="T9" s="2">
        <v>0</v>
      </c>
      <c r="U9" s="2">
        <v>2004</v>
      </c>
      <c r="V9" s="2">
        <v>0</v>
      </c>
      <c r="W9" s="2">
        <v>1</v>
      </c>
      <c r="X9" s="2">
        <v>0</v>
      </c>
      <c r="Y9" s="2">
        <v>0</v>
      </c>
      <c r="Z9" s="2">
        <v>1</v>
      </c>
      <c r="AA9" s="2" t="s">
        <v>433</v>
      </c>
      <c r="AB9" s="2">
        <v>0</v>
      </c>
      <c r="AC9" s="2">
        <v>1</v>
      </c>
      <c r="AD9" s="2">
        <v>0</v>
      </c>
      <c r="AE9" s="2">
        <v>1</v>
      </c>
      <c r="AF9" s="2">
        <v>1</v>
      </c>
      <c r="AG9" s="2">
        <v>1</v>
      </c>
      <c r="AH9" s="2">
        <v>0</v>
      </c>
      <c r="AI9" s="2">
        <v>1</v>
      </c>
      <c r="AJ9" s="2">
        <v>1</v>
      </c>
      <c r="AK9" s="2">
        <v>0</v>
      </c>
      <c r="AL9" s="2">
        <v>1</v>
      </c>
      <c r="AM9" s="2">
        <v>0</v>
      </c>
      <c r="AN9" s="2">
        <v>0</v>
      </c>
      <c r="AO9" s="2">
        <v>1</v>
      </c>
      <c r="AP9" s="2">
        <v>1</v>
      </c>
      <c r="AQ9" s="2">
        <v>0</v>
      </c>
      <c r="AR9" s="2">
        <v>1</v>
      </c>
      <c r="AS9" s="2">
        <v>7</v>
      </c>
      <c r="AT9" s="2">
        <v>7</v>
      </c>
      <c r="AU9" s="2">
        <v>4</v>
      </c>
      <c r="AV9" s="2">
        <v>7</v>
      </c>
      <c r="AW9" s="2">
        <v>6</v>
      </c>
      <c r="AX9" s="2">
        <v>4</v>
      </c>
      <c r="AY9" s="2">
        <v>5</v>
      </c>
      <c r="AZ9" s="2">
        <v>5</v>
      </c>
      <c r="BA9" s="2">
        <v>5</v>
      </c>
      <c r="BB9" s="2">
        <v>0</v>
      </c>
      <c r="BC9" s="2">
        <v>1</v>
      </c>
      <c r="BD9" s="2">
        <v>0</v>
      </c>
      <c r="BE9" s="2">
        <v>0</v>
      </c>
      <c r="BF9" s="2">
        <v>0</v>
      </c>
      <c r="BG9" s="2">
        <v>1</v>
      </c>
      <c r="BH9" s="2">
        <v>0</v>
      </c>
      <c r="BI9" s="2">
        <v>1</v>
      </c>
      <c r="BJ9" s="2">
        <v>0</v>
      </c>
      <c r="BK9" s="2">
        <v>0</v>
      </c>
      <c r="BL9" s="2">
        <v>0</v>
      </c>
      <c r="BM9" s="2">
        <v>1</v>
      </c>
      <c r="BN9" s="2">
        <v>0</v>
      </c>
      <c r="BO9" s="2">
        <v>0</v>
      </c>
      <c r="BP9" s="2">
        <v>1</v>
      </c>
      <c r="BQ9" s="2">
        <v>0</v>
      </c>
      <c r="BR9" s="2">
        <v>0</v>
      </c>
      <c r="BS9" s="2">
        <v>1</v>
      </c>
      <c r="BT9" s="2">
        <v>0</v>
      </c>
      <c r="BU9" s="2">
        <v>0</v>
      </c>
      <c r="BV9" s="2">
        <v>0</v>
      </c>
      <c r="BW9" s="2">
        <v>1</v>
      </c>
      <c r="BX9" s="2">
        <v>0</v>
      </c>
      <c r="BY9" s="2">
        <v>0</v>
      </c>
      <c r="BZ9" s="2">
        <v>1</v>
      </c>
      <c r="CA9" s="2">
        <v>0</v>
      </c>
      <c r="CB9" s="2">
        <v>0</v>
      </c>
      <c r="CC9" s="2">
        <v>1</v>
      </c>
      <c r="CD9" s="2">
        <v>0</v>
      </c>
      <c r="CE9" s="2">
        <v>1</v>
      </c>
      <c r="CF9" s="2">
        <v>0</v>
      </c>
      <c r="CG9" s="2">
        <v>0</v>
      </c>
      <c r="CH9" s="2">
        <v>1</v>
      </c>
      <c r="CI9" s="2">
        <v>0</v>
      </c>
      <c r="CJ9" s="2">
        <v>0</v>
      </c>
      <c r="CK9" s="2">
        <v>1</v>
      </c>
      <c r="CL9" s="2">
        <v>0</v>
      </c>
      <c r="CM9" s="2">
        <v>0</v>
      </c>
      <c r="CN9" s="2">
        <v>0</v>
      </c>
      <c r="CO9" s="2">
        <v>100</v>
      </c>
    </row>
    <row r="10" spans="1:93" ht="15.5" x14ac:dyDescent="0.35">
      <c r="A10" t="s">
        <v>317</v>
      </c>
      <c r="B10" s="2" t="s">
        <v>173</v>
      </c>
      <c r="C10" s="2">
        <v>0</v>
      </c>
      <c r="D10" s="2">
        <v>0</v>
      </c>
      <c r="E10" s="2">
        <v>1</v>
      </c>
      <c r="F10" s="2">
        <v>0</v>
      </c>
      <c r="G10" s="2">
        <v>0</v>
      </c>
      <c r="H10" s="2">
        <v>1</v>
      </c>
      <c r="I10" s="2">
        <v>0</v>
      </c>
      <c r="J10" s="2">
        <v>0</v>
      </c>
      <c r="K10" s="2">
        <v>1</v>
      </c>
      <c r="L10" s="2">
        <v>0</v>
      </c>
      <c r="M10" s="2">
        <v>0</v>
      </c>
      <c r="N10" s="2">
        <v>0</v>
      </c>
      <c r="O10" s="2">
        <v>1</v>
      </c>
      <c r="P10" s="2">
        <v>0</v>
      </c>
      <c r="Q10" s="2">
        <v>3</v>
      </c>
      <c r="R10" s="2" t="s">
        <v>436</v>
      </c>
      <c r="S10" s="2">
        <v>1</v>
      </c>
      <c r="T10" s="2">
        <v>0</v>
      </c>
      <c r="U10" s="2">
        <v>1995</v>
      </c>
      <c r="V10" s="2">
        <v>0</v>
      </c>
      <c r="W10" s="2">
        <v>0</v>
      </c>
      <c r="X10" s="2">
        <v>0</v>
      </c>
      <c r="Y10" s="2">
        <v>1</v>
      </c>
      <c r="Z10" s="2">
        <v>1</v>
      </c>
      <c r="AA10" s="31"/>
      <c r="AB10" s="2">
        <v>0</v>
      </c>
      <c r="AC10" s="2">
        <v>0</v>
      </c>
      <c r="AD10" s="2">
        <v>1</v>
      </c>
      <c r="AE10" s="2">
        <v>0</v>
      </c>
      <c r="AF10" s="2">
        <v>1</v>
      </c>
      <c r="AG10" s="2">
        <v>0</v>
      </c>
      <c r="AH10" s="2">
        <v>0</v>
      </c>
      <c r="AI10" s="2">
        <v>1</v>
      </c>
      <c r="AJ10" s="2">
        <v>0</v>
      </c>
      <c r="AK10" s="2">
        <v>0</v>
      </c>
      <c r="AL10" s="2">
        <v>1</v>
      </c>
      <c r="AM10" s="2">
        <v>0</v>
      </c>
      <c r="AN10" s="2">
        <v>0</v>
      </c>
      <c r="AO10" s="2">
        <v>1</v>
      </c>
      <c r="AP10" s="2">
        <v>1</v>
      </c>
      <c r="AQ10" s="2">
        <v>0</v>
      </c>
      <c r="AR10" s="2">
        <v>1</v>
      </c>
      <c r="AS10" s="2">
        <v>7</v>
      </c>
      <c r="AT10" s="2">
        <v>7</v>
      </c>
      <c r="AU10" s="2">
        <v>7</v>
      </c>
      <c r="AV10" s="2">
        <v>6</v>
      </c>
      <c r="AW10" s="2">
        <v>6</v>
      </c>
      <c r="AX10" s="2">
        <v>3</v>
      </c>
      <c r="AY10" s="2">
        <v>5</v>
      </c>
      <c r="AZ10" s="2">
        <v>5</v>
      </c>
      <c r="BA10" s="2">
        <v>6</v>
      </c>
      <c r="BB10" s="2">
        <v>1</v>
      </c>
      <c r="BC10" s="2">
        <v>0</v>
      </c>
      <c r="BD10" s="2">
        <v>0</v>
      </c>
      <c r="BE10" s="2">
        <v>0</v>
      </c>
      <c r="BF10" s="2">
        <v>0</v>
      </c>
      <c r="BG10" s="2">
        <v>1</v>
      </c>
      <c r="BH10" s="2">
        <v>0</v>
      </c>
      <c r="BI10" s="2">
        <v>0</v>
      </c>
      <c r="BJ10" s="2">
        <v>0</v>
      </c>
      <c r="BK10" s="2">
        <v>1</v>
      </c>
      <c r="BL10" s="2">
        <v>0</v>
      </c>
      <c r="BM10" s="2">
        <v>1</v>
      </c>
      <c r="BN10" s="2">
        <v>0</v>
      </c>
      <c r="BO10" s="2">
        <v>0</v>
      </c>
      <c r="BP10" s="2">
        <v>1</v>
      </c>
      <c r="BQ10" s="2">
        <v>0</v>
      </c>
      <c r="BR10" s="2">
        <v>0</v>
      </c>
      <c r="BS10" s="2">
        <v>1</v>
      </c>
      <c r="BT10" s="2">
        <v>0</v>
      </c>
      <c r="BU10" s="2">
        <v>0</v>
      </c>
      <c r="BV10" s="2">
        <v>1</v>
      </c>
      <c r="BW10" s="2">
        <v>0</v>
      </c>
      <c r="BX10" s="2">
        <v>1</v>
      </c>
      <c r="BY10" s="2">
        <v>0</v>
      </c>
      <c r="BZ10" s="2">
        <v>0</v>
      </c>
      <c r="CA10" s="2">
        <v>1</v>
      </c>
      <c r="CB10" s="2">
        <v>0</v>
      </c>
      <c r="CC10" s="2">
        <v>0</v>
      </c>
      <c r="CD10" s="2">
        <v>0</v>
      </c>
      <c r="CE10" s="2">
        <v>1</v>
      </c>
      <c r="CF10" s="2">
        <v>0</v>
      </c>
      <c r="CG10" s="2">
        <v>0</v>
      </c>
      <c r="CH10" s="2">
        <v>1</v>
      </c>
      <c r="CI10" s="2">
        <v>0</v>
      </c>
      <c r="CJ10" s="2">
        <v>1</v>
      </c>
      <c r="CK10" s="2">
        <v>0</v>
      </c>
      <c r="CL10" s="2">
        <v>0</v>
      </c>
      <c r="CM10" s="2">
        <v>0</v>
      </c>
      <c r="CN10" s="2">
        <v>0</v>
      </c>
      <c r="CO10" s="2">
        <v>100</v>
      </c>
    </row>
    <row r="11" spans="1:93" ht="15.5" x14ac:dyDescent="0.35">
      <c r="A11" t="s">
        <v>317</v>
      </c>
      <c r="B11" s="2" t="s">
        <v>174</v>
      </c>
      <c r="C11" s="2">
        <v>0</v>
      </c>
      <c r="D11" s="2">
        <v>0</v>
      </c>
      <c r="E11" s="2">
        <v>0</v>
      </c>
      <c r="F11" s="2">
        <v>1</v>
      </c>
      <c r="G11" s="2">
        <v>0</v>
      </c>
      <c r="H11" s="2">
        <v>1</v>
      </c>
      <c r="I11" s="2">
        <v>0</v>
      </c>
      <c r="J11" s="2">
        <v>1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1</v>
      </c>
      <c r="Q11" s="2">
        <v>5</v>
      </c>
      <c r="R11" s="2" t="s">
        <v>432</v>
      </c>
      <c r="S11" s="32">
        <v>0</v>
      </c>
      <c r="T11" s="32">
        <v>0</v>
      </c>
      <c r="U11" s="2">
        <v>1999</v>
      </c>
      <c r="V11" s="2">
        <v>0</v>
      </c>
      <c r="W11" s="2">
        <v>1</v>
      </c>
      <c r="X11" s="2">
        <v>0</v>
      </c>
      <c r="Y11" s="2">
        <v>0</v>
      </c>
      <c r="Z11" s="2">
        <v>1</v>
      </c>
      <c r="AA11" s="31"/>
      <c r="AB11" s="2">
        <v>0</v>
      </c>
      <c r="AC11" s="2">
        <v>1</v>
      </c>
      <c r="AD11" s="2">
        <v>0</v>
      </c>
      <c r="AE11" s="2">
        <v>1</v>
      </c>
      <c r="AF11" s="2">
        <v>1</v>
      </c>
      <c r="AG11" s="2">
        <v>1</v>
      </c>
      <c r="AH11" s="2">
        <v>0</v>
      </c>
      <c r="AI11" s="2">
        <v>1</v>
      </c>
      <c r="AJ11" s="2">
        <v>1</v>
      </c>
      <c r="AK11" s="2">
        <v>0</v>
      </c>
      <c r="AL11" s="2">
        <v>0</v>
      </c>
      <c r="AM11" s="2">
        <v>1</v>
      </c>
      <c r="AN11" s="2">
        <v>0</v>
      </c>
      <c r="AO11" s="2">
        <v>1</v>
      </c>
      <c r="AP11" s="2">
        <v>1</v>
      </c>
      <c r="AQ11" s="2">
        <v>0</v>
      </c>
      <c r="AR11" s="2">
        <v>1</v>
      </c>
      <c r="AS11" s="2">
        <v>7</v>
      </c>
      <c r="AT11" s="2">
        <v>7</v>
      </c>
      <c r="AU11" s="2">
        <v>7</v>
      </c>
      <c r="AV11" s="2">
        <v>6</v>
      </c>
      <c r="AW11" s="2">
        <v>5</v>
      </c>
      <c r="AX11" s="2">
        <v>5</v>
      </c>
      <c r="AY11" s="2">
        <v>4</v>
      </c>
      <c r="AZ11" s="2">
        <v>5</v>
      </c>
      <c r="BA11" s="2">
        <v>5</v>
      </c>
      <c r="BB11" s="2">
        <v>0</v>
      </c>
      <c r="BC11" s="2">
        <v>1</v>
      </c>
      <c r="BD11" s="2">
        <v>0</v>
      </c>
      <c r="BE11" s="2">
        <v>0</v>
      </c>
      <c r="BF11" s="2">
        <v>0</v>
      </c>
      <c r="BG11" s="2">
        <v>1</v>
      </c>
      <c r="BH11" s="2">
        <v>0</v>
      </c>
      <c r="BI11" s="2">
        <v>1</v>
      </c>
      <c r="BJ11" s="2">
        <v>0</v>
      </c>
      <c r="BK11" s="2">
        <v>0</v>
      </c>
      <c r="BL11" s="2">
        <v>0</v>
      </c>
      <c r="BM11" s="2">
        <v>1</v>
      </c>
      <c r="BN11" s="2">
        <v>0</v>
      </c>
      <c r="BO11" s="2">
        <v>0</v>
      </c>
      <c r="BP11" s="2">
        <v>1</v>
      </c>
      <c r="BQ11" s="2">
        <v>0</v>
      </c>
      <c r="BR11" s="2">
        <v>0</v>
      </c>
      <c r="BS11" s="2">
        <v>0</v>
      </c>
      <c r="BT11" s="2">
        <v>1</v>
      </c>
      <c r="BU11" s="2">
        <v>0</v>
      </c>
      <c r="BV11" s="2">
        <v>0</v>
      </c>
      <c r="BW11" s="2">
        <v>1</v>
      </c>
      <c r="BX11" s="2">
        <v>0</v>
      </c>
      <c r="BY11" s="2">
        <v>1</v>
      </c>
      <c r="BZ11" s="2">
        <v>0</v>
      </c>
      <c r="CA11" s="2">
        <v>0</v>
      </c>
      <c r="CB11" s="2">
        <v>0</v>
      </c>
      <c r="CC11" s="2">
        <v>1</v>
      </c>
      <c r="CD11" s="2">
        <v>0</v>
      </c>
      <c r="CE11" s="2">
        <v>1</v>
      </c>
      <c r="CF11" s="2">
        <v>0</v>
      </c>
      <c r="CG11" s="2">
        <v>0</v>
      </c>
      <c r="CH11" s="2">
        <v>1</v>
      </c>
      <c r="CI11" s="2">
        <v>0</v>
      </c>
      <c r="CJ11" s="2">
        <v>0</v>
      </c>
      <c r="CK11" s="2">
        <v>0</v>
      </c>
      <c r="CL11" s="2">
        <v>1</v>
      </c>
      <c r="CM11" s="2">
        <v>0</v>
      </c>
      <c r="CN11" s="2">
        <v>0</v>
      </c>
      <c r="CO11" s="2">
        <v>100</v>
      </c>
    </row>
    <row r="12" spans="1:93" x14ac:dyDescent="0.35">
      <c r="A12" t="s">
        <v>374</v>
      </c>
      <c r="B12" t="s">
        <v>385</v>
      </c>
      <c r="C12">
        <v>0</v>
      </c>
      <c r="D12">
        <v>0</v>
      </c>
      <c r="E12">
        <v>1</v>
      </c>
      <c r="F12">
        <v>0</v>
      </c>
      <c r="G12">
        <v>0</v>
      </c>
      <c r="H12">
        <v>1</v>
      </c>
      <c r="I12">
        <v>1</v>
      </c>
      <c r="J12">
        <v>0</v>
      </c>
      <c r="K12">
        <v>0</v>
      </c>
      <c r="L12">
        <v>0</v>
      </c>
      <c r="M12">
        <v>0</v>
      </c>
      <c r="N12">
        <v>0</v>
      </c>
      <c r="O12">
        <v>1</v>
      </c>
      <c r="P12">
        <v>0</v>
      </c>
      <c r="Q12">
        <v>2</v>
      </c>
      <c r="R12" s="31"/>
      <c r="S12">
        <v>0</v>
      </c>
      <c r="T12">
        <v>1</v>
      </c>
      <c r="U12">
        <v>2001</v>
      </c>
      <c r="V12">
        <v>0</v>
      </c>
      <c r="W12">
        <v>0</v>
      </c>
      <c r="X12">
        <v>0</v>
      </c>
      <c r="Y12">
        <v>1</v>
      </c>
      <c r="Z12">
        <v>1</v>
      </c>
      <c r="AA12" s="31"/>
      <c r="AB12">
        <v>0</v>
      </c>
      <c r="AC12">
        <v>1</v>
      </c>
      <c r="AD12">
        <v>0</v>
      </c>
      <c r="AE12">
        <v>0</v>
      </c>
      <c r="AF12">
        <v>1</v>
      </c>
      <c r="AG12">
        <v>0</v>
      </c>
      <c r="AH12">
        <v>0</v>
      </c>
      <c r="AI12">
        <v>1</v>
      </c>
      <c r="AJ12">
        <v>0</v>
      </c>
      <c r="AK12">
        <v>0</v>
      </c>
      <c r="AL12">
        <v>1</v>
      </c>
      <c r="AM12">
        <v>0</v>
      </c>
      <c r="AN12">
        <v>0</v>
      </c>
      <c r="AO12">
        <v>1</v>
      </c>
      <c r="AP12">
        <v>0</v>
      </c>
      <c r="AQ12">
        <v>1</v>
      </c>
      <c r="AR12">
        <v>1</v>
      </c>
      <c r="AS12" s="31">
        <v>0</v>
      </c>
      <c r="AT12" s="31">
        <v>0</v>
      </c>
      <c r="AU12" s="31">
        <v>0</v>
      </c>
      <c r="AV12" s="31">
        <v>0</v>
      </c>
      <c r="AW12">
        <v>4</v>
      </c>
      <c r="AX12">
        <v>2</v>
      </c>
      <c r="AY12">
        <v>2</v>
      </c>
      <c r="AZ12">
        <v>2</v>
      </c>
      <c r="BA12">
        <v>1</v>
      </c>
      <c r="BB12">
        <v>0</v>
      </c>
      <c r="BC12">
        <v>1</v>
      </c>
      <c r="BD12">
        <v>0</v>
      </c>
      <c r="BE12">
        <v>0</v>
      </c>
      <c r="BF12">
        <v>1</v>
      </c>
      <c r="BG12">
        <v>0</v>
      </c>
      <c r="BH12">
        <v>0</v>
      </c>
      <c r="BI12">
        <v>0</v>
      </c>
      <c r="BJ12">
        <v>0</v>
      </c>
      <c r="BK12">
        <v>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1</v>
      </c>
      <c r="BR12">
        <v>0</v>
      </c>
      <c r="BS12">
        <v>1</v>
      </c>
      <c r="BT12">
        <v>0</v>
      </c>
      <c r="BU12">
        <v>1</v>
      </c>
      <c r="BV12">
        <v>0</v>
      </c>
      <c r="BW12">
        <v>0</v>
      </c>
      <c r="BX12">
        <v>1</v>
      </c>
      <c r="BY12">
        <v>0</v>
      </c>
      <c r="BZ12">
        <v>0</v>
      </c>
      <c r="CA12">
        <v>0</v>
      </c>
      <c r="CB12">
        <v>1</v>
      </c>
      <c r="CC12">
        <v>0</v>
      </c>
      <c r="CD12">
        <v>0</v>
      </c>
      <c r="CE12">
        <v>1</v>
      </c>
      <c r="CF12">
        <v>0</v>
      </c>
      <c r="CG12">
        <v>1</v>
      </c>
      <c r="CH12">
        <v>0</v>
      </c>
      <c r="CI12">
        <v>0</v>
      </c>
      <c r="CJ12">
        <v>0</v>
      </c>
      <c r="CK12">
        <v>1</v>
      </c>
      <c r="CL12">
        <v>0</v>
      </c>
      <c r="CM12">
        <v>0</v>
      </c>
      <c r="CN12">
        <v>0</v>
      </c>
      <c r="CO12">
        <v>50</v>
      </c>
    </row>
    <row r="13" spans="1:93" x14ac:dyDescent="0.35">
      <c r="A13" t="s">
        <v>374</v>
      </c>
      <c r="B13" t="s">
        <v>386</v>
      </c>
      <c r="C13">
        <v>1</v>
      </c>
      <c r="D13">
        <v>0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0</v>
      </c>
      <c r="P13">
        <v>0</v>
      </c>
      <c r="Q13">
        <v>2</v>
      </c>
      <c r="R13" s="31"/>
      <c r="S13">
        <v>0</v>
      </c>
      <c r="T13">
        <v>1</v>
      </c>
      <c r="U13">
        <v>2015</v>
      </c>
      <c r="V13">
        <v>0</v>
      </c>
      <c r="W13">
        <v>1</v>
      </c>
      <c r="X13">
        <v>0</v>
      </c>
      <c r="Y13">
        <v>0</v>
      </c>
      <c r="Z13">
        <v>1</v>
      </c>
      <c r="AA13" s="31"/>
      <c r="AB13">
        <v>0</v>
      </c>
      <c r="AC13">
        <v>1</v>
      </c>
      <c r="AD13">
        <v>0</v>
      </c>
      <c r="AE13">
        <v>1</v>
      </c>
      <c r="AF13">
        <v>0</v>
      </c>
      <c r="AG13">
        <v>0</v>
      </c>
      <c r="AH13">
        <v>1</v>
      </c>
      <c r="AI13">
        <v>1</v>
      </c>
      <c r="AJ13">
        <v>0</v>
      </c>
      <c r="AK13">
        <v>0</v>
      </c>
      <c r="AL13">
        <v>1</v>
      </c>
      <c r="AM13">
        <v>0</v>
      </c>
      <c r="AN13">
        <v>0</v>
      </c>
      <c r="AO13">
        <v>1</v>
      </c>
      <c r="AP13">
        <v>0</v>
      </c>
      <c r="AQ13">
        <v>1</v>
      </c>
      <c r="AR13">
        <v>1</v>
      </c>
      <c r="AS13">
        <v>6</v>
      </c>
      <c r="AT13">
        <v>7</v>
      </c>
      <c r="AU13">
        <v>6</v>
      </c>
      <c r="AV13">
        <v>6</v>
      </c>
      <c r="AW13">
        <v>6</v>
      </c>
      <c r="AX13">
        <v>6</v>
      </c>
      <c r="AY13">
        <v>5</v>
      </c>
      <c r="AZ13">
        <v>4</v>
      </c>
      <c r="BA13">
        <v>4</v>
      </c>
      <c r="BB13">
        <v>0</v>
      </c>
      <c r="BC13">
        <v>1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1</v>
      </c>
      <c r="BL13">
        <v>1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1</v>
      </c>
      <c r="BT13">
        <v>0</v>
      </c>
      <c r="BU13">
        <v>0</v>
      </c>
      <c r="BV13">
        <v>1</v>
      </c>
      <c r="BW13">
        <v>0</v>
      </c>
      <c r="BX13">
        <v>1</v>
      </c>
      <c r="BY13">
        <v>0</v>
      </c>
      <c r="BZ13">
        <v>0</v>
      </c>
      <c r="CA13" s="31">
        <v>0</v>
      </c>
      <c r="CB13" s="31">
        <v>0</v>
      </c>
      <c r="CC13" s="31">
        <v>0</v>
      </c>
      <c r="CD13">
        <v>1</v>
      </c>
      <c r="CE13">
        <v>0</v>
      </c>
      <c r="CF13">
        <v>0</v>
      </c>
      <c r="CG13">
        <v>0</v>
      </c>
      <c r="CH13">
        <v>1</v>
      </c>
      <c r="CI13">
        <v>0</v>
      </c>
      <c r="CJ13">
        <v>1</v>
      </c>
      <c r="CK13">
        <v>0</v>
      </c>
      <c r="CL13">
        <v>0</v>
      </c>
      <c r="CM13">
        <v>0</v>
      </c>
      <c r="CN13">
        <v>0</v>
      </c>
      <c r="CO13">
        <v>100</v>
      </c>
    </row>
    <row r="14" spans="1:93" x14ac:dyDescent="0.35">
      <c r="A14" t="s">
        <v>374</v>
      </c>
      <c r="B14" t="s">
        <v>387</v>
      </c>
      <c r="C14">
        <v>0</v>
      </c>
      <c r="D14">
        <v>1</v>
      </c>
      <c r="E14">
        <v>0</v>
      </c>
      <c r="F14">
        <v>0</v>
      </c>
      <c r="G14">
        <v>0</v>
      </c>
      <c r="H14">
        <v>1</v>
      </c>
      <c r="I14">
        <v>0</v>
      </c>
      <c r="J14">
        <v>0</v>
      </c>
      <c r="K14">
        <v>1</v>
      </c>
      <c r="L14">
        <v>0</v>
      </c>
      <c r="M14">
        <v>0</v>
      </c>
      <c r="N14">
        <v>1</v>
      </c>
      <c r="O14">
        <v>0</v>
      </c>
      <c r="P14">
        <v>0</v>
      </c>
      <c r="Q14">
        <v>4</v>
      </c>
      <c r="R14" s="31"/>
      <c r="S14">
        <v>0</v>
      </c>
      <c r="T14">
        <v>1</v>
      </c>
      <c r="U14">
        <v>2005</v>
      </c>
      <c r="V14">
        <v>0</v>
      </c>
      <c r="W14">
        <v>0</v>
      </c>
      <c r="X14">
        <v>1</v>
      </c>
      <c r="Y14">
        <v>0</v>
      </c>
      <c r="Z14">
        <v>1</v>
      </c>
      <c r="AA14" s="31"/>
      <c r="AB14">
        <v>0</v>
      </c>
      <c r="AC14">
        <v>1</v>
      </c>
      <c r="AD14">
        <v>0</v>
      </c>
      <c r="AE14" s="31">
        <v>0</v>
      </c>
      <c r="AF14" s="31">
        <v>0</v>
      </c>
      <c r="AG14" s="31">
        <v>0</v>
      </c>
      <c r="AH14">
        <v>0</v>
      </c>
      <c r="AI14">
        <v>1</v>
      </c>
      <c r="AJ14">
        <v>1</v>
      </c>
      <c r="AK14">
        <v>0</v>
      </c>
      <c r="AL14">
        <v>1</v>
      </c>
      <c r="AM14">
        <v>0</v>
      </c>
      <c r="AN14">
        <v>0</v>
      </c>
      <c r="AO14">
        <v>1</v>
      </c>
      <c r="AP14">
        <v>1</v>
      </c>
      <c r="AQ14">
        <v>1</v>
      </c>
      <c r="AR14">
        <v>1</v>
      </c>
      <c r="AS14">
        <v>7</v>
      </c>
      <c r="AT14">
        <v>7</v>
      </c>
      <c r="AU14">
        <v>7</v>
      </c>
      <c r="AV14">
        <v>5</v>
      </c>
      <c r="AW14">
        <v>7</v>
      </c>
      <c r="AX14">
        <v>6</v>
      </c>
      <c r="AY14">
        <v>5</v>
      </c>
      <c r="AZ14">
        <v>5</v>
      </c>
      <c r="BA14">
        <v>5</v>
      </c>
      <c r="BB14">
        <v>1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1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1</v>
      </c>
      <c r="BW14">
        <v>0</v>
      </c>
      <c r="BX14" s="31">
        <v>0</v>
      </c>
      <c r="BY14" s="31">
        <v>0</v>
      </c>
      <c r="BZ14" s="31">
        <v>0</v>
      </c>
      <c r="CA14" s="31">
        <v>0</v>
      </c>
      <c r="CB14" s="31">
        <v>0</v>
      </c>
      <c r="CC14" s="31">
        <v>0</v>
      </c>
      <c r="CD14">
        <v>1</v>
      </c>
      <c r="CE14">
        <v>0</v>
      </c>
      <c r="CF14">
        <v>0</v>
      </c>
      <c r="CG14">
        <v>1</v>
      </c>
      <c r="CH14">
        <v>0</v>
      </c>
      <c r="CI14">
        <v>0</v>
      </c>
      <c r="CJ14">
        <v>1</v>
      </c>
      <c r="CK14">
        <v>0</v>
      </c>
      <c r="CL14">
        <v>0</v>
      </c>
      <c r="CM14">
        <v>0</v>
      </c>
      <c r="CN14">
        <v>0</v>
      </c>
      <c r="CO14" s="28" t="s">
        <v>388</v>
      </c>
    </row>
    <row r="15" spans="1:93" x14ac:dyDescent="0.35">
      <c r="A15" t="s">
        <v>374</v>
      </c>
      <c r="B15" t="s">
        <v>389</v>
      </c>
      <c r="C15">
        <v>0</v>
      </c>
      <c r="D15">
        <v>1</v>
      </c>
      <c r="E15">
        <v>0</v>
      </c>
      <c r="F15">
        <v>0</v>
      </c>
      <c r="G15">
        <v>0</v>
      </c>
      <c r="H15">
        <v>1</v>
      </c>
      <c r="I15">
        <v>0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1</v>
      </c>
      <c r="Q15">
        <v>5</v>
      </c>
      <c r="R15" s="31"/>
      <c r="S15">
        <v>1</v>
      </c>
      <c r="T15">
        <v>0</v>
      </c>
      <c r="U15">
        <v>2001</v>
      </c>
      <c r="V15">
        <v>0</v>
      </c>
      <c r="W15">
        <v>1</v>
      </c>
      <c r="X15">
        <v>0</v>
      </c>
      <c r="Y15">
        <v>0</v>
      </c>
      <c r="Z15">
        <v>1</v>
      </c>
      <c r="AA15" s="31"/>
      <c r="AB15">
        <v>0</v>
      </c>
      <c r="AC15">
        <v>1</v>
      </c>
      <c r="AD15">
        <v>0</v>
      </c>
      <c r="AE15" s="31">
        <v>0</v>
      </c>
      <c r="AF15" s="31">
        <v>0</v>
      </c>
      <c r="AG15" s="31">
        <v>0</v>
      </c>
      <c r="AH15">
        <v>0</v>
      </c>
      <c r="AI15">
        <v>0</v>
      </c>
      <c r="AJ15">
        <v>1</v>
      </c>
      <c r="AK15">
        <v>0</v>
      </c>
      <c r="AL15">
        <v>1</v>
      </c>
      <c r="AM15">
        <v>0</v>
      </c>
      <c r="AN15">
        <v>0</v>
      </c>
      <c r="AO15">
        <v>1</v>
      </c>
      <c r="AP15">
        <v>1</v>
      </c>
      <c r="AQ15">
        <v>1</v>
      </c>
      <c r="AR15">
        <v>1</v>
      </c>
      <c r="AS15">
        <v>4</v>
      </c>
      <c r="AT15">
        <v>6</v>
      </c>
      <c r="AU15">
        <v>5</v>
      </c>
      <c r="AV15">
        <v>7</v>
      </c>
      <c r="AW15">
        <v>7</v>
      </c>
      <c r="AX15">
        <v>5</v>
      </c>
      <c r="AY15">
        <v>4</v>
      </c>
      <c r="AZ15">
        <v>3</v>
      </c>
      <c r="BA15">
        <v>3</v>
      </c>
      <c r="BB15">
        <v>0</v>
      </c>
      <c r="BC15">
        <v>1</v>
      </c>
      <c r="BD15">
        <v>0</v>
      </c>
      <c r="BE15">
        <v>0</v>
      </c>
      <c r="BF15">
        <v>0</v>
      </c>
      <c r="BG15">
        <v>0</v>
      </c>
      <c r="BH15">
        <v>1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0</v>
      </c>
      <c r="BP15" s="31">
        <v>0</v>
      </c>
      <c r="BQ15" s="31">
        <v>0</v>
      </c>
      <c r="BR15">
        <v>0</v>
      </c>
      <c r="BS15">
        <v>1</v>
      </c>
      <c r="BT15">
        <v>0</v>
      </c>
      <c r="BU15">
        <v>0</v>
      </c>
      <c r="BV15">
        <v>1</v>
      </c>
      <c r="BW15">
        <v>0</v>
      </c>
      <c r="BX15" s="31">
        <v>0</v>
      </c>
      <c r="BY15" s="31">
        <v>0</v>
      </c>
      <c r="BZ15" s="31">
        <v>0</v>
      </c>
      <c r="CA15" s="31">
        <v>0</v>
      </c>
      <c r="CB15" s="31">
        <v>0</v>
      </c>
      <c r="CC15" s="31">
        <v>0</v>
      </c>
      <c r="CD15">
        <v>0</v>
      </c>
      <c r="CE15">
        <v>1</v>
      </c>
      <c r="CF15">
        <v>0</v>
      </c>
      <c r="CG15">
        <v>1</v>
      </c>
      <c r="CH15">
        <v>0</v>
      </c>
      <c r="CI15">
        <v>0</v>
      </c>
      <c r="CJ15">
        <v>0</v>
      </c>
      <c r="CK15">
        <v>0</v>
      </c>
      <c r="CL15">
        <v>1</v>
      </c>
      <c r="CM15">
        <v>0</v>
      </c>
      <c r="CN15">
        <v>0</v>
      </c>
      <c r="CO15">
        <v>70</v>
      </c>
    </row>
    <row r="16" spans="1:93" x14ac:dyDescent="0.35">
      <c r="A16" t="s">
        <v>374</v>
      </c>
      <c r="B16" t="s">
        <v>390</v>
      </c>
      <c r="C16">
        <v>0</v>
      </c>
      <c r="D16">
        <v>1</v>
      </c>
      <c r="E16">
        <v>0</v>
      </c>
      <c r="F16">
        <v>0</v>
      </c>
      <c r="G16">
        <v>0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1</v>
      </c>
      <c r="O16">
        <v>1</v>
      </c>
      <c r="P16">
        <v>0</v>
      </c>
      <c r="Q16">
        <v>3</v>
      </c>
      <c r="R16" s="31"/>
      <c r="S16">
        <v>0</v>
      </c>
      <c r="T16">
        <v>1</v>
      </c>
      <c r="U16">
        <v>1999</v>
      </c>
      <c r="V16">
        <v>1</v>
      </c>
      <c r="W16">
        <v>0</v>
      </c>
      <c r="X16">
        <v>0</v>
      </c>
      <c r="Y16">
        <v>0</v>
      </c>
      <c r="Z16">
        <v>1</v>
      </c>
      <c r="AA16" s="31"/>
      <c r="AB16">
        <v>0</v>
      </c>
      <c r="AC16">
        <v>1</v>
      </c>
      <c r="AD16">
        <v>0</v>
      </c>
      <c r="AE16">
        <v>0</v>
      </c>
      <c r="AF16">
        <v>1</v>
      </c>
      <c r="AG16">
        <v>0</v>
      </c>
      <c r="AH16">
        <v>0</v>
      </c>
      <c r="AI16">
        <v>1</v>
      </c>
      <c r="AJ16">
        <v>1</v>
      </c>
      <c r="AK16">
        <v>0</v>
      </c>
      <c r="AL16">
        <v>1</v>
      </c>
      <c r="AM16">
        <v>0</v>
      </c>
      <c r="AN16">
        <v>0</v>
      </c>
      <c r="AO16">
        <v>1</v>
      </c>
      <c r="AP16">
        <v>0</v>
      </c>
      <c r="AQ16">
        <v>1</v>
      </c>
      <c r="AR16">
        <v>1</v>
      </c>
      <c r="AS16">
        <v>0</v>
      </c>
      <c r="AT16">
        <v>2</v>
      </c>
      <c r="AU16">
        <v>1</v>
      </c>
      <c r="AV16">
        <v>1</v>
      </c>
      <c r="AW16">
        <v>7</v>
      </c>
      <c r="AX16">
        <v>7</v>
      </c>
      <c r="AY16">
        <v>7</v>
      </c>
      <c r="AZ16">
        <v>7</v>
      </c>
      <c r="BA16">
        <v>7</v>
      </c>
      <c r="BB16">
        <v>0</v>
      </c>
      <c r="BC16">
        <v>1</v>
      </c>
      <c r="BD16">
        <v>0</v>
      </c>
      <c r="BE16">
        <v>0</v>
      </c>
      <c r="BF16">
        <v>0</v>
      </c>
      <c r="BG16">
        <v>0</v>
      </c>
      <c r="BH16">
        <v>1</v>
      </c>
      <c r="BI16">
        <v>0</v>
      </c>
      <c r="BJ16">
        <v>1</v>
      </c>
      <c r="BK16">
        <v>0</v>
      </c>
      <c r="BL16">
        <v>0</v>
      </c>
      <c r="BM16">
        <v>0</v>
      </c>
      <c r="BN16">
        <v>1</v>
      </c>
      <c r="BO16">
        <v>0</v>
      </c>
      <c r="BP16">
        <v>0</v>
      </c>
      <c r="BQ16">
        <v>1</v>
      </c>
      <c r="BR16">
        <v>0</v>
      </c>
      <c r="BS16">
        <v>0</v>
      </c>
      <c r="BT16">
        <v>1</v>
      </c>
      <c r="BU16" s="31">
        <v>0</v>
      </c>
      <c r="BV16" s="31">
        <v>0</v>
      </c>
      <c r="BW16" s="31">
        <v>0</v>
      </c>
      <c r="BX16">
        <v>0</v>
      </c>
      <c r="BY16">
        <v>1</v>
      </c>
      <c r="BZ16">
        <v>0</v>
      </c>
      <c r="CA16">
        <v>1</v>
      </c>
      <c r="CB16">
        <v>0</v>
      </c>
      <c r="CC16">
        <v>0</v>
      </c>
      <c r="CD16">
        <v>0</v>
      </c>
      <c r="CE16">
        <v>1</v>
      </c>
      <c r="CF16">
        <v>0</v>
      </c>
      <c r="CG16">
        <v>0</v>
      </c>
      <c r="CH16">
        <v>1</v>
      </c>
      <c r="CI16">
        <v>0</v>
      </c>
      <c r="CJ16">
        <v>0</v>
      </c>
      <c r="CK16">
        <v>1</v>
      </c>
      <c r="CL16">
        <v>0</v>
      </c>
      <c r="CM16">
        <v>0</v>
      </c>
      <c r="CN16">
        <v>0</v>
      </c>
      <c r="CO16">
        <v>0</v>
      </c>
    </row>
    <row r="17" spans="1:93" x14ac:dyDescent="0.35">
      <c r="A17" t="s">
        <v>374</v>
      </c>
      <c r="B17" t="s">
        <v>391</v>
      </c>
      <c r="C17">
        <v>0</v>
      </c>
      <c r="D17">
        <v>1</v>
      </c>
      <c r="E17">
        <v>0</v>
      </c>
      <c r="F17">
        <v>0</v>
      </c>
      <c r="G17">
        <v>0</v>
      </c>
      <c r="H17">
        <v>1</v>
      </c>
      <c r="I17">
        <v>0</v>
      </c>
      <c r="J17">
        <v>1</v>
      </c>
      <c r="K17">
        <v>0</v>
      </c>
      <c r="L17">
        <v>0</v>
      </c>
      <c r="M17">
        <v>0</v>
      </c>
      <c r="N17">
        <v>1</v>
      </c>
      <c r="O17">
        <v>0</v>
      </c>
      <c r="P17">
        <v>0</v>
      </c>
      <c r="Q17">
        <v>4</v>
      </c>
      <c r="R17" s="31"/>
      <c r="S17" s="31">
        <v>0</v>
      </c>
      <c r="T17" s="31">
        <v>0</v>
      </c>
      <c r="U17">
        <v>2006</v>
      </c>
      <c r="V17">
        <v>0</v>
      </c>
      <c r="W17">
        <v>1</v>
      </c>
      <c r="X17">
        <v>0</v>
      </c>
      <c r="Y17">
        <v>0</v>
      </c>
      <c r="Z17">
        <v>1</v>
      </c>
      <c r="AA17" s="31"/>
      <c r="AB17">
        <v>0</v>
      </c>
      <c r="AC17">
        <v>0</v>
      </c>
      <c r="AD17">
        <v>1</v>
      </c>
      <c r="AE17" s="31">
        <v>0</v>
      </c>
      <c r="AF17" s="31">
        <v>0</v>
      </c>
      <c r="AG17" s="31">
        <v>0</v>
      </c>
      <c r="AH17">
        <v>0</v>
      </c>
      <c r="AI17">
        <v>1</v>
      </c>
      <c r="AJ17">
        <v>0</v>
      </c>
      <c r="AK17">
        <v>0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1</v>
      </c>
      <c r="AR17">
        <v>0</v>
      </c>
      <c r="AS17">
        <v>7</v>
      </c>
      <c r="AT17">
        <v>7</v>
      </c>
      <c r="AU17">
        <v>7</v>
      </c>
      <c r="AV17">
        <v>7</v>
      </c>
      <c r="AW17">
        <v>7</v>
      </c>
      <c r="AX17">
        <v>6</v>
      </c>
      <c r="AY17">
        <v>6</v>
      </c>
      <c r="AZ17">
        <v>5</v>
      </c>
      <c r="BA17">
        <v>5</v>
      </c>
      <c r="BB17">
        <v>1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1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0</v>
      </c>
      <c r="BP17">
        <v>1</v>
      </c>
      <c r="BQ17">
        <v>0</v>
      </c>
      <c r="BR17">
        <v>0</v>
      </c>
      <c r="BS17">
        <v>1</v>
      </c>
      <c r="BT17">
        <v>0</v>
      </c>
      <c r="BU17">
        <v>0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0</v>
      </c>
      <c r="CG17">
        <v>1</v>
      </c>
      <c r="CH17">
        <v>0</v>
      </c>
      <c r="CI17">
        <v>0</v>
      </c>
      <c r="CJ17">
        <v>1</v>
      </c>
      <c r="CK17">
        <v>0</v>
      </c>
      <c r="CL17">
        <v>0</v>
      </c>
      <c r="CM17">
        <v>0</v>
      </c>
      <c r="CN17">
        <v>0</v>
      </c>
      <c r="CO17">
        <v>80</v>
      </c>
    </row>
    <row r="18" spans="1:93" x14ac:dyDescent="0.35">
      <c r="A18" t="s">
        <v>374</v>
      </c>
      <c r="B18" t="s">
        <v>392</v>
      </c>
      <c r="C18">
        <v>0</v>
      </c>
      <c r="D18">
        <v>0</v>
      </c>
      <c r="E18">
        <v>1</v>
      </c>
      <c r="F18">
        <v>0</v>
      </c>
      <c r="G18">
        <v>0</v>
      </c>
      <c r="H18">
        <v>1</v>
      </c>
      <c r="I18">
        <v>1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0</v>
      </c>
      <c r="Q18">
        <v>3</v>
      </c>
      <c r="R18" s="31"/>
      <c r="S18">
        <v>0</v>
      </c>
      <c r="T18">
        <v>1</v>
      </c>
      <c r="U18">
        <v>1998</v>
      </c>
      <c r="V18">
        <v>1</v>
      </c>
      <c r="W18">
        <v>0</v>
      </c>
      <c r="X18">
        <v>0</v>
      </c>
      <c r="Y18">
        <v>0</v>
      </c>
      <c r="Z18">
        <v>1</v>
      </c>
      <c r="AA18" s="31"/>
      <c r="AB18">
        <v>0</v>
      </c>
      <c r="AC18">
        <v>1</v>
      </c>
      <c r="AD18">
        <v>0</v>
      </c>
      <c r="AE18" s="31">
        <v>0</v>
      </c>
      <c r="AF18" s="31">
        <v>0</v>
      </c>
      <c r="AG18" s="31">
        <v>0</v>
      </c>
      <c r="AH18">
        <v>0</v>
      </c>
      <c r="AI18">
        <v>0</v>
      </c>
      <c r="AJ18">
        <v>1</v>
      </c>
      <c r="AK18">
        <v>0</v>
      </c>
      <c r="AL18">
        <v>1</v>
      </c>
      <c r="AM18">
        <v>0</v>
      </c>
      <c r="AN18">
        <v>0</v>
      </c>
      <c r="AO18">
        <v>1</v>
      </c>
      <c r="AP18">
        <v>0</v>
      </c>
      <c r="AQ18">
        <v>1</v>
      </c>
      <c r="AR18">
        <v>1</v>
      </c>
      <c r="AS18">
        <v>2</v>
      </c>
      <c r="AT18">
        <v>6</v>
      </c>
      <c r="AU18">
        <v>2</v>
      </c>
      <c r="AV18">
        <v>6</v>
      </c>
      <c r="AW18">
        <v>5</v>
      </c>
      <c r="AX18">
        <v>4</v>
      </c>
      <c r="AY18">
        <v>4</v>
      </c>
      <c r="AZ18">
        <v>2</v>
      </c>
      <c r="BA18">
        <v>2</v>
      </c>
      <c r="BB18">
        <v>0</v>
      </c>
      <c r="BC18">
        <v>1</v>
      </c>
      <c r="BD18">
        <v>0</v>
      </c>
      <c r="BE18">
        <v>0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1</v>
      </c>
      <c r="BL18" s="31">
        <v>0</v>
      </c>
      <c r="BM18" s="31">
        <v>0</v>
      </c>
      <c r="BN18" s="31">
        <v>0</v>
      </c>
      <c r="BO18" s="31">
        <v>0</v>
      </c>
      <c r="BP18" s="31">
        <v>0</v>
      </c>
      <c r="BQ18" s="31">
        <v>0</v>
      </c>
      <c r="BR18">
        <v>0</v>
      </c>
      <c r="BS18">
        <v>0</v>
      </c>
      <c r="BT18">
        <v>1</v>
      </c>
      <c r="BU18">
        <v>0</v>
      </c>
      <c r="BV18">
        <v>1</v>
      </c>
      <c r="BW18">
        <v>0</v>
      </c>
      <c r="BX18" s="31">
        <v>0</v>
      </c>
      <c r="BY18" s="31">
        <v>0</v>
      </c>
      <c r="BZ18" s="31">
        <v>0</v>
      </c>
      <c r="CA18" s="31">
        <v>0</v>
      </c>
      <c r="CB18" s="31">
        <v>0</v>
      </c>
      <c r="CC18" s="31">
        <v>0</v>
      </c>
      <c r="CD18" s="31">
        <v>0</v>
      </c>
      <c r="CE18" s="31">
        <v>0</v>
      </c>
      <c r="CF18" s="31">
        <v>0</v>
      </c>
      <c r="CG18" s="31">
        <v>0</v>
      </c>
      <c r="CH18" s="31">
        <v>0</v>
      </c>
      <c r="CI18" s="31">
        <v>0</v>
      </c>
      <c r="CJ18">
        <v>0</v>
      </c>
      <c r="CK18">
        <v>1</v>
      </c>
      <c r="CL18">
        <v>0</v>
      </c>
      <c r="CM18">
        <v>0</v>
      </c>
      <c r="CN18">
        <v>0</v>
      </c>
      <c r="CO18">
        <v>100</v>
      </c>
    </row>
    <row r="19" spans="1:93" x14ac:dyDescent="0.35">
      <c r="A19" t="s">
        <v>374</v>
      </c>
      <c r="B19" t="s">
        <v>393</v>
      </c>
      <c r="C19">
        <v>0</v>
      </c>
      <c r="D19">
        <v>0</v>
      </c>
      <c r="E19">
        <v>0</v>
      </c>
      <c r="F19">
        <v>1</v>
      </c>
      <c r="G19">
        <v>0</v>
      </c>
      <c r="H19">
        <v>1</v>
      </c>
      <c r="I19" s="31">
        <v>0</v>
      </c>
      <c r="J19" s="31">
        <v>0</v>
      </c>
      <c r="K19" s="31">
        <v>0</v>
      </c>
      <c r="L19" s="31">
        <v>0</v>
      </c>
      <c r="M19" s="31">
        <v>0</v>
      </c>
      <c r="N19">
        <v>0</v>
      </c>
      <c r="O19">
        <v>1</v>
      </c>
      <c r="P19">
        <v>0</v>
      </c>
      <c r="Q19">
        <v>2</v>
      </c>
      <c r="R19" s="31"/>
      <c r="S19">
        <v>1</v>
      </c>
      <c r="T19">
        <v>0</v>
      </c>
      <c r="U19">
        <v>1996</v>
      </c>
      <c r="V19">
        <v>0</v>
      </c>
      <c r="W19">
        <v>1</v>
      </c>
      <c r="X19">
        <v>0</v>
      </c>
      <c r="Y19">
        <v>0</v>
      </c>
      <c r="Z19">
        <v>1</v>
      </c>
      <c r="AA19" s="31"/>
      <c r="AB19">
        <v>0</v>
      </c>
      <c r="AC19">
        <v>1</v>
      </c>
      <c r="AD19">
        <v>0</v>
      </c>
      <c r="AE19" s="31">
        <v>0</v>
      </c>
      <c r="AF19" s="31">
        <v>0</v>
      </c>
      <c r="AG19" s="31">
        <v>0</v>
      </c>
      <c r="AH19">
        <v>0</v>
      </c>
      <c r="AI19">
        <v>1</v>
      </c>
      <c r="AJ19">
        <v>1</v>
      </c>
      <c r="AK19">
        <v>0</v>
      </c>
      <c r="AL19">
        <v>1</v>
      </c>
      <c r="AM19">
        <v>0</v>
      </c>
      <c r="AN19">
        <v>0</v>
      </c>
      <c r="AO19">
        <v>0</v>
      </c>
      <c r="AP19">
        <v>0</v>
      </c>
      <c r="AQ19">
        <v>1</v>
      </c>
      <c r="AR19">
        <v>1</v>
      </c>
      <c r="AS19">
        <v>4</v>
      </c>
      <c r="AT19">
        <v>7</v>
      </c>
      <c r="AU19">
        <v>4</v>
      </c>
      <c r="AV19">
        <v>7</v>
      </c>
      <c r="AW19">
        <v>7</v>
      </c>
      <c r="AX19">
        <v>7</v>
      </c>
      <c r="AY19">
        <v>6</v>
      </c>
      <c r="AZ19">
        <v>2</v>
      </c>
      <c r="BA19">
        <v>2</v>
      </c>
      <c r="BB19">
        <v>0</v>
      </c>
      <c r="BC19">
        <v>1</v>
      </c>
      <c r="BD19">
        <v>0</v>
      </c>
      <c r="BE19" s="31">
        <v>0</v>
      </c>
      <c r="BF19" s="31">
        <v>0</v>
      </c>
      <c r="BG19" s="31">
        <v>0</v>
      </c>
      <c r="BH19" s="31">
        <v>0</v>
      </c>
      <c r="BI19" s="31">
        <v>0</v>
      </c>
      <c r="BJ19" s="31">
        <v>0</v>
      </c>
      <c r="BK19" s="31">
        <v>0</v>
      </c>
      <c r="BL19" s="31">
        <v>0</v>
      </c>
      <c r="BM19" s="31">
        <v>0</v>
      </c>
      <c r="BN19" s="31">
        <v>0</v>
      </c>
      <c r="BO19" s="31">
        <v>0</v>
      </c>
      <c r="BP19" s="31">
        <v>0</v>
      </c>
      <c r="BQ19" s="31">
        <v>0</v>
      </c>
      <c r="BR19">
        <v>0</v>
      </c>
      <c r="BS19">
        <v>1</v>
      </c>
      <c r="BT19">
        <v>0</v>
      </c>
      <c r="BU19">
        <v>0</v>
      </c>
      <c r="BV19">
        <v>1</v>
      </c>
      <c r="BW19">
        <v>0</v>
      </c>
      <c r="BX19" s="31">
        <v>0</v>
      </c>
      <c r="BY19" s="31">
        <v>0</v>
      </c>
      <c r="BZ19" s="31">
        <v>0</v>
      </c>
      <c r="CA19" s="31">
        <v>0</v>
      </c>
      <c r="CB19" s="31">
        <v>0</v>
      </c>
      <c r="CC19" s="31">
        <v>0</v>
      </c>
      <c r="CD19" s="31">
        <v>0</v>
      </c>
      <c r="CE19" s="31">
        <v>0</v>
      </c>
      <c r="CF19" s="31">
        <v>0</v>
      </c>
      <c r="CG19">
        <v>1</v>
      </c>
      <c r="CH19">
        <v>0</v>
      </c>
      <c r="CI19">
        <v>0</v>
      </c>
      <c r="CJ19">
        <v>0</v>
      </c>
      <c r="CK19">
        <v>1</v>
      </c>
      <c r="CL19">
        <v>0</v>
      </c>
      <c r="CM19">
        <v>0</v>
      </c>
      <c r="CN19">
        <v>0</v>
      </c>
      <c r="CO19">
        <v>50</v>
      </c>
    </row>
    <row r="20" spans="1:93" x14ac:dyDescent="0.35">
      <c r="A20" t="s">
        <v>374</v>
      </c>
      <c r="B20" t="s">
        <v>394</v>
      </c>
      <c r="C20">
        <v>0</v>
      </c>
      <c r="D20">
        <v>0</v>
      </c>
      <c r="E20">
        <v>1</v>
      </c>
      <c r="F20">
        <v>0</v>
      </c>
      <c r="G20">
        <v>0</v>
      </c>
      <c r="H20">
        <v>1</v>
      </c>
      <c r="I20" s="7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  <c r="P20">
        <v>0</v>
      </c>
      <c r="Q20">
        <v>3</v>
      </c>
      <c r="R20" s="31"/>
      <c r="S20">
        <v>0</v>
      </c>
      <c r="T20">
        <v>1</v>
      </c>
      <c r="U20">
        <v>2001</v>
      </c>
      <c r="V20">
        <v>0</v>
      </c>
      <c r="W20">
        <v>0</v>
      </c>
      <c r="X20">
        <v>1</v>
      </c>
      <c r="Y20">
        <v>0</v>
      </c>
      <c r="Z20">
        <v>1</v>
      </c>
      <c r="AA20" s="31"/>
      <c r="AB20">
        <v>0</v>
      </c>
      <c r="AC20">
        <v>1</v>
      </c>
      <c r="AD20">
        <v>0</v>
      </c>
      <c r="AE20">
        <v>0</v>
      </c>
      <c r="AF20">
        <v>1</v>
      </c>
      <c r="AG20">
        <v>0</v>
      </c>
      <c r="AH20">
        <v>0</v>
      </c>
      <c r="AI20">
        <v>1</v>
      </c>
      <c r="AJ20">
        <v>0</v>
      </c>
      <c r="AK20">
        <v>0</v>
      </c>
      <c r="AL20">
        <v>1</v>
      </c>
      <c r="AM20">
        <v>0</v>
      </c>
      <c r="AN20">
        <v>0</v>
      </c>
      <c r="AO20">
        <v>1</v>
      </c>
      <c r="AP20">
        <v>1</v>
      </c>
      <c r="AQ20">
        <v>0</v>
      </c>
      <c r="AR20">
        <v>1</v>
      </c>
      <c r="AS20">
        <v>5</v>
      </c>
      <c r="AT20">
        <v>6</v>
      </c>
      <c r="AU20">
        <v>3</v>
      </c>
      <c r="AV20">
        <v>6</v>
      </c>
      <c r="AW20">
        <v>2</v>
      </c>
      <c r="AX20">
        <v>2</v>
      </c>
      <c r="AY20">
        <v>4</v>
      </c>
      <c r="AZ20">
        <v>1</v>
      </c>
      <c r="BA20">
        <v>1</v>
      </c>
      <c r="BB20">
        <v>0</v>
      </c>
      <c r="BC20">
        <v>1</v>
      </c>
      <c r="BD20">
        <v>0</v>
      </c>
      <c r="BE20">
        <v>0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1</v>
      </c>
      <c r="BL20">
        <v>0</v>
      </c>
      <c r="BM20">
        <v>1</v>
      </c>
      <c r="BN20">
        <v>0</v>
      </c>
      <c r="BO20">
        <v>0</v>
      </c>
      <c r="BP20" s="31">
        <v>0</v>
      </c>
      <c r="BQ20" s="31">
        <v>0</v>
      </c>
      <c r="BR20">
        <v>0</v>
      </c>
      <c r="BS20">
        <v>1</v>
      </c>
      <c r="BT20">
        <v>0</v>
      </c>
      <c r="BU20">
        <v>1</v>
      </c>
      <c r="BV20">
        <v>0</v>
      </c>
      <c r="BW20">
        <v>0</v>
      </c>
      <c r="BX20" s="31">
        <v>0</v>
      </c>
      <c r="BY20" s="31">
        <v>0</v>
      </c>
      <c r="BZ20" s="31">
        <v>0</v>
      </c>
      <c r="CA20" s="31">
        <v>0</v>
      </c>
      <c r="CB20" s="31">
        <v>0</v>
      </c>
      <c r="CC20" s="31">
        <v>0</v>
      </c>
      <c r="CD20">
        <v>0</v>
      </c>
      <c r="CE20">
        <v>1</v>
      </c>
      <c r="CF20">
        <v>0</v>
      </c>
      <c r="CG20">
        <v>1</v>
      </c>
      <c r="CH20">
        <v>0</v>
      </c>
      <c r="CI20">
        <v>0</v>
      </c>
      <c r="CJ20">
        <v>0</v>
      </c>
      <c r="CK20">
        <v>0</v>
      </c>
      <c r="CL20">
        <v>1</v>
      </c>
      <c r="CM20">
        <v>0</v>
      </c>
      <c r="CN20">
        <v>0</v>
      </c>
      <c r="CO20">
        <v>70</v>
      </c>
    </row>
    <row r="21" spans="1:93" x14ac:dyDescent="0.35">
      <c r="A21" t="s">
        <v>374</v>
      </c>
      <c r="B21" t="s">
        <v>395</v>
      </c>
      <c r="C21">
        <v>0</v>
      </c>
      <c r="D21">
        <v>0</v>
      </c>
      <c r="E21">
        <v>1</v>
      </c>
      <c r="F21">
        <v>0</v>
      </c>
      <c r="G21">
        <v>0</v>
      </c>
      <c r="H21">
        <v>1</v>
      </c>
      <c r="I21">
        <v>1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>
        <v>4</v>
      </c>
      <c r="R21" s="31"/>
      <c r="S21">
        <v>1</v>
      </c>
      <c r="T21">
        <v>0</v>
      </c>
      <c r="U21">
        <v>1999</v>
      </c>
      <c r="V21">
        <v>0</v>
      </c>
      <c r="W21">
        <v>0</v>
      </c>
      <c r="X21">
        <v>1</v>
      </c>
      <c r="Y21">
        <v>0</v>
      </c>
      <c r="Z21">
        <v>1</v>
      </c>
      <c r="AA21" s="31"/>
      <c r="AB21">
        <v>0</v>
      </c>
      <c r="AC21">
        <v>1</v>
      </c>
      <c r="AD21">
        <v>0</v>
      </c>
      <c r="AE21" s="31">
        <v>0</v>
      </c>
      <c r="AF21" s="31">
        <v>0</v>
      </c>
      <c r="AG21" s="31">
        <v>0</v>
      </c>
      <c r="AH21">
        <v>0</v>
      </c>
      <c r="AI21">
        <v>1</v>
      </c>
      <c r="AJ21">
        <v>0</v>
      </c>
      <c r="AK21">
        <v>0</v>
      </c>
      <c r="AL21">
        <v>1</v>
      </c>
      <c r="AM21">
        <v>0</v>
      </c>
      <c r="AN21">
        <v>0</v>
      </c>
      <c r="AO21">
        <v>0</v>
      </c>
      <c r="AP21">
        <v>1</v>
      </c>
      <c r="AQ21">
        <v>0</v>
      </c>
      <c r="AR21">
        <v>1</v>
      </c>
      <c r="AS21">
        <v>5</v>
      </c>
      <c r="AT21">
        <v>6</v>
      </c>
      <c r="AU21">
        <v>4</v>
      </c>
      <c r="AV21">
        <v>7</v>
      </c>
      <c r="AW21">
        <v>5</v>
      </c>
      <c r="AX21">
        <v>1</v>
      </c>
      <c r="AY21">
        <v>4</v>
      </c>
      <c r="AZ21">
        <v>2</v>
      </c>
      <c r="BA21">
        <v>1</v>
      </c>
      <c r="BB21">
        <v>0</v>
      </c>
      <c r="BC21">
        <v>1</v>
      </c>
      <c r="BD21">
        <v>0</v>
      </c>
      <c r="BE21">
        <v>0</v>
      </c>
      <c r="BF21">
        <v>0</v>
      </c>
      <c r="BG21">
        <v>0</v>
      </c>
      <c r="BH21">
        <v>1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0</v>
      </c>
      <c r="BP21" s="31">
        <v>0</v>
      </c>
      <c r="BQ21" s="31">
        <v>0</v>
      </c>
      <c r="BR21">
        <v>0</v>
      </c>
      <c r="BS21">
        <v>1</v>
      </c>
      <c r="BT21">
        <v>0</v>
      </c>
      <c r="BU21">
        <v>0</v>
      </c>
      <c r="BV21">
        <v>1</v>
      </c>
      <c r="BW21">
        <v>0</v>
      </c>
      <c r="BX21" s="31">
        <v>0</v>
      </c>
      <c r="BY21" s="31">
        <v>0</v>
      </c>
      <c r="BZ21" s="31">
        <v>0</v>
      </c>
      <c r="CA21" s="31">
        <v>0</v>
      </c>
      <c r="CB21" s="31">
        <v>0</v>
      </c>
      <c r="CC21" s="31">
        <v>0</v>
      </c>
      <c r="CD21">
        <v>0</v>
      </c>
      <c r="CE21">
        <v>1</v>
      </c>
      <c r="CF21">
        <v>0</v>
      </c>
      <c r="CG21">
        <v>1</v>
      </c>
      <c r="CH21">
        <v>0</v>
      </c>
      <c r="CI21">
        <v>0</v>
      </c>
      <c r="CJ21">
        <v>0</v>
      </c>
      <c r="CK21">
        <v>1</v>
      </c>
      <c r="CL21">
        <v>0</v>
      </c>
      <c r="CM21">
        <v>0</v>
      </c>
      <c r="CN21">
        <v>0</v>
      </c>
      <c r="CO21">
        <v>100</v>
      </c>
    </row>
    <row r="22" spans="1:93" x14ac:dyDescent="0.35">
      <c r="A22" t="s">
        <v>374</v>
      </c>
      <c r="B22" t="s">
        <v>396</v>
      </c>
      <c r="C22">
        <v>1</v>
      </c>
      <c r="D22">
        <v>0</v>
      </c>
      <c r="E22">
        <v>0</v>
      </c>
      <c r="F22">
        <v>0</v>
      </c>
      <c r="G22">
        <v>0</v>
      </c>
      <c r="H22">
        <v>1</v>
      </c>
      <c r="I22">
        <v>0</v>
      </c>
      <c r="J22">
        <v>0</v>
      </c>
      <c r="K22">
        <v>0</v>
      </c>
      <c r="L22">
        <v>0</v>
      </c>
      <c r="M22">
        <v>1</v>
      </c>
      <c r="N22">
        <v>0</v>
      </c>
      <c r="O22">
        <v>0</v>
      </c>
      <c r="P22">
        <v>1</v>
      </c>
      <c r="Q22">
        <v>5</v>
      </c>
      <c r="R22" s="31"/>
      <c r="S22">
        <v>0</v>
      </c>
      <c r="T22">
        <v>1</v>
      </c>
      <c r="U22">
        <v>2009</v>
      </c>
      <c r="V22">
        <v>0</v>
      </c>
      <c r="W22">
        <v>1</v>
      </c>
      <c r="X22">
        <v>0</v>
      </c>
      <c r="Y22">
        <v>0</v>
      </c>
      <c r="Z22">
        <v>1</v>
      </c>
      <c r="AA22" s="31"/>
      <c r="AB22">
        <v>0</v>
      </c>
      <c r="AC22">
        <v>0</v>
      </c>
      <c r="AD22">
        <v>1</v>
      </c>
      <c r="AE22" s="31">
        <v>0</v>
      </c>
      <c r="AF22" s="31">
        <v>0</v>
      </c>
      <c r="AG22" s="31">
        <v>0</v>
      </c>
      <c r="AH22">
        <v>1</v>
      </c>
      <c r="AI22">
        <v>1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1</v>
      </c>
      <c r="AR22">
        <v>1</v>
      </c>
      <c r="AS22">
        <v>4</v>
      </c>
      <c r="AT22">
        <v>6</v>
      </c>
      <c r="AU22">
        <v>4</v>
      </c>
      <c r="AV22">
        <v>5</v>
      </c>
      <c r="AW22">
        <v>5</v>
      </c>
      <c r="AX22">
        <v>4</v>
      </c>
      <c r="AY22">
        <v>6</v>
      </c>
      <c r="AZ22">
        <v>4</v>
      </c>
      <c r="BA22">
        <v>5</v>
      </c>
      <c r="BB22">
        <v>0</v>
      </c>
      <c r="BC22">
        <v>1</v>
      </c>
      <c r="BD22">
        <v>0</v>
      </c>
      <c r="BE22">
        <v>0</v>
      </c>
      <c r="BF22">
        <v>0</v>
      </c>
      <c r="BG22">
        <v>0</v>
      </c>
      <c r="BH22">
        <v>1</v>
      </c>
      <c r="BI22">
        <v>0</v>
      </c>
      <c r="BJ22">
        <v>0</v>
      </c>
      <c r="BK22">
        <v>1</v>
      </c>
      <c r="BL22">
        <v>1</v>
      </c>
      <c r="BM22">
        <v>0</v>
      </c>
      <c r="BN22">
        <v>0</v>
      </c>
      <c r="BO22">
        <v>0</v>
      </c>
      <c r="BP22">
        <v>0</v>
      </c>
      <c r="BQ22">
        <v>1</v>
      </c>
      <c r="BR22">
        <v>0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0</v>
      </c>
      <c r="CA22">
        <v>1</v>
      </c>
      <c r="CB22">
        <v>0</v>
      </c>
      <c r="CC22">
        <v>0</v>
      </c>
      <c r="CD22">
        <v>1</v>
      </c>
      <c r="CE22">
        <v>0</v>
      </c>
      <c r="CF22">
        <v>0</v>
      </c>
      <c r="CG22">
        <v>0</v>
      </c>
      <c r="CH22">
        <v>1</v>
      </c>
      <c r="CI22">
        <v>0</v>
      </c>
      <c r="CJ22">
        <v>0</v>
      </c>
      <c r="CK22">
        <v>0</v>
      </c>
      <c r="CL22">
        <v>0</v>
      </c>
      <c r="CM22">
        <v>1</v>
      </c>
      <c r="CN22">
        <v>0</v>
      </c>
      <c r="CO22">
        <v>40</v>
      </c>
    </row>
    <row r="23" spans="1:93" x14ac:dyDescent="0.35">
      <c r="A23" t="s">
        <v>374</v>
      </c>
      <c r="B23" t="s">
        <v>397</v>
      </c>
      <c r="C23">
        <v>0</v>
      </c>
      <c r="D23">
        <v>0</v>
      </c>
      <c r="E23">
        <v>1</v>
      </c>
      <c r="F23">
        <v>0</v>
      </c>
      <c r="G23">
        <v>0</v>
      </c>
      <c r="H23">
        <v>1</v>
      </c>
      <c r="I23">
        <v>1</v>
      </c>
      <c r="J23">
        <v>0</v>
      </c>
      <c r="K23">
        <v>0</v>
      </c>
      <c r="L23">
        <v>0</v>
      </c>
      <c r="M23">
        <v>0</v>
      </c>
      <c r="N23">
        <v>0</v>
      </c>
      <c r="O23">
        <v>1</v>
      </c>
      <c r="P23">
        <v>0</v>
      </c>
      <c r="Q23">
        <v>3</v>
      </c>
      <c r="R23" s="31"/>
      <c r="S23">
        <v>0</v>
      </c>
      <c r="T23">
        <v>1</v>
      </c>
      <c r="U23">
        <v>1999</v>
      </c>
      <c r="V23">
        <v>0</v>
      </c>
      <c r="W23">
        <v>1</v>
      </c>
      <c r="X23">
        <v>0</v>
      </c>
      <c r="Y23">
        <v>0</v>
      </c>
      <c r="Z23">
        <v>1</v>
      </c>
      <c r="AA23" s="31"/>
      <c r="AB23">
        <v>0</v>
      </c>
      <c r="AC23">
        <v>1</v>
      </c>
      <c r="AD23">
        <v>0</v>
      </c>
      <c r="AE23" s="31">
        <v>0</v>
      </c>
      <c r="AF23" s="31">
        <v>0</v>
      </c>
      <c r="AG23" s="31">
        <v>0</v>
      </c>
      <c r="AH23">
        <v>0</v>
      </c>
      <c r="AI23">
        <v>0</v>
      </c>
      <c r="AJ23">
        <v>1</v>
      </c>
      <c r="AK23">
        <v>0</v>
      </c>
      <c r="AL23">
        <v>1</v>
      </c>
      <c r="AM23">
        <v>0</v>
      </c>
      <c r="AN23">
        <v>0</v>
      </c>
      <c r="AO23">
        <v>1</v>
      </c>
      <c r="AP23">
        <v>0</v>
      </c>
      <c r="AQ23">
        <v>1</v>
      </c>
      <c r="AR23">
        <v>1</v>
      </c>
      <c r="AS23">
        <v>3</v>
      </c>
      <c r="AT23">
        <v>6</v>
      </c>
      <c r="AU23">
        <v>2</v>
      </c>
      <c r="AV23">
        <v>7</v>
      </c>
      <c r="AW23">
        <v>6</v>
      </c>
      <c r="AX23">
        <v>4</v>
      </c>
      <c r="AY23">
        <v>6</v>
      </c>
      <c r="AZ23">
        <v>2</v>
      </c>
      <c r="BA23">
        <v>2</v>
      </c>
      <c r="BB23">
        <v>0</v>
      </c>
      <c r="BC23">
        <v>1</v>
      </c>
      <c r="BD23">
        <v>0</v>
      </c>
      <c r="BE23">
        <v>0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1</v>
      </c>
      <c r="BL23" s="31">
        <v>0</v>
      </c>
      <c r="BM23" s="31">
        <v>0</v>
      </c>
      <c r="BN23" s="31">
        <v>0</v>
      </c>
      <c r="BO23" s="31">
        <v>0</v>
      </c>
      <c r="BP23" s="31">
        <v>0</v>
      </c>
      <c r="BQ23" s="31">
        <v>0</v>
      </c>
      <c r="BR23">
        <v>0</v>
      </c>
      <c r="BS23">
        <v>0</v>
      </c>
      <c r="BT23">
        <v>1</v>
      </c>
      <c r="BU23">
        <v>0</v>
      </c>
      <c r="BV23">
        <v>1</v>
      </c>
      <c r="BW23">
        <v>0</v>
      </c>
      <c r="BX23" s="31">
        <v>0</v>
      </c>
      <c r="BY23" s="31">
        <v>0</v>
      </c>
      <c r="BZ23" s="31">
        <v>0</v>
      </c>
      <c r="CA23" s="31">
        <v>0</v>
      </c>
      <c r="CB23" s="31">
        <v>0</v>
      </c>
      <c r="CC23" s="31">
        <v>0</v>
      </c>
      <c r="CD23" s="31">
        <v>0</v>
      </c>
      <c r="CE23" s="31">
        <v>0</v>
      </c>
      <c r="CF23" s="31">
        <v>0</v>
      </c>
      <c r="CG23">
        <v>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80</v>
      </c>
    </row>
    <row r="24" spans="1:93" x14ac:dyDescent="0.35">
      <c r="A24" t="s">
        <v>374</v>
      </c>
      <c r="B24" t="s">
        <v>398</v>
      </c>
      <c r="C24">
        <v>0</v>
      </c>
      <c r="D24">
        <v>0</v>
      </c>
      <c r="E24">
        <v>1</v>
      </c>
      <c r="F24">
        <v>0</v>
      </c>
      <c r="G24">
        <v>0</v>
      </c>
      <c r="H24">
        <v>1</v>
      </c>
      <c r="I24" s="31">
        <v>0</v>
      </c>
      <c r="J24" s="31">
        <v>0</v>
      </c>
      <c r="K24" s="31">
        <v>0</v>
      </c>
      <c r="L24" s="31">
        <v>0</v>
      </c>
      <c r="M24" s="31">
        <v>0</v>
      </c>
      <c r="N24">
        <v>1</v>
      </c>
      <c r="O24">
        <v>0</v>
      </c>
      <c r="P24">
        <v>0</v>
      </c>
      <c r="Q24">
        <v>5</v>
      </c>
      <c r="R24" s="31"/>
      <c r="S24">
        <v>1</v>
      </c>
      <c r="T24">
        <v>0</v>
      </c>
      <c r="U24">
        <v>1997</v>
      </c>
      <c r="V24">
        <v>1</v>
      </c>
      <c r="W24">
        <v>0</v>
      </c>
      <c r="X24">
        <v>0</v>
      </c>
      <c r="Y24">
        <v>0</v>
      </c>
      <c r="Z24">
        <v>1</v>
      </c>
      <c r="AA24" s="31"/>
      <c r="AB24">
        <v>0</v>
      </c>
      <c r="AC24">
        <v>0</v>
      </c>
      <c r="AD24">
        <v>1</v>
      </c>
      <c r="AE24" s="31">
        <v>0</v>
      </c>
      <c r="AF24" s="31">
        <v>0</v>
      </c>
      <c r="AG24" s="31">
        <v>0</v>
      </c>
      <c r="AH24">
        <v>0</v>
      </c>
      <c r="AI24" s="31">
        <v>0</v>
      </c>
      <c r="AJ24" s="31">
        <v>0</v>
      </c>
      <c r="AK24" s="31">
        <v>0</v>
      </c>
      <c r="AL24">
        <v>1</v>
      </c>
      <c r="AM24">
        <v>0</v>
      </c>
      <c r="AN24">
        <v>0</v>
      </c>
      <c r="AO24">
        <v>0</v>
      </c>
      <c r="AP24">
        <v>0</v>
      </c>
      <c r="AQ24">
        <v>1</v>
      </c>
      <c r="AR24">
        <v>1</v>
      </c>
      <c r="AS24">
        <v>0</v>
      </c>
      <c r="AT24">
        <v>5</v>
      </c>
      <c r="AU24">
        <v>0</v>
      </c>
      <c r="AV24">
        <v>5</v>
      </c>
      <c r="AW24">
        <v>5</v>
      </c>
      <c r="AX24">
        <v>4</v>
      </c>
      <c r="AY24">
        <v>4</v>
      </c>
      <c r="AZ24">
        <v>1</v>
      </c>
      <c r="BA24">
        <v>1</v>
      </c>
      <c r="BB24">
        <v>0</v>
      </c>
      <c r="BC24">
        <v>1</v>
      </c>
      <c r="BD24">
        <v>0</v>
      </c>
      <c r="BE24">
        <v>0</v>
      </c>
      <c r="BF24">
        <v>0</v>
      </c>
      <c r="BG24">
        <v>0</v>
      </c>
      <c r="BH24">
        <v>1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0</v>
      </c>
      <c r="BP24">
        <v>0</v>
      </c>
      <c r="BQ24">
        <v>1</v>
      </c>
      <c r="BR24">
        <v>0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0</v>
      </c>
      <c r="BY24">
        <v>0</v>
      </c>
      <c r="BZ24">
        <v>1</v>
      </c>
      <c r="CA24">
        <v>0</v>
      </c>
      <c r="CB24">
        <v>1</v>
      </c>
      <c r="CC24">
        <v>0</v>
      </c>
      <c r="CD24">
        <v>0</v>
      </c>
      <c r="CE24">
        <v>1</v>
      </c>
      <c r="CF24">
        <v>0</v>
      </c>
      <c r="CG24">
        <v>1</v>
      </c>
      <c r="CH24">
        <v>0</v>
      </c>
      <c r="CI24">
        <v>0</v>
      </c>
      <c r="CJ24">
        <v>1</v>
      </c>
      <c r="CK24">
        <v>0</v>
      </c>
      <c r="CL24">
        <v>0</v>
      </c>
      <c r="CM24">
        <v>0</v>
      </c>
      <c r="CN24">
        <v>0</v>
      </c>
      <c r="CO24">
        <v>0</v>
      </c>
    </row>
    <row r="25" spans="1:93" x14ac:dyDescent="0.35">
      <c r="A25" t="s">
        <v>374</v>
      </c>
      <c r="B25" t="s">
        <v>399</v>
      </c>
      <c r="C25">
        <v>0</v>
      </c>
      <c r="D25">
        <v>0</v>
      </c>
      <c r="E25">
        <v>0</v>
      </c>
      <c r="F25">
        <v>0</v>
      </c>
      <c r="G25">
        <v>1</v>
      </c>
      <c r="H25">
        <v>1</v>
      </c>
      <c r="I25" s="31">
        <v>0</v>
      </c>
      <c r="J25" s="31">
        <v>0</v>
      </c>
      <c r="K25" s="31">
        <v>0</v>
      </c>
      <c r="L25" s="31">
        <v>0</v>
      </c>
      <c r="M25" s="31">
        <v>0</v>
      </c>
      <c r="N25">
        <v>0</v>
      </c>
      <c r="O25">
        <v>1</v>
      </c>
      <c r="P25">
        <v>0</v>
      </c>
      <c r="Q25">
        <v>4</v>
      </c>
      <c r="R25" s="31"/>
      <c r="S25">
        <v>0</v>
      </c>
      <c r="T25">
        <v>1</v>
      </c>
      <c r="U25">
        <v>2007</v>
      </c>
      <c r="V25">
        <v>1</v>
      </c>
      <c r="W25">
        <v>0</v>
      </c>
      <c r="X25">
        <v>0</v>
      </c>
      <c r="Y25">
        <v>0</v>
      </c>
      <c r="Z25">
        <v>1</v>
      </c>
      <c r="AA25" s="31"/>
      <c r="AB25">
        <v>1</v>
      </c>
      <c r="AC25">
        <v>0</v>
      </c>
      <c r="AD25">
        <v>0</v>
      </c>
      <c r="AE25" s="31">
        <v>0</v>
      </c>
      <c r="AF25" s="31">
        <v>0</v>
      </c>
      <c r="AG25" s="31">
        <v>0</v>
      </c>
      <c r="AH25">
        <v>0</v>
      </c>
      <c r="AI25" s="31">
        <v>0</v>
      </c>
      <c r="AJ25" s="31">
        <v>0</v>
      </c>
      <c r="AK25" s="31">
        <v>0</v>
      </c>
      <c r="AL25" s="31">
        <v>0</v>
      </c>
      <c r="AM25" s="31">
        <v>0</v>
      </c>
      <c r="AN25" s="31">
        <v>0</v>
      </c>
      <c r="AO25" s="31"/>
      <c r="AP25" s="31">
        <v>0</v>
      </c>
      <c r="AQ25" s="31">
        <v>0</v>
      </c>
      <c r="AR25" s="31"/>
      <c r="AS25" s="31">
        <v>0</v>
      </c>
      <c r="AT25" s="31">
        <v>0</v>
      </c>
      <c r="AU25" s="31">
        <v>0</v>
      </c>
      <c r="AV25" s="31">
        <v>0</v>
      </c>
      <c r="AW25" s="31">
        <v>0</v>
      </c>
      <c r="AX25" s="31">
        <v>0</v>
      </c>
      <c r="AY25" s="31">
        <v>0</v>
      </c>
      <c r="AZ25" s="31">
        <v>0</v>
      </c>
      <c r="BA25" s="31">
        <v>0</v>
      </c>
      <c r="BB25" s="31">
        <v>0</v>
      </c>
      <c r="BC25" s="31">
        <v>0</v>
      </c>
      <c r="BD25" s="31">
        <v>0</v>
      </c>
      <c r="BE25" s="31">
        <v>0</v>
      </c>
      <c r="BF25" s="31">
        <v>0</v>
      </c>
      <c r="BG25" s="31">
        <v>0</v>
      </c>
      <c r="BH25" s="31">
        <v>0</v>
      </c>
      <c r="BI25" s="31">
        <v>0</v>
      </c>
      <c r="BJ25" s="31">
        <v>0</v>
      </c>
      <c r="BK25" s="31">
        <v>0</v>
      </c>
      <c r="BL25" s="31">
        <v>0</v>
      </c>
      <c r="BM25" s="31">
        <v>0</v>
      </c>
      <c r="BN25" s="31">
        <v>0</v>
      </c>
      <c r="BO25" s="31">
        <v>0</v>
      </c>
      <c r="BP25" s="31">
        <v>0</v>
      </c>
      <c r="BQ25" s="31">
        <v>0</v>
      </c>
      <c r="BR25" s="31">
        <v>0</v>
      </c>
      <c r="BS25" s="31">
        <v>0</v>
      </c>
      <c r="BT25" s="31">
        <v>0</v>
      </c>
      <c r="BU25" s="31">
        <v>0</v>
      </c>
      <c r="BV25" s="31">
        <v>0</v>
      </c>
      <c r="BW25" s="31">
        <v>0</v>
      </c>
      <c r="BX25" s="31">
        <v>0</v>
      </c>
      <c r="BY25" s="31">
        <v>0</v>
      </c>
      <c r="BZ25" s="31">
        <v>0</v>
      </c>
      <c r="CA25" s="31">
        <v>0</v>
      </c>
      <c r="CB25" s="31">
        <v>0</v>
      </c>
      <c r="CC25" s="31">
        <v>0</v>
      </c>
      <c r="CD25" s="31">
        <v>0</v>
      </c>
      <c r="CE25" s="31">
        <v>0</v>
      </c>
      <c r="CF25" s="31">
        <v>0</v>
      </c>
      <c r="CG25" s="31">
        <v>0</v>
      </c>
      <c r="CH25" s="31">
        <v>0</v>
      </c>
      <c r="CI25" s="31">
        <v>0</v>
      </c>
      <c r="CJ25" s="31">
        <v>0</v>
      </c>
      <c r="CK25" s="31">
        <v>0</v>
      </c>
      <c r="CL25" s="31">
        <v>0</v>
      </c>
      <c r="CM25" s="31">
        <v>0</v>
      </c>
      <c r="CN25" s="31">
        <v>0</v>
      </c>
      <c r="CO25" s="31">
        <v>0</v>
      </c>
    </row>
    <row r="26" spans="1:93" x14ac:dyDescent="0.35">
      <c r="A26" t="s">
        <v>374</v>
      </c>
      <c r="B26" t="s">
        <v>400</v>
      </c>
      <c r="C26">
        <v>0</v>
      </c>
      <c r="D26">
        <v>0</v>
      </c>
      <c r="E26">
        <v>1</v>
      </c>
      <c r="F26">
        <v>0</v>
      </c>
      <c r="G26">
        <v>0</v>
      </c>
      <c r="H26">
        <v>1</v>
      </c>
      <c r="I26">
        <v>1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>
        <v>0</v>
      </c>
      <c r="R26" s="31"/>
      <c r="S26" s="31">
        <v>0</v>
      </c>
      <c r="T26" s="31">
        <v>0</v>
      </c>
      <c r="U26">
        <v>1994</v>
      </c>
      <c r="V26">
        <v>0</v>
      </c>
      <c r="W26">
        <v>1</v>
      </c>
      <c r="X26">
        <v>0</v>
      </c>
      <c r="Y26">
        <v>0</v>
      </c>
      <c r="Z26">
        <v>1</v>
      </c>
      <c r="AA26" s="31"/>
      <c r="AB26">
        <v>0</v>
      </c>
      <c r="AC26">
        <v>1</v>
      </c>
      <c r="AD26">
        <v>0</v>
      </c>
      <c r="AE26">
        <v>1</v>
      </c>
      <c r="AF26">
        <v>0</v>
      </c>
      <c r="AG26">
        <v>0</v>
      </c>
      <c r="AH26">
        <v>1</v>
      </c>
      <c r="AI26">
        <v>0</v>
      </c>
      <c r="AJ26">
        <v>0</v>
      </c>
      <c r="AK26">
        <v>1</v>
      </c>
      <c r="AL26">
        <v>1</v>
      </c>
      <c r="AM26">
        <v>0</v>
      </c>
      <c r="AN26">
        <v>0</v>
      </c>
      <c r="AO26">
        <v>0</v>
      </c>
      <c r="AP26">
        <v>1</v>
      </c>
      <c r="AQ26">
        <v>0</v>
      </c>
      <c r="AR26" s="31"/>
      <c r="AS26">
        <v>7</v>
      </c>
      <c r="AT26">
        <v>7</v>
      </c>
      <c r="AU26">
        <v>7</v>
      </c>
      <c r="AV26">
        <v>7</v>
      </c>
      <c r="AW26">
        <v>3</v>
      </c>
      <c r="AX26">
        <v>6</v>
      </c>
      <c r="AY26">
        <v>6</v>
      </c>
      <c r="AZ26">
        <v>4</v>
      </c>
      <c r="BA26">
        <v>4</v>
      </c>
      <c r="BB26">
        <v>0</v>
      </c>
      <c r="BC26">
        <v>0</v>
      </c>
      <c r="BD26">
        <v>1</v>
      </c>
      <c r="BE26">
        <v>0</v>
      </c>
      <c r="BF26">
        <v>0</v>
      </c>
      <c r="BG26">
        <v>0</v>
      </c>
      <c r="BH26">
        <v>1</v>
      </c>
      <c r="BI26">
        <v>0</v>
      </c>
      <c r="BJ26">
        <v>0</v>
      </c>
      <c r="BK26">
        <v>1</v>
      </c>
      <c r="BL26">
        <v>0</v>
      </c>
      <c r="BM26">
        <v>1</v>
      </c>
      <c r="BN26">
        <v>0</v>
      </c>
      <c r="BO26">
        <v>0</v>
      </c>
      <c r="BP26">
        <v>0</v>
      </c>
      <c r="BQ26">
        <v>1</v>
      </c>
      <c r="BR26">
        <v>0</v>
      </c>
      <c r="BS26">
        <v>0</v>
      </c>
      <c r="BT26">
        <v>1</v>
      </c>
      <c r="BU26" s="31">
        <v>0</v>
      </c>
      <c r="BV26" s="31">
        <v>0</v>
      </c>
      <c r="BW26" s="31">
        <v>0</v>
      </c>
      <c r="BX26">
        <v>1</v>
      </c>
      <c r="BY26">
        <v>0</v>
      </c>
      <c r="BZ26">
        <v>0</v>
      </c>
      <c r="CA26">
        <v>1</v>
      </c>
      <c r="CB26">
        <v>0</v>
      </c>
      <c r="CC26">
        <v>0</v>
      </c>
      <c r="CD26">
        <v>0</v>
      </c>
      <c r="CE26">
        <v>1</v>
      </c>
      <c r="CF26">
        <v>0</v>
      </c>
      <c r="CG26">
        <v>1</v>
      </c>
      <c r="CH26">
        <v>0</v>
      </c>
      <c r="CI26">
        <v>0</v>
      </c>
      <c r="CJ26" s="31">
        <v>0</v>
      </c>
      <c r="CK26" s="31">
        <v>0</v>
      </c>
      <c r="CL26" s="31">
        <v>0</v>
      </c>
      <c r="CM26" s="31">
        <v>0</v>
      </c>
      <c r="CN26" s="31">
        <v>0</v>
      </c>
      <c r="CO26">
        <v>100</v>
      </c>
    </row>
    <row r="27" spans="1:93" x14ac:dyDescent="0.35">
      <c r="A27" t="s">
        <v>374</v>
      </c>
      <c r="B27" t="s">
        <v>401</v>
      </c>
      <c r="C27">
        <v>0</v>
      </c>
      <c r="D27">
        <v>1</v>
      </c>
      <c r="E27">
        <v>0</v>
      </c>
      <c r="F27">
        <v>0</v>
      </c>
      <c r="G27">
        <v>0</v>
      </c>
      <c r="H27">
        <v>1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v>0</v>
      </c>
      <c r="Q27">
        <v>5</v>
      </c>
      <c r="R27" s="31"/>
      <c r="S27">
        <v>0</v>
      </c>
      <c r="T27">
        <v>1</v>
      </c>
      <c r="U27">
        <v>2012</v>
      </c>
      <c r="V27">
        <v>0</v>
      </c>
      <c r="W27">
        <v>1</v>
      </c>
      <c r="X27">
        <v>0</v>
      </c>
      <c r="Y27">
        <v>0</v>
      </c>
      <c r="Z27">
        <v>1</v>
      </c>
      <c r="AA27" s="31"/>
      <c r="AB27">
        <v>0</v>
      </c>
      <c r="AC27">
        <v>0</v>
      </c>
      <c r="AD27">
        <v>1</v>
      </c>
      <c r="AE27" s="31">
        <v>0</v>
      </c>
      <c r="AF27" s="31">
        <v>0</v>
      </c>
      <c r="AG27" s="31">
        <v>0</v>
      </c>
      <c r="AH27">
        <v>0</v>
      </c>
      <c r="AI27">
        <v>1</v>
      </c>
      <c r="AJ27">
        <v>0</v>
      </c>
      <c r="AK27">
        <v>0</v>
      </c>
      <c r="AL27">
        <v>1</v>
      </c>
      <c r="AM27">
        <v>0</v>
      </c>
      <c r="AN27">
        <v>0</v>
      </c>
      <c r="AO27">
        <v>1</v>
      </c>
      <c r="AP27">
        <v>0</v>
      </c>
      <c r="AQ27">
        <v>1</v>
      </c>
      <c r="AR27">
        <v>1</v>
      </c>
      <c r="AS27">
        <v>4</v>
      </c>
      <c r="AT27">
        <v>5</v>
      </c>
      <c r="AU27">
        <v>4</v>
      </c>
      <c r="AV27">
        <v>6</v>
      </c>
      <c r="AW27">
        <v>5</v>
      </c>
      <c r="AX27">
        <v>5</v>
      </c>
      <c r="AY27">
        <v>6</v>
      </c>
      <c r="AZ27">
        <v>4</v>
      </c>
      <c r="BA27">
        <v>4</v>
      </c>
      <c r="BB27">
        <v>0</v>
      </c>
      <c r="BC27">
        <v>1</v>
      </c>
      <c r="BD27">
        <v>0</v>
      </c>
      <c r="BE27">
        <v>0</v>
      </c>
      <c r="BF27">
        <v>0</v>
      </c>
      <c r="BG27">
        <v>0</v>
      </c>
      <c r="BH27">
        <v>1</v>
      </c>
      <c r="BI27">
        <v>0</v>
      </c>
      <c r="BJ27">
        <v>0</v>
      </c>
      <c r="BK27">
        <v>1</v>
      </c>
      <c r="BL27">
        <v>1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0</v>
      </c>
      <c r="CA27" s="31">
        <v>0</v>
      </c>
      <c r="CB27" s="31">
        <v>0</v>
      </c>
      <c r="CC27" s="31">
        <v>0</v>
      </c>
      <c r="CD27">
        <v>1</v>
      </c>
      <c r="CE27">
        <v>0</v>
      </c>
      <c r="CF27">
        <v>0</v>
      </c>
      <c r="CG27">
        <v>1</v>
      </c>
      <c r="CH27">
        <v>0</v>
      </c>
      <c r="CI27">
        <v>0</v>
      </c>
      <c r="CJ27">
        <v>0</v>
      </c>
      <c r="CK27">
        <v>1</v>
      </c>
      <c r="CL27">
        <v>0</v>
      </c>
      <c r="CM27">
        <v>0</v>
      </c>
      <c r="CN27">
        <v>0</v>
      </c>
      <c r="CO27">
        <v>90</v>
      </c>
    </row>
    <row r="28" spans="1:93" x14ac:dyDescent="0.35">
      <c r="A28" t="s">
        <v>374</v>
      </c>
      <c r="B28" t="s">
        <v>402</v>
      </c>
      <c r="C28">
        <v>0</v>
      </c>
      <c r="D28">
        <v>1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1</v>
      </c>
      <c r="Q28">
        <v>5</v>
      </c>
      <c r="R28" s="31"/>
      <c r="S28">
        <v>0</v>
      </c>
      <c r="T28">
        <v>1</v>
      </c>
      <c r="U28">
        <v>2005</v>
      </c>
      <c r="V28">
        <v>0</v>
      </c>
      <c r="W28">
        <v>0</v>
      </c>
      <c r="X28">
        <v>1</v>
      </c>
      <c r="Y28">
        <v>0</v>
      </c>
      <c r="Z28">
        <v>1</v>
      </c>
      <c r="AA28" s="31"/>
      <c r="AB28">
        <v>0</v>
      </c>
      <c r="AC28">
        <v>0</v>
      </c>
      <c r="AD28">
        <v>1</v>
      </c>
      <c r="AE28" s="31">
        <v>0</v>
      </c>
      <c r="AF28" s="31">
        <v>0</v>
      </c>
      <c r="AG28" s="31">
        <v>0</v>
      </c>
      <c r="AH28">
        <v>0</v>
      </c>
      <c r="AI28" s="31">
        <v>0</v>
      </c>
      <c r="AJ28" s="31">
        <v>0</v>
      </c>
      <c r="AK28" s="31">
        <v>0</v>
      </c>
      <c r="AL28">
        <v>0</v>
      </c>
      <c r="AM28">
        <v>1</v>
      </c>
      <c r="AN28">
        <v>0</v>
      </c>
      <c r="AO28">
        <v>1</v>
      </c>
      <c r="AP28">
        <v>0</v>
      </c>
      <c r="AQ28">
        <v>1</v>
      </c>
      <c r="AR28" s="31"/>
      <c r="AS28">
        <v>4</v>
      </c>
      <c r="AT28">
        <v>7</v>
      </c>
      <c r="AU28">
        <v>3</v>
      </c>
      <c r="AV28">
        <v>7</v>
      </c>
      <c r="AW28">
        <v>7</v>
      </c>
      <c r="AX28">
        <v>7</v>
      </c>
      <c r="AY28">
        <v>4</v>
      </c>
      <c r="AZ28">
        <v>2</v>
      </c>
      <c r="BA28">
        <v>2</v>
      </c>
      <c r="BB28">
        <v>0</v>
      </c>
      <c r="BC28">
        <v>1</v>
      </c>
      <c r="BD28">
        <v>0</v>
      </c>
      <c r="BE28">
        <v>0</v>
      </c>
      <c r="BF28">
        <v>0</v>
      </c>
      <c r="BG28">
        <v>1</v>
      </c>
      <c r="BH28">
        <v>0</v>
      </c>
      <c r="BI28">
        <v>1</v>
      </c>
      <c r="BJ28">
        <v>0</v>
      </c>
      <c r="BK28">
        <v>0</v>
      </c>
      <c r="BL28">
        <v>0</v>
      </c>
      <c r="BM28">
        <v>0</v>
      </c>
      <c r="BN28">
        <v>1</v>
      </c>
      <c r="BO28">
        <v>0</v>
      </c>
      <c r="BP28" s="31">
        <v>0</v>
      </c>
      <c r="BQ28" s="31">
        <v>0</v>
      </c>
      <c r="BR28">
        <v>0</v>
      </c>
      <c r="BS28">
        <v>0</v>
      </c>
      <c r="BT28">
        <v>1</v>
      </c>
      <c r="BU28">
        <v>0</v>
      </c>
      <c r="BV28">
        <v>1</v>
      </c>
      <c r="BW28">
        <v>0</v>
      </c>
      <c r="BX28" s="31">
        <v>0</v>
      </c>
      <c r="BY28" s="31">
        <v>0</v>
      </c>
      <c r="BZ28" s="31">
        <v>0</v>
      </c>
      <c r="CA28" s="31">
        <v>0</v>
      </c>
      <c r="CB28" s="31">
        <v>0</v>
      </c>
      <c r="CC28" s="31">
        <v>0</v>
      </c>
      <c r="CD28" s="31">
        <v>0</v>
      </c>
      <c r="CE28" s="31">
        <v>0</v>
      </c>
      <c r="CF28" s="31">
        <v>0</v>
      </c>
      <c r="CG28">
        <v>1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1</v>
      </c>
      <c r="CN28">
        <v>0</v>
      </c>
      <c r="CO28">
        <v>50</v>
      </c>
    </row>
    <row r="29" spans="1:93" x14ac:dyDescent="0.35">
      <c r="A29" t="s">
        <v>374</v>
      </c>
      <c r="B29" t="s">
        <v>403</v>
      </c>
      <c r="C29">
        <v>0</v>
      </c>
      <c r="D29">
        <v>0</v>
      </c>
      <c r="E29">
        <v>0</v>
      </c>
      <c r="F29">
        <v>1</v>
      </c>
      <c r="G29">
        <v>0</v>
      </c>
      <c r="H29">
        <v>1</v>
      </c>
      <c r="I29">
        <v>1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>
        <v>0</v>
      </c>
      <c r="Q29">
        <v>2</v>
      </c>
      <c r="R29" s="31"/>
      <c r="S29">
        <v>1</v>
      </c>
      <c r="T29">
        <v>0</v>
      </c>
      <c r="U29">
        <v>1998</v>
      </c>
      <c r="V29">
        <v>0</v>
      </c>
      <c r="W29">
        <v>1</v>
      </c>
      <c r="X29">
        <v>0</v>
      </c>
      <c r="Y29">
        <v>0</v>
      </c>
      <c r="Z29">
        <v>1</v>
      </c>
      <c r="AA29" s="31"/>
      <c r="AB29">
        <v>0</v>
      </c>
      <c r="AC29">
        <v>1</v>
      </c>
      <c r="AD29">
        <v>0</v>
      </c>
      <c r="AE29" s="31">
        <v>0</v>
      </c>
      <c r="AF29" s="31">
        <v>0</v>
      </c>
      <c r="AG29" s="31">
        <v>0</v>
      </c>
      <c r="AH29">
        <v>0</v>
      </c>
      <c r="AI29">
        <v>0</v>
      </c>
      <c r="AJ29">
        <v>1</v>
      </c>
      <c r="AK29">
        <v>0</v>
      </c>
      <c r="AL29">
        <v>1</v>
      </c>
      <c r="AM29">
        <v>0</v>
      </c>
      <c r="AN29">
        <v>0</v>
      </c>
      <c r="AO29">
        <v>0</v>
      </c>
      <c r="AP29">
        <v>1</v>
      </c>
      <c r="AQ29">
        <v>0</v>
      </c>
      <c r="AR29">
        <v>1</v>
      </c>
      <c r="AS29">
        <v>4</v>
      </c>
      <c r="AT29">
        <v>7</v>
      </c>
      <c r="AU29">
        <v>4</v>
      </c>
      <c r="AV29">
        <v>6</v>
      </c>
      <c r="AW29">
        <v>7</v>
      </c>
      <c r="AX29">
        <v>7</v>
      </c>
      <c r="AY29">
        <v>6</v>
      </c>
      <c r="AZ29">
        <v>2</v>
      </c>
      <c r="BA29">
        <v>2</v>
      </c>
      <c r="BB29">
        <v>0</v>
      </c>
      <c r="BC29">
        <v>1</v>
      </c>
      <c r="BD29">
        <v>0</v>
      </c>
      <c r="BE29">
        <v>0</v>
      </c>
      <c r="BF29">
        <v>1</v>
      </c>
      <c r="BG29">
        <v>0</v>
      </c>
      <c r="BH29">
        <v>0</v>
      </c>
      <c r="BI29">
        <v>0</v>
      </c>
      <c r="BJ29">
        <v>0</v>
      </c>
      <c r="BK29">
        <v>1</v>
      </c>
      <c r="BL29" s="31">
        <v>0</v>
      </c>
      <c r="BM29" s="31">
        <v>0</v>
      </c>
      <c r="BN29" s="31">
        <v>0</v>
      </c>
      <c r="BO29" s="31">
        <v>0</v>
      </c>
      <c r="BP29" s="31">
        <v>0</v>
      </c>
      <c r="BQ29" s="31">
        <v>0</v>
      </c>
      <c r="BR29">
        <v>0</v>
      </c>
      <c r="BS29">
        <v>1</v>
      </c>
      <c r="BT29">
        <v>0</v>
      </c>
      <c r="BU29">
        <v>0</v>
      </c>
      <c r="BV29">
        <v>1</v>
      </c>
      <c r="BW29">
        <v>0</v>
      </c>
      <c r="BX29" s="31">
        <v>0</v>
      </c>
      <c r="BY29" s="31">
        <v>0</v>
      </c>
      <c r="BZ29" s="31">
        <v>0</v>
      </c>
      <c r="CA29" s="31">
        <v>0</v>
      </c>
      <c r="CB29" s="31">
        <v>0</v>
      </c>
      <c r="CC29" s="31">
        <v>0</v>
      </c>
      <c r="CD29" s="31">
        <v>0</v>
      </c>
      <c r="CE29" s="31">
        <v>0</v>
      </c>
      <c r="CF29" s="31">
        <v>0</v>
      </c>
      <c r="CG29">
        <v>1</v>
      </c>
      <c r="CH29">
        <v>0</v>
      </c>
      <c r="CI29">
        <v>0</v>
      </c>
      <c r="CJ29">
        <v>0</v>
      </c>
      <c r="CK29">
        <v>1</v>
      </c>
      <c r="CL29">
        <v>0</v>
      </c>
      <c r="CM29">
        <v>0</v>
      </c>
      <c r="CN29">
        <v>0</v>
      </c>
      <c r="CO29">
        <v>50</v>
      </c>
    </row>
    <row r="30" spans="1:93" x14ac:dyDescent="0.35">
      <c r="A30" t="s">
        <v>374</v>
      </c>
      <c r="B30" t="s">
        <v>404</v>
      </c>
      <c r="C30">
        <v>0</v>
      </c>
      <c r="D30">
        <v>0</v>
      </c>
      <c r="E30">
        <v>1</v>
      </c>
      <c r="F30">
        <v>0</v>
      </c>
      <c r="G30">
        <v>0</v>
      </c>
      <c r="H30">
        <v>1</v>
      </c>
      <c r="I30" s="31">
        <v>0</v>
      </c>
      <c r="J30" s="31">
        <v>0</v>
      </c>
      <c r="K30" s="31">
        <v>0</v>
      </c>
      <c r="L30" s="31">
        <v>0</v>
      </c>
      <c r="M30" s="31">
        <v>0</v>
      </c>
      <c r="N30">
        <v>0</v>
      </c>
      <c r="O30">
        <v>1</v>
      </c>
      <c r="P30">
        <v>0</v>
      </c>
      <c r="Q30">
        <v>5</v>
      </c>
      <c r="R30" s="31"/>
      <c r="S30">
        <v>1</v>
      </c>
      <c r="T30">
        <v>0</v>
      </c>
      <c r="U30">
        <v>1997</v>
      </c>
      <c r="V30">
        <v>1</v>
      </c>
      <c r="W30">
        <v>0</v>
      </c>
      <c r="X30">
        <v>0</v>
      </c>
      <c r="Y30">
        <v>0</v>
      </c>
      <c r="Z30">
        <v>1</v>
      </c>
      <c r="AA30" s="31"/>
      <c r="AB30">
        <v>0</v>
      </c>
      <c r="AC30">
        <v>0</v>
      </c>
      <c r="AD30">
        <v>1</v>
      </c>
      <c r="AE30">
        <v>0</v>
      </c>
      <c r="AF30">
        <v>0</v>
      </c>
      <c r="AG30">
        <v>1</v>
      </c>
      <c r="AH30">
        <v>0</v>
      </c>
      <c r="AI30">
        <v>0</v>
      </c>
      <c r="AJ30">
        <v>1</v>
      </c>
      <c r="AK30">
        <v>0</v>
      </c>
      <c r="AL30">
        <v>1</v>
      </c>
      <c r="AM30">
        <v>0</v>
      </c>
      <c r="AN30">
        <v>0</v>
      </c>
      <c r="AO30">
        <v>0</v>
      </c>
      <c r="AP30">
        <v>0</v>
      </c>
      <c r="AQ30">
        <v>1</v>
      </c>
      <c r="AR30">
        <v>1</v>
      </c>
      <c r="AS30">
        <v>0</v>
      </c>
      <c r="AT30">
        <v>5</v>
      </c>
      <c r="AU30">
        <v>0</v>
      </c>
      <c r="AV30">
        <v>5</v>
      </c>
      <c r="AW30">
        <v>6</v>
      </c>
      <c r="AX30">
        <v>5</v>
      </c>
      <c r="AY30">
        <v>5</v>
      </c>
      <c r="AZ30">
        <v>1</v>
      </c>
      <c r="BA30">
        <v>1</v>
      </c>
      <c r="BB30">
        <v>0</v>
      </c>
      <c r="BC30">
        <v>1</v>
      </c>
      <c r="BD30">
        <v>0</v>
      </c>
      <c r="BE30">
        <v>0</v>
      </c>
      <c r="BF30">
        <v>0</v>
      </c>
      <c r="BG30">
        <v>0</v>
      </c>
      <c r="BH30">
        <v>1</v>
      </c>
      <c r="BI30">
        <v>0</v>
      </c>
      <c r="BJ30">
        <v>0</v>
      </c>
      <c r="BK30">
        <v>1</v>
      </c>
      <c r="BL30">
        <v>0</v>
      </c>
      <c r="BM30">
        <v>1</v>
      </c>
      <c r="BN30">
        <v>0</v>
      </c>
      <c r="BO30">
        <v>0</v>
      </c>
      <c r="BP30">
        <v>1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</v>
      </c>
      <c r="BW30">
        <v>0</v>
      </c>
      <c r="BX30" s="31">
        <v>0</v>
      </c>
      <c r="BY30" s="31">
        <v>0</v>
      </c>
      <c r="BZ30" s="31">
        <v>0</v>
      </c>
      <c r="CA30">
        <v>0</v>
      </c>
      <c r="CB30">
        <v>1</v>
      </c>
      <c r="CC30">
        <v>0</v>
      </c>
      <c r="CD30">
        <v>0</v>
      </c>
      <c r="CE30">
        <v>1</v>
      </c>
      <c r="CF30">
        <v>0</v>
      </c>
      <c r="CG30">
        <v>1</v>
      </c>
      <c r="CH30">
        <v>0</v>
      </c>
      <c r="CI30">
        <v>0</v>
      </c>
      <c r="CJ30">
        <v>1</v>
      </c>
      <c r="CK30">
        <v>0</v>
      </c>
      <c r="CL30">
        <v>0</v>
      </c>
      <c r="CM30">
        <v>0</v>
      </c>
      <c r="CN30">
        <v>0</v>
      </c>
      <c r="CO30">
        <v>100</v>
      </c>
    </row>
    <row r="31" spans="1:93" x14ac:dyDescent="0.35">
      <c r="A31" t="s">
        <v>374</v>
      </c>
      <c r="B31" t="s">
        <v>405</v>
      </c>
      <c r="C31">
        <v>0</v>
      </c>
      <c r="D31">
        <v>1</v>
      </c>
      <c r="E31">
        <v>0</v>
      </c>
      <c r="F31">
        <v>0</v>
      </c>
      <c r="G31">
        <v>0</v>
      </c>
      <c r="H31">
        <v>1</v>
      </c>
      <c r="I31">
        <v>0</v>
      </c>
      <c r="J31">
        <v>1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  <c r="Q31">
        <v>4</v>
      </c>
      <c r="R31" s="31"/>
      <c r="S31">
        <v>0</v>
      </c>
      <c r="T31">
        <v>1</v>
      </c>
      <c r="U31">
        <v>2004</v>
      </c>
      <c r="V31">
        <v>0</v>
      </c>
      <c r="W31">
        <v>0</v>
      </c>
      <c r="X31">
        <v>1</v>
      </c>
      <c r="Y31">
        <v>0</v>
      </c>
      <c r="Z31">
        <v>1</v>
      </c>
      <c r="AA31" s="31"/>
      <c r="AB31">
        <v>0</v>
      </c>
      <c r="AC31">
        <v>0</v>
      </c>
      <c r="AD31">
        <v>1</v>
      </c>
      <c r="AE31" s="31">
        <v>0</v>
      </c>
      <c r="AF31" s="31">
        <v>0</v>
      </c>
      <c r="AG31" s="31">
        <v>0</v>
      </c>
      <c r="AH31">
        <v>0</v>
      </c>
      <c r="AI31">
        <v>1</v>
      </c>
      <c r="AJ31">
        <v>0</v>
      </c>
      <c r="AK31">
        <v>0</v>
      </c>
      <c r="AL31">
        <v>1</v>
      </c>
      <c r="AM31">
        <v>0</v>
      </c>
      <c r="AN31">
        <v>0</v>
      </c>
      <c r="AO31">
        <v>1</v>
      </c>
      <c r="AP31">
        <v>1</v>
      </c>
      <c r="AQ31">
        <v>1</v>
      </c>
      <c r="AR31">
        <v>1</v>
      </c>
      <c r="AS31">
        <v>4</v>
      </c>
      <c r="AT31">
        <v>7</v>
      </c>
      <c r="AU31">
        <v>4</v>
      </c>
      <c r="AV31">
        <v>7</v>
      </c>
      <c r="AW31">
        <v>7</v>
      </c>
      <c r="AX31">
        <v>7</v>
      </c>
      <c r="AY31">
        <v>5</v>
      </c>
      <c r="AZ31">
        <v>3</v>
      </c>
      <c r="BA31">
        <v>2</v>
      </c>
      <c r="BB31">
        <v>0</v>
      </c>
      <c r="BC31">
        <v>1</v>
      </c>
      <c r="BD31">
        <v>0</v>
      </c>
      <c r="BE31">
        <v>0</v>
      </c>
      <c r="BF31">
        <v>0</v>
      </c>
      <c r="BG31">
        <v>1</v>
      </c>
      <c r="BH31">
        <v>0</v>
      </c>
      <c r="BI31">
        <v>1</v>
      </c>
      <c r="BJ31">
        <v>0</v>
      </c>
      <c r="BK31">
        <v>0</v>
      </c>
      <c r="BL31" s="31">
        <v>0</v>
      </c>
      <c r="BM31" s="31">
        <v>0</v>
      </c>
      <c r="BN31" s="31">
        <v>0</v>
      </c>
      <c r="BO31" s="31">
        <v>0</v>
      </c>
      <c r="BP31" s="31">
        <v>0</v>
      </c>
      <c r="BQ31" s="31">
        <v>0</v>
      </c>
      <c r="BR31">
        <v>0</v>
      </c>
      <c r="BS31">
        <v>0</v>
      </c>
      <c r="BT31">
        <v>1</v>
      </c>
      <c r="BU31">
        <v>0</v>
      </c>
      <c r="BV31">
        <v>1</v>
      </c>
      <c r="BW31">
        <v>0</v>
      </c>
      <c r="BX31" s="31">
        <v>0</v>
      </c>
      <c r="BY31" s="31">
        <v>0</v>
      </c>
      <c r="BZ31" s="31">
        <v>0</v>
      </c>
      <c r="CA31" s="31">
        <v>0</v>
      </c>
      <c r="CB31" s="31">
        <v>0</v>
      </c>
      <c r="CC31" s="31">
        <v>0</v>
      </c>
      <c r="CD31" s="31">
        <v>0</v>
      </c>
      <c r="CE31" s="31">
        <v>0</v>
      </c>
      <c r="CF31" s="31">
        <v>0</v>
      </c>
      <c r="CG31">
        <v>1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1</v>
      </c>
      <c r="CN31">
        <v>0</v>
      </c>
      <c r="CO31">
        <v>50</v>
      </c>
    </row>
    <row r="32" spans="1:93" x14ac:dyDescent="0.35">
      <c r="A32" t="s">
        <v>374</v>
      </c>
      <c r="B32" t="s">
        <v>406</v>
      </c>
      <c r="C32">
        <v>0</v>
      </c>
      <c r="D32">
        <v>0</v>
      </c>
      <c r="E32">
        <v>1</v>
      </c>
      <c r="F32">
        <v>0</v>
      </c>
      <c r="G32">
        <v>0</v>
      </c>
      <c r="H32">
        <v>1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1</v>
      </c>
      <c r="P32">
        <v>0</v>
      </c>
      <c r="Q32">
        <v>5</v>
      </c>
      <c r="R32" s="31"/>
      <c r="S32">
        <v>1</v>
      </c>
      <c r="T32">
        <v>0</v>
      </c>
      <c r="U32">
        <v>1998</v>
      </c>
      <c r="V32">
        <v>0</v>
      </c>
      <c r="W32">
        <v>1</v>
      </c>
      <c r="X32">
        <v>0</v>
      </c>
      <c r="Y32">
        <v>0</v>
      </c>
      <c r="Z32">
        <v>1</v>
      </c>
      <c r="AA32" s="31"/>
      <c r="AB32">
        <v>0</v>
      </c>
      <c r="AC32">
        <v>0</v>
      </c>
      <c r="AD32">
        <v>1</v>
      </c>
      <c r="AE32" s="31">
        <v>0</v>
      </c>
      <c r="AF32" s="31">
        <v>0</v>
      </c>
      <c r="AG32" s="31">
        <v>0</v>
      </c>
      <c r="AH32">
        <v>0</v>
      </c>
      <c r="AI32">
        <v>0</v>
      </c>
      <c r="AJ32">
        <v>1</v>
      </c>
      <c r="AK32">
        <v>0</v>
      </c>
      <c r="AL32">
        <v>1</v>
      </c>
      <c r="AM32">
        <v>0</v>
      </c>
      <c r="AN32">
        <v>0</v>
      </c>
      <c r="AO32">
        <v>0</v>
      </c>
      <c r="AP32">
        <v>0</v>
      </c>
      <c r="AQ32">
        <v>1</v>
      </c>
      <c r="AR32">
        <v>1</v>
      </c>
      <c r="AS32">
        <v>5</v>
      </c>
      <c r="AT32">
        <v>5</v>
      </c>
      <c r="AU32">
        <v>2</v>
      </c>
      <c r="AV32">
        <v>6</v>
      </c>
      <c r="AW32">
        <v>6</v>
      </c>
      <c r="AX32">
        <v>7</v>
      </c>
      <c r="AY32">
        <v>5</v>
      </c>
      <c r="AZ32">
        <v>3</v>
      </c>
      <c r="BA32">
        <v>2</v>
      </c>
      <c r="BB32">
        <v>0</v>
      </c>
      <c r="BC32">
        <v>1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0</v>
      </c>
      <c r="BJ32">
        <v>0</v>
      </c>
      <c r="BK32">
        <v>1</v>
      </c>
      <c r="BL32">
        <v>0</v>
      </c>
      <c r="BM32">
        <v>1</v>
      </c>
      <c r="BN32">
        <v>0</v>
      </c>
      <c r="BO32">
        <v>0</v>
      </c>
      <c r="BP32" s="31">
        <v>0</v>
      </c>
      <c r="BQ32" s="31">
        <v>0</v>
      </c>
      <c r="BR32">
        <v>0</v>
      </c>
      <c r="BS32">
        <v>1</v>
      </c>
      <c r="BT32">
        <v>0</v>
      </c>
      <c r="BU32">
        <v>0</v>
      </c>
      <c r="BV32">
        <v>1</v>
      </c>
      <c r="BW32">
        <v>0</v>
      </c>
      <c r="BX32" s="31">
        <v>0</v>
      </c>
      <c r="BY32" s="31">
        <v>0</v>
      </c>
      <c r="BZ32" s="31">
        <v>0</v>
      </c>
      <c r="CA32" s="31">
        <v>0</v>
      </c>
      <c r="CB32" s="31">
        <v>0</v>
      </c>
      <c r="CC32" s="31">
        <v>0</v>
      </c>
      <c r="CD32">
        <v>1</v>
      </c>
      <c r="CE32">
        <v>0</v>
      </c>
      <c r="CF32">
        <v>0</v>
      </c>
      <c r="CG32">
        <v>1</v>
      </c>
      <c r="CH32">
        <v>0</v>
      </c>
      <c r="CI32">
        <v>0</v>
      </c>
      <c r="CJ32">
        <v>0</v>
      </c>
      <c r="CK32">
        <v>0</v>
      </c>
      <c r="CL32">
        <v>1</v>
      </c>
      <c r="CM32">
        <v>0</v>
      </c>
      <c r="CN32">
        <v>0</v>
      </c>
      <c r="CO32">
        <v>100</v>
      </c>
    </row>
    <row r="33" spans="1:93" x14ac:dyDescent="0.35">
      <c r="A33" t="s">
        <v>374</v>
      </c>
      <c r="B33" t="s">
        <v>407</v>
      </c>
      <c r="C33">
        <v>0</v>
      </c>
      <c r="D33">
        <v>1</v>
      </c>
      <c r="E33">
        <v>0</v>
      </c>
      <c r="F33">
        <v>0</v>
      </c>
      <c r="G33">
        <v>0</v>
      </c>
      <c r="H33">
        <v>1</v>
      </c>
      <c r="I33">
        <v>0</v>
      </c>
      <c r="J33">
        <v>1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  <c r="Q33">
        <v>5</v>
      </c>
      <c r="R33" s="31"/>
      <c r="S33">
        <v>1</v>
      </c>
      <c r="T33">
        <v>0</v>
      </c>
      <c r="U33">
        <v>2002</v>
      </c>
      <c r="V33">
        <v>0</v>
      </c>
      <c r="W33">
        <v>1</v>
      </c>
      <c r="X33">
        <v>0</v>
      </c>
      <c r="Y33">
        <v>0</v>
      </c>
      <c r="Z33">
        <v>1</v>
      </c>
      <c r="AA33" s="31"/>
      <c r="AB33">
        <v>0</v>
      </c>
      <c r="AC33">
        <v>1</v>
      </c>
      <c r="AD33">
        <v>0</v>
      </c>
      <c r="AE33">
        <v>1</v>
      </c>
      <c r="AF33">
        <v>0</v>
      </c>
      <c r="AG33">
        <v>1</v>
      </c>
      <c r="AH33">
        <v>0</v>
      </c>
      <c r="AI33">
        <v>0</v>
      </c>
      <c r="AJ33">
        <v>1</v>
      </c>
      <c r="AK33">
        <v>0</v>
      </c>
      <c r="AL33">
        <v>1</v>
      </c>
      <c r="AM33">
        <v>0</v>
      </c>
      <c r="AN33">
        <v>0</v>
      </c>
      <c r="AO33">
        <v>1</v>
      </c>
      <c r="AP33">
        <v>1</v>
      </c>
      <c r="AQ33">
        <v>1</v>
      </c>
      <c r="AR33">
        <v>1</v>
      </c>
      <c r="AS33">
        <v>4</v>
      </c>
      <c r="AT33">
        <v>6</v>
      </c>
      <c r="AU33">
        <v>5</v>
      </c>
      <c r="AV33">
        <v>7</v>
      </c>
      <c r="AW33">
        <v>6</v>
      </c>
      <c r="AX33">
        <v>5</v>
      </c>
      <c r="AY33">
        <v>4</v>
      </c>
      <c r="AZ33">
        <v>4</v>
      </c>
      <c r="BA33">
        <v>4</v>
      </c>
      <c r="BB33">
        <v>0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1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1</v>
      </c>
      <c r="BO33">
        <v>0</v>
      </c>
      <c r="BP33">
        <v>1</v>
      </c>
      <c r="BQ33">
        <v>0</v>
      </c>
      <c r="BR33">
        <v>0</v>
      </c>
      <c r="BS33">
        <v>1</v>
      </c>
      <c r="BT33">
        <v>0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0</v>
      </c>
      <c r="CA33">
        <v>0</v>
      </c>
      <c r="CB33">
        <v>1</v>
      </c>
      <c r="CC33">
        <v>0</v>
      </c>
      <c r="CD33">
        <v>0</v>
      </c>
      <c r="CE33">
        <v>1</v>
      </c>
      <c r="CF33">
        <v>0</v>
      </c>
      <c r="CG33">
        <v>1</v>
      </c>
      <c r="CH33">
        <v>0</v>
      </c>
      <c r="CI33">
        <v>0</v>
      </c>
      <c r="CJ33">
        <v>0</v>
      </c>
      <c r="CK33">
        <v>1</v>
      </c>
      <c r="CL33">
        <v>0</v>
      </c>
      <c r="CM33">
        <v>0</v>
      </c>
      <c r="CN33">
        <v>0</v>
      </c>
      <c r="CO33">
        <v>40</v>
      </c>
    </row>
    <row r="35" spans="1:93" ht="15.5" x14ac:dyDescent="0.35">
      <c r="B35" s="1"/>
      <c r="C35" s="33" t="s">
        <v>449</v>
      </c>
      <c r="D35" s="33"/>
      <c r="E35" s="33"/>
      <c r="F35" s="33"/>
      <c r="G35" s="33"/>
      <c r="H35" s="1"/>
      <c r="I35" s="1"/>
      <c r="J35" s="1"/>
      <c r="K35" s="1"/>
      <c r="L35" s="1"/>
      <c r="M35" s="1"/>
      <c r="N35" s="1"/>
      <c r="O35" s="1"/>
      <c r="P35" s="1"/>
      <c r="Q35" s="2"/>
      <c r="R35" s="1"/>
      <c r="S35" s="29"/>
      <c r="T35" s="29"/>
      <c r="U35" s="1"/>
      <c r="V35" s="1"/>
      <c r="W35" s="1"/>
      <c r="X35" s="1"/>
      <c r="Y35" s="1"/>
      <c r="Z35" s="8"/>
      <c r="AA35" s="35"/>
      <c r="AB35" s="10"/>
      <c r="AC35" s="10"/>
      <c r="AD35" s="10"/>
      <c r="AE35" s="8"/>
      <c r="AF35" s="8"/>
      <c r="AG35" s="1"/>
      <c r="AH35" s="1"/>
      <c r="AI35" s="1"/>
      <c r="AJ35" s="1"/>
      <c r="AK35" s="1"/>
      <c r="AL35" s="1"/>
      <c r="AM35" s="1"/>
      <c r="AN35" s="1"/>
      <c r="AO35" s="1"/>
      <c r="AP35" s="30"/>
      <c r="AQ35" s="30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29"/>
      <c r="BQ35" s="29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</row>
    <row r="36" spans="1:93" ht="15.5" x14ac:dyDescent="0.35"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2"/>
      <c r="R36" s="1"/>
      <c r="S36" s="29"/>
      <c r="T36" s="29"/>
      <c r="U36" s="1"/>
      <c r="V36" s="1"/>
      <c r="W36" s="1"/>
      <c r="X36" s="1"/>
      <c r="Y36" s="1"/>
      <c r="Z36" s="8"/>
      <c r="AA36" s="35"/>
      <c r="AB36" s="10"/>
      <c r="AC36" s="10"/>
      <c r="AD36" s="10"/>
      <c r="AE36" s="8"/>
      <c r="AF36" s="8"/>
      <c r="AG36" s="1"/>
      <c r="AH36" s="1"/>
      <c r="AI36" s="1"/>
      <c r="AJ36" s="1"/>
      <c r="AK36" s="1"/>
      <c r="AL36" s="1"/>
      <c r="AM36" s="1"/>
      <c r="AN36" s="1"/>
      <c r="AO36" s="1"/>
      <c r="AP36" s="30"/>
      <c r="AQ36" s="30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29"/>
      <c r="BQ36" s="29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</row>
    <row r="37" spans="1:93" x14ac:dyDescent="0.35">
      <c r="B37" s="1"/>
      <c r="C37" s="1" t="s">
        <v>175</v>
      </c>
      <c r="D37" s="1"/>
      <c r="E37" s="1"/>
      <c r="F37" s="1" t="s">
        <v>181</v>
      </c>
      <c r="G37" s="1"/>
      <c r="H37" t="s">
        <v>184</v>
      </c>
      <c r="I37" s="1"/>
      <c r="K37" s="1" t="s">
        <v>437</v>
      </c>
      <c r="L37" s="1"/>
      <c r="M37" s="1"/>
      <c r="N37" s="1" t="s">
        <v>190</v>
      </c>
      <c r="O37" s="1"/>
      <c r="P37" s="1"/>
      <c r="Q37" s="1" t="s">
        <v>438</v>
      </c>
      <c r="R37" s="1"/>
      <c r="S37" s="1"/>
      <c r="T37" s="1" t="s">
        <v>195</v>
      </c>
      <c r="U37" s="1"/>
      <c r="V37" s="1"/>
      <c r="W37" s="1" t="s">
        <v>196</v>
      </c>
      <c r="X37" s="1"/>
      <c r="Y37" s="1"/>
      <c r="Z37" s="8" t="s">
        <v>439</v>
      </c>
      <c r="AA37" s="8"/>
      <c r="AB37" s="8"/>
      <c r="AC37" s="8" t="s">
        <v>200</v>
      </c>
      <c r="AD37" s="8"/>
      <c r="AE37" s="8"/>
      <c r="AF37" s="8" t="s">
        <v>204</v>
      </c>
      <c r="AG37" s="1"/>
      <c r="AH37" s="1"/>
      <c r="AI37" s="1" t="s">
        <v>205</v>
      </c>
      <c r="AJ37" s="1"/>
      <c r="AK37" s="1"/>
      <c r="AL37" s="1" t="s">
        <v>208</v>
      </c>
      <c r="AM37" s="1"/>
      <c r="AN37" s="1"/>
      <c r="AP37" s="1" t="s">
        <v>210</v>
      </c>
      <c r="AQ37" s="1"/>
      <c r="AR37" s="1"/>
      <c r="AS37" s="1" t="s">
        <v>214</v>
      </c>
      <c r="AT37" s="1"/>
      <c r="AU37" s="1"/>
      <c r="AV37" s="1" t="s">
        <v>217</v>
      </c>
      <c r="AW37" s="1"/>
      <c r="AX37" s="1"/>
      <c r="AZ37" s="1"/>
      <c r="BA37" s="1"/>
      <c r="BB37" s="1" t="s">
        <v>227</v>
      </c>
      <c r="BC37" s="1"/>
      <c r="BD37" s="1"/>
      <c r="BE37" s="1" t="s">
        <v>230</v>
      </c>
      <c r="BF37" s="1"/>
      <c r="BG37" s="1"/>
      <c r="BH37" s="1" t="s">
        <v>235</v>
      </c>
      <c r="BI37" s="1"/>
      <c r="BJ37" s="1"/>
      <c r="BK37" s="1" t="s">
        <v>238</v>
      </c>
      <c r="BL37" s="1"/>
      <c r="BM37" s="1"/>
      <c r="BN37" s="1" t="s">
        <v>242</v>
      </c>
      <c r="BO37" s="1"/>
      <c r="BP37" s="1"/>
      <c r="BQ37" s="1" t="s">
        <v>244</v>
      </c>
      <c r="BR37" s="1"/>
      <c r="BS37" s="1"/>
      <c r="BT37" s="1" t="s">
        <v>246</v>
      </c>
      <c r="BU37" s="1"/>
      <c r="BV37" s="1"/>
      <c r="BW37" s="1" t="s">
        <v>250</v>
      </c>
      <c r="BX37" s="1"/>
      <c r="BY37" s="1"/>
      <c r="BZ37" s="1" t="s">
        <v>440</v>
      </c>
      <c r="CA37" s="1"/>
      <c r="CB37" s="1"/>
      <c r="CC37" s="1" t="s">
        <v>253</v>
      </c>
      <c r="CD37" s="1"/>
      <c r="CE37" s="1"/>
      <c r="CF37" s="1" t="s">
        <v>256</v>
      </c>
      <c r="CG37" s="1"/>
      <c r="CH37" s="1"/>
      <c r="CI37" s="1"/>
      <c r="CJ37" s="1"/>
      <c r="CK37" s="1"/>
      <c r="CL37" s="1"/>
      <c r="CM37" s="1"/>
      <c r="CN37" s="1"/>
      <c r="CO37" s="1"/>
    </row>
    <row r="38" spans="1:93" x14ac:dyDescent="0.35">
      <c r="B38" s="1"/>
      <c r="C38" s="1" t="s">
        <v>176</v>
      </c>
      <c r="D38" s="1">
        <f>SUM(C2:C33)</f>
        <v>2</v>
      </c>
      <c r="E38" s="1"/>
      <c r="F38" s="1" t="s">
        <v>182</v>
      </c>
      <c r="G38" s="1">
        <f>SUM(H2:H33)</f>
        <v>30</v>
      </c>
      <c r="H38" t="s">
        <v>185</v>
      </c>
      <c r="I38" s="1">
        <f>SUM(I2:I33)</f>
        <v>14</v>
      </c>
      <c r="J38" s="1"/>
      <c r="K38" s="1" t="s">
        <v>441</v>
      </c>
      <c r="L38" s="1">
        <f>SUM(N2:N33)</f>
        <v>5</v>
      </c>
      <c r="M38" s="1"/>
      <c r="N38" s="1" t="s">
        <v>191</v>
      </c>
      <c r="O38" s="1">
        <f>SUM(S2:S33)</f>
        <v>16</v>
      </c>
      <c r="P38" s="1"/>
      <c r="Q38" s="1" t="s">
        <v>442</v>
      </c>
      <c r="R38" s="1">
        <f>SUM(V2:V33)</f>
        <v>5</v>
      </c>
      <c r="S38" s="1"/>
      <c r="T38" s="1" t="s">
        <v>191</v>
      </c>
      <c r="U38" s="1">
        <f>SUM(Z2:Z33)</f>
        <v>32</v>
      </c>
      <c r="V38" s="1"/>
      <c r="W38" s="1" t="s">
        <v>197</v>
      </c>
      <c r="X38" s="1">
        <f>SUM(AB2:AB33)</f>
        <v>1</v>
      </c>
      <c r="Y38" s="1"/>
      <c r="Z38" s="8" t="s">
        <v>191</v>
      </c>
      <c r="AA38" s="8">
        <f>SUM(AE2:AE33)</f>
        <v>11</v>
      </c>
      <c r="AB38" s="8"/>
      <c r="AC38" s="8" t="s">
        <v>201</v>
      </c>
      <c r="AD38" s="8">
        <f>SUM(AF2:AF33)</f>
        <v>10</v>
      </c>
      <c r="AE38" s="8"/>
      <c r="AF38" s="8" t="s">
        <v>201</v>
      </c>
      <c r="AG38" s="1">
        <f>SUM(AI2:AI33)</f>
        <v>20</v>
      </c>
      <c r="AH38" s="1"/>
      <c r="AI38" s="1" t="s">
        <v>191</v>
      </c>
      <c r="AJ38" s="1">
        <f>SUM(AL2:AL33)</f>
        <v>28</v>
      </c>
      <c r="AK38" s="1"/>
      <c r="AL38" s="1" t="s">
        <v>209</v>
      </c>
      <c r="AM38" s="1">
        <f>SUM(AO2:AO33)</f>
        <v>21</v>
      </c>
      <c r="AN38" s="1"/>
      <c r="AP38" s="1" t="s">
        <v>211</v>
      </c>
      <c r="AQ38" s="1">
        <f>SUM(AP2:AP33)-AQ40</f>
        <v>11</v>
      </c>
      <c r="AR38" s="1"/>
      <c r="AS38" s="1" t="s">
        <v>215</v>
      </c>
      <c r="AT38" s="1">
        <f>SUM(AR2:AR33)</f>
        <v>26</v>
      </c>
      <c r="AU38" s="1"/>
      <c r="AV38" s="1" t="s">
        <v>218</v>
      </c>
      <c r="AW38" s="1">
        <f>AVERAGE(AS2:AS33)</f>
        <v>4.65625</v>
      </c>
      <c r="AX38" s="1"/>
      <c r="AY38" s="1" t="s">
        <v>223</v>
      </c>
      <c r="AZ38" s="1">
        <f>AVERAGE(AW2:AW33)</f>
        <v>5.59375</v>
      </c>
      <c r="BA38" s="1"/>
      <c r="BB38" s="1" t="s">
        <v>197</v>
      </c>
      <c r="BC38" s="1">
        <f>SUM(BB2:BB33)</f>
        <v>4</v>
      </c>
      <c r="BD38" s="1"/>
      <c r="BE38" s="1" t="s">
        <v>231</v>
      </c>
      <c r="BF38" s="1">
        <f>SUM(BE2:BE33)</f>
        <v>0</v>
      </c>
      <c r="BG38" s="1"/>
      <c r="BH38" s="1" t="s">
        <v>236</v>
      </c>
      <c r="BI38" s="1">
        <f>SUM(BI2:BI33)</f>
        <v>8</v>
      </c>
      <c r="BJ38" s="1"/>
      <c r="BK38" s="1" t="s">
        <v>207</v>
      </c>
      <c r="BL38" s="1">
        <f>SUM(BL2:BL33)</f>
        <v>4</v>
      </c>
      <c r="BM38" s="1"/>
      <c r="BN38" s="1" t="s">
        <v>241</v>
      </c>
      <c r="BO38" s="1">
        <f>SUM(BP2:BP33)</f>
        <v>12</v>
      </c>
      <c r="BP38" s="1"/>
      <c r="BQ38" s="1" t="s">
        <v>197</v>
      </c>
      <c r="BR38" s="1">
        <f>SUM(BR2:BR33)</f>
        <v>0</v>
      </c>
      <c r="BS38" s="1"/>
      <c r="BT38" s="1" t="s">
        <v>247</v>
      </c>
      <c r="BU38" s="1">
        <f>SUM(BU2:BU33)</f>
        <v>4</v>
      </c>
      <c r="BV38" s="1"/>
      <c r="BW38" s="1" t="s">
        <v>197</v>
      </c>
      <c r="BX38" s="1">
        <f>SUM(BX2:BX33)</f>
        <v>7</v>
      </c>
      <c r="BY38" s="1"/>
      <c r="BZ38" s="1" t="s">
        <v>443</v>
      </c>
      <c r="CA38" s="1">
        <f>SUM(CA2:CA33)</f>
        <v>5</v>
      </c>
      <c r="CB38" s="1"/>
      <c r="CC38" s="1" t="s">
        <v>197</v>
      </c>
      <c r="CD38" s="1">
        <f>SUM(CD2:CD33)</f>
        <v>7</v>
      </c>
      <c r="CE38" s="1"/>
      <c r="CF38" s="1" t="s">
        <v>207</v>
      </c>
      <c r="CG38" s="1">
        <f>SUM(CG2:CG33)</f>
        <v>17</v>
      </c>
      <c r="CH38" s="1"/>
      <c r="CI38" s="1"/>
      <c r="CJ38" s="1"/>
      <c r="CK38" s="1"/>
      <c r="CL38" s="1"/>
      <c r="CM38" s="1"/>
      <c r="CN38" s="1"/>
      <c r="CO38" s="1"/>
    </row>
    <row r="39" spans="1:93" x14ac:dyDescent="0.35">
      <c r="B39" s="1"/>
      <c r="C39" s="1" t="s">
        <v>178</v>
      </c>
      <c r="D39" s="1">
        <f>SUM(D1:D33)</f>
        <v>8</v>
      </c>
      <c r="E39" s="1"/>
      <c r="F39" t="s">
        <v>183</v>
      </c>
      <c r="G39" s="1">
        <f>32-G38-G40</f>
        <v>2</v>
      </c>
      <c r="H39" t="s">
        <v>186</v>
      </c>
      <c r="I39" s="1">
        <f>SUM(J2:J33)</f>
        <v>8</v>
      </c>
      <c r="J39" s="1"/>
      <c r="K39" s="1" t="s">
        <v>444</v>
      </c>
      <c r="L39" s="1">
        <f>SUM(O2:O33)</f>
        <v>19</v>
      </c>
      <c r="M39" s="1"/>
      <c r="N39" s="1" t="s">
        <v>192</v>
      </c>
      <c r="O39" s="1">
        <f>SUM(T2:T33)</f>
        <v>12</v>
      </c>
      <c r="P39" s="1"/>
      <c r="Q39" s="1" t="s">
        <v>193</v>
      </c>
      <c r="R39" s="1">
        <f>SUM(W2:W33)</f>
        <v>19</v>
      </c>
      <c r="S39" s="1"/>
      <c r="T39" s="1" t="s">
        <v>192</v>
      </c>
      <c r="U39" s="1">
        <v>0</v>
      </c>
      <c r="V39" s="1"/>
      <c r="W39" s="1" t="s">
        <v>198</v>
      </c>
      <c r="X39" s="1">
        <f>SUM(AC2:AC33)</f>
        <v>18</v>
      </c>
      <c r="Y39" s="1"/>
      <c r="Z39" s="1" t="s">
        <v>192</v>
      </c>
      <c r="AA39" s="1">
        <f>32-AA38</f>
        <v>21</v>
      </c>
      <c r="AB39" s="1"/>
      <c r="AC39" s="1" t="s">
        <v>202</v>
      </c>
      <c r="AD39" s="1">
        <f>SUM(AG2:AG33)</f>
        <v>10</v>
      </c>
      <c r="AE39" s="1"/>
      <c r="AF39" s="1" t="s">
        <v>202</v>
      </c>
      <c r="AG39" s="1">
        <f>SUM(AJ2:AJ33)</f>
        <v>15</v>
      </c>
      <c r="AH39" s="1"/>
      <c r="AI39" s="1" t="s">
        <v>206</v>
      </c>
      <c r="AJ39" s="1">
        <f>SUM(AM2:AM33)</f>
        <v>3</v>
      </c>
      <c r="AK39" s="1"/>
      <c r="AL39" s="1" t="s">
        <v>192</v>
      </c>
      <c r="AM39" s="1">
        <f>32-AM38</f>
        <v>11</v>
      </c>
      <c r="AN39" s="1"/>
      <c r="AP39" s="1" t="s">
        <v>212</v>
      </c>
      <c r="AQ39" s="1">
        <f>SUM(AQ2:AQ33)-AQ40</f>
        <v>14</v>
      </c>
      <c r="AR39" s="1"/>
      <c r="AS39" s="1" t="s">
        <v>216</v>
      </c>
      <c r="AT39" s="1">
        <v>3</v>
      </c>
      <c r="AU39" s="1"/>
      <c r="AV39" s="1" t="s">
        <v>219</v>
      </c>
      <c r="AW39" s="1">
        <f>AVERAGE(AT2:AT33)</f>
        <v>5.875</v>
      </c>
      <c r="AX39" s="1"/>
      <c r="AY39" s="1" t="s">
        <v>224</v>
      </c>
      <c r="AZ39" s="1">
        <f>AVERAGE(AX2:AX33)</f>
        <v>5</v>
      </c>
      <c r="BA39" s="1"/>
      <c r="BB39" s="1" t="s">
        <v>228</v>
      </c>
      <c r="BC39" s="1">
        <f>SUM(BC2:BC33)</f>
        <v>25</v>
      </c>
      <c r="BD39" s="1"/>
      <c r="BE39" s="1" t="s">
        <v>232</v>
      </c>
      <c r="BF39" s="1">
        <f>SUM(BF2:BF33)</f>
        <v>5</v>
      </c>
      <c r="BG39" s="1"/>
      <c r="BH39" s="1" t="s">
        <v>237</v>
      </c>
      <c r="BI39" s="1">
        <f>SUM(BJ2:BJ33)</f>
        <v>2</v>
      </c>
      <c r="BJ39" s="1"/>
      <c r="BK39" s="1" t="s">
        <v>239</v>
      </c>
      <c r="BL39" s="1">
        <f>SUM(BM2:BM33)</f>
        <v>14</v>
      </c>
      <c r="BM39" s="1"/>
      <c r="BN39" s="1" t="s">
        <v>243</v>
      </c>
      <c r="BO39" s="1">
        <f>SUM(BQ2:BQ33)</f>
        <v>8</v>
      </c>
      <c r="BP39" s="1"/>
      <c r="BQ39" s="1" t="s">
        <v>245</v>
      </c>
      <c r="BR39" s="1">
        <f>SUM(BS2:BS33)</f>
        <v>16</v>
      </c>
      <c r="BS39" s="1"/>
      <c r="BT39" s="1" t="s">
        <v>248</v>
      </c>
      <c r="BU39" s="1">
        <f>SUM(BV2:BV33)</f>
        <v>19</v>
      </c>
      <c r="BV39" s="1"/>
      <c r="BW39" s="1" t="s">
        <v>252</v>
      </c>
      <c r="BX39" s="1">
        <f>SUM(BY2:BY33)</f>
        <v>4</v>
      </c>
      <c r="BY39" s="1"/>
      <c r="BZ39" s="1" t="s">
        <v>445</v>
      </c>
      <c r="CA39" s="1">
        <f>SUM(CB2:CB33)</f>
        <v>7</v>
      </c>
      <c r="CB39" s="1"/>
      <c r="CC39" s="1" t="s">
        <v>254</v>
      </c>
      <c r="CD39" s="1">
        <f>SUM(CE2:CE33)</f>
        <v>17</v>
      </c>
      <c r="CE39" s="1"/>
      <c r="CF39" s="1" t="s">
        <v>257</v>
      </c>
      <c r="CG39" s="1">
        <f>SUM(CH2:CH33)</f>
        <v>12</v>
      </c>
      <c r="CH39" s="1"/>
      <c r="CI39" s="1"/>
      <c r="CJ39" s="1"/>
      <c r="CK39" s="1"/>
      <c r="CL39" s="1"/>
      <c r="CM39" s="1"/>
      <c r="CN39" s="1"/>
      <c r="CO39" s="1"/>
    </row>
    <row r="40" spans="1:93" ht="15.5" x14ac:dyDescent="0.35">
      <c r="B40" s="1"/>
      <c r="C40" s="1" t="s">
        <v>177</v>
      </c>
      <c r="D40" s="1">
        <f>SUM(E2:E33)</f>
        <v>11</v>
      </c>
      <c r="E40" s="1"/>
      <c r="F40" s="1" t="s">
        <v>189</v>
      </c>
      <c r="G40" s="1">
        <v>0</v>
      </c>
      <c r="H40" t="s">
        <v>187</v>
      </c>
      <c r="I40" s="1">
        <f>SUM(K2:K33)</f>
        <v>4</v>
      </c>
      <c r="J40" s="1"/>
      <c r="K40" s="1" t="s">
        <v>446</v>
      </c>
      <c r="L40" s="1">
        <f>SUM(P2:P33)</f>
        <v>8</v>
      </c>
      <c r="M40" s="1"/>
      <c r="N40" s="1" t="s">
        <v>189</v>
      </c>
      <c r="O40" s="8">
        <v>4</v>
      </c>
      <c r="P40" s="1"/>
      <c r="Q40" s="1" t="s">
        <v>194</v>
      </c>
      <c r="R40" s="1">
        <f>SUM(X2:X33)</f>
        <v>6</v>
      </c>
      <c r="S40" s="1"/>
      <c r="T40" s="8" t="s">
        <v>189</v>
      </c>
      <c r="U40" s="2">
        <v>0</v>
      </c>
      <c r="V40" s="1"/>
      <c r="W40" s="1" t="s">
        <v>199</v>
      </c>
      <c r="X40" s="1">
        <f>SUM(AD2:AD33)</f>
        <v>13</v>
      </c>
      <c r="Y40" s="1"/>
      <c r="Z40" s="8" t="s">
        <v>189</v>
      </c>
      <c r="AA40" s="2">
        <v>0</v>
      </c>
      <c r="AB40" s="1"/>
      <c r="AC40" s="1" t="s">
        <v>203</v>
      </c>
      <c r="AD40" s="1">
        <f>SUM(AH2:AH33)</f>
        <v>6</v>
      </c>
      <c r="AE40" s="1"/>
      <c r="AF40" s="1" t="s">
        <v>203</v>
      </c>
      <c r="AG40" s="1">
        <f>SUM(AK2:AK33)</f>
        <v>3</v>
      </c>
      <c r="AH40" s="1"/>
      <c r="AI40" s="1" t="s">
        <v>207</v>
      </c>
      <c r="AJ40" s="1">
        <f>SUM(AN2:AN33)</f>
        <v>0</v>
      </c>
      <c r="AK40" s="1"/>
      <c r="AL40" s="8" t="s">
        <v>189</v>
      </c>
      <c r="AM40" s="2">
        <v>1</v>
      </c>
      <c r="AN40" s="1"/>
      <c r="AP40" s="1" t="s">
        <v>213</v>
      </c>
      <c r="AQ40" s="1">
        <v>6</v>
      </c>
      <c r="AR40" s="1"/>
      <c r="AS40" s="8" t="s">
        <v>189</v>
      </c>
      <c r="AT40" s="2">
        <v>3</v>
      </c>
      <c r="AU40" s="1"/>
      <c r="AV40" s="1" t="s">
        <v>220</v>
      </c>
      <c r="AW40" s="1">
        <f>AVERAGE(AU2:AU33)</f>
        <v>3.9375</v>
      </c>
      <c r="AX40" s="1"/>
      <c r="AY40" s="1" t="s">
        <v>222</v>
      </c>
      <c r="AZ40" s="1">
        <f>AVERAGE(AY2:AY33)</f>
        <v>4.71875</v>
      </c>
      <c r="BA40" s="1"/>
      <c r="BB40" s="1" t="s">
        <v>229</v>
      </c>
      <c r="BC40" s="1">
        <f>SUM(BD2:BD33)</f>
        <v>2</v>
      </c>
      <c r="BD40" s="1"/>
      <c r="BE40" s="1" t="s">
        <v>233</v>
      </c>
      <c r="BF40" s="1">
        <f>SUM(BG2:BG33)</f>
        <v>11</v>
      </c>
      <c r="BG40" s="1"/>
      <c r="BH40" s="1" t="s">
        <v>213</v>
      </c>
      <c r="BI40" s="1">
        <f>SUM(BK2:BK33)</f>
        <v>20</v>
      </c>
      <c r="BJ40" s="1"/>
      <c r="BK40" s="1" t="s">
        <v>240</v>
      </c>
      <c r="BL40" s="1">
        <f>SUM(BN2:BN33)</f>
        <v>7</v>
      </c>
      <c r="BM40" s="1"/>
      <c r="BN40" s="8" t="s">
        <v>189</v>
      </c>
      <c r="BO40" s="1">
        <v>12</v>
      </c>
      <c r="BP40" s="1"/>
      <c r="BQ40" s="1" t="s">
        <v>191</v>
      </c>
      <c r="BR40" s="1">
        <f>SUM(BT2:BT33)</f>
        <v>15</v>
      </c>
      <c r="BS40" s="1"/>
      <c r="BT40" s="1" t="s">
        <v>249</v>
      </c>
      <c r="BU40" s="1">
        <f>SUM(BW2:BW33)</f>
        <v>6</v>
      </c>
      <c r="BV40" s="1"/>
      <c r="BW40" s="1" t="s">
        <v>251</v>
      </c>
      <c r="BX40" s="1">
        <f>SUM(BZ2:BZ33)</f>
        <v>8</v>
      </c>
      <c r="BY40" s="1"/>
      <c r="BZ40" s="1" t="s">
        <v>447</v>
      </c>
      <c r="CA40" s="1">
        <f>SUM(CC2:CC33)</f>
        <v>7</v>
      </c>
      <c r="CB40" s="1"/>
      <c r="CC40" s="1" t="s">
        <v>255</v>
      </c>
      <c r="CD40" s="1">
        <f>SUM(CF2:CF33)</f>
        <v>1</v>
      </c>
      <c r="CE40" s="1"/>
      <c r="CF40" s="1" t="s">
        <v>258</v>
      </c>
      <c r="CG40" s="1">
        <f>SUM(CI2:CI33)</f>
        <v>1</v>
      </c>
      <c r="CH40" s="1"/>
      <c r="CI40" s="1"/>
      <c r="CJ40" s="1"/>
      <c r="CK40" s="1"/>
      <c r="CL40" s="1"/>
      <c r="CM40" s="1"/>
      <c r="CN40" s="1"/>
      <c r="CO40" s="1"/>
    </row>
    <row r="41" spans="1:93" ht="15.5" x14ac:dyDescent="0.35">
      <c r="B41" s="2"/>
      <c r="C41" s="2" t="s">
        <v>179</v>
      </c>
      <c r="D41" s="1">
        <f>SUM(F2:F33)</f>
        <v>10</v>
      </c>
      <c r="E41" s="2"/>
      <c r="F41" s="2"/>
      <c r="G41" s="2"/>
      <c r="H41" t="s">
        <v>188</v>
      </c>
      <c r="I41" s="2">
        <f>SUM(L2:L33)</f>
        <v>0</v>
      </c>
      <c r="J41" s="2"/>
      <c r="K41" s="10" t="s">
        <v>189</v>
      </c>
      <c r="L41" s="10">
        <v>0</v>
      </c>
      <c r="M41" s="2"/>
      <c r="N41" s="2"/>
      <c r="O41" s="2"/>
      <c r="P41" s="2"/>
      <c r="Q41" s="2" t="s">
        <v>448</v>
      </c>
      <c r="R41" s="2">
        <f>SUM(Y2:Y33)</f>
        <v>2</v>
      </c>
      <c r="S41" s="29"/>
      <c r="T41" s="29"/>
      <c r="U41" s="2"/>
      <c r="V41" s="2"/>
      <c r="W41" s="8" t="s">
        <v>189</v>
      </c>
      <c r="X41" s="2">
        <v>0</v>
      </c>
      <c r="Y41" s="2"/>
      <c r="Z41" s="2"/>
      <c r="AA41" s="29"/>
      <c r="AB41" s="2"/>
      <c r="AC41" s="8" t="s">
        <v>189</v>
      </c>
      <c r="AD41" s="2">
        <v>14</v>
      </c>
      <c r="AE41" s="2"/>
      <c r="AF41" s="8" t="s">
        <v>189</v>
      </c>
      <c r="AG41" s="2">
        <v>3</v>
      </c>
      <c r="AH41" s="2"/>
      <c r="AI41" s="8" t="s">
        <v>189</v>
      </c>
      <c r="AJ41" s="2">
        <v>1</v>
      </c>
      <c r="AK41" s="2"/>
      <c r="AL41" s="2"/>
      <c r="AM41" s="2"/>
      <c r="AN41" s="2"/>
      <c r="AO41" s="2"/>
      <c r="AP41" s="8" t="s">
        <v>189</v>
      </c>
      <c r="AQ41" s="2">
        <v>1</v>
      </c>
      <c r="AR41" s="2"/>
      <c r="AS41" s="2"/>
      <c r="AT41" s="2"/>
      <c r="AU41" s="2"/>
      <c r="AV41" s="2" t="s">
        <v>221</v>
      </c>
      <c r="AW41" s="2">
        <f>AVERAGE(AV2:AV33)</f>
        <v>5.6875</v>
      </c>
      <c r="AX41" s="2"/>
      <c r="AY41" s="2" t="s">
        <v>225</v>
      </c>
      <c r="AZ41" s="2">
        <f>AVERAGE(AZ2:AZ33)</f>
        <v>3.5625</v>
      </c>
      <c r="BA41" s="2"/>
      <c r="BB41" s="8" t="s">
        <v>189</v>
      </c>
      <c r="BC41" s="2">
        <v>1</v>
      </c>
      <c r="BD41" s="2"/>
      <c r="BE41" s="2" t="s">
        <v>234</v>
      </c>
      <c r="BF41" s="2">
        <f>SUM(BH2:BH33)</f>
        <v>14</v>
      </c>
      <c r="BG41" s="2"/>
      <c r="BH41" s="8" t="s">
        <v>189</v>
      </c>
      <c r="BI41" s="2">
        <v>2</v>
      </c>
      <c r="BJ41" s="2"/>
      <c r="BK41" s="2" t="s">
        <v>241</v>
      </c>
      <c r="BL41" s="2">
        <f>SUM(BO1:BO11)</f>
        <v>2</v>
      </c>
      <c r="BM41" s="2"/>
      <c r="BN41" s="2"/>
      <c r="BO41" s="2"/>
      <c r="BP41" s="29"/>
      <c r="BQ41" s="8" t="s">
        <v>189</v>
      </c>
      <c r="BR41" s="2">
        <v>1</v>
      </c>
      <c r="BS41" s="2"/>
      <c r="BT41" s="8" t="s">
        <v>189</v>
      </c>
      <c r="BU41" s="2">
        <v>3</v>
      </c>
      <c r="BV41" s="2"/>
      <c r="BW41" s="8" t="s">
        <v>189</v>
      </c>
      <c r="BX41" s="2">
        <v>13</v>
      </c>
      <c r="BY41" s="2"/>
      <c r="BZ41" s="8" t="s">
        <v>189</v>
      </c>
      <c r="CA41" s="2">
        <v>14</v>
      </c>
      <c r="CB41" s="2"/>
      <c r="CC41" s="8" t="s">
        <v>189</v>
      </c>
      <c r="CD41" s="2">
        <v>7</v>
      </c>
      <c r="CE41" s="2"/>
      <c r="CF41" s="8" t="s">
        <v>189</v>
      </c>
      <c r="CG41" s="2">
        <v>2</v>
      </c>
      <c r="CH41" s="2"/>
      <c r="CI41" s="2"/>
      <c r="CJ41" s="2"/>
      <c r="CK41" s="2"/>
      <c r="CL41" s="2"/>
      <c r="CM41" s="2"/>
      <c r="CN41" s="2"/>
      <c r="CO41" s="2"/>
    </row>
    <row r="42" spans="1:93" ht="15.5" x14ac:dyDescent="0.35">
      <c r="B42" s="2"/>
      <c r="C42" s="2" t="s">
        <v>180</v>
      </c>
      <c r="D42" s="1">
        <f>SUM(G2:G33)</f>
        <v>1</v>
      </c>
      <c r="E42" s="2"/>
      <c r="F42" s="2"/>
      <c r="G42" s="2"/>
      <c r="H42" t="s">
        <v>35</v>
      </c>
      <c r="I42" s="2">
        <f>SUM(M2:M33)</f>
        <v>2</v>
      </c>
      <c r="J42" s="2"/>
      <c r="K42" s="2"/>
      <c r="L42" s="2"/>
      <c r="M42" s="2"/>
      <c r="N42" s="2"/>
      <c r="O42" s="2"/>
      <c r="P42" s="2"/>
      <c r="Q42" s="8" t="s">
        <v>189</v>
      </c>
      <c r="R42" s="2">
        <v>0</v>
      </c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 t="s">
        <v>226</v>
      </c>
      <c r="AZ42" s="2">
        <f>AVERAGE(BA2:BA33)</f>
        <v>3.5625</v>
      </c>
      <c r="BA42" s="2"/>
      <c r="BB42" s="2"/>
      <c r="BC42" s="2"/>
      <c r="BD42" s="2"/>
      <c r="BE42" s="8" t="s">
        <v>189</v>
      </c>
      <c r="BF42" s="2">
        <v>2</v>
      </c>
      <c r="BG42" s="2"/>
      <c r="BH42" s="2"/>
      <c r="BI42" s="2"/>
      <c r="BJ42" s="2"/>
      <c r="BK42" s="8" t="s">
        <v>189</v>
      </c>
      <c r="BL42" s="2">
        <v>6</v>
      </c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</row>
    <row r="43" spans="1:93" ht="15.5" x14ac:dyDescent="0.35">
      <c r="B43" s="2"/>
      <c r="C43" s="1" t="s">
        <v>189</v>
      </c>
      <c r="D43" s="1">
        <v>0</v>
      </c>
      <c r="E43" s="2"/>
      <c r="F43" s="2"/>
      <c r="G43" s="2"/>
      <c r="H43" s="2" t="s">
        <v>189</v>
      </c>
      <c r="I43" s="10">
        <v>4</v>
      </c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</row>
    <row r="44" spans="1:93" ht="15.5" x14ac:dyDescent="0.35"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10"/>
      <c r="CE44" s="10"/>
      <c r="CF44" s="10"/>
      <c r="CG44" s="10"/>
      <c r="CH44" s="10"/>
      <c r="CI44" s="10"/>
      <c r="CJ44" s="2"/>
      <c r="CK44" s="2"/>
      <c r="CL44" s="2"/>
      <c r="CM44" s="2"/>
      <c r="CN44" s="2"/>
      <c r="CO44" s="2"/>
    </row>
    <row r="45" spans="1:93" ht="15.5" x14ac:dyDescent="0.35"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</row>
    <row r="46" spans="1:93" ht="15.5" x14ac:dyDescent="0.35"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</row>
    <row r="47" spans="1:93" ht="15.5" x14ac:dyDescent="0.35"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</row>
    <row r="48" spans="1:93" ht="15.5" x14ac:dyDescent="0.35"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</row>
  </sheetData>
  <autoFilter ref="B1:CO33" xr:uid="{419916C2-3AEC-4523-8266-0EB22F372681}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13</vt:i4>
      </vt:variant>
    </vt:vector>
  </HeadingPairs>
  <TitlesOfParts>
    <vt:vector size="13" baseType="lpstr">
      <vt:lpstr>Farmers ALL</vt:lpstr>
      <vt:lpstr>Denmark</vt:lpstr>
      <vt:lpstr>Finland</vt:lpstr>
      <vt:lpstr>France</vt:lpstr>
      <vt:lpstr>Germany</vt:lpstr>
      <vt:lpstr>Greece</vt:lpstr>
      <vt:lpstr>Italy</vt:lpstr>
      <vt:lpstr>Lithuania</vt:lpstr>
      <vt:lpstr>Netherlands</vt:lpstr>
      <vt:lpstr>Slovenia</vt:lpstr>
      <vt:lpstr>Sweden</vt:lpstr>
      <vt:lpstr>UK</vt:lpstr>
      <vt:lpstr>OTHER version of questionnaire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Jurij Marinko</dc:creator>
  <cp:lastModifiedBy>Jurij</cp:lastModifiedBy>
  <dcterms:created xsi:type="dcterms:W3CDTF">2020-04-18T15:51:09Z</dcterms:created>
  <dcterms:modified xsi:type="dcterms:W3CDTF">2020-12-21T12:20:36Z</dcterms:modified>
</cp:coreProperties>
</file>