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540" yWindow="1880" windowWidth="25300" windowHeight="12180" activeTab="1"/>
  </bookViews>
  <sheets>
    <sheet name="NH 2022" sheetId="5" r:id="rId1"/>
    <sheet name="NH 2021" sheetId="2" r:id="rId2"/>
    <sheet name="NH 2020" sheetId="3" r:id="rId3"/>
    <sheet name="NH 2019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O6" i="4"/>
  <c r="N6" i="4"/>
  <c r="M6" i="4"/>
  <c r="L6" i="4"/>
  <c r="K6" i="4"/>
  <c r="N4" i="4"/>
  <c r="M4" i="4"/>
  <c r="L4" i="4"/>
  <c r="K4" i="4"/>
  <c r="P6" i="3"/>
  <c r="O6" i="3"/>
  <c r="N6" i="3"/>
  <c r="M6" i="3"/>
  <c r="L6" i="3"/>
  <c r="K6" i="3"/>
  <c r="N4" i="3"/>
  <c r="M4" i="3"/>
  <c r="L4" i="3"/>
  <c r="K4" i="3"/>
  <c r="T6" i="2"/>
  <c r="S6" i="2"/>
  <c r="R6" i="2"/>
  <c r="Q6" i="2"/>
  <c r="P6" i="2"/>
  <c r="O6" i="2"/>
  <c r="N6" i="2"/>
  <c r="M6" i="2"/>
  <c r="L6" i="2"/>
  <c r="K6" i="2"/>
  <c r="O4" i="2"/>
  <c r="N4" i="2"/>
  <c r="M4" i="2"/>
  <c r="L4" i="2"/>
  <c r="K4" i="2"/>
  <c r="O4" i="5"/>
  <c r="N4" i="5"/>
  <c r="M4" i="5"/>
  <c r="L4" i="5"/>
  <c r="K4" i="5"/>
  <c r="T6" i="5"/>
  <c r="R6" i="5"/>
  <c r="S6" i="5"/>
  <c r="Q6" i="5"/>
  <c r="P6" i="5"/>
  <c r="O6" i="5"/>
  <c r="M6" i="5"/>
  <c r="N6" i="5"/>
  <c r="L6" i="5"/>
  <c r="K6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<sst xmlns="http://schemas.openxmlformats.org/spreadsheetml/2006/main" count="1152" uniqueCount="247">
  <si>
    <t>2021 NH Supreme Court</t>
  </si>
  <si>
    <t>MacDonald</t>
  </si>
  <si>
    <t>Hicks</t>
  </si>
  <si>
    <t>Basset</t>
  </si>
  <si>
    <t>Hantz Marconi</t>
  </si>
  <si>
    <t>Donavan</t>
  </si>
  <si>
    <t>Justices--&gt;</t>
  </si>
  <si>
    <t>Case</t>
  </si>
  <si>
    <t>W=wrote</t>
  </si>
  <si>
    <t>J=Joined</t>
  </si>
  <si>
    <t>v. Eduardo Lopez, Jr</t>
  </si>
  <si>
    <t>W</t>
  </si>
  <si>
    <t>J</t>
  </si>
  <si>
    <t>v. Elizabeth Seibel</t>
  </si>
  <si>
    <t>101 OCEAN BLVD v. FOY INS.</t>
  </si>
  <si>
    <t>v.  Joshua Pouliot</t>
  </si>
  <si>
    <t>v. Melanie Parry</t>
  </si>
  <si>
    <t>v. Contoocok vallye School District</t>
  </si>
  <si>
    <t>v. Bryan Weston Luikart</t>
  </si>
  <si>
    <t>v. David Almeida</t>
  </si>
  <si>
    <t>Appeal Pelmac Industries</t>
  </si>
  <si>
    <t>NEW LONDON HOSP. ASSOC., INC.
v. TOWN OF NEWPORT</t>
  </si>
  <si>
    <t>DANIEL RO v. FACTORY MUTUAL INSURANCE COMPANY, AS SUBROGEE OF TRUSTEES OF DARTMOUTH COLLEGE SEBASTIAN LIM v. FACTORY MUTUAL INSURANCE COMPANY, AS SUBROGEE OF TRUSTEES OF DARTMOUTH COLLEGE</t>
  </si>
  <si>
    <t>v. Richard Soulia</t>
  </si>
  <si>
    <t>v. Seth Hinkley</t>
  </si>
  <si>
    <t>v. Steven M. Clark</t>
  </si>
  <si>
    <t>APPEAL OF ANDREW PANAGGIO</t>
  </si>
  <si>
    <t>LAUREN SHEARER
v.
RONALD RAYMOND</t>
  </si>
  <si>
    <t>KRAINEWOOD SHORES ASSOCIATION, INC. &amp; a.
v.
TOWN OF MOULTONBOROUGH</t>
  </si>
  <si>
    <t>GENWORTH LIFE INSURANCE COMPANY
v.
NEW HAMPSHIRE DEPARTMENT OF INSURANCE</t>
  </si>
  <si>
    <t xml:space="preserve">IN THE MATTER OF MICHAEL GREENBERG AND ANNE GREENBERG
</t>
  </si>
  <si>
    <t>IN RE ESTATE OF MARIE G. DOW</t>
  </si>
  <si>
    <t>PETITION OF NEW HAMPSHIRE DIVISION OF STATE POLICE</t>
  </si>
  <si>
    <t>IN THE MATTER OF JONATHAN MERRILL AND LEA MERRILL</t>
  </si>
  <si>
    <t>v.
MARK BOULTON</t>
  </si>
  <si>
    <t>split</t>
  </si>
  <si>
    <t>NEW HAMPSHIRE ALPHA OF SAE TRUST
v.
TOWN OF HANOVER</t>
  </si>
  <si>
    <t>AMERICAN CIVIL LIBERTIES UNION OF NEW HAMPSHIRE &amp; a.
v.
CITY OF CONCORD</t>
  </si>
  <si>
    <t>APPEAL OF CONSERVATION LAW FOUNDATION (New Hampshire Waste Management Council)</t>
  </si>
  <si>
    <t>IN THE MATTER OF WM. MICHAEL EARLEY AND RYANNE EARLEY</t>
  </si>
  <si>
    <t>v.
MATTHEW GEDNEY</t>
  </si>
  <si>
    <t>IN THE MATTER OF LURA SANBORN AND JEFFREY BART</t>
  </si>
  <si>
    <t xml:space="preserve">CHAD SHORT AND KELLY SHORT v.
JOHN LAPLANTE AND LORI LAPLANTE, AS TRUSTEES OF THE LAPLANTE FAMILY REVOCABLE TRUST
</t>
  </si>
  <si>
    <t>Chief here?</t>
  </si>
  <si>
    <t xml:space="preserve">IN THE MATTER OF ALLI MORRIS AND DUSTIN MORRIS
</t>
  </si>
  <si>
    <t>v.
TERESA MERCON</t>
  </si>
  <si>
    <t>v.
DASWAN JETTE</t>
  </si>
  <si>
    <t>v.
DANIEL DAVIS</t>
  </si>
  <si>
    <t>APPEAL OF ESTATE OF PETER DODIER</t>
  </si>
  <si>
    <t>v.
ROGER ROY</t>
  </si>
  <si>
    <t>IN THE MATTER OF MOLLY BLAISDELL AND ROBERT BLAISDELL</t>
  </si>
  <si>
    <t>TEJASINHA SIVALINGAM
v.
FRANCES NEWTON &amp; a.</t>
  </si>
  <si>
    <t>HM dissented in part</t>
  </si>
  <si>
    <t>v.
CARLEY WILLIAMS</t>
  </si>
  <si>
    <t>NEW HAMPSHIRE DEMOCRATIC PARTY v.
SECRETARY OF STATE</t>
  </si>
  <si>
    <t>CHRISTINE SEWARD
v.
CHARLES RICHARDS &amp; a.</t>
  </si>
  <si>
    <t>SHAW’S SUPERMARKETS, INC.
v.
TOWN OF WINDHAM</t>
  </si>
  <si>
    <t>ROBERT ST. ONGE v. OBERTEN, LLC</t>
  </si>
  <si>
    <t>unanimous</t>
  </si>
  <si>
    <t>MERRIMACK PREMIUM OUTLETS, LLC &amp; a.
v.
TOWN OF MERRIMACK</t>
  </si>
  <si>
    <t>APPEAL OF NEW HAMPSHIRE DEPARTMENT OF TRANSPORTATION</t>
  </si>
  <si>
    <t>IN RE R.H.</t>
  </si>
  <si>
    <t>BELLEVUE PROPERTIES, INC.
v.
13 GREEN STREET PROPERTIES, LLC</t>
  </si>
  <si>
    <t>JANE DOE v.
COMMISSIONER OF THE NEW HAMPSHIRE DEPARTMENT OF HEALTH AND HUMAN SERVICES</t>
  </si>
  <si>
    <t>IN RE M.M.</t>
  </si>
  <si>
    <t>MAIA MAGEE
v.
VITA COOPER</t>
  </si>
  <si>
    <t>APPEAL OF TOWN OF CHESTER &amp; a.</t>
  </si>
  <si>
    <t>IN RE J.S.</t>
  </si>
  <si>
    <t>L.C.
v.
W.C.</t>
  </si>
  <si>
    <t>ANNA CARRIGAN
v.
NEW HAMPSHIRE DEPARTMENT OF HEALTH AND HUMAN SERVICES &amp; a.</t>
  </si>
  <si>
    <t>IN RE S.A. &amp; a.</t>
  </si>
  <si>
    <t>PETITION OF WHITMAN OPERATING CO., LLC d/b/a CAMP WALT WHITMAN &amp; a.</t>
  </si>
  <si>
    <t>APPEAL OF KEITH R. MADER 2000 REVOCABLE TRUST &amp; a.</t>
  </si>
  <si>
    <t>IN RE G.B.</t>
  </si>
  <si>
    <t>PATRICIA CROWE
v.
APPALACHIAN STITCHING COMPANY, LLC</t>
  </si>
  <si>
    <t>v.
VOLODYMYR ZHUKOVSKYY</t>
  </si>
  <si>
    <t>IN RE GUARDIANSHIP OF B.C.</t>
  </si>
  <si>
    <t>CARTER COUNTRY CLUB, INC.
v.
CARTER COMMUNITY BUILDING ASSOCIATION</t>
  </si>
  <si>
    <t>Special Justice?</t>
  </si>
  <si>
    <t>Extra Justices</t>
  </si>
  <si>
    <t>W(*extra justices)</t>
  </si>
  <si>
    <t>Notes</t>
  </si>
  <si>
    <t>Dissenting Opinions</t>
  </si>
  <si>
    <t>J Extra Justices</t>
  </si>
  <si>
    <t>https://www.courts.nh.gov/our-courts/supreme-court/orders-and-opinions/opinions/2021</t>
  </si>
  <si>
    <t>2020 NH Supreme Court</t>
  </si>
  <si>
    <t>https://www.courts.nh.gov/our-courts/supreme-court/orders-and-opinions/opinions/2020</t>
  </si>
  <si>
    <t>v.
BRENNA CAVANAUGH</t>
  </si>
  <si>
    <t>v.
JEREMY D. MACK</t>
  </si>
  <si>
    <t>IN RE ESTATE OF LORRAINE R. O’NEILL</t>
  </si>
  <si>
    <t>PETITION OF NEW HAMPSHIRE DIVISION FOR CHILDREN, YOUTH AND FAMILIES</t>
  </si>
  <si>
    <t>v.
JOHN GATES</t>
  </si>
  <si>
    <t>v.
CHRISTINA FAY</t>
  </si>
  <si>
    <t>APPEAL OF RYE SCHOOL DISTRICT</t>
  </si>
  <si>
    <t xml:space="preserve">CLIFFORD E. AVERY
v.
COMMISSIONER, NEW HAMPSHIRE DEPARTMENT OF CORRECTIONS
</t>
  </si>
  <si>
    <t>v.
JOSHUA L. SHAW</t>
  </si>
  <si>
    <t xml:space="preserve">v.
SHANE M. BEATTIE &amp; a.
</t>
  </si>
  <si>
    <t>NORTHERN NEW ENGLAND TELEPHONE OPERATIONS, LLC d/b/a FAIRPOINT COMMUNICATIONS-NNE
v.
TOWN OF ACWORTH &amp; a.</t>
  </si>
  <si>
    <t>J (Houran &amp; Brown)</t>
  </si>
  <si>
    <t>NEW HAMPSHIRE CENTER FOR PUBLIC INTEREST JOURNALISM &amp; a. v.
NEW HAMPSHIRE DEPARTMENT OF JUSTICE</t>
  </si>
  <si>
    <t>J (Abramson &amp; Brown)</t>
  </si>
  <si>
    <t>THERESA A. LADUE v.
PLA-FIT HEALTH, LLC</t>
  </si>
  <si>
    <t>RICHARD D. ARELL, JR. &amp; a.
v.
HENRY M. PALMER &amp; a.</t>
  </si>
  <si>
    <t xml:space="preserve">v.
STEPHEN GIRARD
</t>
  </si>
  <si>
    <t>DAVID A. HODGES, JR. &amp; a.
v.
ALAN JOHNSON &amp; a.</t>
  </si>
  <si>
    <t>J (Brown)</t>
  </si>
  <si>
    <t xml:space="preserve">MENTIS SCIENCES, INC.
v.
PITTSBURGH NETWORKS, LLC
</t>
  </si>
  <si>
    <t>v.
KEITH FITZGERALD</t>
  </si>
  <si>
    <t>J (Nadeau)</t>
  </si>
  <si>
    <t xml:space="preserve">v.
LAURA WILLIAMS
</t>
  </si>
  <si>
    <t>IN RE GUARDIANSHIP OF D.E.</t>
  </si>
  <si>
    <t>RED OAK APARTMENT HOMES, LLC
v.
STRATEGIS FLOOR &amp; DÉCOR, INC. &amp; a</t>
  </si>
  <si>
    <t>J (Tucker &amp; Ignatius)</t>
  </si>
  <si>
    <t>X</t>
  </si>
  <si>
    <t>BELLEVUE PROPERTIES, INC.
v.
TOWN OF CONWAY &amp; a.</t>
  </si>
  <si>
    <t xml:space="preserve">v.
SHAWN M. MINSON
</t>
  </si>
  <si>
    <t>APPEAL OF LAURA LEBORGNE</t>
  </si>
  <si>
    <t>RICHARD HORTON &amp; a.</t>
  </si>
  <si>
    <t>J*</t>
  </si>
  <si>
    <t>v.
MICHAEL MUNROE</t>
  </si>
  <si>
    <t>IN RE J.P.</t>
  </si>
  <si>
    <t>TEATOTALLER, LLC v. FACEBOOK, INC.</t>
  </si>
  <si>
    <t>IN THE MATTER OF MATTHEW KAMIL AND ROBIN KAMIL</t>
  </si>
  <si>
    <t>MONADNOCK REGIONAL SCHOOL DISTRICT
v.
MONADNOCK DISTRICT EDUCATION ASSOCIATION, NEA-NH</t>
  </si>
  <si>
    <t>v.
DANIEL TURCOTTE</t>
  </si>
  <si>
    <t>v.
BRUCE MOORE</t>
  </si>
  <si>
    <t>J (Abramson)</t>
  </si>
  <si>
    <t>H &amp; HM Dissent</t>
  </si>
  <si>
    <t>v.
CITY OF ROCHESTER</t>
  </si>
  <si>
    <t>RIVERBEND CONDO ASSOCIATION
v.
GROUNDHOG LANDSCAPING AND PROPERTY MAINTENANCE, INC.</t>
  </si>
  <si>
    <t>UNION LEADER CORPORATION &amp; a.
v.
TOWN OF SALEM</t>
  </si>
  <si>
    <t>HM dissent</t>
  </si>
  <si>
    <t>SEACOAST NEWSPAPERS, INC.
v.
CITY OF PORTSMOUTH</t>
  </si>
  <si>
    <t>HM dissent in part</t>
  </si>
  <si>
    <t>BALZOTTI GLOBAL GROUP, LLC &amp; a.
v.
SHEPHERDS HILL PROPONENTS, LLC &amp; a.</t>
  </si>
  <si>
    <t>APPEAL OF NEW HAMPSHIRE DEPARTMENT OF ENVIRONMENTAL SERVICES</t>
  </si>
  <si>
    <t>JOHN O’DONNELL
v.
ALLSTATE INDEMNITY COMPANY</t>
  </si>
  <si>
    <t>EDWARD E. FAVART
v.
STEVEN M. OUELLETTE &amp; a.</t>
  </si>
  <si>
    <t>CAROLINE CASEY &amp; a.
v.
  NEW HAMPSHIRE SECRETARY OF STATE &amp; a.</t>
  </si>
  <si>
    <t>v.
MIGUEL FRANCISCO PEREZ</t>
  </si>
  <si>
    <t>FORTUNE LAUREL, LLC
v.
HIGH LINER FOODS (USA), INCORPORATED, TRUSTEE &amp; a.</t>
  </si>
  <si>
    <t>v.
JAMI CASTINE</t>
  </si>
  <si>
    <t>RICHARD POLONSKY
v.
TOWN OF BEDFORD</t>
  </si>
  <si>
    <t xml:space="preserve">ALEXANDER J. WALKER, JR.,
v.
AARON DAY
</t>
  </si>
  <si>
    <t>v.
DOMINIC CARRIER</t>
  </si>
  <si>
    <t>THOMAS J. LOEFFLER
v.
PAUL BERNIER</t>
  </si>
  <si>
    <t xml:space="preserve">TORROMEO INDUSTRIES
v.
STATE OF NEW HAMPSHIRE
</t>
  </si>
  <si>
    <t xml:space="preserve">MARK DIMINICO
v.
CENTENNIAL ESTATES COOPERATIVE, INC.
</t>
  </si>
  <si>
    <t>AMANDA COLBURN
v.
NICHOLAS SAYKALY &amp; a. 1</t>
  </si>
  <si>
    <t>IN THE MATTER OF CRYSTAL NDYAIJA AND JOSHUA NDYAIJA</t>
  </si>
  <si>
    <t>v.
NATHANIEL SMITH</t>
  </si>
  <si>
    <t>SANDRA MOSCICKI
v.
CHARLES LENO &amp; a.
MATTHEW LENO &amp; a.</t>
  </si>
  <si>
    <t>MESMER’S CASE</t>
  </si>
  <si>
    <t>v.
BRIAN ELDRIDGE</t>
  </si>
  <si>
    <t>IN RE GUARDIANSHIP OF L.N.</t>
  </si>
  <si>
    <t>split (in part)</t>
  </si>
  <si>
    <t>v.
PAULSON PAPILLON</t>
  </si>
  <si>
    <t>IN RE D.O.</t>
  </si>
  <si>
    <t>IN THE MATTER OF SEAN BRAUNSTEIN AND JERICKA BRAUNSTEIN</t>
  </si>
  <si>
    <t>TOWN OF DUNBARTON
v.
MICHAEL GUINEY &amp; a.</t>
  </si>
  <si>
    <t>APPEAL OF ELIZABETH DOODY</t>
  </si>
  <si>
    <t>v.
JASON CANDELLO</t>
  </si>
  <si>
    <t>JAMES BOYLE, INDIVIDUALLY AND AS TRUSTEE OF THE 150 GREENLEAF AVENUE REALTY TRUST
v.
CITY OF PORTSMOUTH &amp; a.</t>
  </si>
  <si>
    <t>CITY OF PORTSMOUTH
v.
150 GREENLEAF AVENUE REALTY TRUST &amp; a.</t>
  </si>
  <si>
    <t>VENTAS REALTY LIMITED PARTNERSHIP
v.
CITY OF DOVER</t>
  </si>
  <si>
    <t>v.
ERNEST JONES</t>
  </si>
  <si>
    <t xml:space="preserve">v.
MOHAMMAD SALIMULLAH
</t>
  </si>
  <si>
    <t>2019 NH Supreme Court</t>
  </si>
  <si>
    <t>STEVEN ZANNINI &amp; a.
v.
PHENIX MUTUAL FIRE INSURANCE COMPANY</t>
  </si>
  <si>
    <t>v.
CHRISTINA A. HILL</t>
  </si>
  <si>
    <t>WEARE BIBLE BAPTIST CHURCH, INC.
v.
CALVIN F. FULLER;
WEARE BIBLE BAPTIST CHURCH
v.
LELAND QUIMBY &amp; a
v.
CALVIN F. FULLER;
WEARE BIBLE BAPTIST CHURCH</t>
  </si>
  <si>
    <t>v.
HENRY CARNEVALE</t>
  </si>
  <si>
    <t xml:space="preserve">IN RE R. M. </t>
  </si>
  <si>
    <t>JACQUELYN LANE
v.
ANTONIO BARLETTA</t>
  </si>
  <si>
    <t>v.
TIMOTHY BARR</t>
  </si>
  <si>
    <t>NEW ENGLAND BACKFLOW, INC. &amp; a.
v.
DANIEL GAGNE &amp; a.</t>
  </si>
  <si>
    <t>IN RE GUARDIANSHIP OF K.B.</t>
  </si>
  <si>
    <t>AMY M. BURNAP
v.
SOMERSWORTH SCHOOL DISTRICT</t>
  </si>
  <si>
    <t>EILEEN BLOOM
v.
CASELLA CONSTRUCTION, INC.</t>
  </si>
  <si>
    <t>WORKING STIFF PARTNERS, LLC
v.
CITY OF PORTSMOUTH</t>
  </si>
  <si>
    <t>v.
ADRIEN STILLWELL</t>
  </si>
  <si>
    <t>DENIS GIRARD &amp; a.
v.
TOWN OF PLYMOUTH</t>
  </si>
  <si>
    <t>APPEAL OF WAYNE PREVE</t>
  </si>
  <si>
    <t xml:space="preserve">v.
JAMES CASTINE
</t>
  </si>
  <si>
    <t>https://www.courts.nh.gov/our-courts/supreme-court/orders-and-opinions/opinions/2019</t>
  </si>
  <si>
    <t>APPEAL OF NEW HAMPSHIRE TROOPERS ASSOCIATION &amp; a.</t>
  </si>
  <si>
    <t xml:space="preserve">IN RE THE OMEGA TRUST
</t>
  </si>
  <si>
    <t>S.C.
v.
G.C.</t>
  </si>
  <si>
    <t>DEBBIE BANAIAN
v.
ANN ELIZABETH BASCOM &amp; a.</t>
  </si>
  <si>
    <t>CINCINNATI SPECIALTY UNDERWRITERS INSURANCE COMPANY v.
BEST WAY HOMES, INC. &amp; a.</t>
  </si>
  <si>
    <t>v.
RICHARD RACETTE</t>
  </si>
  <si>
    <t>SAMUEL PROVENZA
v.
TOWN OF CANAAN</t>
  </si>
  <si>
    <t>IN RE K.C.</t>
  </si>
  <si>
    <t>D</t>
  </si>
  <si>
    <t>IN RE J.D.;
IN RE A.D.</t>
  </si>
  <si>
    <t>APPEAL OF TRADZ, LLC</t>
  </si>
  <si>
    <t>v.
BENJAMIN M. MACKENZIE</t>
  </si>
  <si>
    <t xml:space="preserve">IN THE MATTER OF BRIAN COLSIA AND ALLANA KELLEY-COLSIA
</t>
  </si>
  <si>
    <t>MELISSA NATAL
v.
GMPM COMPANY &amp; a.</t>
  </si>
  <si>
    <t>JANET BISCEGLIA
v.
SECRETARY OF STATE &amp; a.</t>
  </si>
  <si>
    <t>v.
JAVON BROWN</t>
  </si>
  <si>
    <t>v.
ROBERT A. GRAHAM, JR.</t>
  </si>
  <si>
    <t>v.
JUSTIN PARR</t>
  </si>
  <si>
    <t xml:space="preserve">DIANNA RUDDER
v.
DIRECTOR, NEW HAMPSHIRE DIVISION OF MOTOR VEHICLES
</t>
  </si>
  <si>
    <t>split?</t>
  </si>
  <si>
    <t>No MacDonald</t>
  </si>
  <si>
    <t>v.
ROGER DANA</t>
  </si>
  <si>
    <t>B&amp;C MANAGEMENT
v.
NEW HAMPSHIRE DIVISION OF EMERGENCY SERVICES</t>
  </si>
  <si>
    <t>IN THE MATTER OF MATTHEW ROUTHIER AND KELLY ROUTHIER</t>
  </si>
  <si>
    <t>APPEAL OF NEW HAMPSHIRE DIVISION OF STATE POLICE</t>
  </si>
  <si>
    <t xml:space="preserve">KEENE SCHOOL DISTRICT
v.
KEENE EDUCATION ASSOCIATION, NEA-NH
</t>
  </si>
  <si>
    <t>IN RE GUARDIANSHIP OF C.R.</t>
  </si>
  <si>
    <t>PETITION OF THE STATE OF NEW HAMPSHIRE</t>
  </si>
  <si>
    <t>v.
JUSTIN GUNNIP</t>
  </si>
  <si>
    <t>IN RE C.C.</t>
  </si>
  <si>
    <t>TOWN OF LINCOLN
v.
JOSEPH CHENARD</t>
  </si>
  <si>
    <t>B dissented in part</t>
  </si>
  <si>
    <t>SCOTT PAINE
v.
RIDE-AWAY, INC.</t>
  </si>
  <si>
    <t>IN THE MATTER OF SENAY AKIN AND NEDIM SULJEVIC</t>
  </si>
  <si>
    <t>APPEAL OF CITY OF BERLIN</t>
  </si>
  <si>
    <t xml:space="preserve">KEITH C. FITZGERALD </t>
  </si>
  <si>
    <t>v.
KEITH C. FITZGERALD</t>
  </si>
  <si>
    <t>v.
BRANDON GRIFFIN</t>
  </si>
  <si>
    <t xml:space="preserve">IN THE MATTER OF JAMES R. BRITTON AND PATRICIA F. BRITTON
</t>
  </si>
  <si>
    <t>https://www.courts.nh.gov/our-courts/supreme-court/orders-and-opinions/opinions/2022</t>
  </si>
  <si>
    <t>M</t>
  </si>
  <si>
    <t>H</t>
  </si>
  <si>
    <t>B/M</t>
  </si>
  <si>
    <t>HM/M</t>
  </si>
  <si>
    <t>B</t>
  </si>
  <si>
    <t>B/D</t>
  </si>
  <si>
    <t>B/HM</t>
  </si>
  <si>
    <t>B/H</t>
  </si>
  <si>
    <t>D/HM</t>
  </si>
  <si>
    <t>D/H</t>
  </si>
  <si>
    <t>D/M</t>
  </si>
  <si>
    <t>H/M</t>
  </si>
  <si>
    <t>HM/H</t>
  </si>
  <si>
    <t>Single Count</t>
  </si>
  <si>
    <t>Coalitions Count</t>
  </si>
  <si>
    <t>HM</t>
  </si>
  <si>
    <t xml:space="preserve">Lynn </t>
  </si>
  <si>
    <t>Justice Lynn</t>
  </si>
  <si>
    <t>retired this year</t>
  </si>
  <si>
    <t>Vacancy on court</t>
  </si>
  <si>
    <t>not yet filled</t>
  </si>
  <si>
    <t>sworn in 3/4/2021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</si>
</sst>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Bookman Old Style"/>
    </font>
    <font>
      <sz val="12"/>
      <color rgb="FF000000"/>
      <name val="Calibri"/>
      <family val="2"/>
      <scheme val="minor"/>
    </font>
    <font>
      <sz val="12"/>
      <color theme="1"/>
      <name val="BookmanOldStyl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fill" wrapText="1"/>
    </xf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16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Font="1" applyAlignment="1">
      <alignment horizontal="fill" wrapText="1"/>
    </xf>
    <xf numFmtId="0" fontId="5" fillId="0" borderId="0" xfId="0" applyFont="1" applyAlignment="1">
      <alignment horizontal="fill" wrapText="1"/>
    </xf>
    <xf numFmtId="0" fontId="6" fillId="0" borderId="0" xfId="0" applyFont="1"/>
    <xf numFmtId="0" fontId="1" fillId="0" borderId="0" xfId="69"/>
    <xf numFmtId="0" fontId="7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ts.nh.gov/our-courts/supreme-court/orders-and-opinions/opinions/20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ts.nh.gov/our-courts/supreme-court/orders-and-opinions/opinions/20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ts.nh.gov/our-courts/supreme-court/orders-and-opinions/opinions/20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ts.nh.gov/our-courts/supreme-court/orders-and-opinions/opinions/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baseColWidth="10" defaultRowHeight="15" x14ac:dyDescent="0"/>
  <cols>
    <col min="1" max="1" width="21.83203125" customWidth="1"/>
    <col min="3" max="8" width="15" customWidth="1"/>
    <col min="9" max="9" width="22" customWidth="1"/>
    <col min="10" max="10" width="21.6640625" customWidth="1"/>
  </cols>
  <sheetData>
    <row r="1" spans="1:20">
      <c r="A1" t="s">
        <v>0</v>
      </c>
      <c r="B1" s="2" t="s">
        <v>6</v>
      </c>
      <c r="C1" s="2" t="s">
        <v>3</v>
      </c>
      <c r="D1" s="2" t="s">
        <v>5</v>
      </c>
      <c r="E1" s="2" t="s">
        <v>4</v>
      </c>
      <c r="F1" s="2" t="s">
        <v>2</v>
      </c>
      <c r="G1" s="2" t="s">
        <v>1</v>
      </c>
      <c r="H1" s="2" t="s">
        <v>78</v>
      </c>
      <c r="I1" s="2" t="s">
        <v>81</v>
      </c>
      <c r="J1" s="2" t="s">
        <v>82</v>
      </c>
    </row>
    <row r="2" spans="1:20">
      <c r="A2" s="11" t="s">
        <v>224</v>
      </c>
      <c r="B2" s="2" t="s">
        <v>8</v>
      </c>
      <c r="K2" s="2"/>
    </row>
    <row r="3" spans="1:20">
      <c r="A3" s="11"/>
      <c r="B3" s="2"/>
      <c r="J3" s="2" t="s">
        <v>238</v>
      </c>
      <c r="K3" s="2" t="s">
        <v>229</v>
      </c>
      <c r="L3" s="2" t="s">
        <v>193</v>
      </c>
      <c r="M3" s="2" t="s">
        <v>240</v>
      </c>
      <c r="N3" s="2" t="s">
        <v>226</v>
      </c>
      <c r="O3" s="2" t="s">
        <v>225</v>
      </c>
    </row>
    <row r="4" spans="1:20">
      <c r="B4" s="2" t="s">
        <v>9</v>
      </c>
      <c r="K4" s="6">
        <f>COUNTIF($K$7:$K$41, "B")</f>
        <v>1</v>
      </c>
      <c r="L4" s="6">
        <f>COUNTIF($K$7:$K$41, "D")</f>
        <v>0</v>
      </c>
      <c r="M4" s="6">
        <f>COUNTIF($K$7:$K$41, "HM")</f>
        <v>0</v>
      </c>
      <c r="N4" s="6">
        <f>COUNTIF($K$7:$K$41, "H")</f>
        <v>1</v>
      </c>
      <c r="O4" s="6">
        <f>COUNTIF($K$7:$K$41, "M")</f>
        <v>13</v>
      </c>
    </row>
    <row r="5" spans="1:20">
      <c r="A5" s="12"/>
      <c r="J5" s="2" t="s">
        <v>239</v>
      </c>
      <c r="K5" s="2" t="s">
        <v>230</v>
      </c>
      <c r="L5" s="2" t="s">
        <v>231</v>
      </c>
      <c r="M5" s="2" t="s">
        <v>232</v>
      </c>
      <c r="N5" s="2" t="s">
        <v>227</v>
      </c>
      <c r="O5" s="2" t="s">
        <v>233</v>
      </c>
      <c r="P5" s="2" t="s">
        <v>234</v>
      </c>
      <c r="Q5" s="2" t="s">
        <v>235</v>
      </c>
      <c r="R5" s="2" t="s">
        <v>237</v>
      </c>
      <c r="S5" s="2" t="s">
        <v>228</v>
      </c>
      <c r="T5" s="2" t="s">
        <v>236</v>
      </c>
    </row>
    <row r="6" spans="1:20">
      <c r="C6" t="s">
        <v>12</v>
      </c>
      <c r="D6" t="s">
        <v>11</v>
      </c>
      <c r="E6" t="s">
        <v>12</v>
      </c>
      <c r="F6" t="s">
        <v>12</v>
      </c>
      <c r="G6" t="s">
        <v>12</v>
      </c>
      <c r="K6" s="6">
        <f>COUNTIF(K7:K41, "B/D")</f>
        <v>0</v>
      </c>
      <c r="L6" s="6">
        <f>COUNTIF(K7:K41, "B/HM")</f>
        <v>0</v>
      </c>
      <c r="M6" s="6">
        <f>COUNTIF($K$7:$K$41, "B/H")</f>
        <v>0</v>
      </c>
      <c r="N6" s="6">
        <f>COUNTIF($K$7:$K$41, "B/M")</f>
        <v>1</v>
      </c>
      <c r="O6" s="6">
        <f>COUNTIF($K$7:$K$41, "D/HM")</f>
        <v>0</v>
      </c>
      <c r="P6" s="6">
        <f>COUNTIF($K$7:$K$41, "D/H")</f>
        <v>0</v>
      </c>
      <c r="Q6" s="6">
        <f>COUNTIF($K$7:$K$41, "D/M")</f>
        <v>0</v>
      </c>
      <c r="R6" s="6">
        <f>COUNTIF($K$7:$K$41, "HM/H")</f>
        <v>0</v>
      </c>
      <c r="S6" s="6">
        <f>COUNTIF($K$7:$K$41, "HM/M")</f>
        <v>2</v>
      </c>
      <c r="T6" s="6">
        <f>COUNTIF($K$7:$K$41, "H/M")</f>
        <v>0</v>
      </c>
    </row>
    <row r="7" spans="1:20">
      <c r="A7" s="12" t="s">
        <v>220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J7">
        <f>COUNTBLANK(C7:G7)</f>
        <v>0</v>
      </c>
    </row>
    <row r="8" spans="1:20">
      <c r="A8" s="1" t="s">
        <v>185</v>
      </c>
      <c r="C8" t="s">
        <v>12</v>
      </c>
      <c r="D8" t="s">
        <v>11</v>
      </c>
      <c r="E8" t="s">
        <v>12</v>
      </c>
      <c r="F8" t="s">
        <v>12</v>
      </c>
      <c r="J8">
        <f t="shared" ref="J8:J41" si="0">COUNTBLANK(C8:G8)</f>
        <v>1</v>
      </c>
      <c r="K8" t="s">
        <v>225</v>
      </c>
    </row>
    <row r="9" spans="1:20">
      <c r="A9" s="1" t="s">
        <v>186</v>
      </c>
      <c r="C9" t="s">
        <v>12</v>
      </c>
      <c r="D9" t="s">
        <v>12</v>
      </c>
      <c r="E9" t="s">
        <v>11</v>
      </c>
      <c r="F9" t="s">
        <v>12</v>
      </c>
      <c r="G9" t="s">
        <v>12</v>
      </c>
      <c r="J9">
        <f t="shared" si="0"/>
        <v>0</v>
      </c>
    </row>
    <row r="10" spans="1:20">
      <c r="A10" s="1" t="s">
        <v>187</v>
      </c>
      <c r="C10" t="s">
        <v>11</v>
      </c>
      <c r="D10" t="s">
        <v>12</v>
      </c>
      <c r="E10" t="s">
        <v>12</v>
      </c>
      <c r="F10" t="s">
        <v>12</v>
      </c>
      <c r="G10" t="s">
        <v>12</v>
      </c>
      <c r="J10">
        <f t="shared" si="0"/>
        <v>0</v>
      </c>
    </row>
    <row r="11" spans="1:20">
      <c r="A11" s="1" t="s">
        <v>188</v>
      </c>
      <c r="C11" t="s">
        <v>12</v>
      </c>
      <c r="D11" t="s">
        <v>12</v>
      </c>
      <c r="E11" t="s">
        <v>11</v>
      </c>
      <c r="G11" t="s">
        <v>12</v>
      </c>
      <c r="I11" t="s">
        <v>35</v>
      </c>
      <c r="J11">
        <f t="shared" si="0"/>
        <v>1</v>
      </c>
      <c r="K11" t="s">
        <v>226</v>
      </c>
    </row>
    <row r="12" spans="1:20">
      <c r="A12" s="1" t="s">
        <v>189</v>
      </c>
      <c r="C12" t="s">
        <v>12</v>
      </c>
      <c r="D12" t="s">
        <v>11</v>
      </c>
      <c r="E12" t="s">
        <v>12</v>
      </c>
      <c r="F12" t="s">
        <v>12</v>
      </c>
      <c r="G12" t="s">
        <v>12</v>
      </c>
      <c r="J12">
        <f t="shared" si="0"/>
        <v>0</v>
      </c>
    </row>
    <row r="13" spans="1:20">
      <c r="A13" s="1" t="s">
        <v>190</v>
      </c>
      <c r="C13" t="s">
        <v>12</v>
      </c>
      <c r="D13" t="s">
        <v>11</v>
      </c>
      <c r="E13" t="s">
        <v>12</v>
      </c>
      <c r="F13" t="s">
        <v>12</v>
      </c>
      <c r="I13" t="s">
        <v>35</v>
      </c>
      <c r="J13">
        <f t="shared" si="0"/>
        <v>1</v>
      </c>
      <c r="K13" t="s">
        <v>225</v>
      </c>
    </row>
    <row r="14" spans="1:20">
      <c r="A14" s="1" t="s">
        <v>191</v>
      </c>
      <c r="C14" t="s">
        <v>12</v>
      </c>
      <c r="D14" t="s">
        <v>12</v>
      </c>
      <c r="E14" t="s">
        <v>12</v>
      </c>
      <c r="F14" t="s">
        <v>12</v>
      </c>
      <c r="G14" t="s">
        <v>11</v>
      </c>
      <c r="J14">
        <f t="shared" si="0"/>
        <v>0</v>
      </c>
    </row>
    <row r="15" spans="1:20">
      <c r="A15" s="1" t="s">
        <v>192</v>
      </c>
      <c r="C15" t="s">
        <v>12</v>
      </c>
      <c r="D15" t="s">
        <v>12</v>
      </c>
      <c r="E15" t="s">
        <v>11</v>
      </c>
      <c r="F15" t="s">
        <v>12</v>
      </c>
      <c r="G15" t="s">
        <v>12</v>
      </c>
      <c r="J15">
        <f t="shared" si="0"/>
        <v>0</v>
      </c>
    </row>
    <row r="16" spans="1:20">
      <c r="A16" s="1" t="s">
        <v>194</v>
      </c>
      <c r="C16" t="s">
        <v>12</v>
      </c>
      <c r="D16" t="s">
        <v>12</v>
      </c>
      <c r="E16" t="s">
        <v>11</v>
      </c>
      <c r="F16" t="s">
        <v>12</v>
      </c>
      <c r="I16" t="s">
        <v>35</v>
      </c>
      <c r="J16">
        <f t="shared" si="0"/>
        <v>1</v>
      </c>
      <c r="K16" t="s">
        <v>225</v>
      </c>
    </row>
    <row r="17" spans="1:11">
      <c r="A17" s="1" t="s">
        <v>195</v>
      </c>
      <c r="D17" t="s">
        <v>11</v>
      </c>
      <c r="E17" t="s">
        <v>12</v>
      </c>
      <c r="F17" t="s">
        <v>12</v>
      </c>
      <c r="I17" t="s">
        <v>35</v>
      </c>
      <c r="J17">
        <f t="shared" si="0"/>
        <v>2</v>
      </c>
      <c r="K17" t="s">
        <v>227</v>
      </c>
    </row>
    <row r="18" spans="1:11">
      <c r="A18" s="1" t="s">
        <v>196</v>
      </c>
      <c r="C18" t="s">
        <v>11</v>
      </c>
      <c r="D18" t="s">
        <v>12</v>
      </c>
      <c r="E18" t="s">
        <v>12</v>
      </c>
      <c r="F18" t="s">
        <v>12</v>
      </c>
      <c r="I18" t="s">
        <v>35</v>
      </c>
      <c r="J18">
        <f t="shared" si="0"/>
        <v>1</v>
      </c>
      <c r="K18" t="s">
        <v>225</v>
      </c>
    </row>
    <row r="19" spans="1:11">
      <c r="A19" s="1" t="s">
        <v>197</v>
      </c>
      <c r="C19" t="s">
        <v>12</v>
      </c>
      <c r="D19" t="s">
        <v>12</v>
      </c>
      <c r="E19" t="s">
        <v>12</v>
      </c>
      <c r="F19" t="s">
        <v>12</v>
      </c>
      <c r="G19" t="s">
        <v>11</v>
      </c>
      <c r="J19">
        <f t="shared" si="0"/>
        <v>0</v>
      </c>
    </row>
    <row r="20" spans="1:11">
      <c r="A20" s="1" t="s">
        <v>198</v>
      </c>
      <c r="C20" t="s">
        <v>12</v>
      </c>
      <c r="D20" t="s">
        <v>11</v>
      </c>
      <c r="E20" t="s">
        <v>12</v>
      </c>
      <c r="F20" t="s">
        <v>12</v>
      </c>
      <c r="G20" t="s">
        <v>12</v>
      </c>
      <c r="J20">
        <f t="shared" si="0"/>
        <v>0</v>
      </c>
    </row>
    <row r="21" spans="1:11">
      <c r="A21" s="1" t="s">
        <v>199</v>
      </c>
      <c r="C21" t="s">
        <v>12</v>
      </c>
      <c r="D21" t="s">
        <v>12</v>
      </c>
      <c r="E21" t="s">
        <v>12</v>
      </c>
      <c r="F21" t="s">
        <v>11</v>
      </c>
      <c r="I21" t="s">
        <v>204</v>
      </c>
      <c r="J21">
        <f t="shared" si="0"/>
        <v>1</v>
      </c>
      <c r="K21" t="s">
        <v>225</v>
      </c>
    </row>
    <row r="22" spans="1:11">
      <c r="A22" s="1" t="s">
        <v>200</v>
      </c>
      <c r="C22" t="s">
        <v>11</v>
      </c>
      <c r="D22" t="s">
        <v>12</v>
      </c>
      <c r="E22" t="s">
        <v>12</v>
      </c>
      <c r="F22" t="s">
        <v>12</v>
      </c>
      <c r="I22" t="s">
        <v>204</v>
      </c>
      <c r="J22">
        <f t="shared" si="0"/>
        <v>1</v>
      </c>
      <c r="K22" t="s">
        <v>225</v>
      </c>
    </row>
    <row r="23" spans="1:11">
      <c r="A23" s="1" t="s">
        <v>201</v>
      </c>
      <c r="C23" t="s">
        <v>12</v>
      </c>
      <c r="D23" t="s">
        <v>12</v>
      </c>
      <c r="E23" t="s">
        <v>11</v>
      </c>
      <c r="F23" t="s">
        <v>12</v>
      </c>
      <c r="I23" t="s">
        <v>204</v>
      </c>
      <c r="J23">
        <f t="shared" si="0"/>
        <v>1</v>
      </c>
      <c r="K23" t="s">
        <v>225</v>
      </c>
    </row>
    <row r="24" spans="1:11">
      <c r="A24" s="1" t="s">
        <v>202</v>
      </c>
      <c r="C24" t="s">
        <v>12</v>
      </c>
      <c r="D24" t="s">
        <v>11</v>
      </c>
      <c r="E24" t="s">
        <v>12</v>
      </c>
      <c r="F24" t="s">
        <v>12</v>
      </c>
      <c r="I24" t="s">
        <v>204</v>
      </c>
      <c r="J24">
        <f t="shared" si="0"/>
        <v>1</v>
      </c>
      <c r="K24" t="s">
        <v>225</v>
      </c>
    </row>
    <row r="25" spans="1:11">
      <c r="A25" s="1" t="s">
        <v>203</v>
      </c>
      <c r="C25" t="s">
        <v>11</v>
      </c>
      <c r="D25" t="s">
        <v>12</v>
      </c>
      <c r="F25" t="s">
        <v>12</v>
      </c>
      <c r="I25" t="s">
        <v>205</v>
      </c>
      <c r="J25">
        <f t="shared" si="0"/>
        <v>2</v>
      </c>
      <c r="K25" t="s">
        <v>228</v>
      </c>
    </row>
    <row r="26" spans="1:11">
      <c r="A26" s="1" t="s">
        <v>206</v>
      </c>
      <c r="C26" t="s">
        <v>11</v>
      </c>
      <c r="D26" t="s">
        <v>12</v>
      </c>
      <c r="E26" t="s">
        <v>12</v>
      </c>
      <c r="F26" t="s">
        <v>12</v>
      </c>
      <c r="I26" t="s">
        <v>204</v>
      </c>
      <c r="J26">
        <f t="shared" si="0"/>
        <v>1</v>
      </c>
      <c r="K26" t="s">
        <v>225</v>
      </c>
    </row>
    <row r="27" spans="1:11">
      <c r="A27" s="1" t="s">
        <v>207</v>
      </c>
      <c r="C27" t="s">
        <v>12</v>
      </c>
      <c r="D27" t="s">
        <v>12</v>
      </c>
      <c r="F27" t="s">
        <v>12</v>
      </c>
      <c r="I27" t="s">
        <v>52</v>
      </c>
      <c r="J27">
        <f t="shared" si="0"/>
        <v>2</v>
      </c>
      <c r="K27" t="s">
        <v>228</v>
      </c>
    </row>
    <row r="28" spans="1:11">
      <c r="A28" s="1" t="s">
        <v>208</v>
      </c>
      <c r="C28" t="s">
        <v>12</v>
      </c>
      <c r="D28" t="s">
        <v>11</v>
      </c>
      <c r="E28" t="s">
        <v>12</v>
      </c>
      <c r="F28" t="s">
        <v>12</v>
      </c>
      <c r="G28" t="s">
        <v>12</v>
      </c>
      <c r="J28">
        <f t="shared" si="0"/>
        <v>0</v>
      </c>
    </row>
    <row r="29" spans="1:11">
      <c r="A29" s="1" t="s">
        <v>209</v>
      </c>
      <c r="C29" t="s">
        <v>11</v>
      </c>
      <c r="D29" t="s">
        <v>12</v>
      </c>
      <c r="E29" t="s">
        <v>12</v>
      </c>
      <c r="F29" t="s">
        <v>12</v>
      </c>
      <c r="J29">
        <f t="shared" si="0"/>
        <v>1</v>
      </c>
      <c r="K29" t="s">
        <v>225</v>
      </c>
    </row>
    <row r="30" spans="1:11">
      <c r="A30" s="1" t="s">
        <v>210</v>
      </c>
      <c r="C30" t="s">
        <v>12</v>
      </c>
      <c r="D30" t="s">
        <v>12</v>
      </c>
      <c r="E30" t="s">
        <v>12</v>
      </c>
      <c r="F30" t="s">
        <v>12</v>
      </c>
      <c r="G30" t="s">
        <v>11</v>
      </c>
      <c r="J30">
        <f t="shared" si="0"/>
        <v>0</v>
      </c>
    </row>
    <row r="31" spans="1:11">
      <c r="A31" s="1" t="s">
        <v>211</v>
      </c>
      <c r="C31" t="s">
        <v>12</v>
      </c>
      <c r="D31" t="s">
        <v>12</v>
      </c>
      <c r="E31" t="s">
        <v>12</v>
      </c>
      <c r="F31" t="s">
        <v>11</v>
      </c>
      <c r="G31" t="s">
        <v>12</v>
      </c>
      <c r="J31">
        <f t="shared" si="0"/>
        <v>0</v>
      </c>
    </row>
    <row r="32" spans="1:11">
      <c r="A32" s="1" t="s">
        <v>212</v>
      </c>
      <c r="C32" t="s">
        <v>12</v>
      </c>
      <c r="D32" t="s">
        <v>12</v>
      </c>
      <c r="E32" t="s">
        <v>12</v>
      </c>
      <c r="F32" t="s">
        <v>11</v>
      </c>
      <c r="G32" t="s">
        <v>12</v>
      </c>
      <c r="J32">
        <f t="shared" si="0"/>
        <v>0</v>
      </c>
    </row>
    <row r="33" spans="1:11">
      <c r="A33" s="1" t="s">
        <v>213</v>
      </c>
      <c r="C33" t="s">
        <v>12</v>
      </c>
      <c r="D33" t="s">
        <v>11</v>
      </c>
      <c r="E33" t="s">
        <v>12</v>
      </c>
      <c r="F33" t="s">
        <v>12</v>
      </c>
      <c r="J33">
        <f t="shared" si="0"/>
        <v>1</v>
      </c>
      <c r="K33" t="s">
        <v>225</v>
      </c>
    </row>
    <row r="34" spans="1:11">
      <c r="A34" s="1" t="s">
        <v>214</v>
      </c>
      <c r="C34" t="s">
        <v>12</v>
      </c>
      <c r="D34" t="s">
        <v>11</v>
      </c>
      <c r="E34" t="s">
        <v>12</v>
      </c>
      <c r="F34" t="s">
        <v>12</v>
      </c>
      <c r="G34" t="s">
        <v>12</v>
      </c>
      <c r="J34">
        <f t="shared" si="0"/>
        <v>0</v>
      </c>
    </row>
    <row r="35" spans="1:11">
      <c r="A35" s="1" t="s">
        <v>215</v>
      </c>
      <c r="D35" t="s">
        <v>12</v>
      </c>
      <c r="E35" t="s">
        <v>12</v>
      </c>
      <c r="F35" t="s">
        <v>12</v>
      </c>
      <c r="G35" t="s">
        <v>11</v>
      </c>
      <c r="I35" t="s">
        <v>216</v>
      </c>
      <c r="J35">
        <f t="shared" si="0"/>
        <v>1</v>
      </c>
      <c r="K35" t="s">
        <v>229</v>
      </c>
    </row>
    <row r="36" spans="1:11">
      <c r="A36" s="1" t="s">
        <v>217</v>
      </c>
      <c r="C36" t="s">
        <v>12</v>
      </c>
      <c r="D36" t="s">
        <v>12</v>
      </c>
      <c r="E36" t="s">
        <v>12</v>
      </c>
      <c r="F36" t="s">
        <v>12</v>
      </c>
      <c r="G36" t="s">
        <v>11</v>
      </c>
      <c r="J36">
        <f t="shared" si="0"/>
        <v>0</v>
      </c>
    </row>
    <row r="37" spans="1:11">
      <c r="A37" s="1" t="s">
        <v>218</v>
      </c>
      <c r="C37" t="s">
        <v>12</v>
      </c>
      <c r="D37" t="s">
        <v>12</v>
      </c>
      <c r="E37" t="s">
        <v>12</v>
      </c>
      <c r="F37" t="s">
        <v>11</v>
      </c>
      <c r="G37" t="s">
        <v>12</v>
      </c>
      <c r="J37">
        <f t="shared" si="0"/>
        <v>0</v>
      </c>
    </row>
    <row r="38" spans="1:11">
      <c r="A38" s="1" t="s">
        <v>219</v>
      </c>
      <c r="C38" t="s">
        <v>11</v>
      </c>
      <c r="D38" t="s">
        <v>12</v>
      </c>
      <c r="E38" t="s">
        <v>12</v>
      </c>
      <c r="F38" t="s">
        <v>12</v>
      </c>
      <c r="G38" t="s">
        <v>12</v>
      </c>
      <c r="J38">
        <f t="shared" si="0"/>
        <v>0</v>
      </c>
    </row>
    <row r="39" spans="1:11">
      <c r="A39" s="1" t="s">
        <v>221</v>
      </c>
      <c r="D39" t="s">
        <v>12</v>
      </c>
      <c r="F39" t="s">
        <v>11</v>
      </c>
      <c r="H39" t="s">
        <v>105</v>
      </c>
      <c r="J39">
        <f t="shared" si="0"/>
        <v>3</v>
      </c>
    </row>
    <row r="40" spans="1:11">
      <c r="A40" s="1" t="s">
        <v>222</v>
      </c>
      <c r="C40" t="s">
        <v>12</v>
      </c>
      <c r="D40" t="s">
        <v>11</v>
      </c>
      <c r="E40" t="s">
        <v>12</v>
      </c>
      <c r="F40" t="s">
        <v>12</v>
      </c>
      <c r="J40">
        <f t="shared" si="0"/>
        <v>1</v>
      </c>
      <c r="K40" t="s">
        <v>225</v>
      </c>
    </row>
    <row r="41" spans="1:11">
      <c r="A41" s="1" t="s">
        <v>223</v>
      </c>
      <c r="C41" t="s">
        <v>12</v>
      </c>
      <c r="D41" t="s">
        <v>12</v>
      </c>
      <c r="E41" t="s">
        <v>11</v>
      </c>
      <c r="F41" t="s">
        <v>12</v>
      </c>
      <c r="J41">
        <f t="shared" si="0"/>
        <v>1</v>
      </c>
      <c r="K41" t="s">
        <v>225</v>
      </c>
    </row>
    <row r="42" spans="1:11">
      <c r="A42" s="1"/>
    </row>
    <row r="43" spans="1:11">
      <c r="A43" s="1"/>
    </row>
    <row r="44" spans="1:11">
      <c r="A44" s="1"/>
    </row>
    <row r="45" spans="1:11">
      <c r="A45" s="1"/>
    </row>
    <row r="46" spans="1:11">
      <c r="A46" s="1"/>
    </row>
    <row r="47" spans="1:11">
      <c r="A47" s="1"/>
    </row>
    <row r="48" spans="1:1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</sheetData>
  <hyperlinks>
    <hyperlink ref="A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baseColWidth="10" defaultRowHeight="15" x14ac:dyDescent="0"/>
  <cols>
    <col min="1" max="1" width="30.83203125" customWidth="1"/>
    <col min="2" max="2" width="11.83203125" customWidth="1"/>
    <col min="3" max="6" width="15" customWidth="1"/>
    <col min="7" max="7" width="16.1640625" customWidth="1"/>
    <col min="8" max="8" width="18" customWidth="1"/>
    <col min="9" max="9" width="9.6640625" customWidth="1"/>
    <col min="10" max="10" width="19" customWidth="1"/>
    <col min="11" max="12" width="24" customWidth="1"/>
  </cols>
  <sheetData>
    <row r="1" spans="1:20">
      <c r="A1" t="s">
        <v>0</v>
      </c>
      <c r="B1" s="2" t="s">
        <v>6</v>
      </c>
      <c r="C1" s="2" t="s">
        <v>3</v>
      </c>
      <c r="D1" s="2" t="s">
        <v>5</v>
      </c>
      <c r="E1" s="2" t="s">
        <v>4</v>
      </c>
      <c r="F1" s="2" t="s">
        <v>2</v>
      </c>
      <c r="G1" s="2" t="s">
        <v>1</v>
      </c>
      <c r="H1" s="2" t="s">
        <v>78</v>
      </c>
      <c r="I1" s="2" t="s">
        <v>81</v>
      </c>
      <c r="J1" s="2" t="s">
        <v>82</v>
      </c>
    </row>
    <row r="2" spans="1:20">
      <c r="A2" s="11" t="s">
        <v>84</v>
      </c>
      <c r="B2" s="2" t="s">
        <v>8</v>
      </c>
    </row>
    <row r="3" spans="1:20">
      <c r="B3" s="2" t="s">
        <v>9</v>
      </c>
      <c r="G3" s="2" t="s">
        <v>1</v>
      </c>
      <c r="J3" s="4" t="s">
        <v>238</v>
      </c>
      <c r="K3" s="4" t="s">
        <v>229</v>
      </c>
      <c r="L3" s="4" t="s">
        <v>193</v>
      </c>
      <c r="M3" s="4" t="s">
        <v>240</v>
      </c>
      <c r="N3" s="4" t="s">
        <v>226</v>
      </c>
      <c r="O3" s="4" t="s">
        <v>225</v>
      </c>
      <c r="P3" s="10"/>
      <c r="Q3" s="10"/>
      <c r="R3" s="10"/>
      <c r="S3" s="10"/>
      <c r="T3" s="10"/>
    </row>
    <row r="4" spans="1:20">
      <c r="B4" s="2"/>
      <c r="G4" s="2" t="s">
        <v>246</v>
      </c>
      <c r="J4" s="10"/>
      <c r="K4" s="6">
        <f>COUNTIF($K$7:$K$68, "B")</f>
        <v>1</v>
      </c>
      <c r="L4" s="6">
        <f>COUNTIF($K$7:$K$68, "D")</f>
        <v>0</v>
      </c>
      <c r="M4" s="6">
        <f>COUNTIF($K$7:$K$68, "HM")</f>
        <v>1</v>
      </c>
      <c r="N4" s="6">
        <f>COUNTIF($K$7:$K$68, "H")</f>
        <v>0</v>
      </c>
      <c r="O4" s="6">
        <f>COUNTIF($K$7:$K$68, "M")</f>
        <v>39</v>
      </c>
      <c r="P4" s="10"/>
      <c r="Q4" s="10"/>
      <c r="R4" s="10"/>
      <c r="S4" s="10"/>
      <c r="T4" s="10"/>
    </row>
    <row r="5" spans="1:20">
      <c r="B5" s="2"/>
      <c r="J5" s="4" t="s">
        <v>239</v>
      </c>
      <c r="K5" s="4" t="s">
        <v>230</v>
      </c>
      <c r="L5" s="4" t="s">
        <v>231</v>
      </c>
      <c r="M5" s="4" t="s">
        <v>232</v>
      </c>
      <c r="N5" s="4" t="s">
        <v>227</v>
      </c>
      <c r="O5" s="4" t="s">
        <v>233</v>
      </c>
      <c r="P5" s="4" t="s">
        <v>234</v>
      </c>
      <c r="Q5" s="4" t="s">
        <v>235</v>
      </c>
      <c r="R5" s="4" t="s">
        <v>237</v>
      </c>
      <c r="S5" s="4" t="s">
        <v>228</v>
      </c>
      <c r="T5" s="4" t="s">
        <v>236</v>
      </c>
    </row>
    <row r="6" spans="1:20">
      <c r="A6" s="2" t="s">
        <v>7</v>
      </c>
      <c r="B6" s="3"/>
      <c r="D6" s="2"/>
      <c r="E6" s="2"/>
      <c r="J6" s="10"/>
      <c r="K6" s="6">
        <f>COUNTIF($K$7:$K$68, "B/D")</f>
        <v>0</v>
      </c>
      <c r="L6" s="6">
        <f>COUNTIF($K$7:$K$68, "B/HM")</f>
        <v>0</v>
      </c>
      <c r="M6" s="6">
        <f>COUNTIF($K$7:$K$68, "B/H")</f>
        <v>0</v>
      </c>
      <c r="N6" s="6">
        <f>COUNTIF($K$7:$K$68, "B/M")</f>
        <v>5</v>
      </c>
      <c r="O6" s="6">
        <f>COUNTIF($K$7:$K$68, "D/HM")</f>
        <v>0</v>
      </c>
      <c r="P6" s="6">
        <f>COUNTIF($K$7:$K$68, "D/H")</f>
        <v>0</v>
      </c>
      <c r="Q6" s="6">
        <f>COUNTIF($K$7:$K$68, "D/M")</f>
        <v>1</v>
      </c>
      <c r="R6" s="6">
        <f>COUNTIF($K$7:$K$68, "HM/H")</f>
        <v>0</v>
      </c>
      <c r="S6" s="6">
        <f>COUNTIF($K$7:$K$68, "HM/M")</f>
        <v>2</v>
      </c>
      <c r="T6" s="6">
        <f>COUNTIF($K$7:$K$68, "H/M")</f>
        <v>1</v>
      </c>
    </row>
    <row r="7" spans="1:20">
      <c r="A7" s="1" t="s">
        <v>10</v>
      </c>
      <c r="C7" t="s">
        <v>12</v>
      </c>
      <c r="D7" t="s">
        <v>12</v>
      </c>
      <c r="E7" t="s">
        <v>12</v>
      </c>
      <c r="F7" t="s">
        <v>11</v>
      </c>
      <c r="I7" s="5"/>
      <c r="J7">
        <f>COUNTBLANK(C7:G7)</f>
        <v>1</v>
      </c>
      <c r="K7" t="s">
        <v>225</v>
      </c>
    </row>
    <row r="8" spans="1:20">
      <c r="A8" s="8" t="s">
        <v>13</v>
      </c>
      <c r="C8" t="s">
        <v>12</v>
      </c>
      <c r="D8" t="s">
        <v>11</v>
      </c>
      <c r="E8" t="s">
        <v>12</v>
      </c>
      <c r="F8" t="s">
        <v>12</v>
      </c>
      <c r="I8" s="5"/>
      <c r="J8">
        <f t="shared" ref="J8:J68" si="0">COUNTBLANK(C8:G8)</f>
        <v>1</v>
      </c>
      <c r="K8" t="s">
        <v>225</v>
      </c>
    </row>
    <row r="9" spans="1:20">
      <c r="A9" s="8" t="s">
        <v>14</v>
      </c>
      <c r="D9" t="s">
        <v>12</v>
      </c>
      <c r="E9" t="s">
        <v>11</v>
      </c>
      <c r="H9" t="s">
        <v>83</v>
      </c>
      <c r="J9">
        <f t="shared" si="0"/>
        <v>3</v>
      </c>
    </row>
    <row r="10" spans="1:20">
      <c r="A10" s="8" t="s">
        <v>15</v>
      </c>
      <c r="C10" t="s">
        <v>11</v>
      </c>
      <c r="D10" t="s">
        <v>12</v>
      </c>
      <c r="E10" t="s">
        <v>12</v>
      </c>
      <c r="F10" t="s">
        <v>12</v>
      </c>
      <c r="H10" s="5"/>
      <c r="J10">
        <f t="shared" si="0"/>
        <v>1</v>
      </c>
      <c r="K10" t="s">
        <v>225</v>
      </c>
    </row>
    <row r="11" spans="1:20">
      <c r="A11" s="1" t="s">
        <v>16</v>
      </c>
      <c r="C11" t="s">
        <v>12</v>
      </c>
      <c r="D11" t="s">
        <v>11</v>
      </c>
      <c r="E11" t="s">
        <v>12</v>
      </c>
      <c r="F11" t="s">
        <v>12</v>
      </c>
      <c r="H11" s="5"/>
      <c r="J11">
        <f t="shared" si="0"/>
        <v>1</v>
      </c>
      <c r="K11" t="s">
        <v>225</v>
      </c>
    </row>
    <row r="12" spans="1:20">
      <c r="A12" s="1" t="s">
        <v>17</v>
      </c>
      <c r="C12" t="s">
        <v>12</v>
      </c>
      <c r="D12" t="s">
        <v>11</v>
      </c>
      <c r="E12" t="s">
        <v>12</v>
      </c>
      <c r="F12" t="s">
        <v>12</v>
      </c>
      <c r="H12" t="s">
        <v>79</v>
      </c>
      <c r="J12">
        <f t="shared" si="0"/>
        <v>1</v>
      </c>
    </row>
    <row r="13" spans="1:20">
      <c r="A13" s="1" t="s">
        <v>18</v>
      </c>
      <c r="C13" t="s">
        <v>12</v>
      </c>
      <c r="D13" t="s">
        <v>12</v>
      </c>
      <c r="E13" t="s">
        <v>11</v>
      </c>
      <c r="F13" t="s">
        <v>12</v>
      </c>
      <c r="I13" s="5"/>
      <c r="J13">
        <f t="shared" si="0"/>
        <v>1</v>
      </c>
      <c r="K13" t="s">
        <v>225</v>
      </c>
    </row>
    <row r="14" spans="1:20">
      <c r="A14" s="1" t="s">
        <v>19</v>
      </c>
      <c r="C14" t="s">
        <v>11</v>
      </c>
      <c r="D14" t="s">
        <v>12</v>
      </c>
      <c r="E14" t="s">
        <v>12</v>
      </c>
      <c r="F14" t="s">
        <v>12</v>
      </c>
      <c r="I14" s="5"/>
      <c r="J14">
        <f t="shared" si="0"/>
        <v>1</v>
      </c>
      <c r="K14" t="s">
        <v>225</v>
      </c>
    </row>
    <row r="15" spans="1:20">
      <c r="A15" s="1" t="s">
        <v>20</v>
      </c>
      <c r="C15" t="s">
        <v>12</v>
      </c>
      <c r="D15" t="s">
        <v>12</v>
      </c>
      <c r="E15" t="s">
        <v>11</v>
      </c>
      <c r="F15" t="s">
        <v>12</v>
      </c>
      <c r="I15" s="5"/>
      <c r="J15">
        <f t="shared" si="0"/>
        <v>1</v>
      </c>
      <c r="K15" t="s">
        <v>225</v>
      </c>
    </row>
    <row r="16" spans="1:20">
      <c r="A16" s="1" t="s">
        <v>21</v>
      </c>
      <c r="C16" t="s">
        <v>12</v>
      </c>
      <c r="D16" t="s">
        <v>12</v>
      </c>
      <c r="E16" t="s">
        <v>11</v>
      </c>
      <c r="F16" t="s">
        <v>12</v>
      </c>
      <c r="I16" s="5"/>
      <c r="J16">
        <f t="shared" si="0"/>
        <v>1</v>
      </c>
      <c r="K16" t="s">
        <v>225</v>
      </c>
    </row>
    <row r="17" spans="1:11">
      <c r="A17" s="9" t="s">
        <v>22</v>
      </c>
      <c r="D17" t="s">
        <v>12</v>
      </c>
      <c r="E17" t="s">
        <v>12</v>
      </c>
      <c r="F17" t="s">
        <v>11</v>
      </c>
      <c r="I17" s="10"/>
      <c r="J17">
        <f t="shared" si="0"/>
        <v>2</v>
      </c>
      <c r="K17" t="s">
        <v>227</v>
      </c>
    </row>
    <row r="18" spans="1:11">
      <c r="A18" s="1" t="s">
        <v>23</v>
      </c>
      <c r="C18" t="s">
        <v>11</v>
      </c>
      <c r="D18" t="s">
        <v>12</v>
      </c>
      <c r="E18" t="s">
        <v>12</v>
      </c>
      <c r="F18" t="s">
        <v>12</v>
      </c>
      <c r="J18">
        <f t="shared" si="0"/>
        <v>1</v>
      </c>
      <c r="K18" t="s">
        <v>225</v>
      </c>
    </row>
    <row r="19" spans="1:11">
      <c r="A19" s="9" t="s">
        <v>24</v>
      </c>
      <c r="C19" t="s">
        <v>12</v>
      </c>
      <c r="D19" t="s">
        <v>12</v>
      </c>
      <c r="E19" t="s">
        <v>11</v>
      </c>
      <c r="F19" t="s">
        <v>12</v>
      </c>
      <c r="J19">
        <f t="shared" si="0"/>
        <v>1</v>
      </c>
      <c r="K19" t="s">
        <v>225</v>
      </c>
    </row>
    <row r="20" spans="1:11">
      <c r="A20" s="1" t="s">
        <v>25</v>
      </c>
      <c r="C20" t="s">
        <v>12</v>
      </c>
      <c r="D20" t="s">
        <v>11</v>
      </c>
      <c r="E20" t="s">
        <v>12</v>
      </c>
      <c r="F20" t="s">
        <v>12</v>
      </c>
      <c r="J20">
        <f t="shared" si="0"/>
        <v>1</v>
      </c>
      <c r="K20" t="s">
        <v>225</v>
      </c>
    </row>
    <row r="21" spans="1:11">
      <c r="A21" s="9" t="s">
        <v>26</v>
      </c>
      <c r="C21" t="s">
        <v>12</v>
      </c>
      <c r="D21" t="s">
        <v>12</v>
      </c>
      <c r="E21" t="s">
        <v>12</v>
      </c>
      <c r="F21" t="s">
        <v>11</v>
      </c>
      <c r="J21">
        <f t="shared" si="0"/>
        <v>1</v>
      </c>
      <c r="K21" t="s">
        <v>225</v>
      </c>
    </row>
    <row r="22" spans="1:11">
      <c r="A22" s="1" t="s">
        <v>27</v>
      </c>
      <c r="C22" t="s">
        <v>11</v>
      </c>
      <c r="D22" t="s">
        <v>12</v>
      </c>
      <c r="E22" t="s">
        <v>12</v>
      </c>
      <c r="F22" t="s">
        <v>12</v>
      </c>
      <c r="J22">
        <f t="shared" si="0"/>
        <v>1</v>
      </c>
      <c r="K22" t="s">
        <v>225</v>
      </c>
    </row>
    <row r="23" spans="1:11">
      <c r="A23" s="9" t="s">
        <v>28</v>
      </c>
      <c r="C23" t="s">
        <v>12</v>
      </c>
      <c r="D23" t="s">
        <v>12</v>
      </c>
      <c r="E23" t="s">
        <v>12</v>
      </c>
      <c r="F23" t="s">
        <v>11</v>
      </c>
      <c r="J23">
        <f t="shared" si="0"/>
        <v>1</v>
      </c>
      <c r="K23" t="s">
        <v>225</v>
      </c>
    </row>
    <row r="24" spans="1:11">
      <c r="A24" s="1" t="s">
        <v>29</v>
      </c>
      <c r="C24" t="s">
        <v>12</v>
      </c>
      <c r="D24" t="s">
        <v>11</v>
      </c>
      <c r="E24" t="s">
        <v>12</v>
      </c>
      <c r="F24" t="s">
        <v>12</v>
      </c>
      <c r="J24">
        <f t="shared" si="0"/>
        <v>1</v>
      </c>
      <c r="K24" t="s">
        <v>225</v>
      </c>
    </row>
    <row r="25" spans="1:11">
      <c r="A25" s="1" t="s">
        <v>30</v>
      </c>
      <c r="C25" t="s">
        <v>12</v>
      </c>
      <c r="D25" t="s">
        <v>12</v>
      </c>
      <c r="E25" t="s">
        <v>12</v>
      </c>
      <c r="F25" t="s">
        <v>11</v>
      </c>
      <c r="J25">
        <f t="shared" si="0"/>
        <v>1</v>
      </c>
      <c r="K25" t="s">
        <v>225</v>
      </c>
    </row>
    <row r="26" spans="1:11">
      <c r="A26" s="1" t="s">
        <v>31</v>
      </c>
      <c r="C26" t="s">
        <v>12</v>
      </c>
      <c r="D26" t="s">
        <v>12</v>
      </c>
      <c r="E26" t="s">
        <v>11</v>
      </c>
      <c r="F26" t="s">
        <v>12</v>
      </c>
      <c r="J26">
        <f t="shared" si="0"/>
        <v>1</v>
      </c>
      <c r="K26" t="s">
        <v>225</v>
      </c>
    </row>
    <row r="27" spans="1:11">
      <c r="A27" s="1" t="s">
        <v>32</v>
      </c>
      <c r="C27" t="s">
        <v>11</v>
      </c>
      <c r="D27" t="s">
        <v>12</v>
      </c>
      <c r="E27" t="s">
        <v>12</v>
      </c>
      <c r="F27" t="s">
        <v>12</v>
      </c>
      <c r="J27">
        <f t="shared" si="0"/>
        <v>1</v>
      </c>
      <c r="K27" t="s">
        <v>225</v>
      </c>
    </row>
    <row r="28" spans="1:11">
      <c r="A28" s="1" t="s">
        <v>33</v>
      </c>
      <c r="C28" t="s">
        <v>12</v>
      </c>
      <c r="E28" t="s">
        <v>11</v>
      </c>
      <c r="F28" t="s">
        <v>12</v>
      </c>
      <c r="I28" t="s">
        <v>35</v>
      </c>
      <c r="J28">
        <f t="shared" si="0"/>
        <v>2</v>
      </c>
      <c r="K28" t="s">
        <v>235</v>
      </c>
    </row>
    <row r="29" spans="1:11">
      <c r="A29" s="1" t="s">
        <v>34</v>
      </c>
      <c r="C29" t="s">
        <v>11</v>
      </c>
      <c r="D29" t="s">
        <v>12</v>
      </c>
      <c r="E29" t="s">
        <v>12</v>
      </c>
      <c r="F29" t="s">
        <v>12</v>
      </c>
      <c r="J29">
        <f t="shared" si="0"/>
        <v>1</v>
      </c>
      <c r="K29" t="s">
        <v>225</v>
      </c>
    </row>
    <row r="30" spans="1:11">
      <c r="A30" s="1" t="s">
        <v>36</v>
      </c>
      <c r="D30" t="s">
        <v>12</v>
      </c>
      <c r="E30" t="s">
        <v>11</v>
      </c>
      <c r="F30" t="s">
        <v>12</v>
      </c>
      <c r="I30" t="s">
        <v>35</v>
      </c>
      <c r="J30">
        <f t="shared" si="0"/>
        <v>2</v>
      </c>
      <c r="K30" t="s">
        <v>227</v>
      </c>
    </row>
    <row r="31" spans="1:11">
      <c r="A31" s="1" t="s">
        <v>37</v>
      </c>
      <c r="C31" t="s">
        <v>11</v>
      </c>
      <c r="D31" t="s">
        <v>12</v>
      </c>
      <c r="E31" t="s">
        <v>12</v>
      </c>
      <c r="F31" t="s">
        <v>12</v>
      </c>
      <c r="J31">
        <f t="shared" si="0"/>
        <v>1</v>
      </c>
      <c r="K31" t="s">
        <v>225</v>
      </c>
    </row>
    <row r="32" spans="1:11">
      <c r="A32" s="1" t="s">
        <v>38</v>
      </c>
      <c r="C32" t="s">
        <v>12</v>
      </c>
      <c r="D32" t="s">
        <v>11</v>
      </c>
      <c r="E32" t="s">
        <v>12</v>
      </c>
      <c r="F32" t="s">
        <v>12</v>
      </c>
      <c r="J32">
        <f t="shared" si="0"/>
        <v>1</v>
      </c>
      <c r="K32" t="s">
        <v>225</v>
      </c>
    </row>
    <row r="33" spans="1:11">
      <c r="A33" s="1" t="s">
        <v>39</v>
      </c>
      <c r="C33" t="s">
        <v>12</v>
      </c>
      <c r="D33" t="s">
        <v>11</v>
      </c>
      <c r="E33" t="s">
        <v>12</v>
      </c>
      <c r="F33" t="s">
        <v>12</v>
      </c>
      <c r="J33">
        <f t="shared" si="0"/>
        <v>1</v>
      </c>
      <c r="K33" t="s">
        <v>225</v>
      </c>
    </row>
    <row r="34" spans="1:11">
      <c r="A34" s="1" t="s">
        <v>40</v>
      </c>
      <c r="C34" t="s">
        <v>12</v>
      </c>
      <c r="D34" t="s">
        <v>12</v>
      </c>
      <c r="E34" t="s">
        <v>11</v>
      </c>
      <c r="F34" t="s">
        <v>12</v>
      </c>
      <c r="J34">
        <f t="shared" si="0"/>
        <v>1</v>
      </c>
      <c r="K34" t="s">
        <v>225</v>
      </c>
    </row>
    <row r="35" spans="1:11">
      <c r="A35" s="1" t="s">
        <v>41</v>
      </c>
      <c r="D35" t="s">
        <v>12</v>
      </c>
      <c r="E35" t="s">
        <v>12</v>
      </c>
      <c r="F35" t="s">
        <v>11</v>
      </c>
      <c r="I35" t="s">
        <v>35</v>
      </c>
      <c r="J35">
        <f t="shared" si="0"/>
        <v>2</v>
      </c>
      <c r="K35" t="s">
        <v>227</v>
      </c>
    </row>
    <row r="36" spans="1:11">
      <c r="A36" s="1" t="s">
        <v>42</v>
      </c>
      <c r="C36" t="s">
        <v>12</v>
      </c>
      <c r="D36" t="s">
        <v>12</v>
      </c>
      <c r="E36" t="s">
        <v>12</v>
      </c>
      <c r="F36" t="s">
        <v>11</v>
      </c>
      <c r="G36" t="s">
        <v>12</v>
      </c>
      <c r="I36" t="s">
        <v>43</v>
      </c>
      <c r="J36">
        <f t="shared" si="0"/>
        <v>0</v>
      </c>
    </row>
    <row r="37" spans="1:11">
      <c r="A37" s="1" t="s">
        <v>44</v>
      </c>
      <c r="C37" t="s">
        <v>12</v>
      </c>
      <c r="D37" t="s">
        <v>12</v>
      </c>
      <c r="E37" t="s">
        <v>11</v>
      </c>
      <c r="F37" t="s">
        <v>12</v>
      </c>
      <c r="G37" t="s">
        <v>12</v>
      </c>
      <c r="J37">
        <f t="shared" si="0"/>
        <v>0</v>
      </c>
    </row>
    <row r="38" spans="1:11">
      <c r="A38" s="1" t="s">
        <v>45</v>
      </c>
      <c r="C38" t="s">
        <v>12</v>
      </c>
      <c r="D38" t="s">
        <v>11</v>
      </c>
      <c r="E38" t="s">
        <v>12</v>
      </c>
      <c r="F38" t="s">
        <v>12</v>
      </c>
      <c r="J38">
        <f t="shared" si="0"/>
        <v>1</v>
      </c>
      <c r="K38" t="s">
        <v>225</v>
      </c>
    </row>
    <row r="39" spans="1:11">
      <c r="A39" s="1" t="s">
        <v>46</v>
      </c>
      <c r="C39" t="s">
        <v>12</v>
      </c>
      <c r="D39" t="s">
        <v>11</v>
      </c>
      <c r="E39" t="s">
        <v>12</v>
      </c>
      <c r="F39" t="s">
        <v>12</v>
      </c>
      <c r="J39">
        <f t="shared" si="0"/>
        <v>1</v>
      </c>
      <c r="K39" t="s">
        <v>225</v>
      </c>
    </row>
    <row r="40" spans="1:11">
      <c r="A40" s="1" t="s">
        <v>47</v>
      </c>
      <c r="C40" t="s">
        <v>11</v>
      </c>
      <c r="D40" t="s">
        <v>12</v>
      </c>
      <c r="E40" t="s">
        <v>12</v>
      </c>
      <c r="F40" t="s">
        <v>12</v>
      </c>
      <c r="J40">
        <f t="shared" si="0"/>
        <v>1</v>
      </c>
      <c r="K40" t="s">
        <v>225</v>
      </c>
    </row>
    <row r="41" spans="1:11">
      <c r="A41" s="1" t="s">
        <v>48</v>
      </c>
      <c r="C41" t="s">
        <v>11</v>
      </c>
      <c r="D41" t="s">
        <v>12</v>
      </c>
      <c r="E41" t="s">
        <v>12</v>
      </c>
      <c r="F41" t="s">
        <v>12</v>
      </c>
      <c r="J41">
        <f t="shared" si="0"/>
        <v>1</v>
      </c>
      <c r="K41" t="s">
        <v>225</v>
      </c>
    </row>
    <row r="42" spans="1:11">
      <c r="A42" s="1" t="s">
        <v>49</v>
      </c>
      <c r="C42" t="s">
        <v>12</v>
      </c>
      <c r="D42" t="s">
        <v>12</v>
      </c>
      <c r="E42" t="s">
        <v>12</v>
      </c>
      <c r="F42" t="s">
        <v>11</v>
      </c>
      <c r="J42">
        <f t="shared" si="0"/>
        <v>1</v>
      </c>
      <c r="K42" t="s">
        <v>225</v>
      </c>
    </row>
    <row r="43" spans="1:11">
      <c r="A43" s="1" t="s">
        <v>50</v>
      </c>
      <c r="C43" t="s">
        <v>12</v>
      </c>
      <c r="D43" t="s">
        <v>11</v>
      </c>
      <c r="E43" t="s">
        <v>12</v>
      </c>
      <c r="F43" t="s">
        <v>12</v>
      </c>
      <c r="J43">
        <f t="shared" si="0"/>
        <v>1</v>
      </c>
      <c r="K43" t="s">
        <v>225</v>
      </c>
    </row>
    <row r="44" spans="1:11">
      <c r="A44" s="1" t="s">
        <v>51</v>
      </c>
      <c r="C44" t="s">
        <v>12</v>
      </c>
      <c r="D44" t="s">
        <v>11</v>
      </c>
      <c r="F44" t="s">
        <v>12</v>
      </c>
      <c r="I44" t="s">
        <v>52</v>
      </c>
      <c r="J44">
        <f t="shared" si="0"/>
        <v>2</v>
      </c>
      <c r="K44" t="s">
        <v>228</v>
      </c>
    </row>
    <row r="45" spans="1:11">
      <c r="A45" s="1" t="s">
        <v>53</v>
      </c>
      <c r="C45" t="s">
        <v>12</v>
      </c>
      <c r="D45" t="s">
        <v>12</v>
      </c>
      <c r="E45" t="s">
        <v>12</v>
      </c>
      <c r="F45" t="s">
        <v>11</v>
      </c>
      <c r="J45">
        <f t="shared" si="0"/>
        <v>1</v>
      </c>
      <c r="K45" t="s">
        <v>225</v>
      </c>
    </row>
    <row r="46" spans="1:11">
      <c r="A46" s="1" t="s">
        <v>54</v>
      </c>
      <c r="C46" t="s">
        <v>12</v>
      </c>
      <c r="D46" t="s">
        <v>11</v>
      </c>
      <c r="E46" t="s">
        <v>12</v>
      </c>
      <c r="F46" t="s">
        <v>12</v>
      </c>
      <c r="J46">
        <f t="shared" si="0"/>
        <v>1</v>
      </c>
      <c r="K46" t="s">
        <v>225</v>
      </c>
    </row>
    <row r="47" spans="1:11">
      <c r="A47" s="1" t="s">
        <v>55</v>
      </c>
      <c r="D47" t="s">
        <v>12</v>
      </c>
      <c r="E47" t="s">
        <v>12</v>
      </c>
      <c r="F47" t="s">
        <v>11</v>
      </c>
      <c r="I47" t="s">
        <v>35</v>
      </c>
      <c r="J47">
        <f t="shared" si="0"/>
        <v>2</v>
      </c>
      <c r="K47" t="s">
        <v>227</v>
      </c>
    </row>
    <row r="48" spans="1:11">
      <c r="A48" s="1" t="s">
        <v>56</v>
      </c>
      <c r="C48" t="s">
        <v>12</v>
      </c>
      <c r="D48" t="s">
        <v>12</v>
      </c>
      <c r="E48" t="s">
        <v>12</v>
      </c>
      <c r="F48" t="s">
        <v>12</v>
      </c>
      <c r="G48" t="s">
        <v>11</v>
      </c>
      <c r="I48" t="s">
        <v>58</v>
      </c>
      <c r="J48">
        <f t="shared" si="0"/>
        <v>0</v>
      </c>
    </row>
    <row r="49" spans="1:11">
      <c r="A49" s="1" t="s">
        <v>57</v>
      </c>
      <c r="C49" t="s">
        <v>12</v>
      </c>
      <c r="D49" t="s">
        <v>12</v>
      </c>
      <c r="E49" t="s">
        <v>12</v>
      </c>
      <c r="F49" t="s">
        <v>12</v>
      </c>
      <c r="G49" t="s">
        <v>11</v>
      </c>
      <c r="I49" t="s">
        <v>58</v>
      </c>
      <c r="J49">
        <f t="shared" si="0"/>
        <v>0</v>
      </c>
    </row>
    <row r="50" spans="1:11">
      <c r="A50" s="1" t="s">
        <v>59</v>
      </c>
      <c r="C50" t="s">
        <v>12</v>
      </c>
      <c r="D50" t="s">
        <v>12</v>
      </c>
      <c r="F50" t="s">
        <v>11</v>
      </c>
      <c r="G50" t="s">
        <v>12</v>
      </c>
      <c r="I50" t="s">
        <v>35</v>
      </c>
      <c r="J50">
        <f t="shared" si="0"/>
        <v>1</v>
      </c>
      <c r="K50" t="s">
        <v>240</v>
      </c>
    </row>
    <row r="51" spans="1:11">
      <c r="A51" s="1" t="s">
        <v>60</v>
      </c>
      <c r="C51" t="s">
        <v>12</v>
      </c>
      <c r="D51" t="s">
        <v>12</v>
      </c>
      <c r="E51" t="s">
        <v>12</v>
      </c>
      <c r="F51" t="s">
        <v>11</v>
      </c>
      <c r="J51">
        <f t="shared" si="0"/>
        <v>1</v>
      </c>
      <c r="K51" t="s">
        <v>225</v>
      </c>
    </row>
    <row r="52" spans="1:11">
      <c r="A52" s="1" t="s">
        <v>61</v>
      </c>
      <c r="C52" t="s">
        <v>11</v>
      </c>
      <c r="D52" t="s">
        <v>12</v>
      </c>
      <c r="E52" t="s">
        <v>12</v>
      </c>
      <c r="F52" t="s">
        <v>12</v>
      </c>
      <c r="J52">
        <f t="shared" si="0"/>
        <v>1</v>
      </c>
      <c r="K52" t="s">
        <v>225</v>
      </c>
    </row>
    <row r="53" spans="1:11">
      <c r="A53" s="1" t="s">
        <v>62</v>
      </c>
      <c r="D53" t="s">
        <v>12</v>
      </c>
      <c r="E53" t="s">
        <v>12</v>
      </c>
      <c r="F53" t="s">
        <v>12</v>
      </c>
      <c r="G53" t="s">
        <v>11</v>
      </c>
      <c r="J53">
        <f t="shared" si="0"/>
        <v>1</v>
      </c>
      <c r="K53" t="s">
        <v>229</v>
      </c>
    </row>
    <row r="54" spans="1:11">
      <c r="A54" s="1" t="s">
        <v>63</v>
      </c>
      <c r="C54" t="s">
        <v>12</v>
      </c>
      <c r="D54" t="s">
        <v>12</v>
      </c>
      <c r="F54" t="s">
        <v>11</v>
      </c>
      <c r="J54">
        <f t="shared" si="0"/>
        <v>2</v>
      </c>
      <c r="K54" t="s">
        <v>228</v>
      </c>
    </row>
    <row r="55" spans="1:11">
      <c r="A55" s="1" t="s">
        <v>64</v>
      </c>
      <c r="C55" t="s">
        <v>12</v>
      </c>
      <c r="D55" t="s">
        <v>12</v>
      </c>
      <c r="E55" t="s">
        <v>11</v>
      </c>
      <c r="F55" t="s">
        <v>12</v>
      </c>
      <c r="J55">
        <f t="shared" si="0"/>
        <v>1</v>
      </c>
      <c r="K55" t="s">
        <v>225</v>
      </c>
    </row>
    <row r="56" spans="1:11">
      <c r="A56" s="1" t="s">
        <v>65</v>
      </c>
      <c r="C56" t="s">
        <v>12</v>
      </c>
      <c r="D56" t="s">
        <v>12</v>
      </c>
      <c r="E56" t="s">
        <v>12</v>
      </c>
      <c r="F56" t="s">
        <v>11</v>
      </c>
      <c r="G56" t="s">
        <v>12</v>
      </c>
      <c r="J56">
        <f t="shared" si="0"/>
        <v>0</v>
      </c>
    </row>
    <row r="57" spans="1:11">
      <c r="A57" s="1" t="s">
        <v>66</v>
      </c>
      <c r="C57" t="s">
        <v>12</v>
      </c>
      <c r="D57" t="s">
        <v>11</v>
      </c>
      <c r="E57" t="s">
        <v>12</v>
      </c>
      <c r="F57" t="s">
        <v>12</v>
      </c>
      <c r="G57" t="s">
        <v>12</v>
      </c>
      <c r="J57">
        <f t="shared" si="0"/>
        <v>0</v>
      </c>
    </row>
    <row r="58" spans="1:11">
      <c r="A58" s="1" t="s">
        <v>67</v>
      </c>
      <c r="C58" t="s">
        <v>12</v>
      </c>
      <c r="D58" t="s">
        <v>12</v>
      </c>
      <c r="E58" t="s">
        <v>12</v>
      </c>
      <c r="F58" t="s">
        <v>11</v>
      </c>
      <c r="J58">
        <f t="shared" si="0"/>
        <v>1</v>
      </c>
      <c r="K58" t="s">
        <v>225</v>
      </c>
    </row>
    <row r="59" spans="1:11">
      <c r="A59" s="1" t="s">
        <v>68</v>
      </c>
      <c r="C59" t="s">
        <v>12</v>
      </c>
      <c r="D59" t="s">
        <v>12</v>
      </c>
      <c r="E59" t="s">
        <v>12</v>
      </c>
      <c r="F59" t="s">
        <v>12</v>
      </c>
      <c r="G59" t="s">
        <v>11</v>
      </c>
      <c r="J59">
        <f t="shared" si="0"/>
        <v>0</v>
      </c>
    </row>
    <row r="60" spans="1:11">
      <c r="A60" s="1" t="s">
        <v>69</v>
      </c>
      <c r="C60" t="s">
        <v>12</v>
      </c>
      <c r="D60" t="s">
        <v>11</v>
      </c>
      <c r="E60" t="s">
        <v>12</v>
      </c>
      <c r="F60" t="s">
        <v>12</v>
      </c>
      <c r="J60">
        <f t="shared" si="0"/>
        <v>1</v>
      </c>
      <c r="K60" t="s">
        <v>225</v>
      </c>
    </row>
    <row r="61" spans="1:11">
      <c r="A61" s="1" t="s">
        <v>70</v>
      </c>
      <c r="C61" t="s">
        <v>12</v>
      </c>
      <c r="D61" t="s">
        <v>12</v>
      </c>
      <c r="E61" t="s">
        <v>11</v>
      </c>
      <c r="F61" t="s">
        <v>12</v>
      </c>
      <c r="J61">
        <f t="shared" si="0"/>
        <v>1</v>
      </c>
      <c r="K61" t="s">
        <v>225</v>
      </c>
    </row>
    <row r="62" spans="1:11">
      <c r="A62" s="1" t="s">
        <v>71</v>
      </c>
      <c r="C62" t="s">
        <v>12</v>
      </c>
      <c r="D62" t="s">
        <v>12</v>
      </c>
      <c r="E62" t="s">
        <v>11</v>
      </c>
      <c r="I62" t="s">
        <v>35</v>
      </c>
      <c r="J62">
        <f t="shared" si="0"/>
        <v>2</v>
      </c>
      <c r="K62" t="s">
        <v>236</v>
      </c>
    </row>
    <row r="63" spans="1:11">
      <c r="A63" s="1" t="s">
        <v>72</v>
      </c>
      <c r="C63" t="s">
        <v>12</v>
      </c>
      <c r="D63" t="s">
        <v>12</v>
      </c>
      <c r="E63" t="s">
        <v>12</v>
      </c>
      <c r="F63" t="s">
        <v>12</v>
      </c>
      <c r="G63" t="s">
        <v>11</v>
      </c>
      <c r="J63">
        <f t="shared" si="0"/>
        <v>0</v>
      </c>
    </row>
    <row r="64" spans="1:11">
      <c r="A64" s="1" t="s">
        <v>73</v>
      </c>
      <c r="D64" t="s">
        <v>11</v>
      </c>
      <c r="E64" t="s">
        <v>12</v>
      </c>
      <c r="F64" t="s">
        <v>12</v>
      </c>
      <c r="I64" t="s">
        <v>35</v>
      </c>
      <c r="J64">
        <f t="shared" si="0"/>
        <v>2</v>
      </c>
      <c r="K64" t="s">
        <v>227</v>
      </c>
    </row>
    <row r="65" spans="1:11">
      <c r="A65" s="1" t="s">
        <v>74</v>
      </c>
      <c r="C65" t="s">
        <v>12</v>
      </c>
      <c r="D65" t="s">
        <v>12</v>
      </c>
      <c r="E65" t="s">
        <v>12</v>
      </c>
      <c r="F65" t="s">
        <v>12</v>
      </c>
      <c r="G65" t="s">
        <v>11</v>
      </c>
      <c r="J65">
        <f t="shared" si="0"/>
        <v>0</v>
      </c>
    </row>
    <row r="66" spans="1:11">
      <c r="A66" s="1" t="s">
        <v>75</v>
      </c>
      <c r="C66" t="s">
        <v>11</v>
      </c>
      <c r="D66" t="s">
        <v>12</v>
      </c>
      <c r="E66" t="s">
        <v>12</v>
      </c>
      <c r="F66" t="s">
        <v>12</v>
      </c>
      <c r="J66">
        <f t="shared" si="0"/>
        <v>1</v>
      </c>
      <c r="K66" t="s">
        <v>225</v>
      </c>
    </row>
    <row r="67" spans="1:11">
      <c r="A67" s="1" t="s">
        <v>76</v>
      </c>
      <c r="C67" t="s">
        <v>12</v>
      </c>
      <c r="D67" t="s">
        <v>11</v>
      </c>
      <c r="E67" t="s">
        <v>12</v>
      </c>
      <c r="F67" t="s">
        <v>12</v>
      </c>
      <c r="J67">
        <f t="shared" si="0"/>
        <v>1</v>
      </c>
      <c r="K67" t="s">
        <v>225</v>
      </c>
    </row>
    <row r="68" spans="1:11">
      <c r="A68" s="1" t="s">
        <v>77</v>
      </c>
      <c r="D68" t="s">
        <v>12</v>
      </c>
      <c r="E68" t="s">
        <v>12</v>
      </c>
      <c r="F68" t="s">
        <v>12</v>
      </c>
      <c r="H68" t="s">
        <v>80</v>
      </c>
      <c r="J68">
        <f t="shared" si="0"/>
        <v>2</v>
      </c>
    </row>
    <row r="69" spans="1:11">
      <c r="A69" s="1"/>
    </row>
    <row r="70" spans="1:11">
      <c r="A70" s="1"/>
    </row>
    <row r="71" spans="1:11">
      <c r="A71" s="1"/>
    </row>
    <row r="72" spans="1:11">
      <c r="A72" s="1"/>
    </row>
    <row r="73" spans="1:11">
      <c r="A73" s="1"/>
    </row>
    <row r="74" spans="1:11">
      <c r="A74" s="1"/>
    </row>
    <row r="75" spans="1:11">
      <c r="A75" s="1"/>
    </row>
    <row r="76" spans="1:11">
      <c r="A76" s="1"/>
    </row>
    <row r="77" spans="1:11">
      <c r="A77" s="1"/>
    </row>
    <row r="78" spans="1:11">
      <c r="A78" s="1"/>
    </row>
    <row r="79" spans="1:11">
      <c r="A79" s="1"/>
    </row>
    <row r="80" spans="1:1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</sheetData>
  <hyperlinks>
    <hyperlink ref="A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baseColWidth="10" defaultRowHeight="15" x14ac:dyDescent="0"/>
  <cols>
    <col min="1" max="1" width="28" customWidth="1"/>
    <col min="3" max="7" width="15" customWidth="1"/>
    <col min="8" max="8" width="19.6640625" customWidth="1"/>
    <col min="9" max="9" width="16" customWidth="1"/>
    <col min="10" max="10" width="20.6640625" customWidth="1"/>
  </cols>
  <sheetData>
    <row r="1" spans="1:16">
      <c r="A1" t="s">
        <v>85</v>
      </c>
      <c r="B1" s="2" t="s">
        <v>6</v>
      </c>
      <c r="C1" s="2" t="s">
        <v>3</v>
      </c>
      <c r="D1" s="2" t="s">
        <v>5</v>
      </c>
      <c r="E1" s="2" t="s">
        <v>4</v>
      </c>
      <c r="F1" s="2" t="s">
        <v>2</v>
      </c>
      <c r="G1" s="2"/>
      <c r="H1" s="2" t="s">
        <v>78</v>
      </c>
      <c r="I1" s="2" t="s">
        <v>81</v>
      </c>
      <c r="J1" s="2" t="s">
        <v>82</v>
      </c>
    </row>
    <row r="2" spans="1:16">
      <c r="A2" s="11" t="s">
        <v>86</v>
      </c>
      <c r="B2" s="2" t="s">
        <v>8</v>
      </c>
      <c r="G2" s="2" t="s">
        <v>244</v>
      </c>
    </row>
    <row r="3" spans="1:16">
      <c r="B3" s="2" t="s">
        <v>9</v>
      </c>
      <c r="G3" s="2" t="s">
        <v>245</v>
      </c>
      <c r="J3" s="4" t="s">
        <v>238</v>
      </c>
      <c r="K3" s="4" t="s">
        <v>229</v>
      </c>
      <c r="L3" s="4" t="s">
        <v>193</v>
      </c>
      <c r="M3" s="4" t="s">
        <v>240</v>
      </c>
      <c r="N3" s="4" t="s">
        <v>226</v>
      </c>
    </row>
    <row r="4" spans="1:16">
      <c r="B4" s="2"/>
      <c r="J4" s="10"/>
      <c r="K4" s="6">
        <f>COUNTIF($K$7:$K$76, "B")</f>
        <v>1</v>
      </c>
      <c r="L4" s="6">
        <f>COUNTIF($K$7:$K$76, "D")</f>
        <v>1</v>
      </c>
      <c r="M4" s="6">
        <f>COUNTIF($K$7:$K$76, "HM")</f>
        <v>6</v>
      </c>
      <c r="N4" s="6">
        <f>COUNTIF($K$7:$K$76, "H")</f>
        <v>2</v>
      </c>
    </row>
    <row r="5" spans="1:16">
      <c r="B5" s="2"/>
      <c r="J5" s="4" t="s">
        <v>239</v>
      </c>
      <c r="K5" s="2" t="s">
        <v>230</v>
      </c>
      <c r="L5" s="2" t="s">
        <v>231</v>
      </c>
      <c r="M5" s="2" t="s">
        <v>232</v>
      </c>
      <c r="N5" s="2" t="s">
        <v>233</v>
      </c>
      <c r="O5" s="2" t="s">
        <v>234</v>
      </c>
      <c r="P5" s="2" t="s">
        <v>237</v>
      </c>
    </row>
    <row r="6" spans="1:16">
      <c r="A6" s="2" t="s">
        <v>7</v>
      </c>
      <c r="K6" s="6">
        <f>COUNTIF($K$7:$K$76, "B/D")</f>
        <v>0</v>
      </c>
      <c r="L6" s="6">
        <f>COUNTIF($K$7:$K$76, "B/HM")</f>
        <v>0</v>
      </c>
      <c r="M6" s="6">
        <f>COUNTIF($K$7:$K$76, "B/H")</f>
        <v>0</v>
      </c>
      <c r="N6" s="6">
        <f>COUNTIF($K$7:$K$76, "D/HM")</f>
        <v>0</v>
      </c>
      <c r="O6" s="6">
        <f>COUNTIF($K$7:$K$76, "D/H")</f>
        <v>0</v>
      </c>
      <c r="P6" s="6">
        <f>COUNTIF($K$7:$K$76, "HM/H")</f>
        <v>0</v>
      </c>
    </row>
    <row r="7" spans="1:16">
      <c r="A7" s="1" t="s">
        <v>87</v>
      </c>
      <c r="C7" t="s">
        <v>12</v>
      </c>
      <c r="D7" t="s">
        <v>12</v>
      </c>
      <c r="E7" t="s">
        <v>12</v>
      </c>
      <c r="F7" t="s">
        <v>11</v>
      </c>
      <c r="J7">
        <f>COUNTBLANK(C7:F7)</f>
        <v>0</v>
      </c>
    </row>
    <row r="8" spans="1:16">
      <c r="A8" s="1" t="s">
        <v>88</v>
      </c>
      <c r="C8" t="s">
        <v>11</v>
      </c>
      <c r="D8" t="s">
        <v>12</v>
      </c>
      <c r="E8" t="s">
        <v>12</v>
      </c>
      <c r="F8" t="s">
        <v>12</v>
      </c>
      <c r="J8">
        <f t="shared" ref="J8:J71" si="0">COUNTBLANK(C8:F8)</f>
        <v>0</v>
      </c>
    </row>
    <row r="9" spans="1:16">
      <c r="A9" s="1" t="s">
        <v>89</v>
      </c>
      <c r="C9" t="s">
        <v>11</v>
      </c>
      <c r="D9" t="s">
        <v>12</v>
      </c>
      <c r="E9" t="s">
        <v>12</v>
      </c>
      <c r="F9" t="s">
        <v>12</v>
      </c>
      <c r="J9">
        <f t="shared" si="0"/>
        <v>0</v>
      </c>
    </row>
    <row r="10" spans="1:16">
      <c r="A10" s="1" t="s">
        <v>90</v>
      </c>
      <c r="C10" t="s">
        <v>12</v>
      </c>
      <c r="D10" t="s">
        <v>12</v>
      </c>
      <c r="E10" t="s">
        <v>12</v>
      </c>
      <c r="F10" t="s">
        <v>11</v>
      </c>
      <c r="J10">
        <f t="shared" si="0"/>
        <v>0</v>
      </c>
    </row>
    <row r="11" spans="1:16">
      <c r="A11" s="1" t="s">
        <v>91</v>
      </c>
      <c r="C11" t="s">
        <v>11</v>
      </c>
      <c r="D11" t="s">
        <v>12</v>
      </c>
      <c r="E11" t="s">
        <v>12</v>
      </c>
      <c r="F11" t="s">
        <v>12</v>
      </c>
      <c r="J11">
        <f t="shared" si="0"/>
        <v>0</v>
      </c>
    </row>
    <row r="12" spans="1:16">
      <c r="A12" s="1" t="s">
        <v>92</v>
      </c>
      <c r="C12" t="s">
        <v>12</v>
      </c>
      <c r="D12" t="s">
        <v>12</v>
      </c>
      <c r="E12" t="s">
        <v>11</v>
      </c>
      <c r="F12" t="s">
        <v>12</v>
      </c>
      <c r="J12">
        <f t="shared" si="0"/>
        <v>0</v>
      </c>
    </row>
    <row r="13" spans="1:16">
      <c r="A13" s="1" t="s">
        <v>93</v>
      </c>
      <c r="C13" t="s">
        <v>12</v>
      </c>
      <c r="D13" t="s">
        <v>12</v>
      </c>
      <c r="E13" t="s">
        <v>12</v>
      </c>
      <c r="F13" t="s">
        <v>11</v>
      </c>
      <c r="J13">
        <f t="shared" si="0"/>
        <v>0</v>
      </c>
    </row>
    <row r="14" spans="1:16">
      <c r="A14" s="1" t="s">
        <v>94</v>
      </c>
      <c r="C14" t="s">
        <v>12</v>
      </c>
      <c r="D14" t="s">
        <v>12</v>
      </c>
      <c r="E14" t="s">
        <v>11</v>
      </c>
      <c r="F14" t="s">
        <v>12</v>
      </c>
      <c r="J14">
        <f t="shared" si="0"/>
        <v>0</v>
      </c>
    </row>
    <row r="15" spans="1:16">
      <c r="A15" s="1" t="s">
        <v>95</v>
      </c>
      <c r="C15" t="s">
        <v>12</v>
      </c>
      <c r="E15" t="s">
        <v>11</v>
      </c>
      <c r="F15" t="s">
        <v>12</v>
      </c>
      <c r="I15" t="s">
        <v>35</v>
      </c>
      <c r="J15">
        <f t="shared" si="0"/>
        <v>1</v>
      </c>
      <c r="K15" t="s">
        <v>193</v>
      </c>
    </row>
    <row r="16" spans="1:16">
      <c r="A16" s="1" t="s">
        <v>96</v>
      </c>
      <c r="C16" t="s">
        <v>11</v>
      </c>
      <c r="D16" t="s">
        <v>12</v>
      </c>
      <c r="E16" t="s">
        <v>12</v>
      </c>
      <c r="I16" t="s">
        <v>35</v>
      </c>
      <c r="J16">
        <f t="shared" si="0"/>
        <v>1</v>
      </c>
      <c r="K16" t="s">
        <v>226</v>
      </c>
    </row>
    <row r="17" spans="1:11">
      <c r="A17" s="1" t="s">
        <v>97</v>
      </c>
      <c r="F17" t="s">
        <v>11</v>
      </c>
      <c r="H17" t="s">
        <v>98</v>
      </c>
      <c r="I17" t="s">
        <v>35</v>
      </c>
      <c r="J17">
        <f t="shared" si="0"/>
        <v>3</v>
      </c>
    </row>
    <row r="18" spans="1:11">
      <c r="A18" s="1" t="s">
        <v>99</v>
      </c>
      <c r="D18" t="s">
        <v>12</v>
      </c>
      <c r="E18" t="s">
        <v>12</v>
      </c>
      <c r="F18" t="s">
        <v>11</v>
      </c>
      <c r="H18" t="s">
        <v>100</v>
      </c>
      <c r="J18">
        <f t="shared" si="0"/>
        <v>1</v>
      </c>
    </row>
    <row r="19" spans="1:11">
      <c r="A19" s="1" t="s">
        <v>101</v>
      </c>
      <c r="C19" t="s">
        <v>11</v>
      </c>
      <c r="D19" t="s">
        <v>12</v>
      </c>
      <c r="E19" t="s">
        <v>12</v>
      </c>
      <c r="F19" t="s">
        <v>12</v>
      </c>
      <c r="J19">
        <f t="shared" si="0"/>
        <v>0</v>
      </c>
    </row>
    <row r="20" spans="1:11">
      <c r="A20" s="1" t="s">
        <v>102</v>
      </c>
      <c r="C20" t="s">
        <v>12</v>
      </c>
      <c r="D20" t="s">
        <v>11</v>
      </c>
      <c r="E20" t="s">
        <v>12</v>
      </c>
      <c r="F20" t="s">
        <v>12</v>
      </c>
      <c r="J20">
        <f t="shared" si="0"/>
        <v>0</v>
      </c>
    </row>
    <row r="21" spans="1:11">
      <c r="A21" s="1" t="s">
        <v>103</v>
      </c>
      <c r="C21" t="s">
        <v>12</v>
      </c>
      <c r="D21" t="s">
        <v>12</v>
      </c>
      <c r="E21" t="s">
        <v>11</v>
      </c>
      <c r="F21" t="s">
        <v>12</v>
      </c>
      <c r="J21">
        <f t="shared" si="0"/>
        <v>0</v>
      </c>
    </row>
    <row r="22" spans="1:11">
      <c r="A22" s="1" t="s">
        <v>90</v>
      </c>
      <c r="C22" t="s">
        <v>12</v>
      </c>
      <c r="D22" t="s">
        <v>11</v>
      </c>
      <c r="F22" t="s">
        <v>12</v>
      </c>
      <c r="I22" t="s">
        <v>35</v>
      </c>
      <c r="J22">
        <f t="shared" si="0"/>
        <v>1</v>
      </c>
      <c r="K22" t="s">
        <v>240</v>
      </c>
    </row>
    <row r="23" spans="1:11">
      <c r="A23" s="1" t="s">
        <v>104</v>
      </c>
      <c r="C23" t="s">
        <v>12</v>
      </c>
      <c r="D23" t="s">
        <v>12</v>
      </c>
      <c r="E23" t="s">
        <v>12</v>
      </c>
      <c r="F23" t="s">
        <v>11</v>
      </c>
      <c r="H23" t="s">
        <v>105</v>
      </c>
      <c r="J23">
        <f t="shared" si="0"/>
        <v>0</v>
      </c>
    </row>
    <row r="24" spans="1:11">
      <c r="A24" s="1" t="s">
        <v>106</v>
      </c>
      <c r="C24" t="s">
        <v>12</v>
      </c>
      <c r="D24" t="s">
        <v>11</v>
      </c>
      <c r="E24" t="s">
        <v>12</v>
      </c>
      <c r="F24" t="s">
        <v>12</v>
      </c>
      <c r="J24">
        <f t="shared" si="0"/>
        <v>0</v>
      </c>
    </row>
    <row r="25" spans="1:11">
      <c r="A25" s="1" t="s">
        <v>107</v>
      </c>
      <c r="D25" t="s">
        <v>12</v>
      </c>
      <c r="F25" t="s">
        <v>11</v>
      </c>
      <c r="H25" t="s">
        <v>108</v>
      </c>
      <c r="J25">
        <f t="shared" si="0"/>
        <v>2</v>
      </c>
    </row>
    <row r="26" spans="1:11">
      <c r="A26" s="1" t="s">
        <v>109</v>
      </c>
      <c r="C26" t="s">
        <v>12</v>
      </c>
      <c r="D26" t="s">
        <v>11</v>
      </c>
      <c r="E26" t="s">
        <v>12</v>
      </c>
      <c r="F26" t="s">
        <v>12</v>
      </c>
      <c r="J26">
        <f t="shared" si="0"/>
        <v>0</v>
      </c>
    </row>
    <row r="27" spans="1:11">
      <c r="A27" s="1" t="s">
        <v>110</v>
      </c>
      <c r="C27" t="s">
        <v>12</v>
      </c>
      <c r="D27" t="s">
        <v>12</v>
      </c>
      <c r="F27" t="s">
        <v>11</v>
      </c>
      <c r="I27" t="s">
        <v>35</v>
      </c>
      <c r="J27">
        <f t="shared" si="0"/>
        <v>1</v>
      </c>
      <c r="K27" t="s">
        <v>240</v>
      </c>
    </row>
    <row r="28" spans="1:11">
      <c r="A28" s="1" t="s">
        <v>111</v>
      </c>
      <c r="C28" t="s">
        <v>11</v>
      </c>
      <c r="D28" t="s">
        <v>12</v>
      </c>
      <c r="F28" t="s">
        <v>113</v>
      </c>
      <c r="H28" t="s">
        <v>112</v>
      </c>
      <c r="J28">
        <f t="shared" si="0"/>
        <v>1</v>
      </c>
      <c r="K28" t="s">
        <v>240</v>
      </c>
    </row>
    <row r="29" spans="1:11">
      <c r="A29" s="1" t="s">
        <v>114</v>
      </c>
      <c r="D29" t="s">
        <v>11</v>
      </c>
      <c r="E29" t="s">
        <v>12</v>
      </c>
      <c r="F29" t="s">
        <v>12</v>
      </c>
      <c r="I29" t="s">
        <v>35</v>
      </c>
      <c r="J29">
        <f t="shared" si="0"/>
        <v>1</v>
      </c>
      <c r="K29" t="s">
        <v>229</v>
      </c>
    </row>
    <row r="30" spans="1:11">
      <c r="A30" s="1" t="s">
        <v>115</v>
      </c>
      <c r="C30" t="s">
        <v>12</v>
      </c>
      <c r="D30" t="s">
        <v>12</v>
      </c>
      <c r="E30" t="s">
        <v>12</v>
      </c>
      <c r="F30" t="s">
        <v>11</v>
      </c>
      <c r="J30">
        <f t="shared" si="0"/>
        <v>0</v>
      </c>
    </row>
    <row r="31" spans="1:11">
      <c r="A31" s="1" t="s">
        <v>116</v>
      </c>
      <c r="C31" t="s">
        <v>12</v>
      </c>
      <c r="D31" t="s">
        <v>12</v>
      </c>
      <c r="E31" t="s">
        <v>11</v>
      </c>
      <c r="F31" t="s">
        <v>12</v>
      </c>
      <c r="J31">
        <f t="shared" si="0"/>
        <v>0</v>
      </c>
    </row>
    <row r="32" spans="1:11">
      <c r="A32" s="1" t="s">
        <v>117</v>
      </c>
      <c r="C32" t="s">
        <v>12</v>
      </c>
      <c r="D32" t="s">
        <v>12</v>
      </c>
      <c r="E32" t="s">
        <v>118</v>
      </c>
      <c r="F32" t="s">
        <v>11</v>
      </c>
      <c r="H32" t="s">
        <v>105</v>
      </c>
      <c r="J32">
        <f t="shared" si="0"/>
        <v>0</v>
      </c>
    </row>
    <row r="33" spans="1:11">
      <c r="A33" s="1" t="s">
        <v>119</v>
      </c>
      <c r="C33" t="s">
        <v>12</v>
      </c>
      <c r="D33" t="s">
        <v>12</v>
      </c>
      <c r="E33" t="s">
        <v>11</v>
      </c>
      <c r="F33" t="s">
        <v>12</v>
      </c>
      <c r="J33">
        <f t="shared" si="0"/>
        <v>0</v>
      </c>
    </row>
    <row r="34" spans="1:11">
      <c r="A34" s="1" t="s">
        <v>120</v>
      </c>
      <c r="C34" t="s">
        <v>12</v>
      </c>
      <c r="D34" t="s">
        <v>11</v>
      </c>
      <c r="E34" t="s">
        <v>12</v>
      </c>
      <c r="F34" t="s">
        <v>12</v>
      </c>
      <c r="J34">
        <f t="shared" si="0"/>
        <v>0</v>
      </c>
    </row>
    <row r="35" spans="1:11">
      <c r="A35" s="1" t="s">
        <v>121</v>
      </c>
      <c r="C35" t="s">
        <v>12</v>
      </c>
      <c r="D35" t="s">
        <v>12</v>
      </c>
      <c r="E35" t="s">
        <v>11</v>
      </c>
      <c r="F35" t="s">
        <v>12</v>
      </c>
      <c r="J35">
        <f t="shared" si="0"/>
        <v>0</v>
      </c>
    </row>
    <row r="36" spans="1:11">
      <c r="A36" s="1" t="s">
        <v>122</v>
      </c>
      <c r="C36" t="s">
        <v>12</v>
      </c>
      <c r="D36" t="s">
        <v>12</v>
      </c>
      <c r="E36" t="s">
        <v>12</v>
      </c>
      <c r="F36" t="s">
        <v>11</v>
      </c>
      <c r="J36">
        <f t="shared" si="0"/>
        <v>0</v>
      </c>
    </row>
    <row r="37" spans="1:11">
      <c r="A37" s="1" t="s">
        <v>123</v>
      </c>
      <c r="C37" t="s">
        <v>12</v>
      </c>
      <c r="D37" t="s">
        <v>12</v>
      </c>
      <c r="E37" t="s">
        <v>11</v>
      </c>
      <c r="F37" t="s">
        <v>12</v>
      </c>
      <c r="J37">
        <f t="shared" si="0"/>
        <v>0</v>
      </c>
    </row>
    <row r="38" spans="1:11">
      <c r="A38" s="1" t="s">
        <v>124</v>
      </c>
      <c r="C38" t="s">
        <v>12</v>
      </c>
      <c r="D38" t="s">
        <v>12</v>
      </c>
      <c r="E38" t="s">
        <v>11</v>
      </c>
      <c r="F38" t="s">
        <v>12</v>
      </c>
      <c r="J38">
        <f t="shared" si="0"/>
        <v>0</v>
      </c>
    </row>
    <row r="39" spans="1:11">
      <c r="A39" s="1" t="s">
        <v>125</v>
      </c>
      <c r="C39" t="s">
        <v>11</v>
      </c>
      <c r="D39" t="s">
        <v>12</v>
      </c>
      <c r="H39" t="s">
        <v>126</v>
      </c>
      <c r="I39" t="s">
        <v>127</v>
      </c>
      <c r="J39">
        <f t="shared" si="0"/>
        <v>2</v>
      </c>
    </row>
    <row r="40" spans="1:11">
      <c r="A40" s="1" t="s">
        <v>128</v>
      </c>
      <c r="C40" t="s">
        <v>12</v>
      </c>
      <c r="D40" t="s">
        <v>12</v>
      </c>
      <c r="E40" t="s">
        <v>12</v>
      </c>
      <c r="F40" t="s">
        <v>11</v>
      </c>
      <c r="J40">
        <f t="shared" si="0"/>
        <v>0</v>
      </c>
    </row>
    <row r="41" spans="1:11">
      <c r="A41" s="1" t="s">
        <v>72</v>
      </c>
      <c r="C41" t="s">
        <v>12</v>
      </c>
      <c r="D41" t="s">
        <v>12</v>
      </c>
      <c r="E41" t="s">
        <v>11</v>
      </c>
      <c r="F41" t="s">
        <v>12</v>
      </c>
      <c r="J41">
        <f t="shared" si="0"/>
        <v>0</v>
      </c>
    </row>
    <row r="42" spans="1:11">
      <c r="A42" s="1" t="s">
        <v>129</v>
      </c>
      <c r="C42" t="s">
        <v>12</v>
      </c>
      <c r="D42" t="s">
        <v>12</v>
      </c>
      <c r="E42" t="s">
        <v>12</v>
      </c>
      <c r="F42" t="s">
        <v>11</v>
      </c>
      <c r="J42">
        <f t="shared" si="0"/>
        <v>0</v>
      </c>
    </row>
    <row r="43" spans="1:11">
      <c r="A43" s="1" t="s">
        <v>130</v>
      </c>
      <c r="C43" t="s">
        <v>12</v>
      </c>
      <c r="D43" t="s">
        <v>12</v>
      </c>
      <c r="F43" t="s">
        <v>11</v>
      </c>
      <c r="I43" t="s">
        <v>131</v>
      </c>
      <c r="J43">
        <f t="shared" si="0"/>
        <v>1</v>
      </c>
      <c r="K43" t="s">
        <v>240</v>
      </c>
    </row>
    <row r="44" spans="1:11">
      <c r="A44" s="1" t="s">
        <v>132</v>
      </c>
      <c r="C44" t="s">
        <v>12</v>
      </c>
      <c r="D44" t="s">
        <v>11</v>
      </c>
      <c r="F44" t="s">
        <v>12</v>
      </c>
      <c r="I44" t="s">
        <v>133</v>
      </c>
      <c r="J44">
        <f t="shared" si="0"/>
        <v>1</v>
      </c>
      <c r="K44" t="s">
        <v>240</v>
      </c>
    </row>
    <row r="45" spans="1:11">
      <c r="A45" s="1" t="s">
        <v>134</v>
      </c>
      <c r="C45" t="s">
        <v>12</v>
      </c>
      <c r="D45" t="s">
        <v>12</v>
      </c>
      <c r="E45" t="s">
        <v>12</v>
      </c>
      <c r="F45" t="s">
        <v>11</v>
      </c>
      <c r="J45">
        <f t="shared" si="0"/>
        <v>0</v>
      </c>
    </row>
    <row r="46" spans="1:11">
      <c r="A46" s="1" t="s">
        <v>135</v>
      </c>
      <c r="C46" t="s">
        <v>12</v>
      </c>
      <c r="D46" t="s">
        <v>12</v>
      </c>
      <c r="E46" t="s">
        <v>11</v>
      </c>
      <c r="F46" t="s">
        <v>12</v>
      </c>
      <c r="J46">
        <f t="shared" si="0"/>
        <v>0</v>
      </c>
    </row>
    <row r="47" spans="1:11">
      <c r="A47" s="1" t="s">
        <v>136</v>
      </c>
      <c r="C47" t="s">
        <v>11</v>
      </c>
      <c r="D47" t="s">
        <v>12</v>
      </c>
      <c r="E47" t="s">
        <v>12</v>
      </c>
      <c r="F47" t="s">
        <v>12</v>
      </c>
      <c r="J47">
        <f t="shared" si="0"/>
        <v>0</v>
      </c>
    </row>
    <row r="48" spans="1:11">
      <c r="A48" s="1" t="s">
        <v>137</v>
      </c>
      <c r="C48" t="s">
        <v>12</v>
      </c>
      <c r="D48" t="s">
        <v>12</v>
      </c>
      <c r="E48" t="s">
        <v>11</v>
      </c>
      <c r="F48" t="s">
        <v>12</v>
      </c>
      <c r="J48">
        <f t="shared" si="0"/>
        <v>0</v>
      </c>
    </row>
    <row r="49" spans="1:11">
      <c r="A49" s="1" t="s">
        <v>138</v>
      </c>
      <c r="C49" t="s">
        <v>12</v>
      </c>
      <c r="D49" t="s">
        <v>12</v>
      </c>
      <c r="E49" t="s">
        <v>12</v>
      </c>
      <c r="F49" t="s">
        <v>12</v>
      </c>
      <c r="H49" t="s">
        <v>105</v>
      </c>
      <c r="J49">
        <f t="shared" si="0"/>
        <v>0</v>
      </c>
    </row>
    <row r="50" spans="1:11">
      <c r="A50" s="1" t="s">
        <v>139</v>
      </c>
      <c r="C50" t="s">
        <v>12</v>
      </c>
      <c r="D50" t="s">
        <v>12</v>
      </c>
      <c r="E50" t="s">
        <v>11</v>
      </c>
      <c r="F50" t="s">
        <v>12</v>
      </c>
      <c r="J50">
        <f t="shared" si="0"/>
        <v>0</v>
      </c>
    </row>
    <row r="51" spans="1:11">
      <c r="A51" s="1" t="s">
        <v>140</v>
      </c>
      <c r="C51" t="s">
        <v>12</v>
      </c>
      <c r="D51" t="s">
        <v>11</v>
      </c>
      <c r="E51" t="s">
        <v>12</v>
      </c>
      <c r="F51" t="s">
        <v>12</v>
      </c>
      <c r="J51">
        <f t="shared" si="0"/>
        <v>0</v>
      </c>
    </row>
    <row r="52" spans="1:11">
      <c r="A52" s="1" t="s">
        <v>141</v>
      </c>
      <c r="C52" t="s">
        <v>11</v>
      </c>
      <c r="D52" t="s">
        <v>12</v>
      </c>
      <c r="E52" t="s">
        <v>12</v>
      </c>
      <c r="F52" t="s">
        <v>12</v>
      </c>
      <c r="J52">
        <f t="shared" si="0"/>
        <v>0</v>
      </c>
    </row>
    <row r="53" spans="1:11">
      <c r="A53" s="1" t="s">
        <v>142</v>
      </c>
      <c r="C53" t="s">
        <v>12</v>
      </c>
      <c r="D53" t="s">
        <v>11</v>
      </c>
      <c r="E53" t="s">
        <v>12</v>
      </c>
      <c r="F53" t="s">
        <v>12</v>
      </c>
      <c r="J53">
        <f t="shared" si="0"/>
        <v>0</v>
      </c>
    </row>
    <row r="54" spans="1:11">
      <c r="A54" s="1" t="s">
        <v>143</v>
      </c>
      <c r="C54" t="s">
        <v>12</v>
      </c>
      <c r="D54" t="s">
        <v>11</v>
      </c>
      <c r="E54" t="s">
        <v>12</v>
      </c>
      <c r="F54" t="s">
        <v>12</v>
      </c>
      <c r="J54">
        <f t="shared" si="0"/>
        <v>0</v>
      </c>
    </row>
    <row r="55" spans="1:11">
      <c r="A55" s="1" t="s">
        <v>144</v>
      </c>
      <c r="C55" t="s">
        <v>12</v>
      </c>
      <c r="D55" t="s">
        <v>12</v>
      </c>
      <c r="E55" t="s">
        <v>11</v>
      </c>
      <c r="F55" t="s">
        <v>12</v>
      </c>
      <c r="J55">
        <f t="shared" si="0"/>
        <v>0</v>
      </c>
    </row>
    <row r="56" spans="1:11">
      <c r="A56" s="1" t="s">
        <v>145</v>
      </c>
      <c r="C56" t="s">
        <v>12</v>
      </c>
      <c r="D56" t="s">
        <v>12</v>
      </c>
      <c r="E56" t="s">
        <v>11</v>
      </c>
      <c r="F56" t="s">
        <v>12</v>
      </c>
      <c r="J56">
        <f t="shared" si="0"/>
        <v>0</v>
      </c>
    </row>
    <row r="57" spans="1:11">
      <c r="A57" s="1" t="s">
        <v>146</v>
      </c>
      <c r="C57" t="s">
        <v>12</v>
      </c>
      <c r="D57" t="s">
        <v>12</v>
      </c>
      <c r="E57" t="s">
        <v>12</v>
      </c>
      <c r="F57" t="s">
        <v>11</v>
      </c>
      <c r="J57">
        <f t="shared" si="0"/>
        <v>0</v>
      </c>
    </row>
    <row r="58" spans="1:11">
      <c r="A58" s="1" t="s">
        <v>147</v>
      </c>
      <c r="C58" t="s">
        <v>12</v>
      </c>
      <c r="D58" t="s">
        <v>12</v>
      </c>
      <c r="E58" t="s">
        <v>11</v>
      </c>
      <c r="F58" t="s">
        <v>12</v>
      </c>
      <c r="J58">
        <f t="shared" si="0"/>
        <v>0</v>
      </c>
    </row>
    <row r="59" spans="1:11">
      <c r="A59" s="1" t="s">
        <v>148</v>
      </c>
      <c r="C59" t="s">
        <v>11</v>
      </c>
      <c r="D59" t="s">
        <v>12</v>
      </c>
      <c r="E59" t="s">
        <v>12</v>
      </c>
      <c r="F59" t="s">
        <v>12</v>
      </c>
      <c r="J59">
        <f t="shared" si="0"/>
        <v>0</v>
      </c>
    </row>
    <row r="60" spans="1:11">
      <c r="A60" s="1" t="s">
        <v>149</v>
      </c>
      <c r="C60" t="s">
        <v>12</v>
      </c>
      <c r="D60" t="s">
        <v>11</v>
      </c>
      <c r="E60" t="s">
        <v>12</v>
      </c>
      <c r="F60" t="s">
        <v>12</v>
      </c>
      <c r="J60">
        <f t="shared" si="0"/>
        <v>0</v>
      </c>
    </row>
    <row r="61" spans="1:11">
      <c r="A61" s="1" t="s">
        <v>150</v>
      </c>
      <c r="C61" t="s">
        <v>11</v>
      </c>
      <c r="D61" t="s">
        <v>12</v>
      </c>
      <c r="E61" t="s">
        <v>12</v>
      </c>
      <c r="F61" t="s">
        <v>12</v>
      </c>
      <c r="J61">
        <f t="shared" si="0"/>
        <v>0</v>
      </c>
    </row>
    <row r="62" spans="1:11">
      <c r="A62" s="1" t="s">
        <v>151</v>
      </c>
      <c r="C62" t="s">
        <v>12</v>
      </c>
      <c r="D62" t="s">
        <v>11</v>
      </c>
      <c r="E62" t="s">
        <v>12</v>
      </c>
      <c r="F62" t="s">
        <v>12</v>
      </c>
      <c r="J62">
        <f t="shared" si="0"/>
        <v>0</v>
      </c>
    </row>
    <row r="63" spans="1:11">
      <c r="A63" s="1" t="s">
        <v>152</v>
      </c>
      <c r="C63" t="s">
        <v>11</v>
      </c>
      <c r="D63" t="s">
        <v>12</v>
      </c>
      <c r="E63" t="s">
        <v>12</v>
      </c>
      <c r="I63" t="s">
        <v>35</v>
      </c>
      <c r="J63">
        <f t="shared" si="0"/>
        <v>1</v>
      </c>
      <c r="K63" t="s">
        <v>226</v>
      </c>
    </row>
    <row r="64" spans="1:11">
      <c r="A64" s="1" t="s">
        <v>154</v>
      </c>
      <c r="C64" t="s">
        <v>12</v>
      </c>
      <c r="D64" t="s">
        <v>12</v>
      </c>
      <c r="F64" t="s">
        <v>11</v>
      </c>
      <c r="I64" t="s">
        <v>155</v>
      </c>
      <c r="J64">
        <f t="shared" si="0"/>
        <v>1</v>
      </c>
      <c r="K64" t="s">
        <v>240</v>
      </c>
    </row>
    <row r="65" spans="1:10">
      <c r="A65" s="1" t="s">
        <v>153</v>
      </c>
      <c r="C65" t="s">
        <v>12</v>
      </c>
      <c r="D65" t="s">
        <v>11</v>
      </c>
      <c r="E65" t="s">
        <v>12</v>
      </c>
      <c r="F65" t="s">
        <v>12</v>
      </c>
      <c r="J65">
        <f t="shared" si="0"/>
        <v>0</v>
      </c>
    </row>
    <row r="66" spans="1:10">
      <c r="A66" s="1" t="s">
        <v>156</v>
      </c>
      <c r="C66" t="s">
        <v>12</v>
      </c>
      <c r="D66" t="s">
        <v>12</v>
      </c>
      <c r="E66" t="s">
        <v>11</v>
      </c>
      <c r="F66" t="s">
        <v>12</v>
      </c>
      <c r="J66">
        <f t="shared" si="0"/>
        <v>0</v>
      </c>
    </row>
    <row r="67" spans="1:10">
      <c r="A67" s="1" t="s">
        <v>157</v>
      </c>
      <c r="C67" t="s">
        <v>12</v>
      </c>
      <c r="D67" t="s">
        <v>12</v>
      </c>
      <c r="E67" t="s">
        <v>11</v>
      </c>
      <c r="F67" t="s">
        <v>12</v>
      </c>
      <c r="J67">
        <f t="shared" si="0"/>
        <v>0</v>
      </c>
    </row>
    <row r="68" spans="1:10">
      <c r="A68" s="1" t="s">
        <v>158</v>
      </c>
      <c r="C68" t="s">
        <v>12</v>
      </c>
      <c r="D68" t="s">
        <v>12</v>
      </c>
      <c r="E68" t="s">
        <v>12</v>
      </c>
      <c r="F68" t="s">
        <v>11</v>
      </c>
      <c r="J68">
        <f t="shared" si="0"/>
        <v>0</v>
      </c>
    </row>
    <row r="69" spans="1:10">
      <c r="A69" s="1" t="s">
        <v>159</v>
      </c>
      <c r="C69" t="s">
        <v>12</v>
      </c>
      <c r="D69" t="s">
        <v>12</v>
      </c>
      <c r="E69" t="s">
        <v>11</v>
      </c>
      <c r="F69" t="s">
        <v>12</v>
      </c>
      <c r="J69">
        <f t="shared" si="0"/>
        <v>0</v>
      </c>
    </row>
    <row r="70" spans="1:10">
      <c r="A70" s="1" t="s">
        <v>160</v>
      </c>
      <c r="C70" t="s">
        <v>12</v>
      </c>
      <c r="D70" t="s">
        <v>12</v>
      </c>
      <c r="E70" t="s">
        <v>12</v>
      </c>
      <c r="F70" t="s">
        <v>11</v>
      </c>
      <c r="J70">
        <f t="shared" si="0"/>
        <v>0</v>
      </c>
    </row>
    <row r="71" spans="1:10">
      <c r="A71" s="1" t="s">
        <v>161</v>
      </c>
      <c r="C71" t="s">
        <v>12</v>
      </c>
      <c r="D71" t="s">
        <v>12</v>
      </c>
      <c r="E71" t="s">
        <v>12</v>
      </c>
      <c r="F71" t="s">
        <v>11</v>
      </c>
      <c r="J71">
        <f t="shared" si="0"/>
        <v>0</v>
      </c>
    </row>
    <row r="72" spans="1:10">
      <c r="A72" s="1" t="s">
        <v>162</v>
      </c>
      <c r="C72" t="s">
        <v>12</v>
      </c>
      <c r="D72" t="s">
        <v>11</v>
      </c>
      <c r="F72" t="s">
        <v>12</v>
      </c>
      <c r="H72" t="s">
        <v>100</v>
      </c>
      <c r="J72">
        <f t="shared" ref="J72:J76" si="1">COUNTBLANK(C72:F72)</f>
        <v>1</v>
      </c>
    </row>
    <row r="73" spans="1:10">
      <c r="A73" s="1" t="s">
        <v>163</v>
      </c>
      <c r="C73" t="s">
        <v>12</v>
      </c>
      <c r="D73" t="s">
        <v>11</v>
      </c>
      <c r="F73" t="s">
        <v>12</v>
      </c>
      <c r="H73" t="s">
        <v>100</v>
      </c>
      <c r="J73">
        <f t="shared" si="1"/>
        <v>1</v>
      </c>
    </row>
    <row r="74" spans="1:10">
      <c r="A74" s="1" t="s">
        <v>164</v>
      </c>
      <c r="C74" t="s">
        <v>12</v>
      </c>
      <c r="D74" t="s">
        <v>12</v>
      </c>
      <c r="E74" t="s">
        <v>12</v>
      </c>
      <c r="F74" t="s">
        <v>11</v>
      </c>
      <c r="J74">
        <f t="shared" si="1"/>
        <v>0</v>
      </c>
    </row>
    <row r="75" spans="1:10">
      <c r="A75" s="1" t="s">
        <v>165</v>
      </c>
      <c r="C75" t="s">
        <v>12</v>
      </c>
      <c r="D75" t="s">
        <v>11</v>
      </c>
      <c r="E75" t="s">
        <v>12</v>
      </c>
      <c r="F75" t="s">
        <v>12</v>
      </c>
      <c r="J75">
        <f t="shared" si="1"/>
        <v>0</v>
      </c>
    </row>
    <row r="76" spans="1:10">
      <c r="A76" s="1" t="s">
        <v>166</v>
      </c>
      <c r="C76" t="s">
        <v>12</v>
      </c>
      <c r="D76" t="s">
        <v>12</v>
      </c>
      <c r="E76" t="s">
        <v>11</v>
      </c>
      <c r="F76" t="s">
        <v>12</v>
      </c>
      <c r="J76">
        <f t="shared" si="1"/>
        <v>0</v>
      </c>
    </row>
    <row r="77" spans="1:10">
      <c r="A77" s="1"/>
    </row>
    <row r="78" spans="1:10">
      <c r="A78" s="1"/>
    </row>
    <row r="79" spans="1:10">
      <c r="A79" s="1"/>
    </row>
    <row r="80" spans="1:10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</sheetData>
  <hyperlinks>
    <hyperlink ref="A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baseColWidth="10" defaultRowHeight="15" x14ac:dyDescent="0"/>
  <cols>
    <col min="1" max="1" width="21.5" customWidth="1"/>
    <col min="3" max="8" width="15" customWidth="1"/>
    <col min="10" max="10" width="22.1640625" customWidth="1"/>
  </cols>
  <sheetData>
    <row r="1" spans="1:16">
      <c r="A1" t="s">
        <v>167</v>
      </c>
      <c r="B1" s="2" t="s">
        <v>6</v>
      </c>
      <c r="C1" s="2" t="s">
        <v>3</v>
      </c>
      <c r="D1" s="2" t="s">
        <v>5</v>
      </c>
      <c r="E1" s="2" t="s">
        <v>4</v>
      </c>
      <c r="F1" s="2" t="s">
        <v>2</v>
      </c>
      <c r="G1" s="2"/>
      <c r="H1" s="2" t="s">
        <v>78</v>
      </c>
      <c r="I1" s="2" t="s">
        <v>81</v>
      </c>
      <c r="J1" s="2" t="s">
        <v>82</v>
      </c>
    </row>
    <row r="2" spans="1:16">
      <c r="A2" s="11" t="s">
        <v>184</v>
      </c>
      <c r="B2" s="2" t="s">
        <v>8</v>
      </c>
      <c r="G2" s="2" t="s">
        <v>242</v>
      </c>
    </row>
    <row r="3" spans="1:16">
      <c r="A3" s="11"/>
      <c r="B3" s="2"/>
      <c r="G3" s="2" t="s">
        <v>243</v>
      </c>
      <c r="J3" s="4" t="s">
        <v>238</v>
      </c>
      <c r="K3" s="4" t="s">
        <v>229</v>
      </c>
      <c r="L3" s="4" t="s">
        <v>193</v>
      </c>
      <c r="M3" s="4" t="s">
        <v>240</v>
      </c>
      <c r="N3" s="4" t="s">
        <v>226</v>
      </c>
    </row>
    <row r="4" spans="1:16">
      <c r="A4" s="11"/>
      <c r="B4" s="2"/>
      <c r="J4" s="10"/>
      <c r="K4" s="6">
        <f>COUNTIF($K$7:$K$76, "B")</f>
        <v>4</v>
      </c>
      <c r="L4" s="6">
        <f>COUNTIF($K$7:$K$76, "D")</f>
        <v>0</v>
      </c>
      <c r="M4" s="6">
        <f>COUNTIF($K$7:$K$76, "HM")</f>
        <v>0</v>
      </c>
      <c r="N4" s="6">
        <f>COUNTIF($K$7:$K$76, "H")</f>
        <v>0</v>
      </c>
    </row>
    <row r="5" spans="1:16">
      <c r="B5" s="2" t="s">
        <v>9</v>
      </c>
      <c r="J5" s="4" t="s">
        <v>239</v>
      </c>
      <c r="K5" s="2" t="s">
        <v>230</v>
      </c>
      <c r="L5" s="2" t="s">
        <v>231</v>
      </c>
      <c r="M5" s="2" t="s">
        <v>232</v>
      </c>
      <c r="N5" s="2" t="s">
        <v>233</v>
      </c>
      <c r="O5" s="2" t="s">
        <v>234</v>
      </c>
      <c r="P5" s="2" t="s">
        <v>237</v>
      </c>
    </row>
    <row r="6" spans="1:16">
      <c r="A6" s="2" t="s">
        <v>7</v>
      </c>
      <c r="K6" s="6">
        <f>COUNTIF($K$7:$K$76, "B/D")</f>
        <v>0</v>
      </c>
      <c r="L6" s="6">
        <f>COUNTIF($K$7:$K$76, "B/HM")</f>
        <v>0</v>
      </c>
      <c r="M6" s="6">
        <f>COUNTIF($K$7:$K$76, "B/H")</f>
        <v>0</v>
      </c>
      <c r="N6" s="6">
        <f>COUNTIF($K$7:$K$76, "D/HM")</f>
        <v>0</v>
      </c>
      <c r="O6" s="6">
        <f>COUNTIF($K$7:$K$76, "D/H")</f>
        <v>0</v>
      </c>
      <c r="P6" s="6">
        <f>COUNTIF($K$7:$K$76, "HM/H")</f>
        <v>0</v>
      </c>
    </row>
    <row r="7" spans="1:16">
      <c r="A7" s="1" t="s">
        <v>168</v>
      </c>
      <c r="C7" t="s">
        <v>12</v>
      </c>
      <c r="D7" t="s">
        <v>11</v>
      </c>
      <c r="E7" t="s">
        <v>12</v>
      </c>
      <c r="F7" t="s">
        <v>12</v>
      </c>
      <c r="J7">
        <f>COUNTBLANK(C7:F7)</f>
        <v>0</v>
      </c>
    </row>
    <row r="8" spans="1:16">
      <c r="A8" s="1" t="s">
        <v>169</v>
      </c>
      <c r="C8" t="s">
        <v>12</v>
      </c>
      <c r="D8" t="s">
        <v>12</v>
      </c>
      <c r="E8" t="s">
        <v>12</v>
      </c>
      <c r="F8" t="s">
        <v>11</v>
      </c>
      <c r="J8">
        <f t="shared" ref="J8:J21" si="0">COUNTBLANK(C8:F8)</f>
        <v>0</v>
      </c>
    </row>
    <row r="9" spans="1:16">
      <c r="A9" s="1" t="s">
        <v>170</v>
      </c>
      <c r="C9" t="s">
        <v>12</v>
      </c>
      <c r="D9" t="s">
        <v>11</v>
      </c>
      <c r="E9" t="s">
        <v>12</v>
      </c>
      <c r="F9" t="s">
        <v>12</v>
      </c>
      <c r="J9">
        <f t="shared" si="0"/>
        <v>0</v>
      </c>
    </row>
    <row r="10" spans="1:16">
      <c r="A10" s="1" t="s">
        <v>171</v>
      </c>
      <c r="C10" t="s">
        <v>12</v>
      </c>
      <c r="D10" t="s">
        <v>12</v>
      </c>
      <c r="E10" t="s">
        <v>12</v>
      </c>
      <c r="F10" t="s">
        <v>11</v>
      </c>
      <c r="J10">
        <f t="shared" si="0"/>
        <v>0</v>
      </c>
    </row>
    <row r="11" spans="1:16">
      <c r="A11" s="7" t="s">
        <v>172</v>
      </c>
      <c r="C11" t="s">
        <v>12</v>
      </c>
      <c r="D11" t="s">
        <v>12</v>
      </c>
      <c r="E11" t="s">
        <v>11</v>
      </c>
      <c r="F11" t="s">
        <v>12</v>
      </c>
      <c r="J11">
        <f t="shared" si="0"/>
        <v>0</v>
      </c>
    </row>
    <row r="12" spans="1:16">
      <c r="A12" s="1" t="s">
        <v>173</v>
      </c>
      <c r="C12" t="s">
        <v>12</v>
      </c>
      <c r="D12" t="s">
        <v>12</v>
      </c>
      <c r="E12" t="s">
        <v>12</v>
      </c>
      <c r="F12" t="s">
        <v>11</v>
      </c>
      <c r="J12">
        <f t="shared" si="0"/>
        <v>0</v>
      </c>
    </row>
    <row r="13" spans="1:16">
      <c r="A13" s="1" t="s">
        <v>174</v>
      </c>
      <c r="C13" t="s">
        <v>12</v>
      </c>
      <c r="D13" t="s">
        <v>11</v>
      </c>
      <c r="E13" t="s">
        <v>12</v>
      </c>
      <c r="F13" t="s">
        <v>12</v>
      </c>
      <c r="J13">
        <f t="shared" si="0"/>
        <v>0</v>
      </c>
    </row>
    <row r="14" spans="1:16">
      <c r="A14" s="1" t="s">
        <v>175</v>
      </c>
      <c r="D14" t="s">
        <v>11</v>
      </c>
      <c r="E14" t="s">
        <v>118</v>
      </c>
      <c r="F14" t="s">
        <v>118</v>
      </c>
      <c r="I14" t="s">
        <v>35</v>
      </c>
      <c r="J14">
        <f t="shared" si="0"/>
        <v>1</v>
      </c>
      <c r="K14" t="s">
        <v>229</v>
      </c>
    </row>
    <row r="15" spans="1:16">
      <c r="A15" s="1" t="s">
        <v>176</v>
      </c>
      <c r="D15" t="s">
        <v>12</v>
      </c>
      <c r="E15" t="s">
        <v>11</v>
      </c>
      <c r="F15" t="s">
        <v>12</v>
      </c>
      <c r="I15" t="s">
        <v>35</v>
      </c>
      <c r="J15">
        <f t="shared" si="0"/>
        <v>1</v>
      </c>
      <c r="K15" t="s">
        <v>229</v>
      </c>
    </row>
    <row r="16" spans="1:16">
      <c r="A16" s="1" t="s">
        <v>177</v>
      </c>
      <c r="C16" t="s">
        <v>12</v>
      </c>
      <c r="D16" t="s">
        <v>11</v>
      </c>
      <c r="E16" t="s">
        <v>12</v>
      </c>
      <c r="F16" t="s">
        <v>12</v>
      </c>
      <c r="J16">
        <f t="shared" si="0"/>
        <v>0</v>
      </c>
    </row>
    <row r="17" spans="1:11">
      <c r="A17" s="1" t="s">
        <v>178</v>
      </c>
      <c r="D17" t="s">
        <v>12</v>
      </c>
      <c r="E17" t="s">
        <v>11</v>
      </c>
      <c r="F17" t="s">
        <v>12</v>
      </c>
      <c r="I17" t="s">
        <v>35</v>
      </c>
      <c r="J17">
        <f t="shared" si="0"/>
        <v>1</v>
      </c>
      <c r="K17" t="s">
        <v>229</v>
      </c>
    </row>
    <row r="18" spans="1:11">
      <c r="A18" s="1" t="s">
        <v>179</v>
      </c>
      <c r="C18" t="s">
        <v>12</v>
      </c>
      <c r="D18" t="s">
        <v>12</v>
      </c>
      <c r="E18" t="s">
        <v>11</v>
      </c>
      <c r="F18" t="s">
        <v>12</v>
      </c>
      <c r="J18">
        <f t="shared" si="0"/>
        <v>0</v>
      </c>
    </row>
    <row r="19" spans="1:11">
      <c r="A19" s="1" t="s">
        <v>180</v>
      </c>
      <c r="C19" t="s">
        <v>11</v>
      </c>
      <c r="D19" t="s">
        <v>12</v>
      </c>
      <c r="E19" t="s">
        <v>12</v>
      </c>
      <c r="F19" t="s">
        <v>12</v>
      </c>
      <c r="J19">
        <f t="shared" si="0"/>
        <v>0</v>
      </c>
    </row>
    <row r="20" spans="1:11">
      <c r="A20" s="1" t="s">
        <v>181</v>
      </c>
      <c r="D20" t="s">
        <v>11</v>
      </c>
      <c r="E20" t="s">
        <v>12</v>
      </c>
      <c r="F20" t="s">
        <v>12</v>
      </c>
      <c r="J20">
        <f t="shared" si="0"/>
        <v>1</v>
      </c>
      <c r="K20" t="s">
        <v>229</v>
      </c>
    </row>
    <row r="21" spans="1:11">
      <c r="A21" s="1" t="s">
        <v>182</v>
      </c>
      <c r="C21" t="s">
        <v>12</v>
      </c>
      <c r="D21" t="s">
        <v>12</v>
      </c>
      <c r="E21" t="s">
        <v>11</v>
      </c>
      <c r="F21" t="s">
        <v>12</v>
      </c>
      <c r="H21" t="s">
        <v>241</v>
      </c>
      <c r="J21">
        <f t="shared" si="0"/>
        <v>0</v>
      </c>
    </row>
    <row r="22" spans="1:11">
      <c r="A22" s="1" t="s">
        <v>183</v>
      </c>
    </row>
    <row r="23" spans="1:11">
      <c r="A23" s="1"/>
    </row>
    <row r="24" spans="1:11">
      <c r="A24" s="1"/>
    </row>
    <row r="25" spans="1:11">
      <c r="A25" s="1"/>
    </row>
    <row r="26" spans="1:11">
      <c r="A26" s="1"/>
    </row>
    <row r="27" spans="1:11">
      <c r="A27" s="1"/>
    </row>
    <row r="28" spans="1:11">
      <c r="A28" s="1"/>
    </row>
    <row r="29" spans="1:11">
      <c r="A29" s="1"/>
    </row>
    <row r="30" spans="1:11">
      <c r="A30" s="1"/>
    </row>
    <row r="31" spans="1:11">
      <c r="A31" s="1"/>
    </row>
    <row r="32" spans="1:1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</sheetData>
  <hyperlinks>
    <hyperlink ref="A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 2022</vt:lpstr>
      <vt:lpstr>NH 2021</vt:lpstr>
      <vt:lpstr>NH 2020</vt:lpstr>
      <vt:lpstr>NH 2019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Montgomery</cp:lastModifiedBy>
  <dcterms:created xsi:type="dcterms:W3CDTF">2021-09-09T14:49:33Z</dcterms:created>
  <dcterms:modified xsi:type="dcterms:W3CDTF">2022-06-01T11:45:03Z</dcterms:modified>
</cp:coreProperties>
</file>