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3"/>
  <workbookPr/>
  <xr:revisionPtr revIDLastSave="0" documentId="8_{292F532C-581F-4E5E-94CF-C6AA150EF6C3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BD" sheetId="1" r:id="rId1"/>
  </sheets>
  <definedNames>
    <definedName name="_xlnm.Print_Area" localSheetId="0">BD!$A$1:$I$80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74" i="1" l="1"/>
  <c r="F74" i="1"/>
  <c r="I64" i="1"/>
  <c r="F64" i="1"/>
  <c r="I52" i="1"/>
  <c r="F52" i="1"/>
  <c r="I42" i="1"/>
  <c r="F42" i="1"/>
  <c r="I32" i="1"/>
  <c r="F32" i="1"/>
  <c r="I22" i="1"/>
  <c r="F22" i="1"/>
  <c r="I10" i="1"/>
  <c r="F10" i="1"/>
  <c r="G6" i="1"/>
  <c r="F21" i="1" l="1"/>
  <c r="F20" i="1"/>
  <c r="F19" i="1"/>
  <c r="F18" i="1"/>
  <c r="F17" i="1"/>
  <c r="F16" i="1"/>
  <c r="F15" i="1"/>
  <c r="F14" i="1"/>
  <c r="F13" i="1"/>
  <c r="O12" i="1"/>
  <c r="F12" i="1"/>
  <c r="O11" i="1"/>
  <c r="F11" i="1"/>
  <c r="O10" i="1"/>
  <c r="F30" i="1"/>
  <c r="F29" i="1"/>
  <c r="F28" i="1"/>
  <c r="F27" i="1"/>
  <c r="F26" i="1"/>
  <c r="F25" i="1"/>
  <c r="F24" i="1"/>
  <c r="F23" i="1"/>
  <c r="F39" i="1"/>
  <c r="F38" i="1"/>
  <c r="F37" i="1"/>
  <c r="F36" i="1"/>
  <c r="F35" i="1"/>
  <c r="F34" i="1"/>
  <c r="F33" i="1"/>
  <c r="F50" i="1"/>
  <c r="F49" i="1"/>
  <c r="F48" i="1"/>
  <c r="F47" i="1"/>
  <c r="F46" i="1"/>
  <c r="F45" i="1"/>
  <c r="F44" i="1"/>
  <c r="F43" i="1"/>
  <c r="F62" i="1"/>
  <c r="F61" i="1"/>
  <c r="F60" i="1"/>
  <c r="F59" i="1"/>
  <c r="F58" i="1"/>
  <c r="F57" i="1"/>
  <c r="F56" i="1"/>
  <c r="F55" i="1"/>
  <c r="F54" i="1"/>
  <c r="F53" i="1"/>
  <c r="F72" i="1"/>
  <c r="F71" i="1"/>
  <c r="F70" i="1"/>
  <c r="F69" i="1"/>
  <c r="F68" i="1"/>
  <c r="F67" i="1"/>
  <c r="F66" i="1"/>
  <c r="F65" i="1"/>
  <c r="F83" i="1"/>
  <c r="F79" i="1"/>
  <c r="F78" i="1"/>
  <c r="F77" i="1"/>
  <c r="F76" i="1"/>
  <c r="F75" i="1"/>
  <c r="I8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tc={9418F440-1FEC-44FA-8A51-EDC8D9561556}</author>
  </authors>
  <commentList>
    <comment ref="B3" authorId="0" shapeId="0" xr:uid="{9418F440-1FEC-44FA-8A51-EDC8D9561556}">
      <text>
        <t>[Threaded comment]
Your version of Excel allows you to read this threaded comment; however, any edits to it will get removed if the file is opened in a newer version of Excel. Learn more: https://go.microsoft.com/fwlink/?linkid=870924
Comment:
    Esta info está en RD 207/25</t>
      </text>
    </comment>
  </commentList>
</comments>
</file>

<file path=xl/sharedStrings.xml><?xml version="1.0" encoding="utf-8"?>
<sst xmlns="http://schemas.openxmlformats.org/spreadsheetml/2006/main" count="174" uniqueCount="135">
  <si>
    <t>CÓDIGO</t>
  </si>
  <si>
    <t>0484</t>
  </si>
  <si>
    <t>MÓDULO</t>
  </si>
  <si>
    <t>Bases de Datos</t>
  </si>
  <si>
    <r>
      <rPr>
        <b/>
        <sz val="10"/>
        <rFont val="Arial"/>
        <family val="2"/>
        <charset val="1"/>
      </rPr>
      <t xml:space="preserve">REQUISITO FE (Instrucciones DGFP para FE y su evaluación)
</t>
    </r>
    <r>
      <rPr>
        <sz val="10"/>
        <rFont val="Arial"/>
        <family val="2"/>
        <charset val="1"/>
      </rPr>
      <t>Segundo 6.Los “RA no superados” por el alumnado durante la FE que sean imprescindibles para su empleabilidad, se incluirán en actividades de recuperación o refuerzo en el centro educativo a lo largo del ciclo, pudiendo ser incorporados, en su caso, al proyecto intermodular.</t>
    </r>
  </si>
  <si>
    <t>CERTIFICADO COMPETENCIA</t>
  </si>
  <si>
    <t>IFC_C_004_5B: PROGRAMACIÓN DE SISTEMAS DE GESTIÓN</t>
  </si>
  <si>
    <t>ESTÁNDAR COMPETENCIA</t>
  </si>
  <si>
    <t>UC0226_3 Programar bases de datos relacionales</t>
  </si>
  <si>
    <t>HORAS TOTALES</t>
  </si>
  <si>
    <t>DUALIIZA 3 SEMANAS Y 2 DÍAS</t>
  </si>
  <si>
    <t>COMPETENCIA
PARCIAL</t>
  </si>
  <si>
    <t>RESULTADO DE APRENDIZAJE</t>
  </si>
  <si>
    <t>% RA</t>
  </si>
  <si>
    <t>COMP</t>
  </si>
  <si>
    <t>CRITERIOS DE EVALUACIÓN</t>
  </si>
  <si>
    <t>HORAS</t>
  </si>
  <si>
    <t>% CE</t>
  </si>
  <si>
    <t>REQUISITO FE</t>
  </si>
  <si>
    <t>HORAS
DUAL</t>
  </si>
  <si>
    <t>CONTENIDOS</t>
  </si>
  <si>
    <t>UNIDADES PROGRAMACIÓN</t>
  </si>
  <si>
    <t>HORAS
UP</t>
  </si>
  <si>
    <t>% UP</t>
  </si>
  <si>
    <t>Cod</t>
  </si>
  <si>
    <t>Descripcion</t>
  </si>
  <si>
    <t>CEs</t>
  </si>
  <si>
    <t>IFC_A_0484_01. Introducción a las bases de datos</t>
  </si>
  <si>
    <t>RA1. Reconoce los elementos de las bases de datos analizando sus funciones y valorando la utilidad de sistemas gestores.</t>
  </si>
  <si>
    <t>CPROF</t>
  </si>
  <si>
    <t>TODOS</t>
  </si>
  <si>
    <r>
      <rPr>
        <b/>
        <sz val="10"/>
        <rFont val="Arial"/>
        <family val="2"/>
        <charset val="1"/>
      </rPr>
      <t xml:space="preserve">Almacenamiento de la información:
</t>
    </r>
    <r>
      <rPr>
        <sz val="10"/>
        <rFont val="Arial"/>
        <family val="2"/>
        <charset val="1"/>
      </rPr>
      <t>- Ficheros (planos, indexados, acceso directo, entre otros)
- Bases de datos. Conceptos, usos y tipos según el modelo de datos, la ubicación de la información
- Sistemas gestores de base de datos: Funciones, componentes y tipos
- Bases de datos centralizadas y bases de datos distribuidas. Técnicas de fragmentación
- Legislación sobre protección de datos
- Big Data: introducción, análisis de datos, inteligencia de negocios.</t>
    </r>
  </si>
  <si>
    <t>SA1</t>
  </si>
  <si>
    <t>Instalación y administración SGBD</t>
  </si>
  <si>
    <t>A,B,C</t>
  </si>
  <si>
    <t>b, c</t>
  </si>
  <si>
    <t>a) Se han analizado los sistemas lógicos de almacenamiento y sus características.</t>
  </si>
  <si>
    <t xml:space="preserve">    • Ficheros (planos, indexados, acceso directo, entre otros).</t>
  </si>
  <si>
    <t>SA2</t>
  </si>
  <si>
    <t>Explotación de SGBD, Gestión de datos</t>
  </si>
  <si>
    <t>D,E,F</t>
  </si>
  <si>
    <t>b) Se han identificado los distintos tipos de bases de datos según el modelo de datos utilizado.</t>
  </si>
  <si>
    <t xml:space="preserve">    • Bases de datos. Conceptos, usos y tipos según el modelo de datos, la ubicación de la información.</t>
  </si>
  <si>
    <t>Consultas y selección de datos</t>
  </si>
  <si>
    <t>A,D, E, G</t>
  </si>
  <si>
    <t>c) Se han identificado los distintos tipos de bases de datos en función de la ubicación de la información.</t>
  </si>
  <si>
    <t>X</t>
  </si>
  <si>
    <t xml:space="preserve">    • Sistemas gestores de base de datos: Funciones, componentes y tipos.</t>
  </si>
  <si>
    <t>d) Se ha evaluado la utilidad de un sistema gestor de bases de datos.</t>
  </si>
  <si>
    <t xml:space="preserve">    • Bases de datos centralizadas y bases de datos distribuidas. Técnicas de fragmentación.</t>
  </si>
  <si>
    <t>e) Se ha reconocido la función de cada uno de los elementos de un sistema gestor de bases de datos.</t>
  </si>
  <si>
    <t xml:space="preserve">    • Legislación sobre protección de datos.</t>
  </si>
  <si>
    <t>EMPLEA</t>
  </si>
  <si>
    <t>f) Se han clasificado los sistemas gestores de bases de datos.</t>
  </si>
  <si>
    <t xml:space="preserve">    • Big Data: introducción, análisis de datos, inteligencia de negocios.</t>
  </si>
  <si>
    <t>t, u, v, w, y</t>
  </si>
  <si>
    <t>g) Se ha reconocido la utilidad de las bases de datos distribuidas.</t>
  </si>
  <si>
    <t>h) Se han analizado las políticas de fragmentación de la información.</t>
  </si>
  <si>
    <t>i) Se ha identificado la legislación vigente sobre protección de datos.</t>
  </si>
  <si>
    <t>j) Se han reconocido los conceptos de Big Data y de la inteligencia de negocios.</t>
  </si>
  <si>
    <t>IFC_A_0484_02. Creación de bases de datos</t>
  </si>
  <si>
    <t>RA2. Crea bases de datos definiendo su estructura y las características de sus elementos según el modelo relacional.</t>
  </si>
  <si>
    <r>
      <rPr>
        <b/>
        <sz val="10"/>
        <rFont val="Arial"/>
        <family val="2"/>
        <charset val="1"/>
      </rPr>
      <t xml:space="preserve">Bases de datos relacionales:
</t>
    </r>
    <r>
      <rPr>
        <sz val="10"/>
        <rFont val="Arial"/>
        <family val="2"/>
        <charset val="1"/>
      </rPr>
      <t>- Modelo de datos
- Terminología del modelo relacional
- Tipos de datos
- Claves primarias
- Restricciones de validación
- Índices. Características
- El valor NULL.
- Claves ajenas
- Vistas
- Usuarios. Privilegios
- Lenguaje de descripción de datos (DDL)
- Lenguaje de control de datos (DCL)</t>
    </r>
  </si>
  <si>
    <t>a) Se ha analizado el formato de almacenamiento de la información.</t>
  </si>
  <si>
    <t>− Tecnologías asociadas.</t>
  </si>
  <si>
    <t>b) Se han creado las tablas y las relaciones entre ellas.</t>
  </si>
  <si>
    <t>− Obtención del lenguaje de marcas para mostrar en el cliente.</t>
  </si>
  <si>
    <t>c) Se han seleccionado los tipos de datos adecuados.</t>
  </si>
  <si>
    <t>− Etiquetas para inserción de código.</t>
  </si>
  <si>
    <t>d) Se han definido los campos clave en las tablas.</t>
  </si>
  <si>
    <t>− Tipos de datos. Conversiones entre tipos de datos.</t>
  </si>
  <si>
    <t>e) Se han implantado las restricciones reflejadas en el diseño lógico.</t>
  </si>
  <si>
    <t>− Variables. Operadores. Ámbitos de utilización.</t>
  </si>
  <si>
    <t>f) Se han creado vistas.</t>
  </si>
  <si>
    <t>g) Se han creado los usuarios y se les han asignado privilegios.</t>
  </si>
  <si>
    <t>h) Se han utilizado asistentes, herramientas gráficas y los lenguajes de definición y control de datos.</t>
  </si>
  <si>
    <t>IFC_A_0484_03. Operaciones de consulta en bases de datos.</t>
  </si>
  <si>
    <t>RA3. Consulta la información almacenada en una base de datos empleando asistentes, herramientas gráficas y el lenguaje de manipulación de datos.</t>
  </si>
  <si>
    <r>
      <rPr>
        <b/>
        <sz val="10"/>
        <rFont val="Arial"/>
        <family val="2"/>
        <charset val="1"/>
      </rPr>
      <t xml:space="preserve">Realización de consultas:
</t>
    </r>
    <r>
      <rPr>
        <sz val="10"/>
        <rFont val="Arial"/>
        <family val="2"/>
        <charset val="1"/>
      </rPr>
      <t>- Proyección, selección y ordenación de registros
- Operadores. Operadores de comparación. Operadores lógicos
- Consultas de resumen
- Agrupamiento de registros
- Composiciones internas
- Composiciones externas
- Subconsultas
- Combinación de múltiples selecciones
- Optimización de consultas</t>
    </r>
  </si>
  <si>
    <t>b, c, e</t>
  </si>
  <si>
    <t>a) Se han identificado las herramientas y sentencias para realizar consultas.</t>
  </si>
  <si>
    <t>b) Se han realizado consultas simples sobre una tabla.</t>
  </si>
  <si>
    <t>c) Se han realizado consultas sobre el contenido de varias tablas mediante composiciones internas.</t>
  </si>
  <si>
    <t>d) Se han realizado consultas sobre el contenido de varias tablas mediante composiciones externas.</t>
  </si>
  <si>
    <t>e) Se han realizado consultas resumen.</t>
  </si>
  <si>
    <t>f) Se han realizado consultas con subconsultas.</t>
  </si>
  <si>
    <t>g) Se han realizado consultas que implican múltiples selecciones.</t>
  </si>
  <si>
    <t>h) Se han aplicado criterios de optimización de consultas.</t>
  </si>
  <si>
    <t>IFC_A_0484_04. Operaciones de modificación en bases de datos.</t>
  </si>
  <si>
    <t>RA4. Modifica la información almacenada en la base de datos utilizando asistentes, herramientas gráficas y el lenguaje de manipulación de datos.</t>
  </si>
  <si>
    <r>
      <rPr>
        <b/>
        <sz val="10"/>
        <rFont val="Arial"/>
        <family val="2"/>
        <charset val="1"/>
      </rPr>
      <t xml:space="preserve">Tratamiento de datos:
</t>
    </r>
    <r>
      <rPr>
        <sz val="10"/>
        <rFont val="Arial"/>
        <family val="2"/>
        <charset val="1"/>
      </rPr>
      <t>- Inserción, borrado y modificación de registros
- Integridad referencial
- Subconsultas y composiciones en órdenes de edición
- Transacciones
- Políticas de bloqueo. Concurrencia</t>
    </r>
  </si>
  <si>
    <t>b, c, e, p</t>
  </si>
  <si>
    <t>a) Se han identificado las herramientas y sentencias para modificar el contenido de la base de datos.</t>
  </si>
  <si>
    <t>b) Se han insertado, borrado y actualizado datos en las tablas.</t>
  </si>
  <si>
    <t>c) Se ha incluido en una tabla la información resultante de la ejecución de una consulta.</t>
  </si>
  <si>
    <t>d) Se han diseñado guiones de sentencias para llevar a cabo tareas complejas.</t>
  </si>
  <si>
    <t>e) Se ha reconocido el funcionamiento de las transacciones.</t>
  </si>
  <si>
    <t>f) Se han anulado parcial o totalmente los cambios producidos por una transacción.</t>
  </si>
  <si>
    <t>g) Se han identificado los efectos de las distintas políticas de bloqueo de registros.</t>
  </si>
  <si>
    <t>h) Se han adoptado medidas para mantener la integridad y consistencia de la información.</t>
  </si>
  <si>
    <t>IFC_A_0484_05. Desarrollo de procedimientos en bases de datos.</t>
  </si>
  <si>
    <t>RA5. Desarrolla procedimientos almacenados evaluando y utilizando las sentencias del lenguaje incorporado en el sistema gestor de bases de datos.</t>
  </si>
  <si>
    <r>
      <rPr>
        <b/>
        <sz val="10"/>
        <rFont val="Arial"/>
        <family val="2"/>
        <charset val="1"/>
      </rPr>
      <t xml:space="preserve">Programación de bases de datos:
</t>
    </r>
    <r>
      <rPr>
        <sz val="10"/>
        <rFont val="Arial"/>
        <family val="2"/>
        <charset val="1"/>
      </rPr>
      <t>- Introducción. Lenguaje de programación
- Variables del sistema y variables de usuario
- Funciones
- Estructuras de control de flujo
- Procedimientos almacenados. Funciones de usuario
- Eventos y disparadores
- Excepciones
- Cursores.</t>
    </r>
  </si>
  <si>
    <t>a) Se han identificado las diversas formas de automatizar tareas.</t>
  </si>
  <si>
    <t>b) Se han reconocido los métodos de ejecución de guiones.</t>
  </si>
  <si>
    <t>c) Se han identificado las herramientas disponibles para editar guiones.</t>
  </si>
  <si>
    <t>d) Se han utilizado formularios generados de forma dinámica para responder a los eventos de la aplicación web.</t>
  </si>
  <si>
    <t>e) Se ha hecho uso de las funciones proporcionadas por el sistema gestor.</t>
  </si>
  <si>
    <t>f) Se han definido procedimientos y funciones de usuario.</t>
  </si>
  <si>
    <t>g) Se han utilizado estructuras de control de flujo.</t>
  </si>
  <si>
    <t>h) Se han definido eventos y disparadores.</t>
  </si>
  <si>
    <t>i) Se han utilizado cursores.</t>
  </si>
  <si>
    <t>j) Se han utilizado excepciones.</t>
  </si>
  <si>
    <t>IFC_A_0484_06. Diseño de bases de datos.</t>
  </si>
  <si>
    <t>RA6. Diseña modelos relacionales normalizados interpretando diagramas entidad/relación.</t>
  </si>
  <si>
    <r>
      <rPr>
        <b/>
        <sz val="10"/>
        <rFont val="Arial"/>
        <family val="2"/>
        <charset val="1"/>
      </rPr>
      <t xml:space="preserve">Interpretación de Diagramas Entidad/Relación:
</t>
    </r>
    <r>
      <rPr>
        <sz val="10"/>
        <rFont val="Arial"/>
        <family val="2"/>
        <charset val="1"/>
      </rPr>
      <t>- El modelo E/R. Entidades y relaciones. Cardinalidades. Debilidad
- El modelo E/R ampliado. Generalización y especialización. Agregación
- Paso del diagrama E/R al modelo relacional
- Restricciones semánticas del modelo relacional
- Normalización de modelos relacionales.</t>
    </r>
  </si>
  <si>
    <t>b, p</t>
  </si>
  <si>
    <t>a) Se han utilizado herramientas gráficas para representar el diseño lógico.</t>
  </si>
  <si>
    <t>b) Se han identificado las tablas del diseño lógico.</t>
  </si>
  <si>
    <t>c) Se han identificado los campos que forman parte de las tablas del diseño lógico.</t>
  </si>
  <si>
    <t>d) Se han analizado las relaciones entre las tablas del diseño lógico.</t>
  </si>
  <si>
    <t>e) Se han identificado los campos clave.</t>
  </si>
  <si>
    <t>f) Se han aplicado reglas de integridad.</t>
  </si>
  <si>
    <t>g) Se han aplicado reglas de normalización</t>
  </si>
  <si>
    <t>h) Se han analizado y documentado las restricciones que no pueden plasmarse en el diseño lógico.</t>
  </si>
  <si>
    <t>IFC_A_0484_07. Introducción a bases de datos no relacionales.</t>
  </si>
  <si>
    <t>RA7. Gestiona la información almacenada en bases de datos no relacionales, evaluando y utilizando las posibilidades que proporciona el sistema gestor.</t>
  </si>
  <si>
    <r>
      <rPr>
        <b/>
        <sz val="10"/>
        <rFont val="Arial"/>
        <family val="2"/>
        <charset val="1"/>
      </rPr>
      <t xml:space="preserve">Uso de bases de datos no relacionales:
</t>
    </r>
    <r>
      <rPr>
        <sz val="10"/>
        <rFont val="Arial"/>
        <family val="2"/>
        <charset val="1"/>
      </rPr>
      <t>- Características de las bases de datos no relacionales
- Tipos de bases de datos no relacionales
- Elementos de las bases de datos no relacionales
- Sistemas gestores de bases de datos no relacionales
- Herramientas de los sistemas gestores de bases de datos no relacionales para la gestión de la información almacenada.</t>
    </r>
  </si>
  <si>
    <t>a) Se han caracterizado las bases de datos no relacionales.</t>
  </si>
  <si>
    <t>b) Se han evaluado los principales tipos de bases de datos no relacionales.</t>
  </si>
  <si>
    <t>c) Se han identificado los elementos utilizados en estas bases de datos.</t>
  </si>
  <si>
    <t>t, u, v, w, x, y</t>
  </si>
  <si>
    <t>d) Se han identificado distintas formas de gestión de la información según el tipo de base de datos no relacionales.</t>
  </si>
  <si>
    <t>e) Se han utilizado las herramientas del sistema gestor para la gestión de la información almacenada.</t>
  </si>
  <si>
    <t>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</si>
</sst>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Arial"/>
      <family val="2"/>
      <charset val="1"/>
    </font>
    <font>
      <b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0BE"/>
        <bgColor rgb="FFFFFF99"/>
      </patternFill>
    </fill>
    <fill>
      <patternFill patternType="solid">
        <fgColor rgb="FFB4C7DC"/>
        <bgColor rgb="FFCCCCCC"/>
      </patternFill>
    </fill>
    <fill>
      <patternFill patternType="solid">
        <fgColor rgb="FF729FCF"/>
        <bgColor rgb="FF808080"/>
      </patternFill>
    </fill>
    <fill>
      <patternFill patternType="solid">
        <fgColor rgb="FFEEEEEE"/>
        <bgColor rgb="FFF2F2F2"/>
      </patternFill>
    </fill>
    <fill>
      <patternFill patternType="solid">
        <fgColor rgb="FFB2B2B2"/>
        <bgColor rgb="FFB4C7DC"/>
      </patternFill>
    </fill>
    <fill>
      <patternFill patternType="solid">
        <fgColor theme="0" tint="-4.9989318521683403E-2"/>
        <bgColor rgb="FFEEEEEE"/>
      </patternFill>
    </fill>
    <fill>
      <patternFill patternType="solid">
        <fgColor rgb="FFCCCCCC"/>
        <bgColor rgb="FFB4C7D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 indent="1"/>
    </xf>
    <xf numFmtId="0" fontId="0" fillId="4" borderId="1" xfId="0" applyFill="1" applyBorder="1" applyAlignment="1">
      <alignment horizontal="center" vertical="center" wrapText="1" indent="1"/>
    </xf>
    <xf numFmtId="0" fontId="0" fillId="5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wrapText="1"/>
    </xf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 indent="1"/>
    </xf>
    <xf numFmtId="0" fontId="0" fillId="5" borderId="1" xfId="0" applyFill="1" applyBorder="1" applyAlignment="1">
      <alignment horizontal="left" vertical="center" wrapText="1" indent="1"/>
    </xf>
    <xf numFmtId="0" fontId="0" fillId="2" borderId="1" xfId="0" applyFill="1" applyBorder="1" applyAlignment="1">
      <alignment horizontal="left" vertical="center" wrapText="1" inden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 indent="1"/>
    </xf>
    <xf numFmtId="0" fontId="1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 indent="1"/>
    </xf>
    <xf numFmtId="0" fontId="0" fillId="0" borderId="1" xfId="0" applyBorder="1" applyAlignment="1">
      <alignment horizontal="center" vertical="center" wrapText="1" inden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0BE"/>
      <rgbColor rgb="FFEEEEEE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OLIT RAMON, JAVIER" id="{96282BDD-CD32-4641-9206-EE8E1C64F4BE}" userId="S::j.politramon@edu.gva.es::7da92677-9972-4afb-a35a-3cd1f884e5cd" providerId="AD"/>
</personList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5-06-26T08:11:58.93" personId="{96282BDD-CD32-4641-9206-EE8E1C64F4BE}" id="{9418F440-1FEC-44FA-8A51-EDC8D9561556}">
    <text>Esta info está en RD 207/25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48576"/>
  <sheetViews>
    <sheetView tabSelected="1" zoomScale="90" zoomScaleNormal="90" workbookViewId="0">
      <pane ySplit="9" topLeftCell="A10" activePane="bottomLeft" state="frozen"/>
      <selection pane="bottomLeft" activeCell="B3" sqref="B3:E3"/>
    </sheetView>
  </sheetViews>
  <sheetFormatPr defaultColWidth="11.5703125" defaultRowHeight="13.5"/>
  <cols>
    <col min="1" max="1" width="16.7109375" style="7" customWidth="1"/>
    <col min="2" max="2" width="19.42578125" style="7" customWidth="1"/>
    <col min="3" max="3" width="5.42578125" style="7" customWidth="1"/>
    <col min="4" max="4" width="8.7109375" customWidth="1"/>
    <col min="5" max="5" width="54.28515625" style="7" customWidth="1"/>
    <col min="6" max="6" width="7.5703125" style="8" customWidth="1"/>
    <col min="7" max="7" width="6.28515625" style="8" customWidth="1"/>
    <col min="8" max="8" width="10.85546875" style="8" customWidth="1"/>
    <col min="9" max="9" width="9.28515625" style="8" customWidth="1"/>
    <col min="10" max="10" width="24.140625" customWidth="1"/>
    <col min="11" max="11" width="2" customWidth="1"/>
    <col min="12" max="12" width="10.85546875" customWidth="1"/>
    <col min="13" max="13" width="25.7109375" customWidth="1"/>
    <col min="14" max="14" width="11.140625" customWidth="1"/>
  </cols>
  <sheetData>
    <row r="1" spans="1:16">
      <c r="A1" s="9" t="s">
        <v>0</v>
      </c>
      <c r="B1" s="10" t="s">
        <v>1</v>
      </c>
      <c r="C1" s="10"/>
      <c r="E1" s="11"/>
    </row>
    <row r="2" spans="1:16" ht="12.75" customHeight="1">
      <c r="A2" s="9" t="s">
        <v>2</v>
      </c>
      <c r="B2" s="12" t="s">
        <v>3</v>
      </c>
      <c r="C2" s="6"/>
      <c r="E2" s="6"/>
      <c r="F2" s="28" t="s">
        <v>4</v>
      </c>
      <c r="G2" s="28"/>
      <c r="H2" s="28"/>
      <c r="I2" s="28"/>
      <c r="J2" s="28"/>
    </row>
    <row r="3" spans="1:16" ht="27.75" customHeight="1">
      <c r="A3" s="9" t="s">
        <v>5</v>
      </c>
      <c r="B3" s="28" t="s">
        <v>6</v>
      </c>
      <c r="C3" s="28"/>
      <c r="D3" s="28"/>
      <c r="E3" s="28"/>
      <c r="F3" s="28"/>
      <c r="G3" s="28"/>
      <c r="H3" s="28"/>
      <c r="I3" s="28"/>
      <c r="J3" s="28"/>
    </row>
    <row r="4" spans="1:16" ht="27.75" customHeight="1">
      <c r="A4" s="9" t="s">
        <v>7</v>
      </c>
      <c r="B4" s="28" t="s">
        <v>8</v>
      </c>
      <c r="C4" s="28"/>
      <c r="D4" s="28"/>
      <c r="E4" s="28"/>
      <c r="F4" s="28"/>
      <c r="G4" s="28"/>
      <c r="H4" s="28"/>
      <c r="I4" s="28"/>
      <c r="J4" s="28"/>
    </row>
    <row r="5" spans="1:16">
      <c r="A5" s="13" t="s">
        <v>9</v>
      </c>
      <c r="B5" s="14">
        <v>166</v>
      </c>
      <c r="F5" s="15"/>
    </row>
    <row r="6" spans="1:16">
      <c r="D6">
        <v>18</v>
      </c>
      <c r="E6" s="7" t="s">
        <v>10</v>
      </c>
      <c r="G6" s="8">
        <f>SUM(G33:G40)</f>
        <v>100</v>
      </c>
    </row>
    <row r="8" spans="1:16" ht="21.4" customHeight="1">
      <c r="A8" s="29" t="s">
        <v>11</v>
      </c>
      <c r="B8" s="29" t="s">
        <v>12</v>
      </c>
      <c r="C8" s="29" t="s">
        <v>13</v>
      </c>
      <c r="D8" s="29" t="s">
        <v>14</v>
      </c>
      <c r="E8" s="29" t="s">
        <v>15</v>
      </c>
      <c r="F8" s="29" t="s">
        <v>16</v>
      </c>
      <c r="G8" s="29" t="s">
        <v>17</v>
      </c>
      <c r="H8" s="29" t="s">
        <v>18</v>
      </c>
      <c r="I8" s="29" t="s">
        <v>19</v>
      </c>
      <c r="J8" s="29" t="s">
        <v>20</v>
      </c>
      <c r="K8" s="16"/>
      <c r="L8" s="29" t="s">
        <v>21</v>
      </c>
      <c r="M8" s="29"/>
      <c r="N8" s="29"/>
      <c r="O8" s="29" t="s">
        <v>22</v>
      </c>
      <c r="P8" s="29" t="s">
        <v>23</v>
      </c>
    </row>
    <row r="9" spans="1:16" ht="22.15" customHeight="1">
      <c r="A9" s="29"/>
      <c r="B9" s="29"/>
      <c r="C9" s="29"/>
      <c r="D9" s="29"/>
      <c r="E9" s="29"/>
      <c r="F9" s="29"/>
      <c r="G9" s="29"/>
      <c r="H9" s="29"/>
      <c r="I9" s="29"/>
      <c r="J9" s="29"/>
      <c r="K9" s="17"/>
      <c r="L9" s="5" t="s">
        <v>24</v>
      </c>
      <c r="M9" s="5" t="s">
        <v>25</v>
      </c>
      <c r="N9" s="18" t="s">
        <v>26</v>
      </c>
      <c r="O9" s="29"/>
      <c r="P9" s="29"/>
    </row>
    <row r="10" spans="1:16" ht="24" customHeight="1">
      <c r="A10" s="30" t="s">
        <v>27</v>
      </c>
      <c r="B10" s="30" t="s">
        <v>28</v>
      </c>
      <c r="C10" s="30">
        <v>5</v>
      </c>
      <c r="D10" s="19" t="s">
        <v>29</v>
      </c>
      <c r="E10" s="20" t="s">
        <v>30</v>
      </c>
      <c r="F10" s="21">
        <f>$B$5*($C10/100)</f>
        <v>8.3000000000000007</v>
      </c>
      <c r="G10" s="4"/>
      <c r="H10" s="4"/>
      <c r="I10" s="21">
        <f>IF(G10=100,F10*(G10/100),SUM(I$11:I$20))</f>
        <v>1</v>
      </c>
      <c r="J10" s="31" t="s">
        <v>31</v>
      </c>
      <c r="K10" s="22"/>
      <c r="L10" s="23" t="s">
        <v>32</v>
      </c>
      <c r="M10" s="23" t="s">
        <v>33</v>
      </c>
      <c r="N10" s="23" t="s">
        <v>34</v>
      </c>
      <c r="O10" s="23">
        <f>$F$10*(P10/100)</f>
        <v>3.3200000000000003</v>
      </c>
      <c r="P10" s="23">
        <v>40</v>
      </c>
    </row>
    <row r="11" spans="1:16" ht="24" customHeight="1">
      <c r="A11" s="30"/>
      <c r="B11" s="30"/>
      <c r="C11" s="30"/>
      <c r="D11" s="32" t="s">
        <v>35</v>
      </c>
      <c r="E11" s="24" t="s">
        <v>36</v>
      </c>
      <c r="F11" s="25">
        <f>$F$10*(G11/100)</f>
        <v>1.2450000000000001</v>
      </c>
      <c r="G11" s="25">
        <v>15</v>
      </c>
      <c r="H11" s="25"/>
      <c r="I11" s="25"/>
      <c r="J11" s="31" t="s">
        <v>37</v>
      </c>
      <c r="K11" s="22"/>
      <c r="L11" s="23" t="s">
        <v>38</v>
      </c>
      <c r="M11" s="23" t="s">
        <v>39</v>
      </c>
      <c r="N11" s="23" t="s">
        <v>40</v>
      </c>
      <c r="O11" s="23">
        <f>$F$10*(P11/100)</f>
        <v>1.6600000000000001</v>
      </c>
      <c r="P11" s="23">
        <v>20</v>
      </c>
    </row>
    <row r="12" spans="1:16" ht="24">
      <c r="A12" s="30"/>
      <c r="B12" s="30"/>
      <c r="C12" s="30"/>
      <c r="D12" s="32"/>
      <c r="E12" s="24" t="s">
        <v>41</v>
      </c>
      <c r="F12" s="25">
        <f>$F$10*(G12/100)</f>
        <v>0.83000000000000007</v>
      </c>
      <c r="G12" s="25">
        <v>10</v>
      </c>
      <c r="H12" s="25"/>
      <c r="I12" s="25"/>
      <c r="J12" s="31" t="s">
        <v>42</v>
      </c>
      <c r="K12" s="22"/>
      <c r="L12" s="23" t="s">
        <v>38</v>
      </c>
      <c r="M12" s="23" t="s">
        <v>43</v>
      </c>
      <c r="N12" s="23" t="s">
        <v>44</v>
      </c>
      <c r="O12" s="23">
        <f>$F$10*(P12/100)</f>
        <v>3.3200000000000003</v>
      </c>
      <c r="P12" s="23">
        <v>40</v>
      </c>
    </row>
    <row r="13" spans="1:16" ht="24">
      <c r="A13" s="30"/>
      <c r="B13" s="30"/>
      <c r="C13" s="30"/>
      <c r="D13" s="32"/>
      <c r="E13" s="24" t="s">
        <v>45</v>
      </c>
      <c r="F13" s="25">
        <f>$F$10*(G13/100)</f>
        <v>0.83000000000000007</v>
      </c>
      <c r="G13" s="25">
        <v>10</v>
      </c>
      <c r="H13" s="25" t="s">
        <v>46</v>
      </c>
      <c r="I13" s="25"/>
      <c r="J13" s="31" t="s">
        <v>47</v>
      </c>
      <c r="K13" s="22"/>
      <c r="L13" s="23"/>
      <c r="M13" s="23"/>
      <c r="N13" s="23"/>
      <c r="O13" s="23"/>
      <c r="P13" s="23"/>
    </row>
    <row r="14" spans="1:16" ht="24">
      <c r="A14" s="30"/>
      <c r="B14" s="30"/>
      <c r="C14" s="30"/>
      <c r="D14" s="32"/>
      <c r="E14" s="24" t="s">
        <v>48</v>
      </c>
      <c r="F14" s="25">
        <f>$F$10*(G14/100)</f>
        <v>0.996</v>
      </c>
      <c r="G14" s="25">
        <v>12</v>
      </c>
      <c r="H14" s="25"/>
      <c r="I14" s="25">
        <v>0.5</v>
      </c>
      <c r="J14" s="31" t="s">
        <v>49</v>
      </c>
      <c r="K14" s="22"/>
      <c r="L14" s="23"/>
      <c r="M14" s="23"/>
      <c r="N14" s="23"/>
      <c r="O14" s="23"/>
      <c r="P14" s="23"/>
    </row>
    <row r="15" spans="1:16" ht="35.25" customHeight="1">
      <c r="A15" s="30"/>
      <c r="B15" s="30"/>
      <c r="C15" s="30"/>
      <c r="D15" s="32"/>
      <c r="E15" s="24" t="s">
        <v>50</v>
      </c>
      <c r="F15" s="25">
        <f>$F$10*(G15/100)</f>
        <v>0.83000000000000007</v>
      </c>
      <c r="G15" s="25">
        <v>10</v>
      </c>
      <c r="H15" s="25"/>
      <c r="I15" s="25"/>
      <c r="J15" s="31" t="s">
        <v>51</v>
      </c>
      <c r="K15" s="22"/>
      <c r="L15" s="23"/>
      <c r="M15" s="23"/>
      <c r="N15" s="23"/>
      <c r="O15" s="23"/>
      <c r="P15" s="23"/>
    </row>
    <row r="16" spans="1:16" ht="18.75" customHeight="1">
      <c r="A16" s="30"/>
      <c r="B16" s="30"/>
      <c r="C16" s="30"/>
      <c r="D16" s="19" t="s">
        <v>52</v>
      </c>
      <c r="E16" s="24" t="s">
        <v>53</v>
      </c>
      <c r="F16" s="25">
        <f>$F$10*(G16/100)</f>
        <v>0.83000000000000007</v>
      </c>
      <c r="G16" s="25">
        <v>10</v>
      </c>
      <c r="H16" s="25"/>
      <c r="I16" s="25"/>
      <c r="J16" s="31" t="s">
        <v>54</v>
      </c>
      <c r="K16" s="22"/>
      <c r="L16" s="23"/>
      <c r="M16" s="23"/>
      <c r="N16" s="23"/>
      <c r="O16" s="23"/>
      <c r="P16" s="23"/>
    </row>
    <row r="17" spans="1:16" ht="12.75" customHeight="1">
      <c r="A17" s="30"/>
      <c r="B17" s="30"/>
      <c r="C17" s="30"/>
      <c r="D17" s="32" t="s">
        <v>55</v>
      </c>
      <c r="E17" s="24" t="s">
        <v>56</v>
      </c>
      <c r="F17" s="25">
        <f>$F$10*(G17/100)</f>
        <v>0.66400000000000003</v>
      </c>
      <c r="G17" s="25">
        <v>8</v>
      </c>
      <c r="H17" s="25"/>
      <c r="I17" s="25"/>
      <c r="J17" s="31"/>
      <c r="K17" s="22"/>
      <c r="L17" s="23"/>
      <c r="M17" s="23"/>
      <c r="N17" s="23"/>
      <c r="O17" s="23"/>
      <c r="P17" s="23"/>
    </row>
    <row r="18" spans="1:16" ht="24">
      <c r="A18" s="30"/>
      <c r="B18" s="30"/>
      <c r="C18" s="30"/>
      <c r="D18" s="32"/>
      <c r="E18" s="24" t="s">
        <v>57</v>
      </c>
      <c r="F18" s="25">
        <f>$F$10*(G18/100)</f>
        <v>0.83000000000000007</v>
      </c>
      <c r="G18" s="25">
        <v>10</v>
      </c>
      <c r="H18" s="25"/>
      <c r="I18" s="25"/>
      <c r="J18" s="31"/>
      <c r="K18" s="22"/>
      <c r="L18" s="23"/>
      <c r="M18" s="23"/>
      <c r="N18" s="23"/>
      <c r="O18" s="23"/>
      <c r="P18" s="23"/>
    </row>
    <row r="19" spans="1:16" ht="24">
      <c r="A19" s="30"/>
      <c r="B19" s="30"/>
      <c r="C19" s="30"/>
      <c r="D19" s="32"/>
      <c r="E19" s="24" t="s">
        <v>58</v>
      </c>
      <c r="F19" s="25">
        <f>$F$10*(G19/100)</f>
        <v>0.996</v>
      </c>
      <c r="G19" s="25">
        <v>12</v>
      </c>
      <c r="H19" s="25"/>
      <c r="I19" s="25">
        <v>0.5</v>
      </c>
      <c r="J19" s="31"/>
      <c r="K19" s="22"/>
      <c r="L19" s="23"/>
      <c r="M19" s="23"/>
      <c r="N19" s="23"/>
      <c r="O19" s="23"/>
      <c r="P19" s="23"/>
    </row>
    <row r="20" spans="1:16" ht="24">
      <c r="A20" s="30"/>
      <c r="B20" s="30"/>
      <c r="C20" s="30"/>
      <c r="D20" s="32"/>
      <c r="E20" s="24" t="s">
        <v>59</v>
      </c>
      <c r="F20" s="25">
        <f>$F$10*(G20/100)</f>
        <v>0.249</v>
      </c>
      <c r="G20" s="25">
        <v>3</v>
      </c>
      <c r="H20" s="25"/>
      <c r="I20" s="25"/>
      <c r="J20" s="31"/>
      <c r="K20" s="22"/>
      <c r="L20" s="23"/>
      <c r="M20" s="23"/>
      <c r="N20" s="23"/>
      <c r="O20" s="23"/>
      <c r="P20" s="23"/>
    </row>
    <row r="21" spans="1:16" ht="12.75">
      <c r="A21" s="3"/>
      <c r="B21" s="3"/>
      <c r="C21" s="3"/>
      <c r="D21" s="3"/>
      <c r="E21" s="33"/>
      <c r="F21" s="33">
        <f>$F$10*(G21/100)</f>
        <v>0</v>
      </c>
      <c r="G21" s="33"/>
      <c r="H21" s="33"/>
      <c r="I21" s="33"/>
      <c r="J21" s="33"/>
      <c r="K21" s="33"/>
      <c r="L21" s="3"/>
      <c r="M21" s="3"/>
      <c r="N21" s="3"/>
      <c r="O21" s="3"/>
      <c r="P21" s="3"/>
    </row>
    <row r="22" spans="1:16" ht="21.4" customHeight="1">
      <c r="A22" s="34" t="s">
        <v>60</v>
      </c>
      <c r="B22" s="34" t="s">
        <v>61</v>
      </c>
      <c r="C22" s="34">
        <v>25</v>
      </c>
      <c r="D22" s="19" t="s">
        <v>29</v>
      </c>
      <c r="E22" s="2" t="s">
        <v>30</v>
      </c>
      <c r="F22" s="21">
        <f>$B$5*($C22/100)</f>
        <v>41.5</v>
      </c>
      <c r="G22" s="1"/>
      <c r="H22" s="1"/>
      <c r="I22" s="21">
        <f>IF(G22=100,F22*(G22/100),SUM(I$23:I$30))</f>
        <v>3</v>
      </c>
      <c r="J22" s="28" t="s">
        <v>62</v>
      </c>
      <c r="K22" s="22"/>
      <c r="L22" s="2"/>
      <c r="M22" s="2"/>
      <c r="N22" s="2"/>
      <c r="O22" s="2"/>
      <c r="P22" s="2"/>
    </row>
    <row r="23" spans="1:16" ht="25.35" customHeight="1">
      <c r="A23" s="34"/>
      <c r="B23" s="34"/>
      <c r="C23" s="34"/>
      <c r="D23" s="35" t="s">
        <v>35</v>
      </c>
      <c r="E23" s="24" t="s">
        <v>63</v>
      </c>
      <c r="F23" s="25">
        <f>$F$22*(G23/100)</f>
        <v>2.0750000000000002</v>
      </c>
      <c r="G23" s="25">
        <v>5</v>
      </c>
      <c r="H23" s="25"/>
      <c r="I23" s="25">
        <v>1</v>
      </c>
      <c r="J23" s="28" t="s">
        <v>64</v>
      </c>
      <c r="K23" s="22"/>
      <c r="L23" s="2"/>
      <c r="M23" s="2"/>
      <c r="N23" s="2"/>
      <c r="O23" s="2"/>
      <c r="P23" s="2"/>
    </row>
    <row r="24" spans="1:16" ht="22.7" customHeight="1">
      <c r="A24" s="34"/>
      <c r="B24" s="34"/>
      <c r="C24" s="34"/>
      <c r="D24" s="35"/>
      <c r="E24" s="24" t="s">
        <v>65</v>
      </c>
      <c r="F24" s="25">
        <f>$F$22*(G24/100)</f>
        <v>8.3000000000000007</v>
      </c>
      <c r="G24" s="25">
        <v>20</v>
      </c>
      <c r="H24" s="25" t="s">
        <v>46</v>
      </c>
      <c r="I24" s="25"/>
      <c r="J24" s="28" t="s">
        <v>66</v>
      </c>
      <c r="K24" s="22"/>
      <c r="L24" s="2"/>
      <c r="M24" s="2"/>
      <c r="N24" s="2"/>
      <c r="O24" s="2"/>
      <c r="P24" s="2"/>
    </row>
    <row r="25" spans="1:16" ht="24.75" customHeight="1">
      <c r="A25" s="34"/>
      <c r="B25" s="34"/>
      <c r="C25" s="34"/>
      <c r="D25" s="35"/>
      <c r="E25" s="24" t="s">
        <v>67</v>
      </c>
      <c r="F25" s="25">
        <f>$F$22*(G25/100)</f>
        <v>6.2249999999999996</v>
      </c>
      <c r="G25" s="25">
        <v>15</v>
      </c>
      <c r="H25" s="25" t="s">
        <v>46</v>
      </c>
      <c r="I25" s="25"/>
      <c r="J25" s="28" t="s">
        <v>68</v>
      </c>
      <c r="K25" s="22"/>
      <c r="L25" s="2"/>
      <c r="M25" s="2"/>
      <c r="N25" s="2"/>
      <c r="O25" s="2"/>
      <c r="P25" s="2"/>
    </row>
    <row r="26" spans="1:16" ht="21.4" customHeight="1">
      <c r="A26" s="34"/>
      <c r="B26" s="34"/>
      <c r="C26" s="34"/>
      <c r="D26" s="35"/>
      <c r="E26" s="24" t="s">
        <v>69</v>
      </c>
      <c r="F26" s="25">
        <f>$F$22*(G26/100)</f>
        <v>6.2249999999999996</v>
      </c>
      <c r="G26" s="25">
        <v>15</v>
      </c>
      <c r="H26" s="25" t="s">
        <v>46</v>
      </c>
      <c r="I26" s="25"/>
      <c r="J26" s="28" t="s">
        <v>70</v>
      </c>
      <c r="K26" s="22"/>
      <c r="L26" s="2"/>
      <c r="M26" s="2"/>
      <c r="N26" s="2"/>
      <c r="O26" s="2"/>
      <c r="P26" s="2"/>
    </row>
    <row r="27" spans="1:16" ht="26.1" customHeight="1">
      <c r="A27" s="34"/>
      <c r="B27" s="34"/>
      <c r="C27" s="34"/>
      <c r="D27" s="19" t="s">
        <v>52</v>
      </c>
      <c r="E27" s="24" t="s">
        <v>71</v>
      </c>
      <c r="F27" s="25">
        <f>$F$22*(G27/100)</f>
        <v>6.2249999999999996</v>
      </c>
      <c r="G27" s="25">
        <v>15</v>
      </c>
      <c r="H27" s="25"/>
      <c r="I27" s="25"/>
      <c r="J27" s="28" t="s">
        <v>72</v>
      </c>
      <c r="K27" s="22"/>
      <c r="L27" s="2"/>
      <c r="M27" s="2"/>
      <c r="N27" s="2"/>
      <c r="O27" s="2"/>
      <c r="P27" s="2"/>
    </row>
    <row r="28" spans="1:16" ht="27.4" customHeight="1">
      <c r="A28" s="34"/>
      <c r="B28" s="34"/>
      <c r="C28" s="34"/>
      <c r="D28" s="35" t="s">
        <v>55</v>
      </c>
      <c r="E28" s="24" t="s">
        <v>73</v>
      </c>
      <c r="F28" s="25">
        <f>$F$22*(G28/100)</f>
        <v>4.1500000000000004</v>
      </c>
      <c r="G28" s="25">
        <v>10</v>
      </c>
      <c r="H28" s="25"/>
      <c r="I28" s="25">
        <v>2</v>
      </c>
      <c r="J28" s="28"/>
      <c r="K28" s="22"/>
      <c r="L28" s="2"/>
      <c r="M28" s="2"/>
      <c r="N28" s="2"/>
      <c r="O28" s="2"/>
      <c r="P28" s="2"/>
    </row>
    <row r="29" spans="1:16" ht="24" customHeight="1">
      <c r="A29" s="34"/>
      <c r="B29" s="34"/>
      <c r="C29" s="34"/>
      <c r="D29" s="35"/>
      <c r="E29" s="24" t="s">
        <v>74</v>
      </c>
      <c r="F29" s="25">
        <f>$F$22*(G29/100)</f>
        <v>4.1500000000000004</v>
      </c>
      <c r="G29" s="25">
        <v>10</v>
      </c>
      <c r="H29" s="25"/>
      <c r="I29" s="25"/>
      <c r="J29" s="28"/>
      <c r="K29" s="22"/>
      <c r="L29" s="2"/>
      <c r="M29" s="2"/>
      <c r="N29" s="2"/>
      <c r="O29" s="2"/>
      <c r="P29" s="2"/>
    </row>
    <row r="30" spans="1:16" ht="27.4" customHeight="1">
      <c r="A30" s="34"/>
      <c r="B30" s="34"/>
      <c r="C30" s="34"/>
      <c r="D30" s="35"/>
      <c r="E30" s="24" t="s">
        <v>75</v>
      </c>
      <c r="F30" s="25">
        <f>$F$22*(G30/100)</f>
        <v>4.1500000000000004</v>
      </c>
      <c r="G30" s="25">
        <v>10</v>
      </c>
      <c r="H30" s="25"/>
      <c r="I30" s="25"/>
      <c r="J30" s="28"/>
      <c r="K30" s="22"/>
      <c r="L30" s="2"/>
      <c r="M30" s="2"/>
      <c r="N30" s="2"/>
      <c r="O30" s="2"/>
      <c r="P30" s="2"/>
    </row>
    <row r="31" spans="1:16">
      <c r="A31" s="3"/>
      <c r="B31" s="3"/>
      <c r="C31" s="3"/>
      <c r="D31" s="3"/>
      <c r="E31" s="3"/>
      <c r="F31" s="26"/>
      <c r="G31" s="26"/>
      <c r="H31" s="26"/>
      <c r="I31" s="26"/>
      <c r="J31" s="3"/>
      <c r="K31" s="3"/>
      <c r="L31" s="3"/>
      <c r="M31" s="3"/>
      <c r="N31" s="3"/>
      <c r="O31" s="3"/>
      <c r="P31" s="3"/>
    </row>
    <row r="32" spans="1:16" ht="24.75" customHeight="1">
      <c r="A32" s="30" t="s">
        <v>76</v>
      </c>
      <c r="B32" s="30" t="s">
        <v>77</v>
      </c>
      <c r="C32" s="30">
        <v>15</v>
      </c>
      <c r="D32" s="19" t="s">
        <v>29</v>
      </c>
      <c r="E32" s="4" t="s">
        <v>30</v>
      </c>
      <c r="F32" s="21">
        <f>$B$5*($C32/100)</f>
        <v>24.9</v>
      </c>
      <c r="G32" s="4"/>
      <c r="H32" s="4"/>
      <c r="I32" s="21">
        <f>IF(G32=100,F32*(G32/100),SUM(I$33:I$40))</f>
        <v>6</v>
      </c>
      <c r="J32" s="31" t="s">
        <v>78</v>
      </c>
      <c r="K32" s="27"/>
      <c r="L32" s="4"/>
      <c r="M32" s="4"/>
      <c r="N32" s="4"/>
      <c r="O32" s="4"/>
      <c r="P32" s="4"/>
    </row>
    <row r="33" spans="1:16" ht="24" customHeight="1">
      <c r="A33" s="30"/>
      <c r="B33" s="30"/>
      <c r="C33" s="30"/>
      <c r="D33" s="32" t="s">
        <v>79</v>
      </c>
      <c r="E33" s="24" t="s">
        <v>80</v>
      </c>
      <c r="F33" s="25">
        <f>$F$32*(G33/100)</f>
        <v>2.4900000000000002</v>
      </c>
      <c r="G33" s="25">
        <v>10</v>
      </c>
      <c r="H33" s="25" t="s">
        <v>46</v>
      </c>
      <c r="I33" s="25">
        <v>1</v>
      </c>
      <c r="J33" s="31"/>
      <c r="K33" s="27"/>
      <c r="L33" s="4"/>
      <c r="M33" s="4"/>
      <c r="N33" s="4"/>
      <c r="O33" s="4"/>
      <c r="P33" s="4"/>
    </row>
    <row r="34" spans="1:16" ht="18" customHeight="1">
      <c r="A34" s="30"/>
      <c r="B34" s="30"/>
      <c r="C34" s="30"/>
      <c r="D34" s="32"/>
      <c r="E34" s="24" t="s">
        <v>81</v>
      </c>
      <c r="F34" s="25">
        <f>$F$32*(G34/100)</f>
        <v>2.4900000000000002</v>
      </c>
      <c r="G34" s="25">
        <v>10</v>
      </c>
      <c r="H34" s="25" t="s">
        <v>46</v>
      </c>
      <c r="I34" s="25">
        <v>2</v>
      </c>
      <c r="J34" s="31"/>
      <c r="K34" s="27"/>
      <c r="L34" s="4"/>
      <c r="M34" s="4"/>
      <c r="N34" s="4"/>
      <c r="O34" s="4"/>
      <c r="P34" s="4"/>
    </row>
    <row r="35" spans="1:16" ht="34.9" customHeight="1">
      <c r="A35" s="30"/>
      <c r="B35" s="30"/>
      <c r="C35" s="30"/>
      <c r="D35" s="32"/>
      <c r="E35" s="24" t="s">
        <v>82</v>
      </c>
      <c r="F35" s="25">
        <f>$F$32*(G35/100)</f>
        <v>3.7349999999999994</v>
      </c>
      <c r="G35" s="25">
        <v>15</v>
      </c>
      <c r="H35" s="25" t="s">
        <v>46</v>
      </c>
      <c r="I35" s="25">
        <v>1</v>
      </c>
      <c r="J35" s="31"/>
      <c r="K35" s="27"/>
      <c r="L35" s="4"/>
      <c r="M35" s="4"/>
      <c r="N35" s="4"/>
      <c r="O35" s="4"/>
      <c r="P35" s="4"/>
    </row>
    <row r="36" spans="1:16" ht="24.75" customHeight="1">
      <c r="A36" s="30"/>
      <c r="B36" s="30"/>
      <c r="C36" s="30"/>
      <c r="D36" s="19" t="s">
        <v>52</v>
      </c>
      <c r="E36" s="24" t="s">
        <v>83</v>
      </c>
      <c r="F36" s="25">
        <f>$F$32*(G36/100)</f>
        <v>3.7349999999999994</v>
      </c>
      <c r="G36" s="25">
        <v>15</v>
      </c>
      <c r="H36" s="25" t="s">
        <v>46</v>
      </c>
      <c r="I36" s="25">
        <v>1</v>
      </c>
      <c r="J36" s="31"/>
      <c r="K36" s="27"/>
      <c r="L36" s="4"/>
      <c r="M36" s="4"/>
      <c r="N36" s="4"/>
      <c r="O36" s="4"/>
      <c r="P36" s="4"/>
    </row>
    <row r="37" spans="1:16" ht="28.15" customHeight="1">
      <c r="A37" s="30"/>
      <c r="B37" s="30"/>
      <c r="C37" s="30"/>
      <c r="D37" s="32" t="s">
        <v>55</v>
      </c>
      <c r="E37" s="24" t="s">
        <v>84</v>
      </c>
      <c r="F37" s="25">
        <f>$F$32*(G37/100)</f>
        <v>3.7349999999999994</v>
      </c>
      <c r="G37" s="25">
        <v>15</v>
      </c>
      <c r="H37" s="25"/>
      <c r="I37" s="25">
        <v>1</v>
      </c>
      <c r="J37" s="31"/>
      <c r="K37" s="27"/>
      <c r="L37" s="4"/>
      <c r="M37" s="4"/>
      <c r="N37" s="4"/>
      <c r="O37" s="4"/>
      <c r="P37" s="4"/>
    </row>
    <row r="38" spans="1:16" ht="20.100000000000001" customHeight="1">
      <c r="A38" s="30"/>
      <c r="B38" s="30"/>
      <c r="C38" s="30"/>
      <c r="D38" s="32"/>
      <c r="E38" s="24" t="s">
        <v>85</v>
      </c>
      <c r="F38" s="25">
        <f>$F$32*(G38/100)</f>
        <v>3.7349999999999994</v>
      </c>
      <c r="G38" s="25">
        <v>15</v>
      </c>
      <c r="H38" s="25"/>
      <c r="I38" s="25"/>
      <c r="J38" s="31"/>
      <c r="K38" s="27"/>
      <c r="L38" s="4"/>
      <c r="M38" s="4"/>
      <c r="N38" s="4"/>
      <c r="O38" s="4"/>
      <c r="P38" s="4"/>
    </row>
    <row r="39" spans="1:16" ht="20.65" customHeight="1">
      <c r="A39" s="30"/>
      <c r="B39" s="30"/>
      <c r="C39" s="30"/>
      <c r="D39" s="32"/>
      <c r="E39" s="24" t="s">
        <v>86</v>
      </c>
      <c r="F39" s="25">
        <f>$F$32*(G39/100)</f>
        <v>3.7349999999999994</v>
      </c>
      <c r="G39" s="25">
        <v>15</v>
      </c>
      <c r="H39" s="25"/>
      <c r="I39" s="25"/>
      <c r="J39" s="31"/>
      <c r="K39" s="27"/>
      <c r="L39" s="4"/>
      <c r="M39" s="4"/>
      <c r="N39" s="4"/>
      <c r="O39" s="4"/>
      <c r="P39" s="4"/>
    </row>
    <row r="40" spans="1:16" ht="20.65" customHeight="1">
      <c r="A40" s="30"/>
      <c r="B40" s="30"/>
      <c r="C40" s="30"/>
      <c r="D40" s="32"/>
      <c r="E40" s="24" t="s">
        <v>87</v>
      </c>
      <c r="F40" s="25"/>
      <c r="G40" s="25">
        <v>5</v>
      </c>
      <c r="H40" s="25"/>
      <c r="I40" s="25"/>
      <c r="J40" s="31"/>
      <c r="K40" s="27"/>
      <c r="L40" s="4"/>
      <c r="M40" s="4"/>
      <c r="N40" s="4"/>
      <c r="O40" s="4"/>
      <c r="P40" s="4"/>
    </row>
    <row r="41" spans="1:16">
      <c r="A41" s="3"/>
      <c r="B41" s="3"/>
      <c r="C41" s="3"/>
      <c r="D41" s="3"/>
      <c r="E41" s="3"/>
      <c r="F41" s="26"/>
      <c r="G41" s="26"/>
      <c r="H41" s="26"/>
      <c r="I41" s="26"/>
      <c r="J41" s="3"/>
      <c r="K41" s="3"/>
      <c r="L41" s="3"/>
      <c r="M41" s="3"/>
      <c r="N41" s="3"/>
      <c r="O41" s="3"/>
      <c r="P41" s="3"/>
    </row>
    <row r="42" spans="1:16" ht="21.4" customHeight="1">
      <c r="A42" s="36" t="s">
        <v>88</v>
      </c>
      <c r="B42" s="34" t="s">
        <v>89</v>
      </c>
      <c r="C42" s="34">
        <v>15</v>
      </c>
      <c r="D42" s="19" t="s">
        <v>29</v>
      </c>
      <c r="E42" s="1" t="s">
        <v>30</v>
      </c>
      <c r="F42" s="21">
        <f>$B$5*($C42/100)</f>
        <v>24.9</v>
      </c>
      <c r="G42" s="1"/>
      <c r="H42" s="1"/>
      <c r="I42" s="21">
        <f>IF(G42=100,F42*(G42/100),SUM(I$43:I$50))</f>
        <v>6</v>
      </c>
      <c r="J42" s="37" t="s">
        <v>90</v>
      </c>
      <c r="K42" s="27"/>
      <c r="L42" s="1"/>
      <c r="M42" s="1"/>
      <c r="N42" s="1"/>
      <c r="O42" s="1"/>
      <c r="P42" s="1"/>
    </row>
    <row r="43" spans="1:16" ht="36.75" customHeight="1">
      <c r="A43" s="36"/>
      <c r="B43" s="36"/>
      <c r="C43" s="36"/>
      <c r="D43" s="36" t="s">
        <v>91</v>
      </c>
      <c r="E43" s="24" t="s">
        <v>92</v>
      </c>
      <c r="F43" s="25">
        <f>$F$42*(G43/100)</f>
        <v>3.7349999999999994</v>
      </c>
      <c r="G43" s="25">
        <v>15</v>
      </c>
      <c r="H43" s="25"/>
      <c r="I43" s="25">
        <v>1</v>
      </c>
      <c r="J43" s="37"/>
      <c r="K43" s="27"/>
      <c r="L43" s="1"/>
      <c r="M43" s="1"/>
      <c r="N43" s="1"/>
      <c r="O43" s="1"/>
      <c r="P43" s="1"/>
    </row>
    <row r="44" spans="1:16" ht="18.75" customHeight="1">
      <c r="A44" s="36"/>
      <c r="B44" s="36"/>
      <c r="C44" s="36"/>
      <c r="D44" s="36"/>
      <c r="E44" s="24" t="s">
        <v>93</v>
      </c>
      <c r="F44" s="25">
        <f>$F$42*(G44/100)</f>
        <v>6.2249999999999996</v>
      </c>
      <c r="G44" s="25">
        <v>25</v>
      </c>
      <c r="H44" s="25" t="s">
        <v>46</v>
      </c>
      <c r="I44" s="25"/>
      <c r="J44" s="37"/>
      <c r="K44" s="27"/>
      <c r="L44" s="1"/>
      <c r="M44" s="1"/>
      <c r="N44" s="1"/>
      <c r="O44" s="1"/>
      <c r="P44" s="1"/>
    </row>
    <row r="45" spans="1:16" ht="24">
      <c r="A45" s="36"/>
      <c r="B45" s="36"/>
      <c r="C45" s="36"/>
      <c r="D45" s="36"/>
      <c r="E45" s="24" t="s">
        <v>94</v>
      </c>
      <c r="F45" s="25">
        <f>$F$42*(G45/100)</f>
        <v>4.9800000000000004</v>
      </c>
      <c r="G45" s="25">
        <v>20</v>
      </c>
      <c r="H45" s="25"/>
      <c r="I45" s="25">
        <v>2</v>
      </c>
      <c r="J45" s="37"/>
      <c r="K45" s="27"/>
      <c r="L45" s="1"/>
      <c r="M45" s="1"/>
      <c r="N45" s="1"/>
      <c r="O45" s="1"/>
      <c r="P45" s="1"/>
    </row>
    <row r="46" spans="1:16" ht="24" customHeight="1">
      <c r="A46" s="36"/>
      <c r="B46" s="36"/>
      <c r="C46" s="36"/>
      <c r="D46" s="36"/>
      <c r="E46" s="24" t="s">
        <v>95</v>
      </c>
      <c r="F46" s="25">
        <f>$F$42*(G46/100)</f>
        <v>2.4900000000000002</v>
      </c>
      <c r="G46" s="25">
        <v>10</v>
      </c>
      <c r="H46" s="25"/>
      <c r="I46" s="25">
        <v>1</v>
      </c>
      <c r="J46" s="37"/>
      <c r="K46" s="27"/>
      <c r="L46" s="1"/>
      <c r="M46" s="1"/>
      <c r="N46" s="1"/>
      <c r="O46" s="1"/>
      <c r="P46" s="1"/>
    </row>
    <row r="47" spans="1:16" ht="22.7" customHeight="1">
      <c r="A47" s="36"/>
      <c r="B47" s="36"/>
      <c r="C47" s="36"/>
      <c r="D47" s="19" t="s">
        <v>52</v>
      </c>
      <c r="E47" s="24" t="s">
        <v>96</v>
      </c>
      <c r="F47" s="25">
        <f>$F$42*(G47/100)</f>
        <v>2.4900000000000002</v>
      </c>
      <c r="G47" s="25">
        <v>10</v>
      </c>
      <c r="H47" s="25"/>
      <c r="I47" s="25">
        <v>1</v>
      </c>
      <c r="J47" s="37"/>
      <c r="K47" s="27"/>
      <c r="L47" s="1"/>
      <c r="M47" s="1"/>
      <c r="N47" s="1"/>
      <c r="O47" s="1"/>
      <c r="P47" s="1"/>
    </row>
    <row r="48" spans="1:16" ht="24" customHeight="1">
      <c r="A48" s="36"/>
      <c r="B48" s="36"/>
      <c r="C48" s="36"/>
      <c r="D48" s="36" t="s">
        <v>55</v>
      </c>
      <c r="E48" s="24" t="s">
        <v>97</v>
      </c>
      <c r="F48" s="25">
        <f>$F$42*(G48/100)</f>
        <v>1.2450000000000001</v>
      </c>
      <c r="G48" s="25">
        <v>5</v>
      </c>
      <c r="H48" s="25"/>
      <c r="I48" s="25"/>
      <c r="J48" s="37"/>
      <c r="K48" s="27"/>
      <c r="L48" s="1"/>
      <c r="M48" s="1"/>
      <c r="N48" s="1"/>
      <c r="O48" s="1"/>
      <c r="P48" s="1"/>
    </row>
    <row r="49" spans="1:16" ht="24">
      <c r="A49" s="36"/>
      <c r="B49" s="36"/>
      <c r="C49" s="36"/>
      <c r="D49" s="36"/>
      <c r="E49" s="24" t="s">
        <v>98</v>
      </c>
      <c r="F49" s="25">
        <f>$F$42*(G49/100)</f>
        <v>1.2450000000000001</v>
      </c>
      <c r="G49" s="25">
        <v>5</v>
      </c>
      <c r="H49" s="25"/>
      <c r="I49" s="25"/>
      <c r="J49" s="37"/>
      <c r="K49" s="27"/>
      <c r="L49" s="1"/>
      <c r="M49" s="1"/>
      <c r="N49" s="1"/>
      <c r="O49" s="1"/>
      <c r="P49" s="1"/>
    </row>
    <row r="50" spans="1:16" ht="24">
      <c r="A50" s="36"/>
      <c r="B50" s="36"/>
      <c r="C50" s="36"/>
      <c r="D50" s="36"/>
      <c r="E50" s="24" t="s">
        <v>99</v>
      </c>
      <c r="F50" s="25">
        <f>$F$42*(G50/100)</f>
        <v>2.4900000000000002</v>
      </c>
      <c r="G50" s="25">
        <v>10</v>
      </c>
      <c r="H50" s="25"/>
      <c r="I50" s="25">
        <v>1</v>
      </c>
      <c r="J50" s="37"/>
      <c r="K50" s="27"/>
      <c r="L50" s="1"/>
      <c r="M50" s="1"/>
      <c r="N50" s="1"/>
      <c r="O50" s="1"/>
      <c r="P50" s="1"/>
    </row>
    <row r="51" spans="1:16">
      <c r="A51" s="3"/>
      <c r="B51" s="3"/>
      <c r="C51" s="3"/>
      <c r="D51" s="3"/>
      <c r="E51" s="3"/>
      <c r="F51" s="26"/>
      <c r="G51" s="26"/>
      <c r="H51" s="26"/>
      <c r="I51" s="26"/>
      <c r="J51" s="3"/>
      <c r="K51" s="3"/>
      <c r="L51" s="3"/>
      <c r="M51" s="3"/>
      <c r="N51" s="3"/>
      <c r="O51" s="3"/>
      <c r="P51" s="3"/>
    </row>
    <row r="52" spans="1:16" ht="21.4" customHeight="1">
      <c r="A52" s="32" t="s">
        <v>100</v>
      </c>
      <c r="B52" s="30" t="s">
        <v>101</v>
      </c>
      <c r="C52" s="30">
        <v>10</v>
      </c>
      <c r="D52" s="19" t="s">
        <v>29</v>
      </c>
      <c r="E52" s="4" t="s">
        <v>30</v>
      </c>
      <c r="F52" s="21">
        <f>$B$5*($C52/100)</f>
        <v>16.600000000000001</v>
      </c>
      <c r="G52" s="4"/>
      <c r="H52" s="4"/>
      <c r="I52" s="21">
        <f>IF(G52=100,F52*(G52/100),SUM(I$53:I$60))</f>
        <v>0</v>
      </c>
      <c r="J52" s="31" t="s">
        <v>102</v>
      </c>
      <c r="K52" s="27"/>
      <c r="L52" s="4"/>
      <c r="M52" s="4"/>
      <c r="N52" s="4"/>
      <c r="O52" s="4"/>
      <c r="P52" s="4"/>
    </row>
    <row r="53" spans="1:16" ht="24.75" customHeight="1">
      <c r="A53" s="32"/>
      <c r="B53" s="32"/>
      <c r="C53" s="32"/>
      <c r="D53" s="32" t="s">
        <v>91</v>
      </c>
      <c r="E53" s="24" t="s">
        <v>103</v>
      </c>
      <c r="F53" s="25">
        <f>$F$52*(G53/100)</f>
        <v>0.83000000000000007</v>
      </c>
      <c r="G53" s="25">
        <v>5</v>
      </c>
      <c r="H53" s="25"/>
      <c r="I53" s="25"/>
      <c r="J53" s="31"/>
      <c r="K53" s="27"/>
      <c r="L53" s="4"/>
      <c r="M53" s="4"/>
      <c r="N53" s="4"/>
      <c r="O53" s="4"/>
      <c r="P53" s="4"/>
    </row>
    <row r="54" spans="1:16" ht="24" customHeight="1">
      <c r="A54" s="32"/>
      <c r="B54" s="32"/>
      <c r="C54" s="32"/>
      <c r="D54" s="32"/>
      <c r="E54" s="24" t="s">
        <v>104</v>
      </c>
      <c r="F54" s="25">
        <f>$F$52*(G54/100)</f>
        <v>0.83000000000000007</v>
      </c>
      <c r="G54" s="25">
        <v>5</v>
      </c>
      <c r="H54" s="25"/>
      <c r="I54" s="25"/>
      <c r="J54" s="31"/>
      <c r="K54" s="27"/>
      <c r="L54" s="4"/>
      <c r="M54" s="4"/>
      <c r="N54" s="4"/>
      <c r="O54" s="4"/>
      <c r="P54" s="4"/>
    </row>
    <row r="55" spans="1:16" ht="26.85" customHeight="1">
      <c r="A55" s="32"/>
      <c r="B55" s="32"/>
      <c r="C55" s="32"/>
      <c r="D55" s="32"/>
      <c r="E55" s="24" t="s">
        <v>105</v>
      </c>
      <c r="F55" s="25">
        <f>$F$52*(G55/100)</f>
        <v>0.83000000000000007</v>
      </c>
      <c r="G55" s="25">
        <v>5</v>
      </c>
      <c r="H55" s="25"/>
      <c r="I55" s="25"/>
      <c r="J55" s="31"/>
      <c r="K55" s="27"/>
      <c r="L55" s="4"/>
      <c r="M55" s="4"/>
      <c r="N55" s="4"/>
      <c r="O55" s="4"/>
      <c r="P55" s="4"/>
    </row>
    <row r="56" spans="1:16" ht="26.85" customHeight="1">
      <c r="A56" s="32"/>
      <c r="B56" s="32"/>
      <c r="C56" s="32"/>
      <c r="D56" s="32"/>
      <c r="E56" s="24" t="s">
        <v>106</v>
      </c>
      <c r="F56" s="25">
        <f>$F$52*(G56/100)</f>
        <v>0.83000000000000007</v>
      </c>
      <c r="G56" s="25">
        <v>5</v>
      </c>
      <c r="H56" s="25"/>
      <c r="I56" s="25"/>
      <c r="J56" s="31"/>
      <c r="K56" s="27"/>
      <c r="L56" s="4"/>
      <c r="M56" s="4"/>
      <c r="N56" s="4"/>
      <c r="O56" s="4"/>
      <c r="P56" s="4"/>
    </row>
    <row r="57" spans="1:16" ht="26.85" customHeight="1">
      <c r="A57" s="32"/>
      <c r="B57" s="32"/>
      <c r="C57" s="32"/>
      <c r="D57" s="19" t="s">
        <v>52</v>
      </c>
      <c r="E57" s="24" t="s">
        <v>107</v>
      </c>
      <c r="F57" s="25">
        <f>$F$52*(G57/100)</f>
        <v>0.83000000000000007</v>
      </c>
      <c r="G57" s="25">
        <v>5</v>
      </c>
      <c r="H57" s="25"/>
      <c r="I57" s="25"/>
      <c r="J57" s="31"/>
      <c r="K57" s="27"/>
      <c r="L57" s="4"/>
      <c r="M57" s="4"/>
      <c r="N57" s="4"/>
      <c r="O57" s="4"/>
      <c r="P57" s="4"/>
    </row>
    <row r="58" spans="1:16" ht="24" customHeight="1">
      <c r="A58" s="32"/>
      <c r="B58" s="32"/>
      <c r="C58" s="32"/>
      <c r="D58" s="32" t="s">
        <v>55</v>
      </c>
      <c r="E58" s="24" t="s">
        <v>108</v>
      </c>
      <c r="F58" s="25">
        <f>$F$52*(G58/100)</f>
        <v>2.4900000000000002</v>
      </c>
      <c r="G58" s="25">
        <v>15</v>
      </c>
      <c r="H58" s="25"/>
      <c r="I58" s="25"/>
      <c r="J58" s="31"/>
      <c r="K58" s="27"/>
      <c r="L58" s="4"/>
      <c r="M58" s="4"/>
      <c r="N58" s="4"/>
      <c r="O58" s="4"/>
      <c r="P58" s="4"/>
    </row>
    <row r="59" spans="1:16" ht="21.4" customHeight="1">
      <c r="A59" s="32"/>
      <c r="B59" s="32"/>
      <c r="C59" s="32"/>
      <c r="D59" s="32"/>
      <c r="E59" s="24" t="s">
        <v>109</v>
      </c>
      <c r="F59" s="25">
        <f>$F$52*(G59/100)</f>
        <v>2.4900000000000002</v>
      </c>
      <c r="G59" s="25">
        <v>15</v>
      </c>
      <c r="H59" s="25"/>
      <c r="I59" s="25"/>
      <c r="J59" s="31"/>
      <c r="K59" s="27"/>
      <c r="L59" s="4"/>
      <c r="M59" s="4"/>
      <c r="N59" s="4"/>
      <c r="O59" s="4"/>
      <c r="P59" s="4"/>
    </row>
    <row r="60" spans="1:16" ht="22.15" customHeight="1">
      <c r="A60" s="32"/>
      <c r="B60" s="32"/>
      <c r="C60" s="32"/>
      <c r="D60" s="32"/>
      <c r="E60" s="24" t="s">
        <v>110</v>
      </c>
      <c r="F60" s="25">
        <f>$F$52*(G60/100)</f>
        <v>2.4900000000000002</v>
      </c>
      <c r="G60" s="25">
        <v>15</v>
      </c>
      <c r="H60" s="25"/>
      <c r="I60" s="25"/>
      <c r="J60" s="31"/>
      <c r="K60" s="27"/>
      <c r="L60" s="4"/>
      <c r="M60" s="4"/>
      <c r="N60" s="4"/>
      <c r="O60" s="4"/>
      <c r="P60" s="4"/>
    </row>
    <row r="61" spans="1:16" ht="25.35" customHeight="1">
      <c r="A61" s="32"/>
      <c r="B61" s="32"/>
      <c r="C61" s="32"/>
      <c r="D61" s="32"/>
      <c r="E61" s="24" t="s">
        <v>111</v>
      </c>
      <c r="F61" s="25">
        <f>$F$52*(G61/100)</f>
        <v>2.4900000000000002</v>
      </c>
      <c r="G61" s="25">
        <v>15</v>
      </c>
      <c r="H61" s="25"/>
      <c r="I61" s="25"/>
      <c r="J61" s="31"/>
      <c r="K61" s="27"/>
      <c r="L61" s="4"/>
      <c r="M61" s="4"/>
      <c r="N61" s="4"/>
      <c r="O61" s="4"/>
      <c r="P61" s="4"/>
    </row>
    <row r="62" spans="1:16" ht="25.35" customHeight="1">
      <c r="A62" s="32"/>
      <c r="B62" s="32"/>
      <c r="C62" s="32"/>
      <c r="D62" s="32"/>
      <c r="E62" s="24" t="s">
        <v>112</v>
      </c>
      <c r="F62" s="25">
        <f>$F$52*(G62/100)</f>
        <v>2.4900000000000002</v>
      </c>
      <c r="G62" s="25">
        <v>15</v>
      </c>
      <c r="H62" s="25"/>
      <c r="I62" s="25"/>
      <c r="J62" s="31"/>
      <c r="K62" s="27"/>
      <c r="L62" s="4"/>
      <c r="M62" s="4"/>
      <c r="N62" s="4"/>
      <c r="O62" s="4"/>
      <c r="P62" s="4"/>
    </row>
    <row r="63" spans="1:16">
      <c r="A63" s="3"/>
      <c r="B63" s="3"/>
      <c r="C63" s="3"/>
      <c r="D63" s="3"/>
      <c r="E63" s="3"/>
      <c r="F63" s="26"/>
      <c r="G63" s="26"/>
      <c r="H63" s="26"/>
      <c r="I63" s="26"/>
      <c r="J63" s="3"/>
      <c r="K63" s="3"/>
      <c r="L63" s="3"/>
      <c r="M63" s="3"/>
      <c r="N63" s="3"/>
      <c r="O63" s="3"/>
      <c r="P63" s="3"/>
    </row>
    <row r="64" spans="1:16" ht="22.7" customHeight="1">
      <c r="A64" s="36" t="s">
        <v>113</v>
      </c>
      <c r="B64" s="34" t="s">
        <v>114</v>
      </c>
      <c r="C64" s="34">
        <v>25</v>
      </c>
      <c r="D64" s="19" t="s">
        <v>29</v>
      </c>
      <c r="E64" s="1" t="s">
        <v>30</v>
      </c>
      <c r="F64" s="21">
        <f>$B$5*($C64/100)</f>
        <v>41.5</v>
      </c>
      <c r="G64" s="1"/>
      <c r="H64" s="1"/>
      <c r="I64" s="21">
        <f>IF(G64=100,F64*(G64/100),SUM(I$65:I$71))</f>
        <v>0</v>
      </c>
      <c r="J64" s="37" t="s">
        <v>115</v>
      </c>
      <c r="K64" s="27"/>
      <c r="L64" s="1"/>
      <c r="M64" s="1"/>
      <c r="N64" s="1"/>
      <c r="O64" s="1"/>
      <c r="P64" s="1"/>
    </row>
    <row r="65" spans="1:16" ht="30.75" customHeight="1">
      <c r="A65" s="36"/>
      <c r="B65" s="36"/>
      <c r="C65" s="36"/>
      <c r="D65" s="36" t="s">
        <v>116</v>
      </c>
      <c r="E65" s="24" t="s">
        <v>117</v>
      </c>
      <c r="F65" s="25">
        <f>$F$64*(G65/100)</f>
        <v>1.2449999999999999</v>
      </c>
      <c r="G65" s="25">
        <v>3</v>
      </c>
      <c r="H65" s="25"/>
      <c r="I65" s="25"/>
      <c r="J65" s="37"/>
      <c r="K65" s="27"/>
      <c r="L65" s="1"/>
      <c r="M65" s="1"/>
      <c r="N65" s="1"/>
      <c r="O65" s="1"/>
      <c r="P65" s="1"/>
    </row>
    <row r="66" spans="1:16" ht="19.350000000000001" customHeight="1">
      <c r="A66" s="36"/>
      <c r="B66" s="36"/>
      <c r="C66" s="36"/>
      <c r="D66" s="36"/>
      <c r="E66" s="24" t="s">
        <v>118</v>
      </c>
      <c r="F66" s="25">
        <f>$F$64*(G66/100)</f>
        <v>8.3000000000000007</v>
      </c>
      <c r="G66" s="25">
        <v>20</v>
      </c>
      <c r="H66" s="25" t="s">
        <v>46</v>
      </c>
      <c r="I66" s="25"/>
      <c r="J66" s="37"/>
      <c r="K66" s="27"/>
      <c r="L66" s="1"/>
      <c r="M66" s="1"/>
      <c r="N66" s="1"/>
      <c r="O66" s="1"/>
      <c r="P66" s="1"/>
    </row>
    <row r="67" spans="1:16" ht="30.2" customHeight="1">
      <c r="A67" s="36"/>
      <c r="B67" s="36"/>
      <c r="C67" s="36"/>
      <c r="D67" s="36"/>
      <c r="E67" s="24" t="s">
        <v>119</v>
      </c>
      <c r="F67" s="25">
        <f>$F$64*(G67/100)</f>
        <v>8.3000000000000007</v>
      </c>
      <c r="G67" s="25">
        <v>20</v>
      </c>
      <c r="H67" s="25" t="s">
        <v>46</v>
      </c>
      <c r="I67" s="25"/>
      <c r="J67" s="37"/>
      <c r="K67" s="27"/>
      <c r="L67" s="1"/>
      <c r="M67" s="1"/>
      <c r="N67" s="1"/>
      <c r="O67" s="1"/>
      <c r="P67" s="1"/>
    </row>
    <row r="68" spans="1:16" ht="30.2" customHeight="1">
      <c r="A68" s="36"/>
      <c r="B68" s="36"/>
      <c r="C68" s="36"/>
      <c r="D68" s="19" t="s">
        <v>52</v>
      </c>
      <c r="E68" s="24" t="s">
        <v>120</v>
      </c>
      <c r="F68" s="25">
        <f>$F$64*(G68/100)</f>
        <v>8.3000000000000007</v>
      </c>
      <c r="G68" s="25">
        <v>20</v>
      </c>
      <c r="H68" s="25" t="s">
        <v>46</v>
      </c>
      <c r="I68" s="25"/>
      <c r="J68" s="37"/>
      <c r="K68" s="27"/>
      <c r="L68" s="1"/>
      <c r="M68" s="1"/>
      <c r="N68" s="1"/>
      <c r="O68" s="1"/>
      <c r="P68" s="1"/>
    </row>
    <row r="69" spans="1:16" ht="24" customHeight="1">
      <c r="A69" s="36"/>
      <c r="B69" s="36"/>
      <c r="C69" s="36"/>
      <c r="D69" s="36" t="s">
        <v>55</v>
      </c>
      <c r="E69" s="24" t="s">
        <v>121</v>
      </c>
      <c r="F69" s="25">
        <f>$F$64*(G69/100)</f>
        <v>4.1500000000000004</v>
      </c>
      <c r="G69" s="25">
        <v>10</v>
      </c>
      <c r="H69" s="25" t="s">
        <v>46</v>
      </c>
      <c r="I69" s="25"/>
      <c r="J69" s="37"/>
      <c r="K69" s="27"/>
      <c r="L69" s="1"/>
      <c r="M69" s="1"/>
      <c r="N69" s="1"/>
      <c r="O69" s="1"/>
      <c r="P69" s="1"/>
    </row>
    <row r="70" spans="1:16" ht="21.4" customHeight="1">
      <c r="A70" s="36"/>
      <c r="B70" s="36"/>
      <c r="C70" s="36"/>
      <c r="D70" s="36"/>
      <c r="E70" s="24" t="s">
        <v>122</v>
      </c>
      <c r="F70" s="25">
        <f>$F$64*(G70/100)</f>
        <v>4.1500000000000004</v>
      </c>
      <c r="G70" s="25">
        <v>10</v>
      </c>
      <c r="H70" s="25"/>
      <c r="I70" s="25"/>
      <c r="J70" s="37"/>
      <c r="K70" s="27"/>
      <c r="L70" s="1"/>
      <c r="M70" s="1"/>
      <c r="N70" s="1"/>
      <c r="O70" s="1"/>
      <c r="P70" s="1"/>
    </row>
    <row r="71" spans="1:16" ht="24" customHeight="1">
      <c r="A71" s="36"/>
      <c r="B71" s="36"/>
      <c r="C71" s="36"/>
      <c r="D71" s="36"/>
      <c r="E71" s="24" t="s">
        <v>123</v>
      </c>
      <c r="F71" s="25">
        <f>$F$64*(G71/100)</f>
        <v>6.2249999999999996</v>
      </c>
      <c r="G71" s="25">
        <v>15</v>
      </c>
      <c r="H71" s="25"/>
      <c r="I71" s="25"/>
      <c r="J71" s="37"/>
      <c r="K71" s="27"/>
      <c r="L71" s="1"/>
      <c r="M71" s="1"/>
      <c r="N71" s="1"/>
      <c r="O71" s="1"/>
      <c r="P71" s="1"/>
    </row>
    <row r="72" spans="1:16" ht="29.45" customHeight="1">
      <c r="A72" s="36"/>
      <c r="B72" s="36"/>
      <c r="C72" s="36"/>
      <c r="D72" s="36"/>
      <c r="E72" s="24" t="s">
        <v>124</v>
      </c>
      <c r="F72" s="25">
        <f>$F$64*(G72/100)</f>
        <v>0.83000000000000007</v>
      </c>
      <c r="G72" s="25">
        <v>2</v>
      </c>
      <c r="H72" s="25"/>
      <c r="I72" s="25"/>
      <c r="J72" s="37"/>
      <c r="K72" s="27"/>
      <c r="L72" s="1"/>
      <c r="M72" s="1"/>
      <c r="N72" s="1"/>
      <c r="O72" s="1"/>
      <c r="P72" s="1"/>
    </row>
    <row r="73" spans="1:16">
      <c r="A73" s="3"/>
      <c r="B73" s="3"/>
      <c r="C73" s="3"/>
      <c r="D73" s="3"/>
      <c r="E73" s="3"/>
      <c r="F73" s="26"/>
      <c r="G73" s="26"/>
      <c r="H73" s="26"/>
      <c r="I73" s="26"/>
      <c r="J73" s="3"/>
      <c r="K73" s="3"/>
      <c r="L73" s="3"/>
      <c r="M73" s="3"/>
      <c r="N73" s="3"/>
      <c r="O73" s="3"/>
      <c r="P73" s="3"/>
    </row>
    <row r="74" spans="1:16" ht="26.85" customHeight="1">
      <c r="A74" s="32" t="s">
        <v>125</v>
      </c>
      <c r="B74" s="32" t="s">
        <v>126</v>
      </c>
      <c r="C74" s="32">
        <v>5</v>
      </c>
      <c r="D74" s="19" t="s">
        <v>29</v>
      </c>
      <c r="E74" s="4" t="s">
        <v>30</v>
      </c>
      <c r="F74" s="21">
        <f>$B$5*($C74/100)</f>
        <v>8.3000000000000007</v>
      </c>
      <c r="G74" s="4"/>
      <c r="H74" s="4"/>
      <c r="I74" s="21">
        <f>IF(G74=100,F74*(G74/100),SUM(I$75:I$79))</f>
        <v>2</v>
      </c>
      <c r="J74" s="31" t="s">
        <v>127</v>
      </c>
      <c r="K74" s="27"/>
      <c r="L74" s="4"/>
      <c r="M74" s="4"/>
      <c r="N74" s="4"/>
      <c r="O74" s="4"/>
      <c r="P74" s="4"/>
    </row>
    <row r="75" spans="1:16" ht="29.45" customHeight="1">
      <c r="A75" s="32"/>
      <c r="B75" s="32"/>
      <c r="C75" s="32"/>
      <c r="D75" s="32" t="s">
        <v>91</v>
      </c>
      <c r="E75" s="24" t="s">
        <v>128</v>
      </c>
      <c r="F75" s="25">
        <f>$F$74*(G75/100)</f>
        <v>1.2450000000000001</v>
      </c>
      <c r="G75" s="25">
        <v>15</v>
      </c>
      <c r="H75" s="25"/>
      <c r="I75" s="25"/>
      <c r="J75" s="31"/>
      <c r="K75" s="27"/>
      <c r="L75" s="4"/>
      <c r="M75" s="4"/>
      <c r="N75" s="4"/>
      <c r="O75" s="4"/>
      <c r="P75" s="4"/>
    </row>
    <row r="76" spans="1:16" ht="29.45" customHeight="1">
      <c r="A76" s="32"/>
      <c r="B76" s="32"/>
      <c r="C76" s="32"/>
      <c r="D76" s="32"/>
      <c r="E76" s="24" t="s">
        <v>129</v>
      </c>
      <c r="F76" s="25">
        <f>$F$74*(G76/100)</f>
        <v>2.9050000000000002</v>
      </c>
      <c r="G76" s="25">
        <v>35</v>
      </c>
      <c r="H76" s="25"/>
      <c r="I76" s="25"/>
      <c r="J76" s="31"/>
      <c r="K76" s="27"/>
      <c r="L76" s="4"/>
      <c r="M76" s="4"/>
      <c r="N76" s="4"/>
      <c r="O76" s="4"/>
      <c r="P76" s="4"/>
    </row>
    <row r="77" spans="1:16" ht="27.4" customHeight="1">
      <c r="A77" s="32"/>
      <c r="B77" s="32"/>
      <c r="C77" s="32"/>
      <c r="D77" s="19" t="s">
        <v>52</v>
      </c>
      <c r="E77" s="24" t="s">
        <v>130</v>
      </c>
      <c r="F77" s="25">
        <f>$F$74*(G77/100)</f>
        <v>1.2450000000000001</v>
      </c>
      <c r="G77" s="25">
        <v>15</v>
      </c>
      <c r="H77" s="25"/>
      <c r="I77" s="25"/>
      <c r="J77" s="31"/>
      <c r="K77" s="27"/>
      <c r="L77" s="4"/>
      <c r="M77" s="4"/>
      <c r="N77" s="4"/>
      <c r="O77" s="4"/>
      <c r="P77" s="4"/>
    </row>
    <row r="78" spans="1:16" ht="32.1" customHeight="1">
      <c r="A78" s="32"/>
      <c r="B78" s="32"/>
      <c r="C78" s="32"/>
      <c r="D78" s="32" t="s">
        <v>131</v>
      </c>
      <c r="E78" s="24" t="s">
        <v>132</v>
      </c>
      <c r="F78" s="25">
        <f>$F$74*(G78/100)</f>
        <v>0.83000000000000007</v>
      </c>
      <c r="G78" s="25">
        <v>10</v>
      </c>
      <c r="H78" s="25"/>
      <c r="I78" s="25"/>
      <c r="J78" s="31"/>
      <c r="K78" s="27"/>
      <c r="L78" s="4"/>
      <c r="M78" s="4"/>
      <c r="N78" s="4"/>
      <c r="O78" s="4"/>
      <c r="P78" s="4"/>
    </row>
    <row r="79" spans="1:16" ht="33.4" customHeight="1">
      <c r="A79" s="32"/>
      <c r="B79" s="32"/>
      <c r="C79" s="32"/>
      <c r="D79" s="32"/>
      <c r="E79" s="24" t="s">
        <v>133</v>
      </c>
      <c r="F79" s="25">
        <f>$F$74*(G79/100)</f>
        <v>1.6600000000000001</v>
      </c>
      <c r="G79" s="25">
        <v>20</v>
      </c>
      <c r="H79" s="25"/>
      <c r="I79" s="25">
        <v>2</v>
      </c>
      <c r="J79" s="31"/>
      <c r="K79" s="27"/>
      <c r="L79" s="4"/>
      <c r="M79" s="4"/>
      <c r="N79" s="4"/>
      <c r="O79" s="4"/>
      <c r="P79" s="4"/>
    </row>
    <row r="80" spans="1:16">
      <c r="A80" s="3"/>
      <c r="B80" s="3"/>
      <c r="C80" s="3"/>
      <c r="D80" s="3"/>
      <c r="E80" s="3"/>
      <c r="F80" s="26"/>
      <c r="G80" s="26"/>
      <c r="H80" s="26"/>
      <c r="I80" s="26"/>
      <c r="J80" s="3"/>
      <c r="K80" s="3"/>
      <c r="L80" s="3"/>
      <c r="M80" s="3"/>
      <c r="N80" s="3"/>
      <c r="O80" s="3"/>
      <c r="P80" s="3"/>
    </row>
    <row r="83" spans="6:9">
      <c r="F83" s="8">
        <f>SUM(F74,F64,F52,F42,F32,F22,F10)</f>
        <v>166.00000000000003</v>
      </c>
      <c r="I83" s="8">
        <f>SUM(I74,I64,I52,I42,I32,I22,I10)</f>
        <v>18</v>
      </c>
    </row>
    <row r="84" spans="6:9">
      <c r="I84" s="8" t="s">
        <v>134</v>
      </c>
    </row>
    <row r="1048564" ht="12.75"/>
    <row r="1048565" ht="12.75"/>
    <row r="1048566" ht="12.75"/>
    <row r="1048567" ht="12.75"/>
    <row r="1048568" ht="12.75"/>
    <row r="1048569" ht="12.75"/>
    <row r="1048570" ht="12.75"/>
    <row r="1048571" ht="12.75"/>
    <row r="1048572" ht="12.75"/>
    <row r="1048573" ht="12.75"/>
    <row r="1048574" ht="12.75"/>
    <row r="1048575" ht="12.75"/>
    <row r="1048576" ht="12.75"/>
  </sheetData>
  <mergeCells count="59">
    <mergeCell ref="A74:A79"/>
    <mergeCell ref="B74:B79"/>
    <mergeCell ref="C74:C79"/>
    <mergeCell ref="J74:J79"/>
    <mergeCell ref="D75:D76"/>
    <mergeCell ref="D78:D79"/>
    <mergeCell ref="A64:A72"/>
    <mergeCell ref="B64:B72"/>
    <mergeCell ref="C64:C72"/>
    <mergeCell ref="J64:J72"/>
    <mergeCell ref="D65:D67"/>
    <mergeCell ref="D69:D72"/>
    <mergeCell ref="A52:A62"/>
    <mergeCell ref="B52:B62"/>
    <mergeCell ref="C52:C62"/>
    <mergeCell ref="J52:J62"/>
    <mergeCell ref="D53:D56"/>
    <mergeCell ref="D58:D62"/>
    <mergeCell ref="A42:A50"/>
    <mergeCell ref="B42:B50"/>
    <mergeCell ref="C42:C50"/>
    <mergeCell ref="J42:J50"/>
    <mergeCell ref="D43:D46"/>
    <mergeCell ref="D48:D50"/>
    <mergeCell ref="A32:A40"/>
    <mergeCell ref="B32:B40"/>
    <mergeCell ref="C32:C40"/>
    <mergeCell ref="J32:J40"/>
    <mergeCell ref="D33:D35"/>
    <mergeCell ref="D37:D40"/>
    <mergeCell ref="E21:K21"/>
    <mergeCell ref="A22:A30"/>
    <mergeCell ref="B22:B30"/>
    <mergeCell ref="C22:C30"/>
    <mergeCell ref="J22:J30"/>
    <mergeCell ref="D23:D26"/>
    <mergeCell ref="D28:D30"/>
    <mergeCell ref="L8:N8"/>
    <mergeCell ref="O8:O9"/>
    <mergeCell ref="P8:P9"/>
    <mergeCell ref="A10:A20"/>
    <mergeCell ref="B10:B20"/>
    <mergeCell ref="C10:C20"/>
    <mergeCell ref="J10:J20"/>
    <mergeCell ref="D11:D15"/>
    <mergeCell ref="D17:D20"/>
    <mergeCell ref="F2:J4"/>
    <mergeCell ref="B3:E3"/>
    <mergeCell ref="B4:E4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J9"/>
  </mergeCells>
  <pageMargins left="0.47222222222222199" right="0.47222222222222199" top="0.85555555555555596" bottom="0.82777777777777795" header="0.59027777777777801" footer="0.59027777777777801"/>
  <pageSetup paperSize="9" orientation="landscape" useFirstPageNumber="1" horizontalDpi="300" verticalDpi="300"/>
  <headerFooter>
    <oddHeader>&amp;L&amp;"Times New Roman,Normal"&amp;12Módulo &amp;A&amp;R&amp;"Times New Roman,Normal"&amp;12&amp;F</oddHeader>
    <oddFooter>&amp;C&amp;K000000Página &amp;P de &amp;N</oddFooter>
  </headerFooter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A555947EA08B4492B5A01D27630555" ma:contentTypeVersion="14" ma:contentTypeDescription="Crear nuevo documento." ma:contentTypeScope="" ma:versionID="dd82ada882069ac16fe601160e97ab22">
  <xsd:schema xmlns:xsd="http://www.w3.org/2001/XMLSchema" xmlns:xs="http://www.w3.org/2001/XMLSchema" xmlns:p="http://schemas.microsoft.com/office/2006/metadata/properties" xmlns:ns2="fcacaf0f-47d6-4512-8755-33aa81f58d6d" xmlns:ns3="e86545fc-a686-4a97-98c8-7cf5c396f016" targetNamespace="http://schemas.microsoft.com/office/2006/metadata/properties" ma:root="true" ma:fieldsID="c9368a896100fd3a647c25a75e64d9ec" ns2:_="" ns3:_="">
    <xsd:import namespace="fcacaf0f-47d6-4512-8755-33aa81f58d6d"/>
    <xsd:import namespace="e86545fc-a686-4a97-98c8-7cf5c396f0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acaf0f-47d6-4512-8755-33aa81f58d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f4f5d4c4-0854-4d98-839d-01d00d4fd45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6545fc-a686-4a97-98c8-7cf5c396f01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cacaf0f-47d6-4512-8755-33aa81f58d6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D5FBF9D-AE87-4653-935A-9C17F4BCB6BD}"/>
</file>

<file path=customXml/itemProps2.xml><?xml version="1.0" encoding="utf-8"?>
<ds:datastoreItem xmlns:ds="http://schemas.openxmlformats.org/officeDocument/2006/customXml" ds:itemID="{B24CFB94-9A86-45BE-92FE-CD9996A80FBE}"/>
</file>

<file path=customXml/itemProps3.xml><?xml version="1.0" encoding="utf-8"?>
<ds:datastoreItem xmlns:ds="http://schemas.openxmlformats.org/officeDocument/2006/customXml" ds:itemID="{BEBD18D8-5D5A-4EFB-A5E2-1C17B533D0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Silvia VP</dc:creator>
  <cp:keywords/>
  <dc:description/>
  <cp:lastModifiedBy/>
  <cp:revision>101</cp:revision>
  <dcterms:created xsi:type="dcterms:W3CDTF">2024-03-07T17:28:06Z</dcterms:created>
  <dcterms:modified xsi:type="dcterms:W3CDTF">2025-07-20T10:12:43Z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0x010100A5A555947EA08B4492B5A01D27630555</vt:lpwstr>
  </property>
  <property fmtid="{D5CDD505-2E9C-101B-9397-08002B2CF9AE}" pid="3" name="MediaServiceImageTags">
    <vt:lpwstr/>
  </property>
</Properties>
</file>