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my-news\"/>
    </mc:Choice>
  </mc:AlternateContent>
  <xr:revisionPtr revIDLastSave="0" documentId="13_ncr:1_{C0B8640C-F080-4BDF-9E23-38D8EBFDD4A5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Project" sheetId="1" r:id="rId1"/>
    <sheet name="RRHH" sheetId="2" r:id="rId2"/>
  </sheets>
  <calcPr calcId="191029" calcOnSave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5" i="1"/>
  <c r="I4" i="1"/>
  <c r="E7" i="2" l="1"/>
  <c r="E8" i="2"/>
  <c r="E6" i="2"/>
  <c r="J31" i="1" s="1"/>
  <c r="J7" i="1"/>
  <c r="J14" i="1"/>
  <c r="J15" i="1" l="1"/>
  <c r="J23" i="1"/>
  <c r="J24" i="1"/>
  <c r="J32" i="1"/>
  <c r="J29" i="1"/>
  <c r="J18" i="1"/>
  <c r="J33" i="1" l="1"/>
  <c r="J21" i="1" l="1"/>
  <c r="J20" i="1"/>
  <c r="J22" i="1"/>
  <c r="J26" i="1"/>
  <c r="J27" i="1"/>
  <c r="J28" i="1"/>
  <c r="J11" i="1"/>
  <c r="J12" i="1"/>
  <c r="J13" i="1"/>
  <c r="J16" i="1"/>
  <c r="J17" i="1"/>
  <c r="J6" i="1"/>
  <c r="J8" i="1"/>
  <c r="J9" i="1"/>
  <c r="J30" i="1" l="1"/>
  <c r="J19" i="1"/>
  <c r="J25" i="1"/>
  <c r="J10" i="1"/>
  <c r="J34" i="1" l="1"/>
</calcChain>
</file>

<file path=xl/sharedStrings.xml><?xml version="1.0" encoding="utf-8"?>
<sst xmlns="http://schemas.openxmlformats.org/spreadsheetml/2006/main" count="66" uniqueCount="50">
  <si>
    <t>Tareas</t>
  </si>
  <si>
    <t>Días</t>
  </si>
  <si>
    <t>Recursos</t>
  </si>
  <si>
    <t>Costo</t>
  </si>
  <si>
    <t>Análisis</t>
  </si>
  <si>
    <t>Etapa</t>
  </si>
  <si>
    <t>Diseño</t>
  </si>
  <si>
    <t>Desarrollo</t>
  </si>
  <si>
    <t>Testing</t>
  </si>
  <si>
    <t>Revisión final</t>
  </si>
  <si>
    <t>Inicio</t>
  </si>
  <si>
    <t>Fin</t>
  </si>
  <si>
    <t>#</t>
  </si>
  <si>
    <t>Nombre del recurso</t>
  </si>
  <si>
    <t>Tipo</t>
  </si>
  <si>
    <t>RRHH</t>
  </si>
  <si>
    <t>Horas laborales por día</t>
  </si>
  <si>
    <t>-</t>
  </si>
  <si>
    <t>Producción</t>
  </si>
  <si>
    <t>Requerimientos No Funcionales</t>
  </si>
  <si>
    <t>Requerimientos Funcionales</t>
  </si>
  <si>
    <t>Revisar documentación</t>
  </si>
  <si>
    <t>Usabilidad</t>
  </si>
  <si>
    <t>Ajustes</t>
  </si>
  <si>
    <t>Seguridad</t>
  </si>
  <si>
    <t>Test de Caja Blanca</t>
  </si>
  <si>
    <t>Test de Caja Negra</t>
  </si>
  <si>
    <t>Reporte de incidencias</t>
  </si>
  <si>
    <t>Total</t>
  </si>
  <si>
    <t>Gerente Produccion</t>
  </si>
  <si>
    <t>Analisis de plataforma y tecnologias</t>
  </si>
  <si>
    <t>Borrador de las especificaciones del software</t>
  </si>
  <si>
    <t>Prototipo basado en las especificaciones de funcionamiento</t>
  </si>
  <si>
    <t>Obtener aprobación para continuar</t>
  </si>
  <si>
    <t>Diseño de Base de Datos</t>
  </si>
  <si>
    <t xml:space="preserve">Pruebas de los desarrolladores </t>
  </si>
  <si>
    <t>Desarrollo de pruebas unitarias</t>
  </si>
  <si>
    <t>Desarrollo de pruebas de integracion</t>
  </si>
  <si>
    <t>Desarrollador</t>
  </si>
  <si>
    <t>Diseñador</t>
  </si>
  <si>
    <t>Dias laborales por mes</t>
  </si>
  <si>
    <t>Sueldo</t>
  </si>
  <si>
    <t>Costo por hora</t>
  </si>
  <si>
    <t>Configuracion ambiente productivo</t>
  </si>
  <si>
    <t>Gerente Produccion, Diseñador</t>
  </si>
  <si>
    <t>10, 11</t>
  </si>
  <si>
    <t>17, 18</t>
  </si>
  <si>
    <t>20, 21</t>
  </si>
  <si>
    <t>Despliegue</t>
  </si>
  <si>
    <t>T. Predecesora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</si>
</sst>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3">
    <xf numFmtId="0" fontId="0" fillId="0" borderId="0" xfId="0"/>
    <xf numFmtId="0" fontId="0" fillId="0" borderId="1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44" fontId="0" fillId="0" borderId="1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4" borderId="23" xfId="0" applyNumberFormat="1" applyFill="1" applyBorder="1"/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3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0" fillId="8" borderId="1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/>
    </xf>
    <xf numFmtId="44" fontId="3" fillId="8" borderId="13" xfId="0" applyNumberFormat="1" applyFont="1" applyFill="1" applyBorder="1" applyAlignment="1">
      <alignment horizontal="center"/>
    </xf>
    <xf numFmtId="14" fontId="3" fillId="8" borderId="13" xfId="0" applyNumberFormat="1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9" borderId="18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/>
    </xf>
    <xf numFmtId="44" fontId="3" fillId="9" borderId="13" xfId="0" applyNumberFormat="1" applyFont="1" applyFill="1" applyBorder="1" applyAlignment="1">
      <alignment horizontal="center"/>
    </xf>
    <xf numFmtId="14" fontId="3" fillId="9" borderId="13" xfId="0" applyNumberFormat="1" applyFont="1" applyFill="1" applyBorder="1" applyAlignment="1">
      <alignment horizontal="center"/>
    </xf>
    <xf numFmtId="0" fontId="0" fillId="10" borderId="18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44" fontId="3" fillId="11" borderId="13" xfId="0" applyNumberFormat="1" applyFont="1" applyFill="1" applyBorder="1" applyAlignment="1">
      <alignment horizontal="center"/>
    </xf>
    <xf numFmtId="14" fontId="3" fillId="11" borderId="13" xfId="0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44" fontId="3" fillId="6" borderId="13" xfId="0" applyNumberFormat="1" applyFont="1" applyFill="1" applyBorder="1" applyAlignment="1">
      <alignment horizontal="center"/>
    </xf>
    <xf numFmtId="14" fontId="3" fillId="6" borderId="13" xfId="0" applyNumberFormat="1" applyFont="1" applyFill="1" applyBorder="1" applyAlignment="1">
      <alignment horizontal="center"/>
    </xf>
    <xf numFmtId="0" fontId="3" fillId="6" borderId="2" xfId="0" applyFont="1" applyFill="1" applyBorder="1" applyAlignment="1"/>
    <xf numFmtId="0" fontId="3" fillId="6" borderId="10" xfId="0" applyFont="1" applyFill="1" applyBorder="1" applyAlignment="1">
      <alignment horizontal="center"/>
    </xf>
    <xf numFmtId="44" fontId="0" fillId="0" borderId="1" xfId="1" applyFont="1" applyBorder="1" applyAlignment="1">
      <alignment horizontal="right"/>
    </xf>
    <xf numFmtId="0" fontId="3" fillId="6" borderId="24" xfId="0" applyFont="1" applyFill="1" applyBorder="1" applyAlignment="1">
      <alignment horizontal="center"/>
    </xf>
    <xf numFmtId="0" fontId="0" fillId="0" borderId="18" xfId="0" applyBorder="1" applyAlignment="1"/>
    <xf numFmtId="44" fontId="0" fillId="0" borderId="19" xfId="1" applyFont="1" applyBorder="1" applyAlignment="1">
      <alignment horizontal="right"/>
    </xf>
    <xf numFmtId="0" fontId="0" fillId="0" borderId="20" xfId="0" applyBorder="1" applyAlignment="1"/>
    <xf numFmtId="0" fontId="0" fillId="0" borderId="13" xfId="0" applyBorder="1" applyAlignment="1">
      <alignment horizontal="center"/>
    </xf>
    <xf numFmtId="44" fontId="0" fillId="0" borderId="21" xfId="1" applyFont="1" applyBorder="1" applyAlignment="1">
      <alignment horizontal="right"/>
    </xf>
    <xf numFmtId="44" fontId="0" fillId="0" borderId="13" xfId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/>
    </xf>
    <xf numFmtId="44" fontId="3" fillId="10" borderId="13" xfId="0" applyNumberFormat="1" applyFont="1" applyFill="1" applyBorder="1" applyAlignment="1">
      <alignment horizontal="center"/>
    </xf>
    <xf numFmtId="14" fontId="3" fillId="10" borderId="13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0" fontId="0" fillId="6" borderId="1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8" borderId="13" xfId="0" applyFill="1" applyBorder="1" applyAlignment="1">
      <alignment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3" xfId="0" applyFill="1" applyBorder="1" applyAlignment="1">
      <alignment vertical="center" wrapText="1"/>
    </xf>
    <xf numFmtId="0" fontId="0" fillId="9" borderId="13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0" fillId="10" borderId="13" xfId="0" applyFill="1" applyBorder="1" applyAlignment="1">
      <alignment vertical="center" wrapText="1"/>
    </xf>
    <xf numFmtId="0" fontId="0" fillId="10" borderId="13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1" borderId="13" xfId="0" applyFill="1" applyBorder="1" applyAlignment="1">
      <alignment vertical="center" wrapText="1"/>
    </xf>
    <xf numFmtId="0" fontId="0" fillId="11" borderId="13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6" borderId="1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colors>
    <mruColors>
      <color rgb="FFFFCCFF"/>
      <color rgb="FFFF898C"/>
      <color rgb="FF81FBE1"/>
      <color rgb="FF307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Project!$K$3</c:f>
              <c:strCache>
                <c:ptCount val="1"/>
                <c:pt idx="0">
                  <c:v>Inicio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Project!$E$4:$H$33</c:f>
              <c:strCache>
                <c:ptCount val="30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Analisis de plataforma y tecnologias</c:v>
                </c:pt>
                <c:pt idx="3">
                  <c:v>Seguridad</c:v>
                </c:pt>
                <c:pt idx="4">
                  <c:v>Borrador de las especificaciones del software</c:v>
                </c:pt>
                <c:pt idx="5">
                  <c:v>Revisar documentación</c:v>
                </c:pt>
                <c:pt idx="6">
                  <c:v>Total</c:v>
                </c:pt>
                <c:pt idx="7">
                  <c:v>Requerimientos No Funcionales</c:v>
                </c:pt>
                <c:pt idx="8">
                  <c:v>Requerimientos Funcionales</c:v>
                </c:pt>
                <c:pt idx="9">
                  <c:v>Usabilidad</c:v>
                </c:pt>
                <c:pt idx="10">
                  <c:v>Diseño de Base de Datos</c:v>
                </c:pt>
                <c:pt idx="11">
                  <c:v>Seguridad</c:v>
                </c:pt>
                <c:pt idx="12">
                  <c:v>Prototipo basado en las especificaciones de funcionamiento</c:v>
                </c:pt>
                <c:pt idx="13">
                  <c:v>Obtener aprobación para continuar</c:v>
                </c:pt>
                <c:pt idx="14">
                  <c:v>Ajustes</c:v>
                </c:pt>
                <c:pt idx="15">
                  <c:v>Total</c:v>
                </c:pt>
                <c:pt idx="16">
                  <c:v>Requerimientos No Funcionales</c:v>
                </c:pt>
                <c:pt idx="17">
                  <c:v>Requerimientos Funcionales</c:v>
                </c:pt>
                <c:pt idx="18">
                  <c:v>Pruebas de los desarrolladores </c:v>
                </c:pt>
                <c:pt idx="19">
                  <c:v>Desarrollo de pruebas unitarias</c:v>
                </c:pt>
                <c:pt idx="20">
                  <c:v>Desarrollo de pruebas de integracion</c:v>
                </c:pt>
                <c:pt idx="21">
                  <c:v>Total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6">
                  <c:v>Total</c:v>
                </c:pt>
                <c:pt idx="27">
                  <c:v>Configuracion ambiente productivo</c:v>
                </c:pt>
                <c:pt idx="28">
                  <c:v>Despliegue</c:v>
                </c:pt>
                <c:pt idx="29">
                  <c:v>Total</c:v>
                </c:pt>
              </c:strCache>
            </c:strRef>
          </c:cat>
          <c:val>
            <c:numRef>
              <c:f>Project!$K$4:$K$33</c:f>
              <c:numCache>
                <c:formatCode>m/d/yyyy</c:formatCode>
                <c:ptCount val="30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44567</c:v>
                </c:pt>
                <c:pt idx="4">
                  <c:v>44569</c:v>
                </c:pt>
                <c:pt idx="5">
                  <c:v>44570</c:v>
                </c:pt>
                <c:pt idx="6">
                  <c:v>44562</c:v>
                </c:pt>
                <c:pt idx="7">
                  <c:v>44571</c:v>
                </c:pt>
                <c:pt idx="8">
                  <c:v>44573</c:v>
                </c:pt>
                <c:pt idx="9">
                  <c:v>44576</c:v>
                </c:pt>
                <c:pt idx="10">
                  <c:v>44578</c:v>
                </c:pt>
                <c:pt idx="11">
                  <c:v>44581</c:v>
                </c:pt>
                <c:pt idx="12">
                  <c:v>44583</c:v>
                </c:pt>
                <c:pt idx="13">
                  <c:v>44585</c:v>
                </c:pt>
                <c:pt idx="14">
                  <c:v>44586</c:v>
                </c:pt>
                <c:pt idx="15">
                  <c:v>44571</c:v>
                </c:pt>
                <c:pt idx="16">
                  <c:v>44587</c:v>
                </c:pt>
                <c:pt idx="17">
                  <c:v>44602</c:v>
                </c:pt>
                <c:pt idx="18">
                  <c:v>44624</c:v>
                </c:pt>
                <c:pt idx="19">
                  <c:v>44628</c:v>
                </c:pt>
                <c:pt idx="20">
                  <c:v>44638</c:v>
                </c:pt>
                <c:pt idx="21">
                  <c:v>44587</c:v>
                </c:pt>
                <c:pt idx="22">
                  <c:v>44646</c:v>
                </c:pt>
                <c:pt idx="23">
                  <c:v>44646</c:v>
                </c:pt>
                <c:pt idx="24">
                  <c:v>44652</c:v>
                </c:pt>
                <c:pt idx="25">
                  <c:v>44652</c:v>
                </c:pt>
                <c:pt idx="26">
                  <c:v>44646</c:v>
                </c:pt>
                <c:pt idx="27">
                  <c:v>44654</c:v>
                </c:pt>
                <c:pt idx="28">
                  <c:v>44656</c:v>
                </c:pt>
                <c:pt idx="29">
                  <c:v>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4-42E9-A258-A51DEF2427AD}"/>
            </c:ext>
          </c:extLst>
        </c:ser>
        <c:ser>
          <c:idx val="1"/>
          <c:order val="1"/>
          <c:tx>
            <c:strRef>
              <c:f>Project!$L$3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Project!$E$4:$H$33</c:f>
              <c:strCache>
                <c:ptCount val="30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Analisis de plataforma y tecnologias</c:v>
                </c:pt>
                <c:pt idx="3">
                  <c:v>Seguridad</c:v>
                </c:pt>
                <c:pt idx="4">
                  <c:v>Borrador de las especificaciones del software</c:v>
                </c:pt>
                <c:pt idx="5">
                  <c:v>Revisar documentación</c:v>
                </c:pt>
                <c:pt idx="6">
                  <c:v>Total</c:v>
                </c:pt>
                <c:pt idx="7">
                  <c:v>Requerimientos No Funcionales</c:v>
                </c:pt>
                <c:pt idx="8">
                  <c:v>Requerimientos Funcionales</c:v>
                </c:pt>
                <c:pt idx="9">
                  <c:v>Usabilidad</c:v>
                </c:pt>
                <c:pt idx="10">
                  <c:v>Diseño de Base de Datos</c:v>
                </c:pt>
                <c:pt idx="11">
                  <c:v>Seguridad</c:v>
                </c:pt>
                <c:pt idx="12">
                  <c:v>Prototipo basado en las especificaciones de funcionamiento</c:v>
                </c:pt>
                <c:pt idx="13">
                  <c:v>Obtener aprobación para continuar</c:v>
                </c:pt>
                <c:pt idx="14">
                  <c:v>Ajustes</c:v>
                </c:pt>
                <c:pt idx="15">
                  <c:v>Total</c:v>
                </c:pt>
                <c:pt idx="16">
                  <c:v>Requerimientos No Funcionales</c:v>
                </c:pt>
                <c:pt idx="17">
                  <c:v>Requerimientos Funcionales</c:v>
                </c:pt>
                <c:pt idx="18">
                  <c:v>Pruebas de los desarrolladores </c:v>
                </c:pt>
                <c:pt idx="19">
                  <c:v>Desarrollo de pruebas unitarias</c:v>
                </c:pt>
                <c:pt idx="20">
                  <c:v>Desarrollo de pruebas de integracion</c:v>
                </c:pt>
                <c:pt idx="21">
                  <c:v>Total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6">
                  <c:v>Total</c:v>
                </c:pt>
                <c:pt idx="27">
                  <c:v>Configuracion ambiente productivo</c:v>
                </c:pt>
                <c:pt idx="28">
                  <c:v>Despliegue</c:v>
                </c:pt>
                <c:pt idx="29">
                  <c:v>Total</c:v>
                </c:pt>
              </c:strCache>
            </c:strRef>
          </c:cat>
          <c:val>
            <c:numRef>
              <c:f>Project!$I$4:$I$33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16</c:v>
                </c:pt>
                <c:pt idx="16">
                  <c:v>15</c:v>
                </c:pt>
                <c:pt idx="17">
                  <c:v>22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59</c:v>
                </c:pt>
                <c:pt idx="22">
                  <c:v>7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4-42E9-A258-A51DEF24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60155392"/>
        <c:axId val="660155720"/>
      </c:barChart>
      <c:catAx>
        <c:axId val="66015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155720"/>
        <c:crosses val="autoZero"/>
        <c:auto val="1"/>
        <c:lblAlgn val="ctr"/>
        <c:lblOffset val="100"/>
        <c:noMultiLvlLbl val="0"/>
      </c:catAx>
      <c:valAx>
        <c:axId val="660155720"/>
        <c:scaling>
          <c:orientation val="minMax"/>
          <c:max val="44658"/>
          <c:min val="445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1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22410</xdr:colOff>
      <xdr:row>37</xdr:row>
      <xdr:rowOff>54619</xdr:rowOff>
    </xdr:from>
    <xdr:to>
      <xdr:col>15</xdr:col>
      <xdr:colOff>0</xdr:colOff>
      <xdr:row>82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6DB7B-E7A1-4D18-BCA9-F541157E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4"/>
  <sheetViews>
    <sheetView showGridLines="0" tabSelected="1" topLeftCell="C1" zoomScale="115" zoomScaleNormal="115" workbookViewId="0">
      <selection activeCell="J4" sqref="J4"/>
    </sheetView>
  </sheetViews>
  <sheetFormatPr defaultColWidth="11" defaultRowHeight="15.75" x14ac:dyDescent="0.25"/>
  <cols>
    <col min="4" max="4" width="9.125" customWidth="1"/>
    <col min="8" max="8" width="14.75" customWidth="1"/>
    <col min="9" max="9" width="9.5" customWidth="1"/>
    <col min="10" max="10" width="19.25" customWidth="1"/>
    <col min="11" max="11" width="16.625" customWidth="1"/>
    <col min="12" max="12" width="18.375" customWidth="1"/>
    <col min="13" max="13" width="16.625" customWidth="1"/>
  </cols>
  <sheetData>
    <row r="2" spans="2:17" ht="16.5" thickBot="1" x14ac:dyDescent="0.3"/>
    <row r="3" spans="2:17" ht="19.5" thickBot="1" x14ac:dyDescent="0.35">
      <c r="B3" s="27" t="s">
        <v>5</v>
      </c>
      <c r="C3" s="28"/>
      <c r="D3" s="29" t="s">
        <v>12</v>
      </c>
      <c r="E3" s="30" t="s">
        <v>0</v>
      </c>
      <c r="F3" s="31"/>
      <c r="G3" s="31"/>
      <c r="H3" s="28"/>
      <c r="I3" s="29" t="s">
        <v>1</v>
      </c>
      <c r="J3" s="29" t="s">
        <v>3</v>
      </c>
      <c r="K3" s="29" t="s">
        <v>10</v>
      </c>
      <c r="L3" s="29" t="s">
        <v>11</v>
      </c>
      <c r="M3" s="32" t="s">
        <v>49</v>
      </c>
      <c r="N3" s="30" t="s">
        <v>2</v>
      </c>
      <c r="O3" s="33"/>
      <c r="Q3" s="12"/>
    </row>
    <row r="4" spans="2:17" ht="16.149999999999999" customHeight="1" x14ac:dyDescent="0.25">
      <c r="B4" s="101" t="s">
        <v>4</v>
      </c>
      <c r="C4" s="102"/>
      <c r="D4" s="7">
        <v>1</v>
      </c>
      <c r="E4" s="18" t="s">
        <v>19</v>
      </c>
      <c r="F4" s="18"/>
      <c r="G4" s="18"/>
      <c r="H4" s="18"/>
      <c r="I4" s="1">
        <f>(L4+1)-K4</f>
        <v>1</v>
      </c>
      <c r="J4" s="8">
        <f>I4*(RRHH!$E$6*RRHH!$G$6)</f>
        <v>8868.4804545454554</v>
      </c>
      <c r="K4" s="9">
        <v>44562</v>
      </c>
      <c r="L4" s="9">
        <v>44562</v>
      </c>
      <c r="M4" s="1" t="s">
        <v>17</v>
      </c>
      <c r="N4" s="14" t="s">
        <v>29</v>
      </c>
      <c r="O4" s="15"/>
      <c r="Q4" s="4"/>
    </row>
    <row r="5" spans="2:17" x14ac:dyDescent="0.25">
      <c r="B5" s="103"/>
      <c r="C5" s="100"/>
      <c r="D5" s="5">
        <v>2</v>
      </c>
      <c r="E5" s="13" t="s">
        <v>20</v>
      </c>
      <c r="F5" s="13"/>
      <c r="G5" s="13"/>
      <c r="H5" s="13"/>
      <c r="I5" s="10">
        <f>(L5+1)-K5</f>
        <v>2</v>
      </c>
      <c r="J5" s="2">
        <f>I5*(RRHH!$E$6*RRHH!$G$6)</f>
        <v>17736.960909090911</v>
      </c>
      <c r="K5" s="6">
        <v>44563</v>
      </c>
      <c r="L5" s="6">
        <v>44564</v>
      </c>
      <c r="M5" s="10">
        <v>1</v>
      </c>
      <c r="N5" s="16"/>
      <c r="O5" s="17"/>
      <c r="Q5" s="4"/>
    </row>
    <row r="6" spans="2:17" x14ac:dyDescent="0.25">
      <c r="B6" s="103"/>
      <c r="C6" s="100"/>
      <c r="D6" s="5">
        <v>3</v>
      </c>
      <c r="E6" s="13" t="s">
        <v>30</v>
      </c>
      <c r="F6" s="13"/>
      <c r="G6" s="13"/>
      <c r="H6" s="13"/>
      <c r="I6" s="10">
        <f t="shared" ref="I6:I33" si="0">(L6+1)-K6</f>
        <v>2</v>
      </c>
      <c r="J6" s="2">
        <f>I6*(RRHH!$E$6*RRHH!$G$6)</f>
        <v>17736.960909090911</v>
      </c>
      <c r="K6" s="6">
        <v>44565</v>
      </c>
      <c r="L6" s="6">
        <v>44566</v>
      </c>
      <c r="M6" s="10">
        <v>2</v>
      </c>
      <c r="N6" s="16"/>
      <c r="O6" s="17"/>
      <c r="Q6" s="4"/>
    </row>
    <row r="7" spans="2:17" x14ac:dyDescent="0.25">
      <c r="B7" s="103"/>
      <c r="C7" s="100"/>
      <c r="D7" s="5">
        <v>4</v>
      </c>
      <c r="E7" s="13" t="s">
        <v>24</v>
      </c>
      <c r="F7" s="13"/>
      <c r="G7" s="13"/>
      <c r="H7" s="13"/>
      <c r="I7" s="10">
        <f t="shared" si="0"/>
        <v>2</v>
      </c>
      <c r="J7" s="2">
        <f>I7*(RRHH!$E$6*RRHH!$G$6)</f>
        <v>17736.960909090911</v>
      </c>
      <c r="K7" s="6">
        <v>44567</v>
      </c>
      <c r="L7" s="6">
        <v>44568</v>
      </c>
      <c r="M7" s="10">
        <v>3</v>
      </c>
      <c r="N7" s="16"/>
      <c r="O7" s="17"/>
      <c r="Q7" s="4"/>
    </row>
    <row r="8" spans="2:17" x14ac:dyDescent="0.25">
      <c r="B8" s="103"/>
      <c r="C8" s="100"/>
      <c r="D8" s="5">
        <v>5</v>
      </c>
      <c r="E8" s="13" t="s">
        <v>31</v>
      </c>
      <c r="F8" s="13"/>
      <c r="G8" s="13"/>
      <c r="H8" s="13"/>
      <c r="I8" s="10">
        <f t="shared" si="0"/>
        <v>1</v>
      </c>
      <c r="J8" s="2">
        <f>I8*(RRHH!$E$6*RRHH!$G$6)</f>
        <v>8868.4804545454554</v>
      </c>
      <c r="K8" s="6">
        <v>44569</v>
      </c>
      <c r="L8" s="6">
        <v>44569</v>
      </c>
      <c r="M8" s="10">
        <v>4</v>
      </c>
      <c r="N8" s="16"/>
      <c r="O8" s="17"/>
      <c r="Q8" s="4"/>
    </row>
    <row r="9" spans="2:17" x14ac:dyDescent="0.25">
      <c r="B9" s="103"/>
      <c r="C9" s="100"/>
      <c r="D9" s="5">
        <v>6</v>
      </c>
      <c r="E9" s="13" t="s">
        <v>21</v>
      </c>
      <c r="F9" s="13"/>
      <c r="G9" s="13"/>
      <c r="H9" s="13"/>
      <c r="I9" s="10">
        <f t="shared" si="0"/>
        <v>1</v>
      </c>
      <c r="J9" s="2">
        <f>I9*(RRHH!$E$6*RRHH!$G$6)</f>
        <v>8868.4804545454554</v>
      </c>
      <c r="K9" s="6">
        <v>44570</v>
      </c>
      <c r="L9" s="6">
        <v>44570</v>
      </c>
      <c r="M9" s="10">
        <v>5</v>
      </c>
      <c r="N9" s="16"/>
      <c r="O9" s="17"/>
      <c r="Q9" s="4"/>
    </row>
    <row r="10" spans="2:17" ht="16.5" thickBot="1" x14ac:dyDescent="0.3">
      <c r="B10" s="104"/>
      <c r="C10" s="105"/>
      <c r="D10" s="106"/>
      <c r="E10" s="71" t="s">
        <v>28</v>
      </c>
      <c r="F10" s="72"/>
      <c r="G10" s="72"/>
      <c r="H10" s="73"/>
      <c r="I10" s="122">
        <f t="shared" si="0"/>
        <v>9</v>
      </c>
      <c r="J10" s="74">
        <f>SUM(J4:J9)</f>
        <v>79816.324090909096</v>
      </c>
      <c r="K10" s="75">
        <v>44562</v>
      </c>
      <c r="L10" s="75">
        <v>44570</v>
      </c>
      <c r="M10" s="107"/>
      <c r="N10" s="107"/>
      <c r="O10" s="108"/>
      <c r="Q10" s="4"/>
    </row>
    <row r="11" spans="2:17" x14ac:dyDescent="0.25">
      <c r="B11" s="34" t="s">
        <v>6</v>
      </c>
      <c r="C11" s="35"/>
      <c r="D11" s="7">
        <v>7</v>
      </c>
      <c r="E11" s="18" t="s">
        <v>19</v>
      </c>
      <c r="F11" s="18"/>
      <c r="G11" s="18"/>
      <c r="H11" s="18"/>
      <c r="I11" s="1">
        <f t="shared" si="0"/>
        <v>2</v>
      </c>
      <c r="J11" s="8">
        <f>I11*(RRHH!$E$6*RRHH!$G$6)</f>
        <v>17736.960909090911</v>
      </c>
      <c r="K11" s="9">
        <v>44571</v>
      </c>
      <c r="L11" s="9">
        <v>44572</v>
      </c>
      <c r="M11" s="1">
        <v>6</v>
      </c>
      <c r="N11" s="98" t="s">
        <v>44</v>
      </c>
      <c r="O11" s="99"/>
      <c r="Q11" s="4"/>
    </row>
    <row r="12" spans="2:17" x14ac:dyDescent="0.25">
      <c r="B12" s="36"/>
      <c r="C12" s="37"/>
      <c r="D12" s="5">
        <v>8</v>
      </c>
      <c r="E12" s="13" t="s">
        <v>20</v>
      </c>
      <c r="F12" s="13"/>
      <c r="G12" s="13"/>
      <c r="H12" s="13"/>
      <c r="I12" s="10">
        <f t="shared" si="0"/>
        <v>3</v>
      </c>
      <c r="J12" s="2">
        <f>I12*(RRHH!$E$6*RRHH!$G$6)</f>
        <v>26605.441363636368</v>
      </c>
      <c r="K12" s="6">
        <v>44573</v>
      </c>
      <c r="L12" s="6">
        <v>44575</v>
      </c>
      <c r="M12" s="10">
        <v>7</v>
      </c>
      <c r="N12" s="86"/>
      <c r="O12" s="87"/>
      <c r="Q12" s="4"/>
    </row>
    <row r="13" spans="2:17" x14ac:dyDescent="0.25">
      <c r="B13" s="36"/>
      <c r="C13" s="37"/>
      <c r="D13" s="5">
        <v>9</v>
      </c>
      <c r="E13" s="13" t="s">
        <v>22</v>
      </c>
      <c r="F13" s="13"/>
      <c r="G13" s="13"/>
      <c r="H13" s="13"/>
      <c r="I13" s="10">
        <f t="shared" si="0"/>
        <v>2</v>
      </c>
      <c r="J13" s="2">
        <f>I13*(RRHH!$E$6*RRHH!$G$6)</f>
        <v>17736.960909090911</v>
      </c>
      <c r="K13" s="6">
        <v>44576</v>
      </c>
      <c r="L13" s="6">
        <v>44577</v>
      </c>
      <c r="M13" s="10">
        <v>8</v>
      </c>
      <c r="N13" s="86"/>
      <c r="O13" s="87"/>
      <c r="Q13" s="4"/>
    </row>
    <row r="14" spans="2:17" x14ac:dyDescent="0.25">
      <c r="B14" s="36"/>
      <c r="C14" s="37"/>
      <c r="D14" s="5">
        <v>10</v>
      </c>
      <c r="E14" s="13" t="s">
        <v>34</v>
      </c>
      <c r="F14" s="13"/>
      <c r="G14" s="13"/>
      <c r="H14" s="13"/>
      <c r="I14" s="10">
        <f t="shared" si="0"/>
        <v>3</v>
      </c>
      <c r="J14" s="2">
        <f>I14*(RRHH!$E$6*RRHH!$G$6)</f>
        <v>26605.441363636368</v>
      </c>
      <c r="K14" s="6">
        <v>44578</v>
      </c>
      <c r="L14" s="6">
        <v>44580</v>
      </c>
      <c r="M14" s="10">
        <v>8</v>
      </c>
      <c r="N14" s="86"/>
      <c r="O14" s="87"/>
      <c r="Q14" s="4"/>
    </row>
    <row r="15" spans="2:17" x14ac:dyDescent="0.25">
      <c r="B15" s="36"/>
      <c r="C15" s="37"/>
      <c r="D15" s="5">
        <v>11</v>
      </c>
      <c r="E15" s="13" t="s">
        <v>24</v>
      </c>
      <c r="F15" s="13"/>
      <c r="G15" s="13"/>
      <c r="H15" s="13"/>
      <c r="I15" s="10">
        <f t="shared" si="0"/>
        <v>2</v>
      </c>
      <c r="J15" s="2">
        <f>I15*(RRHH!$E$6*RRHH!$G$6)</f>
        <v>17736.960909090911</v>
      </c>
      <c r="K15" s="6">
        <v>44581</v>
      </c>
      <c r="L15" s="6">
        <v>44582</v>
      </c>
      <c r="M15" s="10">
        <v>9</v>
      </c>
      <c r="N15" s="86"/>
      <c r="O15" s="87"/>
      <c r="Q15" s="4"/>
    </row>
    <row r="16" spans="2:17" x14ac:dyDescent="0.25">
      <c r="B16" s="36"/>
      <c r="C16" s="37"/>
      <c r="D16" s="5">
        <v>12</v>
      </c>
      <c r="E16" s="13" t="s">
        <v>32</v>
      </c>
      <c r="F16" s="13"/>
      <c r="G16" s="13"/>
      <c r="H16" s="13"/>
      <c r="I16" s="10">
        <f t="shared" si="0"/>
        <v>2</v>
      </c>
      <c r="J16" s="2">
        <f>I16*(RRHH!$E$6*RRHH!$G$6)</f>
        <v>17736.960909090911</v>
      </c>
      <c r="K16" s="6">
        <v>44583</v>
      </c>
      <c r="L16" s="6">
        <v>44584</v>
      </c>
      <c r="M16" s="10" t="s">
        <v>45</v>
      </c>
      <c r="N16" s="86"/>
      <c r="O16" s="87"/>
      <c r="Q16" s="4"/>
    </row>
    <row r="17" spans="2:17" x14ac:dyDescent="0.25">
      <c r="B17" s="36"/>
      <c r="C17" s="37"/>
      <c r="D17" s="5">
        <v>13</v>
      </c>
      <c r="E17" s="13" t="s">
        <v>33</v>
      </c>
      <c r="F17" s="13"/>
      <c r="G17" s="13"/>
      <c r="H17" s="13"/>
      <c r="I17" s="10">
        <f t="shared" si="0"/>
        <v>1</v>
      </c>
      <c r="J17" s="2">
        <f>I17*(RRHH!$E$6*RRHH!$G$6)</f>
        <v>8868.4804545454554</v>
      </c>
      <c r="K17" s="6">
        <v>44585</v>
      </c>
      <c r="L17" s="6">
        <v>44585</v>
      </c>
      <c r="M17" s="10">
        <v>12</v>
      </c>
      <c r="N17" s="86"/>
      <c r="O17" s="87"/>
      <c r="Q17" s="4"/>
    </row>
    <row r="18" spans="2:17" x14ac:dyDescent="0.25">
      <c r="B18" s="36"/>
      <c r="C18" s="37"/>
      <c r="D18" s="5">
        <v>14</v>
      </c>
      <c r="E18" s="13" t="s">
        <v>23</v>
      </c>
      <c r="F18" s="13"/>
      <c r="G18" s="13"/>
      <c r="H18" s="13"/>
      <c r="I18" s="10">
        <f t="shared" si="0"/>
        <v>1</v>
      </c>
      <c r="J18" s="2">
        <f>I18*(RRHH!$E$6*RRHH!$G$6)</f>
        <v>8868.4804545454554</v>
      </c>
      <c r="K18" s="6">
        <v>44586</v>
      </c>
      <c r="L18" s="6">
        <v>44586</v>
      </c>
      <c r="M18" s="10">
        <v>13</v>
      </c>
      <c r="N18" s="86"/>
      <c r="O18" s="87"/>
      <c r="Q18" s="4"/>
    </row>
    <row r="19" spans="2:17" ht="16.5" thickBot="1" x14ac:dyDescent="0.3">
      <c r="B19" s="38"/>
      <c r="C19" s="39"/>
      <c r="D19" s="109"/>
      <c r="E19" s="40" t="s">
        <v>28</v>
      </c>
      <c r="F19" s="41"/>
      <c r="G19" s="41"/>
      <c r="H19" s="42"/>
      <c r="I19" s="43">
        <f t="shared" si="0"/>
        <v>16</v>
      </c>
      <c r="J19" s="44">
        <f>SUM(J11:J18)</f>
        <v>141895.68727272731</v>
      </c>
      <c r="K19" s="45">
        <v>44571</v>
      </c>
      <c r="L19" s="45">
        <v>44586</v>
      </c>
      <c r="M19" s="46"/>
      <c r="N19" s="46"/>
      <c r="O19" s="47"/>
      <c r="Q19" s="4"/>
    </row>
    <row r="20" spans="2:17" x14ac:dyDescent="0.25">
      <c r="B20" s="110" t="s">
        <v>7</v>
      </c>
      <c r="C20" s="111"/>
      <c r="D20" s="7">
        <v>15</v>
      </c>
      <c r="E20" s="18" t="s">
        <v>19</v>
      </c>
      <c r="F20" s="18"/>
      <c r="G20" s="18"/>
      <c r="H20" s="18"/>
      <c r="I20" s="1">
        <f t="shared" si="0"/>
        <v>15</v>
      </c>
      <c r="J20" s="8">
        <f>I20*(RRHH!$E$7*RRHH!$G$6)</f>
        <v>124713.79772727273</v>
      </c>
      <c r="K20" s="9">
        <v>44587</v>
      </c>
      <c r="L20" s="9">
        <v>44601</v>
      </c>
      <c r="M20" s="1">
        <v>14</v>
      </c>
      <c r="N20" s="14" t="s">
        <v>38</v>
      </c>
      <c r="O20" s="15"/>
      <c r="Q20" s="4"/>
    </row>
    <row r="21" spans="2:17" x14ac:dyDescent="0.25">
      <c r="B21" s="48"/>
      <c r="C21" s="49"/>
      <c r="D21" s="5">
        <v>16</v>
      </c>
      <c r="E21" s="13" t="s">
        <v>20</v>
      </c>
      <c r="F21" s="13"/>
      <c r="G21" s="13"/>
      <c r="H21" s="13"/>
      <c r="I21" s="10">
        <f t="shared" si="0"/>
        <v>22</v>
      </c>
      <c r="J21" s="2">
        <f>I21*(RRHH!$E$7*RRHH!$G$6)</f>
        <v>182913.57</v>
      </c>
      <c r="K21" s="6">
        <v>44602</v>
      </c>
      <c r="L21" s="6">
        <v>44623</v>
      </c>
      <c r="M21" s="10">
        <v>15</v>
      </c>
      <c r="N21" s="16"/>
      <c r="O21" s="17"/>
      <c r="Q21" s="4"/>
    </row>
    <row r="22" spans="2:17" x14ac:dyDescent="0.25">
      <c r="B22" s="48"/>
      <c r="C22" s="49"/>
      <c r="D22" s="5">
        <v>17</v>
      </c>
      <c r="E22" s="13" t="s">
        <v>35</v>
      </c>
      <c r="F22" s="13"/>
      <c r="G22" s="13"/>
      <c r="H22" s="13"/>
      <c r="I22" s="10">
        <f t="shared" si="0"/>
        <v>4</v>
      </c>
      <c r="J22" s="2">
        <f>I22*(RRHH!$E$6*RRHH!$G$6)</f>
        <v>35473.921818181821</v>
      </c>
      <c r="K22" s="6">
        <v>44624</v>
      </c>
      <c r="L22" s="6">
        <v>44627</v>
      </c>
      <c r="M22" s="10">
        <v>16</v>
      </c>
      <c r="N22" s="16"/>
      <c r="O22" s="17"/>
      <c r="Q22" s="4"/>
    </row>
    <row r="23" spans="2:17" x14ac:dyDescent="0.25">
      <c r="B23" s="48"/>
      <c r="C23" s="49"/>
      <c r="D23" s="5">
        <v>18</v>
      </c>
      <c r="E23" s="13" t="s">
        <v>36</v>
      </c>
      <c r="F23" s="13"/>
      <c r="G23" s="13"/>
      <c r="H23" s="13"/>
      <c r="I23" s="10">
        <f t="shared" si="0"/>
        <v>10</v>
      </c>
      <c r="J23" s="2">
        <f>I23*(RRHH!$E$7*RRHH!$G$6)</f>
        <v>83142.531818181815</v>
      </c>
      <c r="K23" s="6">
        <v>44628</v>
      </c>
      <c r="L23" s="6">
        <v>44637</v>
      </c>
      <c r="M23" s="10">
        <v>16</v>
      </c>
      <c r="N23" s="16"/>
      <c r="O23" s="17"/>
      <c r="Q23" s="4"/>
    </row>
    <row r="24" spans="2:17" x14ac:dyDescent="0.25">
      <c r="B24" s="48"/>
      <c r="C24" s="49"/>
      <c r="D24" s="5">
        <v>19</v>
      </c>
      <c r="E24" s="13" t="s">
        <v>37</v>
      </c>
      <c r="F24" s="13"/>
      <c r="G24" s="13"/>
      <c r="H24" s="13"/>
      <c r="I24" s="10">
        <f t="shared" si="0"/>
        <v>8</v>
      </c>
      <c r="J24" s="2">
        <f>I24*(RRHH!$E$7*RRHH!$G$6)</f>
        <v>66514.025454545452</v>
      </c>
      <c r="K24" s="6">
        <v>44638</v>
      </c>
      <c r="L24" s="6">
        <v>44645</v>
      </c>
      <c r="M24" s="10" t="s">
        <v>46</v>
      </c>
      <c r="N24" s="16"/>
      <c r="O24" s="17"/>
      <c r="Q24" s="4"/>
    </row>
    <row r="25" spans="2:17" ht="16.5" thickBot="1" x14ac:dyDescent="0.3">
      <c r="B25" s="50"/>
      <c r="C25" s="51"/>
      <c r="D25" s="112"/>
      <c r="E25" s="52" t="s">
        <v>28</v>
      </c>
      <c r="F25" s="53"/>
      <c r="G25" s="53"/>
      <c r="H25" s="54"/>
      <c r="I25" s="55">
        <f t="shared" si="0"/>
        <v>59</v>
      </c>
      <c r="J25" s="56">
        <f>SUM(J20:J24)</f>
        <v>492757.8468181818</v>
      </c>
      <c r="K25" s="57">
        <v>44587</v>
      </c>
      <c r="L25" s="57">
        <v>44645</v>
      </c>
      <c r="M25" s="113"/>
      <c r="N25" s="113"/>
      <c r="O25" s="114"/>
      <c r="Q25" s="4"/>
    </row>
    <row r="26" spans="2:17" x14ac:dyDescent="0.25">
      <c r="B26" s="88" t="s">
        <v>8</v>
      </c>
      <c r="C26" s="89"/>
      <c r="D26" s="115">
        <v>20</v>
      </c>
      <c r="E26" s="18" t="s">
        <v>25</v>
      </c>
      <c r="F26" s="18"/>
      <c r="G26" s="18"/>
      <c r="H26" s="18"/>
      <c r="I26" s="1">
        <f t="shared" si="0"/>
        <v>7</v>
      </c>
      <c r="J26" s="8">
        <f>I26*(RRHH!$E$6*RRHH!$G$6)</f>
        <v>62079.363181818189</v>
      </c>
      <c r="K26" s="9">
        <v>44646</v>
      </c>
      <c r="L26" s="9">
        <v>44652</v>
      </c>
      <c r="M26" s="1">
        <v>19</v>
      </c>
      <c r="N26" s="14" t="s">
        <v>29</v>
      </c>
      <c r="O26" s="15"/>
      <c r="Q26" s="4"/>
    </row>
    <row r="27" spans="2:17" x14ac:dyDescent="0.25">
      <c r="B27" s="58"/>
      <c r="C27" s="59"/>
      <c r="D27" s="5">
        <v>21</v>
      </c>
      <c r="E27" s="13" t="s">
        <v>26</v>
      </c>
      <c r="F27" s="13"/>
      <c r="G27" s="13"/>
      <c r="H27" s="13"/>
      <c r="I27" s="10">
        <f t="shared" si="0"/>
        <v>7</v>
      </c>
      <c r="J27" s="2">
        <f>I27*(RRHH!$E$6*RRHH!$G$6)</f>
        <v>62079.363181818189</v>
      </c>
      <c r="K27" s="6">
        <v>44646</v>
      </c>
      <c r="L27" s="6">
        <v>44652</v>
      </c>
      <c r="M27" s="10">
        <v>19</v>
      </c>
      <c r="N27" s="16"/>
      <c r="O27" s="17"/>
      <c r="Q27" s="4"/>
    </row>
    <row r="28" spans="2:17" x14ac:dyDescent="0.25">
      <c r="B28" s="58"/>
      <c r="C28" s="59"/>
      <c r="D28" s="5">
        <v>22</v>
      </c>
      <c r="E28" s="13" t="s">
        <v>27</v>
      </c>
      <c r="F28" s="13"/>
      <c r="G28" s="13"/>
      <c r="H28" s="13"/>
      <c r="I28" s="10">
        <f t="shared" si="0"/>
        <v>1</v>
      </c>
      <c r="J28" s="2">
        <f>I28*(RRHH!$E$6*RRHH!$G$6)</f>
        <v>8868.4804545454554</v>
      </c>
      <c r="K28" s="6">
        <v>44652</v>
      </c>
      <c r="L28" s="6">
        <v>44652</v>
      </c>
      <c r="M28" s="10" t="s">
        <v>47</v>
      </c>
      <c r="N28" s="16"/>
      <c r="O28" s="17"/>
      <c r="Q28" s="4"/>
    </row>
    <row r="29" spans="2:17" x14ac:dyDescent="0.25">
      <c r="B29" s="58"/>
      <c r="C29" s="59"/>
      <c r="D29" s="5">
        <v>23</v>
      </c>
      <c r="E29" s="13" t="s">
        <v>9</v>
      </c>
      <c r="F29" s="13"/>
      <c r="G29" s="13"/>
      <c r="H29" s="13"/>
      <c r="I29" s="10">
        <f t="shared" si="0"/>
        <v>2</v>
      </c>
      <c r="J29" s="2">
        <f>I29*(RRHH!$E$6*RRHH!$G$6)</f>
        <v>17736.960909090911</v>
      </c>
      <c r="K29" s="6">
        <v>44652</v>
      </c>
      <c r="L29" s="6">
        <v>44653</v>
      </c>
      <c r="M29" s="10">
        <v>22</v>
      </c>
      <c r="N29" s="16"/>
      <c r="O29" s="17"/>
      <c r="Q29" s="4"/>
    </row>
    <row r="30" spans="2:17" ht="16.5" thickBot="1" x14ac:dyDescent="0.3">
      <c r="B30" s="90"/>
      <c r="C30" s="91"/>
      <c r="D30" s="116"/>
      <c r="E30" s="92" t="s">
        <v>28</v>
      </c>
      <c r="F30" s="93"/>
      <c r="G30" s="93"/>
      <c r="H30" s="94"/>
      <c r="I30" s="95">
        <f t="shared" si="0"/>
        <v>8</v>
      </c>
      <c r="J30" s="96">
        <f>SUM(J26:J29)</f>
        <v>150764.16772727275</v>
      </c>
      <c r="K30" s="97">
        <v>44646</v>
      </c>
      <c r="L30" s="97">
        <v>44653</v>
      </c>
      <c r="M30" s="117"/>
      <c r="N30" s="117"/>
      <c r="O30" s="118"/>
      <c r="Q30" s="4"/>
    </row>
    <row r="31" spans="2:17" ht="15.75" customHeight="1" x14ac:dyDescent="0.25">
      <c r="B31" s="60" t="s">
        <v>18</v>
      </c>
      <c r="C31" s="61"/>
      <c r="D31" s="7">
        <v>24</v>
      </c>
      <c r="E31" s="18" t="s">
        <v>43</v>
      </c>
      <c r="F31" s="18"/>
      <c r="G31" s="18"/>
      <c r="H31" s="18"/>
      <c r="I31" s="1">
        <f t="shared" si="0"/>
        <v>2</v>
      </c>
      <c r="J31" s="8">
        <f>I31*(RRHH!$E$6*RRHH!$G$6)</f>
        <v>17736.960909090911</v>
      </c>
      <c r="K31" s="9">
        <v>44654</v>
      </c>
      <c r="L31" s="9">
        <v>44655</v>
      </c>
      <c r="M31" s="1">
        <v>23</v>
      </c>
      <c r="N31" s="14" t="s">
        <v>29</v>
      </c>
      <c r="O31" s="15"/>
      <c r="Q31" s="4"/>
    </row>
    <row r="32" spans="2:17" ht="15.75" customHeight="1" x14ac:dyDescent="0.25">
      <c r="B32" s="62"/>
      <c r="C32" s="63"/>
      <c r="D32" s="5">
        <v>25</v>
      </c>
      <c r="E32" s="13" t="s">
        <v>48</v>
      </c>
      <c r="F32" s="13"/>
      <c r="G32" s="13"/>
      <c r="H32" s="13"/>
      <c r="I32" s="10">
        <f t="shared" si="0"/>
        <v>1</v>
      </c>
      <c r="J32" s="2">
        <f>I32*(RRHH!$E$6*RRHH!$G$6)</f>
        <v>8868.4804545454554</v>
      </c>
      <c r="K32" s="6">
        <v>44656</v>
      </c>
      <c r="L32" s="6">
        <v>44656</v>
      </c>
      <c r="M32" s="10">
        <v>24</v>
      </c>
      <c r="N32" s="16"/>
      <c r="O32" s="17"/>
      <c r="Q32" s="4"/>
    </row>
    <row r="33" spans="2:17" ht="16.5" thickBot="1" x14ac:dyDescent="0.3">
      <c r="B33" s="64"/>
      <c r="C33" s="65"/>
      <c r="D33" s="119"/>
      <c r="E33" s="66" t="s">
        <v>28</v>
      </c>
      <c r="F33" s="67"/>
      <c r="G33" s="67"/>
      <c r="H33" s="68"/>
      <c r="I33" s="122">
        <f t="shared" si="0"/>
        <v>3</v>
      </c>
      <c r="J33" s="69">
        <f>SUM(J31:J32)</f>
        <v>26605.441363636368</v>
      </c>
      <c r="K33" s="70">
        <v>44654</v>
      </c>
      <c r="L33" s="70">
        <v>44656</v>
      </c>
      <c r="M33" s="120"/>
      <c r="N33" s="120"/>
      <c r="O33" s="121"/>
      <c r="Q33" s="4"/>
    </row>
    <row r="34" spans="2:17" ht="16.5" thickBot="1" x14ac:dyDescent="0.3">
      <c r="J34" s="11">
        <f>J10+J19+J25+J30+J33</f>
        <v>891839.46727272728</v>
      </c>
    </row>
    <row r="35" spans="2:17" x14ac:dyDescent="0.25">
      <c r="K35" s="3"/>
      <c r="L35" s="3"/>
    </row>
    <row r="68" spans="9:9" x14ac:dyDescent="0.25">
      <c r="I68" s="4"/>
    </row>
    <row r="69" spans="9:9" x14ac:dyDescent="0.25">
      <c r="I69" s="4"/>
    </row>
    <row r="70" spans="9:9" x14ac:dyDescent="0.25">
      <c r="I70" s="4"/>
    </row>
    <row r="71" spans="9:9" x14ac:dyDescent="0.25">
      <c r="I71" s="4"/>
    </row>
    <row r="72" spans="9:9" x14ac:dyDescent="0.25">
      <c r="I72" s="4"/>
    </row>
    <row r="73" spans="9:9" x14ac:dyDescent="0.25">
      <c r="I73" s="4"/>
    </row>
    <row r="74" spans="9:9" x14ac:dyDescent="0.25">
      <c r="I74" s="4"/>
    </row>
    <row r="75" spans="9:9" x14ac:dyDescent="0.25">
      <c r="I75" s="4"/>
    </row>
    <row r="76" spans="9:9" x14ac:dyDescent="0.25">
      <c r="I76" s="4"/>
    </row>
    <row r="77" spans="9:9" x14ac:dyDescent="0.25">
      <c r="I77" s="4"/>
    </row>
    <row r="78" spans="9:9" x14ac:dyDescent="0.25">
      <c r="I78" s="4"/>
    </row>
    <row r="79" spans="9:9" x14ac:dyDescent="0.25">
      <c r="I79" s="4"/>
    </row>
    <row r="80" spans="9:9" x14ac:dyDescent="0.25">
      <c r="I80" s="4"/>
    </row>
    <row r="81" spans="9:9" x14ac:dyDescent="0.25">
      <c r="I81" s="4"/>
    </row>
    <row r="82" spans="9:9" x14ac:dyDescent="0.25">
      <c r="I82" s="4"/>
    </row>
    <row r="83" spans="9:9" x14ac:dyDescent="0.25">
      <c r="I83" s="4"/>
    </row>
    <row r="84" spans="9:9" x14ac:dyDescent="0.25">
      <c r="I84" s="4"/>
    </row>
  </sheetData>
  <mergeCells count="48">
    <mergeCell ref="E30:H30"/>
    <mergeCell ref="E33:H33"/>
    <mergeCell ref="B11:C19"/>
    <mergeCell ref="B4:C10"/>
    <mergeCell ref="E18:H18"/>
    <mergeCell ref="E7:H7"/>
    <mergeCell ref="E10:H10"/>
    <mergeCell ref="E19:H19"/>
    <mergeCell ref="E9:H9"/>
    <mergeCell ref="B3:C3"/>
    <mergeCell ref="E4:H4"/>
    <mergeCell ref="E5:H5"/>
    <mergeCell ref="E6:H6"/>
    <mergeCell ref="E3:H3"/>
    <mergeCell ref="N3:O3"/>
    <mergeCell ref="E14:H14"/>
    <mergeCell ref="E11:H11"/>
    <mergeCell ref="E12:H12"/>
    <mergeCell ref="E16:H16"/>
    <mergeCell ref="E17:H17"/>
    <mergeCell ref="E13:H13"/>
    <mergeCell ref="E20:H20"/>
    <mergeCell ref="E21:H21"/>
    <mergeCell ref="E28:H28"/>
    <mergeCell ref="E24:H24"/>
    <mergeCell ref="E26:H26"/>
    <mergeCell ref="E27:H27"/>
    <mergeCell ref="E15:H15"/>
    <mergeCell ref="E22:H22"/>
    <mergeCell ref="B31:C33"/>
    <mergeCell ref="N4:O9"/>
    <mergeCell ref="M10:O10"/>
    <mergeCell ref="M19:O19"/>
    <mergeCell ref="N11:O18"/>
    <mergeCell ref="E23:H23"/>
    <mergeCell ref="B20:C25"/>
    <mergeCell ref="B26:C30"/>
    <mergeCell ref="E8:H8"/>
    <mergeCell ref="M33:O33"/>
    <mergeCell ref="N31:O32"/>
    <mergeCell ref="E29:H29"/>
    <mergeCell ref="E32:H32"/>
    <mergeCell ref="M25:O25"/>
    <mergeCell ref="N26:O29"/>
    <mergeCell ref="M30:O30"/>
    <mergeCell ref="E31:H31"/>
    <mergeCell ref="N20:O24"/>
    <mergeCell ref="E25:H25"/>
  </mergeCells>
  <pageMargins left="0.7" right="0.7" top="0.75" bottom="0.75" header="0.3" footer="0.3"/>
  <pageSetup paperSize="9" orientation="portrait" r:id="rId1"/>
  <ignoredErrors>
    <ignoredError sqref="J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8"/>
  <sheetViews>
    <sheetView showGridLines="0" workbookViewId="0">
      <pane ySplit="1" topLeftCell="A2" activePane="bottomLeft" state="frozen"/>
      <selection pane="bottomLeft" activeCell="F17" sqref="F17"/>
    </sheetView>
  </sheetViews>
  <sheetFormatPr defaultColWidth="11" defaultRowHeight="15.75" x14ac:dyDescent="0.25"/>
  <cols>
    <col min="2" max="2" width="18.75" customWidth="1"/>
    <col min="4" max="4" width="19.125" customWidth="1"/>
    <col min="5" max="5" width="17.125" customWidth="1"/>
  </cols>
  <sheetData>
    <row r="2" spans="2:8" ht="16.5" thickBot="1" x14ac:dyDescent="0.3"/>
    <row r="3" spans="2:8" ht="15.75" customHeight="1" x14ac:dyDescent="0.25">
      <c r="B3" s="21" t="s">
        <v>15</v>
      </c>
      <c r="C3" s="22"/>
      <c r="D3" s="22"/>
      <c r="E3" s="23"/>
    </row>
    <row r="4" spans="2:8" ht="15.75" customHeight="1" thickBot="1" x14ac:dyDescent="0.3">
      <c r="B4" s="24"/>
      <c r="C4" s="25"/>
      <c r="D4" s="25"/>
      <c r="E4" s="26"/>
    </row>
    <row r="5" spans="2:8" ht="16.5" thickBot="1" x14ac:dyDescent="0.3">
      <c r="B5" s="76" t="s">
        <v>13</v>
      </c>
      <c r="C5" s="77" t="s">
        <v>14</v>
      </c>
      <c r="D5" s="77" t="s">
        <v>41</v>
      </c>
      <c r="E5" s="79" t="s">
        <v>42</v>
      </c>
      <c r="G5" s="19" t="s">
        <v>16</v>
      </c>
      <c r="H5" s="19"/>
    </row>
    <row r="6" spans="2:8" ht="16.5" thickBot="1" x14ac:dyDescent="0.3">
      <c r="B6" s="80" t="s">
        <v>29</v>
      </c>
      <c r="C6" s="10" t="s">
        <v>15</v>
      </c>
      <c r="D6" s="78">
        <v>195106.57</v>
      </c>
      <c r="E6" s="81">
        <f>D6/$G$8/$G$6</f>
        <v>1108.5600568181819</v>
      </c>
      <c r="G6" s="20">
        <v>8</v>
      </c>
      <c r="H6" s="20"/>
    </row>
    <row r="7" spans="2:8" ht="16.5" thickBot="1" x14ac:dyDescent="0.3">
      <c r="B7" s="80" t="s">
        <v>38</v>
      </c>
      <c r="C7" s="10" t="s">
        <v>15</v>
      </c>
      <c r="D7" s="78">
        <v>182913.57</v>
      </c>
      <c r="E7" s="81">
        <f t="shared" ref="E7:E8" si="0">D7/$G$8/$G$6</f>
        <v>1039.2816477272727</v>
      </c>
      <c r="G7" s="19" t="s">
        <v>40</v>
      </c>
      <c r="H7" s="19"/>
    </row>
    <row r="8" spans="2:8" ht="16.5" thickBot="1" x14ac:dyDescent="0.3">
      <c r="B8" s="82" t="s">
        <v>39</v>
      </c>
      <c r="C8" s="83" t="s">
        <v>15</v>
      </c>
      <c r="D8" s="85">
        <v>158527.57</v>
      </c>
      <c r="E8" s="84">
        <f t="shared" si="0"/>
        <v>900.72482954545455</v>
      </c>
      <c r="G8" s="20">
        <v>22</v>
      </c>
      <c r="H8" s="20"/>
    </row>
  </sheetData>
  <mergeCells count="5">
    <mergeCell ref="G5:H5"/>
    <mergeCell ref="G6:H6"/>
    <mergeCell ref="B3:E4"/>
    <mergeCell ref="G7:H7"/>
    <mergeCell ref="G8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RRHH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2020-11-06T21:33:33Z</dcterms:created>
  <dcterms:modified xsi:type="dcterms:W3CDTF">2021-11-17T03:26:31Z</dcterms:modified>
</cp:coreProperties>
</file>