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66925"/>
  <xr:revisionPtr revIDLastSave="340" documentId="8_{268D6670-F0BF-4194-8E13-BC693CE035D8}" xr6:coauthVersionLast="47" xr6:coauthVersionMax="47" xr10:uidLastSave="{9614CC96-BA3C-41F8-BA7E-67666FAB6D4E}"/>
  <bookViews>
    <workbookView xWindow="-120" yWindow="-120" windowWidth="51840" windowHeight="21120" xr2:uid="{67E200C7-42A9-48E5-A644-C0247168D089}"/>
  </bookViews>
  <sheets>
    <sheet name="ReadMe" sheetId="9" r:id="rId1"/>
    <sheet name="Dashboard" sheetId="8" r:id="rId2"/>
    <sheet name="Controls V8" sheetId="2" r:id="rId3"/>
    <sheet name="Calculatios" sheetId="7" r:id="rId4"/>
    <sheet name="Valu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7" l="1"/>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C21" i="8"/>
  <c r="C18" i="8"/>
  <c r="R4" i="8"/>
  <c r="C4" i="8" s="1"/>
  <c r="R9" i="8"/>
  <c r="C9" i="8" s="1"/>
  <c r="R11" i="8"/>
  <c r="C11" i="8" s="1"/>
  <c r="S14" i="8"/>
  <c r="E14" i="8" s="1"/>
  <c r="R13" i="8"/>
  <c r="C13" i="8" s="1"/>
  <c r="S4" i="8"/>
  <c r="E4" i="8" s="1"/>
  <c r="S10" i="8"/>
  <c r="E10" i="8" s="1"/>
  <c r="S9" i="8"/>
  <c r="E9" i="8" s="1"/>
  <c r="S7" i="8"/>
  <c r="E7" i="8" s="1"/>
  <c r="S6" i="8"/>
  <c r="E6" i="8" s="1"/>
  <c r="S5" i="8"/>
  <c r="E5" i="8" s="1"/>
  <c r="C20" i="8"/>
  <c r="C19" i="8"/>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2" i="8" l="1"/>
  <c r="C24" i="8" s="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<sst xmlns="http://schemas.openxmlformats.org/spreadsheetml/2006/main" count="1433" uniqueCount="517">
  <si>
    <t>CIS Control</t>
  </si>
  <si>
    <t>2 </t>
  </si>
  <si>
    <t> 3</t>
  </si>
  <si>
    <t>4 </t>
  </si>
  <si>
    <t>8 </t>
  </si>
  <si>
    <t>9 </t>
  </si>
  <si>
    <t> 10</t>
  </si>
  <si>
    <t>13 </t>
  </si>
  <si>
    <t>18 </t>
  </si>
  <si>
    <t>1 </t>
  </si>
  <si>
    <t>5 </t>
  </si>
  <si>
    <t> 6</t>
  </si>
  <si>
    <t> 7</t>
  </si>
  <si>
    <t> 11</t>
  </si>
  <si>
    <t>16 </t>
  </si>
  <si>
    <t>Asset Type</t>
  </si>
  <si>
    <t>Title</t>
  </si>
  <si>
    <t>IG1</t>
  </si>
  <si>
    <t>IG2</t>
  </si>
  <si>
    <t>IG3</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</si>
  <si>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</si>
  <si>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</si>
  <si>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</si>
  <si>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</si>
  <si>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</si>
  <si>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</si>
  <si>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</si>
  <si>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</si>
  <si>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</si>
  <si>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</si>
  <si>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</si>
  <si>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</si>
  <si>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</si>
  <si>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</si>
  <si>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</si>
  <si>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</si>
  <si>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</si>
  <si>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</si>
  <si>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</si>
  <si>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</si>
  <si>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</si>
  <si>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</si>
  <si>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</si>
  <si>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</si>
  <si>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</si>
  <si>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</si>
  <si>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</si>
  <si>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</si>
  <si>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</si>
  <si>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</si>
  <si>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</si>
  <si>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</si>
  <si>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</si>
  <si>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</si>
  <si>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</si>
  <si>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</si>
  <si>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</si>
  <si>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</si>
  <si>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</si>
  <si>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</si>
  <si>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</si>
  <si>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</si>
  <si>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</si>
  <si>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</si>
  <si>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</si>
  <si>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</si>
  <si>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</si>
  <si>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</si>
  <si>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</si>
  <si>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</si>
  <si>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</si>
  <si>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</si>
  <si>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</si>
  <si>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</si>
  <si>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</si>
  <si>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</si>
  <si>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</si>
  <si>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</si>
  <si>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</si>
  <si>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</si>
  <si>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</si>
  <si>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</si>
  <si>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</si>
  <si>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</si>
  <si>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</si>
  <si>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</si>
  <si>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</si>
  <si>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</si>
  <si>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</si>
  <si>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</si>
  <si>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</si>
  <si>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</si>
  <si>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</si>
  <si>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</si>
  <si>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</si>
  <si>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</si>
  <si>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</si>
  <si>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</si>
  <si>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</si>
  <si>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</si>
  <si>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</si>
  <si>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</si>
  <si>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</si>
  <si>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</si>
  <si>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</si>
  <si>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</si>
  <si>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</si>
  <si>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</si>
  <si>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</si>
  <si>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</si>
  <si>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</si>
  <si>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</si>
  <si>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</si>
  <si>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</si>
  <si>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</si>
  <si>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</si>
  <si>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</si>
  <si>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</si>
  <si>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</si>
  <si>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</si>
  <si>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</si>
  <si>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</si>
  <si>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</si>
  <si>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</si>
  <si>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</si>
  <si>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</si>
  <si>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</si>
  <si>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</si>
  <si>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</si>
  <si>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</si>
  <si>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</si>
  <si>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</si>
  <si>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</si>
  <si>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</si>
  <si>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</si>
  <si>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</si>
  <si>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</si>
  <si>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</si>
  <si>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</si>
  <si>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</si>
  <si>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</si>
  <si>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</si>
  <si>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</si>
  <si>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</si>
  <si>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</si>
  <si>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</si>
  <si>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</si>
  <si>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</si>
  <si>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</si>
  <si>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</si>
  <si>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</si>
  <si>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</si>
  <si>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</si>
  <si>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</si>
  <si>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</si>
  <si>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</si>
  <si>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</si>
  <si>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</si>
  <si>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</si>
  <si>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</si>
  <si>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</si>
  <si>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</si>
  <si>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</si>
  <si>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</si>
  <si>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</si>
  <si>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</si>
  <si>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</si>
  <si>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</si>
  <si>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</si>
  <si>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</si>
  <si>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</si>
  <si>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</si>
  <si>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</si>
  <si>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</si>
  <si>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</si>
  <si>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</si>
  <si>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</si>
  <si>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</si>
  <si>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</si>
  <si>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</si>
  <si>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</si>
  <si>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</si>
  <si>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</si>
  <si>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</si>
  <si>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</si>
  <si>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</si>
  <si>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</si>
  <si>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</si>
  <si>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</si>
  <si>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</si>
  <si>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</si>
  <si>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</si>
  <si>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</si>
  <si>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</si>
  <si>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</si>
  <si>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</si>
  <si>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</si>
  <si>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</si>
  <si>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</si>
  <si>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</si>
  <si>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</si>
  <si>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</si>
  <si>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</si>
  <si>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</si>
  <si>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</si>
  <si>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</si>
  <si>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</si>
  <si>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</si>
  <si>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</si>
  <si>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</si>
  <si>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</si>
  <si>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</si>
  <si>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</si>
  <si>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</si>
  <si>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</si>
  <si>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</si>
  <si>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</si>
  <si>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</si>
  <si>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</si>
  <si>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</si>
  <si>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</si>
  <si>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</si>
  <si>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</si>
  <si>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</si>
  <si>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</si>
  <si>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</si>
  <si>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</si>
  <si>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</si>
  <si>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</si>
  <si>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</si>
  <si>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</si>
  <si>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</si>
  <si>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</si>
  <si>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</si>
  <si>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</si>
  <si>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</si>
  <si>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</si>
  <si>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</si>
  <si>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</si>
  <si>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</si>
  <si>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</si>
  <si>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</si>
  <si>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</si>
  <si>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</si>
  <si>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</si>
  <si>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</si>
  <si>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</si>
  <si>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</si>
  <si>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</si>
  <si>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</si>
  <si>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</si>
  <si>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</si>
  <si>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</si>
  <si>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</si>
  <si>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</si>
  <si>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</si>
  <si>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</si>
  <si>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</si>
  <si>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</si>
  <si>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</si>
  <si>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</si>
  <si>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</si>
  <si>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</si>
  <si>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</si>
  <si>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</si>
  <si>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</si>
  <si>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</si>
  <si>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</si>
  <si>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</si>
  <si>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</si>
  <si>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</si>
  <si>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</si>
  <si>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</si>
  <si>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</si>
  <si>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</si>
  <si>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</si>
  <si>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</si>
  <si>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</si>
  <si>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</si>
  <si>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</si>
  <si>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</si>
  <si>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</si>
  <si>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</si>
  <si>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</si>
  <si>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</si>
  <si>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</si>
  <si>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</si>
  <si>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</si>
  <si>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</si>
  <si>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</si>
  <si>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</si>
  <si>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</si>
  <si>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</si>
  <si>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</si>
  <si>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</si>
  <si>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</si>
  <si>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</si>
  <si>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</si>
  <si>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</si>
  <si>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</si>
  <si>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</si>
  <si>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</si>
  <si>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</si>
  <si>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</si>
  <si>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</si>
  <si>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</si>
  <si>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</si>
  <si>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</si>
  <si>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</si>
  <si>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</si>
  <si>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</si>
  <si>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</si>
  <si>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</si>
  <si>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</si>
  <si>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</si>
  <si>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</si>
  <si>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</si>
  <si>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</si>
  <si>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</si>
  <si>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</si>
  <si>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</si>
  <si>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</si>
  <si>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</si>
  <si>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</si>
  <si>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</si>
  <si>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</si>
  <si>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</si>
  <si>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</si>
  <si>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</si>
  <si>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</si>
  <si>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</si>
  <si>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</si>
  <si>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</si>
  <si>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</si>
  <si>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</si>
  <si>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</si>
  <si>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</si>
  <si>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</si>
  <si>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</si>
  <si>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</si>
  <si>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</si>
  <si>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</si>
  <si>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</si>
  <si>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</si>
  <si>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</si>
  <si>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</si>
  <si>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</si>
  <si>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</si>
  <si>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</si>
  <si>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</si>
  <si>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</si>
  <si>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</si>
  <si>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</si>
  <si>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</si>
  <si>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</si>
  <si>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</si>
  <si>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</si>
  <si>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</si>
  <si>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</si>
  <si>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</si>
  <si>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</si>
  <si>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</si>
  <si>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</si>
  <si>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</si>
  <si>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</si>
  <si>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</si>
  <si>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</si>
  <si>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NIST CSF</t>
  </si>
  <si>
    <t>Policy Defined</t>
  </si>
  <si>
    <t>Control Implemented</t>
  </si>
  <si>
    <t>Control Automated or Technically Enforced</t>
  </si>
  <si>
    <t>Control Reported to Business</t>
  </si>
  <si>
    <t>Policy Status</t>
  </si>
  <si>
    <t>No Policy</t>
  </si>
  <si>
    <t>Informal Policy</t>
  </si>
  <si>
    <t>Partial Written Policy</t>
  </si>
  <si>
    <t>Written Policy</t>
  </si>
  <si>
    <t>Approved Written Policy</t>
  </si>
  <si>
    <t>Implementation Status</t>
  </si>
  <si>
    <t>Not Implemented</t>
  </si>
  <si>
    <t>Parts of Policy Implemented</t>
  </si>
  <si>
    <t>Implemented on Some Systems</t>
  </si>
  <si>
    <t>Implemented on Most Systems</t>
  </si>
  <si>
    <t>Implemented on All Systems</t>
  </si>
  <si>
    <t>Automation Status</t>
  </si>
  <si>
    <t>Not Automated</t>
  </si>
  <si>
    <t>Parts of Policy Automated</t>
  </si>
  <si>
    <t>Automated on Some Systems</t>
  </si>
  <si>
    <t>Automated on Most Systems</t>
  </si>
  <si>
    <t>Automated on All Systems</t>
  </si>
  <si>
    <t>Reporting Status</t>
  </si>
  <si>
    <t>Not Reported</t>
  </si>
  <si>
    <t>Parts of Policy Reported</t>
  </si>
  <si>
    <t>Reported on Some Systems</t>
  </si>
  <si>
    <t>Reported on Most Systems</t>
  </si>
  <si>
    <t>Reported on All Systems</t>
  </si>
  <si>
    <t>Implementation Group</t>
  </si>
  <si>
    <t>Not Applicable</t>
  </si>
  <si>
    <t>ID</t>
  </si>
  <si>
    <t>CIS Control Detail</t>
  </si>
  <si>
    <t>Percent addressed</t>
  </si>
  <si>
    <t>Instructions - Read me first.</t>
  </si>
  <si>
    <t>Field Definitions</t>
  </si>
  <si>
    <t>This standards for NIST's Cybersecurity Framework function. These functions were defined by NIST in the CSF and act as control characteristics.</t>
  </si>
  <si>
    <t>Sensor or Baseline</t>
  </si>
  <si>
    <t>Policy Approved</t>
  </si>
  <si>
    <t>Control Automated</t>
  </si>
  <si>
    <t>All Policies Approved:</t>
  </si>
  <si>
    <t>All Controls Implemented:</t>
  </si>
  <si>
    <t>All Controls Automated:</t>
  </si>
  <si>
    <t>All Controls Reported:</t>
  </si>
  <si>
    <t>Total Percentage Complete:</t>
  </si>
  <si>
    <t>All Controls Implemented</t>
  </si>
  <si>
    <t>All Controls Automated</t>
  </si>
  <si>
    <t>All Controls Reported</t>
  </si>
  <si>
    <t>ATT&amp;CK Activity</t>
  </si>
  <si>
    <t>Preventive Capability</t>
  </si>
  <si>
    <t>Detective Capability</t>
  </si>
  <si>
    <t>Implementation Group Scores</t>
  </si>
  <si>
    <t>Initial Access</t>
  </si>
  <si>
    <t>Group #1</t>
  </si>
  <si>
    <t>Group #2</t>
  </si>
  <si>
    <t>Group #3</t>
  </si>
  <si>
    <t>Execution</t>
  </si>
  <si>
    <t>Persistence</t>
  </si>
  <si>
    <t>Privilege Escalation</t>
  </si>
  <si>
    <t>Defense Evasion</t>
  </si>
  <si>
    <t>Credential Access</t>
  </si>
  <si>
    <t>Discovery</t>
  </si>
  <si>
    <t>Lateral Movement</t>
  </si>
  <si>
    <t>Collection</t>
  </si>
  <si>
    <t>Command and Control</t>
  </si>
  <si>
    <t>Exfiltration</t>
  </si>
  <si>
    <t>Maturity level:</t>
  </si>
  <si>
    <t>Description:</t>
  </si>
  <si>
    <t>Score:</t>
  </si>
  <si>
    <t>Level One</t>
  </si>
  <si>
    <t>Policies Complete</t>
  </si>
  <si>
    <t>Level Two</t>
  </si>
  <si>
    <t>Controls 1-5 Implemented</t>
  </si>
  <si>
    <t>Level Three</t>
  </si>
  <si>
    <t>CSC #1</t>
  </si>
  <si>
    <t>Level Four</t>
  </si>
  <si>
    <t>CSC #2</t>
  </si>
  <si>
    <t>Level Five</t>
  </si>
  <si>
    <t>CSC #3</t>
  </si>
  <si>
    <t>CSC #4</t>
  </si>
  <si>
    <t>Maturity Rating*:</t>
  </si>
  <si>
    <t>CSC #5</t>
  </si>
  <si>
    <t>*Rating is on a 0-5 scale.</t>
  </si>
  <si>
    <t>CSC #6</t>
  </si>
  <si>
    <t>CSC #7</t>
  </si>
  <si>
    <t>CSC #8</t>
  </si>
  <si>
    <t>CSC #9</t>
  </si>
  <si>
    <t>CSC #10</t>
  </si>
  <si>
    <t>CSC #11</t>
  </si>
  <si>
    <t>CSC #12</t>
  </si>
  <si>
    <t>CSC #13</t>
  </si>
  <si>
    <t>CSC #14</t>
  </si>
  <si>
    <t>CSC #15</t>
  </si>
  <si>
    <t>CSC #16</t>
  </si>
  <si>
    <t>CSC #17</t>
  </si>
  <si>
    <t>CSC #18</t>
  </si>
  <si>
    <t>CIS Controls Initial Assessment Tool (v8.0b)</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</si>
  <si>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</si>
  <si>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</si>
  <si>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</si>
  <si>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</si>
  <si>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</si>
  <si>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</si>
  <si>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</si>
  <si>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</si>
  <si>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</si>
  <si>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</si>
  <si>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</si>
  <si>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Network Device Management System</t>
  </si>
  <si>
    <t>Endpoint Protection System</t>
  </si>
  <si>
    <t>Privileged Account Management System</t>
  </si>
  <si>
    <t>Web Filtering System</t>
  </si>
  <si>
    <t>Identity Management System</t>
  </si>
  <si>
    <t>Vulnerability Management System</t>
  </si>
  <si>
    <t>Patch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</si>
  <si>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</si>
  <si>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</si>
  <si>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</si>
  <si>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</si>
  <si>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</si>
  <si>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</si>
  <si>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</si>
  <si>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</si>
  <si>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</si>
  <si>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IG3 Complete</t>
  </si>
  <si>
    <t>IG2 Complete</t>
  </si>
  <si>
    <t>IG1 Complete</t>
  </si>
  <si>
    <t>This is the ID number of the CIS Control which contains the specific Safeguard as included in the CIS Controls documentation.</t>
  </si>
  <si>
    <t>This is the ID number of the specific CIS Control Safeguard reference as included in the CIS Controls documentation.</t>
  </si>
  <si>
    <t>If the Safeguard is part of implementation group 1.</t>
  </si>
  <si>
    <t>This is the type of technical system or baseline that we believe is necessary in order to implement the specific Safeguard.</t>
  </si>
  <si>
    <t>This question determines whether the organization currently has a policy defined that indicates that they should be implementing the defined Safeguard.</t>
  </si>
  <si>
    <t>This question determines whether or not the organization currently has implemented this Safeguard and to what degree the control has been implemented.</t>
  </si>
  <si>
    <t>This question determines whether or not the organization currently has automated the implementation of this Safeguard and to what degree the control has been automated.</t>
  </si>
  <si>
    <t>This question determines whether or not the organization is reporting this Safeguard to business representatives and to what degree the control has been reported.</t>
  </si>
  <si>
    <t>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</si>
  <si>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defines the minimum implementation group that relate to each individual Safeguard.</t>
  </si>
  <si>
    <t>If the Safeguard is part of implementation group 2 (and thereby implicit implementation group 1).</t>
  </si>
  <si>
    <t>If the Safeguard is part of implementation group 3 (and thereby implicit implementation group 1 and 2).</t>
  </si>
  <si>
    <t>This is the detail behind each specific Control and Safeguard as defined by the CIS Controls documentation.</t>
  </si>
  <si>
    <t>Short title of each Control and Safeguard as defined by the CIS Controls documentation.</t>
  </si>
  <si>
    <t>This is the type of asset each specific Safeguard is relevant for.</t>
  </si>
  <si>
    <t>This work, is a derivative of "CIS Controls Initial Assessment Tool" by AuditScripts under a Creative Commons Attribution-ShareAlike 4.0 International License.
This work is licensed under the a Creative Commons Attribution-ShareAlike 4.0 International License by Martin Sohn Christensen (martinsohn.dk).</t>
  </si>
  <si>
    <r>
      <t>Encrypt data on end-user devices containing sensitive data. Example implementations can include: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 dm-crypt.</t>
    </r>
  </si>
  <si>
    <r>
      <t>Log sensitive data access, including modification and disposal.</t>
    </r>
    <r>
      <rPr>
        <sz val="11"/>
        <color rgb="FFFF5630"/>
        <rFont val="Arial"/>
        <family val="2"/>
      </rPr>
      <t xml:space="preserve"> </t>
    </r>
  </si>
  <si>
    <r>
      <t>Implement and Manage a Firewall on</t>
    </r>
    <r>
      <rPr>
        <sz val="11"/>
        <color rgb="FFFF5630"/>
        <rFont val="Arial"/>
        <family val="2"/>
      </rPr>
      <t xml:space="preserve"> </t>
    </r>
    <r>
      <rPr>
        <sz val="11"/>
        <color theme="1"/>
        <rFont val="Arial"/>
        <family val="2"/>
      </rPr>
      <t>Servers</t>
    </r>
  </si>
  <si>
    <r>
      <t>Perform automated vulnerability scans of internal enterprise</t>
    </r>
    <r>
      <rPr>
        <b/>
        <sz val="11"/>
        <color theme="1"/>
        <rFont val="Arial"/>
        <family val="2"/>
      </rPr>
      <t xml:space="preserve"> </t>
    </r>
    <r>
      <rPr>
        <sz val="11"/>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</si>
  <si>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theme="1"/>
        <rFont val="Arial"/>
        <family val="2"/>
      </rPr>
      <t xml:space="preserve"> </t>
    </r>
    <r>
      <rPr>
        <sz val="11"/>
        <color theme="1"/>
        <rFont val="Arial"/>
        <family val="2"/>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</si>
  <si>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 and remote administrative terminals.</t>
    </r>
  </si>
  <si>
    <r>
      <t>Establish and Manage an Inventory of Third</t>
    </r>
    <r>
      <rPr>
        <sz val="11"/>
        <color rgb="FFFF5630"/>
        <rFont val="Arial"/>
        <family val="2"/>
      </rPr>
      <t>-</t>
    </r>
    <r>
      <rPr>
        <sz val="11"/>
        <color theme="1"/>
        <rFont val="Arial"/>
        <family val="2"/>
      </rPr>
      <t>Party Software Components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</si>
</sst>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4" fillId="0" borderId="0" xfId="0" applyFont="1"/>
    <xf numFmtId="0" fontId="4" fillId="0" borderId="0" xfId="0" applyFont="1" applyAlignment="1">
      <alignment horizontal="center"/>
    </xf>
    <xf numFmtId="0" fontId="4" fillId="0" borderId="0" xfId="0" applyFont="1" applyAlignment="1">
      <alignment horizontal="left"/>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9" fontId="4" fillId="0" borderId="0" xfId="0" applyNumberFormat="1" applyFont="1" applyBorder="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vertical="center" wrapText="1"/>
    </xf>
    <xf numFmtId="0" fontId="10" fillId="6" borderId="1" xfId="0" applyFont="1" applyFill="1" applyBorder="1" applyAlignment="1">
      <alignment horizontal="lef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Border="1" applyAlignment="1">
      <alignment vertical="center" wrapText="1"/>
    </xf>
    <xf numFmtId="0" fontId="4" fillId="2" borderId="1" xfId="0" applyFont="1" applyFill="1" applyBorder="1" applyAlignment="1">
      <alignment vertical="center" wrapText="1"/>
    </xf>
    <xf numFmtId="0" fontId="4" fillId="2" borderId="0" xfId="0" applyFont="1" applyFill="1" applyBorder="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6" fillId="5" borderId="0" xfId="0" applyFont="1" applyFill="1" applyAlignment="1">
      <alignment horizontal="center" vertical="center"/>
    </xf>
    <xf numFmtId="0" fontId="1" fillId="5" borderId="0" xfId="0" applyFont="1" applyFill="1" applyAlignment="1">
      <alignment horizont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5" fillId="0" borderId="0" xfId="1" applyAlignment="1">
      <alignment horizontal="center" vertical="center" wrapText="1"/>
    </xf>
    <xf numFmtId="0" fontId="1" fillId="3" borderId="0" xfId="0" applyFont="1" applyFill="1" applyAlignment="1">
      <alignment horizontal="center"/>
    </xf>
    <xf numFmtId="0" fontId="2" fillId="4" borderId="0" xfId="0" applyFont="1" applyFill="1" applyAlignment="1">
      <alignment horizontal="center"/>
    </xf>
    <xf numFmtId="0" fontId="1" fillId="0" borderId="0" xfId="0" applyFont="1" applyAlignment="1">
      <alignment horizontal="center"/>
    </xf>
    <xf numFmtId="0" fontId="5" fillId="0" borderId="0" xfId="1" applyFont="1" applyAlignment="1">
      <alignment horizontal="center" vertical="center" wrapText="1"/>
    </xf>
  </cellXfs>
  <cellStyles count="2">
    <cellStyle name="Hyperlink" xfId="1" builtinId="8"/>
    <cellStyle name="Normal"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Complete</a:t>
            </a:r>
            <a:r>
              <a:rPr lang="en-US" baseline="0"/>
              <a:t>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val>
            <c:numRef>
              <c:f>Calculatios!$F$2:$F$19</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5FE7-4C74-9E5A-DA2F2504BB27}"/>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58</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41</xdr:row>
      <xdr:rowOff>0</xdr:rowOff>
    </xdr:from>
    <xdr:to>
      <xdr:col>15</xdr:col>
      <xdr:colOff>599723</xdr:colOff>
      <xdr:row>54</xdr:row>
      <xdr:rowOff>44097</xdr:rowOff>
    </xdr:to>
    <xdr:graphicFrame macro="">
      <xdr:nvGraphicFramePr>
        <xdr:cNvPr id="9" name="Chart 8">
          <a:extLst>
            <a:ext uri="{FF2B5EF4-FFF2-40B4-BE49-F238E27FC236}">
              <a16:creationId xmlns:a16="http://schemas.microsoft.com/office/drawing/2014/main" id="{706A6AEF-AC45-403A-8A74-AD495E1C4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4"/>
  <sheetViews>
    <sheetView tabSelected="1" zoomScaleNormal="100" workbookViewId="0">
      <selection sqref="A1:P1"/>
    </sheetView>
  </sheetViews>
  <sheetFormatPr defaultRowHeight="15"/>
  <cols>
    <col min="16" max="16" width="37" customWidth="1"/>
  </cols>
  <sheetData>
    <row r="1" spans="1:16" ht="59.65" customHeight="1">
      <c r="A1" s="45" t="s">
        <v>463</v>
      </c>
      <c r="B1" s="45"/>
      <c r="C1" s="45"/>
      <c r="D1" s="45"/>
      <c r="E1" s="45"/>
      <c r="F1" s="45"/>
      <c r="G1" s="45"/>
      <c r="H1" s="45"/>
      <c r="I1" s="45"/>
      <c r="J1" s="45"/>
      <c r="K1" s="45"/>
      <c r="L1" s="45"/>
      <c r="M1" s="45"/>
      <c r="N1" s="45"/>
      <c r="O1" s="45"/>
      <c r="P1" s="45"/>
    </row>
    <row r="3" spans="1:16">
      <c r="A3" s="46" t="s">
        <v>401</v>
      </c>
      <c r="B3" s="46"/>
      <c r="C3" s="46"/>
      <c r="D3" s="46"/>
      <c r="E3" s="46"/>
      <c r="F3" s="46"/>
      <c r="G3" s="46"/>
      <c r="H3" s="46"/>
      <c r="I3" s="46"/>
      <c r="J3" s="46"/>
      <c r="K3" s="46"/>
      <c r="L3" s="46"/>
      <c r="M3" s="46"/>
      <c r="N3" s="46"/>
      <c r="O3" s="46"/>
      <c r="P3" s="46"/>
    </row>
    <row r="4" spans="1:16" ht="126.75" customHeight="1">
      <c r="A4" s="47" t="s">
        <v>502</v>
      </c>
      <c r="B4" s="47"/>
      <c r="C4" s="47"/>
      <c r="D4" s="47"/>
      <c r="E4" s="47"/>
      <c r="F4" s="47"/>
      <c r="G4" s="47"/>
      <c r="H4" s="47"/>
      <c r="I4" s="47"/>
      <c r="J4" s="47"/>
      <c r="K4" s="47"/>
      <c r="L4" s="47"/>
      <c r="M4" s="47"/>
      <c r="N4" s="47"/>
      <c r="O4" s="47"/>
      <c r="P4" s="47"/>
    </row>
    <row r="6" spans="1:16">
      <c r="A6" s="46" t="s">
        <v>402</v>
      </c>
      <c r="B6" s="46"/>
      <c r="C6" s="46"/>
      <c r="D6" s="46"/>
      <c r="E6" s="46"/>
      <c r="F6" s="46"/>
      <c r="G6" s="46"/>
      <c r="H6" s="46"/>
      <c r="I6" s="46"/>
      <c r="J6" s="46"/>
      <c r="K6" s="46"/>
      <c r="L6" s="46"/>
      <c r="M6" s="46"/>
      <c r="N6" s="46"/>
      <c r="O6" s="46"/>
      <c r="P6" s="46"/>
    </row>
    <row r="7" spans="1:16">
      <c r="A7" s="49" t="s">
        <v>0</v>
      </c>
      <c r="B7" s="49"/>
      <c r="C7" s="49"/>
      <c r="D7" s="48" t="s">
        <v>494</v>
      </c>
      <c r="E7" s="48"/>
      <c r="F7" s="48"/>
      <c r="G7" s="48"/>
      <c r="H7" s="48"/>
      <c r="I7" s="48"/>
      <c r="J7" s="48"/>
      <c r="K7" s="48"/>
      <c r="L7" s="48"/>
      <c r="M7" s="48"/>
      <c r="N7" s="48"/>
      <c r="O7" s="48"/>
      <c r="P7" s="48"/>
    </row>
    <row r="8" spans="1:16">
      <c r="A8" s="49" t="s">
        <v>398</v>
      </c>
      <c r="B8" s="49"/>
      <c r="C8" s="49"/>
      <c r="D8" s="48" t="s">
        <v>495</v>
      </c>
      <c r="E8" s="48"/>
      <c r="F8" s="48"/>
      <c r="G8" s="48"/>
      <c r="H8" s="48"/>
      <c r="I8" s="48"/>
      <c r="J8" s="48"/>
      <c r="K8" s="48"/>
      <c r="L8" s="48"/>
      <c r="M8" s="48"/>
      <c r="N8" s="48"/>
      <c r="O8" s="48"/>
      <c r="P8" s="48"/>
    </row>
    <row r="9" spans="1:16">
      <c r="A9" s="49" t="s">
        <v>399</v>
      </c>
      <c r="B9" s="49"/>
      <c r="C9" s="49"/>
      <c r="D9" s="48" t="s">
        <v>506</v>
      </c>
      <c r="E9" s="48"/>
      <c r="F9" s="48"/>
      <c r="G9" s="48"/>
      <c r="H9" s="48"/>
      <c r="I9" s="48"/>
      <c r="J9" s="48"/>
      <c r="K9" s="48"/>
      <c r="L9" s="48"/>
      <c r="M9" s="48"/>
      <c r="N9" s="48"/>
      <c r="O9" s="48"/>
      <c r="P9" s="48"/>
    </row>
    <row r="10" spans="1:16">
      <c r="A10" s="49" t="s">
        <v>15</v>
      </c>
      <c r="B10" s="49"/>
      <c r="C10" s="49"/>
      <c r="D10" s="48" t="s">
        <v>508</v>
      </c>
      <c r="E10" s="48"/>
      <c r="F10" s="48"/>
      <c r="G10" s="48"/>
      <c r="H10" s="48"/>
      <c r="I10" s="48"/>
      <c r="J10" s="48"/>
      <c r="K10" s="48"/>
      <c r="L10" s="48"/>
      <c r="M10" s="48"/>
      <c r="N10" s="48"/>
      <c r="O10" s="48"/>
      <c r="P10" s="48"/>
    </row>
    <row r="11" spans="1:16">
      <c r="A11" s="49" t="s">
        <v>367</v>
      </c>
      <c r="B11" s="49"/>
      <c r="C11" s="49"/>
      <c r="D11" s="48" t="s">
        <v>403</v>
      </c>
      <c r="E11" s="48"/>
      <c r="F11" s="48"/>
      <c r="G11" s="48"/>
      <c r="H11" s="48"/>
      <c r="I11" s="48"/>
      <c r="J11" s="48"/>
      <c r="K11" s="48"/>
      <c r="L11" s="48"/>
      <c r="M11" s="48"/>
      <c r="N11" s="48"/>
      <c r="O11" s="48"/>
      <c r="P11" s="48"/>
    </row>
    <row r="12" spans="1:16">
      <c r="A12" s="49" t="s">
        <v>16</v>
      </c>
      <c r="B12" s="49"/>
      <c r="C12" s="49"/>
      <c r="D12" s="48" t="s">
        <v>507</v>
      </c>
      <c r="E12" s="48"/>
      <c r="F12" s="48"/>
      <c r="G12" s="48"/>
      <c r="H12" s="48"/>
      <c r="I12" s="48"/>
      <c r="J12" s="48"/>
      <c r="K12" s="48"/>
      <c r="L12" s="48"/>
      <c r="M12" s="48"/>
      <c r="N12" s="48"/>
      <c r="O12" s="48"/>
      <c r="P12" s="48"/>
    </row>
    <row r="13" spans="1:16">
      <c r="A13" s="49" t="s">
        <v>17</v>
      </c>
      <c r="B13" s="49"/>
      <c r="C13" s="49"/>
      <c r="D13" s="48" t="s">
        <v>496</v>
      </c>
      <c r="E13" s="48"/>
      <c r="F13" s="48"/>
      <c r="G13" s="48"/>
      <c r="H13" s="48"/>
      <c r="I13" s="48"/>
      <c r="J13" s="48"/>
      <c r="K13" s="48"/>
      <c r="L13" s="48"/>
      <c r="M13" s="48"/>
      <c r="N13" s="48"/>
      <c r="O13" s="48"/>
      <c r="P13" s="48"/>
    </row>
    <row r="14" spans="1:16">
      <c r="A14" s="49" t="s">
        <v>18</v>
      </c>
      <c r="B14" s="49"/>
      <c r="C14" s="49"/>
      <c r="D14" s="48" t="s">
        <v>504</v>
      </c>
      <c r="E14" s="48"/>
      <c r="F14" s="48"/>
      <c r="G14" s="48"/>
      <c r="H14" s="48"/>
      <c r="I14" s="48"/>
      <c r="J14" s="48"/>
      <c r="K14" s="48"/>
      <c r="L14" s="48"/>
      <c r="M14" s="48"/>
      <c r="N14" s="48"/>
      <c r="O14" s="48"/>
      <c r="P14" s="48"/>
    </row>
    <row r="15" spans="1:16">
      <c r="A15" s="49" t="s">
        <v>19</v>
      </c>
      <c r="B15" s="49"/>
      <c r="C15" s="49"/>
      <c r="D15" s="48" t="s">
        <v>505</v>
      </c>
      <c r="E15" s="48"/>
      <c r="F15" s="48"/>
      <c r="G15" s="48"/>
      <c r="H15" s="48"/>
      <c r="I15" s="48"/>
      <c r="J15" s="48"/>
      <c r="K15" s="48"/>
      <c r="L15" s="48"/>
      <c r="M15" s="48"/>
      <c r="N15" s="48"/>
      <c r="O15" s="48"/>
      <c r="P15" s="48"/>
    </row>
    <row r="16" spans="1:16">
      <c r="A16" s="49" t="s">
        <v>396</v>
      </c>
      <c r="B16" s="49"/>
      <c r="C16" s="49"/>
      <c r="D16" s="48" t="s">
        <v>503</v>
      </c>
      <c r="E16" s="48"/>
      <c r="F16" s="48"/>
      <c r="G16" s="48"/>
      <c r="H16" s="48"/>
      <c r="I16" s="48"/>
      <c r="J16" s="48"/>
      <c r="K16" s="48"/>
      <c r="L16" s="48"/>
      <c r="M16" s="48"/>
      <c r="N16" s="48"/>
      <c r="O16" s="48"/>
      <c r="P16" s="48"/>
    </row>
    <row r="17" spans="1:20">
      <c r="A17" s="49" t="s">
        <v>404</v>
      </c>
      <c r="B17" s="49"/>
      <c r="C17" s="49"/>
      <c r="D17" s="48" t="s">
        <v>497</v>
      </c>
      <c r="E17" s="48"/>
      <c r="F17" s="48"/>
      <c r="G17" s="48"/>
      <c r="H17" s="48"/>
      <c r="I17" s="48"/>
      <c r="J17" s="48"/>
      <c r="K17" s="48"/>
      <c r="L17" s="48"/>
      <c r="M17" s="48"/>
      <c r="N17" s="48"/>
      <c r="O17" s="48"/>
      <c r="P17" s="48"/>
    </row>
    <row r="18" spans="1:20">
      <c r="A18" s="49" t="s">
        <v>405</v>
      </c>
      <c r="B18" s="49"/>
      <c r="C18" s="49"/>
      <c r="D18" s="48" t="s">
        <v>498</v>
      </c>
      <c r="E18" s="48"/>
      <c r="F18" s="48"/>
      <c r="G18" s="48"/>
      <c r="H18" s="48"/>
      <c r="I18" s="48"/>
      <c r="J18" s="48"/>
      <c r="K18" s="48"/>
      <c r="L18" s="48"/>
      <c r="M18" s="48"/>
      <c r="N18" s="48"/>
      <c r="O18" s="48"/>
      <c r="P18" s="48"/>
    </row>
    <row r="19" spans="1:20">
      <c r="A19" s="49" t="s">
        <v>369</v>
      </c>
      <c r="B19" s="49"/>
      <c r="C19" s="49"/>
      <c r="D19" s="48" t="s">
        <v>499</v>
      </c>
      <c r="E19" s="48"/>
      <c r="F19" s="48"/>
      <c r="G19" s="48"/>
      <c r="H19" s="48"/>
      <c r="I19" s="48"/>
      <c r="J19" s="48"/>
      <c r="K19" s="48"/>
      <c r="L19" s="48"/>
      <c r="M19" s="48"/>
      <c r="N19" s="48"/>
      <c r="O19" s="48"/>
      <c r="P19" s="48"/>
    </row>
    <row r="20" spans="1:20">
      <c r="A20" s="49" t="s">
        <v>406</v>
      </c>
      <c r="B20" s="49"/>
      <c r="C20" s="49"/>
      <c r="D20" s="48" t="s">
        <v>500</v>
      </c>
      <c r="E20" s="48"/>
      <c r="F20" s="48"/>
      <c r="G20" s="48"/>
      <c r="H20" s="48"/>
      <c r="I20" s="48"/>
      <c r="J20" s="48"/>
      <c r="K20" s="48"/>
      <c r="L20" s="48"/>
      <c r="M20" s="48"/>
      <c r="N20" s="48"/>
      <c r="O20" s="48"/>
      <c r="P20" s="48"/>
    </row>
    <row r="21" spans="1:20">
      <c r="A21" s="49" t="s">
        <v>371</v>
      </c>
      <c r="B21" s="49"/>
      <c r="C21" s="49"/>
      <c r="D21" s="48" t="s">
        <v>501</v>
      </c>
      <c r="E21" s="48"/>
      <c r="F21" s="48"/>
      <c r="G21" s="48"/>
      <c r="H21" s="48"/>
      <c r="I21" s="48"/>
      <c r="J21" s="48"/>
      <c r="K21" s="48"/>
      <c r="L21" s="48"/>
      <c r="M21" s="48"/>
      <c r="N21" s="48"/>
      <c r="O21" s="48"/>
      <c r="P21" s="48"/>
    </row>
    <row r="24" spans="1:20" ht="30" customHeight="1">
      <c r="A24" s="50" t="s">
        <v>509</v>
      </c>
      <c r="B24" s="50"/>
      <c r="C24" s="50"/>
      <c r="D24" s="50"/>
      <c r="E24" s="50"/>
      <c r="F24" s="50"/>
      <c r="G24" s="50"/>
      <c r="H24" s="50"/>
      <c r="I24" s="50"/>
      <c r="J24" s="50"/>
      <c r="K24" s="50"/>
      <c r="L24" s="50"/>
      <c r="M24" s="50"/>
      <c r="N24" s="50"/>
      <c r="O24" s="50"/>
      <c r="P24" s="50"/>
      <c r="Q24" s="16"/>
      <c r="R24" s="16"/>
      <c r="S24" s="16"/>
      <c r="T24" s="16"/>
    </row>
  </sheetData>
  <mergeCells count="35">
    <mergeCell ref="A24:P24"/>
    <mergeCell ref="A13:C13"/>
    <mergeCell ref="A14:C14"/>
    <mergeCell ref="A15:C15"/>
    <mergeCell ref="D13:P13"/>
    <mergeCell ref="D14:P14"/>
    <mergeCell ref="D15:P15"/>
    <mergeCell ref="A20:C20"/>
    <mergeCell ref="A21:C21"/>
    <mergeCell ref="D21:P21"/>
    <mergeCell ref="D20:P20"/>
    <mergeCell ref="A6:P6"/>
    <mergeCell ref="A16:C16"/>
    <mergeCell ref="A7:C7"/>
    <mergeCell ref="A10:C10"/>
    <mergeCell ref="D10:P10"/>
    <mergeCell ref="D7:P7"/>
    <mergeCell ref="A12:C12"/>
    <mergeCell ref="D12:P12"/>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64"/>
  <sheetViews>
    <sheetView zoomScaleNormal="100" workbookViewId="0">
      <selection sqref="A1:P1"/>
    </sheetView>
  </sheetViews>
  <sheetFormatPr defaultRowHeight="15"/>
  <cols>
    <col min="1" max="1" width="13.28515625" bestFit="1" customWidth="1"/>
    <col min="2" max="2" width="22.5703125" bestFit="1" customWidth="1"/>
    <col min="3" max="6" width="9.5703125" customWidth="1"/>
    <col min="17" max="21" width="9.140625" style="13"/>
  </cols>
  <sheetData>
    <row r="1" spans="1:19" ht="59.65" customHeight="1">
      <c r="A1" s="45" t="s">
        <v>463</v>
      </c>
      <c r="B1" s="45"/>
      <c r="C1" s="45"/>
      <c r="D1" s="45"/>
      <c r="E1" s="45"/>
      <c r="F1" s="45"/>
      <c r="G1" s="45"/>
      <c r="H1" s="45"/>
      <c r="I1" s="45"/>
      <c r="J1" s="45"/>
      <c r="K1" s="45"/>
      <c r="L1" s="45"/>
      <c r="M1" s="45"/>
      <c r="N1" s="45"/>
      <c r="O1" s="45"/>
      <c r="P1" s="45"/>
    </row>
    <row r="3" spans="1:19">
      <c r="A3" s="51" t="s">
        <v>415</v>
      </c>
      <c r="B3" s="51"/>
      <c r="C3" s="51" t="s">
        <v>416</v>
      </c>
      <c r="D3" s="51"/>
      <c r="E3" s="51" t="s">
        <v>417</v>
      </c>
      <c r="F3" s="51"/>
      <c r="H3" s="46" t="s">
        <v>418</v>
      </c>
      <c r="I3" s="46"/>
      <c r="J3" s="46"/>
      <c r="K3" s="46"/>
      <c r="L3" s="46"/>
      <c r="M3" s="46"/>
      <c r="N3" s="46"/>
      <c r="O3" s="46"/>
      <c r="P3" s="46"/>
    </row>
    <row r="4" spans="1:19">
      <c r="A4" s="52" t="s">
        <v>419</v>
      </c>
      <c r="B4" s="52"/>
      <c r="C4" s="53" t="str">
        <f>IF(AND(R4&gt;=0,R4&lt;=0.25),"Low",IF(AND(R4&gt;0.25,R4&lt;=0.75),"Moderate",IF(AND(R4&gt;0.75,R4&lt;=1),"High","INVALID")))</f>
        <v>Low</v>
      </c>
      <c r="D4" s="53"/>
      <c r="E4" s="53" t="str">
        <f t="shared" ref="E4:E14" si="0">IF(AND(S4&gt;=0,S4&lt;=0.25),"Low",IF(AND(S4&gt;0.25,S4&lt;=0.75),"Moderate",IF(AND(S4&gt;0.75,S4&lt;=1),"High","INVALID")))</f>
        <v>Low</v>
      </c>
      <c r="F4" s="53"/>
      <c r="H4" s="52" t="s">
        <v>420</v>
      </c>
      <c r="I4" s="52"/>
      <c r="J4" s="8">
        <f>S16</f>
        <v>0</v>
      </c>
      <c r="K4" s="52" t="s">
        <v>421</v>
      </c>
      <c r="L4" s="52"/>
      <c r="M4" s="8">
        <f>S17</f>
        <v>0</v>
      </c>
      <c r="N4" s="52" t="s">
        <v>422</v>
      </c>
      <c r="O4" s="52"/>
      <c r="P4" s="8">
        <f>S18</f>
        <v>0</v>
      </c>
      <c r="R4" s="14">
        <f>AVERAGE(S21,S26,S23,S24,S28)</f>
        <v>0</v>
      </c>
      <c r="S4" s="14">
        <f>AVERAGE(S20,S27)</f>
        <v>0</v>
      </c>
    </row>
    <row r="5" spans="1:19">
      <c r="A5" s="52" t="s">
        <v>423</v>
      </c>
      <c r="B5" s="52"/>
      <c r="C5" s="53" t="str">
        <f>IF(AND(R5&gt;=0,R5&lt;=0.25),"Low",IF(AND(R5&gt;0.25,R5&lt;=0.75),"Moderate",IF(AND(R5&gt;0.75,R5&lt;=1),"High","INVALID")))</f>
        <v>Low</v>
      </c>
      <c r="D5" s="53"/>
      <c r="E5" s="53" t="str">
        <f t="shared" si="0"/>
        <v>Low</v>
      </c>
      <c r="F5" s="53"/>
      <c r="R5" s="14">
        <f>AVERAGE(S21,S26,S23,S24)</f>
        <v>0</v>
      </c>
      <c r="S5" s="14">
        <f>AVERAGE(S20,S27)</f>
        <v>0</v>
      </c>
    </row>
    <row r="6" spans="1:19">
      <c r="A6" s="52" t="s">
        <v>424</v>
      </c>
      <c r="B6" s="52"/>
      <c r="C6" s="53" t="str">
        <f t="shared" ref="C6:C14" si="1">IF(AND(R6&gt;=0,R6&lt;=0.25),"Low",IF(AND(R6&gt;0.25,R6&lt;=0.75),"Moderate",IF(AND(R6&gt;0.75,R6&lt;=1),"High","INVALID")))</f>
        <v>Low</v>
      </c>
      <c r="D6" s="53"/>
      <c r="E6" s="53" t="str">
        <f t="shared" si="0"/>
        <v>Low</v>
      </c>
      <c r="F6" s="53"/>
      <c r="R6" s="14">
        <f>AVERAGE(S21,S26,S23,S24)</f>
        <v>0</v>
      </c>
      <c r="S6" s="14">
        <f>AVERAGE(S20,S27)</f>
        <v>0</v>
      </c>
    </row>
    <row r="7" spans="1:19">
      <c r="A7" s="52" t="s">
        <v>425</v>
      </c>
      <c r="B7" s="52"/>
      <c r="C7" s="53" t="str">
        <f t="shared" si="1"/>
        <v>Low</v>
      </c>
      <c r="D7" s="53"/>
      <c r="E7" s="53" t="str">
        <f t="shared" si="0"/>
        <v>Low</v>
      </c>
      <c r="F7" s="53"/>
      <c r="R7" s="14">
        <f>AVERAGE(S21,S26,S23,S24)</f>
        <v>0</v>
      </c>
      <c r="S7" s="14">
        <f>AVERAGE(S20,S27)</f>
        <v>0</v>
      </c>
    </row>
    <row r="8" spans="1:19">
      <c r="A8" s="52" t="s">
        <v>426</v>
      </c>
      <c r="B8" s="52"/>
      <c r="C8" s="53" t="str">
        <f t="shared" si="1"/>
        <v>Low</v>
      </c>
      <c r="D8" s="53"/>
      <c r="E8" s="53" t="str">
        <f t="shared" si="0"/>
        <v>Low</v>
      </c>
      <c r="F8" s="53"/>
      <c r="R8" s="14">
        <f>AVERAGE(S21,S26,S23,S24)</f>
        <v>0</v>
      </c>
      <c r="S8" s="14">
        <f>AVERAGE(S20,S27)</f>
        <v>0</v>
      </c>
    </row>
    <row r="9" spans="1:19">
      <c r="A9" s="52" t="s">
        <v>427</v>
      </c>
      <c r="B9" s="52"/>
      <c r="C9" s="53" t="str">
        <f t="shared" si="1"/>
        <v>Low</v>
      </c>
      <c r="D9" s="53"/>
      <c r="E9" s="53" t="str">
        <f t="shared" si="0"/>
        <v>Low</v>
      </c>
      <c r="F9" s="53"/>
      <c r="R9" s="14">
        <f>AVERAGE(S21,S26,S23,S24,S25)</f>
        <v>0</v>
      </c>
      <c r="S9" s="14">
        <f>AVERAGE(S20,S27)</f>
        <v>0</v>
      </c>
    </row>
    <row r="10" spans="1:19">
      <c r="A10" s="52" t="s">
        <v>428</v>
      </c>
      <c r="B10" s="52"/>
      <c r="C10" s="53" t="str">
        <f t="shared" si="1"/>
        <v>Low</v>
      </c>
      <c r="D10" s="53"/>
      <c r="E10" s="53" t="str">
        <f t="shared" si="0"/>
        <v>Low</v>
      </c>
      <c r="F10" s="53"/>
      <c r="R10" s="14">
        <f>AVERAGE(S21,S26,S23,S24,S32,S33,S25)</f>
        <v>0</v>
      </c>
      <c r="S10" s="14">
        <f>AVERAGE(S20,S27)</f>
        <v>0</v>
      </c>
    </row>
    <row r="11" spans="1:19">
      <c r="A11" s="52" t="s">
        <v>429</v>
      </c>
      <c r="B11" s="52"/>
      <c r="C11" s="53" t="str">
        <f t="shared" si="1"/>
        <v>Low</v>
      </c>
      <c r="D11" s="53"/>
      <c r="E11" s="53" t="str">
        <f t="shared" si="0"/>
        <v>Low</v>
      </c>
      <c r="F11" s="53"/>
      <c r="R11" s="14">
        <f>AVERAGE(S21,S26,S23,S24,S31,S32,S25)</f>
        <v>0</v>
      </c>
      <c r="S11" s="14">
        <f>AVERAGE(S20,S27)</f>
        <v>0</v>
      </c>
    </row>
    <row r="12" spans="1:19">
      <c r="A12" s="52" t="s">
        <v>430</v>
      </c>
      <c r="B12" s="52"/>
      <c r="C12" s="53" t="str">
        <f t="shared" si="1"/>
        <v>Low</v>
      </c>
      <c r="D12" s="53"/>
      <c r="E12" s="53" t="str">
        <f t="shared" si="0"/>
        <v>Low</v>
      </c>
      <c r="F12" s="53"/>
      <c r="R12" s="14">
        <f>AVERAGE(S21,S26,S23,S24,S31,S32,S25)</f>
        <v>0</v>
      </c>
      <c r="S12" s="14">
        <f>AVERAGE(S20,S27)</f>
        <v>0</v>
      </c>
    </row>
    <row r="13" spans="1:19">
      <c r="A13" s="52" t="s">
        <v>431</v>
      </c>
      <c r="B13" s="52"/>
      <c r="C13" s="53" t="str">
        <f t="shared" si="1"/>
        <v>Low</v>
      </c>
      <c r="D13" s="53"/>
      <c r="E13" s="53" t="str">
        <f t="shared" si="0"/>
        <v>Low</v>
      </c>
      <c r="F13" s="53"/>
      <c r="R13" s="14">
        <f>AVERAGE(S31,S32)</f>
        <v>0</v>
      </c>
      <c r="S13" s="14">
        <f>AVERAGE(S20,S27,S32)</f>
        <v>0</v>
      </c>
    </row>
    <row r="14" spans="1:19">
      <c r="A14" s="52" t="s">
        <v>432</v>
      </c>
      <c r="B14" s="52"/>
      <c r="C14" s="53" t="str">
        <f t="shared" si="1"/>
        <v>Low</v>
      </c>
      <c r="D14" s="53"/>
      <c r="E14" s="53" t="str">
        <f t="shared" si="0"/>
        <v>Low</v>
      </c>
      <c r="F14" s="53"/>
      <c r="R14" s="14">
        <f>AVERAGE(S31,S32)</f>
        <v>0</v>
      </c>
      <c r="S14" s="14">
        <f>AVERAGE(S20,S27,S32)</f>
        <v>0</v>
      </c>
    </row>
    <row r="15" spans="1:19">
      <c r="R15" s="15"/>
      <c r="S15" s="14"/>
    </row>
    <row r="16" spans="1:19">
      <c r="R16" s="15" t="s">
        <v>420</v>
      </c>
      <c r="S16" s="14">
        <f>AVERAGE(Calculatios!G2:G19)</f>
        <v>0</v>
      </c>
    </row>
    <row r="17" spans="1:19">
      <c r="A17" s="17" t="s">
        <v>433</v>
      </c>
      <c r="B17" s="17" t="s">
        <v>434</v>
      </c>
      <c r="C17" s="17" t="s">
        <v>435</v>
      </c>
      <c r="R17" s="15" t="s">
        <v>421</v>
      </c>
      <c r="S17" s="14">
        <f>AVERAGE(Calculatios!H2:H19)</f>
        <v>0</v>
      </c>
    </row>
    <row r="18" spans="1:19">
      <c r="A18" s="10" t="s">
        <v>436</v>
      </c>
      <c r="B18" t="s">
        <v>437</v>
      </c>
      <c r="C18" s="11">
        <f>AVERAGE(Calculatios!B2:B19)</f>
        <v>0</v>
      </c>
      <c r="R18" s="15" t="s">
        <v>422</v>
      </c>
      <c r="S18" s="14">
        <f>AVERAGE(Calculatios!I2:I19)</f>
        <v>0</v>
      </c>
    </row>
    <row r="19" spans="1:19">
      <c r="A19" s="10" t="s">
        <v>438</v>
      </c>
      <c r="B19" t="s">
        <v>439</v>
      </c>
      <c r="C19" s="11">
        <f>AVERAGE(Calculatios!C2:C6)</f>
        <v>0</v>
      </c>
      <c r="R19" s="15"/>
      <c r="S19" s="14"/>
    </row>
    <row r="20" spans="1:19">
      <c r="A20" s="10" t="s">
        <v>440</v>
      </c>
      <c r="B20" t="s">
        <v>412</v>
      </c>
      <c r="C20" s="11">
        <f>AVERAGE(Calculatios!C7:C19)</f>
        <v>0</v>
      </c>
      <c r="R20" s="15" t="s">
        <v>441</v>
      </c>
      <c r="S20" s="14">
        <f>Calculatios!C2</f>
        <v>0</v>
      </c>
    </row>
    <row r="21" spans="1:19">
      <c r="A21" s="10" t="s">
        <v>442</v>
      </c>
      <c r="B21" t="s">
        <v>413</v>
      </c>
      <c r="C21" s="11">
        <f>AVERAGE(Calculatios!D2:D19)</f>
        <v>0</v>
      </c>
      <c r="R21" s="15" t="s">
        <v>443</v>
      </c>
      <c r="S21" s="14">
        <f>Calculatios!C3</f>
        <v>0</v>
      </c>
    </row>
    <row r="22" spans="1:19">
      <c r="A22" s="10" t="s">
        <v>444</v>
      </c>
      <c r="B22" t="s">
        <v>414</v>
      </c>
      <c r="C22" s="11">
        <f>AVERAGE(Calculatios!F2:F19)</f>
        <v>0</v>
      </c>
      <c r="R22" s="15" t="s">
        <v>445</v>
      </c>
      <c r="S22" s="14">
        <f>Calculatios!C4</f>
        <v>0</v>
      </c>
    </row>
    <row r="23" spans="1:19">
      <c r="C23" s="4"/>
      <c r="R23" s="15" t="s">
        <v>446</v>
      </c>
      <c r="S23" s="14">
        <f>Calculatios!C5</f>
        <v>0</v>
      </c>
    </row>
    <row r="24" spans="1:19" ht="18.75">
      <c r="B24" s="18" t="s">
        <v>447</v>
      </c>
      <c r="C24" s="19">
        <f>SUM(C18:C22)</f>
        <v>0</v>
      </c>
      <c r="R24" s="15" t="s">
        <v>448</v>
      </c>
      <c r="S24" s="14">
        <f>Calculatios!C6</f>
        <v>0</v>
      </c>
    </row>
    <row r="25" spans="1:19">
      <c r="B25" t="s">
        <v>449</v>
      </c>
      <c r="R25" s="15" t="s">
        <v>450</v>
      </c>
      <c r="S25" s="14">
        <f>Calculatios!C7</f>
        <v>0</v>
      </c>
    </row>
    <row r="26" spans="1:19">
      <c r="R26" s="15" t="s">
        <v>451</v>
      </c>
      <c r="S26" s="14">
        <f>Calculatios!C8</f>
        <v>0</v>
      </c>
    </row>
    <row r="27" spans="1:19">
      <c r="R27" s="15" t="s">
        <v>452</v>
      </c>
      <c r="S27" s="14">
        <f>Calculatios!C9</f>
        <v>0</v>
      </c>
    </row>
    <row r="28" spans="1:19">
      <c r="R28" s="15" t="s">
        <v>453</v>
      </c>
      <c r="S28" s="14">
        <f>Calculatios!C10</f>
        <v>0</v>
      </c>
    </row>
    <row r="29" spans="1:19">
      <c r="R29" s="15" t="s">
        <v>454</v>
      </c>
      <c r="S29" s="14">
        <f>Calculatios!C11</f>
        <v>0</v>
      </c>
    </row>
    <row r="30" spans="1:19">
      <c r="R30" s="15" t="s">
        <v>455</v>
      </c>
      <c r="S30" s="14">
        <f>Calculatios!C12</f>
        <v>0</v>
      </c>
    </row>
    <row r="31" spans="1:19">
      <c r="R31" s="15" t="s">
        <v>456</v>
      </c>
      <c r="S31" s="14">
        <f>Calculatios!C13</f>
        <v>0</v>
      </c>
    </row>
    <row r="32" spans="1:19">
      <c r="R32" s="15" t="s">
        <v>457</v>
      </c>
      <c r="S32" s="14">
        <f>Calculatios!C14</f>
        <v>0</v>
      </c>
    </row>
    <row r="33" spans="18:19">
      <c r="R33" s="15" t="s">
        <v>458</v>
      </c>
      <c r="S33" s="14">
        <f>Calculatios!C15</f>
        <v>0</v>
      </c>
    </row>
    <row r="34" spans="18:19">
      <c r="R34" s="15" t="s">
        <v>459</v>
      </c>
      <c r="S34" s="14">
        <f>Calculatios!C16</f>
        <v>0</v>
      </c>
    </row>
    <row r="35" spans="18:19">
      <c r="R35" s="15" t="s">
        <v>460</v>
      </c>
      <c r="S35" s="14">
        <f>Calculatios!C17</f>
        <v>0</v>
      </c>
    </row>
    <row r="36" spans="18:19">
      <c r="R36" s="15" t="s">
        <v>461</v>
      </c>
      <c r="S36" s="14">
        <f>Calculatios!C18</f>
        <v>0</v>
      </c>
    </row>
    <row r="37" spans="18:19">
      <c r="R37" s="15" t="s">
        <v>462</v>
      </c>
      <c r="S37" s="14">
        <f>Calculatios!C19</f>
        <v>0</v>
      </c>
    </row>
    <row r="38" spans="18:19">
      <c r="R38" s="15"/>
      <c r="S38" s="14"/>
    </row>
    <row r="39" spans="18:19">
      <c r="R39" s="15"/>
      <c r="S39" s="14"/>
    </row>
    <row r="58" spans="1:19">
      <c r="R58" s="15"/>
      <c r="S58" s="14"/>
    </row>
    <row r="59" spans="1:19" ht="33" customHeight="1">
      <c r="A59" s="50" t="s">
        <v>509</v>
      </c>
      <c r="B59" s="50"/>
      <c r="C59" s="50"/>
      <c r="D59" s="50"/>
      <c r="E59" s="50"/>
      <c r="F59" s="50"/>
      <c r="G59" s="50"/>
      <c r="H59" s="50"/>
      <c r="I59" s="50"/>
      <c r="J59" s="50"/>
      <c r="K59" s="50"/>
      <c r="L59" s="50"/>
      <c r="M59" s="50"/>
      <c r="N59" s="50"/>
      <c r="O59" s="50"/>
      <c r="P59" s="50"/>
    </row>
    <row r="61" spans="1:19">
      <c r="A61" s="12"/>
    </row>
    <row r="64" spans="1:19" ht="30" customHeight="1"/>
  </sheetData>
  <mergeCells count="42">
    <mergeCell ref="A59:P59"/>
    <mergeCell ref="A13:B13"/>
    <mergeCell ref="C13:D13"/>
    <mergeCell ref="E13:F13"/>
    <mergeCell ref="A14:B14"/>
    <mergeCell ref="C14:D14"/>
    <mergeCell ref="E14:F14"/>
    <mergeCell ref="A11:B11"/>
    <mergeCell ref="C11:D11"/>
    <mergeCell ref="E11:F11"/>
    <mergeCell ref="A12:B12"/>
    <mergeCell ref="C12:D12"/>
    <mergeCell ref="E12:F12"/>
    <mergeCell ref="A9:B9"/>
    <mergeCell ref="C9:D9"/>
    <mergeCell ref="E9:F9"/>
    <mergeCell ref="A10:B10"/>
    <mergeCell ref="C10:D10"/>
    <mergeCell ref="E10:F10"/>
    <mergeCell ref="A7:B7"/>
    <mergeCell ref="C7:D7"/>
    <mergeCell ref="E7:F7"/>
    <mergeCell ref="A8:B8"/>
    <mergeCell ref="C8:D8"/>
    <mergeCell ref="E8:F8"/>
    <mergeCell ref="N4:O4"/>
    <mergeCell ref="A5:B5"/>
    <mergeCell ref="C5:D5"/>
    <mergeCell ref="E5:F5"/>
    <mergeCell ref="A6:B6"/>
    <mergeCell ref="C6:D6"/>
    <mergeCell ref="E6:F6"/>
    <mergeCell ref="A4:B4"/>
    <mergeCell ref="C4:D4"/>
    <mergeCell ref="E4:F4"/>
    <mergeCell ref="H4:I4"/>
    <mergeCell ref="K4:L4"/>
    <mergeCell ref="A1:P1"/>
    <mergeCell ref="A3:B3"/>
    <mergeCell ref="C3:D3"/>
    <mergeCell ref="E3:F3"/>
    <mergeCell ref="H3:P3"/>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59" r:id="rId1" display="http://creativecommons.org/licenses/by-sa/4.0/" xr:uid="{FC16D1E5-DDB7-4FB6-81CE-8902A93A591A}"/>
    <hyperlink ref="A59:O59" r:id="rId2" display="This document, is a derivative of &quot;CIS Controls Initial Assessment Tool&quot; by AuditScripts, used under CC BY. This document is licensed under CC BY by Improsec A/S." xr:uid="{F099D229-A7D4-4776-8D0E-21736A3A9B2B}"/>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P175"/>
  <sheetViews>
    <sheetView zoomScaleNormal="100" workbookViewId="0">
      <pane ySplit="1" topLeftCell="A2" activePane="bottomLeft" state="frozen"/>
      <selection activeCell="A9" sqref="A9"/>
      <selection pane="bottomLeft"/>
    </sheetView>
  </sheetViews>
  <sheetFormatPr defaultColWidth="9.140625" defaultRowHeight="14.25"/>
  <cols>
    <col min="1" max="1" width="20" style="2" bestFit="1" customWidth="1"/>
    <col min="2" max="2" width="13.42578125" style="2" bestFit="1" customWidth="1"/>
    <col min="3" max="3" width="106.140625" style="1" customWidth="1"/>
    <col min="4" max="4" width="19.5703125" style="3" customWidth="1"/>
    <col min="5" max="5" width="14.5703125" style="2" customWidth="1"/>
    <col min="6" max="6" width="29.7109375" style="2" bestFit="1" customWidth="1"/>
    <col min="7" max="7" width="34.85546875" style="1" customWidth="1"/>
    <col min="8" max="10" width="9.140625" style="1" customWidth="1"/>
    <col min="11" max="11" width="19.28515625" style="6" customWidth="1"/>
    <col min="12" max="12" width="14.28515625" style="5" bestFit="1" customWidth="1"/>
    <col min="13" max="13" width="20" style="5" bestFit="1" customWidth="1"/>
    <col min="14" max="14" width="29.7109375" style="5" customWidth="1"/>
    <col min="15" max="15" width="29.140625" style="5" bestFit="1" customWidth="1"/>
    <col min="16" max="16384" width="9.140625" style="1"/>
  </cols>
  <sheetData>
    <row r="1" spans="1:15" ht="30">
      <c r="A1" s="24" t="s">
        <v>0</v>
      </c>
      <c r="B1" s="24" t="s">
        <v>398</v>
      </c>
      <c r="C1" s="24" t="s">
        <v>399</v>
      </c>
      <c r="D1" s="24" t="s">
        <v>15</v>
      </c>
      <c r="E1" s="24" t="s">
        <v>367</v>
      </c>
      <c r="F1" s="24" t="s">
        <v>404</v>
      </c>
      <c r="G1" s="24" t="s">
        <v>16</v>
      </c>
      <c r="H1" s="24" t="s">
        <v>17</v>
      </c>
      <c r="I1" s="24" t="s">
        <v>18</v>
      </c>
      <c r="J1" s="24" t="s">
        <v>19</v>
      </c>
      <c r="K1" s="24" t="s">
        <v>396</v>
      </c>
      <c r="L1" s="24" t="s">
        <v>368</v>
      </c>
      <c r="M1" s="24" t="s">
        <v>369</v>
      </c>
      <c r="N1" s="24" t="s">
        <v>370</v>
      </c>
      <c r="O1" s="24" t="s">
        <v>371</v>
      </c>
    </row>
    <row r="2" spans="1:15" ht="90">
      <c r="A2" s="25" t="s">
        <v>9</v>
      </c>
      <c r="B2" s="25">
        <v>1</v>
      </c>
      <c r="C2" s="26" t="s">
        <v>21</v>
      </c>
      <c r="D2" s="27"/>
      <c r="E2" s="25"/>
      <c r="F2" s="25"/>
      <c r="G2" s="28" t="s">
        <v>20</v>
      </c>
      <c r="H2" s="25"/>
      <c r="I2" s="25"/>
      <c r="J2" s="25"/>
      <c r="K2" s="25"/>
      <c r="L2" s="25"/>
      <c r="M2" s="25"/>
      <c r="N2" s="25"/>
      <c r="O2" s="25"/>
    </row>
    <row r="3" spans="1:15" ht="128.25">
      <c r="A3" s="29">
        <v>1</v>
      </c>
      <c r="B3" s="29">
        <v>1.1000000000000001</v>
      </c>
      <c r="C3" s="30" t="s">
        <v>25</v>
      </c>
      <c r="D3" s="31" t="s">
        <v>22</v>
      </c>
      <c r="E3" s="32" t="s">
        <v>23</v>
      </c>
      <c r="F3" s="33" t="s">
        <v>464</v>
      </c>
      <c r="G3" s="30" t="s">
        <v>24</v>
      </c>
      <c r="H3" s="34" t="s">
        <v>26</v>
      </c>
      <c r="I3" s="35" t="s">
        <v>26</v>
      </c>
      <c r="J3" s="36" t="s">
        <v>26</v>
      </c>
      <c r="K3" s="7" t="str">
        <f>IF(ISBLANK(H3),IF(ISBLANK(I3),"IG3","IG2"),"IG1")</f>
        <v>IG1</v>
      </c>
      <c r="L3" s="5">
        <v>0</v>
      </c>
      <c r="M3" s="5">
        <v>0</v>
      </c>
      <c r="N3" s="5">
        <v>0</v>
      </c>
      <c r="O3" s="5">
        <v>0</v>
      </c>
    </row>
    <row r="4" spans="1:15" ht="42.75">
      <c r="A4" s="29">
        <v>1</v>
      </c>
      <c r="B4" s="29">
        <v>1.2</v>
      </c>
      <c r="C4" s="30" t="s">
        <v>29</v>
      </c>
      <c r="D4" s="31" t="s">
        <v>22</v>
      </c>
      <c r="E4" s="37" t="s">
        <v>27</v>
      </c>
      <c r="F4" s="33" t="s">
        <v>464</v>
      </c>
      <c r="G4" s="30" t="s">
        <v>28</v>
      </c>
      <c r="H4" s="34" t="s">
        <v>26</v>
      </c>
      <c r="I4" s="35" t="s">
        <v>26</v>
      </c>
      <c r="J4" s="36" t="s">
        <v>26</v>
      </c>
      <c r="K4" s="7" t="str">
        <f>IF(ISBLANK(H4),IF(ISBLANK(I4),"IG3","IG2"),"IG1")</f>
        <v>IG1</v>
      </c>
      <c r="L4" s="5">
        <v>0</v>
      </c>
      <c r="M4" s="5">
        <v>0</v>
      </c>
      <c r="N4" s="5" t="s">
        <v>397</v>
      </c>
      <c r="O4" s="5" t="s">
        <v>397</v>
      </c>
    </row>
    <row r="5" spans="1:15" ht="28.5">
      <c r="A5" s="29">
        <v>1</v>
      </c>
      <c r="B5" s="29">
        <v>1.3</v>
      </c>
      <c r="C5" s="30" t="s">
        <v>32</v>
      </c>
      <c r="D5" s="31" t="s">
        <v>22</v>
      </c>
      <c r="E5" s="37" t="s">
        <v>30</v>
      </c>
      <c r="F5" s="33" t="s">
        <v>464</v>
      </c>
      <c r="G5" s="30" t="s">
        <v>31</v>
      </c>
      <c r="H5" s="29"/>
      <c r="I5" s="35" t="s">
        <v>26</v>
      </c>
      <c r="J5" s="36" t="s">
        <v>26</v>
      </c>
      <c r="K5" s="7" t="str">
        <f>IF(ISBLANK(H5),IF(ISBLANK(I5),"IG3","IG2"),"IG1")</f>
        <v>IG2</v>
      </c>
      <c r="L5" s="5">
        <v>0</v>
      </c>
      <c r="M5" s="5">
        <v>0</v>
      </c>
      <c r="N5" s="5">
        <v>0</v>
      </c>
      <c r="O5" s="5">
        <v>0</v>
      </c>
    </row>
    <row r="6" spans="1:15" ht="42.75">
      <c r="A6" s="29">
        <v>1</v>
      </c>
      <c r="B6" s="29">
        <v>1.4</v>
      </c>
      <c r="C6" s="30" t="s">
        <v>34</v>
      </c>
      <c r="D6" s="31" t="s">
        <v>22</v>
      </c>
      <c r="E6" s="32" t="s">
        <v>23</v>
      </c>
      <c r="F6" s="33" t="s">
        <v>465</v>
      </c>
      <c r="G6" s="30" t="s">
        <v>33</v>
      </c>
      <c r="H6" s="29"/>
      <c r="I6" s="35" t="s">
        <v>26</v>
      </c>
      <c r="J6" s="36" t="s">
        <v>26</v>
      </c>
      <c r="K6" s="7" t="str">
        <f>IF(ISBLANK(H6),IF(ISBLANK(I6),"IG3","IG2"),"IG1")</f>
        <v>IG2</v>
      </c>
      <c r="L6" s="5">
        <v>0</v>
      </c>
      <c r="M6" s="5">
        <v>0</v>
      </c>
      <c r="N6" s="5">
        <v>0</v>
      </c>
      <c r="O6" s="5">
        <v>0</v>
      </c>
    </row>
    <row r="7" spans="1:15" ht="28.5">
      <c r="A7" s="29">
        <v>1</v>
      </c>
      <c r="B7" s="29">
        <v>1.5</v>
      </c>
      <c r="C7" s="30" t="s">
        <v>36</v>
      </c>
      <c r="D7" s="31" t="s">
        <v>22</v>
      </c>
      <c r="E7" s="37" t="s">
        <v>30</v>
      </c>
      <c r="F7" s="33" t="s">
        <v>464</v>
      </c>
      <c r="G7" s="30" t="s">
        <v>35</v>
      </c>
      <c r="H7" s="29"/>
      <c r="I7" s="29"/>
      <c r="J7" s="36" t="s">
        <v>26</v>
      </c>
      <c r="K7" s="7" t="str">
        <f>IF(ISBLANK(H7),IF(ISBLANK(I7),"IG3","IG2"),"IG1")</f>
        <v>IG3</v>
      </c>
      <c r="L7" s="5">
        <v>0</v>
      </c>
      <c r="M7" s="5">
        <v>0</v>
      </c>
      <c r="N7" s="5">
        <v>0</v>
      </c>
      <c r="O7" s="5">
        <v>0</v>
      </c>
    </row>
    <row r="8" spans="1:15" ht="45">
      <c r="A8" s="25" t="s">
        <v>1</v>
      </c>
      <c r="B8" s="25">
        <v>2</v>
      </c>
      <c r="C8" s="28" t="s">
        <v>38</v>
      </c>
      <c r="D8" s="27"/>
      <c r="E8" s="25"/>
      <c r="F8" s="38"/>
      <c r="G8" s="28" t="s">
        <v>37</v>
      </c>
      <c r="H8" s="25"/>
      <c r="I8" s="25"/>
      <c r="J8" s="25"/>
      <c r="K8" s="25"/>
      <c r="L8" s="25"/>
      <c r="M8" s="25"/>
      <c r="N8" s="25"/>
      <c r="O8" s="25"/>
    </row>
    <row r="9" spans="1:15" ht="71.25">
      <c r="A9" s="29">
        <v>2</v>
      </c>
      <c r="B9" s="29">
        <v>2.1</v>
      </c>
      <c r="C9" s="30" t="s">
        <v>41</v>
      </c>
      <c r="D9" s="31" t="s">
        <v>39</v>
      </c>
      <c r="E9" s="32" t="s">
        <v>23</v>
      </c>
      <c r="F9" s="33" t="s">
        <v>466</v>
      </c>
      <c r="G9" s="30" t="s">
        <v>40</v>
      </c>
      <c r="H9" s="34" t="s">
        <v>26</v>
      </c>
      <c r="I9" s="35" t="s">
        <v>26</v>
      </c>
      <c r="J9" s="36" t="s">
        <v>26</v>
      </c>
      <c r="K9" s="7" t="str">
        <f t="shared" ref="K9:K15" si="0">IF(ISBLANK(H9),IF(ISBLANK(I9),"IG3","IG2"),"IG1")</f>
        <v>IG1</v>
      </c>
      <c r="L9" s="5">
        <v>0</v>
      </c>
      <c r="M9" s="5">
        <v>0</v>
      </c>
      <c r="N9" s="5" t="s">
        <v>397</v>
      </c>
      <c r="O9" s="5" t="s">
        <v>397</v>
      </c>
    </row>
    <row r="10" spans="1:15" ht="71.25">
      <c r="A10" s="29">
        <v>2</v>
      </c>
      <c r="B10" s="29">
        <v>2.2000000000000002</v>
      </c>
      <c r="C10" s="39" t="s">
        <v>43</v>
      </c>
      <c r="D10" s="31" t="s">
        <v>39</v>
      </c>
      <c r="E10" s="32" t="s">
        <v>23</v>
      </c>
      <c r="F10" s="33" t="s">
        <v>466</v>
      </c>
      <c r="G10" s="30" t="s">
        <v>42</v>
      </c>
      <c r="H10" s="34" t="s">
        <v>26</v>
      </c>
      <c r="I10" s="35" t="s">
        <v>26</v>
      </c>
      <c r="J10" s="36" t="s">
        <v>26</v>
      </c>
      <c r="K10" s="7" t="str">
        <f t="shared" si="0"/>
        <v>IG1</v>
      </c>
      <c r="L10" s="5">
        <v>0</v>
      </c>
      <c r="M10" s="5">
        <v>0</v>
      </c>
      <c r="N10" s="5" t="s">
        <v>397</v>
      </c>
      <c r="O10" s="5" t="s">
        <v>397</v>
      </c>
    </row>
    <row r="11" spans="1:15" ht="28.5">
      <c r="A11" s="29">
        <v>2</v>
      </c>
      <c r="B11" s="29">
        <v>2.2999999999999998</v>
      </c>
      <c r="C11" s="30" t="s">
        <v>45</v>
      </c>
      <c r="D11" s="31" t="s">
        <v>39</v>
      </c>
      <c r="E11" s="37" t="s">
        <v>27</v>
      </c>
      <c r="F11" s="33" t="s">
        <v>466</v>
      </c>
      <c r="G11" s="30" t="s">
        <v>44</v>
      </c>
      <c r="H11" s="34" t="s">
        <v>26</v>
      </c>
      <c r="I11" s="35" t="s">
        <v>26</v>
      </c>
      <c r="J11" s="36" t="s">
        <v>26</v>
      </c>
      <c r="K11" s="7" t="str">
        <f t="shared" si="0"/>
        <v>IG1</v>
      </c>
      <c r="L11" s="5">
        <v>0</v>
      </c>
      <c r="M11" s="5">
        <v>0</v>
      </c>
      <c r="N11" s="5" t="s">
        <v>397</v>
      </c>
      <c r="O11" s="5" t="s">
        <v>397</v>
      </c>
    </row>
    <row r="12" spans="1:15" ht="28.5">
      <c r="A12" s="29">
        <v>2</v>
      </c>
      <c r="B12" s="29">
        <v>2.4</v>
      </c>
      <c r="C12" s="30" t="s">
        <v>47</v>
      </c>
      <c r="D12" s="31" t="s">
        <v>39</v>
      </c>
      <c r="E12" s="37" t="s">
        <v>30</v>
      </c>
      <c r="F12" s="33" t="s">
        <v>466</v>
      </c>
      <c r="G12" s="30" t="s">
        <v>46</v>
      </c>
      <c r="H12" s="29"/>
      <c r="I12" s="35" t="s">
        <v>26</v>
      </c>
      <c r="J12" s="36" t="s">
        <v>26</v>
      </c>
      <c r="K12" s="7" t="str">
        <f t="shared" si="0"/>
        <v>IG2</v>
      </c>
      <c r="L12" s="5">
        <v>0</v>
      </c>
      <c r="M12" s="5">
        <v>0</v>
      </c>
      <c r="N12" s="5">
        <v>0</v>
      </c>
      <c r="O12" s="5">
        <v>0</v>
      </c>
    </row>
    <row r="13" spans="1:15" ht="28.5">
      <c r="A13" s="29">
        <v>2</v>
      </c>
      <c r="B13" s="29">
        <v>2.5</v>
      </c>
      <c r="C13" s="30" t="s">
        <v>50</v>
      </c>
      <c r="D13" s="31" t="s">
        <v>39</v>
      </c>
      <c r="E13" s="37" t="s">
        <v>48</v>
      </c>
      <c r="F13" s="33" t="s">
        <v>467</v>
      </c>
      <c r="G13" s="30" t="s">
        <v>49</v>
      </c>
      <c r="H13" s="29"/>
      <c r="I13" s="35" t="s">
        <v>26</v>
      </c>
      <c r="J13" s="36" t="s">
        <v>26</v>
      </c>
      <c r="K13" s="7" t="str">
        <f t="shared" si="0"/>
        <v>IG2</v>
      </c>
      <c r="L13" s="5">
        <v>0</v>
      </c>
      <c r="M13" s="5">
        <v>0</v>
      </c>
      <c r="N13" s="5">
        <v>0</v>
      </c>
      <c r="O13" s="5">
        <v>0</v>
      </c>
    </row>
    <row r="14" spans="1:15" ht="42.75">
      <c r="A14" s="29">
        <v>2</v>
      </c>
      <c r="B14" s="29">
        <v>2.6</v>
      </c>
      <c r="C14" s="40" t="s">
        <v>52</v>
      </c>
      <c r="D14" s="31" t="s">
        <v>39</v>
      </c>
      <c r="E14" s="37" t="s">
        <v>48</v>
      </c>
      <c r="F14" s="33" t="s">
        <v>467</v>
      </c>
      <c r="G14" s="30" t="s">
        <v>51</v>
      </c>
      <c r="H14" s="29"/>
      <c r="I14" s="35" t="s">
        <v>26</v>
      </c>
      <c r="J14" s="36" t="s">
        <v>26</v>
      </c>
      <c r="K14" s="7" t="str">
        <f t="shared" si="0"/>
        <v>IG2</v>
      </c>
      <c r="L14" s="5">
        <v>0</v>
      </c>
      <c r="M14" s="5">
        <v>0</v>
      </c>
      <c r="N14" s="5">
        <v>0</v>
      </c>
      <c r="O14" s="5">
        <v>0</v>
      </c>
    </row>
    <row r="15" spans="1:15" ht="42.75">
      <c r="A15" s="29">
        <v>2</v>
      </c>
      <c r="B15" s="29">
        <v>2.7</v>
      </c>
      <c r="C15" s="39" t="s">
        <v>54</v>
      </c>
      <c r="D15" s="31" t="s">
        <v>39</v>
      </c>
      <c r="E15" s="37" t="s">
        <v>48</v>
      </c>
      <c r="F15" s="33" t="s">
        <v>467</v>
      </c>
      <c r="G15" s="30" t="s">
        <v>53</v>
      </c>
      <c r="H15" s="29"/>
      <c r="I15" s="30"/>
      <c r="J15" s="36" t="s">
        <v>26</v>
      </c>
      <c r="K15" s="7" t="str">
        <f t="shared" si="0"/>
        <v>IG3</v>
      </c>
      <c r="L15" s="5">
        <v>0</v>
      </c>
      <c r="M15" s="5">
        <v>0</v>
      </c>
      <c r="N15" s="5">
        <v>0</v>
      </c>
      <c r="O15" s="5">
        <v>0</v>
      </c>
    </row>
    <row r="16" spans="1:15" ht="30">
      <c r="A16" s="25" t="s">
        <v>2</v>
      </c>
      <c r="B16" s="25">
        <v>3</v>
      </c>
      <c r="C16" s="28" t="s">
        <v>56</v>
      </c>
      <c r="D16" s="27"/>
      <c r="E16" s="25"/>
      <c r="F16" s="38"/>
      <c r="G16" s="28" t="s">
        <v>55</v>
      </c>
      <c r="H16" s="25"/>
      <c r="I16" s="25"/>
      <c r="J16" s="25"/>
      <c r="K16" s="25"/>
      <c r="L16" s="25"/>
      <c r="M16" s="25"/>
      <c r="N16" s="25"/>
      <c r="O16" s="25"/>
    </row>
    <row r="17" spans="1:15" ht="57">
      <c r="A17" s="29">
        <v>3</v>
      </c>
      <c r="B17" s="29">
        <v>3.1</v>
      </c>
      <c r="C17" s="30" t="s">
        <v>59</v>
      </c>
      <c r="D17" s="31" t="s">
        <v>57</v>
      </c>
      <c r="E17" s="32" t="s">
        <v>23</v>
      </c>
      <c r="F17" s="33" t="s">
        <v>468</v>
      </c>
      <c r="G17" s="30" t="s">
        <v>58</v>
      </c>
      <c r="H17" s="34" t="s">
        <v>26</v>
      </c>
      <c r="I17" s="35" t="s">
        <v>26</v>
      </c>
      <c r="J17" s="36" t="s">
        <v>26</v>
      </c>
      <c r="K17" s="7" t="str">
        <f t="shared" ref="K17:K30" si="1">IF(ISBLANK(H17),IF(ISBLANK(I17),"IG3","IG2"),"IG1")</f>
        <v>IG1</v>
      </c>
      <c r="L17" s="5">
        <v>0</v>
      </c>
      <c r="M17" s="5">
        <v>0</v>
      </c>
      <c r="N17" s="5" t="s">
        <v>397</v>
      </c>
      <c r="O17" s="5" t="s">
        <v>397</v>
      </c>
    </row>
    <row r="18" spans="1:15" ht="42.75">
      <c r="A18" s="29">
        <v>3</v>
      </c>
      <c r="B18" s="29">
        <v>3.2</v>
      </c>
      <c r="C18" s="30" t="s">
        <v>61</v>
      </c>
      <c r="D18" s="31" t="s">
        <v>57</v>
      </c>
      <c r="E18" s="32" t="s">
        <v>23</v>
      </c>
      <c r="F18" s="33" t="s">
        <v>468</v>
      </c>
      <c r="G18" s="30" t="s">
        <v>60</v>
      </c>
      <c r="H18" s="34" t="s">
        <v>26</v>
      </c>
      <c r="I18" s="35" t="s">
        <v>26</v>
      </c>
      <c r="J18" s="36" t="s">
        <v>26</v>
      </c>
      <c r="K18" s="7" t="str">
        <f t="shared" si="1"/>
        <v>IG1</v>
      </c>
      <c r="L18" s="5">
        <v>0</v>
      </c>
      <c r="M18" s="5">
        <v>0</v>
      </c>
      <c r="N18" s="5" t="s">
        <v>397</v>
      </c>
      <c r="O18" s="5" t="s">
        <v>397</v>
      </c>
    </row>
    <row r="19" spans="1:15" ht="28.5">
      <c r="A19" s="29">
        <v>3</v>
      </c>
      <c r="B19" s="29">
        <v>3.3</v>
      </c>
      <c r="C19" s="30" t="s">
        <v>63</v>
      </c>
      <c r="D19" s="31" t="s">
        <v>57</v>
      </c>
      <c r="E19" s="37" t="s">
        <v>48</v>
      </c>
      <c r="F19" s="33" t="s">
        <v>469</v>
      </c>
      <c r="G19" s="30" t="s">
        <v>62</v>
      </c>
      <c r="H19" s="34" t="s">
        <v>26</v>
      </c>
      <c r="I19" s="35" t="s">
        <v>26</v>
      </c>
      <c r="J19" s="36" t="s">
        <v>26</v>
      </c>
      <c r="K19" s="7" t="str">
        <f t="shared" si="1"/>
        <v>IG1</v>
      </c>
      <c r="L19" s="5">
        <v>0</v>
      </c>
      <c r="M19" s="5">
        <v>0</v>
      </c>
      <c r="N19" s="5" t="s">
        <v>397</v>
      </c>
      <c r="O19" s="5" t="s">
        <v>397</v>
      </c>
    </row>
    <row r="20" spans="1:15" ht="28.5">
      <c r="A20" s="29">
        <v>3</v>
      </c>
      <c r="B20" s="29">
        <v>3.4</v>
      </c>
      <c r="C20" s="30" t="s">
        <v>65</v>
      </c>
      <c r="D20" s="31" t="s">
        <v>57</v>
      </c>
      <c r="E20" s="37" t="s">
        <v>48</v>
      </c>
      <c r="F20" s="33" t="s">
        <v>469</v>
      </c>
      <c r="G20" s="30" t="s">
        <v>64</v>
      </c>
      <c r="H20" s="34" t="s">
        <v>26</v>
      </c>
      <c r="I20" s="35" t="s">
        <v>26</v>
      </c>
      <c r="J20" s="36" t="s">
        <v>26</v>
      </c>
      <c r="K20" s="7" t="str">
        <f t="shared" si="1"/>
        <v>IG1</v>
      </c>
      <c r="L20" s="5">
        <v>0</v>
      </c>
      <c r="M20" s="5">
        <v>0</v>
      </c>
      <c r="N20" s="5" t="s">
        <v>397</v>
      </c>
      <c r="O20" s="5" t="s">
        <v>397</v>
      </c>
    </row>
    <row r="21" spans="1:15" ht="28.5">
      <c r="A21" s="29">
        <v>3</v>
      </c>
      <c r="B21" s="29">
        <v>3.5</v>
      </c>
      <c r="C21" s="30" t="s">
        <v>67</v>
      </c>
      <c r="D21" s="31" t="s">
        <v>57</v>
      </c>
      <c r="E21" s="37" t="s">
        <v>48</v>
      </c>
      <c r="F21" s="33" t="s">
        <v>470</v>
      </c>
      <c r="G21" s="30" t="s">
        <v>66</v>
      </c>
      <c r="H21" s="34" t="s">
        <v>26</v>
      </c>
      <c r="I21" s="35" t="s">
        <v>26</v>
      </c>
      <c r="J21" s="36" t="s">
        <v>26</v>
      </c>
      <c r="K21" s="7" t="str">
        <f t="shared" si="1"/>
        <v>IG1</v>
      </c>
      <c r="L21" s="5">
        <v>0</v>
      </c>
      <c r="M21" s="5">
        <v>0</v>
      </c>
      <c r="N21" s="5" t="s">
        <v>397</v>
      </c>
      <c r="O21" s="5" t="s">
        <v>397</v>
      </c>
    </row>
    <row r="22" spans="1:15" ht="30.75">
      <c r="A22" s="29">
        <v>3</v>
      </c>
      <c r="B22" s="29">
        <v>3.6</v>
      </c>
      <c r="C22" s="41" t="s">
        <v>510</v>
      </c>
      <c r="D22" s="31" t="s">
        <v>22</v>
      </c>
      <c r="E22" s="37" t="s">
        <v>48</v>
      </c>
      <c r="F22" s="33" t="s">
        <v>471</v>
      </c>
      <c r="G22" s="30" t="s">
        <v>68</v>
      </c>
      <c r="H22" s="34" t="s">
        <v>26</v>
      </c>
      <c r="I22" s="35" t="s">
        <v>26</v>
      </c>
      <c r="J22" s="36" t="s">
        <v>26</v>
      </c>
      <c r="K22" s="7" t="str">
        <f t="shared" si="1"/>
        <v>IG1</v>
      </c>
      <c r="L22" s="5">
        <v>0</v>
      </c>
      <c r="M22" s="5">
        <v>0</v>
      </c>
      <c r="N22" s="5">
        <v>0</v>
      </c>
      <c r="O22" s="5">
        <v>0</v>
      </c>
    </row>
    <row r="23" spans="1:15" ht="57">
      <c r="A23" s="29">
        <v>3</v>
      </c>
      <c r="B23" s="29">
        <v>3.7</v>
      </c>
      <c r="C23" s="40" t="s">
        <v>70</v>
      </c>
      <c r="D23" s="31" t="s">
        <v>57</v>
      </c>
      <c r="E23" s="32" t="s">
        <v>23</v>
      </c>
      <c r="F23" s="33" t="s">
        <v>468</v>
      </c>
      <c r="G23" s="30" t="s">
        <v>69</v>
      </c>
      <c r="H23" s="30"/>
      <c r="I23" s="35" t="s">
        <v>26</v>
      </c>
      <c r="J23" s="36" t="s">
        <v>26</v>
      </c>
      <c r="K23" s="7" t="str">
        <f t="shared" si="1"/>
        <v>IG2</v>
      </c>
      <c r="L23" s="5">
        <v>0</v>
      </c>
      <c r="M23" s="5">
        <v>0</v>
      </c>
      <c r="N23" s="5" t="s">
        <v>397</v>
      </c>
      <c r="O23" s="5" t="s">
        <v>397</v>
      </c>
    </row>
    <row r="24" spans="1:15" ht="42.75">
      <c r="A24" s="29">
        <v>3</v>
      </c>
      <c r="B24" s="29">
        <v>3.8</v>
      </c>
      <c r="C24" s="30" t="s">
        <v>72</v>
      </c>
      <c r="D24" s="31" t="s">
        <v>57</v>
      </c>
      <c r="E24" s="32" t="s">
        <v>23</v>
      </c>
      <c r="F24" s="33" t="s">
        <v>468</v>
      </c>
      <c r="G24" s="30" t="s">
        <v>71</v>
      </c>
      <c r="H24" s="29"/>
      <c r="I24" s="35" t="s">
        <v>26</v>
      </c>
      <c r="J24" s="36" t="s">
        <v>26</v>
      </c>
      <c r="K24" s="7" t="str">
        <f t="shared" si="1"/>
        <v>IG2</v>
      </c>
      <c r="L24" s="5">
        <v>0</v>
      </c>
      <c r="M24" s="5">
        <v>0</v>
      </c>
      <c r="N24" s="5" t="s">
        <v>397</v>
      </c>
      <c r="O24" s="5" t="s">
        <v>397</v>
      </c>
    </row>
    <row r="25" spans="1:15" ht="28.5">
      <c r="A25" s="29">
        <v>3</v>
      </c>
      <c r="B25" s="29">
        <v>3.9</v>
      </c>
      <c r="C25" s="30" t="s">
        <v>74</v>
      </c>
      <c r="D25" s="31" t="s">
        <v>57</v>
      </c>
      <c r="E25" s="37" t="s">
        <v>48</v>
      </c>
      <c r="F25" s="33" t="s">
        <v>471</v>
      </c>
      <c r="G25" s="30" t="s">
        <v>73</v>
      </c>
      <c r="H25" s="30"/>
      <c r="I25" s="35" t="s">
        <v>26</v>
      </c>
      <c r="J25" s="36" t="s">
        <v>26</v>
      </c>
      <c r="K25" s="7" t="str">
        <f t="shared" si="1"/>
        <v>IG2</v>
      </c>
      <c r="L25" s="5">
        <v>0</v>
      </c>
      <c r="M25" s="5">
        <v>0</v>
      </c>
      <c r="N25" s="5">
        <v>0</v>
      </c>
      <c r="O25" s="5">
        <v>0</v>
      </c>
    </row>
    <row r="26" spans="1:15" ht="28.5">
      <c r="A26" s="29">
        <v>3</v>
      </c>
      <c r="B26" s="42">
        <v>3.1</v>
      </c>
      <c r="C26" s="39" t="s">
        <v>76</v>
      </c>
      <c r="D26" s="31" t="s">
        <v>57</v>
      </c>
      <c r="E26" s="37" t="s">
        <v>48</v>
      </c>
      <c r="F26" s="33" t="s">
        <v>472</v>
      </c>
      <c r="G26" s="30" t="s">
        <v>75</v>
      </c>
      <c r="H26" s="29"/>
      <c r="I26" s="35" t="s">
        <v>26</v>
      </c>
      <c r="J26" s="36" t="s">
        <v>26</v>
      </c>
      <c r="K26" s="7" t="str">
        <f t="shared" si="1"/>
        <v>IG2</v>
      </c>
      <c r="L26" s="5">
        <v>0</v>
      </c>
      <c r="M26" s="5">
        <v>0</v>
      </c>
      <c r="N26" s="5">
        <v>0</v>
      </c>
      <c r="O26" s="5">
        <v>0</v>
      </c>
    </row>
    <row r="27" spans="1:15" ht="57">
      <c r="A27" s="29">
        <v>3</v>
      </c>
      <c r="B27" s="29">
        <v>3.11</v>
      </c>
      <c r="C27" s="41" t="s">
        <v>78</v>
      </c>
      <c r="D27" s="31" t="s">
        <v>57</v>
      </c>
      <c r="E27" s="37" t="s">
        <v>48</v>
      </c>
      <c r="F27" s="33" t="s">
        <v>469</v>
      </c>
      <c r="G27" s="40" t="s">
        <v>77</v>
      </c>
      <c r="H27" s="30"/>
      <c r="I27" s="35" t="s">
        <v>26</v>
      </c>
      <c r="J27" s="36" t="s">
        <v>26</v>
      </c>
      <c r="K27" s="7" t="str">
        <f t="shared" si="1"/>
        <v>IG2</v>
      </c>
      <c r="L27" s="5">
        <v>0</v>
      </c>
      <c r="M27" s="5">
        <v>0</v>
      </c>
      <c r="N27" s="5">
        <v>0</v>
      </c>
      <c r="O27" s="5">
        <v>0</v>
      </c>
    </row>
    <row r="28" spans="1:15" ht="28.5">
      <c r="A28" s="29">
        <v>3</v>
      </c>
      <c r="B28" s="29">
        <v>3.12</v>
      </c>
      <c r="C28" s="39" t="s">
        <v>81</v>
      </c>
      <c r="D28" s="31" t="s">
        <v>79</v>
      </c>
      <c r="E28" s="37" t="s">
        <v>48</v>
      </c>
      <c r="F28" s="33" t="s">
        <v>473</v>
      </c>
      <c r="G28" s="30" t="s">
        <v>80</v>
      </c>
      <c r="H28" s="29"/>
      <c r="I28" s="35" t="s">
        <v>26</v>
      </c>
      <c r="J28" s="36" t="s">
        <v>26</v>
      </c>
      <c r="K28" s="7" t="str">
        <f t="shared" si="1"/>
        <v>IG2</v>
      </c>
      <c r="L28" s="5">
        <v>0</v>
      </c>
      <c r="M28" s="5">
        <v>0</v>
      </c>
      <c r="N28" s="5" t="s">
        <v>397</v>
      </c>
      <c r="O28" s="5" t="s">
        <v>397</v>
      </c>
    </row>
    <row r="29" spans="1:15" ht="42.75">
      <c r="A29" s="29">
        <v>3</v>
      </c>
      <c r="B29" s="29">
        <v>3.13</v>
      </c>
      <c r="C29" s="30" t="s">
        <v>83</v>
      </c>
      <c r="D29" s="31" t="s">
        <v>57</v>
      </c>
      <c r="E29" s="37" t="s">
        <v>48</v>
      </c>
      <c r="F29" s="33" t="s">
        <v>474</v>
      </c>
      <c r="G29" s="30" t="s">
        <v>82</v>
      </c>
      <c r="H29" s="30"/>
      <c r="I29" s="30"/>
      <c r="J29" s="36" t="s">
        <v>26</v>
      </c>
      <c r="K29" s="7" t="str">
        <f t="shared" si="1"/>
        <v>IG3</v>
      </c>
      <c r="L29" s="5">
        <v>0</v>
      </c>
      <c r="M29" s="5">
        <v>0</v>
      </c>
      <c r="N29" s="5">
        <v>0</v>
      </c>
      <c r="O29" s="5">
        <v>0</v>
      </c>
    </row>
    <row r="30" spans="1:15">
      <c r="A30" s="29">
        <v>3</v>
      </c>
      <c r="B30" s="29">
        <v>3.14</v>
      </c>
      <c r="C30" s="30" t="s">
        <v>511</v>
      </c>
      <c r="D30" s="31" t="s">
        <v>57</v>
      </c>
      <c r="E30" s="37" t="s">
        <v>30</v>
      </c>
      <c r="F30" s="33" t="s">
        <v>465</v>
      </c>
      <c r="G30" s="30" t="s">
        <v>84</v>
      </c>
      <c r="H30" s="29"/>
      <c r="I30" s="29"/>
      <c r="J30" s="36" t="s">
        <v>26</v>
      </c>
      <c r="K30" s="7" t="str">
        <f t="shared" si="1"/>
        <v>IG3</v>
      </c>
      <c r="L30" s="5">
        <v>0</v>
      </c>
      <c r="M30" s="5">
        <v>0</v>
      </c>
      <c r="N30" s="5">
        <v>0</v>
      </c>
      <c r="O30" s="5">
        <v>0</v>
      </c>
    </row>
    <row r="31" spans="1:15" ht="45">
      <c r="A31" s="25" t="s">
        <v>3</v>
      </c>
      <c r="B31" s="25">
        <v>4</v>
      </c>
      <c r="C31" s="28" t="s">
        <v>86</v>
      </c>
      <c r="D31" s="27"/>
      <c r="E31" s="25"/>
      <c r="F31" s="38"/>
      <c r="G31" s="28" t="s">
        <v>85</v>
      </c>
      <c r="H31" s="25"/>
      <c r="I31" s="25"/>
      <c r="J31" s="25"/>
      <c r="K31" s="25"/>
      <c r="L31" s="25"/>
      <c r="M31" s="25"/>
      <c r="N31" s="25"/>
      <c r="O31" s="25"/>
    </row>
    <row r="32" spans="1:15" ht="57">
      <c r="A32" s="29">
        <v>4</v>
      </c>
      <c r="B32" s="29">
        <v>4.0999999999999996</v>
      </c>
      <c r="C32" s="40" t="s">
        <v>88</v>
      </c>
      <c r="D32" s="31" t="s">
        <v>39</v>
      </c>
      <c r="E32" s="37" t="s">
        <v>48</v>
      </c>
      <c r="F32" s="33" t="s">
        <v>472</v>
      </c>
      <c r="G32" s="30" t="s">
        <v>87</v>
      </c>
      <c r="H32" s="34" t="s">
        <v>26</v>
      </c>
      <c r="I32" s="35" t="s">
        <v>26</v>
      </c>
      <c r="J32" s="36" t="s">
        <v>26</v>
      </c>
      <c r="K32" s="7" t="str">
        <f t="shared" ref="K32:K43" si="2">IF(ISBLANK(H32),IF(ISBLANK(I32),"IG3","IG2"),"IG1")</f>
        <v>IG1</v>
      </c>
      <c r="L32" s="5">
        <v>0</v>
      </c>
      <c r="M32" s="5">
        <v>0</v>
      </c>
      <c r="N32" s="5" t="s">
        <v>397</v>
      </c>
      <c r="O32" s="5" t="s">
        <v>397</v>
      </c>
    </row>
    <row r="33" spans="1:15" ht="42.75">
      <c r="A33" s="29">
        <v>4</v>
      </c>
      <c r="B33" s="29">
        <v>4.2</v>
      </c>
      <c r="C33" s="30" t="s">
        <v>90</v>
      </c>
      <c r="D33" s="31" t="s">
        <v>79</v>
      </c>
      <c r="E33" s="37" t="s">
        <v>48</v>
      </c>
      <c r="F33" s="33" t="s">
        <v>475</v>
      </c>
      <c r="G33" s="30" t="s">
        <v>89</v>
      </c>
      <c r="H33" s="34" t="s">
        <v>26</v>
      </c>
      <c r="I33" s="35" t="s">
        <v>26</v>
      </c>
      <c r="J33" s="36" t="s">
        <v>26</v>
      </c>
      <c r="K33" s="7" t="str">
        <f t="shared" si="2"/>
        <v>IG1</v>
      </c>
      <c r="L33" s="5">
        <v>0</v>
      </c>
      <c r="M33" s="5">
        <v>0</v>
      </c>
      <c r="N33" s="5" t="s">
        <v>397</v>
      </c>
      <c r="O33" s="5" t="s">
        <v>397</v>
      </c>
    </row>
    <row r="34" spans="1:15" ht="42.75">
      <c r="A34" s="29">
        <v>4</v>
      </c>
      <c r="B34" s="29">
        <v>4.3</v>
      </c>
      <c r="C34" s="30" t="s">
        <v>93</v>
      </c>
      <c r="D34" s="31" t="s">
        <v>91</v>
      </c>
      <c r="E34" s="37" t="s">
        <v>48</v>
      </c>
      <c r="F34" s="33" t="s">
        <v>472</v>
      </c>
      <c r="G34" s="30" t="s">
        <v>92</v>
      </c>
      <c r="H34" s="34" t="s">
        <v>26</v>
      </c>
      <c r="I34" s="35" t="s">
        <v>26</v>
      </c>
      <c r="J34" s="36" t="s">
        <v>26</v>
      </c>
      <c r="K34" s="7" t="str">
        <f t="shared" si="2"/>
        <v>IG1</v>
      </c>
      <c r="L34" s="5">
        <v>0</v>
      </c>
      <c r="M34" s="5">
        <v>0</v>
      </c>
      <c r="N34" s="5">
        <v>0</v>
      </c>
      <c r="O34" s="5">
        <v>0</v>
      </c>
    </row>
    <row r="35" spans="1:15" ht="28.5">
      <c r="A35" s="29">
        <v>4</v>
      </c>
      <c r="B35" s="29">
        <v>4.4000000000000004</v>
      </c>
      <c r="C35" s="30" t="s">
        <v>94</v>
      </c>
      <c r="D35" s="31" t="s">
        <v>22</v>
      </c>
      <c r="E35" s="37" t="s">
        <v>48</v>
      </c>
      <c r="F35" s="33" t="s">
        <v>476</v>
      </c>
      <c r="G35" s="30" t="s">
        <v>512</v>
      </c>
      <c r="H35" s="34" t="s">
        <v>26</v>
      </c>
      <c r="I35" s="35" t="s">
        <v>26</v>
      </c>
      <c r="J35" s="36" t="s">
        <v>26</v>
      </c>
      <c r="K35" s="7" t="str">
        <f t="shared" si="2"/>
        <v>IG1</v>
      </c>
      <c r="L35" s="5">
        <v>0</v>
      </c>
      <c r="M35" s="5">
        <v>0</v>
      </c>
      <c r="N35" s="5">
        <v>0</v>
      </c>
      <c r="O35" s="5">
        <v>0</v>
      </c>
    </row>
    <row r="36" spans="1:15" ht="28.5">
      <c r="A36" s="29">
        <v>4</v>
      </c>
      <c r="B36" s="29">
        <v>4.5</v>
      </c>
      <c r="C36" s="30" t="s">
        <v>96</v>
      </c>
      <c r="D36" s="31" t="s">
        <v>22</v>
      </c>
      <c r="E36" s="37" t="s">
        <v>48</v>
      </c>
      <c r="F36" s="33" t="s">
        <v>476</v>
      </c>
      <c r="G36" s="30" t="s">
        <v>95</v>
      </c>
      <c r="H36" s="34" t="s">
        <v>26</v>
      </c>
      <c r="I36" s="35" t="s">
        <v>26</v>
      </c>
      <c r="J36" s="36" t="s">
        <v>26</v>
      </c>
      <c r="K36" s="7" t="str">
        <f t="shared" si="2"/>
        <v>IG1</v>
      </c>
      <c r="L36" s="5">
        <v>0</v>
      </c>
      <c r="M36" s="5">
        <v>0</v>
      </c>
      <c r="N36" s="5">
        <v>0</v>
      </c>
      <c r="O36" s="5">
        <v>0</v>
      </c>
    </row>
    <row r="37" spans="1:15" ht="57">
      <c r="A37" s="29">
        <v>4</v>
      </c>
      <c r="B37" s="29">
        <v>4.5999999999999996</v>
      </c>
      <c r="C37" s="41" t="s">
        <v>98</v>
      </c>
      <c r="D37" s="31" t="s">
        <v>79</v>
      </c>
      <c r="E37" s="37" t="s">
        <v>48</v>
      </c>
      <c r="F37" s="33" t="s">
        <v>475</v>
      </c>
      <c r="G37" s="30" t="s">
        <v>97</v>
      </c>
      <c r="H37" s="34" t="s">
        <v>26</v>
      </c>
      <c r="I37" s="35" t="s">
        <v>26</v>
      </c>
      <c r="J37" s="36" t="s">
        <v>26</v>
      </c>
      <c r="K37" s="7" t="str">
        <f t="shared" si="2"/>
        <v>IG1</v>
      </c>
      <c r="L37" s="5">
        <v>0</v>
      </c>
      <c r="M37" s="5">
        <v>0</v>
      </c>
      <c r="N37" s="5">
        <v>0</v>
      </c>
      <c r="O37" s="5">
        <v>0</v>
      </c>
    </row>
    <row r="38" spans="1:15" ht="42.75">
      <c r="A38" s="29">
        <v>4</v>
      </c>
      <c r="B38" s="29">
        <v>4.7</v>
      </c>
      <c r="C38" s="40" t="s">
        <v>100</v>
      </c>
      <c r="D38" s="31" t="s">
        <v>91</v>
      </c>
      <c r="E38" s="37" t="s">
        <v>48</v>
      </c>
      <c r="F38" s="33" t="s">
        <v>477</v>
      </c>
      <c r="G38" s="30" t="s">
        <v>99</v>
      </c>
      <c r="H38" s="34" t="s">
        <v>26</v>
      </c>
      <c r="I38" s="35" t="s">
        <v>26</v>
      </c>
      <c r="J38" s="36" t="s">
        <v>26</v>
      </c>
      <c r="K38" s="7" t="str">
        <f t="shared" si="2"/>
        <v>IG1</v>
      </c>
      <c r="L38" s="5">
        <v>0</v>
      </c>
      <c r="M38" s="5">
        <v>0</v>
      </c>
      <c r="N38" s="5">
        <v>0</v>
      </c>
      <c r="O38" s="5">
        <v>0</v>
      </c>
    </row>
    <row r="39" spans="1:15" ht="42.75">
      <c r="A39" s="29">
        <v>4</v>
      </c>
      <c r="B39" s="29">
        <v>4.8</v>
      </c>
      <c r="C39" s="40" t="s">
        <v>102</v>
      </c>
      <c r="D39" s="31" t="s">
        <v>22</v>
      </c>
      <c r="E39" s="37" t="s">
        <v>48</v>
      </c>
      <c r="F39" s="33" t="s">
        <v>472</v>
      </c>
      <c r="G39" s="40" t="s">
        <v>101</v>
      </c>
      <c r="H39" s="29"/>
      <c r="I39" s="35" t="s">
        <v>26</v>
      </c>
      <c r="J39" s="36" t="s">
        <v>26</v>
      </c>
      <c r="K39" s="7" t="str">
        <f t="shared" si="2"/>
        <v>IG2</v>
      </c>
      <c r="L39" s="5">
        <v>0</v>
      </c>
      <c r="M39" s="5">
        <v>0</v>
      </c>
      <c r="N39" s="5">
        <v>0</v>
      </c>
      <c r="O39" s="5">
        <v>0</v>
      </c>
    </row>
    <row r="40" spans="1:15" ht="28.5">
      <c r="A40" s="29">
        <v>4</v>
      </c>
      <c r="B40" s="29">
        <v>4.9000000000000004</v>
      </c>
      <c r="C40" s="40" t="s">
        <v>104</v>
      </c>
      <c r="D40" s="31" t="s">
        <v>22</v>
      </c>
      <c r="E40" s="37" t="s">
        <v>48</v>
      </c>
      <c r="F40" s="33" t="s">
        <v>478</v>
      </c>
      <c r="G40" s="30" t="s">
        <v>103</v>
      </c>
      <c r="H40" s="30"/>
      <c r="I40" s="35" t="s">
        <v>26</v>
      </c>
      <c r="J40" s="36" t="s">
        <v>26</v>
      </c>
      <c r="K40" s="7" t="str">
        <f t="shared" si="2"/>
        <v>IG2</v>
      </c>
      <c r="L40" s="5">
        <v>0</v>
      </c>
      <c r="M40" s="5">
        <v>0</v>
      </c>
      <c r="N40" s="5">
        <v>0</v>
      </c>
      <c r="O40" s="5">
        <v>0</v>
      </c>
    </row>
    <row r="41" spans="1:15" ht="57">
      <c r="A41" s="29">
        <v>4</v>
      </c>
      <c r="B41" s="43">
        <v>4.0999999999999996</v>
      </c>
      <c r="C41" s="40" t="s">
        <v>106</v>
      </c>
      <c r="D41" s="31" t="s">
        <v>22</v>
      </c>
      <c r="E41" s="37" t="s">
        <v>27</v>
      </c>
      <c r="F41" s="33" t="s">
        <v>472</v>
      </c>
      <c r="G41" s="30" t="s">
        <v>105</v>
      </c>
      <c r="H41" s="29"/>
      <c r="I41" s="35" t="s">
        <v>26</v>
      </c>
      <c r="J41" s="36" t="s">
        <v>26</v>
      </c>
      <c r="K41" s="7" t="str">
        <f t="shared" si="2"/>
        <v>IG2</v>
      </c>
      <c r="L41" s="5">
        <v>0</v>
      </c>
      <c r="M41" s="5">
        <v>0</v>
      </c>
      <c r="N41" s="5">
        <v>0</v>
      </c>
      <c r="O41" s="5">
        <v>0</v>
      </c>
    </row>
    <row r="42" spans="1:15" ht="28.5">
      <c r="A42" s="29">
        <v>4</v>
      </c>
      <c r="B42" s="29">
        <v>4.1100000000000003</v>
      </c>
      <c r="C42" s="40" t="s">
        <v>108</v>
      </c>
      <c r="D42" s="31" t="s">
        <v>22</v>
      </c>
      <c r="E42" s="37" t="s">
        <v>48</v>
      </c>
      <c r="F42" s="33" t="s">
        <v>470</v>
      </c>
      <c r="G42" s="30" t="s">
        <v>107</v>
      </c>
      <c r="H42" s="30"/>
      <c r="I42" s="35" t="s">
        <v>26</v>
      </c>
      <c r="J42" s="36" t="s">
        <v>26</v>
      </c>
      <c r="K42" s="7" t="str">
        <f t="shared" si="2"/>
        <v>IG2</v>
      </c>
      <c r="L42" s="5">
        <v>0</v>
      </c>
      <c r="M42" s="5">
        <v>0</v>
      </c>
      <c r="N42" s="5" t="s">
        <v>397</v>
      </c>
      <c r="O42" s="5" t="s">
        <v>397</v>
      </c>
    </row>
    <row r="43" spans="1:15" ht="42.75">
      <c r="A43" s="29">
        <v>4</v>
      </c>
      <c r="B43" s="29">
        <v>4.12</v>
      </c>
      <c r="C43" s="40" t="s">
        <v>110</v>
      </c>
      <c r="D43" s="31" t="s">
        <v>22</v>
      </c>
      <c r="E43" s="37" t="s">
        <v>48</v>
      </c>
      <c r="F43" s="33" t="s">
        <v>476</v>
      </c>
      <c r="G43" s="30" t="s">
        <v>109</v>
      </c>
      <c r="H43" s="29"/>
      <c r="I43" s="29"/>
      <c r="J43" s="36" t="s">
        <v>26</v>
      </c>
      <c r="K43" s="7" t="str">
        <f t="shared" si="2"/>
        <v>IG3</v>
      </c>
      <c r="L43" s="5">
        <v>0</v>
      </c>
      <c r="M43" s="5">
        <v>0</v>
      </c>
      <c r="N43" s="5">
        <v>0</v>
      </c>
      <c r="O43" s="5">
        <v>0</v>
      </c>
    </row>
    <row r="44" spans="1:15" ht="30">
      <c r="A44" s="25" t="s">
        <v>10</v>
      </c>
      <c r="B44" s="25">
        <v>5</v>
      </c>
      <c r="C44" s="28" t="s">
        <v>112</v>
      </c>
      <c r="D44" s="27"/>
      <c r="E44" s="25"/>
      <c r="F44" s="38"/>
      <c r="G44" s="28" t="s">
        <v>111</v>
      </c>
      <c r="H44" s="25"/>
      <c r="I44" s="25"/>
      <c r="J44" s="25"/>
      <c r="K44" s="25"/>
      <c r="L44" s="25"/>
      <c r="M44" s="25"/>
      <c r="N44" s="25"/>
      <c r="O44" s="25"/>
    </row>
    <row r="45" spans="1:15" ht="57">
      <c r="A45" s="29">
        <v>5</v>
      </c>
      <c r="B45" s="29">
        <v>5.0999999999999996</v>
      </c>
      <c r="C45" s="30" t="s">
        <v>114</v>
      </c>
      <c r="D45" s="31" t="s">
        <v>91</v>
      </c>
      <c r="E45" s="32" t="s">
        <v>23</v>
      </c>
      <c r="F45" s="33" t="s">
        <v>479</v>
      </c>
      <c r="G45" s="30" t="s">
        <v>113</v>
      </c>
      <c r="H45" s="34" t="s">
        <v>26</v>
      </c>
      <c r="I45" s="35" t="s">
        <v>26</v>
      </c>
      <c r="J45" s="36" t="s">
        <v>26</v>
      </c>
      <c r="K45" s="7" t="str">
        <f t="shared" ref="K45:K50" si="3">IF(ISBLANK(H45),IF(ISBLANK(I45),"IG3","IG2"),"IG1")</f>
        <v>IG1</v>
      </c>
      <c r="L45" s="5">
        <v>0</v>
      </c>
      <c r="M45" s="5">
        <v>0</v>
      </c>
      <c r="N45" s="5" t="s">
        <v>397</v>
      </c>
      <c r="O45" s="5" t="s">
        <v>397</v>
      </c>
    </row>
    <row r="46" spans="1:15" ht="28.5">
      <c r="A46" s="29">
        <v>5</v>
      </c>
      <c r="B46" s="29">
        <v>5.2</v>
      </c>
      <c r="C46" s="30" t="s">
        <v>116</v>
      </c>
      <c r="D46" s="31" t="s">
        <v>91</v>
      </c>
      <c r="E46" s="37" t="s">
        <v>48</v>
      </c>
      <c r="F46" s="33" t="s">
        <v>477</v>
      </c>
      <c r="G46" s="30" t="s">
        <v>115</v>
      </c>
      <c r="H46" s="34" t="s">
        <v>26</v>
      </c>
      <c r="I46" s="35" t="s">
        <v>26</v>
      </c>
      <c r="J46" s="36" t="s">
        <v>26</v>
      </c>
      <c r="K46" s="7" t="str">
        <f t="shared" si="3"/>
        <v>IG1</v>
      </c>
      <c r="L46" s="5">
        <v>0</v>
      </c>
      <c r="M46" s="5">
        <v>0</v>
      </c>
      <c r="N46" s="5">
        <v>0</v>
      </c>
      <c r="O46" s="5">
        <v>0</v>
      </c>
    </row>
    <row r="47" spans="1:15">
      <c r="A47" s="29">
        <v>5</v>
      </c>
      <c r="B47" s="29">
        <v>5.3</v>
      </c>
      <c r="C47" s="30" t="s">
        <v>118</v>
      </c>
      <c r="D47" s="31" t="s">
        <v>91</v>
      </c>
      <c r="E47" s="37" t="s">
        <v>27</v>
      </c>
      <c r="F47" s="33" t="s">
        <v>479</v>
      </c>
      <c r="G47" s="30" t="s">
        <v>117</v>
      </c>
      <c r="H47" s="34" t="s">
        <v>26</v>
      </c>
      <c r="I47" s="35" t="s">
        <v>26</v>
      </c>
      <c r="J47" s="36" t="s">
        <v>26</v>
      </c>
      <c r="K47" s="7" t="str">
        <f t="shared" si="3"/>
        <v>IG1</v>
      </c>
      <c r="L47" s="5">
        <v>0</v>
      </c>
      <c r="M47" s="5">
        <v>0</v>
      </c>
      <c r="N47" s="5">
        <v>0</v>
      </c>
      <c r="O47" s="5">
        <v>0</v>
      </c>
    </row>
    <row r="48" spans="1:15" ht="42.75">
      <c r="A48" s="29">
        <v>5</v>
      </c>
      <c r="B48" s="29">
        <v>5.4</v>
      </c>
      <c r="C48" s="41" t="s">
        <v>120</v>
      </c>
      <c r="D48" s="31" t="s">
        <v>91</v>
      </c>
      <c r="E48" s="37" t="s">
        <v>48</v>
      </c>
      <c r="F48" s="33" t="s">
        <v>477</v>
      </c>
      <c r="G48" s="30" t="s">
        <v>119</v>
      </c>
      <c r="H48" s="34" t="s">
        <v>26</v>
      </c>
      <c r="I48" s="35" t="s">
        <v>26</v>
      </c>
      <c r="J48" s="36" t="s">
        <v>26</v>
      </c>
      <c r="K48" s="7" t="str">
        <f t="shared" si="3"/>
        <v>IG1</v>
      </c>
      <c r="L48" s="5">
        <v>0</v>
      </c>
      <c r="M48" s="5">
        <v>0</v>
      </c>
      <c r="N48" s="5">
        <v>0</v>
      </c>
      <c r="O48" s="5">
        <v>0</v>
      </c>
    </row>
    <row r="49" spans="1:15" ht="42.75">
      <c r="A49" s="29">
        <v>5</v>
      </c>
      <c r="B49" s="29">
        <v>5.5</v>
      </c>
      <c r="C49" s="39" t="s">
        <v>122</v>
      </c>
      <c r="D49" s="31" t="s">
        <v>91</v>
      </c>
      <c r="E49" s="32" t="s">
        <v>23</v>
      </c>
      <c r="F49" s="33" t="s">
        <v>477</v>
      </c>
      <c r="G49" s="30" t="s">
        <v>121</v>
      </c>
      <c r="H49" s="29"/>
      <c r="I49" s="35" t="s">
        <v>26</v>
      </c>
      <c r="J49" s="36" t="s">
        <v>26</v>
      </c>
      <c r="K49" s="7" t="str">
        <f t="shared" si="3"/>
        <v>IG2</v>
      </c>
      <c r="L49" s="5">
        <v>0</v>
      </c>
      <c r="M49" s="5">
        <v>0</v>
      </c>
      <c r="N49" s="5" t="s">
        <v>397</v>
      </c>
      <c r="O49" s="5" t="s">
        <v>397</v>
      </c>
    </row>
    <row r="50" spans="1:15">
      <c r="A50" s="29">
        <v>5</v>
      </c>
      <c r="B50" s="29">
        <v>5.6</v>
      </c>
      <c r="C50" s="30" t="s">
        <v>124</v>
      </c>
      <c r="D50" s="31" t="s">
        <v>91</v>
      </c>
      <c r="E50" s="37" t="s">
        <v>48</v>
      </c>
      <c r="F50" s="33" t="s">
        <v>479</v>
      </c>
      <c r="G50" s="30" t="s">
        <v>123</v>
      </c>
      <c r="H50" s="30"/>
      <c r="I50" s="35" t="s">
        <v>26</v>
      </c>
      <c r="J50" s="36" t="s">
        <v>26</v>
      </c>
      <c r="K50" s="7" t="str">
        <f t="shared" si="3"/>
        <v>IG2</v>
      </c>
      <c r="L50" s="5">
        <v>0</v>
      </c>
      <c r="M50" s="5">
        <v>0</v>
      </c>
      <c r="N50" s="5">
        <v>0</v>
      </c>
      <c r="O50" s="5">
        <v>0</v>
      </c>
    </row>
    <row r="51" spans="1:15" ht="30">
      <c r="A51" s="25" t="s">
        <v>11</v>
      </c>
      <c r="B51" s="25">
        <v>6</v>
      </c>
      <c r="C51" s="28" t="s">
        <v>126</v>
      </c>
      <c r="D51" s="27"/>
      <c r="E51" s="25"/>
      <c r="F51" s="38"/>
      <c r="G51" s="28" t="s">
        <v>125</v>
      </c>
      <c r="H51" s="25"/>
      <c r="I51" s="25"/>
      <c r="J51" s="25"/>
      <c r="K51" s="25"/>
      <c r="L51" s="25"/>
      <c r="M51" s="25"/>
      <c r="N51" s="25"/>
      <c r="O51" s="25"/>
    </row>
    <row r="52" spans="1:15" ht="28.5">
      <c r="A52" s="29">
        <v>6</v>
      </c>
      <c r="B52" s="29">
        <v>6.1</v>
      </c>
      <c r="C52" s="30" t="s">
        <v>128</v>
      </c>
      <c r="D52" s="31" t="s">
        <v>91</v>
      </c>
      <c r="E52" s="37" t="s">
        <v>48</v>
      </c>
      <c r="F52" s="33" t="s">
        <v>479</v>
      </c>
      <c r="G52" s="30" t="s">
        <v>127</v>
      </c>
      <c r="H52" s="34" t="s">
        <v>26</v>
      </c>
      <c r="I52" s="35" t="s">
        <v>26</v>
      </c>
      <c r="J52" s="36" t="s">
        <v>26</v>
      </c>
      <c r="K52" s="7" t="str">
        <f t="shared" ref="K52:K59" si="4">IF(ISBLANK(H52),IF(ISBLANK(I52),"IG3","IG2"),"IG1")</f>
        <v>IG1</v>
      </c>
      <c r="L52" s="5">
        <v>0</v>
      </c>
      <c r="M52" s="5">
        <v>0</v>
      </c>
      <c r="N52" s="5">
        <v>0</v>
      </c>
      <c r="O52" s="5">
        <v>0</v>
      </c>
    </row>
    <row r="53" spans="1:15" ht="42.75">
      <c r="A53" s="29">
        <v>6</v>
      </c>
      <c r="B53" s="29">
        <v>6.2</v>
      </c>
      <c r="C53" s="30" t="s">
        <v>130</v>
      </c>
      <c r="D53" s="31" t="s">
        <v>91</v>
      </c>
      <c r="E53" s="37" t="s">
        <v>48</v>
      </c>
      <c r="F53" s="33" t="s">
        <v>479</v>
      </c>
      <c r="G53" s="30" t="s">
        <v>129</v>
      </c>
      <c r="H53" s="34" t="s">
        <v>26</v>
      </c>
      <c r="I53" s="35" t="s">
        <v>26</v>
      </c>
      <c r="J53" s="36" t="s">
        <v>26</v>
      </c>
      <c r="K53" s="7" t="str">
        <f t="shared" si="4"/>
        <v>IG1</v>
      </c>
      <c r="L53" s="5">
        <v>0</v>
      </c>
      <c r="M53" s="5">
        <v>0</v>
      </c>
      <c r="N53" s="5">
        <v>0</v>
      </c>
      <c r="O53" s="5">
        <v>0</v>
      </c>
    </row>
    <row r="54" spans="1:15" ht="28.5">
      <c r="A54" s="29">
        <v>6</v>
      </c>
      <c r="B54" s="29">
        <v>6.3</v>
      </c>
      <c r="C54" s="30" t="s">
        <v>132</v>
      </c>
      <c r="D54" s="31" t="s">
        <v>91</v>
      </c>
      <c r="E54" s="37" t="s">
        <v>48</v>
      </c>
      <c r="F54" s="33" t="s">
        <v>479</v>
      </c>
      <c r="G54" s="30" t="s">
        <v>131</v>
      </c>
      <c r="H54" s="34" t="s">
        <v>26</v>
      </c>
      <c r="I54" s="35" t="s">
        <v>26</v>
      </c>
      <c r="J54" s="36" t="s">
        <v>26</v>
      </c>
      <c r="K54" s="7" t="str">
        <f t="shared" si="4"/>
        <v>IG1</v>
      </c>
      <c r="L54" s="5">
        <v>0</v>
      </c>
      <c r="M54" s="5">
        <v>0</v>
      </c>
      <c r="N54" s="5">
        <v>0</v>
      </c>
      <c r="O54" s="5">
        <v>0</v>
      </c>
    </row>
    <row r="55" spans="1:15" ht="28.5">
      <c r="A55" s="29">
        <v>6</v>
      </c>
      <c r="B55" s="29">
        <v>6.4</v>
      </c>
      <c r="C55" s="30" t="s">
        <v>134</v>
      </c>
      <c r="D55" s="31" t="s">
        <v>91</v>
      </c>
      <c r="E55" s="37" t="s">
        <v>48</v>
      </c>
      <c r="F55" s="33" t="s">
        <v>479</v>
      </c>
      <c r="G55" s="30" t="s">
        <v>133</v>
      </c>
      <c r="H55" s="34" t="s">
        <v>26</v>
      </c>
      <c r="I55" s="35" t="s">
        <v>26</v>
      </c>
      <c r="J55" s="36" t="s">
        <v>26</v>
      </c>
      <c r="K55" s="7" t="str">
        <f t="shared" si="4"/>
        <v>IG1</v>
      </c>
      <c r="L55" s="5">
        <v>0</v>
      </c>
      <c r="M55" s="5">
        <v>0</v>
      </c>
      <c r="N55" s="5">
        <v>0</v>
      </c>
      <c r="O55" s="5">
        <v>0</v>
      </c>
    </row>
    <row r="56" spans="1:15" ht="28.5">
      <c r="A56" s="29">
        <v>6</v>
      </c>
      <c r="B56" s="29">
        <v>6.5</v>
      </c>
      <c r="C56" s="30" t="s">
        <v>136</v>
      </c>
      <c r="D56" s="31" t="s">
        <v>91</v>
      </c>
      <c r="E56" s="37" t="s">
        <v>48</v>
      </c>
      <c r="F56" s="33" t="s">
        <v>479</v>
      </c>
      <c r="G56" s="30" t="s">
        <v>135</v>
      </c>
      <c r="H56" s="34" t="s">
        <v>26</v>
      </c>
      <c r="I56" s="35" t="s">
        <v>26</v>
      </c>
      <c r="J56" s="36" t="s">
        <v>26</v>
      </c>
      <c r="K56" s="7" t="str">
        <f t="shared" si="4"/>
        <v>IG1</v>
      </c>
      <c r="L56" s="5">
        <v>0</v>
      </c>
      <c r="M56" s="5">
        <v>0</v>
      </c>
      <c r="N56" s="5">
        <v>0</v>
      </c>
      <c r="O56" s="5">
        <v>0</v>
      </c>
    </row>
    <row r="57" spans="1:15" ht="42.75">
      <c r="A57" s="29">
        <v>6</v>
      </c>
      <c r="B57" s="29">
        <v>6.6</v>
      </c>
      <c r="C57" s="30" t="s">
        <v>138</v>
      </c>
      <c r="D57" s="31" t="s">
        <v>91</v>
      </c>
      <c r="E57" s="32" t="s">
        <v>23</v>
      </c>
      <c r="F57" s="33" t="s">
        <v>479</v>
      </c>
      <c r="G57" s="30" t="s">
        <v>137</v>
      </c>
      <c r="H57" s="29"/>
      <c r="I57" s="35" t="s">
        <v>26</v>
      </c>
      <c r="J57" s="36" t="s">
        <v>26</v>
      </c>
      <c r="K57" s="7" t="str">
        <f t="shared" si="4"/>
        <v>IG2</v>
      </c>
      <c r="L57" s="5">
        <v>0</v>
      </c>
      <c r="M57" s="5">
        <v>0</v>
      </c>
      <c r="N57" s="5" t="s">
        <v>397</v>
      </c>
      <c r="O57" s="5" t="s">
        <v>397</v>
      </c>
    </row>
    <row r="58" spans="1:15" ht="28.5">
      <c r="A58" s="29">
        <v>6</v>
      </c>
      <c r="B58" s="29">
        <v>6.7</v>
      </c>
      <c r="C58" s="30" t="s">
        <v>140</v>
      </c>
      <c r="D58" s="31" t="s">
        <v>91</v>
      </c>
      <c r="E58" s="37" t="s">
        <v>48</v>
      </c>
      <c r="F58" s="33" t="s">
        <v>479</v>
      </c>
      <c r="G58" s="30" t="s">
        <v>139</v>
      </c>
      <c r="H58" s="30"/>
      <c r="I58" s="35" t="s">
        <v>26</v>
      </c>
      <c r="J58" s="36" t="s">
        <v>26</v>
      </c>
      <c r="K58" s="7" t="str">
        <f t="shared" si="4"/>
        <v>IG2</v>
      </c>
      <c r="L58" s="5">
        <v>0</v>
      </c>
      <c r="M58" s="5">
        <v>0</v>
      </c>
      <c r="N58" s="5">
        <v>0</v>
      </c>
      <c r="O58" s="5">
        <v>0</v>
      </c>
    </row>
    <row r="59" spans="1:15" ht="57">
      <c r="A59" s="29">
        <v>6</v>
      </c>
      <c r="B59" s="29">
        <v>6.8</v>
      </c>
      <c r="C59" s="40" t="s">
        <v>142</v>
      </c>
      <c r="D59" s="31" t="s">
        <v>57</v>
      </c>
      <c r="E59" s="37" t="s">
        <v>48</v>
      </c>
      <c r="F59" s="33" t="s">
        <v>469</v>
      </c>
      <c r="G59" s="30" t="s">
        <v>141</v>
      </c>
      <c r="H59" s="30"/>
      <c r="I59" s="30"/>
      <c r="J59" s="36" t="s">
        <v>26</v>
      </c>
      <c r="K59" s="7" t="str">
        <f t="shared" si="4"/>
        <v>IG3</v>
      </c>
      <c r="L59" s="5">
        <v>0</v>
      </c>
      <c r="M59" s="5">
        <v>0</v>
      </c>
      <c r="N59" s="5" t="s">
        <v>397</v>
      </c>
      <c r="O59" s="5" t="s">
        <v>397</v>
      </c>
    </row>
    <row r="60" spans="1:15" ht="45">
      <c r="A60" s="25" t="s">
        <v>12</v>
      </c>
      <c r="B60" s="25">
        <v>7</v>
      </c>
      <c r="C60" s="28" t="s">
        <v>144</v>
      </c>
      <c r="D60" s="27"/>
      <c r="E60" s="25"/>
      <c r="F60" s="38"/>
      <c r="G60" s="28" t="s">
        <v>143</v>
      </c>
      <c r="H60" s="25"/>
      <c r="I60" s="25"/>
      <c r="J60" s="25"/>
      <c r="K60" s="25"/>
      <c r="L60" s="25"/>
      <c r="M60" s="25"/>
      <c r="N60" s="25"/>
      <c r="O60" s="25"/>
    </row>
    <row r="61" spans="1:15" ht="42.75">
      <c r="A61" s="29">
        <v>7</v>
      </c>
      <c r="B61" s="29">
        <v>7.1</v>
      </c>
      <c r="C61" s="30" t="s">
        <v>146</v>
      </c>
      <c r="D61" s="31" t="s">
        <v>39</v>
      </c>
      <c r="E61" s="37" t="s">
        <v>48</v>
      </c>
      <c r="F61" s="33" t="s">
        <v>480</v>
      </c>
      <c r="G61" s="30" t="s">
        <v>145</v>
      </c>
      <c r="H61" s="34" t="s">
        <v>26</v>
      </c>
      <c r="I61" s="35" t="s">
        <v>26</v>
      </c>
      <c r="J61" s="36" t="s">
        <v>26</v>
      </c>
      <c r="K61" s="7" t="str">
        <f t="shared" ref="K61:K67" si="5">IF(ISBLANK(H61),IF(ISBLANK(I61),"IG3","IG2"),"IG1")</f>
        <v>IG1</v>
      </c>
      <c r="L61" s="5">
        <v>0</v>
      </c>
      <c r="M61" s="5">
        <v>0</v>
      </c>
      <c r="N61" s="5" t="s">
        <v>397</v>
      </c>
      <c r="O61" s="5" t="s">
        <v>397</v>
      </c>
    </row>
    <row r="62" spans="1:15" ht="28.5">
      <c r="A62" s="29">
        <v>7</v>
      </c>
      <c r="B62" s="29">
        <v>7.2</v>
      </c>
      <c r="C62" s="30" t="s">
        <v>148</v>
      </c>
      <c r="D62" s="31" t="s">
        <v>39</v>
      </c>
      <c r="E62" s="37" t="s">
        <v>27</v>
      </c>
      <c r="F62" s="33" t="s">
        <v>480</v>
      </c>
      <c r="G62" s="30" t="s">
        <v>147</v>
      </c>
      <c r="H62" s="34" t="s">
        <v>26</v>
      </c>
      <c r="I62" s="35" t="s">
        <v>26</v>
      </c>
      <c r="J62" s="36" t="s">
        <v>26</v>
      </c>
      <c r="K62" s="7" t="str">
        <f t="shared" si="5"/>
        <v>IG1</v>
      </c>
      <c r="L62" s="5">
        <v>0</v>
      </c>
      <c r="M62" s="5">
        <v>0</v>
      </c>
      <c r="N62" s="5" t="s">
        <v>397</v>
      </c>
      <c r="O62" s="5" t="s">
        <v>397</v>
      </c>
    </row>
    <row r="63" spans="1:15" ht="28.5">
      <c r="A63" s="29">
        <v>7</v>
      </c>
      <c r="B63" s="29">
        <v>7.3</v>
      </c>
      <c r="C63" s="30" t="s">
        <v>150</v>
      </c>
      <c r="D63" s="31" t="s">
        <v>39</v>
      </c>
      <c r="E63" s="37" t="s">
        <v>48</v>
      </c>
      <c r="F63" s="33" t="s">
        <v>481</v>
      </c>
      <c r="G63" s="30" t="s">
        <v>149</v>
      </c>
      <c r="H63" s="34" t="s">
        <v>26</v>
      </c>
      <c r="I63" s="35" t="s">
        <v>26</v>
      </c>
      <c r="J63" s="36" t="s">
        <v>26</v>
      </c>
      <c r="K63" s="7" t="str">
        <f t="shared" si="5"/>
        <v>IG1</v>
      </c>
      <c r="L63" s="5">
        <v>0</v>
      </c>
      <c r="M63" s="5">
        <v>0</v>
      </c>
      <c r="N63" s="5">
        <v>0</v>
      </c>
      <c r="O63" s="5">
        <v>0</v>
      </c>
    </row>
    <row r="64" spans="1:15" ht="28.5">
      <c r="A64" s="29">
        <v>7</v>
      </c>
      <c r="B64" s="29">
        <v>7.4</v>
      </c>
      <c r="C64" s="30" t="s">
        <v>152</v>
      </c>
      <c r="D64" s="31" t="s">
        <v>39</v>
      </c>
      <c r="E64" s="37" t="s">
        <v>48</v>
      </c>
      <c r="F64" s="33" t="s">
        <v>481</v>
      </c>
      <c r="G64" s="30" t="s">
        <v>151</v>
      </c>
      <c r="H64" s="34" t="s">
        <v>26</v>
      </c>
      <c r="I64" s="35" t="s">
        <v>26</v>
      </c>
      <c r="J64" s="36" t="s">
        <v>26</v>
      </c>
      <c r="K64" s="7" t="str">
        <f t="shared" si="5"/>
        <v>IG1</v>
      </c>
      <c r="L64" s="5">
        <v>0</v>
      </c>
      <c r="M64" s="5">
        <v>0</v>
      </c>
      <c r="N64" s="5">
        <v>0</v>
      </c>
      <c r="O64" s="5">
        <v>0</v>
      </c>
    </row>
    <row r="65" spans="1:15" ht="29.25">
      <c r="A65" s="29">
        <v>7</v>
      </c>
      <c r="B65" s="29">
        <v>7.5</v>
      </c>
      <c r="C65" s="30" t="s">
        <v>513</v>
      </c>
      <c r="D65" s="31" t="s">
        <v>39</v>
      </c>
      <c r="E65" s="32" t="s">
        <v>23</v>
      </c>
      <c r="F65" s="33" t="s">
        <v>480</v>
      </c>
      <c r="G65" s="30" t="s">
        <v>153</v>
      </c>
      <c r="H65" s="30"/>
      <c r="I65" s="35" t="s">
        <v>26</v>
      </c>
      <c r="J65" s="36" t="s">
        <v>26</v>
      </c>
      <c r="K65" s="7" t="str">
        <f t="shared" si="5"/>
        <v>IG2</v>
      </c>
      <c r="L65" s="5">
        <v>0</v>
      </c>
      <c r="M65" s="5">
        <v>0</v>
      </c>
      <c r="N65" s="5">
        <v>0</v>
      </c>
      <c r="O65" s="5">
        <v>0</v>
      </c>
    </row>
    <row r="66" spans="1:15" ht="42.75">
      <c r="A66" s="29">
        <v>7</v>
      </c>
      <c r="B66" s="29">
        <v>7.6</v>
      </c>
      <c r="C66" s="30" t="s">
        <v>155</v>
      </c>
      <c r="D66" s="31" t="s">
        <v>39</v>
      </c>
      <c r="E66" s="32" t="s">
        <v>23</v>
      </c>
      <c r="F66" s="33" t="s">
        <v>480</v>
      </c>
      <c r="G66" s="30" t="s">
        <v>154</v>
      </c>
      <c r="H66" s="30"/>
      <c r="I66" s="35" t="s">
        <v>26</v>
      </c>
      <c r="J66" s="36" t="s">
        <v>26</v>
      </c>
      <c r="K66" s="7" t="str">
        <f t="shared" si="5"/>
        <v>IG2</v>
      </c>
      <c r="L66" s="5">
        <v>0</v>
      </c>
      <c r="M66" s="5">
        <v>0</v>
      </c>
      <c r="N66" s="5">
        <v>0</v>
      </c>
      <c r="O66" s="5">
        <v>0</v>
      </c>
    </row>
    <row r="67" spans="1:15" ht="28.5">
      <c r="A67" s="29">
        <v>7</v>
      </c>
      <c r="B67" s="29">
        <v>7.7</v>
      </c>
      <c r="C67" s="30" t="s">
        <v>157</v>
      </c>
      <c r="D67" s="31" t="s">
        <v>39</v>
      </c>
      <c r="E67" s="37" t="s">
        <v>27</v>
      </c>
      <c r="F67" s="33" t="s">
        <v>480</v>
      </c>
      <c r="G67" s="30" t="s">
        <v>156</v>
      </c>
      <c r="H67" s="30"/>
      <c r="I67" s="35" t="s">
        <v>26</v>
      </c>
      <c r="J67" s="36" t="s">
        <v>26</v>
      </c>
      <c r="K67" s="7" t="str">
        <f t="shared" si="5"/>
        <v>IG2</v>
      </c>
      <c r="L67" s="5">
        <v>0</v>
      </c>
      <c r="M67" s="5">
        <v>0</v>
      </c>
      <c r="N67" s="5">
        <v>0</v>
      </c>
      <c r="O67" s="5">
        <v>0</v>
      </c>
    </row>
    <row r="68" spans="1:15" ht="30">
      <c r="A68" s="25" t="s">
        <v>4</v>
      </c>
      <c r="B68" s="25">
        <v>8</v>
      </c>
      <c r="C68" s="28" t="s">
        <v>159</v>
      </c>
      <c r="D68" s="27"/>
      <c r="E68" s="25"/>
      <c r="F68" s="38"/>
      <c r="G68" s="28" t="s">
        <v>158</v>
      </c>
      <c r="H68" s="25"/>
      <c r="I68" s="25"/>
      <c r="J68" s="25"/>
      <c r="K68" s="25"/>
      <c r="L68" s="25"/>
      <c r="M68" s="25"/>
      <c r="N68" s="25"/>
      <c r="O68" s="25"/>
    </row>
    <row r="69" spans="1:15" ht="57.75">
      <c r="A69" s="29">
        <v>8</v>
      </c>
      <c r="B69" s="29">
        <v>8.1</v>
      </c>
      <c r="C69" s="30" t="s">
        <v>514</v>
      </c>
      <c r="D69" s="31" t="s">
        <v>79</v>
      </c>
      <c r="E69" s="37" t="s">
        <v>48</v>
      </c>
      <c r="F69" s="33" t="s">
        <v>465</v>
      </c>
      <c r="G69" s="30" t="s">
        <v>160</v>
      </c>
      <c r="H69" s="34" t="s">
        <v>26</v>
      </c>
      <c r="I69" s="35" t="s">
        <v>26</v>
      </c>
      <c r="J69" s="36" t="s">
        <v>26</v>
      </c>
      <c r="K69" s="7" t="str">
        <f t="shared" ref="K69:K80" si="6">IF(ISBLANK(H69),IF(ISBLANK(I69),"IG3","IG2"),"IG1")</f>
        <v>IG1</v>
      </c>
      <c r="L69" s="5">
        <v>0</v>
      </c>
      <c r="M69" s="5">
        <v>0</v>
      </c>
      <c r="N69" s="5">
        <v>0</v>
      </c>
      <c r="O69" s="5">
        <v>0</v>
      </c>
    </row>
    <row r="70" spans="1:15" ht="28.5">
      <c r="A70" s="29">
        <v>8</v>
      </c>
      <c r="B70" s="29">
        <v>8.1999999999999993</v>
      </c>
      <c r="C70" s="30" t="s">
        <v>162</v>
      </c>
      <c r="D70" s="31" t="s">
        <v>79</v>
      </c>
      <c r="E70" s="37" t="s">
        <v>30</v>
      </c>
      <c r="F70" s="33" t="s">
        <v>465</v>
      </c>
      <c r="G70" s="30" t="s">
        <v>161</v>
      </c>
      <c r="H70" s="34" t="s">
        <v>26</v>
      </c>
      <c r="I70" s="35" t="s">
        <v>26</v>
      </c>
      <c r="J70" s="36" t="s">
        <v>26</v>
      </c>
      <c r="K70" s="7" t="str">
        <f t="shared" si="6"/>
        <v>IG1</v>
      </c>
      <c r="L70" s="5">
        <v>0</v>
      </c>
      <c r="M70" s="5">
        <v>0</v>
      </c>
      <c r="N70" s="5">
        <v>0</v>
      </c>
      <c r="O70" s="5">
        <v>0</v>
      </c>
    </row>
    <row r="71" spans="1:15" ht="28.5">
      <c r="A71" s="29">
        <v>8</v>
      </c>
      <c r="B71" s="29">
        <v>8.3000000000000007</v>
      </c>
      <c r="C71" s="30" t="s">
        <v>164</v>
      </c>
      <c r="D71" s="31" t="s">
        <v>79</v>
      </c>
      <c r="E71" s="37" t="s">
        <v>48</v>
      </c>
      <c r="F71" s="33" t="s">
        <v>465</v>
      </c>
      <c r="G71" s="30" t="s">
        <v>163</v>
      </c>
      <c r="H71" s="34" t="s">
        <v>26</v>
      </c>
      <c r="I71" s="35" t="s">
        <v>26</v>
      </c>
      <c r="J71" s="36" t="s">
        <v>26</v>
      </c>
      <c r="K71" s="7" t="str">
        <f t="shared" si="6"/>
        <v>IG1</v>
      </c>
      <c r="L71" s="5">
        <v>0</v>
      </c>
      <c r="M71" s="5">
        <v>0</v>
      </c>
      <c r="N71" s="5">
        <v>0</v>
      </c>
      <c r="O71" s="5">
        <v>0</v>
      </c>
    </row>
    <row r="72" spans="1:15" ht="28.5">
      <c r="A72" s="29">
        <v>8</v>
      </c>
      <c r="B72" s="29">
        <v>8.4</v>
      </c>
      <c r="C72" s="30" t="s">
        <v>166</v>
      </c>
      <c r="D72" s="31" t="s">
        <v>79</v>
      </c>
      <c r="E72" s="37" t="s">
        <v>48</v>
      </c>
      <c r="F72" s="33" t="s">
        <v>465</v>
      </c>
      <c r="G72" s="30" t="s">
        <v>165</v>
      </c>
      <c r="H72" s="29"/>
      <c r="I72" s="35" t="s">
        <v>26</v>
      </c>
      <c r="J72" s="36" t="s">
        <v>26</v>
      </c>
      <c r="K72" s="7" t="str">
        <f t="shared" si="6"/>
        <v>IG2</v>
      </c>
      <c r="L72" s="5">
        <v>0</v>
      </c>
      <c r="M72" s="5">
        <v>0</v>
      </c>
      <c r="N72" s="5">
        <v>0</v>
      </c>
      <c r="O72" s="5">
        <v>0</v>
      </c>
    </row>
    <row r="73" spans="1:15" ht="42.75">
      <c r="A73" s="29">
        <v>8</v>
      </c>
      <c r="B73" s="29">
        <v>8.5</v>
      </c>
      <c r="C73" s="30" t="s">
        <v>168</v>
      </c>
      <c r="D73" s="31" t="s">
        <v>79</v>
      </c>
      <c r="E73" s="37" t="s">
        <v>30</v>
      </c>
      <c r="F73" s="33" t="s">
        <v>465</v>
      </c>
      <c r="G73" s="30" t="s">
        <v>167</v>
      </c>
      <c r="H73" s="30"/>
      <c r="I73" s="35" t="s">
        <v>26</v>
      </c>
      <c r="J73" s="36" t="s">
        <v>26</v>
      </c>
      <c r="K73" s="7" t="str">
        <f t="shared" si="6"/>
        <v>IG2</v>
      </c>
      <c r="L73" s="5">
        <v>0</v>
      </c>
      <c r="M73" s="5">
        <v>0</v>
      </c>
      <c r="N73" s="5">
        <v>0</v>
      </c>
      <c r="O73" s="5">
        <v>0</v>
      </c>
    </row>
    <row r="74" spans="1:15">
      <c r="A74" s="29">
        <v>8</v>
      </c>
      <c r="B74" s="29">
        <v>8.6</v>
      </c>
      <c r="C74" s="30" t="s">
        <v>170</v>
      </c>
      <c r="D74" s="31" t="s">
        <v>79</v>
      </c>
      <c r="E74" s="37" t="s">
        <v>30</v>
      </c>
      <c r="F74" s="33" t="s">
        <v>465</v>
      </c>
      <c r="G74" s="30" t="s">
        <v>169</v>
      </c>
      <c r="H74" s="29"/>
      <c r="I74" s="35" t="s">
        <v>26</v>
      </c>
      <c r="J74" s="36" t="s">
        <v>26</v>
      </c>
      <c r="K74" s="7" t="str">
        <f t="shared" si="6"/>
        <v>IG2</v>
      </c>
      <c r="L74" s="5">
        <v>0</v>
      </c>
      <c r="M74" s="5">
        <v>0</v>
      </c>
      <c r="N74" s="5">
        <v>0</v>
      </c>
      <c r="O74" s="5">
        <v>0</v>
      </c>
    </row>
    <row r="75" spans="1:15">
      <c r="A75" s="29">
        <v>8</v>
      </c>
      <c r="B75" s="29">
        <v>8.6999999999999993</v>
      </c>
      <c r="C75" s="30" t="s">
        <v>172</v>
      </c>
      <c r="D75" s="31" t="s">
        <v>79</v>
      </c>
      <c r="E75" s="37" t="s">
        <v>30</v>
      </c>
      <c r="F75" s="33" t="s">
        <v>465</v>
      </c>
      <c r="G75" s="30" t="s">
        <v>171</v>
      </c>
      <c r="H75" s="29"/>
      <c r="I75" s="35" t="s">
        <v>26</v>
      </c>
      <c r="J75" s="36" t="s">
        <v>26</v>
      </c>
      <c r="K75" s="7" t="str">
        <f t="shared" si="6"/>
        <v>IG2</v>
      </c>
      <c r="L75" s="5">
        <v>0</v>
      </c>
      <c r="M75" s="5">
        <v>0</v>
      </c>
      <c r="N75" s="5">
        <v>0</v>
      </c>
      <c r="O75" s="5">
        <v>0</v>
      </c>
    </row>
    <row r="76" spans="1:15" ht="33">
      <c r="A76" s="29">
        <v>8</v>
      </c>
      <c r="B76" s="29">
        <v>8.8000000000000007</v>
      </c>
      <c r="C76" s="39" t="s">
        <v>515</v>
      </c>
      <c r="D76" s="31" t="s">
        <v>22</v>
      </c>
      <c r="E76" s="37" t="s">
        <v>30</v>
      </c>
      <c r="F76" s="33" t="s">
        <v>465</v>
      </c>
      <c r="G76" s="30" t="s">
        <v>173</v>
      </c>
      <c r="H76" s="29"/>
      <c r="I76" s="35" t="s">
        <v>26</v>
      </c>
      <c r="J76" s="36" t="s">
        <v>26</v>
      </c>
      <c r="K76" s="7" t="str">
        <f t="shared" si="6"/>
        <v>IG2</v>
      </c>
      <c r="L76" s="5">
        <v>0</v>
      </c>
      <c r="M76" s="5">
        <v>0</v>
      </c>
      <c r="N76" s="5">
        <v>0</v>
      </c>
      <c r="O76" s="5">
        <v>0</v>
      </c>
    </row>
    <row r="77" spans="1:15">
      <c r="A77" s="29">
        <v>8</v>
      </c>
      <c r="B77" s="29">
        <v>8.9</v>
      </c>
      <c r="C77" s="41" t="s">
        <v>175</v>
      </c>
      <c r="D77" s="31" t="s">
        <v>79</v>
      </c>
      <c r="E77" s="37" t="s">
        <v>30</v>
      </c>
      <c r="F77" s="33" t="s">
        <v>465</v>
      </c>
      <c r="G77" s="30" t="s">
        <v>174</v>
      </c>
      <c r="H77" s="29"/>
      <c r="I77" s="35" t="s">
        <v>26</v>
      </c>
      <c r="J77" s="36" t="s">
        <v>26</v>
      </c>
      <c r="K77" s="7" t="str">
        <f t="shared" si="6"/>
        <v>IG2</v>
      </c>
      <c r="L77" s="5">
        <v>0</v>
      </c>
      <c r="M77" s="5">
        <v>0</v>
      </c>
      <c r="N77" s="5">
        <v>0</v>
      </c>
      <c r="O77" s="5">
        <v>0</v>
      </c>
    </row>
    <row r="78" spans="1:15">
      <c r="A78" s="29">
        <v>8</v>
      </c>
      <c r="B78" s="42">
        <v>8.1</v>
      </c>
      <c r="C78" s="30" t="s">
        <v>177</v>
      </c>
      <c r="D78" s="31" t="s">
        <v>79</v>
      </c>
      <c r="E78" s="37" t="s">
        <v>48</v>
      </c>
      <c r="F78" s="33" t="s">
        <v>465</v>
      </c>
      <c r="G78" s="30" t="s">
        <v>176</v>
      </c>
      <c r="H78" s="29"/>
      <c r="I78" s="35" t="s">
        <v>26</v>
      </c>
      <c r="J78" s="36" t="s">
        <v>26</v>
      </c>
      <c r="K78" s="7" t="str">
        <f t="shared" si="6"/>
        <v>IG2</v>
      </c>
      <c r="L78" s="5">
        <v>0</v>
      </c>
      <c r="M78" s="5">
        <v>0</v>
      </c>
      <c r="N78" s="5">
        <v>0</v>
      </c>
      <c r="O78" s="5">
        <v>0</v>
      </c>
    </row>
    <row r="79" spans="1:15" ht="28.5">
      <c r="A79" s="29">
        <v>8</v>
      </c>
      <c r="B79" s="29">
        <v>8.11</v>
      </c>
      <c r="C79" s="30" t="s">
        <v>179</v>
      </c>
      <c r="D79" s="31" t="s">
        <v>79</v>
      </c>
      <c r="E79" s="37" t="s">
        <v>30</v>
      </c>
      <c r="F79" s="33" t="s">
        <v>465</v>
      </c>
      <c r="G79" s="30" t="s">
        <v>178</v>
      </c>
      <c r="H79" s="29"/>
      <c r="I79" s="35" t="s">
        <v>26</v>
      </c>
      <c r="J79" s="36" t="s">
        <v>26</v>
      </c>
      <c r="K79" s="7" t="str">
        <f t="shared" si="6"/>
        <v>IG2</v>
      </c>
      <c r="L79" s="5">
        <v>0</v>
      </c>
      <c r="M79" s="5">
        <v>0</v>
      </c>
      <c r="N79" s="5">
        <v>0</v>
      </c>
      <c r="O79" s="5">
        <v>0</v>
      </c>
    </row>
    <row r="80" spans="1:15" ht="28.5">
      <c r="A80" s="29">
        <v>8</v>
      </c>
      <c r="B80" s="29">
        <v>8.1199999999999992</v>
      </c>
      <c r="C80" s="40" t="s">
        <v>181</v>
      </c>
      <c r="D80" s="31" t="s">
        <v>57</v>
      </c>
      <c r="E80" s="37" t="s">
        <v>30</v>
      </c>
      <c r="F80" s="33" t="s">
        <v>465</v>
      </c>
      <c r="G80" s="30" t="s">
        <v>180</v>
      </c>
      <c r="H80" s="30"/>
      <c r="I80" s="30"/>
      <c r="J80" s="36" t="s">
        <v>26</v>
      </c>
      <c r="K80" s="7" t="str">
        <f t="shared" si="6"/>
        <v>IG3</v>
      </c>
      <c r="L80" s="5">
        <v>0</v>
      </c>
      <c r="M80" s="5">
        <v>0</v>
      </c>
      <c r="N80" s="5">
        <v>0</v>
      </c>
      <c r="O80" s="5">
        <v>0</v>
      </c>
    </row>
    <row r="81" spans="1:15" ht="30">
      <c r="A81" s="25" t="s">
        <v>5</v>
      </c>
      <c r="B81" s="25">
        <v>9</v>
      </c>
      <c r="C81" s="28" t="s">
        <v>183</v>
      </c>
      <c r="D81" s="27"/>
      <c r="E81" s="25"/>
      <c r="F81" s="38"/>
      <c r="G81" s="28" t="s">
        <v>182</v>
      </c>
      <c r="H81" s="25"/>
      <c r="I81" s="25"/>
      <c r="J81" s="25"/>
      <c r="K81" s="25"/>
      <c r="L81" s="25"/>
      <c r="M81" s="25"/>
      <c r="N81" s="25"/>
      <c r="O81" s="25"/>
    </row>
    <row r="82" spans="1:15" ht="42.75">
      <c r="A82" s="29">
        <v>9</v>
      </c>
      <c r="B82" s="29">
        <v>9.1</v>
      </c>
      <c r="C82" s="30" t="s">
        <v>185</v>
      </c>
      <c r="D82" s="31" t="s">
        <v>39</v>
      </c>
      <c r="E82" s="37" t="s">
        <v>48</v>
      </c>
      <c r="F82" s="33" t="s">
        <v>467</v>
      </c>
      <c r="G82" s="30" t="s">
        <v>184</v>
      </c>
      <c r="H82" s="34" t="s">
        <v>26</v>
      </c>
      <c r="I82" s="35" t="s">
        <v>26</v>
      </c>
      <c r="J82" s="36" t="s">
        <v>26</v>
      </c>
      <c r="K82" s="7" t="str">
        <f t="shared" ref="K82:K88" si="7">IF(ISBLANK(H82),IF(ISBLANK(I82),"IG3","IG2"),"IG1")</f>
        <v>IG1</v>
      </c>
      <c r="L82" s="5">
        <v>0</v>
      </c>
      <c r="M82" s="5">
        <v>0</v>
      </c>
      <c r="N82" s="5">
        <v>0</v>
      </c>
      <c r="O82" s="5">
        <v>0</v>
      </c>
    </row>
    <row r="83" spans="1:15">
      <c r="A83" s="29">
        <v>9</v>
      </c>
      <c r="B83" s="29">
        <v>9.1999999999999993</v>
      </c>
      <c r="C83" s="30" t="s">
        <v>187</v>
      </c>
      <c r="D83" s="31" t="s">
        <v>79</v>
      </c>
      <c r="E83" s="37" t="s">
        <v>48</v>
      </c>
      <c r="F83" s="33" t="s">
        <v>478</v>
      </c>
      <c r="G83" s="30" t="s">
        <v>186</v>
      </c>
      <c r="H83" s="34" t="s">
        <v>26</v>
      </c>
      <c r="I83" s="35" t="s">
        <v>26</v>
      </c>
      <c r="J83" s="36" t="s">
        <v>26</v>
      </c>
      <c r="K83" s="7" t="str">
        <f t="shared" si="7"/>
        <v>IG1</v>
      </c>
      <c r="L83" s="5">
        <v>0</v>
      </c>
      <c r="M83" s="5">
        <v>0</v>
      </c>
      <c r="N83" s="5">
        <v>0</v>
      </c>
      <c r="O83" s="5">
        <v>0</v>
      </c>
    </row>
    <row r="84" spans="1:15" ht="42.75">
      <c r="A84" s="29">
        <v>9</v>
      </c>
      <c r="B84" s="29">
        <v>9.3000000000000007</v>
      </c>
      <c r="C84" s="30" t="s">
        <v>189</v>
      </c>
      <c r="D84" s="31" t="s">
        <v>79</v>
      </c>
      <c r="E84" s="37" t="s">
        <v>48</v>
      </c>
      <c r="F84" s="33" t="s">
        <v>478</v>
      </c>
      <c r="G84" s="30" t="s">
        <v>188</v>
      </c>
      <c r="H84" s="30"/>
      <c r="I84" s="35" t="s">
        <v>26</v>
      </c>
      <c r="J84" s="36" t="s">
        <v>26</v>
      </c>
      <c r="K84" s="7" t="str">
        <f t="shared" si="7"/>
        <v>IG2</v>
      </c>
      <c r="L84" s="5">
        <v>0</v>
      </c>
      <c r="M84" s="5">
        <v>0</v>
      </c>
      <c r="N84" s="5">
        <v>0</v>
      </c>
      <c r="O84" s="5">
        <v>0</v>
      </c>
    </row>
    <row r="85" spans="1:15" ht="42.75">
      <c r="A85" s="29">
        <v>9</v>
      </c>
      <c r="B85" s="29">
        <v>9.4</v>
      </c>
      <c r="C85" s="30" t="s">
        <v>191</v>
      </c>
      <c r="D85" s="31" t="s">
        <v>39</v>
      </c>
      <c r="E85" s="37" t="s">
        <v>48</v>
      </c>
      <c r="F85" s="33" t="s">
        <v>467</v>
      </c>
      <c r="G85" s="30" t="s">
        <v>190</v>
      </c>
      <c r="H85" s="29"/>
      <c r="I85" s="35" t="s">
        <v>26</v>
      </c>
      <c r="J85" s="36" t="s">
        <v>26</v>
      </c>
      <c r="K85" s="7" t="str">
        <f t="shared" si="7"/>
        <v>IG2</v>
      </c>
      <c r="L85" s="5">
        <v>0</v>
      </c>
      <c r="M85" s="5">
        <v>0</v>
      </c>
      <c r="N85" s="5">
        <v>0</v>
      </c>
      <c r="O85" s="5">
        <v>0</v>
      </c>
    </row>
    <row r="86" spans="1:15" ht="42.75">
      <c r="A86" s="29">
        <v>9</v>
      </c>
      <c r="B86" s="29">
        <v>9.5</v>
      </c>
      <c r="C86" s="30" t="s">
        <v>193</v>
      </c>
      <c r="D86" s="31" t="s">
        <v>79</v>
      </c>
      <c r="E86" s="37" t="s">
        <v>48</v>
      </c>
      <c r="F86" s="33" t="s">
        <v>482</v>
      </c>
      <c r="G86" s="30" t="s">
        <v>192</v>
      </c>
      <c r="H86" s="29"/>
      <c r="I86" s="35" t="s">
        <v>26</v>
      </c>
      <c r="J86" s="36" t="s">
        <v>26</v>
      </c>
      <c r="K86" s="7" t="str">
        <f t="shared" si="7"/>
        <v>IG2</v>
      </c>
      <c r="L86" s="5">
        <v>0</v>
      </c>
      <c r="M86" s="5">
        <v>0</v>
      </c>
      <c r="N86" s="5">
        <v>0</v>
      </c>
      <c r="O86" s="5">
        <v>0</v>
      </c>
    </row>
    <row r="87" spans="1:15">
      <c r="A87" s="29">
        <v>9</v>
      </c>
      <c r="B87" s="29">
        <v>9.6</v>
      </c>
      <c r="C87" s="30" t="s">
        <v>195</v>
      </c>
      <c r="D87" s="31" t="s">
        <v>79</v>
      </c>
      <c r="E87" s="37" t="s">
        <v>48</v>
      </c>
      <c r="F87" s="33" t="s">
        <v>482</v>
      </c>
      <c r="G87" s="30" t="s">
        <v>194</v>
      </c>
      <c r="H87" s="29"/>
      <c r="I87" s="35" t="s">
        <v>26</v>
      </c>
      <c r="J87" s="36" t="s">
        <v>26</v>
      </c>
      <c r="K87" s="7" t="str">
        <f t="shared" si="7"/>
        <v>IG2</v>
      </c>
      <c r="L87" s="5">
        <v>0</v>
      </c>
      <c r="M87" s="5">
        <v>0</v>
      </c>
      <c r="N87" s="5">
        <v>0</v>
      </c>
      <c r="O87" s="5">
        <v>0</v>
      </c>
    </row>
    <row r="88" spans="1:15" ht="28.5">
      <c r="A88" s="29">
        <v>9</v>
      </c>
      <c r="B88" s="29">
        <v>9.6999999999999993</v>
      </c>
      <c r="C88" s="30" t="s">
        <v>197</v>
      </c>
      <c r="D88" s="31" t="s">
        <v>79</v>
      </c>
      <c r="E88" s="37" t="s">
        <v>48</v>
      </c>
      <c r="F88" s="33" t="s">
        <v>482</v>
      </c>
      <c r="G88" s="30" t="s">
        <v>196</v>
      </c>
      <c r="H88" s="29"/>
      <c r="I88" s="29"/>
      <c r="J88" s="36" t="s">
        <v>26</v>
      </c>
      <c r="K88" s="7" t="str">
        <f t="shared" si="7"/>
        <v>IG3</v>
      </c>
      <c r="L88" s="5">
        <v>0</v>
      </c>
      <c r="M88" s="5">
        <v>0</v>
      </c>
      <c r="N88" s="5">
        <v>0</v>
      </c>
      <c r="O88" s="5">
        <v>0</v>
      </c>
    </row>
    <row r="89" spans="1:15" ht="30">
      <c r="A89" s="25" t="s">
        <v>6</v>
      </c>
      <c r="B89" s="25">
        <v>10</v>
      </c>
      <c r="C89" s="28" t="s">
        <v>199</v>
      </c>
      <c r="D89" s="27"/>
      <c r="E89" s="25"/>
      <c r="F89" s="38"/>
      <c r="G89" s="28" t="s">
        <v>198</v>
      </c>
      <c r="H89" s="25"/>
      <c r="I89" s="25"/>
      <c r="J89" s="25"/>
      <c r="K89" s="25"/>
      <c r="L89" s="25"/>
      <c r="M89" s="25"/>
      <c r="N89" s="25"/>
      <c r="O89" s="25"/>
    </row>
    <row r="90" spans="1:15" ht="28.5">
      <c r="A90" s="29">
        <v>10</v>
      </c>
      <c r="B90" s="29">
        <v>10.1</v>
      </c>
      <c r="C90" s="30" t="s">
        <v>201</v>
      </c>
      <c r="D90" s="31" t="s">
        <v>22</v>
      </c>
      <c r="E90" s="37" t="s">
        <v>48</v>
      </c>
      <c r="F90" s="33" t="s">
        <v>476</v>
      </c>
      <c r="G90" s="30" t="s">
        <v>200</v>
      </c>
      <c r="H90" s="34" t="s">
        <v>26</v>
      </c>
      <c r="I90" s="35" t="s">
        <v>26</v>
      </c>
      <c r="J90" s="36" t="s">
        <v>26</v>
      </c>
      <c r="K90" s="7" t="str">
        <f t="shared" ref="K90:K96" si="8">IF(ISBLANK(H90),IF(ISBLANK(I90),"IG3","IG2"),"IG1")</f>
        <v>IG1</v>
      </c>
      <c r="L90" s="5">
        <v>0</v>
      </c>
      <c r="M90" s="5">
        <v>0</v>
      </c>
      <c r="N90" s="5">
        <v>0</v>
      </c>
      <c r="O90" s="5">
        <v>0</v>
      </c>
    </row>
    <row r="91" spans="1:15" ht="28.5">
      <c r="A91" s="29">
        <v>10</v>
      </c>
      <c r="B91" s="29">
        <v>10.199999999999999</v>
      </c>
      <c r="C91" s="30" t="s">
        <v>203</v>
      </c>
      <c r="D91" s="31" t="s">
        <v>22</v>
      </c>
      <c r="E91" s="37" t="s">
        <v>48</v>
      </c>
      <c r="F91" s="33" t="s">
        <v>476</v>
      </c>
      <c r="G91" s="30" t="s">
        <v>202</v>
      </c>
      <c r="H91" s="34" t="s">
        <v>26</v>
      </c>
      <c r="I91" s="35" t="s">
        <v>26</v>
      </c>
      <c r="J91" s="36" t="s">
        <v>26</v>
      </c>
      <c r="K91" s="7" t="str">
        <f t="shared" si="8"/>
        <v>IG1</v>
      </c>
      <c r="L91" s="5">
        <v>0</v>
      </c>
      <c r="M91" s="5">
        <v>0</v>
      </c>
      <c r="N91" s="5">
        <v>0</v>
      </c>
      <c r="O91" s="5">
        <v>0</v>
      </c>
    </row>
    <row r="92" spans="1:15" ht="28.5">
      <c r="A92" s="29">
        <v>10</v>
      </c>
      <c r="B92" s="29">
        <v>10.3</v>
      </c>
      <c r="C92" s="30" t="s">
        <v>205</v>
      </c>
      <c r="D92" s="31" t="s">
        <v>22</v>
      </c>
      <c r="E92" s="37" t="s">
        <v>48</v>
      </c>
      <c r="F92" s="33" t="s">
        <v>476</v>
      </c>
      <c r="G92" s="30" t="s">
        <v>204</v>
      </c>
      <c r="H92" s="34" t="s">
        <v>26</v>
      </c>
      <c r="I92" s="35" t="s">
        <v>26</v>
      </c>
      <c r="J92" s="36" t="s">
        <v>26</v>
      </c>
      <c r="K92" s="7" t="str">
        <f t="shared" si="8"/>
        <v>IG1</v>
      </c>
      <c r="L92" s="5">
        <v>0</v>
      </c>
      <c r="M92" s="5">
        <v>0</v>
      </c>
      <c r="N92" s="5">
        <v>0</v>
      </c>
      <c r="O92" s="5">
        <v>0</v>
      </c>
    </row>
    <row r="93" spans="1:15" ht="28.5">
      <c r="A93" s="29">
        <v>10</v>
      </c>
      <c r="B93" s="29">
        <v>10.4</v>
      </c>
      <c r="C93" s="30" t="s">
        <v>207</v>
      </c>
      <c r="D93" s="31" t="s">
        <v>22</v>
      </c>
      <c r="E93" s="37" t="s">
        <v>30</v>
      </c>
      <c r="F93" s="33" t="s">
        <v>476</v>
      </c>
      <c r="G93" s="30" t="s">
        <v>206</v>
      </c>
      <c r="H93" s="30"/>
      <c r="I93" s="35" t="s">
        <v>26</v>
      </c>
      <c r="J93" s="36" t="s">
        <v>26</v>
      </c>
      <c r="K93" s="7" t="str">
        <f t="shared" si="8"/>
        <v>IG2</v>
      </c>
      <c r="L93" s="5">
        <v>0</v>
      </c>
      <c r="M93" s="5">
        <v>0</v>
      </c>
      <c r="N93" s="5">
        <v>0</v>
      </c>
      <c r="O93" s="5">
        <v>0</v>
      </c>
    </row>
    <row r="94" spans="1:15" ht="42.75">
      <c r="A94" s="29">
        <v>10</v>
      </c>
      <c r="B94" s="29">
        <v>10.5</v>
      </c>
      <c r="C94" s="40" t="s">
        <v>209</v>
      </c>
      <c r="D94" s="31" t="s">
        <v>22</v>
      </c>
      <c r="E94" s="37" t="s">
        <v>48</v>
      </c>
      <c r="F94" s="33" t="s">
        <v>472</v>
      </c>
      <c r="G94" s="30" t="s">
        <v>208</v>
      </c>
      <c r="H94" s="30"/>
      <c r="I94" s="35" t="s">
        <v>26</v>
      </c>
      <c r="J94" s="36" t="s">
        <v>26</v>
      </c>
      <c r="K94" s="7" t="str">
        <f t="shared" si="8"/>
        <v>IG2</v>
      </c>
      <c r="L94" s="5">
        <v>0</v>
      </c>
      <c r="M94" s="5">
        <v>0</v>
      </c>
      <c r="N94" s="5">
        <v>0</v>
      </c>
      <c r="O94" s="5">
        <v>0</v>
      </c>
    </row>
    <row r="95" spans="1:15" ht="28.5">
      <c r="A95" s="29">
        <v>10</v>
      </c>
      <c r="B95" s="29">
        <v>10.6</v>
      </c>
      <c r="C95" s="30" t="s">
        <v>211</v>
      </c>
      <c r="D95" s="31" t="s">
        <v>22</v>
      </c>
      <c r="E95" s="37" t="s">
        <v>48</v>
      </c>
      <c r="F95" s="33" t="s">
        <v>476</v>
      </c>
      <c r="G95" s="30" t="s">
        <v>210</v>
      </c>
      <c r="H95" s="29"/>
      <c r="I95" s="35" t="s">
        <v>26</v>
      </c>
      <c r="J95" s="36" t="s">
        <v>26</v>
      </c>
      <c r="K95" s="7" t="str">
        <f t="shared" si="8"/>
        <v>IG2</v>
      </c>
      <c r="L95" s="5">
        <v>0</v>
      </c>
      <c r="M95" s="5">
        <v>0</v>
      </c>
      <c r="N95" s="5">
        <v>0</v>
      </c>
      <c r="O95" s="5">
        <v>0</v>
      </c>
    </row>
    <row r="96" spans="1:15" ht="28.5">
      <c r="A96" s="29">
        <v>10</v>
      </c>
      <c r="B96" s="29">
        <v>10.7</v>
      </c>
      <c r="C96" s="30" t="s">
        <v>213</v>
      </c>
      <c r="D96" s="31" t="s">
        <v>22</v>
      </c>
      <c r="E96" s="37" t="s">
        <v>30</v>
      </c>
      <c r="F96" s="33" t="s">
        <v>476</v>
      </c>
      <c r="G96" s="30" t="s">
        <v>212</v>
      </c>
      <c r="H96" s="29"/>
      <c r="I96" s="35" t="s">
        <v>26</v>
      </c>
      <c r="J96" s="36" t="s">
        <v>26</v>
      </c>
      <c r="K96" s="7" t="str">
        <f t="shared" si="8"/>
        <v>IG2</v>
      </c>
      <c r="L96" s="5">
        <v>0</v>
      </c>
      <c r="M96" s="5">
        <v>0</v>
      </c>
      <c r="N96" s="5">
        <v>0</v>
      </c>
      <c r="O96" s="5">
        <v>0</v>
      </c>
    </row>
    <row r="97" spans="1:15" ht="30">
      <c r="A97" s="25" t="s">
        <v>13</v>
      </c>
      <c r="B97" s="25">
        <v>11</v>
      </c>
      <c r="C97" s="28" t="s">
        <v>215</v>
      </c>
      <c r="D97" s="27"/>
      <c r="E97" s="25"/>
      <c r="F97" s="38"/>
      <c r="G97" s="28" t="s">
        <v>214</v>
      </c>
      <c r="H97" s="25"/>
      <c r="I97" s="25"/>
      <c r="J97" s="25"/>
      <c r="K97" s="25"/>
      <c r="L97" s="25"/>
      <c r="M97" s="25"/>
      <c r="N97" s="25"/>
      <c r="O97" s="25"/>
    </row>
    <row r="98" spans="1:15" ht="42.75">
      <c r="A98" s="29">
        <v>11</v>
      </c>
      <c r="B98" s="29">
        <v>11.1</v>
      </c>
      <c r="C98" s="30" t="s">
        <v>218</v>
      </c>
      <c r="D98" s="31" t="s">
        <v>57</v>
      </c>
      <c r="E98" s="32" t="s">
        <v>216</v>
      </c>
      <c r="F98" s="33" t="s">
        <v>483</v>
      </c>
      <c r="G98" s="30" t="s">
        <v>217</v>
      </c>
      <c r="H98" s="34" t="s">
        <v>26</v>
      </c>
      <c r="I98" s="35" t="s">
        <v>26</v>
      </c>
      <c r="J98" s="36" t="s">
        <v>26</v>
      </c>
      <c r="K98" s="7" t="str">
        <f>IF(ISBLANK(H98),IF(ISBLANK(I98),"IG3","IG2"),"IG1")</f>
        <v>IG1</v>
      </c>
      <c r="L98" s="5">
        <v>0</v>
      </c>
      <c r="M98" s="5">
        <v>0</v>
      </c>
      <c r="N98" s="5" t="s">
        <v>397</v>
      </c>
      <c r="O98" s="5" t="s">
        <v>397</v>
      </c>
    </row>
    <row r="99" spans="1:15" ht="28.5">
      <c r="A99" s="29">
        <v>11</v>
      </c>
      <c r="B99" s="29">
        <v>11.2</v>
      </c>
      <c r="C99" s="30" t="s">
        <v>220</v>
      </c>
      <c r="D99" s="31" t="s">
        <v>57</v>
      </c>
      <c r="E99" s="32" t="s">
        <v>216</v>
      </c>
      <c r="F99" s="33" t="s">
        <v>483</v>
      </c>
      <c r="G99" s="30" t="s">
        <v>219</v>
      </c>
      <c r="H99" s="34" t="s">
        <v>26</v>
      </c>
      <c r="I99" s="35" t="s">
        <v>26</v>
      </c>
      <c r="J99" s="36" t="s">
        <v>26</v>
      </c>
      <c r="K99" s="7" t="str">
        <f>IF(ISBLANK(H99),IF(ISBLANK(I99),"IG3","IG2"),"IG1")</f>
        <v>IG1</v>
      </c>
      <c r="L99" s="5">
        <v>0</v>
      </c>
      <c r="M99" s="5">
        <v>0</v>
      </c>
      <c r="N99" s="5">
        <v>0</v>
      </c>
      <c r="O99" s="5">
        <v>0</v>
      </c>
    </row>
    <row r="100" spans="1:15" ht="28.5">
      <c r="A100" s="29">
        <v>11</v>
      </c>
      <c r="B100" s="29">
        <v>11.3</v>
      </c>
      <c r="C100" s="30" t="s">
        <v>222</v>
      </c>
      <c r="D100" s="31" t="s">
        <v>57</v>
      </c>
      <c r="E100" s="37" t="s">
        <v>48</v>
      </c>
      <c r="F100" s="33" t="s">
        <v>483</v>
      </c>
      <c r="G100" s="30" t="s">
        <v>221</v>
      </c>
      <c r="H100" s="34" t="s">
        <v>26</v>
      </c>
      <c r="I100" s="35" t="s">
        <v>26</v>
      </c>
      <c r="J100" s="36" t="s">
        <v>26</v>
      </c>
      <c r="K100" s="7" t="str">
        <f>IF(ISBLANK(H100),IF(ISBLANK(I100),"IG3","IG2"),"IG1")</f>
        <v>IG1</v>
      </c>
      <c r="L100" s="5">
        <v>0</v>
      </c>
      <c r="M100" s="5">
        <v>0</v>
      </c>
      <c r="N100" s="5">
        <v>0</v>
      </c>
      <c r="O100" s="5">
        <v>0</v>
      </c>
    </row>
    <row r="101" spans="1:15" ht="28.5">
      <c r="A101" s="29">
        <v>11</v>
      </c>
      <c r="B101" s="29">
        <v>11.4</v>
      </c>
      <c r="C101" s="40" t="s">
        <v>224</v>
      </c>
      <c r="D101" s="31" t="s">
        <v>57</v>
      </c>
      <c r="E101" s="32" t="s">
        <v>216</v>
      </c>
      <c r="F101" s="33" t="s">
        <v>483</v>
      </c>
      <c r="G101" s="30" t="s">
        <v>223</v>
      </c>
      <c r="H101" s="34" t="s">
        <v>26</v>
      </c>
      <c r="I101" s="35" t="s">
        <v>26</v>
      </c>
      <c r="J101" s="36" t="s">
        <v>26</v>
      </c>
      <c r="K101" s="7" t="str">
        <f>IF(ISBLANK(H101),IF(ISBLANK(I101),"IG3","IG2"),"IG1")</f>
        <v>IG1</v>
      </c>
      <c r="L101" s="5">
        <v>0</v>
      </c>
      <c r="M101" s="5">
        <v>0</v>
      </c>
      <c r="N101" s="5">
        <v>0</v>
      </c>
      <c r="O101" s="5">
        <v>0</v>
      </c>
    </row>
    <row r="102" spans="1:15" ht="28.5">
      <c r="A102" s="29">
        <v>11</v>
      </c>
      <c r="B102" s="29">
        <v>11.5</v>
      </c>
      <c r="C102" s="30" t="s">
        <v>226</v>
      </c>
      <c r="D102" s="31" t="s">
        <v>57</v>
      </c>
      <c r="E102" s="32" t="s">
        <v>216</v>
      </c>
      <c r="F102" s="33" t="s">
        <v>483</v>
      </c>
      <c r="G102" s="30" t="s">
        <v>225</v>
      </c>
      <c r="H102" s="30"/>
      <c r="I102" s="35" t="s">
        <v>26</v>
      </c>
      <c r="J102" s="36" t="s">
        <v>26</v>
      </c>
      <c r="K102" s="7" t="str">
        <f>IF(ISBLANK(H102),IF(ISBLANK(I102),"IG3","IG2"),"IG1")</f>
        <v>IG2</v>
      </c>
      <c r="L102" s="5">
        <v>0</v>
      </c>
      <c r="M102" s="5">
        <v>0</v>
      </c>
      <c r="N102" s="5">
        <v>0</v>
      </c>
      <c r="O102" s="5">
        <v>0</v>
      </c>
    </row>
    <row r="103" spans="1:15" ht="30">
      <c r="A103" s="25">
        <v>12</v>
      </c>
      <c r="B103" s="25">
        <v>12</v>
      </c>
      <c r="C103" s="28" t="s">
        <v>228</v>
      </c>
      <c r="D103" s="27"/>
      <c r="E103" s="25"/>
      <c r="F103" s="38"/>
      <c r="G103" s="28" t="s">
        <v>227</v>
      </c>
      <c r="H103" s="28"/>
      <c r="I103" s="28"/>
      <c r="J103" s="28"/>
      <c r="K103" s="25"/>
      <c r="L103" s="25"/>
      <c r="M103" s="25"/>
      <c r="N103" s="25"/>
      <c r="O103" s="25"/>
    </row>
    <row r="104" spans="1:15" ht="42.75">
      <c r="A104" s="29">
        <v>12</v>
      </c>
      <c r="B104" s="29">
        <v>12.1</v>
      </c>
      <c r="C104" s="30" t="s">
        <v>230</v>
      </c>
      <c r="D104" s="31" t="s">
        <v>79</v>
      </c>
      <c r="E104" s="37" t="s">
        <v>48</v>
      </c>
      <c r="F104" s="33" t="s">
        <v>475</v>
      </c>
      <c r="G104" s="30" t="s">
        <v>229</v>
      </c>
      <c r="H104" s="34" t="s">
        <v>26</v>
      </c>
      <c r="I104" s="35" t="s">
        <v>26</v>
      </c>
      <c r="J104" s="36" t="s">
        <v>26</v>
      </c>
      <c r="K104" s="7" t="str">
        <f t="shared" ref="K104:K111" si="9">IF(ISBLANK(H104),IF(ISBLANK(I104),"IG3","IG2"),"IG1")</f>
        <v>IG1</v>
      </c>
      <c r="L104" s="5">
        <v>0</v>
      </c>
      <c r="M104" s="5">
        <v>0</v>
      </c>
      <c r="N104" s="5">
        <v>0</v>
      </c>
      <c r="O104" s="5">
        <v>0</v>
      </c>
    </row>
    <row r="105" spans="1:15" ht="28.5">
      <c r="A105" s="29">
        <v>12</v>
      </c>
      <c r="B105" s="29">
        <v>12.2</v>
      </c>
      <c r="C105" s="30" t="s">
        <v>232</v>
      </c>
      <c r="D105" s="31" t="s">
        <v>79</v>
      </c>
      <c r="E105" s="37" t="s">
        <v>48</v>
      </c>
      <c r="F105" s="33" t="s">
        <v>473</v>
      </c>
      <c r="G105" s="30" t="s">
        <v>231</v>
      </c>
      <c r="H105" s="30"/>
      <c r="I105" s="35" t="s">
        <v>26</v>
      </c>
      <c r="J105" s="36" t="s">
        <v>26</v>
      </c>
      <c r="K105" s="7" t="str">
        <f t="shared" si="9"/>
        <v>IG2</v>
      </c>
      <c r="L105" s="5">
        <v>0</v>
      </c>
      <c r="M105" s="5">
        <v>0</v>
      </c>
      <c r="N105" s="5" t="s">
        <v>397</v>
      </c>
      <c r="O105" s="5" t="s">
        <v>397</v>
      </c>
    </row>
    <row r="106" spans="1:15" ht="28.5">
      <c r="A106" s="29">
        <v>12</v>
      </c>
      <c r="B106" s="29">
        <v>12.3</v>
      </c>
      <c r="C106" s="30" t="s">
        <v>234</v>
      </c>
      <c r="D106" s="31" t="s">
        <v>79</v>
      </c>
      <c r="E106" s="37" t="s">
        <v>48</v>
      </c>
      <c r="F106" s="33" t="s">
        <v>475</v>
      </c>
      <c r="G106" s="30" t="s">
        <v>233</v>
      </c>
      <c r="H106" s="30"/>
      <c r="I106" s="35" t="s">
        <v>26</v>
      </c>
      <c r="J106" s="36" t="s">
        <v>26</v>
      </c>
      <c r="K106" s="7" t="str">
        <f t="shared" si="9"/>
        <v>IG2</v>
      </c>
      <c r="L106" s="5">
        <v>0</v>
      </c>
      <c r="M106" s="5">
        <v>0</v>
      </c>
      <c r="N106" s="5">
        <v>0</v>
      </c>
      <c r="O106" s="5">
        <v>0</v>
      </c>
    </row>
    <row r="107" spans="1:15" ht="42.75">
      <c r="A107" s="29">
        <v>12</v>
      </c>
      <c r="B107" s="29">
        <v>12.4</v>
      </c>
      <c r="C107" s="30" t="s">
        <v>236</v>
      </c>
      <c r="D107" s="31" t="s">
        <v>79</v>
      </c>
      <c r="E107" s="32" t="s">
        <v>23</v>
      </c>
      <c r="F107" s="33" t="s">
        <v>473</v>
      </c>
      <c r="G107" s="30" t="s">
        <v>235</v>
      </c>
      <c r="H107" s="30"/>
      <c r="I107" s="35" t="s">
        <v>26</v>
      </c>
      <c r="J107" s="36" t="s">
        <v>26</v>
      </c>
      <c r="K107" s="7" t="str">
        <f t="shared" si="9"/>
        <v>IG2</v>
      </c>
      <c r="L107" s="5">
        <v>0</v>
      </c>
      <c r="M107" s="5">
        <v>0</v>
      </c>
      <c r="N107" s="5" t="s">
        <v>397</v>
      </c>
      <c r="O107" s="5" t="s">
        <v>397</v>
      </c>
    </row>
    <row r="108" spans="1:15" ht="28.5">
      <c r="A108" s="29">
        <v>12</v>
      </c>
      <c r="B108" s="29">
        <v>12.5</v>
      </c>
      <c r="C108" s="30" t="s">
        <v>238</v>
      </c>
      <c r="D108" s="31" t="s">
        <v>79</v>
      </c>
      <c r="E108" s="37" t="s">
        <v>48</v>
      </c>
      <c r="F108" s="33" t="s">
        <v>473</v>
      </c>
      <c r="G108" s="30" t="s">
        <v>237</v>
      </c>
      <c r="H108" s="30"/>
      <c r="I108" s="35" t="s">
        <v>26</v>
      </c>
      <c r="J108" s="36" t="s">
        <v>26</v>
      </c>
      <c r="K108" s="7" t="str">
        <f t="shared" si="9"/>
        <v>IG2</v>
      </c>
      <c r="L108" s="5">
        <v>0</v>
      </c>
      <c r="M108" s="5">
        <v>0</v>
      </c>
      <c r="N108" s="5">
        <v>0</v>
      </c>
      <c r="O108" s="5">
        <v>0</v>
      </c>
    </row>
    <row r="109" spans="1:15" ht="42.75">
      <c r="A109" s="29">
        <v>12</v>
      </c>
      <c r="B109" s="29">
        <v>12.6</v>
      </c>
      <c r="C109" s="40" t="s">
        <v>240</v>
      </c>
      <c r="D109" s="31" t="s">
        <v>79</v>
      </c>
      <c r="E109" s="37" t="s">
        <v>48</v>
      </c>
      <c r="F109" s="33" t="s">
        <v>473</v>
      </c>
      <c r="G109" s="30" t="s">
        <v>239</v>
      </c>
      <c r="H109" s="30"/>
      <c r="I109" s="35" t="s">
        <v>26</v>
      </c>
      <c r="J109" s="36" t="s">
        <v>26</v>
      </c>
      <c r="K109" s="7" t="str">
        <f t="shared" si="9"/>
        <v>IG2</v>
      </c>
      <c r="L109" s="5">
        <v>0</v>
      </c>
      <c r="M109" s="5">
        <v>0</v>
      </c>
      <c r="N109" s="5">
        <v>0</v>
      </c>
      <c r="O109" s="5">
        <v>0</v>
      </c>
    </row>
    <row r="110" spans="1:15" ht="42.75">
      <c r="A110" s="29">
        <v>12</v>
      </c>
      <c r="B110" s="29">
        <v>12.7</v>
      </c>
      <c r="C110" s="40" t="s">
        <v>242</v>
      </c>
      <c r="D110" s="31" t="s">
        <v>22</v>
      </c>
      <c r="E110" s="37" t="s">
        <v>48</v>
      </c>
      <c r="F110" s="33" t="s">
        <v>484</v>
      </c>
      <c r="G110" s="40" t="s">
        <v>241</v>
      </c>
      <c r="H110" s="30"/>
      <c r="I110" s="35" t="s">
        <v>26</v>
      </c>
      <c r="J110" s="36" t="s">
        <v>26</v>
      </c>
      <c r="K110" s="7" t="str">
        <f t="shared" si="9"/>
        <v>IG2</v>
      </c>
      <c r="L110" s="5">
        <v>0</v>
      </c>
      <c r="M110" s="5">
        <v>0</v>
      </c>
      <c r="N110" s="5">
        <v>0</v>
      </c>
      <c r="O110" s="5">
        <v>0</v>
      </c>
    </row>
    <row r="111" spans="1:15" ht="42.75">
      <c r="A111" s="29">
        <v>12</v>
      </c>
      <c r="B111" s="29">
        <v>12.8</v>
      </c>
      <c r="C111" s="30" t="s">
        <v>244</v>
      </c>
      <c r="D111" s="31" t="s">
        <v>22</v>
      </c>
      <c r="E111" s="37" t="s">
        <v>48</v>
      </c>
      <c r="F111" s="33" t="s">
        <v>477</v>
      </c>
      <c r="G111" s="40" t="s">
        <v>243</v>
      </c>
      <c r="H111" s="29"/>
      <c r="I111" s="29"/>
      <c r="J111" s="36" t="s">
        <v>26</v>
      </c>
      <c r="K111" s="7" t="str">
        <f t="shared" si="9"/>
        <v>IG3</v>
      </c>
      <c r="L111" s="5">
        <v>0</v>
      </c>
      <c r="M111" s="5">
        <v>0</v>
      </c>
      <c r="N111" s="5">
        <v>0</v>
      </c>
      <c r="O111" s="5">
        <v>0</v>
      </c>
    </row>
    <row r="112" spans="1:15" ht="30">
      <c r="A112" s="25" t="s">
        <v>7</v>
      </c>
      <c r="B112" s="25">
        <v>13</v>
      </c>
      <c r="C112" s="28" t="s">
        <v>246</v>
      </c>
      <c r="D112" s="27"/>
      <c r="E112" s="25"/>
      <c r="F112" s="38"/>
      <c r="G112" s="28" t="s">
        <v>245</v>
      </c>
      <c r="H112" s="25"/>
      <c r="I112" s="25"/>
      <c r="J112" s="25"/>
      <c r="K112" s="25"/>
      <c r="L112" s="25"/>
      <c r="M112" s="25"/>
      <c r="N112" s="25"/>
      <c r="O112" s="25"/>
    </row>
    <row r="113" spans="1:15" ht="42.75">
      <c r="A113" s="29">
        <v>13</v>
      </c>
      <c r="B113" s="29">
        <v>13.1</v>
      </c>
      <c r="C113" s="40" t="s">
        <v>248</v>
      </c>
      <c r="D113" s="31" t="s">
        <v>79</v>
      </c>
      <c r="E113" s="37" t="s">
        <v>30</v>
      </c>
      <c r="F113" s="33" t="s">
        <v>465</v>
      </c>
      <c r="G113" s="30" t="s">
        <v>247</v>
      </c>
      <c r="H113" s="29"/>
      <c r="I113" s="35" t="s">
        <v>26</v>
      </c>
      <c r="J113" s="36" t="s">
        <v>26</v>
      </c>
      <c r="K113" s="7" t="str">
        <f t="shared" ref="K113:K123" si="10">IF(ISBLANK(H113),IF(ISBLANK(I113),"IG3","IG2"),"IG1")</f>
        <v>IG2</v>
      </c>
      <c r="L113" s="5">
        <v>0</v>
      </c>
      <c r="M113" s="5">
        <v>0</v>
      </c>
      <c r="N113" s="5">
        <v>0</v>
      </c>
      <c r="O113" s="5">
        <v>0</v>
      </c>
    </row>
    <row r="114" spans="1:15" ht="28.5">
      <c r="A114" s="29">
        <v>13</v>
      </c>
      <c r="B114" s="29">
        <v>13.2</v>
      </c>
      <c r="C114" s="30" t="s">
        <v>250</v>
      </c>
      <c r="D114" s="31" t="s">
        <v>22</v>
      </c>
      <c r="E114" s="37" t="s">
        <v>30</v>
      </c>
      <c r="F114" s="33" t="s">
        <v>476</v>
      </c>
      <c r="G114" s="30" t="s">
        <v>249</v>
      </c>
      <c r="H114" s="29"/>
      <c r="I114" s="35" t="s">
        <v>26</v>
      </c>
      <c r="J114" s="36" t="s">
        <v>26</v>
      </c>
      <c r="K114" s="7" t="str">
        <f t="shared" si="10"/>
        <v>IG2</v>
      </c>
      <c r="L114" s="5">
        <v>0</v>
      </c>
      <c r="M114" s="5">
        <v>0</v>
      </c>
      <c r="N114" s="5">
        <v>0</v>
      </c>
      <c r="O114" s="5">
        <v>0</v>
      </c>
    </row>
    <row r="115" spans="1:15" ht="42.75">
      <c r="A115" s="29">
        <v>13</v>
      </c>
      <c r="B115" s="29">
        <v>13.3</v>
      </c>
      <c r="C115" s="40" t="s">
        <v>252</v>
      </c>
      <c r="D115" s="31" t="s">
        <v>79</v>
      </c>
      <c r="E115" s="37" t="s">
        <v>30</v>
      </c>
      <c r="F115" s="33" t="s">
        <v>474</v>
      </c>
      <c r="G115" s="30" t="s">
        <v>251</v>
      </c>
      <c r="H115" s="29"/>
      <c r="I115" s="35" t="s">
        <v>26</v>
      </c>
      <c r="J115" s="36" t="s">
        <v>26</v>
      </c>
      <c r="K115" s="7" t="str">
        <f t="shared" si="10"/>
        <v>IG2</v>
      </c>
      <c r="L115" s="5">
        <v>0</v>
      </c>
      <c r="M115" s="5">
        <v>0</v>
      </c>
      <c r="N115" s="5">
        <v>0</v>
      </c>
      <c r="O115" s="5">
        <v>0</v>
      </c>
    </row>
    <row r="116" spans="1:15" ht="28.5">
      <c r="A116" s="29">
        <v>13</v>
      </c>
      <c r="B116" s="29">
        <v>13.4</v>
      </c>
      <c r="C116" s="30" t="s">
        <v>254</v>
      </c>
      <c r="D116" s="31" t="s">
        <v>79</v>
      </c>
      <c r="E116" s="37" t="s">
        <v>48</v>
      </c>
      <c r="F116" s="33" t="s">
        <v>473</v>
      </c>
      <c r="G116" s="30" t="s">
        <v>253</v>
      </c>
      <c r="H116" s="29"/>
      <c r="I116" s="35" t="s">
        <v>26</v>
      </c>
      <c r="J116" s="36" t="s">
        <v>26</v>
      </c>
      <c r="K116" s="7" t="str">
        <f t="shared" si="10"/>
        <v>IG2</v>
      </c>
      <c r="L116" s="5">
        <v>0</v>
      </c>
      <c r="M116" s="5">
        <v>0</v>
      </c>
      <c r="N116" s="5">
        <v>0</v>
      </c>
      <c r="O116" s="5">
        <v>0</v>
      </c>
    </row>
    <row r="117" spans="1:15" ht="57">
      <c r="A117" s="29">
        <v>13</v>
      </c>
      <c r="B117" s="29">
        <v>13.5</v>
      </c>
      <c r="C117" s="40" t="s">
        <v>256</v>
      </c>
      <c r="D117" s="31" t="s">
        <v>22</v>
      </c>
      <c r="E117" s="37" t="s">
        <v>48</v>
      </c>
      <c r="F117" s="33" t="s">
        <v>484</v>
      </c>
      <c r="G117" s="30" t="s">
        <v>255</v>
      </c>
      <c r="H117" s="29"/>
      <c r="I117" s="35" t="s">
        <v>26</v>
      </c>
      <c r="J117" s="36" t="s">
        <v>26</v>
      </c>
      <c r="K117" s="7" t="str">
        <f t="shared" si="10"/>
        <v>IG2</v>
      </c>
      <c r="L117" s="5">
        <v>0</v>
      </c>
      <c r="M117" s="5">
        <v>0</v>
      </c>
      <c r="N117" s="5">
        <v>0</v>
      </c>
      <c r="O117" s="5">
        <v>0</v>
      </c>
    </row>
    <row r="118" spans="1:15">
      <c r="A118" s="29">
        <v>13</v>
      </c>
      <c r="B118" s="29">
        <v>13.6</v>
      </c>
      <c r="C118" s="30" t="s">
        <v>258</v>
      </c>
      <c r="D118" s="31" t="s">
        <v>79</v>
      </c>
      <c r="E118" s="37" t="s">
        <v>30</v>
      </c>
      <c r="F118" s="33" t="s">
        <v>465</v>
      </c>
      <c r="G118" s="30" t="s">
        <v>257</v>
      </c>
      <c r="H118" s="29"/>
      <c r="I118" s="35" t="s">
        <v>26</v>
      </c>
      <c r="J118" s="36" t="s">
        <v>26</v>
      </c>
      <c r="K118" s="7" t="str">
        <f t="shared" si="10"/>
        <v>IG2</v>
      </c>
      <c r="L118" s="5">
        <v>0</v>
      </c>
      <c r="M118" s="5">
        <v>0</v>
      </c>
      <c r="N118" s="5">
        <v>0</v>
      </c>
      <c r="O118" s="5">
        <v>0</v>
      </c>
    </row>
    <row r="119" spans="1:15" ht="42.75">
      <c r="A119" s="29">
        <v>13</v>
      </c>
      <c r="B119" s="29">
        <v>13.7</v>
      </c>
      <c r="C119" s="40" t="s">
        <v>260</v>
      </c>
      <c r="D119" s="31" t="s">
        <v>22</v>
      </c>
      <c r="E119" s="37" t="s">
        <v>48</v>
      </c>
      <c r="F119" s="33" t="s">
        <v>476</v>
      </c>
      <c r="G119" s="30" t="s">
        <v>259</v>
      </c>
      <c r="H119" s="29"/>
      <c r="I119" s="29"/>
      <c r="J119" s="36" t="s">
        <v>26</v>
      </c>
      <c r="K119" s="7" t="str">
        <f t="shared" si="10"/>
        <v>IG3</v>
      </c>
      <c r="L119" s="5">
        <v>0</v>
      </c>
      <c r="M119" s="5">
        <v>0</v>
      </c>
      <c r="N119" s="5">
        <v>0</v>
      </c>
      <c r="O119" s="5">
        <v>0</v>
      </c>
    </row>
    <row r="120" spans="1:15" ht="28.5">
      <c r="A120" s="29">
        <v>13</v>
      </c>
      <c r="B120" s="29">
        <v>13.8</v>
      </c>
      <c r="C120" s="30" t="s">
        <v>262</v>
      </c>
      <c r="D120" s="31" t="s">
        <v>79</v>
      </c>
      <c r="E120" s="37" t="s">
        <v>48</v>
      </c>
      <c r="F120" s="33" t="s">
        <v>474</v>
      </c>
      <c r="G120" s="30" t="s">
        <v>261</v>
      </c>
      <c r="H120" s="29"/>
      <c r="I120" s="29"/>
      <c r="J120" s="36" t="s">
        <v>26</v>
      </c>
      <c r="K120" s="7" t="str">
        <f t="shared" si="10"/>
        <v>IG3</v>
      </c>
      <c r="L120" s="5">
        <v>0</v>
      </c>
      <c r="M120" s="5">
        <v>0</v>
      </c>
      <c r="N120" s="5">
        <v>0</v>
      </c>
      <c r="O120" s="5">
        <v>0</v>
      </c>
    </row>
    <row r="121" spans="1:15" ht="28.5">
      <c r="A121" s="29">
        <v>13</v>
      </c>
      <c r="B121" s="29">
        <v>13.9</v>
      </c>
      <c r="C121" s="30" t="s">
        <v>264</v>
      </c>
      <c r="D121" s="31" t="s">
        <v>22</v>
      </c>
      <c r="E121" s="37" t="s">
        <v>48</v>
      </c>
      <c r="F121" s="33" t="s">
        <v>473</v>
      </c>
      <c r="G121" s="30" t="s">
        <v>263</v>
      </c>
      <c r="H121" s="29"/>
      <c r="I121" s="29"/>
      <c r="J121" s="36" t="s">
        <v>26</v>
      </c>
      <c r="K121" s="7" t="str">
        <f t="shared" si="10"/>
        <v>IG3</v>
      </c>
      <c r="L121" s="5">
        <v>0</v>
      </c>
      <c r="M121" s="5">
        <v>0</v>
      </c>
      <c r="N121" s="5">
        <v>0</v>
      </c>
      <c r="O121" s="5">
        <v>0</v>
      </c>
    </row>
    <row r="122" spans="1:15" ht="28.5">
      <c r="A122" s="29">
        <v>13</v>
      </c>
      <c r="B122" s="44">
        <v>13.1</v>
      </c>
      <c r="C122" s="30" t="s">
        <v>266</v>
      </c>
      <c r="D122" s="31" t="s">
        <v>79</v>
      </c>
      <c r="E122" s="37" t="s">
        <v>48</v>
      </c>
      <c r="F122" s="33" t="s">
        <v>474</v>
      </c>
      <c r="G122" s="30" t="s">
        <v>265</v>
      </c>
      <c r="H122" s="29"/>
      <c r="I122" s="29"/>
      <c r="J122" s="36" t="s">
        <v>26</v>
      </c>
      <c r="K122" s="7" t="str">
        <f t="shared" si="10"/>
        <v>IG3</v>
      </c>
      <c r="L122" s="5">
        <v>0</v>
      </c>
      <c r="M122" s="5">
        <v>0</v>
      </c>
      <c r="N122" s="5">
        <v>0</v>
      </c>
      <c r="O122" s="5">
        <v>0</v>
      </c>
    </row>
    <row r="123" spans="1:15" ht="28.5">
      <c r="A123" s="29">
        <v>13</v>
      </c>
      <c r="B123" s="29">
        <v>13.11</v>
      </c>
      <c r="C123" s="30" t="s">
        <v>268</v>
      </c>
      <c r="D123" s="31" t="s">
        <v>79</v>
      </c>
      <c r="E123" s="37" t="s">
        <v>30</v>
      </c>
      <c r="F123" s="33" t="s">
        <v>465</v>
      </c>
      <c r="G123" s="30" t="s">
        <v>267</v>
      </c>
      <c r="H123" s="29"/>
      <c r="I123" s="29"/>
      <c r="J123" s="36" t="s">
        <v>26</v>
      </c>
      <c r="K123" s="7" t="str">
        <f t="shared" si="10"/>
        <v>IG3</v>
      </c>
      <c r="L123" s="5">
        <v>0</v>
      </c>
      <c r="M123" s="5">
        <v>0</v>
      </c>
      <c r="N123" s="5" t="s">
        <v>397</v>
      </c>
      <c r="O123" s="5" t="s">
        <v>397</v>
      </c>
    </row>
    <row r="124" spans="1:15" ht="30">
      <c r="A124" s="25">
        <v>14</v>
      </c>
      <c r="B124" s="25">
        <v>14</v>
      </c>
      <c r="C124" s="28" t="s">
        <v>270</v>
      </c>
      <c r="D124" s="27"/>
      <c r="E124" s="25"/>
      <c r="F124" s="38"/>
      <c r="G124" s="28" t="s">
        <v>269</v>
      </c>
      <c r="H124" s="28"/>
      <c r="I124" s="28"/>
      <c r="J124" s="28"/>
      <c r="K124" s="25"/>
      <c r="L124" s="25"/>
      <c r="M124" s="25"/>
      <c r="N124" s="25"/>
      <c r="O124" s="25"/>
    </row>
    <row r="125" spans="1:15" ht="57">
      <c r="A125" s="29">
        <v>14</v>
      </c>
      <c r="B125" s="29">
        <v>14.1</v>
      </c>
      <c r="C125" s="30" t="s">
        <v>273</v>
      </c>
      <c r="D125" s="31" t="s">
        <v>271</v>
      </c>
      <c r="E125" s="37" t="s">
        <v>48</v>
      </c>
      <c r="F125" s="33" t="s">
        <v>485</v>
      </c>
      <c r="G125" s="30" t="s">
        <v>272</v>
      </c>
      <c r="H125" s="34" t="s">
        <v>26</v>
      </c>
      <c r="I125" s="35" t="s">
        <v>26</v>
      </c>
      <c r="J125" s="36" t="s">
        <v>26</v>
      </c>
      <c r="K125" s="7" t="str">
        <f t="shared" ref="K125:K133" si="11">IF(ISBLANK(H125),IF(ISBLANK(I125),"IG3","IG2"),"IG1")</f>
        <v>IG1</v>
      </c>
      <c r="L125" s="5">
        <v>0</v>
      </c>
      <c r="M125" s="5">
        <v>0</v>
      </c>
      <c r="N125" s="5" t="s">
        <v>397</v>
      </c>
      <c r="O125" s="5" t="s">
        <v>397</v>
      </c>
    </row>
    <row r="126" spans="1:15" ht="42.75">
      <c r="A126" s="29">
        <v>14</v>
      </c>
      <c r="B126" s="29">
        <v>14.2</v>
      </c>
      <c r="C126" s="30" t="s">
        <v>275</v>
      </c>
      <c r="D126" s="31" t="s">
        <v>271</v>
      </c>
      <c r="E126" s="37" t="s">
        <v>48</v>
      </c>
      <c r="F126" s="33" t="s">
        <v>485</v>
      </c>
      <c r="G126" s="30" t="s">
        <v>274</v>
      </c>
      <c r="H126" s="34" t="s">
        <v>26</v>
      </c>
      <c r="I126" s="35" t="s">
        <v>26</v>
      </c>
      <c r="J126" s="36" t="s">
        <v>26</v>
      </c>
      <c r="K126" s="7" t="str">
        <f t="shared" si="11"/>
        <v>IG1</v>
      </c>
      <c r="L126" s="5">
        <v>0</v>
      </c>
      <c r="M126" s="5">
        <v>0</v>
      </c>
      <c r="N126" s="5" t="s">
        <v>397</v>
      </c>
      <c r="O126" s="5" t="s">
        <v>397</v>
      </c>
    </row>
    <row r="127" spans="1:15" ht="28.5">
      <c r="A127" s="29">
        <v>14</v>
      </c>
      <c r="B127" s="29">
        <v>14.3</v>
      </c>
      <c r="C127" s="30" t="s">
        <v>277</v>
      </c>
      <c r="D127" s="31" t="s">
        <v>271</v>
      </c>
      <c r="E127" s="37" t="s">
        <v>48</v>
      </c>
      <c r="F127" s="33" t="s">
        <v>485</v>
      </c>
      <c r="G127" s="30" t="s">
        <v>276</v>
      </c>
      <c r="H127" s="34" t="s">
        <v>26</v>
      </c>
      <c r="I127" s="35" t="s">
        <v>26</v>
      </c>
      <c r="J127" s="36" t="s">
        <v>26</v>
      </c>
      <c r="K127" s="7" t="str">
        <f t="shared" si="11"/>
        <v>IG1</v>
      </c>
      <c r="L127" s="5">
        <v>0</v>
      </c>
      <c r="M127" s="5">
        <v>0</v>
      </c>
      <c r="N127" s="5" t="s">
        <v>397</v>
      </c>
      <c r="O127" s="5" t="s">
        <v>397</v>
      </c>
    </row>
    <row r="128" spans="1:15" ht="57">
      <c r="A128" s="29">
        <v>14</v>
      </c>
      <c r="B128" s="29">
        <v>14.4</v>
      </c>
      <c r="C128" s="30" t="s">
        <v>279</v>
      </c>
      <c r="D128" s="31" t="s">
        <v>271</v>
      </c>
      <c r="E128" s="37" t="s">
        <v>48</v>
      </c>
      <c r="F128" s="33" t="s">
        <v>485</v>
      </c>
      <c r="G128" s="30" t="s">
        <v>278</v>
      </c>
      <c r="H128" s="34" t="s">
        <v>26</v>
      </c>
      <c r="I128" s="35" t="s">
        <v>26</v>
      </c>
      <c r="J128" s="36" t="s">
        <v>26</v>
      </c>
      <c r="K128" s="7" t="str">
        <f t="shared" si="11"/>
        <v>IG1</v>
      </c>
      <c r="L128" s="5">
        <v>0</v>
      </c>
      <c r="M128" s="5">
        <v>0</v>
      </c>
      <c r="N128" s="5" t="s">
        <v>397</v>
      </c>
      <c r="O128" s="5" t="s">
        <v>397</v>
      </c>
    </row>
    <row r="129" spans="1:15" ht="42.75">
      <c r="A129" s="29">
        <v>14</v>
      </c>
      <c r="B129" s="29">
        <v>14.5</v>
      </c>
      <c r="C129" s="40" t="s">
        <v>281</v>
      </c>
      <c r="D129" s="31" t="s">
        <v>271</v>
      </c>
      <c r="E129" s="37" t="s">
        <v>48</v>
      </c>
      <c r="F129" s="33" t="s">
        <v>485</v>
      </c>
      <c r="G129" s="30" t="s">
        <v>280</v>
      </c>
      <c r="H129" s="34" t="s">
        <v>26</v>
      </c>
      <c r="I129" s="35" t="s">
        <v>26</v>
      </c>
      <c r="J129" s="36" t="s">
        <v>26</v>
      </c>
      <c r="K129" s="7" t="str">
        <f t="shared" si="11"/>
        <v>IG1</v>
      </c>
      <c r="L129" s="5">
        <v>0</v>
      </c>
      <c r="M129" s="5">
        <v>0</v>
      </c>
      <c r="N129" s="5" t="s">
        <v>397</v>
      </c>
      <c r="O129" s="5" t="s">
        <v>397</v>
      </c>
    </row>
    <row r="130" spans="1:15" ht="42.75">
      <c r="A130" s="29">
        <v>14</v>
      </c>
      <c r="B130" s="29">
        <v>14.6</v>
      </c>
      <c r="C130" s="30" t="s">
        <v>283</v>
      </c>
      <c r="D130" s="31" t="s">
        <v>271</v>
      </c>
      <c r="E130" s="37" t="s">
        <v>48</v>
      </c>
      <c r="F130" s="33" t="s">
        <v>485</v>
      </c>
      <c r="G130" s="30" t="s">
        <v>282</v>
      </c>
      <c r="H130" s="34" t="s">
        <v>26</v>
      </c>
      <c r="I130" s="35" t="s">
        <v>26</v>
      </c>
      <c r="J130" s="36" t="s">
        <v>26</v>
      </c>
      <c r="K130" s="7" t="str">
        <f t="shared" si="11"/>
        <v>IG1</v>
      </c>
      <c r="L130" s="5">
        <v>0</v>
      </c>
      <c r="M130" s="5">
        <v>0</v>
      </c>
      <c r="N130" s="5" t="s">
        <v>397</v>
      </c>
      <c r="O130" s="5" t="s">
        <v>397</v>
      </c>
    </row>
    <row r="131" spans="1:15" ht="57">
      <c r="A131" s="29">
        <v>14</v>
      </c>
      <c r="B131" s="29">
        <v>14.7</v>
      </c>
      <c r="C131" s="30" t="s">
        <v>285</v>
      </c>
      <c r="D131" s="31" t="s">
        <v>271</v>
      </c>
      <c r="E131" s="37" t="s">
        <v>48</v>
      </c>
      <c r="F131" s="33" t="s">
        <v>485</v>
      </c>
      <c r="G131" s="40" t="s">
        <v>284</v>
      </c>
      <c r="H131" s="34" t="s">
        <v>26</v>
      </c>
      <c r="I131" s="35" t="s">
        <v>26</v>
      </c>
      <c r="J131" s="36" t="s">
        <v>26</v>
      </c>
      <c r="K131" s="7" t="str">
        <f t="shared" si="11"/>
        <v>IG1</v>
      </c>
      <c r="L131" s="5">
        <v>0</v>
      </c>
      <c r="M131" s="5">
        <v>0</v>
      </c>
      <c r="N131" s="5" t="s">
        <v>397</v>
      </c>
      <c r="O131" s="5" t="s">
        <v>397</v>
      </c>
    </row>
    <row r="132" spans="1:15" ht="57">
      <c r="A132" s="29">
        <v>14</v>
      </c>
      <c r="B132" s="29">
        <v>14.8</v>
      </c>
      <c r="C132" s="30" t="s">
        <v>287</v>
      </c>
      <c r="D132" s="31" t="s">
        <v>271</v>
      </c>
      <c r="E132" s="37" t="s">
        <v>48</v>
      </c>
      <c r="F132" s="33" t="s">
        <v>485</v>
      </c>
      <c r="G132" s="30" t="s">
        <v>286</v>
      </c>
      <c r="H132" s="34" t="s">
        <v>26</v>
      </c>
      <c r="I132" s="35" t="s">
        <v>26</v>
      </c>
      <c r="J132" s="36" t="s">
        <v>26</v>
      </c>
      <c r="K132" s="7" t="str">
        <f t="shared" si="11"/>
        <v>IG1</v>
      </c>
      <c r="L132" s="5">
        <v>0</v>
      </c>
      <c r="M132" s="5">
        <v>0</v>
      </c>
      <c r="N132" s="5" t="s">
        <v>397</v>
      </c>
      <c r="O132" s="5" t="s">
        <v>397</v>
      </c>
    </row>
    <row r="133" spans="1:15" ht="42.75">
      <c r="A133" s="29">
        <v>14</v>
      </c>
      <c r="B133" s="29">
        <v>14.9</v>
      </c>
      <c r="C133" s="40" t="s">
        <v>289</v>
      </c>
      <c r="D133" s="31" t="s">
        <v>271</v>
      </c>
      <c r="E133" s="37" t="s">
        <v>48</v>
      </c>
      <c r="F133" s="33" t="s">
        <v>485</v>
      </c>
      <c r="G133" s="30" t="s">
        <v>288</v>
      </c>
      <c r="H133" s="30"/>
      <c r="I133" s="35" t="s">
        <v>26</v>
      </c>
      <c r="J133" s="36" t="s">
        <v>26</v>
      </c>
      <c r="K133" s="7" t="str">
        <f t="shared" si="11"/>
        <v>IG2</v>
      </c>
      <c r="L133" s="5">
        <v>0</v>
      </c>
      <c r="M133" s="5">
        <v>0</v>
      </c>
      <c r="N133" s="5" t="s">
        <v>397</v>
      </c>
      <c r="O133" s="5" t="s">
        <v>397</v>
      </c>
    </row>
    <row r="134" spans="1:15" ht="45">
      <c r="A134" s="25">
        <v>15</v>
      </c>
      <c r="B134" s="25">
        <v>15</v>
      </c>
      <c r="C134" s="28" t="s">
        <v>291</v>
      </c>
      <c r="D134" s="27"/>
      <c r="E134" s="25"/>
      <c r="F134" s="38"/>
      <c r="G134" s="28" t="s">
        <v>290</v>
      </c>
      <c r="H134" s="28"/>
      <c r="I134" s="28"/>
      <c r="J134" s="28"/>
      <c r="K134" s="25"/>
      <c r="L134" s="25"/>
      <c r="M134" s="25"/>
      <c r="N134" s="25"/>
      <c r="O134" s="25"/>
    </row>
    <row r="135" spans="1:15" ht="42.75">
      <c r="A135" s="29">
        <v>15</v>
      </c>
      <c r="B135" s="29">
        <v>15.1</v>
      </c>
      <c r="C135" s="39" t="s">
        <v>293</v>
      </c>
      <c r="D135" s="31" t="s">
        <v>271</v>
      </c>
      <c r="E135" s="32" t="s">
        <v>23</v>
      </c>
      <c r="F135" s="33" t="s">
        <v>486</v>
      </c>
      <c r="G135" s="30" t="s">
        <v>292</v>
      </c>
      <c r="H135" s="34" t="s">
        <v>26</v>
      </c>
      <c r="I135" s="35" t="s">
        <v>26</v>
      </c>
      <c r="J135" s="36" t="s">
        <v>26</v>
      </c>
      <c r="K135" s="7" t="str">
        <f t="shared" ref="K135:K141" si="12">IF(ISBLANK(H135),IF(ISBLANK(I135),"IG3","IG2"),"IG1")</f>
        <v>IG1</v>
      </c>
      <c r="L135" s="5">
        <v>0</v>
      </c>
      <c r="M135" s="5">
        <v>0</v>
      </c>
      <c r="N135" s="5" t="s">
        <v>397</v>
      </c>
      <c r="O135" s="5" t="s">
        <v>397</v>
      </c>
    </row>
    <row r="136" spans="1:15" ht="42.75">
      <c r="A136" s="29">
        <v>15</v>
      </c>
      <c r="B136" s="29">
        <v>15.2</v>
      </c>
      <c r="C136" s="30" t="s">
        <v>295</v>
      </c>
      <c r="D136" s="31" t="s">
        <v>271</v>
      </c>
      <c r="E136" s="32" t="s">
        <v>23</v>
      </c>
      <c r="F136" s="33" t="s">
        <v>486</v>
      </c>
      <c r="G136" s="30" t="s">
        <v>294</v>
      </c>
      <c r="H136" s="30"/>
      <c r="I136" s="35" t="s">
        <v>26</v>
      </c>
      <c r="J136" s="36" t="s">
        <v>26</v>
      </c>
      <c r="K136" s="7" t="str">
        <f t="shared" si="12"/>
        <v>IG2</v>
      </c>
      <c r="L136" s="5">
        <v>0</v>
      </c>
      <c r="M136" s="5">
        <v>0</v>
      </c>
      <c r="N136" s="5" t="s">
        <v>397</v>
      </c>
      <c r="O136" s="5" t="s">
        <v>397</v>
      </c>
    </row>
    <row r="137" spans="1:15" ht="57">
      <c r="A137" s="29">
        <v>15</v>
      </c>
      <c r="B137" s="29">
        <v>15.3</v>
      </c>
      <c r="C137" s="30" t="s">
        <v>297</v>
      </c>
      <c r="D137" s="31" t="s">
        <v>271</v>
      </c>
      <c r="E137" s="32" t="s">
        <v>23</v>
      </c>
      <c r="F137" s="33" t="s">
        <v>486</v>
      </c>
      <c r="G137" s="30" t="s">
        <v>296</v>
      </c>
      <c r="H137" s="30"/>
      <c r="I137" s="35" t="s">
        <v>26</v>
      </c>
      <c r="J137" s="36" t="s">
        <v>26</v>
      </c>
      <c r="K137" s="7" t="str">
        <f t="shared" si="12"/>
        <v>IG2</v>
      </c>
      <c r="L137" s="5">
        <v>0</v>
      </c>
      <c r="M137" s="5">
        <v>0</v>
      </c>
      <c r="N137" s="5" t="s">
        <v>397</v>
      </c>
      <c r="O137" s="5" t="s">
        <v>397</v>
      </c>
    </row>
    <row r="138" spans="1:15" ht="71.25">
      <c r="A138" s="29">
        <v>15</v>
      </c>
      <c r="B138" s="29">
        <v>15.4</v>
      </c>
      <c r="C138" s="40" t="s">
        <v>299</v>
      </c>
      <c r="D138" s="31" t="s">
        <v>271</v>
      </c>
      <c r="E138" s="37" t="s">
        <v>48</v>
      </c>
      <c r="F138" s="33" t="s">
        <v>486</v>
      </c>
      <c r="G138" s="30" t="s">
        <v>298</v>
      </c>
      <c r="H138" s="30"/>
      <c r="I138" s="35" t="s">
        <v>26</v>
      </c>
      <c r="J138" s="36" t="s">
        <v>26</v>
      </c>
      <c r="K138" s="7" t="str">
        <f t="shared" si="12"/>
        <v>IG2</v>
      </c>
      <c r="L138" s="5">
        <v>0</v>
      </c>
      <c r="M138" s="5">
        <v>0</v>
      </c>
      <c r="N138" s="5" t="s">
        <v>397</v>
      </c>
      <c r="O138" s="5" t="s">
        <v>397</v>
      </c>
    </row>
    <row r="139" spans="1:15" ht="71.25">
      <c r="A139" s="29">
        <v>15</v>
      </c>
      <c r="B139" s="29">
        <v>15.5</v>
      </c>
      <c r="C139" s="39" t="s">
        <v>301</v>
      </c>
      <c r="D139" s="31" t="s">
        <v>271</v>
      </c>
      <c r="E139" s="32" t="s">
        <v>23</v>
      </c>
      <c r="F139" s="33" t="s">
        <v>486</v>
      </c>
      <c r="G139" s="30" t="s">
        <v>300</v>
      </c>
      <c r="H139" s="30"/>
      <c r="I139" s="30"/>
      <c r="J139" s="36" t="s">
        <v>26</v>
      </c>
      <c r="K139" s="7" t="str">
        <f t="shared" si="12"/>
        <v>IG3</v>
      </c>
      <c r="L139" s="5">
        <v>0</v>
      </c>
      <c r="M139" s="5">
        <v>0</v>
      </c>
      <c r="N139" s="5" t="s">
        <v>397</v>
      </c>
      <c r="O139" s="5" t="s">
        <v>397</v>
      </c>
    </row>
    <row r="140" spans="1:15" ht="42.75">
      <c r="A140" s="29">
        <v>15</v>
      </c>
      <c r="B140" s="29">
        <v>15.6</v>
      </c>
      <c r="C140" s="39" t="s">
        <v>303</v>
      </c>
      <c r="D140" s="31" t="s">
        <v>57</v>
      </c>
      <c r="E140" s="37" t="s">
        <v>30</v>
      </c>
      <c r="F140" s="33" t="s">
        <v>486</v>
      </c>
      <c r="G140" s="30" t="s">
        <v>302</v>
      </c>
      <c r="H140" s="30"/>
      <c r="I140" s="30"/>
      <c r="J140" s="36" t="s">
        <v>26</v>
      </c>
      <c r="K140" s="7" t="str">
        <f t="shared" si="12"/>
        <v>IG3</v>
      </c>
      <c r="L140" s="5">
        <v>0</v>
      </c>
      <c r="M140" s="5">
        <v>0</v>
      </c>
      <c r="N140" s="5" t="s">
        <v>397</v>
      </c>
      <c r="O140" s="5" t="s">
        <v>397</v>
      </c>
    </row>
    <row r="141" spans="1:15" ht="28.5">
      <c r="A141" s="29">
        <v>15</v>
      </c>
      <c r="B141" s="29">
        <v>15.7</v>
      </c>
      <c r="C141" s="39" t="s">
        <v>305</v>
      </c>
      <c r="D141" s="31" t="s">
        <v>57</v>
      </c>
      <c r="E141" s="37" t="s">
        <v>48</v>
      </c>
      <c r="F141" s="33" t="s">
        <v>486</v>
      </c>
      <c r="G141" s="30" t="s">
        <v>304</v>
      </c>
      <c r="H141" s="30"/>
      <c r="I141" s="30"/>
      <c r="J141" s="36" t="s">
        <v>26</v>
      </c>
      <c r="K141" s="7" t="str">
        <f t="shared" si="12"/>
        <v>IG3</v>
      </c>
      <c r="L141" s="5">
        <v>0</v>
      </c>
      <c r="M141" s="5">
        <v>0</v>
      </c>
      <c r="N141" s="5" t="s">
        <v>397</v>
      </c>
      <c r="O141" s="5" t="s">
        <v>397</v>
      </c>
    </row>
    <row r="142" spans="1:15" ht="30">
      <c r="A142" s="25" t="s">
        <v>14</v>
      </c>
      <c r="B142" s="25">
        <v>16</v>
      </c>
      <c r="C142" s="28" t="s">
        <v>307</v>
      </c>
      <c r="D142" s="27"/>
      <c r="E142" s="25"/>
      <c r="F142" s="38"/>
      <c r="G142" s="28" t="s">
        <v>306</v>
      </c>
      <c r="H142" s="25"/>
      <c r="I142" s="25"/>
      <c r="J142" s="25"/>
      <c r="K142" s="25"/>
      <c r="L142" s="25"/>
      <c r="M142" s="25"/>
      <c r="N142" s="25"/>
      <c r="O142" s="25"/>
    </row>
    <row r="143" spans="1:15" ht="57">
      <c r="A143" s="29">
        <v>16</v>
      </c>
      <c r="B143" s="29">
        <v>16.100000000000001</v>
      </c>
      <c r="C143" s="41" t="s">
        <v>309</v>
      </c>
      <c r="D143" s="31" t="s">
        <v>39</v>
      </c>
      <c r="E143" s="37" t="s">
        <v>48</v>
      </c>
      <c r="F143" s="33" t="s">
        <v>487</v>
      </c>
      <c r="G143" s="30" t="s">
        <v>308</v>
      </c>
      <c r="H143" s="30"/>
      <c r="I143" s="35" t="s">
        <v>26</v>
      </c>
      <c r="J143" s="36" t="s">
        <v>26</v>
      </c>
      <c r="K143" s="7" t="str">
        <f t="shared" ref="K143:K156" si="13">IF(ISBLANK(H143),IF(ISBLANK(I143),"IG3","IG2"),"IG1")</f>
        <v>IG2</v>
      </c>
      <c r="L143" s="5">
        <v>0</v>
      </c>
      <c r="M143" s="5">
        <v>0</v>
      </c>
      <c r="N143" s="5" t="s">
        <v>397</v>
      </c>
      <c r="O143" s="5" t="s">
        <v>397</v>
      </c>
    </row>
    <row r="144" spans="1:15" ht="142.5">
      <c r="A144" s="29">
        <v>16</v>
      </c>
      <c r="B144" s="29">
        <v>16.2</v>
      </c>
      <c r="C144" s="39" t="s">
        <v>311</v>
      </c>
      <c r="D144" s="31" t="s">
        <v>39</v>
      </c>
      <c r="E144" s="37" t="s">
        <v>48</v>
      </c>
      <c r="F144" s="33" t="s">
        <v>487</v>
      </c>
      <c r="G144" s="30" t="s">
        <v>310</v>
      </c>
      <c r="H144" s="30"/>
      <c r="I144" s="35" t="s">
        <v>26</v>
      </c>
      <c r="J144" s="36" t="s">
        <v>26</v>
      </c>
      <c r="K144" s="7" t="str">
        <f t="shared" si="13"/>
        <v>IG2</v>
      </c>
      <c r="L144" s="5">
        <v>0</v>
      </c>
      <c r="M144" s="5">
        <v>0</v>
      </c>
      <c r="N144" s="5" t="s">
        <v>397</v>
      </c>
      <c r="O144" s="5" t="s">
        <v>397</v>
      </c>
    </row>
    <row r="145" spans="1:15" ht="42.75">
      <c r="A145" s="29">
        <v>16</v>
      </c>
      <c r="B145" s="29">
        <v>16.3</v>
      </c>
      <c r="C145" s="40" t="s">
        <v>313</v>
      </c>
      <c r="D145" s="31" t="s">
        <v>39</v>
      </c>
      <c r="E145" s="37" t="s">
        <v>48</v>
      </c>
      <c r="F145" s="33" t="s">
        <v>487</v>
      </c>
      <c r="G145" s="30" t="s">
        <v>312</v>
      </c>
      <c r="H145" s="30"/>
      <c r="I145" s="35" t="s">
        <v>26</v>
      </c>
      <c r="J145" s="36" t="s">
        <v>26</v>
      </c>
      <c r="K145" s="7" t="str">
        <f t="shared" si="13"/>
        <v>IG2</v>
      </c>
      <c r="L145" s="5">
        <v>0</v>
      </c>
      <c r="M145" s="5">
        <v>0</v>
      </c>
      <c r="N145" s="5" t="s">
        <v>397</v>
      </c>
      <c r="O145" s="5" t="s">
        <v>397</v>
      </c>
    </row>
    <row r="146" spans="1:15" ht="57">
      <c r="A146" s="29">
        <v>16</v>
      </c>
      <c r="B146" s="29">
        <v>16.399999999999999</v>
      </c>
      <c r="C146" s="41" t="s">
        <v>314</v>
      </c>
      <c r="D146" s="31" t="s">
        <v>39</v>
      </c>
      <c r="E146" s="37" t="s">
        <v>48</v>
      </c>
      <c r="F146" s="33" t="s">
        <v>487</v>
      </c>
      <c r="G146" s="30" t="s">
        <v>516</v>
      </c>
      <c r="H146" s="30"/>
      <c r="I146" s="35" t="s">
        <v>26</v>
      </c>
      <c r="J146" s="36" t="s">
        <v>26</v>
      </c>
      <c r="K146" s="7" t="str">
        <f t="shared" si="13"/>
        <v>IG2</v>
      </c>
      <c r="L146" s="5">
        <v>0</v>
      </c>
      <c r="M146" s="5">
        <v>0</v>
      </c>
      <c r="N146" s="5" t="s">
        <v>397</v>
      </c>
      <c r="O146" s="5" t="s">
        <v>397</v>
      </c>
    </row>
    <row r="147" spans="1:15" ht="42.75">
      <c r="A147" s="29">
        <v>16</v>
      </c>
      <c r="B147" s="29">
        <v>16.5</v>
      </c>
      <c r="C147" s="30" t="s">
        <v>316</v>
      </c>
      <c r="D147" s="31" t="s">
        <v>39</v>
      </c>
      <c r="E147" s="37" t="s">
        <v>48</v>
      </c>
      <c r="F147" s="33" t="s">
        <v>487</v>
      </c>
      <c r="G147" s="30" t="s">
        <v>315</v>
      </c>
      <c r="H147" s="30"/>
      <c r="I147" s="35" t="s">
        <v>26</v>
      </c>
      <c r="J147" s="36" t="s">
        <v>26</v>
      </c>
      <c r="K147" s="7" t="str">
        <f t="shared" si="13"/>
        <v>IG2</v>
      </c>
      <c r="L147" s="5">
        <v>0</v>
      </c>
      <c r="M147" s="5">
        <v>0</v>
      </c>
      <c r="N147" s="5" t="s">
        <v>397</v>
      </c>
      <c r="O147" s="5" t="s">
        <v>397</v>
      </c>
    </row>
    <row r="148" spans="1:15" ht="71.25">
      <c r="A148" s="29">
        <v>16</v>
      </c>
      <c r="B148" s="29">
        <v>16.600000000000001</v>
      </c>
      <c r="C148" s="30" t="s">
        <v>318</v>
      </c>
      <c r="D148" s="31" t="s">
        <v>39</v>
      </c>
      <c r="E148" s="37" t="s">
        <v>48</v>
      </c>
      <c r="F148" s="33" t="s">
        <v>487</v>
      </c>
      <c r="G148" s="30" t="s">
        <v>317</v>
      </c>
      <c r="H148" s="30"/>
      <c r="I148" s="35" t="s">
        <v>26</v>
      </c>
      <c r="J148" s="36" t="s">
        <v>26</v>
      </c>
      <c r="K148" s="7" t="str">
        <f t="shared" si="13"/>
        <v>IG2</v>
      </c>
      <c r="L148" s="5">
        <v>0</v>
      </c>
      <c r="M148" s="5">
        <v>0</v>
      </c>
      <c r="N148" s="5" t="s">
        <v>397</v>
      </c>
      <c r="O148" s="5" t="s">
        <v>397</v>
      </c>
    </row>
    <row r="149" spans="1:15" ht="57">
      <c r="A149" s="29">
        <v>16</v>
      </c>
      <c r="B149" s="29">
        <v>16.7</v>
      </c>
      <c r="C149" s="30" t="s">
        <v>320</v>
      </c>
      <c r="D149" s="31" t="s">
        <v>39</v>
      </c>
      <c r="E149" s="37" t="s">
        <v>48</v>
      </c>
      <c r="F149" s="33" t="s">
        <v>472</v>
      </c>
      <c r="G149" s="30" t="s">
        <v>319</v>
      </c>
      <c r="H149" s="30"/>
      <c r="I149" s="35" t="s">
        <v>26</v>
      </c>
      <c r="J149" s="36" t="s">
        <v>26</v>
      </c>
      <c r="K149" s="7" t="str">
        <f t="shared" si="13"/>
        <v>IG2</v>
      </c>
      <c r="L149" s="5">
        <v>0</v>
      </c>
      <c r="M149" s="5">
        <v>0</v>
      </c>
      <c r="N149" s="5" t="s">
        <v>397</v>
      </c>
      <c r="O149" s="5" t="s">
        <v>397</v>
      </c>
    </row>
    <row r="150" spans="1:15" ht="28.5">
      <c r="A150" s="29">
        <v>16</v>
      </c>
      <c r="B150" s="29">
        <v>16.8</v>
      </c>
      <c r="C150" s="30" t="s">
        <v>322</v>
      </c>
      <c r="D150" s="31" t="s">
        <v>39</v>
      </c>
      <c r="E150" s="37" t="s">
        <v>48</v>
      </c>
      <c r="F150" s="33" t="s">
        <v>487</v>
      </c>
      <c r="G150" s="30" t="s">
        <v>321</v>
      </c>
      <c r="H150" s="30"/>
      <c r="I150" s="35" t="s">
        <v>26</v>
      </c>
      <c r="J150" s="36" t="s">
        <v>26</v>
      </c>
      <c r="K150" s="7" t="str">
        <f t="shared" si="13"/>
        <v>IG2</v>
      </c>
      <c r="L150" s="5">
        <v>0</v>
      </c>
      <c r="M150" s="5">
        <v>0</v>
      </c>
      <c r="N150" s="5" t="s">
        <v>397</v>
      </c>
      <c r="O150" s="5" t="s">
        <v>397</v>
      </c>
    </row>
    <row r="151" spans="1:15" ht="57">
      <c r="A151" s="29">
        <v>16</v>
      </c>
      <c r="B151" s="29">
        <v>16.899999999999999</v>
      </c>
      <c r="C151" s="30" t="s">
        <v>324</v>
      </c>
      <c r="D151" s="31" t="s">
        <v>39</v>
      </c>
      <c r="E151" s="37" t="s">
        <v>48</v>
      </c>
      <c r="F151" s="33" t="s">
        <v>485</v>
      </c>
      <c r="G151" s="30" t="s">
        <v>323</v>
      </c>
      <c r="H151" s="30"/>
      <c r="I151" s="35" t="s">
        <v>26</v>
      </c>
      <c r="J151" s="36" t="s">
        <v>26</v>
      </c>
      <c r="K151" s="7" t="str">
        <f t="shared" si="13"/>
        <v>IG2</v>
      </c>
      <c r="L151" s="5">
        <v>0</v>
      </c>
      <c r="M151" s="5">
        <v>0</v>
      </c>
      <c r="N151" s="5" t="s">
        <v>397</v>
      </c>
      <c r="O151" s="5" t="s">
        <v>397</v>
      </c>
    </row>
    <row r="152" spans="1:15" ht="85.5">
      <c r="A152" s="29">
        <v>16</v>
      </c>
      <c r="B152" s="42">
        <v>16.100000000000001</v>
      </c>
      <c r="C152" s="30" t="s">
        <v>326</v>
      </c>
      <c r="D152" s="31" t="s">
        <v>39</v>
      </c>
      <c r="E152" s="37" t="s">
        <v>48</v>
      </c>
      <c r="F152" s="33" t="s">
        <v>487</v>
      </c>
      <c r="G152" s="30" t="s">
        <v>325</v>
      </c>
      <c r="H152" s="30"/>
      <c r="I152" s="35" t="s">
        <v>26</v>
      </c>
      <c r="J152" s="36" t="s">
        <v>26</v>
      </c>
      <c r="K152" s="7" t="str">
        <f t="shared" si="13"/>
        <v>IG2</v>
      </c>
      <c r="L152" s="5">
        <v>0</v>
      </c>
      <c r="M152" s="5">
        <v>0</v>
      </c>
      <c r="N152" s="5" t="s">
        <v>397</v>
      </c>
      <c r="O152" s="5" t="s">
        <v>397</v>
      </c>
    </row>
    <row r="153" spans="1:15" ht="85.5">
      <c r="A153" s="29">
        <v>16</v>
      </c>
      <c r="B153" s="29">
        <v>16.11</v>
      </c>
      <c r="C153" s="30" t="s">
        <v>328</v>
      </c>
      <c r="D153" s="31" t="s">
        <v>39</v>
      </c>
      <c r="E153" s="37" t="s">
        <v>48</v>
      </c>
      <c r="F153" s="33" t="s">
        <v>487</v>
      </c>
      <c r="G153" s="30" t="s">
        <v>327</v>
      </c>
      <c r="H153" s="30"/>
      <c r="I153" s="35" t="s">
        <v>26</v>
      </c>
      <c r="J153" s="36" t="s">
        <v>26</v>
      </c>
      <c r="K153" s="7" t="str">
        <f t="shared" si="13"/>
        <v>IG2</v>
      </c>
      <c r="L153" s="5">
        <v>0</v>
      </c>
      <c r="M153" s="5">
        <v>0</v>
      </c>
      <c r="N153" s="5" t="s">
        <v>397</v>
      </c>
      <c r="O153" s="5" t="s">
        <v>397</v>
      </c>
    </row>
    <row r="154" spans="1:15" ht="28.5">
      <c r="A154" s="29">
        <v>16</v>
      </c>
      <c r="B154" s="29">
        <v>16.12</v>
      </c>
      <c r="C154" s="40" t="s">
        <v>330</v>
      </c>
      <c r="D154" s="31" t="s">
        <v>39</v>
      </c>
      <c r="E154" s="37" t="s">
        <v>48</v>
      </c>
      <c r="F154" s="33" t="s">
        <v>488</v>
      </c>
      <c r="G154" s="30" t="s">
        <v>329</v>
      </c>
      <c r="H154" s="30"/>
      <c r="I154" s="30"/>
      <c r="J154" s="36" t="s">
        <v>26</v>
      </c>
      <c r="K154" s="7" t="str">
        <f t="shared" si="13"/>
        <v>IG3</v>
      </c>
      <c r="L154" s="5">
        <v>0</v>
      </c>
      <c r="M154" s="5">
        <v>0</v>
      </c>
      <c r="N154" s="5">
        <v>0</v>
      </c>
      <c r="O154" s="5">
        <v>0</v>
      </c>
    </row>
    <row r="155" spans="1:15" ht="57">
      <c r="A155" s="29">
        <v>16</v>
      </c>
      <c r="B155" s="29">
        <v>16.13</v>
      </c>
      <c r="C155" s="30" t="s">
        <v>332</v>
      </c>
      <c r="D155" s="31" t="s">
        <v>39</v>
      </c>
      <c r="E155" s="37" t="s">
        <v>48</v>
      </c>
      <c r="F155" s="33" t="s">
        <v>489</v>
      </c>
      <c r="G155" s="30" t="s">
        <v>331</v>
      </c>
      <c r="H155" s="30"/>
      <c r="I155" s="30"/>
      <c r="J155" s="36" t="s">
        <v>26</v>
      </c>
      <c r="K155" s="7" t="str">
        <f t="shared" si="13"/>
        <v>IG3</v>
      </c>
      <c r="L155" s="5">
        <v>0</v>
      </c>
      <c r="M155" s="5">
        <v>0</v>
      </c>
      <c r="N155" s="5" t="s">
        <v>397</v>
      </c>
      <c r="O155" s="5" t="s">
        <v>397</v>
      </c>
    </row>
    <row r="156" spans="1:15" ht="57">
      <c r="A156" s="29">
        <v>16</v>
      </c>
      <c r="B156" s="29">
        <v>16.14</v>
      </c>
      <c r="C156" s="30" t="s">
        <v>334</v>
      </c>
      <c r="D156" s="31" t="s">
        <v>39</v>
      </c>
      <c r="E156" s="37" t="s">
        <v>48</v>
      </c>
      <c r="F156" s="33" t="s">
        <v>487</v>
      </c>
      <c r="G156" s="30" t="s">
        <v>333</v>
      </c>
      <c r="H156" s="30"/>
      <c r="I156" s="30"/>
      <c r="J156" s="36" t="s">
        <v>26</v>
      </c>
      <c r="K156" s="7" t="str">
        <f t="shared" si="13"/>
        <v>IG3</v>
      </c>
      <c r="L156" s="5">
        <v>0</v>
      </c>
      <c r="M156" s="5">
        <v>0</v>
      </c>
      <c r="N156" s="5" t="s">
        <v>397</v>
      </c>
      <c r="O156" s="5" t="s">
        <v>397</v>
      </c>
    </row>
    <row r="157" spans="1:15" ht="45">
      <c r="A157" s="25">
        <v>17</v>
      </c>
      <c r="B157" s="25">
        <v>17</v>
      </c>
      <c r="C157" s="28" t="s">
        <v>336</v>
      </c>
      <c r="D157" s="27"/>
      <c r="E157" s="25"/>
      <c r="F157" s="38"/>
      <c r="G157" s="28" t="s">
        <v>335</v>
      </c>
      <c r="H157" s="25"/>
      <c r="I157" s="25"/>
      <c r="J157" s="25"/>
      <c r="K157" s="25"/>
      <c r="L157" s="25"/>
      <c r="M157" s="25"/>
      <c r="N157" s="25"/>
      <c r="O157" s="25"/>
    </row>
    <row r="158" spans="1:15" ht="85.5">
      <c r="A158" s="29">
        <v>17</v>
      </c>
      <c r="B158" s="29">
        <v>17.100000000000001</v>
      </c>
      <c r="C158" s="30" t="s">
        <v>338</v>
      </c>
      <c r="D158" s="31" t="s">
        <v>271</v>
      </c>
      <c r="E158" s="37" t="s">
        <v>27</v>
      </c>
      <c r="F158" s="33" t="s">
        <v>490</v>
      </c>
      <c r="G158" s="30" t="s">
        <v>337</v>
      </c>
      <c r="H158" s="34" t="s">
        <v>26</v>
      </c>
      <c r="I158" s="35" t="s">
        <v>26</v>
      </c>
      <c r="J158" s="36" t="s">
        <v>26</v>
      </c>
      <c r="K158" s="7" t="str">
        <f t="shared" ref="K158:K166" si="14">IF(ISBLANK(H158),IF(ISBLANK(I158),"IG3","IG2"),"IG1")</f>
        <v>IG1</v>
      </c>
      <c r="L158" s="5">
        <v>0</v>
      </c>
      <c r="M158" s="5">
        <v>0</v>
      </c>
      <c r="N158" s="5" t="s">
        <v>397</v>
      </c>
      <c r="O158" s="5" t="s">
        <v>397</v>
      </c>
    </row>
    <row r="159" spans="1:15" ht="57">
      <c r="A159" s="29">
        <v>17</v>
      </c>
      <c r="B159" s="29">
        <v>17.2</v>
      </c>
      <c r="C159" s="30" t="s">
        <v>340</v>
      </c>
      <c r="D159" s="31" t="s">
        <v>271</v>
      </c>
      <c r="E159" s="37" t="s">
        <v>27</v>
      </c>
      <c r="F159" s="33" t="s">
        <v>490</v>
      </c>
      <c r="G159" s="30" t="s">
        <v>339</v>
      </c>
      <c r="H159" s="34" t="s">
        <v>26</v>
      </c>
      <c r="I159" s="35" t="s">
        <v>26</v>
      </c>
      <c r="J159" s="36" t="s">
        <v>26</v>
      </c>
      <c r="K159" s="7" t="str">
        <f t="shared" si="14"/>
        <v>IG1</v>
      </c>
      <c r="L159" s="5">
        <v>0</v>
      </c>
      <c r="M159" s="5">
        <v>0</v>
      </c>
      <c r="N159" s="5" t="s">
        <v>397</v>
      </c>
      <c r="O159" s="5" t="s">
        <v>397</v>
      </c>
    </row>
    <row r="160" spans="1:15" ht="57">
      <c r="A160" s="29">
        <v>17</v>
      </c>
      <c r="B160" s="29">
        <v>17.3</v>
      </c>
      <c r="C160" s="30" t="s">
        <v>342</v>
      </c>
      <c r="D160" s="31" t="s">
        <v>271</v>
      </c>
      <c r="E160" s="37" t="s">
        <v>27</v>
      </c>
      <c r="F160" s="33" t="s">
        <v>490</v>
      </c>
      <c r="G160" s="30" t="s">
        <v>341</v>
      </c>
      <c r="H160" s="34" t="s">
        <v>26</v>
      </c>
      <c r="I160" s="35" t="s">
        <v>26</v>
      </c>
      <c r="J160" s="36" t="s">
        <v>26</v>
      </c>
      <c r="K160" s="7" t="str">
        <f t="shared" si="14"/>
        <v>IG1</v>
      </c>
      <c r="L160" s="5">
        <v>0</v>
      </c>
      <c r="M160" s="5">
        <v>0</v>
      </c>
      <c r="N160" s="5" t="s">
        <v>397</v>
      </c>
      <c r="O160" s="5" t="s">
        <v>397</v>
      </c>
    </row>
    <row r="161" spans="1:16" ht="42.75">
      <c r="A161" s="29">
        <v>17</v>
      </c>
      <c r="B161" s="29">
        <v>17.399999999999999</v>
      </c>
      <c r="C161" s="30" t="s">
        <v>344</v>
      </c>
      <c r="D161" s="31" t="s">
        <v>271</v>
      </c>
      <c r="E161" s="37" t="s">
        <v>27</v>
      </c>
      <c r="F161" s="33" t="s">
        <v>490</v>
      </c>
      <c r="G161" s="30" t="s">
        <v>343</v>
      </c>
      <c r="H161" s="30"/>
      <c r="I161" s="35" t="s">
        <v>26</v>
      </c>
      <c r="J161" s="36" t="s">
        <v>26</v>
      </c>
      <c r="K161" s="7" t="str">
        <f t="shared" si="14"/>
        <v>IG2</v>
      </c>
      <c r="L161" s="5">
        <v>0</v>
      </c>
      <c r="M161" s="5">
        <v>0</v>
      </c>
      <c r="N161" s="5" t="s">
        <v>397</v>
      </c>
      <c r="O161" s="5" t="s">
        <v>397</v>
      </c>
    </row>
    <row r="162" spans="1:16" ht="42.75">
      <c r="A162" s="29">
        <v>17</v>
      </c>
      <c r="B162" s="29">
        <v>17.5</v>
      </c>
      <c r="C162" s="40" t="s">
        <v>346</v>
      </c>
      <c r="D162" s="31" t="s">
        <v>271</v>
      </c>
      <c r="E162" s="37" t="s">
        <v>27</v>
      </c>
      <c r="F162" s="33" t="s">
        <v>490</v>
      </c>
      <c r="G162" s="30" t="s">
        <v>345</v>
      </c>
      <c r="H162" s="30"/>
      <c r="I162" s="35" t="s">
        <v>26</v>
      </c>
      <c r="J162" s="36" t="s">
        <v>26</v>
      </c>
      <c r="K162" s="7" t="str">
        <f t="shared" si="14"/>
        <v>IG2</v>
      </c>
      <c r="L162" s="5">
        <v>0</v>
      </c>
      <c r="M162" s="5">
        <v>0</v>
      </c>
      <c r="N162" s="5" t="s">
        <v>397</v>
      </c>
      <c r="O162" s="5" t="s">
        <v>397</v>
      </c>
    </row>
    <row r="163" spans="1:16" ht="57">
      <c r="A163" s="29">
        <v>17</v>
      </c>
      <c r="B163" s="29">
        <v>17.600000000000001</v>
      </c>
      <c r="C163" s="30" t="s">
        <v>348</v>
      </c>
      <c r="D163" s="31" t="s">
        <v>271</v>
      </c>
      <c r="E163" s="37" t="s">
        <v>27</v>
      </c>
      <c r="F163" s="33" t="s">
        <v>490</v>
      </c>
      <c r="G163" s="30" t="s">
        <v>347</v>
      </c>
      <c r="H163" s="30"/>
      <c r="I163" s="35" t="s">
        <v>26</v>
      </c>
      <c r="J163" s="36" t="s">
        <v>26</v>
      </c>
      <c r="K163" s="7" t="str">
        <f t="shared" si="14"/>
        <v>IG2</v>
      </c>
      <c r="L163" s="5">
        <v>0</v>
      </c>
      <c r="M163" s="5">
        <v>0</v>
      </c>
      <c r="N163" s="5" t="s">
        <v>397</v>
      </c>
      <c r="O163" s="5" t="s">
        <v>397</v>
      </c>
    </row>
    <row r="164" spans="1:16" ht="42.75">
      <c r="A164" s="29">
        <v>17</v>
      </c>
      <c r="B164" s="29">
        <v>17.7</v>
      </c>
      <c r="C164" s="30" t="s">
        <v>350</v>
      </c>
      <c r="D164" s="31" t="s">
        <v>271</v>
      </c>
      <c r="E164" s="32" t="s">
        <v>216</v>
      </c>
      <c r="F164" s="33" t="s">
        <v>490</v>
      </c>
      <c r="G164" s="30" t="s">
        <v>349</v>
      </c>
      <c r="H164" s="30"/>
      <c r="I164" s="35" t="s">
        <v>26</v>
      </c>
      <c r="J164" s="36" t="s">
        <v>26</v>
      </c>
      <c r="K164" s="7" t="str">
        <f t="shared" si="14"/>
        <v>IG2</v>
      </c>
      <c r="L164" s="5">
        <v>0</v>
      </c>
      <c r="M164" s="5">
        <v>0</v>
      </c>
      <c r="N164" s="5" t="s">
        <v>397</v>
      </c>
      <c r="O164" s="5" t="s">
        <v>397</v>
      </c>
    </row>
    <row r="165" spans="1:16" ht="28.5">
      <c r="A165" s="29">
        <v>17</v>
      </c>
      <c r="B165" s="29">
        <v>17.8</v>
      </c>
      <c r="C165" s="30" t="s">
        <v>352</v>
      </c>
      <c r="D165" s="31" t="s">
        <v>271</v>
      </c>
      <c r="E165" s="32" t="s">
        <v>216</v>
      </c>
      <c r="F165" s="33" t="s">
        <v>490</v>
      </c>
      <c r="G165" s="30" t="s">
        <v>351</v>
      </c>
      <c r="H165" s="30"/>
      <c r="I165" s="35" t="s">
        <v>26</v>
      </c>
      <c r="J165" s="36" t="s">
        <v>26</v>
      </c>
      <c r="K165" s="7" t="str">
        <f t="shared" si="14"/>
        <v>IG2</v>
      </c>
      <c r="L165" s="5">
        <v>0</v>
      </c>
      <c r="M165" s="5">
        <v>0</v>
      </c>
      <c r="N165" s="5" t="s">
        <v>397</v>
      </c>
      <c r="O165" s="5" t="s">
        <v>397</v>
      </c>
    </row>
    <row r="166" spans="1:16" ht="57">
      <c r="A166" s="29">
        <v>17</v>
      </c>
      <c r="B166" s="29">
        <v>17.899999999999999</v>
      </c>
      <c r="C166" s="40" t="s">
        <v>354</v>
      </c>
      <c r="D166" s="31" t="s">
        <v>271</v>
      </c>
      <c r="E166" s="32" t="s">
        <v>216</v>
      </c>
      <c r="F166" s="33" t="s">
        <v>490</v>
      </c>
      <c r="G166" s="30" t="s">
        <v>353</v>
      </c>
      <c r="H166" s="30"/>
      <c r="I166" s="30"/>
      <c r="J166" s="36" t="s">
        <v>26</v>
      </c>
      <c r="K166" s="7" t="str">
        <f t="shared" si="14"/>
        <v>IG3</v>
      </c>
      <c r="L166" s="5">
        <v>0</v>
      </c>
      <c r="M166" s="5">
        <v>0</v>
      </c>
      <c r="N166" s="5" t="s">
        <v>397</v>
      </c>
      <c r="O166" s="5" t="s">
        <v>397</v>
      </c>
    </row>
    <row r="167" spans="1:16" ht="45">
      <c r="A167" s="25" t="s">
        <v>8</v>
      </c>
      <c r="B167" s="25">
        <v>18</v>
      </c>
      <c r="C167" s="28" t="s">
        <v>356</v>
      </c>
      <c r="D167" s="27"/>
      <c r="E167" s="25"/>
      <c r="F167" s="38"/>
      <c r="G167" s="28" t="s">
        <v>355</v>
      </c>
      <c r="H167" s="25"/>
      <c r="I167" s="25"/>
      <c r="J167" s="25"/>
      <c r="K167" s="25"/>
      <c r="L167" s="25"/>
      <c r="M167" s="25"/>
      <c r="N167" s="25"/>
      <c r="O167" s="25"/>
    </row>
    <row r="168" spans="1:16" ht="71.25">
      <c r="A168" s="29">
        <v>18</v>
      </c>
      <c r="B168" s="29">
        <v>18.100000000000001</v>
      </c>
      <c r="C168" s="30" t="s">
        <v>358</v>
      </c>
      <c r="D168" s="31" t="s">
        <v>271</v>
      </c>
      <c r="E168" s="32" t="s">
        <v>23</v>
      </c>
      <c r="F168" s="33" t="s">
        <v>489</v>
      </c>
      <c r="G168" s="30" t="s">
        <v>357</v>
      </c>
      <c r="H168" s="29"/>
      <c r="I168" s="35" t="s">
        <v>26</v>
      </c>
      <c r="J168" s="36" t="s">
        <v>26</v>
      </c>
      <c r="K168" s="7" t="str">
        <f>IF(ISBLANK(H168),IF(ISBLANK(I168),"IG3","IG2"),"IG1")</f>
        <v>IG2</v>
      </c>
      <c r="L168" s="23">
        <v>0</v>
      </c>
      <c r="M168" s="23">
        <v>0</v>
      </c>
      <c r="N168" s="23" t="s">
        <v>397</v>
      </c>
      <c r="O168" s="23" t="s">
        <v>397</v>
      </c>
    </row>
    <row r="169" spans="1:16" ht="57">
      <c r="A169" s="29">
        <v>18</v>
      </c>
      <c r="B169" s="29">
        <v>18.2</v>
      </c>
      <c r="C169" s="30" t="s">
        <v>360</v>
      </c>
      <c r="D169" s="31" t="s">
        <v>79</v>
      </c>
      <c r="E169" s="32" t="s">
        <v>23</v>
      </c>
      <c r="F169" s="33" t="s">
        <v>489</v>
      </c>
      <c r="G169" s="30" t="s">
        <v>359</v>
      </c>
      <c r="H169" s="29"/>
      <c r="I169" s="35" t="s">
        <v>26</v>
      </c>
      <c r="J169" s="36" t="s">
        <v>26</v>
      </c>
      <c r="K169" s="7" t="str">
        <f>IF(ISBLANK(H169),IF(ISBLANK(I169),"IG3","IG2"),"IG1")</f>
        <v>IG2</v>
      </c>
      <c r="L169" s="23">
        <v>0</v>
      </c>
      <c r="M169" s="23">
        <v>0</v>
      </c>
      <c r="N169" s="23" t="s">
        <v>397</v>
      </c>
      <c r="O169" s="23" t="s">
        <v>397</v>
      </c>
    </row>
    <row r="170" spans="1:16" ht="28.5">
      <c r="A170" s="29">
        <v>18</v>
      </c>
      <c r="B170" s="29">
        <v>18.3</v>
      </c>
      <c r="C170" s="30" t="s">
        <v>362</v>
      </c>
      <c r="D170" s="31" t="s">
        <v>79</v>
      </c>
      <c r="E170" s="37" t="s">
        <v>48</v>
      </c>
      <c r="F170" s="33" t="s">
        <v>489</v>
      </c>
      <c r="G170" s="30" t="s">
        <v>361</v>
      </c>
      <c r="H170" s="29"/>
      <c r="I170" s="35" t="s">
        <v>26</v>
      </c>
      <c r="J170" s="36" t="s">
        <v>26</v>
      </c>
      <c r="K170" s="7" t="str">
        <f>IF(ISBLANK(H170),IF(ISBLANK(I170),"IG3","IG2"),"IG1")</f>
        <v>IG2</v>
      </c>
      <c r="L170" s="23">
        <v>0</v>
      </c>
      <c r="M170" s="23">
        <v>0</v>
      </c>
      <c r="N170" s="23" t="s">
        <v>397</v>
      </c>
      <c r="O170" s="23" t="s">
        <v>397</v>
      </c>
    </row>
    <row r="171" spans="1:16" ht="28.5">
      <c r="A171" s="29">
        <v>18</v>
      </c>
      <c r="B171" s="29">
        <v>18.399999999999999</v>
      </c>
      <c r="C171" s="30" t="s">
        <v>364</v>
      </c>
      <c r="D171" s="31" t="s">
        <v>79</v>
      </c>
      <c r="E171" s="37" t="s">
        <v>48</v>
      </c>
      <c r="F171" s="33" t="s">
        <v>489</v>
      </c>
      <c r="G171" s="30" t="s">
        <v>363</v>
      </c>
      <c r="H171" s="30"/>
      <c r="I171" s="30"/>
      <c r="J171" s="36" t="s">
        <v>26</v>
      </c>
      <c r="K171" s="7" t="str">
        <f>IF(ISBLANK(H171),IF(ISBLANK(I171),"IG3","IG2"),"IG1")</f>
        <v>IG3</v>
      </c>
      <c r="L171" s="23">
        <v>0</v>
      </c>
      <c r="M171" s="23">
        <v>0</v>
      </c>
      <c r="N171" s="23" t="s">
        <v>397</v>
      </c>
      <c r="O171" s="23" t="s">
        <v>397</v>
      </c>
    </row>
    <row r="172" spans="1:16" ht="28.5">
      <c r="A172" s="29">
        <v>18</v>
      </c>
      <c r="B172" s="29">
        <v>18.5</v>
      </c>
      <c r="C172" s="30" t="s">
        <v>366</v>
      </c>
      <c r="D172" s="31" t="s">
        <v>271</v>
      </c>
      <c r="E172" s="32" t="s">
        <v>23</v>
      </c>
      <c r="F172" s="33" t="s">
        <v>489</v>
      </c>
      <c r="G172" s="30" t="s">
        <v>365</v>
      </c>
      <c r="H172" s="29"/>
      <c r="I172" s="29"/>
      <c r="J172" s="36" t="s">
        <v>26</v>
      </c>
      <c r="K172" s="7" t="str">
        <f>IF(ISBLANK(H172),IF(ISBLANK(I172),"IG3","IG2"),"IG1")</f>
        <v>IG3</v>
      </c>
      <c r="L172" s="23">
        <v>0</v>
      </c>
      <c r="M172" s="23">
        <v>0</v>
      </c>
      <c r="N172" s="23" t="s">
        <v>397</v>
      </c>
      <c r="O172" s="23" t="s">
        <v>397</v>
      </c>
    </row>
    <row r="175" spans="1:16" ht="30" customHeight="1">
      <c r="A175" s="54" t="s">
        <v>509</v>
      </c>
      <c r="B175" s="54"/>
      <c r="C175" s="54"/>
      <c r="D175" s="54"/>
      <c r="E175" s="54"/>
      <c r="F175" s="54"/>
      <c r="G175" s="54"/>
      <c r="H175" s="54"/>
      <c r="I175" s="54"/>
      <c r="J175" s="54"/>
      <c r="K175" s="54"/>
      <c r="L175" s="54"/>
      <c r="M175" s="54"/>
      <c r="N175" s="54"/>
      <c r="O175" s="54"/>
      <c r="P175" s="54"/>
    </row>
  </sheetData>
  <autoFilter ref="A1:O172" xr:uid="{DD75C045-304B-4BAD-BCCB-FAFC61479C0C}"/>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onditionalFormatting>
  <conditionalFormatting sqref="L1:O7 L9:O15 L17:O30 L32:O43 L45:O50 L52:O59 L61:O67 L69:O80 L82:O88 L90:O96 L98:O102 L104:O111 L113:O123 L125:O133 L135:O141 L143:O156 L158:O166 L168:O1048576">
    <cfRule type="cellIs" dxfId="16" priority="4" operator="equal">
      <formula>1</formula>
    </cfRule>
  </conditionalFormatting>
  <conditionalFormatting sqref="L1:O7 L9:O15 L17:O30 L32:O43 L45:O50 L52:O59 L61:O67 L69:O80 L82:O88 L90:O96 L98:O102 L104:O111 L113:O123 L125:O133 L135:O141 L143:O156 L158:O166 L168:O1048576">
    <cfRule type="cellIs" dxfId="15" priority="5" operator="equal">
      <formula>0.75</formula>
    </cfRule>
  </conditionalFormatting>
  <conditionalFormatting sqref="L1:O7 L9:O15 L17:O30 L32:O43 L45:O50 L52:O59 L61:O67 L69:O80 L82:O88 L90:O96 L98:O102 L104:O111 L113:O123 L125:O133 L135:O141 L143:O156 L158:O166 L168:O1048576">
    <cfRule type="cellIs" dxfId="14" priority="6" operator="equal">
      <formula>0.5</formula>
    </cfRule>
  </conditionalFormatting>
  <conditionalFormatting sqref="L1:O7 L9:O15 L17:O30 L32:O43 L45:O50 L52:O59 L61:O67 L69:O80 L82:O88 L90:O96 L98:O102 L104:O111 L113:O123 L125:O133 L135:O141 L143:O156 L158:O166 L168:O1048576">
    <cfRule type="cellIs" dxfId="13" priority="7" operator="equal">
      <formula>0.25</formula>
    </cfRule>
  </conditionalFormatting>
  <conditionalFormatting sqref="L1:O7 L9:O15 L17:O30 L32:O43 L45:O50 L52:O59 L61:O67 L69:O80 L82:O88 L90:O96 L98:O102 L104:O111 L113:O123 L125:O133 L135:O141 L143:O156 L158:O166 L168:O1048576">
    <cfRule type="cellIs" dxfId="12" priority="8" operator="equal">
      <formula>0</formula>
    </cfRule>
  </conditionalFormatting>
  <hyperlinks>
    <hyperlink ref="A175" r:id="rId1" display="http://creativecommons.org/licenses/by-sa/4.0/" xr:uid="{AAD21C0F-3F5C-48EE-BD43-1C100CE4C9B7}"/>
    <hyperlink ref="A175:O175" r:id="rId2" display="This document, is a derivative of &quot;CIS Controls Initial Assessment Tool&quot; by AuditScripts, used under CC BY. This document is licensed under CC BY by Improsec A/S." xr:uid="{2D42352B-6046-401F-901D-D6A3B4F848E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P21"/>
  <sheetViews>
    <sheetView zoomScaleNormal="100" workbookViewId="0">
      <selection activeCell="G4" sqref="G4"/>
    </sheetView>
  </sheetViews>
  <sheetFormatPr defaultRowHeight="15"/>
  <cols>
    <col min="1" max="1" width="9" style="9" customWidth="1"/>
    <col min="2" max="2" width="10.7109375" bestFit="1" customWidth="1"/>
    <col min="3" max="3" width="13.85546875" bestFit="1" customWidth="1"/>
    <col min="4" max="4" width="11.5703125" bestFit="1" customWidth="1"/>
    <col min="5" max="5" width="11.28515625" bestFit="1" customWidth="1"/>
    <col min="6" max="6" width="16" bestFit="1" customWidth="1"/>
    <col min="7" max="9" width="15.5703125" bestFit="1" customWidth="1"/>
  </cols>
  <sheetData>
    <row r="1" spans="1:9" ht="30">
      <c r="A1" s="20" t="s">
        <v>398</v>
      </c>
      <c r="B1" s="21" t="s">
        <v>407</v>
      </c>
      <c r="C1" s="21" t="s">
        <v>408</v>
      </c>
      <c r="D1" s="21" t="s">
        <v>409</v>
      </c>
      <c r="E1" s="21" t="s">
        <v>410</v>
      </c>
      <c r="F1" s="21" t="s">
        <v>411</v>
      </c>
      <c r="G1" s="21" t="s">
        <v>493</v>
      </c>
      <c r="H1" s="21" t="s">
        <v>492</v>
      </c>
      <c r="I1" s="21" t="s">
        <v>491</v>
      </c>
    </row>
    <row r="2" spans="1:9">
      <c r="A2" s="9">
        <v>1</v>
      </c>
      <c r="B2" s="22">
        <f>AVERAGEIFS('Controls V8'!L$3:L$172,'Controls V8'!$A$3:$A$172,Calculatios!$A2)</f>
        <v>0</v>
      </c>
      <c r="C2" s="22">
        <f>AVERAGEIFS('Controls V8'!M$3:M$172,'Controls V8'!$A$3:$A$172,Calculatios!$A2)</f>
        <v>0</v>
      </c>
      <c r="D2" s="22">
        <f>AVERAGEIFS('Controls V8'!N$3:N$172,'Controls V8'!$A$3:$A$172,Calculatios!$A2)</f>
        <v>0</v>
      </c>
      <c r="E2" s="22">
        <f>AVERAGEIFS('Controls V8'!O$3:O$172,'Controls V8'!$A$3:$A$172,Calculatios!$A2)</f>
        <v>0</v>
      </c>
      <c r="F2" s="22">
        <f>AVERAGE(B2:E2)</f>
        <v>0</v>
      </c>
      <c r="G2" s="22">
        <f>AVERAGEIFS('Controls V8'!M$3:M$172,'Controls V8'!$A$3:$A$172,Calculatios!$A2,'Controls V8'!$K$3:$K$172,"IG1")</f>
        <v>0</v>
      </c>
      <c r="H2" s="22">
        <f>AVERAGEIFS('Controls V8'!M$3:M$172,'Controls V8'!$A$3:$A$172,Calculatios!$A2,'Controls V8'!$K$3:$K$172,"IG2")</f>
        <v>0</v>
      </c>
      <c r="I2" s="22">
        <f>AVERAGEIFS('Controls V8'!M$3:M$172,'Controls V8'!$A$3:$A$172,Calculatios!$A2,'Controls V8'!$K$3:$K$172,"IG3")</f>
        <v>0</v>
      </c>
    </row>
    <row r="3" spans="1:9">
      <c r="A3" s="9">
        <v>2</v>
      </c>
      <c r="B3" s="22">
        <f>AVERAGEIFS('Controls V8'!L$3:L$172,'Controls V8'!$A$3:$A$172,Calculatios!$A3)</f>
        <v>0</v>
      </c>
      <c r="C3" s="22">
        <f>AVERAGEIFS('Controls V8'!M$3:M$172,'Controls V8'!$A$3:$A$172,Calculatios!$A3)</f>
        <v>0</v>
      </c>
      <c r="D3" s="22">
        <f>AVERAGEIFS('Controls V8'!N$3:N$172,'Controls V8'!$A$3:$A$172,Calculatios!$A3)</f>
        <v>0</v>
      </c>
      <c r="E3" s="22">
        <f>AVERAGEIFS('Controls V8'!O$3:O$172,'Controls V8'!$A$3:$A$172,Calculatios!$A3)</f>
        <v>0</v>
      </c>
      <c r="F3" s="22">
        <f t="shared" ref="F3:F19" si="0">AVERAGE(B3:E3)</f>
        <v>0</v>
      </c>
      <c r="G3" s="22">
        <f>AVERAGEIFS('Controls V8'!M$3:M$172,'Controls V8'!$A$3:$A$172,Calculatios!$A3,'Controls V8'!$K$3:$K$172,"IG1")</f>
        <v>0</v>
      </c>
      <c r="H3" s="22">
        <f>AVERAGEIFS('Controls V8'!M$3:M$172,'Controls V8'!$A$3:$A$172,Calculatios!$A3,'Controls V8'!$K$3:$K$172,"IG2")</f>
        <v>0</v>
      </c>
      <c r="I3" s="22">
        <f>AVERAGEIFS('Controls V8'!M$3:M$172,'Controls V8'!$A$3:$A$172,Calculatios!$A3,'Controls V8'!$K$3:$K$172,"IG3")</f>
        <v>0</v>
      </c>
    </row>
    <row r="4" spans="1:9">
      <c r="A4" s="9">
        <v>3</v>
      </c>
      <c r="B4" s="22">
        <f>AVERAGEIFS('Controls V8'!L$3:L$172,'Controls V8'!$A$3:$A$172,Calculatios!$A4)</f>
        <v>0</v>
      </c>
      <c r="C4" s="22">
        <f>AVERAGEIFS('Controls V8'!M$3:M$172,'Controls V8'!$A$3:$A$172,Calculatios!$A4)</f>
        <v>0</v>
      </c>
      <c r="D4" s="22">
        <f>AVERAGEIFS('Controls V8'!N$3:N$172,'Controls V8'!$A$3:$A$172,Calculatios!$A4)</f>
        <v>0</v>
      </c>
      <c r="E4" s="22">
        <f>AVERAGEIFS('Controls V8'!O$3:O$172,'Controls V8'!$A$3:$A$172,Calculatios!$A4)</f>
        <v>0</v>
      </c>
      <c r="F4" s="22">
        <f t="shared" si="0"/>
        <v>0</v>
      </c>
      <c r="G4" s="22">
        <f>AVERAGEIFS('Controls V8'!M$3:M$172,'Controls V8'!$A$3:$A$172,Calculatios!$A4,'Controls V8'!$K$3:$K$172,"IG1")</f>
        <v>0</v>
      </c>
      <c r="H4" s="22">
        <f>AVERAGEIFS('Controls V8'!M$3:M$172,'Controls V8'!$A$3:$A$172,Calculatios!$A4,'Controls V8'!$K$3:$K$172,"IG2")</f>
        <v>0</v>
      </c>
      <c r="I4" s="22">
        <f>AVERAGEIFS('Controls V8'!M$3:M$172,'Controls V8'!$A$3:$A$172,Calculatios!$A4,'Controls V8'!$K$3:$K$172,"IG3")</f>
        <v>0</v>
      </c>
    </row>
    <row r="5" spans="1:9">
      <c r="A5" s="9">
        <v>4</v>
      </c>
      <c r="B5" s="22">
        <f>AVERAGEIFS('Controls V8'!L$3:L$172,'Controls V8'!$A$3:$A$172,Calculatios!$A5)</f>
        <v>0</v>
      </c>
      <c r="C5" s="22">
        <f>AVERAGEIFS('Controls V8'!M$3:M$172,'Controls V8'!$A$3:$A$172,Calculatios!$A5)</f>
        <v>0</v>
      </c>
      <c r="D5" s="22">
        <f>AVERAGEIFS('Controls V8'!N$3:N$172,'Controls V8'!$A$3:$A$172,Calculatios!$A5)</f>
        <v>0</v>
      </c>
      <c r="E5" s="22">
        <f>AVERAGEIFS('Controls V8'!O$3:O$172,'Controls V8'!$A$3:$A$172,Calculatios!$A5)</f>
        <v>0</v>
      </c>
      <c r="F5" s="22">
        <f t="shared" si="0"/>
        <v>0</v>
      </c>
      <c r="G5" s="22">
        <f>AVERAGEIFS('Controls V8'!M$3:M$172,'Controls V8'!$A$3:$A$172,Calculatios!$A5,'Controls V8'!$K$3:$K$172,"IG1")</f>
        <v>0</v>
      </c>
      <c r="H5" s="22">
        <f>AVERAGEIFS('Controls V8'!M$3:M$172,'Controls V8'!$A$3:$A$172,Calculatios!$A5,'Controls V8'!$K$3:$K$172,"IG2")</f>
        <v>0</v>
      </c>
      <c r="I5" s="22">
        <f>AVERAGEIFS('Controls V8'!M$3:M$172,'Controls V8'!$A$3:$A$172,Calculatios!$A5,'Controls V8'!$K$3:$K$172,"IG3")</f>
        <v>0</v>
      </c>
    </row>
    <row r="6" spans="1:9">
      <c r="A6" s="9">
        <v>5</v>
      </c>
      <c r="B6" s="22">
        <f>AVERAGEIFS('Controls V8'!L$3:L$172,'Controls V8'!$A$3:$A$172,Calculatios!$A6)</f>
        <v>0</v>
      </c>
      <c r="C6" s="22">
        <f>AVERAGEIFS('Controls V8'!M$3:M$172,'Controls V8'!$A$3:$A$172,Calculatios!$A6)</f>
        <v>0</v>
      </c>
      <c r="D6" s="22">
        <f>AVERAGEIFS('Controls V8'!N$3:N$172,'Controls V8'!$A$3:$A$172,Calculatios!$A6)</f>
        <v>0</v>
      </c>
      <c r="E6" s="22">
        <f>AVERAGEIFS('Controls V8'!O$3:O$172,'Controls V8'!$A$3:$A$172,Calculatios!$A6)</f>
        <v>0</v>
      </c>
      <c r="F6" s="22">
        <f t="shared" si="0"/>
        <v>0</v>
      </c>
      <c r="G6" s="22">
        <f>AVERAGEIFS('Controls V8'!M$3:M$172,'Controls V8'!$A$3:$A$172,Calculatios!$A6,'Controls V8'!$K$3:$K$172,"IG1")</f>
        <v>0</v>
      </c>
      <c r="H6" s="22">
        <f>AVERAGEIFS('Controls V8'!M$3:M$172,'Controls V8'!$A$3:$A$172,Calculatios!$A6,'Controls V8'!$K$3:$K$172,"IG2")</f>
        <v>0</v>
      </c>
      <c r="I6" s="22"/>
    </row>
    <row r="7" spans="1:9">
      <c r="A7" s="9">
        <v>6</v>
      </c>
      <c r="B7" s="22">
        <f>AVERAGEIFS('Controls V8'!L$3:L$172,'Controls V8'!$A$3:$A$172,Calculatios!$A7)</f>
        <v>0</v>
      </c>
      <c r="C7" s="22">
        <f>AVERAGEIFS('Controls V8'!M$3:M$172,'Controls V8'!$A$3:$A$172,Calculatios!$A7)</f>
        <v>0</v>
      </c>
      <c r="D7" s="22">
        <f>AVERAGEIFS('Controls V8'!N$3:N$172,'Controls V8'!$A$3:$A$172,Calculatios!$A7)</f>
        <v>0</v>
      </c>
      <c r="E7" s="22">
        <f>AVERAGEIFS('Controls V8'!O$3:O$172,'Controls V8'!$A$3:$A$172,Calculatios!$A7)</f>
        <v>0</v>
      </c>
      <c r="F7" s="22">
        <f t="shared" si="0"/>
        <v>0</v>
      </c>
      <c r="G7" s="22">
        <f>AVERAGEIFS('Controls V8'!M$3:M$172,'Controls V8'!$A$3:$A$172,Calculatios!$A7,'Controls V8'!$K$3:$K$172,"IG1")</f>
        <v>0</v>
      </c>
      <c r="H7" s="22">
        <f>AVERAGEIFS('Controls V8'!M$3:M$172,'Controls V8'!$A$3:$A$172,Calculatios!$A7,'Controls V8'!$K$3:$K$172,"IG2")</f>
        <v>0</v>
      </c>
      <c r="I7" s="22">
        <f>AVERAGEIFS('Controls V8'!M$3:M$172,'Controls V8'!$A$3:$A$172,Calculatios!$A7,'Controls V8'!$K$3:$K$172,"IG3")</f>
        <v>0</v>
      </c>
    </row>
    <row r="8" spans="1:9">
      <c r="A8" s="9">
        <v>7</v>
      </c>
      <c r="B8" s="22">
        <f>AVERAGEIFS('Controls V8'!L$3:L$172,'Controls V8'!$A$3:$A$172,Calculatios!$A8)</f>
        <v>0</v>
      </c>
      <c r="C8" s="22">
        <f>AVERAGEIFS('Controls V8'!M$3:M$172,'Controls V8'!$A$3:$A$172,Calculatios!$A8)</f>
        <v>0</v>
      </c>
      <c r="D8" s="22">
        <f>AVERAGEIFS('Controls V8'!N$3:N$172,'Controls V8'!$A$3:$A$172,Calculatios!$A8)</f>
        <v>0</v>
      </c>
      <c r="E8" s="22">
        <f>AVERAGEIFS('Controls V8'!O$3:O$172,'Controls V8'!$A$3:$A$172,Calculatios!$A8)</f>
        <v>0</v>
      </c>
      <c r="F8" s="22">
        <f t="shared" si="0"/>
        <v>0</v>
      </c>
      <c r="G8" s="22">
        <f>AVERAGEIFS('Controls V8'!M$3:M$172,'Controls V8'!$A$3:$A$172,Calculatios!$A8,'Controls V8'!$K$3:$K$172,"IG1")</f>
        <v>0</v>
      </c>
      <c r="H8" s="22">
        <f>AVERAGEIFS('Controls V8'!M$3:M$172,'Controls V8'!$A$3:$A$172,Calculatios!$A8,'Controls V8'!$K$3:$K$172,"IG2")</f>
        <v>0</v>
      </c>
      <c r="I8" s="22"/>
    </row>
    <row r="9" spans="1:9">
      <c r="A9" s="9">
        <v>8</v>
      </c>
      <c r="B9" s="22">
        <f>AVERAGEIFS('Controls V8'!L$3:L$172,'Controls V8'!$A$3:$A$172,Calculatios!$A9)</f>
        <v>0</v>
      </c>
      <c r="C9" s="22">
        <f>AVERAGEIFS('Controls V8'!M$3:M$172,'Controls V8'!$A$3:$A$172,Calculatios!$A9)</f>
        <v>0</v>
      </c>
      <c r="D9" s="22">
        <f>AVERAGEIFS('Controls V8'!N$3:N$172,'Controls V8'!$A$3:$A$172,Calculatios!$A9)</f>
        <v>0</v>
      </c>
      <c r="E9" s="22">
        <f>AVERAGEIFS('Controls V8'!O$3:O$172,'Controls V8'!$A$3:$A$172,Calculatios!$A9)</f>
        <v>0</v>
      </c>
      <c r="F9" s="22">
        <f t="shared" si="0"/>
        <v>0</v>
      </c>
      <c r="G9" s="22">
        <f>AVERAGEIFS('Controls V8'!M$3:M$172,'Controls V8'!$A$3:$A$172,Calculatios!$A9,'Controls V8'!$K$3:$K$172,"IG1")</f>
        <v>0</v>
      </c>
      <c r="H9" s="22">
        <f>AVERAGEIFS('Controls V8'!M$3:M$172,'Controls V8'!$A$3:$A$172,Calculatios!$A9,'Controls V8'!$K$3:$K$172,"IG2")</f>
        <v>0</v>
      </c>
      <c r="I9" s="22">
        <f>AVERAGEIFS('Controls V8'!M$3:M$172,'Controls V8'!$A$3:$A$172,Calculatios!$A9,'Controls V8'!$K$3:$K$172,"IG3")</f>
        <v>0</v>
      </c>
    </row>
    <row r="10" spans="1:9">
      <c r="A10" s="9">
        <v>9</v>
      </c>
      <c r="B10" s="22">
        <f>AVERAGEIFS('Controls V8'!L$3:L$172,'Controls V8'!$A$3:$A$172,Calculatios!$A10)</f>
        <v>0</v>
      </c>
      <c r="C10" s="22">
        <f>AVERAGEIFS('Controls V8'!M$3:M$172,'Controls V8'!$A$3:$A$172,Calculatios!$A10)</f>
        <v>0</v>
      </c>
      <c r="D10" s="22">
        <f>AVERAGEIFS('Controls V8'!N$3:N$172,'Controls V8'!$A$3:$A$172,Calculatios!$A10)</f>
        <v>0</v>
      </c>
      <c r="E10" s="22">
        <f>AVERAGEIFS('Controls V8'!O$3:O$172,'Controls V8'!$A$3:$A$172,Calculatios!$A10)</f>
        <v>0</v>
      </c>
      <c r="F10" s="22">
        <f t="shared" si="0"/>
        <v>0</v>
      </c>
      <c r="G10" s="22">
        <f>AVERAGEIFS('Controls V8'!M$3:M$172,'Controls V8'!$A$3:$A$172,Calculatios!$A10,'Controls V8'!$K$3:$K$172,"IG1")</f>
        <v>0</v>
      </c>
      <c r="H10" s="22">
        <f>AVERAGEIFS('Controls V8'!M$3:M$172,'Controls V8'!$A$3:$A$172,Calculatios!$A10,'Controls V8'!$K$3:$K$172,"IG2")</f>
        <v>0</v>
      </c>
      <c r="I10" s="22">
        <f>AVERAGEIFS('Controls V8'!M$3:M$172,'Controls V8'!$A$3:$A$172,Calculatios!$A10,'Controls V8'!$K$3:$K$172,"IG3")</f>
        <v>0</v>
      </c>
    </row>
    <row r="11" spans="1:9">
      <c r="A11" s="9">
        <v>10</v>
      </c>
      <c r="B11" s="22">
        <f>AVERAGEIFS('Controls V8'!L$3:L$172,'Controls V8'!$A$3:$A$172,Calculatios!$A11)</f>
        <v>0</v>
      </c>
      <c r="C11" s="22">
        <f>AVERAGEIFS('Controls V8'!M$3:M$172,'Controls V8'!$A$3:$A$172,Calculatios!$A11)</f>
        <v>0</v>
      </c>
      <c r="D11" s="22">
        <f>AVERAGEIFS('Controls V8'!N$3:N$172,'Controls V8'!$A$3:$A$172,Calculatios!$A11)</f>
        <v>0</v>
      </c>
      <c r="E11" s="22">
        <f>AVERAGEIFS('Controls V8'!O$3:O$172,'Controls V8'!$A$3:$A$172,Calculatios!$A11)</f>
        <v>0</v>
      </c>
      <c r="F11" s="22">
        <f t="shared" si="0"/>
        <v>0</v>
      </c>
      <c r="G11" s="22">
        <f>AVERAGEIFS('Controls V8'!M$3:M$172,'Controls V8'!$A$3:$A$172,Calculatios!$A11,'Controls V8'!$K$3:$K$172,"IG1")</f>
        <v>0</v>
      </c>
      <c r="H11" s="22">
        <f>AVERAGEIFS('Controls V8'!M$3:M$172,'Controls V8'!$A$3:$A$172,Calculatios!$A11,'Controls V8'!$K$3:$K$172,"IG2")</f>
        <v>0</v>
      </c>
      <c r="I11" s="22"/>
    </row>
    <row r="12" spans="1:9">
      <c r="A12" s="9">
        <v>11</v>
      </c>
      <c r="B12" s="22">
        <f>AVERAGEIFS('Controls V8'!L$3:L$172,'Controls V8'!$A$3:$A$172,Calculatios!$A12)</f>
        <v>0</v>
      </c>
      <c r="C12" s="22">
        <f>AVERAGEIFS('Controls V8'!M$3:M$172,'Controls V8'!$A$3:$A$172,Calculatios!$A12)</f>
        <v>0</v>
      </c>
      <c r="D12" s="22">
        <f>AVERAGEIFS('Controls V8'!N$3:N$172,'Controls V8'!$A$3:$A$172,Calculatios!$A12)</f>
        <v>0</v>
      </c>
      <c r="E12" s="22">
        <f>AVERAGEIFS('Controls V8'!O$3:O$172,'Controls V8'!$A$3:$A$172,Calculatios!$A12)</f>
        <v>0</v>
      </c>
      <c r="F12" s="22">
        <f t="shared" si="0"/>
        <v>0</v>
      </c>
      <c r="G12" s="22">
        <f>AVERAGEIFS('Controls V8'!M$3:M$172,'Controls V8'!$A$3:$A$172,Calculatios!$A12,'Controls V8'!$K$3:$K$172,"IG1")</f>
        <v>0</v>
      </c>
      <c r="H12" s="22">
        <f>AVERAGEIFS('Controls V8'!M$3:M$172,'Controls V8'!$A$3:$A$172,Calculatios!$A12,'Controls V8'!$K$3:$K$172,"IG2")</f>
        <v>0</v>
      </c>
      <c r="I12" s="22"/>
    </row>
    <row r="13" spans="1:9">
      <c r="A13" s="9">
        <v>12</v>
      </c>
      <c r="B13" s="22">
        <f>AVERAGEIFS('Controls V8'!L$3:L$172,'Controls V8'!$A$3:$A$172,Calculatios!$A13)</f>
        <v>0</v>
      </c>
      <c r="C13" s="22">
        <f>AVERAGEIFS('Controls V8'!M$3:M$172,'Controls V8'!$A$3:$A$172,Calculatios!$A13)</f>
        <v>0</v>
      </c>
      <c r="D13" s="22">
        <f>AVERAGEIFS('Controls V8'!N$3:N$172,'Controls V8'!$A$3:$A$172,Calculatios!$A13)</f>
        <v>0</v>
      </c>
      <c r="E13" s="22">
        <f>AVERAGEIFS('Controls V8'!O$3:O$172,'Controls V8'!$A$3:$A$172,Calculatios!$A13)</f>
        <v>0</v>
      </c>
      <c r="F13" s="22">
        <f t="shared" si="0"/>
        <v>0</v>
      </c>
      <c r="G13" s="22">
        <f>AVERAGEIFS('Controls V8'!M$3:M$172,'Controls V8'!$A$3:$A$172,Calculatios!$A13,'Controls V8'!$K$3:$K$172,"IG1")</f>
        <v>0</v>
      </c>
      <c r="H13" s="22">
        <f>AVERAGEIFS('Controls V8'!M$3:M$172,'Controls V8'!$A$3:$A$172,Calculatios!$A13,'Controls V8'!$K$3:$K$172,"IG2")</f>
        <v>0</v>
      </c>
      <c r="I13" s="22">
        <f>AVERAGEIFS('Controls V8'!M$3:M$172,'Controls V8'!$A$3:$A$172,Calculatios!$A13,'Controls V8'!$K$3:$K$172,"IG3")</f>
        <v>0</v>
      </c>
    </row>
    <row r="14" spans="1:9">
      <c r="A14" s="9">
        <v>13</v>
      </c>
      <c r="B14" s="22">
        <f>AVERAGEIFS('Controls V8'!L$3:L$172,'Controls V8'!$A$3:$A$172,Calculatios!$A14)</f>
        <v>0</v>
      </c>
      <c r="C14" s="22">
        <f>AVERAGEIFS('Controls V8'!M$3:M$172,'Controls V8'!$A$3:$A$172,Calculatios!$A14)</f>
        <v>0</v>
      </c>
      <c r="D14" s="22">
        <f>AVERAGEIFS('Controls V8'!N$3:N$172,'Controls V8'!$A$3:$A$172,Calculatios!$A14)</f>
        <v>0</v>
      </c>
      <c r="E14" s="22">
        <f>AVERAGEIFS('Controls V8'!O$3:O$172,'Controls V8'!$A$3:$A$172,Calculatios!$A14)</f>
        <v>0</v>
      </c>
      <c r="F14" s="22">
        <f t="shared" si="0"/>
        <v>0</v>
      </c>
      <c r="G14" s="22"/>
      <c r="H14" s="22">
        <f>AVERAGEIFS('Controls V8'!M$3:M$172,'Controls V8'!$A$3:$A$172,Calculatios!$A14,'Controls V8'!$K$3:$K$172,"IG2")</f>
        <v>0</v>
      </c>
      <c r="I14" s="22">
        <f>AVERAGEIFS('Controls V8'!M$3:M$172,'Controls V8'!$A$3:$A$172,Calculatios!$A14,'Controls V8'!$K$3:$K$172,"IG3")</f>
        <v>0</v>
      </c>
    </row>
    <row r="15" spans="1:9">
      <c r="A15" s="9">
        <v>14</v>
      </c>
      <c r="B15" s="22">
        <f>AVERAGEIFS('Controls V8'!L$3:L$172,'Controls V8'!$A$3:$A$172,Calculatios!$A15)</f>
        <v>0</v>
      </c>
      <c r="C15" s="22">
        <f>AVERAGEIFS('Controls V8'!M$3:M$172,'Controls V8'!$A$3:$A$172,Calculatios!$A15)</f>
        <v>0</v>
      </c>
      <c r="D15" s="22"/>
      <c r="E15" s="22"/>
      <c r="F15" s="22">
        <f t="shared" si="0"/>
        <v>0</v>
      </c>
      <c r="G15" s="22">
        <f>AVERAGEIFS('Controls V8'!M$3:M$172,'Controls V8'!$A$3:$A$172,Calculatios!$A15,'Controls V8'!$K$3:$K$172,"IG1")</f>
        <v>0</v>
      </c>
      <c r="H15" s="22">
        <f>AVERAGEIFS('Controls V8'!M$3:M$172,'Controls V8'!$A$3:$A$172,Calculatios!$A15,'Controls V8'!$K$3:$K$172,"IG2")</f>
        <v>0</v>
      </c>
      <c r="I15" s="22"/>
    </row>
    <row r="16" spans="1:9">
      <c r="A16" s="9">
        <v>15</v>
      </c>
      <c r="B16" s="22">
        <f>AVERAGEIFS('Controls V8'!L$3:L$172,'Controls V8'!$A$3:$A$172,Calculatios!$A16)</f>
        <v>0</v>
      </c>
      <c r="C16" s="22">
        <f>AVERAGEIFS('Controls V8'!M$3:M$172,'Controls V8'!$A$3:$A$172,Calculatios!$A16)</f>
        <v>0</v>
      </c>
      <c r="D16" s="22"/>
      <c r="E16" s="22"/>
      <c r="F16" s="22">
        <f t="shared" si="0"/>
        <v>0</v>
      </c>
      <c r="G16" s="22">
        <f>AVERAGEIFS('Controls V8'!M$3:M$172,'Controls V8'!$A$3:$A$172,Calculatios!$A16,'Controls V8'!$K$3:$K$172,"IG1")</f>
        <v>0</v>
      </c>
      <c r="H16" s="22">
        <f>AVERAGEIFS('Controls V8'!M$3:M$172,'Controls V8'!$A$3:$A$172,Calculatios!$A16,'Controls V8'!$K$3:$K$172,"IG2")</f>
        <v>0</v>
      </c>
      <c r="I16" s="22">
        <f>AVERAGEIFS('Controls V8'!M$3:M$172,'Controls V8'!$A$3:$A$172,Calculatios!$A16,'Controls V8'!$K$3:$K$172,"IG3")</f>
        <v>0</v>
      </c>
    </row>
    <row r="17" spans="1:16">
      <c r="A17" s="9">
        <v>16</v>
      </c>
      <c r="B17" s="22">
        <f>AVERAGEIFS('Controls V8'!L$3:L$172,'Controls V8'!$A$3:$A$172,Calculatios!$A17)</f>
        <v>0</v>
      </c>
      <c r="C17" s="22">
        <f>AVERAGEIFS('Controls V8'!M$3:M$172,'Controls V8'!$A$3:$A$172,Calculatios!$A17)</f>
        <v>0</v>
      </c>
      <c r="D17" s="22">
        <f>AVERAGEIFS('Controls V8'!N$3:N$172,'Controls V8'!$A$3:$A$172,Calculatios!$A17)</f>
        <v>0</v>
      </c>
      <c r="E17" s="22">
        <f>AVERAGEIFS('Controls V8'!O$3:O$172,'Controls V8'!$A$3:$A$172,Calculatios!$A17)</f>
        <v>0</v>
      </c>
      <c r="F17" s="22">
        <f t="shared" si="0"/>
        <v>0</v>
      </c>
      <c r="G17" s="22"/>
      <c r="H17" s="22">
        <f>AVERAGEIFS('Controls V8'!M$3:M$172,'Controls V8'!$A$3:$A$172,Calculatios!$A17,'Controls V8'!$K$3:$K$172,"IG2")</f>
        <v>0</v>
      </c>
      <c r="I17" s="22">
        <f>AVERAGEIFS('Controls V8'!M$3:M$172,'Controls V8'!$A$3:$A$172,Calculatios!$A17,'Controls V8'!$K$3:$K$172,"IG3")</f>
        <v>0</v>
      </c>
    </row>
    <row r="18" spans="1:16">
      <c r="A18" s="9">
        <v>17</v>
      </c>
      <c r="B18" s="22">
        <f>AVERAGEIFS('Controls V8'!L$3:L$172,'Controls V8'!$A$3:$A$172,Calculatios!$A18)</f>
        <v>0</v>
      </c>
      <c r="C18" s="22">
        <f>AVERAGEIFS('Controls V8'!M$3:M$172,'Controls V8'!$A$3:$A$172,Calculatios!$A18)</f>
        <v>0</v>
      </c>
      <c r="D18" s="22"/>
      <c r="E18" s="22"/>
      <c r="F18" s="22">
        <f t="shared" si="0"/>
        <v>0</v>
      </c>
      <c r="G18" s="22">
        <f>AVERAGEIFS('Controls V8'!M$3:M$172,'Controls V8'!$A$3:$A$172,Calculatios!$A18,'Controls V8'!$K$3:$K$172,"IG1")</f>
        <v>0</v>
      </c>
      <c r="H18" s="22">
        <f>AVERAGEIFS('Controls V8'!M$3:M$172,'Controls V8'!$A$3:$A$172,Calculatios!$A18,'Controls V8'!$K$3:$K$172,"IG2")</f>
        <v>0</v>
      </c>
      <c r="I18" s="22">
        <f>AVERAGEIFS('Controls V8'!M$3:M$172,'Controls V8'!$A$3:$A$172,Calculatios!$A18,'Controls V8'!$K$3:$K$172,"IG3")</f>
        <v>0</v>
      </c>
    </row>
    <row r="19" spans="1:16">
      <c r="A19" s="9">
        <v>18</v>
      </c>
      <c r="B19" s="22">
        <f>AVERAGEIFS('Controls V8'!L$3:L$172,'Controls V8'!$A$3:$A$172,Calculatios!$A19)</f>
        <v>0</v>
      </c>
      <c r="C19" s="22">
        <f>AVERAGEIFS('Controls V8'!M$3:M$172,'Controls V8'!$A$3:$A$172,Calculatios!$A19)</f>
        <v>0</v>
      </c>
      <c r="D19" s="22"/>
      <c r="E19" s="22"/>
      <c r="F19" s="22">
        <f t="shared" si="0"/>
        <v>0</v>
      </c>
      <c r="G19" s="22"/>
      <c r="H19" s="22">
        <f>AVERAGEIFS('Controls V8'!M$3:M$172,'Controls V8'!$A$3:$A$172,Calculatios!$A19,'Controls V8'!$K$3:$K$172,"IG2")</f>
        <v>0</v>
      </c>
      <c r="I19" s="22">
        <f>AVERAGEIFS('Controls V8'!M$3:M$172,'Controls V8'!$A$3:$A$172,Calculatios!$A19,'Controls V8'!$K$3:$K$172,"IG3")</f>
        <v>0</v>
      </c>
    </row>
    <row r="21" spans="1:16" ht="31.5" customHeight="1">
      <c r="A21" s="50" t="s">
        <v>509</v>
      </c>
      <c r="B21" s="50"/>
      <c r="C21" s="50"/>
      <c r="D21" s="50"/>
      <c r="E21" s="50"/>
      <c r="F21" s="50"/>
      <c r="G21" s="50"/>
      <c r="H21" s="50"/>
      <c r="I21" s="50"/>
      <c r="J21" s="50"/>
      <c r="K21" s="50"/>
      <c r="L21" s="50"/>
      <c r="M21" s="50"/>
      <c r="N21" s="50"/>
      <c r="O21" s="50"/>
      <c r="P21" s="50"/>
    </row>
  </sheetData>
  <mergeCells count="1">
    <mergeCell ref="A21:P21"/>
  </mergeCells>
  <conditionalFormatting sqref="L21:O21">
    <cfRule type="containsBlanks" priority="1" stopIfTrue="1">
      <formula>LEN(TRIM(L21))=0</formula>
    </cfRule>
    <cfRule type="cellIs" dxfId="11" priority="2" operator="equal">
      <formula>"Not Applicable"</formula>
    </cfRule>
  </conditionalFormatting>
  <conditionalFormatting sqref="L21:O21">
    <cfRule type="cellIs" dxfId="10" priority="3" operator="equal">
      <formula>1</formula>
    </cfRule>
  </conditionalFormatting>
  <conditionalFormatting sqref="L21:O21">
    <cfRule type="cellIs" dxfId="9" priority="4" operator="equal">
      <formula>0.75</formula>
    </cfRule>
  </conditionalFormatting>
  <conditionalFormatting sqref="L21:O21">
    <cfRule type="cellIs" dxfId="8" priority="5" operator="equal">
      <formula>0.5</formula>
    </cfRule>
  </conditionalFormatting>
  <conditionalFormatting sqref="L21:O21">
    <cfRule type="cellIs" dxfId="7" priority="6" operator="equal">
      <formula>0.25</formula>
    </cfRule>
  </conditionalFormatting>
  <conditionalFormatting sqref="L21:O21">
    <cfRule type="cellIs" dxfId="6" priority="7" operator="equal">
      <formula>0</formula>
    </cfRule>
  </conditionalFormatting>
  <hyperlinks>
    <hyperlink ref="A21" r:id="rId1" display="http://creativecommons.org/licenses/by-sa/4.0/" xr:uid="{6C9575D9-EE62-4560-B42C-7B7B9E7C3467}"/>
    <hyperlink ref="A21:O21" r:id="rId2" display="This document, is a derivative of &quot;CIS Controls Initial Assessment Tool&quot; by AuditScripts, used under CC BY. This document is licensed under CC BY by Improsec A/S." xr:uid="{53CE84EC-0D5B-4B6A-921D-7D3D327A411A}"/>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P16"/>
  <sheetViews>
    <sheetView zoomScaleNormal="100" workbookViewId="0">
      <selection activeCell="C6" sqref="C6"/>
    </sheetView>
  </sheetViews>
  <sheetFormatPr defaultRowHeight="15"/>
  <cols>
    <col min="1" max="1" width="17.7109375" bestFit="1" customWidth="1"/>
    <col min="2" max="2" width="23.140625" bestFit="1" customWidth="1"/>
    <col min="3" max="3" width="29.7109375" bestFit="1" customWidth="1"/>
    <col min="4" max="4" width="27.42578125" bestFit="1" customWidth="1"/>
    <col min="5" max="5" width="25.7109375" bestFit="1" customWidth="1"/>
  </cols>
  <sheetData>
    <row r="1" spans="1:16">
      <c r="A1" s="17" t="s">
        <v>400</v>
      </c>
      <c r="B1" s="17" t="s">
        <v>372</v>
      </c>
      <c r="C1" s="17" t="s">
        <v>378</v>
      </c>
      <c r="D1" s="17" t="s">
        <v>384</v>
      </c>
      <c r="E1" s="17" t="s">
        <v>390</v>
      </c>
    </row>
    <row r="2" spans="1:16">
      <c r="A2" s="8">
        <v>0</v>
      </c>
      <c r="B2" s="4" t="s">
        <v>373</v>
      </c>
      <c r="C2" s="4" t="s">
        <v>379</v>
      </c>
      <c r="D2" s="4" t="s">
        <v>385</v>
      </c>
      <c r="E2" s="4" t="s">
        <v>391</v>
      </c>
    </row>
    <row r="3" spans="1:16">
      <c r="A3" s="8">
        <v>0.25</v>
      </c>
      <c r="B3" s="4" t="s">
        <v>374</v>
      </c>
      <c r="C3" s="4" t="s">
        <v>380</v>
      </c>
      <c r="D3" s="4" t="s">
        <v>386</v>
      </c>
      <c r="E3" s="4" t="s">
        <v>392</v>
      </c>
    </row>
    <row r="4" spans="1:16">
      <c r="A4" s="8">
        <v>0.5</v>
      </c>
      <c r="B4" s="4" t="s">
        <v>375</v>
      </c>
      <c r="C4" s="4" t="s">
        <v>381</v>
      </c>
      <c r="D4" s="4" t="s">
        <v>387</v>
      </c>
      <c r="E4" s="4" t="s">
        <v>393</v>
      </c>
    </row>
    <row r="5" spans="1:16">
      <c r="A5" s="8">
        <v>0.75</v>
      </c>
      <c r="B5" s="4" t="s">
        <v>376</v>
      </c>
      <c r="C5" s="4" t="s">
        <v>382</v>
      </c>
      <c r="D5" s="4" t="s">
        <v>388</v>
      </c>
      <c r="E5" s="4" t="s">
        <v>394</v>
      </c>
    </row>
    <row r="6" spans="1:16">
      <c r="A6" s="8">
        <v>1</v>
      </c>
      <c r="B6" s="4" t="s">
        <v>377</v>
      </c>
      <c r="C6" s="4" t="s">
        <v>383</v>
      </c>
      <c r="D6" s="4" t="s">
        <v>389</v>
      </c>
      <c r="E6" s="4" t="s">
        <v>395</v>
      </c>
    </row>
    <row r="7" spans="1:16">
      <c r="A7" s="8"/>
      <c r="B7" s="8"/>
      <c r="C7" s="8"/>
      <c r="D7" s="8"/>
      <c r="E7" s="8"/>
    </row>
    <row r="8" spans="1:16" ht="31.5" customHeight="1">
      <c r="A8" s="50" t="s">
        <v>509</v>
      </c>
      <c r="B8" s="50"/>
      <c r="C8" s="50"/>
      <c r="D8" s="50"/>
      <c r="E8" s="50"/>
      <c r="F8" s="50"/>
      <c r="G8" s="50"/>
      <c r="H8" s="50"/>
      <c r="I8" s="50"/>
      <c r="J8" s="50"/>
      <c r="K8" s="50"/>
      <c r="L8" s="50"/>
      <c r="M8" s="50"/>
      <c r="N8" s="50"/>
      <c r="O8" s="50"/>
      <c r="P8" s="50"/>
    </row>
    <row r="9" spans="1:16">
      <c r="A9" s="8"/>
      <c r="B9" s="8"/>
      <c r="C9" s="8"/>
      <c r="D9" s="8"/>
      <c r="E9" s="8"/>
    </row>
    <row r="10" spans="1:16">
      <c r="A10" s="8"/>
      <c r="B10" s="8"/>
      <c r="C10" s="8"/>
      <c r="D10" s="8"/>
      <c r="E10" s="8"/>
    </row>
    <row r="11" spans="1:16">
      <c r="A11" s="8"/>
      <c r="B11" s="8"/>
      <c r="C11" s="8"/>
      <c r="D11" s="8"/>
      <c r="E11" s="8"/>
    </row>
    <row r="12" spans="1:16">
      <c r="A12" s="8"/>
      <c r="B12" s="8"/>
      <c r="C12" s="8"/>
      <c r="D12" s="8"/>
      <c r="E12" s="8"/>
    </row>
    <row r="13" spans="1:16">
      <c r="A13" s="8"/>
      <c r="B13" s="8"/>
      <c r="C13" s="8"/>
      <c r="D13" s="8"/>
      <c r="E13" s="8"/>
    </row>
    <row r="14" spans="1:16">
      <c r="A14" s="8"/>
      <c r="B14" s="8"/>
      <c r="C14" s="8"/>
      <c r="D14" s="8"/>
      <c r="E14" s="8"/>
    </row>
    <row r="15" spans="1:16">
      <c r="A15" s="8"/>
      <c r="B15" s="8"/>
      <c r="C15" s="8"/>
      <c r="D15" s="8"/>
      <c r="E15" s="8"/>
    </row>
    <row r="16" spans="1:16">
      <c r="A16" s="8"/>
      <c r="B16" s="8"/>
      <c r="C16" s="8"/>
      <c r="D16" s="8"/>
      <c r="E16" s="8"/>
    </row>
  </sheetData>
  <mergeCells count="1">
    <mergeCell ref="A8:P8"/>
  </mergeCells>
  <conditionalFormatting sqref="L8:O8">
    <cfRule type="containsBlanks" priority="1" stopIfTrue="1">
      <formula>LEN(TRIM(L8))=0</formula>
    </cfRule>
    <cfRule type="cellIs" dxfId="5" priority="2" operator="equal">
      <formula>"Not Applicable"</formula>
    </cfRule>
  </conditionalFormatting>
  <conditionalFormatting sqref="L8:O8">
    <cfRule type="cellIs" dxfId="4" priority="3" operator="equal">
      <formula>1</formula>
    </cfRule>
  </conditionalFormatting>
  <conditionalFormatting sqref="L8:O8">
    <cfRule type="cellIs" dxfId="3" priority="4" operator="equal">
      <formula>0.75</formula>
    </cfRule>
  </conditionalFormatting>
  <conditionalFormatting sqref="L8:O8">
    <cfRule type="cellIs" dxfId="2" priority="5" operator="equal">
      <formula>0.5</formula>
    </cfRule>
  </conditionalFormatting>
  <conditionalFormatting sqref="L8:O8">
    <cfRule type="cellIs" dxfId="1" priority="6" operator="equal">
      <formula>0.25</formula>
    </cfRule>
  </conditionalFormatting>
  <conditionalFormatting sqref="L8:O8">
    <cfRule type="cellIs" dxfId="0" priority="7" operator="equal">
      <formula>0</formula>
    </cfRule>
  </conditionalFormatting>
  <hyperlinks>
    <hyperlink ref="A8" r:id="rId1" display="http://creativecommons.org/licenses/by-sa/4.0/" xr:uid="{48AA680C-6C4B-4CA0-970F-EAE85C9C4D33}"/>
    <hyperlink ref="A8:O8" r:id="rId2" display="This document, is a derivative of &quot;CIS Controls Initial Assessment Tool&quot; by AuditScripts, used under CC BY. This document is licensed under CC BY by Improsec A/S." xr:uid="{E8D3E7A5-9377-41D9-81DE-22D478FE467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Controls V8</vt:lpstr>
      <vt:lpstr>Calculatios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2022-06-03T10:22:07Z</dcterms:created>
  <dcterms:modified xsi:type="dcterms:W3CDTF">2022-06-03T10:23:21Z</dcterms:modified>
</cp:coreProperties>
</file>