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ldk\Desktop\Uni\SoftwareTeknologi\2Semester\GFV\Journal4_gruppe42\GFV_LocalRepo\GFVJournal4\"/>
    </mc:Choice>
  </mc:AlternateContent>
  <xr:revisionPtr revIDLastSave="0" documentId="13_ncr:1_{A380F10D-9B57-4863-80AA-17FBF1D0229D}" xr6:coauthVersionLast="46" xr6:coauthVersionMax="47" xr10:uidLastSave="{00000000-0000-0000-0000-000000000000}"/>
  <bookViews>
    <workbookView xWindow="-110" yWindow="-110" windowWidth="21820" windowHeight="14160" xr2:uid="{FAFF625E-B176-4C97-9976-A2D0AF4F6A25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7" i="1"/>
  <c r="I26" i="1"/>
  <c r="E74" i="1"/>
  <c r="E75" i="1" s="1"/>
  <c r="E76" i="1" s="1"/>
  <c r="E77" i="1" s="1"/>
  <c r="B74" i="1"/>
  <c r="B75" i="1" s="1"/>
  <c r="B76" i="1" s="1"/>
  <c r="B77" i="1" s="1"/>
  <c r="H74" i="1"/>
  <c r="H75" i="1" s="1"/>
  <c r="H76" i="1" s="1"/>
  <c r="H77" i="1" s="1"/>
  <c r="H55" i="1"/>
  <c r="H56" i="1" s="1"/>
  <c r="H57" i="1" s="1"/>
  <c r="H58" i="1" s="1"/>
  <c r="E55" i="1"/>
  <c r="E56" i="1" s="1"/>
  <c r="E57" i="1" s="1"/>
  <c r="E58" i="1" s="1"/>
  <c r="C35" i="1"/>
  <c r="C34" i="1"/>
  <c r="C33" i="1"/>
  <c r="C32" i="1"/>
  <c r="C31" i="1"/>
  <c r="C30" i="1"/>
  <c r="C29" i="1"/>
  <c r="C28" i="1"/>
  <c r="C27" i="1"/>
  <c r="C26" i="1"/>
  <c r="B55" i="1"/>
  <c r="B56" i="1" s="1"/>
  <c r="A13" i="1"/>
  <c r="A12" i="1"/>
  <c r="A11" i="1"/>
  <c r="A10" i="1"/>
  <c r="A9" i="1"/>
  <c r="A8" i="1"/>
  <c r="A7" i="1"/>
  <c r="A6" i="1"/>
  <c r="A5" i="1"/>
  <c r="A4" i="1"/>
  <c r="A3" i="1"/>
  <c r="B57" i="1" l="1"/>
  <c r="B58" i="1" s="1"/>
</calcChain>
</file>

<file path=xl/sharedStrings.xml><?xml version="1.0" encoding="utf-8"?>
<sst xmlns="http://schemas.openxmlformats.org/spreadsheetml/2006/main" count="63" uniqueCount="19">
  <si>
    <t>Vægt g</t>
  </si>
  <si>
    <t>Vægt ref g</t>
  </si>
  <si>
    <t>ADC value</t>
  </si>
  <si>
    <t>ADC value med offset</t>
  </si>
  <si>
    <t>Preloaded med 204 gram</t>
  </si>
  <si>
    <t>Vægt ref</t>
  </si>
  <si>
    <t xml:space="preserve">vægt </t>
  </si>
  <si>
    <t>Middelværdi</t>
  </si>
  <si>
    <t>varians</t>
  </si>
  <si>
    <t>spredning</t>
  </si>
  <si>
    <t>N</t>
  </si>
  <si>
    <t>95% Konfidens +/-</t>
  </si>
  <si>
    <t>Hældning</t>
  </si>
  <si>
    <t xml:space="preserve">EFTER 1 time </t>
  </si>
  <si>
    <t>Efter ca 2 timers tid</t>
  </si>
  <si>
    <t>FIND LINÆRT OMRÅDE</t>
  </si>
  <si>
    <t>LINÆR REGRESSION FIND HÆLDNING</t>
  </si>
  <si>
    <t>FIND PRÆCISION INDEN FOR 95% FAXEKONDI</t>
  </si>
  <si>
    <t>EFTER 2 TIMER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</si>
</sst>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</a:t>
            </a:r>
            <a:r>
              <a:rPr lang="en-US" baseline="0"/>
              <a:t> value vs vægt ref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Result!$C$2</c:f>
              <c:strCache>
                <c:ptCount val="1"/>
                <c:pt idx="0">
                  <c:v>Vægt ref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994625812365817E-2"/>
                  <c:y val="-0.10684257474808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Result!$B$3:$B$13</c:f>
              <c:numCache>
                <c:formatCode>0.00</c:formatCode>
                <c:ptCount val="11"/>
                <c:pt idx="0">
                  <c:v>292</c:v>
                </c:pt>
                <c:pt idx="1">
                  <c:v>293</c:v>
                </c:pt>
                <c:pt idx="2">
                  <c:v>329</c:v>
                </c:pt>
                <c:pt idx="3">
                  <c:v>507</c:v>
                </c:pt>
                <c:pt idx="4">
                  <c:v>687</c:v>
                </c:pt>
                <c:pt idx="5">
                  <c:v>869</c:v>
                </c:pt>
                <c:pt idx="6">
                  <c:v>1054</c:v>
                </c:pt>
                <c:pt idx="7">
                  <c:v>1235</c:v>
                </c:pt>
                <c:pt idx="8">
                  <c:v>1415</c:v>
                </c:pt>
                <c:pt idx="9">
                  <c:v>1510</c:v>
                </c:pt>
                <c:pt idx="10">
                  <c:v>1602</c:v>
                </c:pt>
              </c:numCache>
            </c:numRef>
          </c:xVal>
          <c:yVal>
            <c:numRef>
              <c:f>Result!$C$3:$C$13</c:f>
              <c:numCache>
                <c:formatCode>0.00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0-4F39-A975-0245FCCC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05295"/>
        <c:axId val="2037805711"/>
      </c:scatterChart>
      <c:valAx>
        <c:axId val="20378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5711"/>
        <c:crosses val="autoZero"/>
        <c:crossBetween val="midCat"/>
      </c:valAx>
      <c:valAx>
        <c:axId val="20378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</a:t>
                </a:r>
                <a:r>
                  <a:rPr lang="en-GB" baseline="0"/>
                  <a:t> vægt [g]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value vs vægt ref (204</a:t>
            </a:r>
            <a:r>
              <a:rPr lang="en-US" baseline="0"/>
              <a:t> g preloaded)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Result!$D$25</c:f>
              <c:strCache>
                <c:ptCount val="1"/>
                <c:pt idx="0">
                  <c:v>Vægt ref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Result!$B$26:$B$35</c:f>
              <c:numCache>
                <c:formatCode>General</c:formatCode>
                <c:ptCount val="10"/>
                <c:pt idx="0">
                  <c:v>336</c:v>
                </c:pt>
                <c:pt idx="1">
                  <c:v>515</c:v>
                </c:pt>
                <c:pt idx="2">
                  <c:v>699</c:v>
                </c:pt>
                <c:pt idx="3">
                  <c:v>880</c:v>
                </c:pt>
                <c:pt idx="4">
                  <c:v>1060</c:v>
                </c:pt>
                <c:pt idx="5">
                  <c:v>1244</c:v>
                </c:pt>
                <c:pt idx="6">
                  <c:v>1425</c:v>
                </c:pt>
                <c:pt idx="7">
                  <c:v>1608</c:v>
                </c:pt>
                <c:pt idx="8">
                  <c:v>1790</c:v>
                </c:pt>
                <c:pt idx="9">
                  <c:v>1974</c:v>
                </c:pt>
              </c:numCache>
            </c:numRef>
          </c:xVal>
          <c:yVal>
            <c:numRef>
              <c:f>Result!$D$26:$D$35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0-4673-8528-6727AEF5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06127"/>
        <c:axId val="2037805295"/>
      </c:scatterChart>
      <c:valAx>
        <c:axId val="203780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 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5295"/>
        <c:crosses val="autoZero"/>
        <c:crossBetween val="midCat"/>
      </c:valAx>
      <c:valAx>
        <c:axId val="20378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</a:t>
                </a:r>
                <a:r>
                  <a:rPr lang="en-GB" baseline="0"/>
                  <a:t> vægt [g]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value vs vægt ref (204</a:t>
            </a:r>
            <a:r>
              <a:rPr lang="en-US" baseline="0"/>
              <a:t> g preloaded) efter 2 timer ca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Result!$J$25</c:f>
              <c:strCache>
                <c:ptCount val="1"/>
                <c:pt idx="0">
                  <c:v>Vægt ref g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723061290663177"/>
                  <c:y val="-3.9058084183625635E-2"/>
                </c:manualLayout>
              </c:layout>
              <c:numFmt formatCode="General" sourceLinked="0"/>
            </c:trendlineLbl>
          </c:trendline>
          <c:xVal>
            <c:numRef>
              <c:f>Result!$H$26:$H$35</c:f>
              <c:numCache>
                <c:formatCode>General</c:formatCode>
                <c:ptCount val="10"/>
                <c:pt idx="0">
                  <c:v>333</c:v>
                </c:pt>
                <c:pt idx="1">
                  <c:v>512</c:v>
                </c:pt>
                <c:pt idx="2">
                  <c:v>701</c:v>
                </c:pt>
                <c:pt idx="3">
                  <c:v>879</c:v>
                </c:pt>
                <c:pt idx="4">
                  <c:v>1050</c:v>
                </c:pt>
                <c:pt idx="5">
                  <c:v>1233</c:v>
                </c:pt>
                <c:pt idx="6">
                  <c:v>1450</c:v>
                </c:pt>
                <c:pt idx="7">
                  <c:v>1607</c:v>
                </c:pt>
                <c:pt idx="8">
                  <c:v>1790</c:v>
                </c:pt>
                <c:pt idx="9">
                  <c:v>1954</c:v>
                </c:pt>
              </c:numCache>
            </c:numRef>
          </c:xVal>
          <c:yVal>
            <c:numRef>
              <c:f>Result!$J$26:$J$35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2-4FE9-A8FE-041E4FA0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06127"/>
        <c:axId val="20378052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Result!$D$25</c15:sqref>
                        </c15:formulaRef>
                      </c:ext>
                    </c:extLst>
                    <c:strCache>
                      <c:ptCount val="1"/>
                      <c:pt idx="0">
                        <c:v>Vægt ref 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DK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Result!$B$26:$B$35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336</c:v>
                      </c:pt>
                      <c:pt idx="1">
                        <c:v>515</c:v>
                      </c:pt>
                      <c:pt idx="2">
                        <c:v>699</c:v>
                      </c:pt>
                      <c:pt idx="3">
                        <c:v>880</c:v>
                      </c:pt>
                      <c:pt idx="4">
                        <c:v>1060</c:v>
                      </c:pt>
                      <c:pt idx="5">
                        <c:v>1244</c:v>
                      </c:pt>
                      <c:pt idx="6">
                        <c:v>1425</c:v>
                      </c:pt>
                      <c:pt idx="7">
                        <c:v>1608</c:v>
                      </c:pt>
                      <c:pt idx="8">
                        <c:v>1790</c:v>
                      </c:pt>
                      <c:pt idx="9">
                        <c:v>1974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Result!$D$26:$D$35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92-4FE9-A8FE-041E4FA0B435}"/>
                  </c:ext>
                </c:extLst>
              </c15:ser>
            </c15:filteredScatterSeries>
          </c:ext>
        </c:extLst>
      </c:scatterChart>
      <c:valAx>
        <c:axId val="203780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 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5295"/>
        <c:crosses val="autoZero"/>
        <c:crossBetween val="midCat"/>
      </c:valAx>
      <c:valAx>
        <c:axId val="20378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</a:t>
                </a:r>
                <a:r>
                  <a:rPr lang="en-GB" baseline="0"/>
                  <a:t> vægt [g]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61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</xdr:rowOff>
    </xdr:from>
    <xdr:to>
      <xdr:col>10</xdr:col>
      <xdr:colOff>-1</xdr:colOff>
      <xdr:row>21</xdr:row>
      <xdr:rowOff>107324</xdr:rowOff>
    </xdr:to>
    <xdr:graphicFrame macro="">
      <xdr:nvGraphicFramePr>
        <xdr:cNvPr id="8" name="Diagram 2">
          <a:extLst>
            <a:ext uri="{FF2B5EF4-FFF2-40B4-BE49-F238E27FC236}">
              <a16:creationId xmlns:a16="http://schemas.microsoft.com/office/drawing/2014/main" id="{4FB51A68-9A4E-4C76-AB08-B58E79A8D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37</xdr:row>
      <xdr:rowOff>1</xdr:rowOff>
    </xdr:from>
    <xdr:to>
      <xdr:col>5</xdr:col>
      <xdr:colOff>3068</xdr:colOff>
      <xdr:row>50</xdr:row>
      <xdr:rowOff>160987</xdr:rowOff>
    </xdr:to>
    <xdr:graphicFrame macro="">
      <xdr:nvGraphicFramePr>
        <xdr:cNvPr id="13" name="Diagram 4">
          <a:extLst>
            <a:ext uri="{FF2B5EF4-FFF2-40B4-BE49-F238E27FC236}">
              <a16:creationId xmlns:a16="http://schemas.microsoft.com/office/drawing/2014/main" id="{4197C239-700B-4DF3-9255-5953248FC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10</xdr:col>
      <xdr:colOff>660551</xdr:colOff>
      <xdr:row>50</xdr:row>
      <xdr:rowOff>151126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0B2D20-F605-4D9B-80FD-10B5AA0AB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40F4-C1F6-4C83-A85B-132A43DBB526}">
  <dimension ref="A1:K89"/>
  <sheetViews>
    <sheetView tabSelected="1" zoomScale="104" zoomScaleNormal="100" workbookViewId="0">
      <selection activeCell="K70" sqref="K70"/>
    </sheetView>
  </sheetViews>
  <sheetFormatPr defaultRowHeight="14.5" x14ac:dyDescent="0.35"/>
  <cols>
    <col min="1" max="1" width="21.90625" bestFit="1" customWidth="1"/>
    <col min="2" max="2" width="11.81640625" bestFit="1" customWidth="1"/>
    <col min="3" max="3" width="9.1796875" bestFit="1" customWidth="1"/>
    <col min="4" max="4" width="16" bestFit="1" customWidth="1"/>
    <col min="5" max="5" width="11.81640625" bestFit="1" customWidth="1"/>
    <col min="6" max="6" width="5.6328125" bestFit="1" customWidth="1"/>
    <col min="7" max="7" width="21.90625" bestFit="1" customWidth="1"/>
    <col min="8" max="8" width="11.81640625" bestFit="1" customWidth="1"/>
    <col min="11" max="11" width="11.08984375" customWidth="1"/>
  </cols>
  <sheetData>
    <row r="1" spans="1:5" s="6" customFormat="1" x14ac:dyDescent="0.35">
      <c r="A1" s="6" t="s">
        <v>15</v>
      </c>
    </row>
    <row r="2" spans="1:5" x14ac:dyDescent="0.35">
      <c r="A2" t="s">
        <v>3</v>
      </c>
      <c r="B2" s="2" t="s">
        <v>2</v>
      </c>
      <c r="C2" s="2" t="s">
        <v>1</v>
      </c>
      <c r="D2" s="2"/>
      <c r="E2" s="2"/>
    </row>
    <row r="3" spans="1:5" x14ac:dyDescent="0.35">
      <c r="A3" s="1">
        <f>B3-$B$3</f>
        <v>0</v>
      </c>
      <c r="B3" s="1">
        <v>292</v>
      </c>
      <c r="C3" s="1">
        <v>0</v>
      </c>
      <c r="D3" s="1"/>
      <c r="E3" s="1"/>
    </row>
    <row r="4" spans="1:5" x14ac:dyDescent="0.35">
      <c r="A4" s="1">
        <f t="shared" ref="A4:A13" si="0">B4-$B$3</f>
        <v>1</v>
      </c>
      <c r="B4" s="1">
        <v>293</v>
      </c>
      <c r="C4" s="1">
        <v>100</v>
      </c>
      <c r="D4" s="1"/>
      <c r="E4" s="1"/>
    </row>
    <row r="5" spans="1:5" x14ac:dyDescent="0.35">
      <c r="A5" s="1">
        <f t="shared" si="0"/>
        <v>37</v>
      </c>
      <c r="B5" s="1">
        <v>329</v>
      </c>
      <c r="C5" s="1">
        <v>200</v>
      </c>
      <c r="D5" s="1"/>
      <c r="E5" s="1"/>
    </row>
    <row r="6" spans="1:5" x14ac:dyDescent="0.35">
      <c r="A6" s="1">
        <f t="shared" si="0"/>
        <v>215</v>
      </c>
      <c r="B6" s="1">
        <v>507</v>
      </c>
      <c r="C6" s="1">
        <v>300</v>
      </c>
      <c r="D6" s="1"/>
      <c r="E6" s="1"/>
    </row>
    <row r="7" spans="1:5" x14ac:dyDescent="0.35">
      <c r="A7" s="1">
        <f t="shared" si="0"/>
        <v>395</v>
      </c>
      <c r="B7" s="1">
        <v>687</v>
      </c>
      <c r="C7" s="1">
        <v>400</v>
      </c>
      <c r="D7" s="1"/>
      <c r="E7" s="1"/>
    </row>
    <row r="8" spans="1:5" x14ac:dyDescent="0.35">
      <c r="A8" s="1">
        <f t="shared" si="0"/>
        <v>577</v>
      </c>
      <c r="B8" s="1">
        <v>869</v>
      </c>
      <c r="C8" s="1">
        <v>500</v>
      </c>
      <c r="D8" s="1"/>
      <c r="E8" s="1"/>
    </row>
    <row r="9" spans="1:5" x14ac:dyDescent="0.35">
      <c r="A9" s="1">
        <f t="shared" si="0"/>
        <v>762</v>
      </c>
      <c r="B9" s="1">
        <v>1054</v>
      </c>
      <c r="C9" s="1">
        <v>600</v>
      </c>
      <c r="D9" s="1"/>
      <c r="E9" s="1"/>
    </row>
    <row r="10" spans="1:5" x14ac:dyDescent="0.35">
      <c r="A10" s="1">
        <f t="shared" si="0"/>
        <v>943</v>
      </c>
      <c r="B10" s="1">
        <v>1235</v>
      </c>
      <c r="C10" s="1">
        <v>700</v>
      </c>
      <c r="D10" s="1"/>
      <c r="E10" s="1"/>
    </row>
    <row r="11" spans="1:5" x14ac:dyDescent="0.35">
      <c r="A11" s="1">
        <f t="shared" si="0"/>
        <v>1123</v>
      </c>
      <c r="B11" s="1">
        <v>1415</v>
      </c>
      <c r="C11" s="1">
        <v>800</v>
      </c>
      <c r="D11" s="1"/>
      <c r="E11" s="1"/>
    </row>
    <row r="12" spans="1:5" x14ac:dyDescent="0.35">
      <c r="A12" s="1">
        <f t="shared" si="0"/>
        <v>1218</v>
      </c>
      <c r="B12" s="1">
        <v>1510</v>
      </c>
      <c r="C12" s="1">
        <v>850</v>
      </c>
      <c r="D12" s="1"/>
      <c r="E12" s="1"/>
    </row>
    <row r="13" spans="1:5" x14ac:dyDescent="0.35">
      <c r="A13" s="1">
        <f t="shared" si="0"/>
        <v>1310</v>
      </c>
      <c r="B13" s="1">
        <v>1602</v>
      </c>
      <c r="C13" s="1">
        <v>900</v>
      </c>
      <c r="D13" s="1"/>
      <c r="E13" s="1"/>
    </row>
    <row r="14" spans="1:5" x14ac:dyDescent="0.35">
      <c r="A14" s="1"/>
      <c r="B14" s="1"/>
      <c r="C14" s="1"/>
      <c r="D14" s="1"/>
      <c r="E14" s="1"/>
    </row>
    <row r="15" spans="1:5" x14ac:dyDescent="0.35">
      <c r="A15" s="1"/>
      <c r="B15" s="1"/>
      <c r="C15" s="1"/>
      <c r="D15" s="1"/>
      <c r="E15" s="1"/>
    </row>
    <row r="16" spans="1:5" x14ac:dyDescent="0.35">
      <c r="A16" s="1"/>
      <c r="B16" s="1"/>
      <c r="C16" s="1"/>
      <c r="D16" s="1"/>
      <c r="E16" s="1"/>
    </row>
    <row r="17" spans="1:10" x14ac:dyDescent="0.35">
      <c r="A17" s="1"/>
      <c r="B17" s="1"/>
      <c r="C17" s="1"/>
      <c r="D17" s="1"/>
      <c r="E17" s="1"/>
    </row>
    <row r="18" spans="1:10" x14ac:dyDescent="0.35">
      <c r="A18" s="1"/>
      <c r="B18" s="1"/>
      <c r="C18" s="1"/>
      <c r="D18" s="1"/>
      <c r="E18" s="1"/>
    </row>
    <row r="19" spans="1:10" x14ac:dyDescent="0.35">
      <c r="A19" s="1"/>
      <c r="B19" s="1"/>
      <c r="C19" s="1"/>
      <c r="D19" s="1"/>
      <c r="E19" s="1"/>
    </row>
    <row r="20" spans="1:10" x14ac:dyDescent="0.35">
      <c r="A20" s="1"/>
      <c r="B20" s="1"/>
      <c r="C20" s="1"/>
      <c r="D20" s="1"/>
      <c r="E20" s="1"/>
    </row>
    <row r="21" spans="1:10" x14ac:dyDescent="0.35">
      <c r="A21" s="1"/>
      <c r="B21" s="1"/>
      <c r="C21" s="1"/>
      <c r="D21" s="1"/>
      <c r="E21" s="1"/>
    </row>
    <row r="22" spans="1:10" x14ac:dyDescent="0.35">
      <c r="A22" s="1"/>
      <c r="B22" s="1"/>
      <c r="C22" s="1"/>
      <c r="D22" s="1"/>
      <c r="E22" s="1"/>
    </row>
    <row r="23" spans="1:10" x14ac:dyDescent="0.35">
      <c r="A23" s="6" t="s">
        <v>16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35">
      <c r="A24" t="s">
        <v>4</v>
      </c>
      <c r="G24" t="s">
        <v>4</v>
      </c>
      <c r="H24" t="s">
        <v>14</v>
      </c>
    </row>
    <row r="25" spans="1:10" x14ac:dyDescent="0.35">
      <c r="A25" t="s">
        <v>3</v>
      </c>
      <c r="B25" s="2" t="s">
        <v>2</v>
      </c>
      <c r="C25" s="2" t="s">
        <v>0</v>
      </c>
      <c r="D25" s="2" t="s">
        <v>1</v>
      </c>
      <c r="E25" s="2"/>
      <c r="G25" t="s">
        <v>3</v>
      </c>
      <c r="H25" s="2" t="s">
        <v>2</v>
      </c>
      <c r="I25" s="2" t="s">
        <v>0</v>
      </c>
      <c r="J25" s="2" t="s">
        <v>1</v>
      </c>
    </row>
    <row r="26" spans="1:10" x14ac:dyDescent="0.35">
      <c r="B26">
        <v>336</v>
      </c>
      <c r="C26" s="3">
        <f t="shared" ref="C26:C35" si="1">(B26*$A$37)-184</f>
        <v>0.46400000000002706</v>
      </c>
      <c r="D26">
        <v>0</v>
      </c>
      <c r="H26">
        <v>333</v>
      </c>
      <c r="I26" s="3">
        <f>(H26*$A$37)-183</f>
        <v>-0.18299999999999272</v>
      </c>
      <c r="J26">
        <v>0</v>
      </c>
    </row>
    <row r="27" spans="1:10" x14ac:dyDescent="0.35">
      <c r="B27">
        <v>515</v>
      </c>
      <c r="C27" s="3">
        <f t="shared" si="1"/>
        <v>98.735000000000014</v>
      </c>
      <c r="D27">
        <v>100</v>
      </c>
      <c r="H27">
        <v>512</v>
      </c>
      <c r="I27" s="3">
        <f t="shared" ref="I27:I35" si="2">(H27*$A$37)-183</f>
        <v>98.088000000000022</v>
      </c>
      <c r="J27">
        <v>100</v>
      </c>
    </row>
    <row r="28" spans="1:10" x14ac:dyDescent="0.35">
      <c r="B28">
        <v>699</v>
      </c>
      <c r="C28" s="3">
        <f t="shared" si="1"/>
        <v>199.75100000000003</v>
      </c>
      <c r="D28">
        <v>200</v>
      </c>
      <c r="H28">
        <v>701</v>
      </c>
      <c r="I28" s="3">
        <f t="shared" si="2"/>
        <v>201.84900000000005</v>
      </c>
      <c r="J28">
        <v>200</v>
      </c>
    </row>
    <row r="29" spans="1:10" x14ac:dyDescent="0.35">
      <c r="B29">
        <v>880</v>
      </c>
      <c r="C29" s="3">
        <f t="shared" si="1"/>
        <v>299.12000000000006</v>
      </c>
      <c r="D29">
        <v>300</v>
      </c>
      <c r="H29">
        <v>879</v>
      </c>
      <c r="I29" s="3">
        <f t="shared" si="2"/>
        <v>299.57100000000003</v>
      </c>
      <c r="J29">
        <v>300</v>
      </c>
    </row>
    <row r="30" spans="1:10" x14ac:dyDescent="0.35">
      <c r="B30">
        <v>1060</v>
      </c>
      <c r="C30" s="3">
        <f t="shared" si="1"/>
        <v>397.94000000000005</v>
      </c>
      <c r="D30">
        <v>400</v>
      </c>
      <c r="H30">
        <v>1050</v>
      </c>
      <c r="I30" s="3">
        <f t="shared" si="2"/>
        <v>393.45000000000005</v>
      </c>
      <c r="J30">
        <v>400</v>
      </c>
    </row>
    <row r="31" spans="1:10" x14ac:dyDescent="0.35">
      <c r="B31">
        <v>1244</v>
      </c>
      <c r="C31" s="3">
        <f t="shared" si="1"/>
        <v>498.95600000000002</v>
      </c>
      <c r="D31">
        <v>500</v>
      </c>
      <c r="H31">
        <v>1233</v>
      </c>
      <c r="I31" s="3">
        <f t="shared" si="2"/>
        <v>493.91700000000003</v>
      </c>
      <c r="J31">
        <v>500</v>
      </c>
    </row>
    <row r="32" spans="1:10" x14ac:dyDescent="0.35">
      <c r="B32">
        <v>1425</v>
      </c>
      <c r="C32" s="3">
        <f t="shared" si="1"/>
        <v>598.32500000000005</v>
      </c>
      <c r="D32">
        <v>600</v>
      </c>
      <c r="H32">
        <v>1450</v>
      </c>
      <c r="I32" s="3">
        <f t="shared" si="2"/>
        <v>613.05000000000007</v>
      </c>
      <c r="J32">
        <v>600</v>
      </c>
    </row>
    <row r="33" spans="1:10" x14ac:dyDescent="0.35">
      <c r="B33">
        <v>1608</v>
      </c>
      <c r="C33" s="3">
        <f t="shared" si="1"/>
        <v>698.79200000000003</v>
      </c>
      <c r="D33">
        <v>700</v>
      </c>
      <c r="H33">
        <v>1607</v>
      </c>
      <c r="I33" s="3">
        <f t="shared" si="2"/>
        <v>699.24300000000005</v>
      </c>
      <c r="J33">
        <v>700</v>
      </c>
    </row>
    <row r="34" spans="1:10" x14ac:dyDescent="0.35">
      <c r="B34">
        <v>1790</v>
      </c>
      <c r="C34" s="3">
        <f t="shared" si="1"/>
        <v>798.71</v>
      </c>
      <c r="D34">
        <v>800</v>
      </c>
      <c r="H34">
        <v>1790</v>
      </c>
      <c r="I34" s="3">
        <f t="shared" si="2"/>
        <v>799.71</v>
      </c>
      <c r="J34">
        <v>800</v>
      </c>
    </row>
    <row r="35" spans="1:10" x14ac:dyDescent="0.35">
      <c r="B35">
        <v>1974</v>
      </c>
      <c r="C35" s="3">
        <f t="shared" si="1"/>
        <v>899.72600000000011</v>
      </c>
      <c r="D35">
        <v>900</v>
      </c>
      <c r="H35">
        <v>1954</v>
      </c>
      <c r="I35" s="3">
        <f t="shared" si="2"/>
        <v>889.74600000000009</v>
      </c>
      <c r="J35">
        <v>900</v>
      </c>
    </row>
    <row r="36" spans="1:10" x14ac:dyDescent="0.35">
      <c r="A36" t="s">
        <v>12</v>
      </c>
      <c r="G36" t="s">
        <v>12</v>
      </c>
    </row>
    <row r="37" spans="1:10" x14ac:dyDescent="0.35">
      <c r="A37">
        <v>0.54900000000000004</v>
      </c>
      <c r="G37">
        <v>0.55049999999999999</v>
      </c>
    </row>
    <row r="52" spans="1:11" x14ac:dyDescent="0.35">
      <c r="A52" s="6" t="s">
        <v>17</v>
      </c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35">
      <c r="A53" t="s">
        <v>13</v>
      </c>
    </row>
    <row r="54" spans="1:11" x14ac:dyDescent="0.35">
      <c r="A54" t="s">
        <v>10</v>
      </c>
      <c r="B54">
        <v>10</v>
      </c>
      <c r="D54" t="s">
        <v>10</v>
      </c>
      <c r="E54">
        <v>10</v>
      </c>
      <c r="G54" t="s">
        <v>10</v>
      </c>
      <c r="H54">
        <v>10</v>
      </c>
    </row>
    <row r="55" spans="1:11" x14ac:dyDescent="0.35">
      <c r="A55" t="s">
        <v>7</v>
      </c>
      <c r="B55">
        <f>SUM(A61:A70)/B54</f>
        <v>204.5</v>
      </c>
      <c r="D55" t="s">
        <v>7</v>
      </c>
      <c r="E55">
        <f>SUM(D61:D70)/E54</f>
        <v>499.4</v>
      </c>
      <c r="G55" t="s">
        <v>7</v>
      </c>
      <c r="H55">
        <f>SUM(G61:G70)/H54</f>
        <v>704.8</v>
      </c>
    </row>
    <row r="56" spans="1:11" x14ac:dyDescent="0.35">
      <c r="A56" t="s">
        <v>8</v>
      </c>
      <c r="B56">
        <f>B55/B54-1</f>
        <v>19.45</v>
      </c>
      <c r="D56" t="s">
        <v>8</v>
      </c>
      <c r="E56">
        <f>E55/E54-1</f>
        <v>48.94</v>
      </c>
      <c r="G56" t="s">
        <v>8</v>
      </c>
      <c r="H56">
        <f>H55/H54-1</f>
        <v>69.47999999999999</v>
      </c>
    </row>
    <row r="57" spans="1:11" x14ac:dyDescent="0.35">
      <c r="A57" t="s">
        <v>9</v>
      </c>
      <c r="B57">
        <f>SQRT(B56)</f>
        <v>4.410215414239989</v>
      </c>
      <c r="D57" t="s">
        <v>9</v>
      </c>
      <c r="E57">
        <f>SQRT(E56)</f>
        <v>6.9957129729570804</v>
      </c>
      <c r="G57" t="s">
        <v>9</v>
      </c>
      <c r="H57">
        <f>SQRT(H56)</f>
        <v>8.3354663936698827</v>
      </c>
    </row>
    <row r="58" spans="1:11" x14ac:dyDescent="0.35">
      <c r="A58" t="s">
        <v>11</v>
      </c>
      <c r="B58">
        <f>B57*1.96</f>
        <v>8.6440222119103787</v>
      </c>
      <c r="D58" t="s">
        <v>11</v>
      </c>
      <c r="E58">
        <f>E57*1.96</f>
        <v>13.711597426995878</v>
      </c>
      <c r="G58" t="s">
        <v>11</v>
      </c>
      <c r="H58">
        <f>H57*1.96</f>
        <v>16.337514131592968</v>
      </c>
    </row>
    <row r="60" spans="1:11" x14ac:dyDescent="0.35">
      <c r="A60" s="4" t="s">
        <v>6</v>
      </c>
      <c r="B60" s="4" t="s">
        <v>5</v>
      </c>
      <c r="C60" s="4"/>
      <c r="D60" s="4" t="s">
        <v>6</v>
      </c>
      <c r="E60" s="4" t="s">
        <v>5</v>
      </c>
      <c r="F60" s="4"/>
      <c r="G60" s="4" t="s">
        <v>6</v>
      </c>
      <c r="H60" s="4" t="s">
        <v>5</v>
      </c>
    </row>
    <row r="61" spans="1:11" x14ac:dyDescent="0.35">
      <c r="A61">
        <v>205</v>
      </c>
      <c r="B61">
        <v>201</v>
      </c>
      <c r="D61">
        <v>498</v>
      </c>
      <c r="E61">
        <v>500</v>
      </c>
      <c r="G61">
        <v>702</v>
      </c>
      <c r="H61">
        <v>703</v>
      </c>
    </row>
    <row r="62" spans="1:11" x14ac:dyDescent="0.35">
      <c r="A62">
        <v>204</v>
      </c>
      <c r="B62">
        <v>201</v>
      </c>
      <c r="D62">
        <v>500</v>
      </c>
      <c r="E62">
        <v>500</v>
      </c>
      <c r="G62">
        <v>708</v>
      </c>
      <c r="H62">
        <v>703</v>
      </c>
    </row>
    <row r="63" spans="1:11" x14ac:dyDescent="0.35">
      <c r="A63">
        <v>204</v>
      </c>
      <c r="B63">
        <v>201</v>
      </c>
      <c r="D63">
        <v>499</v>
      </c>
      <c r="E63">
        <v>500</v>
      </c>
      <c r="G63">
        <v>704</v>
      </c>
      <c r="H63">
        <v>703</v>
      </c>
    </row>
    <row r="64" spans="1:11" x14ac:dyDescent="0.35">
      <c r="A64">
        <v>205</v>
      </c>
      <c r="B64">
        <v>201</v>
      </c>
      <c r="D64">
        <v>498</v>
      </c>
      <c r="E64">
        <v>500</v>
      </c>
      <c r="G64">
        <v>705</v>
      </c>
      <c r="H64">
        <v>703</v>
      </c>
    </row>
    <row r="65" spans="1:8" x14ac:dyDescent="0.35">
      <c r="A65">
        <v>204</v>
      </c>
      <c r="B65">
        <v>201</v>
      </c>
      <c r="D65">
        <v>500</v>
      </c>
      <c r="E65">
        <v>500</v>
      </c>
      <c r="G65">
        <v>705</v>
      </c>
      <c r="H65">
        <v>703</v>
      </c>
    </row>
    <row r="66" spans="1:8" x14ac:dyDescent="0.35">
      <c r="A66">
        <v>205</v>
      </c>
      <c r="B66">
        <v>201</v>
      </c>
      <c r="D66">
        <v>499</v>
      </c>
      <c r="E66">
        <v>500</v>
      </c>
      <c r="G66">
        <v>706</v>
      </c>
      <c r="H66">
        <v>703</v>
      </c>
    </row>
    <row r="67" spans="1:8" x14ac:dyDescent="0.35">
      <c r="A67">
        <v>204</v>
      </c>
      <c r="B67">
        <v>201</v>
      </c>
      <c r="D67">
        <v>500</v>
      </c>
      <c r="E67">
        <v>500</v>
      </c>
      <c r="G67">
        <v>705</v>
      </c>
      <c r="H67">
        <v>703</v>
      </c>
    </row>
    <row r="68" spans="1:8" x14ac:dyDescent="0.35">
      <c r="A68">
        <v>205</v>
      </c>
      <c r="B68">
        <v>201</v>
      </c>
      <c r="D68">
        <v>500</v>
      </c>
      <c r="E68">
        <v>500</v>
      </c>
      <c r="G68">
        <v>705</v>
      </c>
      <c r="H68">
        <v>703</v>
      </c>
    </row>
    <row r="69" spans="1:8" x14ac:dyDescent="0.35">
      <c r="A69">
        <v>204</v>
      </c>
      <c r="B69">
        <v>201</v>
      </c>
      <c r="D69">
        <v>500</v>
      </c>
      <c r="E69">
        <v>500</v>
      </c>
      <c r="G69">
        <v>704</v>
      </c>
      <c r="H69">
        <v>703</v>
      </c>
    </row>
    <row r="70" spans="1:8" x14ac:dyDescent="0.35">
      <c r="A70">
        <v>205</v>
      </c>
      <c r="B70">
        <v>201</v>
      </c>
      <c r="D70">
        <v>500</v>
      </c>
      <c r="E70">
        <v>500</v>
      </c>
      <c r="G70">
        <v>704</v>
      </c>
      <c r="H70">
        <v>703</v>
      </c>
    </row>
    <row r="73" spans="1:8" x14ac:dyDescent="0.35">
      <c r="A73" t="s">
        <v>10</v>
      </c>
      <c r="B73">
        <v>10</v>
      </c>
      <c r="D73" t="s">
        <v>10</v>
      </c>
      <c r="E73">
        <v>10</v>
      </c>
      <c r="G73" t="s">
        <v>10</v>
      </c>
      <c r="H73">
        <v>10</v>
      </c>
    </row>
    <row r="74" spans="1:8" x14ac:dyDescent="0.35">
      <c r="A74" t="s">
        <v>7</v>
      </c>
      <c r="B74">
        <f>SUM(A80:A89)/B73</f>
        <v>194.3</v>
      </c>
      <c r="D74" t="s">
        <v>7</v>
      </c>
      <c r="E74">
        <f>SUM(D80:D89)/E73</f>
        <v>494.8</v>
      </c>
      <c r="G74" t="s">
        <v>7</v>
      </c>
      <c r="H74">
        <f>SUM(G80:G89)/H73</f>
        <v>697</v>
      </c>
    </row>
    <row r="75" spans="1:8" x14ac:dyDescent="0.35">
      <c r="A75" t="s">
        <v>8</v>
      </c>
      <c r="B75">
        <f>B74/B73-1</f>
        <v>18.43</v>
      </c>
      <c r="D75" t="s">
        <v>8</v>
      </c>
      <c r="E75">
        <f>E74/E73-1</f>
        <v>48.480000000000004</v>
      </c>
      <c r="G75" t="s">
        <v>8</v>
      </c>
      <c r="H75">
        <f>H74/H73-1</f>
        <v>68.7</v>
      </c>
    </row>
    <row r="76" spans="1:8" x14ac:dyDescent="0.35">
      <c r="A76" t="s">
        <v>9</v>
      </c>
      <c r="B76">
        <f>SQRT(B75)</f>
        <v>4.2930175867331357</v>
      </c>
      <c r="D76" t="s">
        <v>9</v>
      </c>
      <c r="E76">
        <f>SQRT(E75)</f>
        <v>6.9627580742116848</v>
      </c>
      <c r="G76" t="s">
        <v>9</v>
      </c>
      <c r="H76">
        <f>SQRT(H75)</f>
        <v>8.2885463140408397</v>
      </c>
    </row>
    <row r="77" spans="1:8" x14ac:dyDescent="0.35">
      <c r="A77" t="s">
        <v>11</v>
      </c>
      <c r="B77">
        <f>B76*1.96</f>
        <v>8.4143144699969454</v>
      </c>
      <c r="D77" t="s">
        <v>11</v>
      </c>
      <c r="E77">
        <f>E76*1.96</f>
        <v>13.647005825454903</v>
      </c>
      <c r="G77" t="s">
        <v>11</v>
      </c>
      <c r="H77">
        <f>H76*1.96</f>
        <v>16.245550775520044</v>
      </c>
    </row>
    <row r="78" spans="1:8" x14ac:dyDescent="0.35">
      <c r="A78" t="s">
        <v>18</v>
      </c>
    </row>
    <row r="79" spans="1:8" x14ac:dyDescent="0.35">
      <c r="A79" s="4" t="s">
        <v>6</v>
      </c>
      <c r="B79" s="4" t="s">
        <v>5</v>
      </c>
      <c r="C79" s="4"/>
      <c r="D79" s="4" t="s">
        <v>6</v>
      </c>
      <c r="E79" s="4" t="s">
        <v>5</v>
      </c>
      <c r="F79" s="4"/>
      <c r="G79" s="4" t="s">
        <v>6</v>
      </c>
      <c r="H79" s="4" t="s">
        <v>5</v>
      </c>
    </row>
    <row r="80" spans="1:8" x14ac:dyDescent="0.35">
      <c r="A80">
        <v>197</v>
      </c>
      <c r="B80">
        <v>201</v>
      </c>
      <c r="D80">
        <v>494</v>
      </c>
      <c r="E80">
        <v>500</v>
      </c>
      <c r="G80">
        <v>695</v>
      </c>
      <c r="H80">
        <v>703</v>
      </c>
    </row>
    <row r="81" spans="1:8" x14ac:dyDescent="0.35">
      <c r="A81">
        <v>195</v>
      </c>
      <c r="B81">
        <v>201</v>
      </c>
      <c r="D81">
        <v>495</v>
      </c>
      <c r="E81">
        <v>500</v>
      </c>
      <c r="G81">
        <v>698</v>
      </c>
      <c r="H81">
        <v>703</v>
      </c>
    </row>
    <row r="82" spans="1:8" x14ac:dyDescent="0.35">
      <c r="A82">
        <v>194</v>
      </c>
      <c r="B82">
        <v>201</v>
      </c>
      <c r="D82">
        <v>494</v>
      </c>
      <c r="E82">
        <v>500</v>
      </c>
      <c r="G82">
        <v>697</v>
      </c>
      <c r="H82">
        <v>703</v>
      </c>
    </row>
    <row r="83" spans="1:8" x14ac:dyDescent="0.35">
      <c r="A83">
        <v>192</v>
      </c>
      <c r="B83">
        <v>201</v>
      </c>
      <c r="D83">
        <v>496</v>
      </c>
      <c r="E83">
        <v>500</v>
      </c>
      <c r="G83">
        <v>697</v>
      </c>
      <c r="H83">
        <v>703</v>
      </c>
    </row>
    <row r="84" spans="1:8" x14ac:dyDescent="0.35">
      <c r="A84">
        <v>194</v>
      </c>
      <c r="B84">
        <v>201</v>
      </c>
      <c r="D84">
        <v>495</v>
      </c>
      <c r="E84">
        <v>500</v>
      </c>
      <c r="G84">
        <v>697</v>
      </c>
      <c r="H84">
        <v>703</v>
      </c>
    </row>
    <row r="85" spans="1:8" x14ac:dyDescent="0.35">
      <c r="A85">
        <v>195</v>
      </c>
      <c r="B85">
        <v>201</v>
      </c>
      <c r="D85">
        <v>495</v>
      </c>
      <c r="E85">
        <v>500</v>
      </c>
      <c r="G85">
        <v>697</v>
      </c>
      <c r="H85">
        <v>703</v>
      </c>
    </row>
    <row r="86" spans="1:8" x14ac:dyDescent="0.35">
      <c r="A86">
        <v>194</v>
      </c>
      <c r="B86">
        <v>201</v>
      </c>
      <c r="D86">
        <v>494</v>
      </c>
      <c r="E86">
        <v>500</v>
      </c>
      <c r="G86">
        <v>698</v>
      </c>
      <c r="H86">
        <v>703</v>
      </c>
    </row>
    <row r="87" spans="1:8" x14ac:dyDescent="0.35">
      <c r="A87">
        <v>194</v>
      </c>
      <c r="B87">
        <v>201</v>
      </c>
      <c r="D87">
        <v>495</v>
      </c>
      <c r="E87">
        <v>500</v>
      </c>
      <c r="G87">
        <v>697</v>
      </c>
      <c r="H87">
        <v>703</v>
      </c>
    </row>
    <row r="88" spans="1:8" x14ac:dyDescent="0.35">
      <c r="A88">
        <v>195</v>
      </c>
      <c r="B88">
        <v>201</v>
      </c>
      <c r="D88">
        <v>496</v>
      </c>
      <c r="E88">
        <v>500</v>
      </c>
      <c r="G88">
        <v>697</v>
      </c>
      <c r="H88">
        <v>703</v>
      </c>
    </row>
    <row r="89" spans="1:8" x14ac:dyDescent="0.35">
      <c r="A89">
        <v>193</v>
      </c>
      <c r="B89">
        <v>201</v>
      </c>
      <c r="D89">
        <v>494</v>
      </c>
      <c r="E89">
        <v>500</v>
      </c>
      <c r="G89">
        <v>697</v>
      </c>
      <c r="H89">
        <v>703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iQuaz RF</dc:creator>
  <cp:lastModifiedBy>Martin Stokholm Lauridsen</cp:lastModifiedBy>
  <dcterms:created xsi:type="dcterms:W3CDTF">2021-11-10T08:25:58Z</dcterms:created>
  <dcterms:modified xsi:type="dcterms:W3CDTF">2021-11-10T16:02:21Z</dcterms:modified>
</cp:coreProperties>
</file>