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3647396f53606/Documentos/"/>
    </mc:Choice>
  </mc:AlternateContent>
  <xr:revisionPtr revIDLastSave="247" documentId="8_{13692FB1-3613-4D44-AB16-C2C21FBDCBA9}" xr6:coauthVersionLast="47" xr6:coauthVersionMax="47" xr10:uidLastSave="{764E4079-44F4-4D37-B34B-3280869DBF0C}"/>
  <bookViews>
    <workbookView minimized="1" xWindow="12288" yWindow="36" windowWidth="10368" windowHeight="12324" firstSheet="1" activeTab="4" xr2:uid="{2CE30F43-A4CD-4B4E-852E-CC5C30AFA840}"/>
  </bookViews>
  <sheets>
    <sheet name="1.Indices simples" sheetId="2" r:id="rId1"/>
    <sheet name="2.índices compuestos IL" sheetId="1" r:id="rId2"/>
    <sheet name="3.índices en cadena" sheetId="3" r:id="rId3"/>
    <sheet name="4.Cambio de período base" sheetId="4" r:id="rId4"/>
    <sheet name="5. Tasa de VA interanu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5" l="1"/>
  <c r="D10" i="5"/>
  <c r="C18" i="1"/>
  <c r="B19" i="1"/>
  <c r="B18" i="1"/>
  <c r="C15" i="1"/>
  <c r="B16" i="1"/>
  <c r="B15" i="1"/>
  <c r="C7" i="4"/>
  <c r="D8" i="4"/>
  <c r="D9" i="4"/>
  <c r="D10" i="4"/>
  <c r="D11" i="4"/>
  <c r="D12" i="4"/>
  <c r="D7" i="4"/>
  <c r="C8" i="4"/>
  <c r="C9" i="4"/>
  <c r="C10" i="4"/>
  <c r="C11" i="4"/>
  <c r="C12" i="4"/>
  <c r="C16" i="3"/>
  <c r="C17" i="3" s="1"/>
  <c r="C13" i="3"/>
  <c r="C14" i="3"/>
  <c r="C15" i="3"/>
  <c r="I5" i="3"/>
  <c r="I6" i="3"/>
  <c r="I7" i="3"/>
  <c r="I4" i="3"/>
  <c r="G5" i="3"/>
  <c r="G6" i="3"/>
  <c r="G7" i="3"/>
  <c r="G4" i="3"/>
  <c r="E5" i="3"/>
  <c r="E6" i="3"/>
  <c r="E7" i="3"/>
  <c r="E4" i="3"/>
  <c r="I4" i="2"/>
  <c r="G4" i="2"/>
  <c r="E4" i="2"/>
</calcChain>
</file>

<file path=xl/sharedStrings.xml><?xml version="1.0" encoding="utf-8"?>
<sst xmlns="http://schemas.openxmlformats.org/spreadsheetml/2006/main" count="80" uniqueCount="69">
  <si>
    <t>ÍNDICE de LASPEYRES</t>
  </si>
  <si>
    <t>Año</t>
  </si>
  <si>
    <t xml:space="preserve">Firewall </t>
  </si>
  <si>
    <t>Licencias EDR</t>
  </si>
  <si>
    <t>Servidores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</si>
  <si>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f</t>
    </r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</si>
  <si>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f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</si>
  <si>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l</t>
    </r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</si>
  <si>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l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</si>
  <si>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s</t>
    </r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</si>
  <si>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s</t>
    </r>
  </si>
  <si>
    <t>P: costo anual por unidad (miles de dólares).</t>
  </si>
  <si>
    <t>Q: cantidad de unidades utilizadas por el SOC.</t>
  </si>
  <si>
    <t>A</t>
  </si>
  <si>
    <t>B</t>
  </si>
  <si>
    <t>C</t>
  </si>
  <si>
    <t>Índice A</t>
  </si>
  <si>
    <t>Cálculo A</t>
  </si>
  <si>
    <t>Índice B</t>
  </si>
  <si>
    <t>Cálculo B</t>
  </si>
  <si>
    <t>Índice C</t>
  </si>
  <si>
    <t>Cálculo C</t>
  </si>
  <si>
    <t>(A) Firewall</t>
  </si>
  <si>
    <t>(B)Licencias EDR</t>
  </si>
  <si>
    <t>(C)Servidores</t>
  </si>
  <si>
    <t>índices simples</t>
  </si>
  <si>
    <t>(3/3)*100</t>
  </si>
  <si>
    <t>(4/4)*100</t>
  </si>
  <si>
    <t>(4/3)*100</t>
  </si>
  <si>
    <t>(6/4)*100</t>
  </si>
  <si>
    <t>(5/3)*100</t>
  </si>
  <si>
    <t>(6,5/4)*100</t>
  </si>
  <si>
    <t>(4,5/3)*100</t>
  </si>
  <si>
    <t>(7/4)*100</t>
  </si>
  <si>
    <t>(7/3)*100</t>
  </si>
  <si>
    <t>(1/1)*100</t>
  </si>
  <si>
    <t>(1,5/1)*100</t>
  </si>
  <si>
    <t>(2/1)*100</t>
  </si>
  <si>
    <t>(2,5/1)*100</t>
  </si>
  <si>
    <t>(3/1)*100</t>
  </si>
  <si>
    <t>1) índices simples de la evolución de precios tomando como BASE AÑO 2021</t>
  </si>
  <si>
    <t>(B) Licencias EDR</t>
  </si>
  <si>
    <t>(C) Servidores</t>
  </si>
  <si>
    <t>(5/4)*100</t>
  </si>
  <si>
    <t>(6,5/6)*100</t>
  </si>
  <si>
    <t>(2/1,5)*100</t>
  </si>
  <si>
    <t>(4,5/5)*100</t>
  </si>
  <si>
    <t>(7/6,5)*100</t>
  </si>
  <si>
    <t>(2,5/2)*100</t>
  </si>
  <si>
    <t>(7/4,5)*100</t>
  </si>
  <si>
    <t>(4/7)*100</t>
  </si>
  <si>
    <t>(3/2,5)*100</t>
  </si>
  <si>
    <t>t</t>
  </si>
  <si>
    <t>Año (t)</t>
  </si>
  <si>
    <r>
      <t>I</t>
    </r>
    <r>
      <rPr>
        <vertAlign val="subscript"/>
        <sz val="11"/>
        <color theme="0"/>
        <rFont val="Aptos Narrow"/>
        <family val="2"/>
        <scheme val="minor"/>
      </rPr>
      <t>21</t>
    </r>
    <r>
      <rPr>
        <sz val="11"/>
        <color theme="0"/>
        <rFont val="Aptos Narrow"/>
        <family val="2"/>
        <scheme val="minor"/>
      </rPr>
      <t xml:space="preserve"> (p)</t>
    </r>
  </si>
  <si>
    <r>
      <t>I</t>
    </r>
    <r>
      <rPr>
        <vertAlign val="subscript"/>
        <sz val="11"/>
        <color theme="0"/>
        <rFont val="Aptos Narrow"/>
        <family val="2"/>
        <scheme val="minor"/>
      </rPr>
      <t>23</t>
    </r>
    <r>
      <rPr>
        <sz val="11"/>
        <color theme="0"/>
        <rFont val="Aptos Narrow"/>
        <family val="2"/>
        <scheme val="minor"/>
      </rPr>
      <t xml:space="preserve"> (p)</t>
    </r>
  </si>
  <si>
    <t>Cambio de período base - ejemplo</t>
  </si>
  <si>
    <t>Lp=</t>
  </si>
  <si>
    <t>Lq=</t>
  </si>
  <si>
    <t>a)</t>
  </si>
  <si>
    <t>b)</t>
  </si>
  <si>
    <t>Incidentes</t>
  </si>
  <si>
    <t>Tasa de VA interanual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</si>
  <si>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22</t>
    </r>
    <r>
      <rPr>
        <b/>
        <sz val="11"/>
        <color theme="1"/>
        <rFont val="Aptos Narrow"/>
        <family val="2"/>
        <scheme val="minor"/>
      </rPr>
      <t>=</t>
    </r>
  </si>
  <si>
    <t>2) Obtener IL de precio (a) y cantidad (b)tomando como año base 2010</t>
  </si>
  <si>
    <t>3b)Calcule el índice de 2025 con base 2022</t>
  </si>
  <si>
    <t>3a) índices en cadena</t>
  </si>
  <si>
    <t>4) Cambiar el período base del índice, tomando ahora como año base 2023 (2023 = 100). Calcule los nuevos índices para todos los períodos</t>
  </si>
  <si>
    <t>5) Calcular tasa VA en 2022: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</si>
</sst>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  <font>
      <sz val="11"/>
      <color theme="0"/>
      <name val="Bahnschrift Light"/>
      <family val="2"/>
    </font>
    <font>
      <sz val="11"/>
      <name val="Bahnschrift Light"/>
      <family val="2"/>
    </font>
    <font>
      <b/>
      <sz val="11"/>
      <color theme="0"/>
      <name val="Bahnschrift Light"/>
      <family val="2"/>
    </font>
    <font>
      <vertAlign val="subscript"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0" xfId="0" applyFill="1"/>
    <xf numFmtId="0" fontId="5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/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164" fontId="1" fillId="7" borderId="0" xfId="0" applyNumberFormat="1" applyFont="1" applyFill="1"/>
    <xf numFmtId="0" fontId="7" fillId="7" borderId="1" xfId="0" applyFont="1" applyFill="1" applyBorder="1" applyAlignment="1">
      <alignment horizontal="center"/>
    </xf>
    <xf numFmtId="2" fontId="7" fillId="7" borderId="1" xfId="0" applyNumberFormat="1" applyFont="1" applyFill="1" applyBorder="1" applyAlignment="1">
      <alignment horizontal="center"/>
    </xf>
    <xf numFmtId="2" fontId="1" fillId="7" borderId="0" xfId="0" applyNumberFormat="1" applyFont="1" applyFill="1"/>
    <xf numFmtId="0" fontId="2" fillId="6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0" xfId="0" applyFont="1" applyFill="1"/>
    <xf numFmtId="0" fontId="2" fillId="6" borderId="0" xfId="0" applyFont="1" applyFill="1"/>
    <xf numFmtId="2" fontId="0" fillId="3" borderId="1" xfId="0" applyNumberForma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11</xdr:row>
      <xdr:rowOff>121920</xdr:rowOff>
    </xdr:from>
    <xdr:to>
      <xdr:col>1</xdr:col>
      <xdr:colOff>655320</xdr:colOff>
      <xdr:row>11</xdr:row>
      <xdr:rowOff>315737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CB9F55-5B02-5F49-FF9F-2925095A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930" y="2162755"/>
          <a:ext cx="350520" cy="193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86140</xdr:rowOff>
    </xdr:from>
    <xdr:to>
      <xdr:col>1</xdr:col>
      <xdr:colOff>828261</xdr:colOff>
      <xdr:row>17</xdr:row>
      <xdr:rowOff>16074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FBFA14-1CC8-0BA4-455D-FCDD3792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4505"/>
          <a:ext cx="1623391" cy="300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274320</xdr:colOff>
      <xdr:row>4</xdr:row>
      <xdr:rowOff>99060</xdr:rowOff>
    </xdr:from>
    <xdr:to>
      <xdr:col>3</xdr:col>
      <xdr:colOff>510540</xdr:colOff>
      <xdr:row>4</xdr:row>
      <xdr:rowOff>578279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C10138-3EA4-E180-9567-EDA1A3B1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" y="830580"/>
          <a:ext cx="1165860" cy="4792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586739</xdr:colOff>
      <xdr:row>2</xdr:row>
      <xdr:rowOff>121920</xdr:rowOff>
    </xdr:from>
    <xdr:to>
      <xdr:col>6</xdr:col>
      <xdr:colOff>475186</xdr:colOff>
      <xdr:row>7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FA8745-3402-1CAA-74BE-0E27F701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699" y="487680"/>
          <a:ext cx="305836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78D8-A118-4C99-A4F4-2C1324F29F7C}">
  <dimension ref="A1:J8"/>
  <sheetViews>
    <sheetView workbookViewId="0">
      <selection activeCell="A3" sqref="A3:D8"/>
    </sheetView>
  </sheetViews>
  <sheetFormatPr baseColWidth="10" defaultRowHeight="14.4" x14ac:dyDescent="0.3"/>
  <cols>
    <col min="2" max="2" width="13" bestFit="1" customWidth="1"/>
    <col min="3" max="3" width="18.5546875" bestFit="1" customWidth="1"/>
    <col min="4" max="4" width="15" bestFit="1" customWidth="1"/>
  </cols>
  <sheetData>
    <row r="1" spans="1:10" x14ac:dyDescent="0.3">
      <c r="A1" s="10" t="s">
        <v>40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10"/>
      <c r="B2" s="10"/>
      <c r="C2" s="10"/>
      <c r="D2" s="10"/>
      <c r="E2" s="35" t="s">
        <v>25</v>
      </c>
      <c r="F2" s="35"/>
      <c r="G2" s="35"/>
      <c r="H2" s="35"/>
      <c r="I2" s="35"/>
      <c r="J2" s="35"/>
    </row>
    <row r="3" spans="1:10" x14ac:dyDescent="0.3">
      <c r="A3" s="12" t="s">
        <v>1</v>
      </c>
      <c r="B3" s="12" t="s">
        <v>22</v>
      </c>
      <c r="C3" s="12" t="s">
        <v>23</v>
      </c>
      <c r="D3" s="12" t="s">
        <v>24</v>
      </c>
      <c r="E3" s="36" t="s">
        <v>13</v>
      </c>
      <c r="F3" s="37"/>
      <c r="G3" s="36" t="s">
        <v>14</v>
      </c>
      <c r="H3" s="37"/>
      <c r="I3" s="36" t="s">
        <v>15</v>
      </c>
      <c r="J3" s="37"/>
    </row>
    <row r="4" spans="1:10" x14ac:dyDescent="0.3">
      <c r="A4" s="3">
        <v>2021</v>
      </c>
      <c r="B4" s="7">
        <v>3</v>
      </c>
      <c r="C4" s="8">
        <v>4</v>
      </c>
      <c r="D4" s="9">
        <v>1</v>
      </c>
      <c r="E4" s="4">
        <f>(B4/B4)*100</f>
        <v>100</v>
      </c>
      <c r="F4" s="7" t="s">
        <v>26</v>
      </c>
      <c r="G4" s="4">
        <f>(C4/C4)*100</f>
        <v>100</v>
      </c>
      <c r="H4" s="8" t="s">
        <v>27</v>
      </c>
      <c r="I4" s="4">
        <f>(D4/D4)*100</f>
        <v>100</v>
      </c>
      <c r="J4" s="9" t="s">
        <v>35</v>
      </c>
    </row>
    <row r="5" spans="1:10" x14ac:dyDescent="0.3">
      <c r="A5" s="3">
        <v>2022</v>
      </c>
      <c r="B5" s="4">
        <v>4</v>
      </c>
      <c r="C5" s="4">
        <v>6</v>
      </c>
      <c r="D5" s="4">
        <v>1.5</v>
      </c>
      <c r="E5" s="4">
        <v>133.33000000000001</v>
      </c>
      <c r="F5" s="7" t="s">
        <v>28</v>
      </c>
      <c r="G5" s="4">
        <v>150</v>
      </c>
      <c r="H5" s="8" t="s">
        <v>29</v>
      </c>
      <c r="I5" s="4">
        <v>150</v>
      </c>
      <c r="J5" s="9" t="s">
        <v>36</v>
      </c>
    </row>
    <row r="6" spans="1:10" x14ac:dyDescent="0.3">
      <c r="A6" s="3">
        <v>2023</v>
      </c>
      <c r="B6" s="4">
        <v>5</v>
      </c>
      <c r="C6" s="4">
        <v>6.5</v>
      </c>
      <c r="D6" s="4">
        <v>2</v>
      </c>
      <c r="E6" s="4">
        <v>166.67</v>
      </c>
      <c r="F6" s="7" t="s">
        <v>30</v>
      </c>
      <c r="G6" s="4">
        <v>162.5</v>
      </c>
      <c r="H6" s="8" t="s">
        <v>31</v>
      </c>
      <c r="I6" s="4">
        <v>200</v>
      </c>
      <c r="J6" s="9" t="s">
        <v>37</v>
      </c>
    </row>
    <row r="7" spans="1:10" x14ac:dyDescent="0.3">
      <c r="A7" s="3">
        <v>2024</v>
      </c>
      <c r="B7" s="4">
        <v>4.5</v>
      </c>
      <c r="C7" s="4">
        <v>7</v>
      </c>
      <c r="D7" s="4">
        <v>2.5</v>
      </c>
      <c r="E7" s="4">
        <v>150</v>
      </c>
      <c r="F7" s="7" t="s">
        <v>32</v>
      </c>
      <c r="G7" s="4">
        <v>175</v>
      </c>
      <c r="H7" s="8" t="s">
        <v>33</v>
      </c>
      <c r="I7" s="4">
        <v>250</v>
      </c>
      <c r="J7" s="9" t="s">
        <v>38</v>
      </c>
    </row>
    <row r="8" spans="1:10" x14ac:dyDescent="0.3">
      <c r="A8" s="3">
        <v>2025</v>
      </c>
      <c r="B8" s="4">
        <v>7</v>
      </c>
      <c r="C8" s="4">
        <v>4</v>
      </c>
      <c r="D8" s="4">
        <v>3</v>
      </c>
      <c r="E8" s="4">
        <v>233.33</v>
      </c>
      <c r="F8" s="7" t="s">
        <v>34</v>
      </c>
      <c r="G8" s="4">
        <v>100</v>
      </c>
      <c r="H8" s="8" t="s">
        <v>27</v>
      </c>
      <c r="I8" s="4">
        <v>300</v>
      </c>
      <c r="J8" s="9" t="s">
        <v>39</v>
      </c>
    </row>
  </sheetData>
  <mergeCells count="4">
    <mergeCell ref="E2:J2"/>
    <mergeCell ref="I3:J3"/>
    <mergeCell ref="G3:H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665C-AE2A-4651-AD2E-9CB41FFB8189}">
  <dimension ref="A1:G19"/>
  <sheetViews>
    <sheetView workbookViewId="0">
      <selection activeCell="A4" sqref="A4:G7"/>
    </sheetView>
  </sheetViews>
  <sheetFormatPr baseColWidth="10" defaultRowHeight="14.4" x14ac:dyDescent="0.3"/>
  <sheetData>
    <row r="1" spans="1:7" x14ac:dyDescent="0.3">
      <c r="A1" s="5" t="s">
        <v>0</v>
      </c>
    </row>
    <row r="3" spans="1:7" x14ac:dyDescent="0.3">
      <c r="A3" s="5" t="s">
        <v>64</v>
      </c>
    </row>
    <row r="4" spans="1:7" x14ac:dyDescent="0.3">
      <c r="A4" s="25" t="s">
        <v>1</v>
      </c>
      <c r="B4" s="38" t="s">
        <v>2</v>
      </c>
      <c r="C4" s="38"/>
      <c r="D4" s="38" t="s">
        <v>3</v>
      </c>
      <c r="E4" s="38"/>
      <c r="F4" s="38" t="s">
        <v>4</v>
      </c>
      <c r="G4" s="38"/>
    </row>
    <row r="5" spans="1:7" ht="15.6" x14ac:dyDescent="0.35">
      <c r="A5" s="25"/>
      <c r="B5" s="25" t="s">
        <v>5</v>
      </c>
      <c r="C5" s="25" t="s">
        <v>6</v>
      </c>
      <c r="D5" s="25" t="s">
        <v>7</v>
      </c>
      <c r="E5" s="25" t="s">
        <v>8</v>
      </c>
      <c r="F5" s="25" t="s">
        <v>9</v>
      </c>
      <c r="G5" s="25" t="s">
        <v>10</v>
      </c>
    </row>
    <row r="6" spans="1:7" x14ac:dyDescent="0.3">
      <c r="A6" s="2">
        <v>2010</v>
      </c>
      <c r="B6" s="1">
        <v>12</v>
      </c>
      <c r="C6" s="1">
        <v>25</v>
      </c>
      <c r="D6" s="1">
        <v>5</v>
      </c>
      <c r="E6" s="1">
        <v>70</v>
      </c>
      <c r="F6" s="1">
        <v>30</v>
      </c>
      <c r="G6" s="1">
        <v>10</v>
      </c>
    </row>
    <row r="7" spans="1:7" x14ac:dyDescent="0.3">
      <c r="A7" s="2">
        <v>2011</v>
      </c>
      <c r="B7" s="1">
        <v>15</v>
      </c>
      <c r="C7" s="1">
        <v>30</v>
      </c>
      <c r="D7" s="1">
        <v>6</v>
      </c>
      <c r="E7" s="1">
        <v>80</v>
      </c>
      <c r="F7" s="1">
        <v>40</v>
      </c>
      <c r="G7" s="1">
        <v>25</v>
      </c>
    </row>
    <row r="10" spans="1:7" x14ac:dyDescent="0.3">
      <c r="A10" t="s">
        <v>11</v>
      </c>
    </row>
    <row r="11" spans="1:7" x14ac:dyDescent="0.3">
      <c r="A11" t="s">
        <v>12</v>
      </c>
    </row>
    <row r="14" spans="1:7" x14ac:dyDescent="0.3">
      <c r="A14" t="s">
        <v>59</v>
      </c>
    </row>
    <row r="15" spans="1:7" x14ac:dyDescent="0.3">
      <c r="A15" s="26" t="s">
        <v>57</v>
      </c>
      <c r="B15">
        <f>B7*C6+D7*E6+F7*G6</f>
        <v>1195</v>
      </c>
      <c r="C15" s="26">
        <f>((B7*C6+D7*E6+F7*G6)/(B6*C6+D6*E6+F6*G6))*100</f>
        <v>125.78947368421052</v>
      </c>
    </row>
    <row r="16" spans="1:7" x14ac:dyDescent="0.3">
      <c r="B16">
        <f>B6*C6+D6*E6+F6*G6</f>
        <v>950</v>
      </c>
    </row>
    <row r="17" spans="1:3" x14ac:dyDescent="0.3">
      <c r="A17" t="s">
        <v>60</v>
      </c>
    </row>
    <row r="18" spans="1:3" x14ac:dyDescent="0.3">
      <c r="A18" s="27" t="s">
        <v>58</v>
      </c>
      <c r="B18">
        <f>C7*B6+E7*D6+G7*F6</f>
        <v>1510</v>
      </c>
      <c r="C18" s="27">
        <f>((C7*B6+E7*D6+G7*F6)/(C6*B6+E6*D6+G6*F6))*100</f>
        <v>158.94736842105263</v>
      </c>
    </row>
    <row r="19" spans="1:3" x14ac:dyDescent="0.3">
      <c r="B19">
        <f>C6*B6+E6*D6+G6*F6</f>
        <v>950</v>
      </c>
    </row>
  </sheetData>
  <mergeCells count="3">
    <mergeCell ref="B4:C4"/>
    <mergeCell ref="D4:E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008F-98BA-42DF-8107-31EBA97605C2}">
  <dimension ref="A1:J17"/>
  <sheetViews>
    <sheetView zoomScale="115" zoomScaleNormal="115" workbookViewId="0">
      <selection activeCell="A10" sqref="A10"/>
    </sheetView>
  </sheetViews>
  <sheetFormatPr baseColWidth="10" defaultRowHeight="14.4" x14ac:dyDescent="0.3"/>
  <cols>
    <col min="2" max="2" width="13" bestFit="1" customWidth="1"/>
    <col min="3" max="3" width="19.21875" bestFit="1" customWidth="1"/>
    <col min="4" max="4" width="15.6640625" bestFit="1" customWidth="1"/>
    <col min="7" max="7" width="12.109375" bestFit="1" customWidth="1"/>
  </cols>
  <sheetData>
    <row r="1" spans="1:10" x14ac:dyDescent="0.3">
      <c r="A1" s="10" t="s">
        <v>66</v>
      </c>
      <c r="B1" s="11"/>
      <c r="C1" s="11"/>
      <c r="D1" s="11"/>
      <c r="E1" s="11"/>
    </row>
    <row r="2" spans="1:10" x14ac:dyDescent="0.3">
      <c r="A2" s="14" t="s">
        <v>1</v>
      </c>
      <c r="B2" s="14" t="s">
        <v>22</v>
      </c>
      <c r="C2" s="14" t="s">
        <v>41</v>
      </c>
      <c r="D2" s="14" t="s">
        <v>42</v>
      </c>
      <c r="E2" s="15" t="s">
        <v>16</v>
      </c>
      <c r="F2" s="16" t="s">
        <v>17</v>
      </c>
      <c r="G2" s="15" t="s">
        <v>18</v>
      </c>
      <c r="H2" s="16" t="s">
        <v>19</v>
      </c>
      <c r="I2" s="15" t="s">
        <v>20</v>
      </c>
      <c r="J2" s="16" t="s">
        <v>21</v>
      </c>
    </row>
    <row r="3" spans="1:10" x14ac:dyDescent="0.3">
      <c r="A3" s="6">
        <v>2021</v>
      </c>
      <c r="B3" s="13">
        <v>3</v>
      </c>
      <c r="C3" s="13">
        <v>4</v>
      </c>
      <c r="D3" s="13">
        <v>1</v>
      </c>
      <c r="E3" s="18">
        <v>100</v>
      </c>
      <c r="F3" s="13" t="s">
        <v>26</v>
      </c>
      <c r="G3" s="18">
        <v>100</v>
      </c>
      <c r="H3" s="13" t="s">
        <v>27</v>
      </c>
      <c r="I3" s="18">
        <v>100</v>
      </c>
      <c r="J3" s="13" t="s">
        <v>35</v>
      </c>
    </row>
    <row r="4" spans="1:10" x14ac:dyDescent="0.3">
      <c r="A4" s="6">
        <v>2022</v>
      </c>
      <c r="B4" s="13">
        <v>4</v>
      </c>
      <c r="C4" s="13">
        <v>6</v>
      </c>
      <c r="D4" s="13">
        <v>1.5</v>
      </c>
      <c r="E4" s="19">
        <f>(B4/B3)*100</f>
        <v>133.33333333333331</v>
      </c>
      <c r="F4" s="13" t="s">
        <v>28</v>
      </c>
      <c r="G4" s="19">
        <f>(C4/C3)*100</f>
        <v>150</v>
      </c>
      <c r="H4" s="13" t="s">
        <v>29</v>
      </c>
      <c r="I4" s="19">
        <f>(D4/D3)*100</f>
        <v>150</v>
      </c>
      <c r="J4" s="13" t="s">
        <v>36</v>
      </c>
    </row>
    <row r="5" spans="1:10" x14ac:dyDescent="0.3">
      <c r="A5" s="6">
        <v>2023</v>
      </c>
      <c r="B5" s="13">
        <v>5</v>
      </c>
      <c r="C5" s="13">
        <v>6.5</v>
      </c>
      <c r="D5" s="13">
        <v>2</v>
      </c>
      <c r="E5" s="19">
        <f t="shared" ref="E5:E7" si="0">(B5/B4)*100</f>
        <v>125</v>
      </c>
      <c r="F5" s="13" t="s">
        <v>43</v>
      </c>
      <c r="G5" s="19">
        <f t="shared" ref="G5:G7" si="1">(C5/C4)*100</f>
        <v>108.33333333333333</v>
      </c>
      <c r="H5" s="13" t="s">
        <v>44</v>
      </c>
      <c r="I5" s="19">
        <f t="shared" ref="I5:I7" si="2">(D5/D4)*100</f>
        <v>133.33333333333331</v>
      </c>
      <c r="J5" s="13" t="s">
        <v>45</v>
      </c>
    </row>
    <row r="6" spans="1:10" x14ac:dyDescent="0.3">
      <c r="A6" s="6">
        <v>2024</v>
      </c>
      <c r="B6" s="13">
        <v>4.5</v>
      </c>
      <c r="C6" s="13">
        <v>7</v>
      </c>
      <c r="D6" s="13">
        <v>2.5</v>
      </c>
      <c r="E6" s="19">
        <f t="shared" si="0"/>
        <v>90</v>
      </c>
      <c r="F6" s="13" t="s">
        <v>46</v>
      </c>
      <c r="G6" s="19">
        <f t="shared" si="1"/>
        <v>107.69230769230769</v>
      </c>
      <c r="H6" s="13" t="s">
        <v>47</v>
      </c>
      <c r="I6" s="19">
        <f t="shared" si="2"/>
        <v>125</v>
      </c>
      <c r="J6" s="13" t="s">
        <v>48</v>
      </c>
    </row>
    <row r="7" spans="1:10" x14ac:dyDescent="0.3">
      <c r="A7" s="6">
        <v>2025</v>
      </c>
      <c r="B7" s="13">
        <v>7</v>
      </c>
      <c r="C7" s="13">
        <v>4</v>
      </c>
      <c r="D7" s="13">
        <v>3</v>
      </c>
      <c r="E7" s="19">
        <f t="shared" si="0"/>
        <v>155.55555555555557</v>
      </c>
      <c r="F7" s="13" t="s">
        <v>49</v>
      </c>
      <c r="G7" s="19">
        <f t="shared" si="1"/>
        <v>57.142857142857139</v>
      </c>
      <c r="H7" s="13" t="s">
        <v>50</v>
      </c>
      <c r="I7" s="19">
        <f t="shared" si="2"/>
        <v>120</v>
      </c>
      <c r="J7" s="13" t="s">
        <v>51</v>
      </c>
    </row>
    <row r="10" spans="1:10" x14ac:dyDescent="0.3">
      <c r="A10" s="5" t="s">
        <v>65</v>
      </c>
    </row>
    <row r="12" spans="1:10" ht="30.6" customHeight="1" x14ac:dyDescent="0.3">
      <c r="A12" s="1" t="s">
        <v>52</v>
      </c>
      <c r="B12" s="1"/>
    </row>
    <row r="13" spans="1:10" x14ac:dyDescent="0.3">
      <c r="A13" s="1">
        <v>2023</v>
      </c>
      <c r="B13" s="1">
        <v>108</v>
      </c>
      <c r="C13">
        <f>108/100</f>
        <v>1.08</v>
      </c>
    </row>
    <row r="14" spans="1:10" x14ac:dyDescent="0.3">
      <c r="A14" s="1">
        <v>2024</v>
      </c>
      <c r="B14" s="1">
        <v>112</v>
      </c>
      <c r="C14">
        <f>112/100</f>
        <v>1.1200000000000001</v>
      </c>
    </row>
    <row r="15" spans="1:10" x14ac:dyDescent="0.3">
      <c r="A15" s="1">
        <v>2025</v>
      </c>
      <c r="B15" s="1">
        <v>125.8</v>
      </c>
      <c r="C15">
        <f>125.8/100</f>
        <v>1.258</v>
      </c>
    </row>
    <row r="16" spans="1:10" x14ac:dyDescent="0.3">
      <c r="C16" s="17">
        <f>C13*C14*C15</f>
        <v>1.5216768000000003</v>
      </c>
    </row>
    <row r="17" spans="3:3" x14ac:dyDescent="0.3">
      <c r="C17" s="20">
        <f>C16*100</f>
        <v>152.16768000000002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79AA-731D-4F6C-8075-177D7E1DC42F}">
  <dimension ref="A1:D12"/>
  <sheetViews>
    <sheetView workbookViewId="0">
      <selection activeCell="B12" sqref="A6:B12"/>
    </sheetView>
  </sheetViews>
  <sheetFormatPr baseColWidth="10" defaultRowHeight="14.4" x14ac:dyDescent="0.3"/>
  <cols>
    <col min="3" max="3" width="13.5546875" bestFit="1" customWidth="1"/>
  </cols>
  <sheetData>
    <row r="1" spans="1:4" x14ac:dyDescent="0.3">
      <c r="A1" s="5" t="s">
        <v>56</v>
      </c>
    </row>
    <row r="3" spans="1:4" x14ac:dyDescent="0.3">
      <c r="A3" s="5" t="s">
        <v>67</v>
      </c>
    </row>
    <row r="5" spans="1:4" ht="48.6" customHeight="1" x14ac:dyDescent="0.3"/>
    <row r="6" spans="1:4" ht="15.6" x14ac:dyDescent="0.35">
      <c r="A6" s="21" t="s">
        <v>53</v>
      </c>
      <c r="B6" s="21" t="s">
        <v>54</v>
      </c>
      <c r="C6" s="39" t="s">
        <v>55</v>
      </c>
      <c r="D6" s="40"/>
    </row>
    <row r="7" spans="1:4" x14ac:dyDescent="0.3">
      <c r="A7" s="1">
        <v>2019</v>
      </c>
      <c r="B7" s="1">
        <v>78.8</v>
      </c>
      <c r="C7" s="28">
        <f>B7/117</f>
        <v>0.67350427350427344</v>
      </c>
      <c r="D7" s="22">
        <f>C7*100</f>
        <v>67.350427350427339</v>
      </c>
    </row>
    <row r="8" spans="1:4" x14ac:dyDescent="0.3">
      <c r="A8" s="1">
        <v>2020</v>
      </c>
      <c r="B8" s="1">
        <v>87.5</v>
      </c>
      <c r="C8" s="28">
        <f t="shared" ref="C8:C12" si="0">B8/117</f>
        <v>0.74786324786324787</v>
      </c>
      <c r="D8" s="22">
        <f t="shared" ref="D8:D12" si="1">C8*100</f>
        <v>74.786324786324784</v>
      </c>
    </row>
    <row r="9" spans="1:4" x14ac:dyDescent="0.3">
      <c r="A9" s="1">
        <v>2021</v>
      </c>
      <c r="B9" s="2">
        <v>100</v>
      </c>
      <c r="C9" s="28">
        <f t="shared" si="0"/>
        <v>0.85470085470085466</v>
      </c>
      <c r="D9" s="22">
        <f t="shared" si="1"/>
        <v>85.470085470085465</v>
      </c>
    </row>
    <row r="10" spans="1:4" x14ac:dyDescent="0.3">
      <c r="A10" s="1">
        <v>2022</v>
      </c>
      <c r="B10" s="1">
        <v>113</v>
      </c>
      <c r="C10" s="28">
        <f t="shared" si="0"/>
        <v>0.96581196581196582</v>
      </c>
      <c r="D10" s="22">
        <f t="shared" si="1"/>
        <v>96.581196581196579</v>
      </c>
    </row>
    <row r="11" spans="1:4" x14ac:dyDescent="0.3">
      <c r="A11" s="1">
        <v>2023</v>
      </c>
      <c r="B11" s="24">
        <v>117</v>
      </c>
      <c r="C11" s="29">
        <f t="shared" si="0"/>
        <v>1</v>
      </c>
      <c r="D11" s="23">
        <f t="shared" si="1"/>
        <v>100</v>
      </c>
    </row>
    <row r="12" spans="1:4" x14ac:dyDescent="0.3">
      <c r="A12" s="1">
        <v>2024</v>
      </c>
      <c r="B12" s="1">
        <v>119.3</v>
      </c>
      <c r="C12" s="28">
        <f t="shared" si="0"/>
        <v>1.0196581196581196</v>
      </c>
      <c r="D12" s="22">
        <f t="shared" si="1"/>
        <v>101.96581196581195</v>
      </c>
    </row>
  </sheetData>
  <mergeCells count="1">
    <mergeCell ref="C6:D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F532-98D2-4CEF-97C6-39C5B6DD54AD}">
  <dimension ref="A1:E11"/>
  <sheetViews>
    <sheetView tabSelected="1" workbookViewId="0">
      <selection activeCell="B7" sqref="A4:B7"/>
    </sheetView>
  </sheetViews>
  <sheetFormatPr baseColWidth="10" defaultRowHeight="14.4" x14ac:dyDescent="0.3"/>
  <sheetData>
    <row r="1" spans="1:5" x14ac:dyDescent="0.3">
      <c r="A1" s="5" t="s">
        <v>62</v>
      </c>
    </row>
    <row r="3" spans="1:5" x14ac:dyDescent="0.3">
      <c r="A3" s="30" t="s">
        <v>68</v>
      </c>
    </row>
    <row r="4" spans="1:5" x14ac:dyDescent="0.3">
      <c r="A4" s="33" t="s">
        <v>53</v>
      </c>
      <c r="B4" s="34" t="s">
        <v>61</v>
      </c>
    </row>
    <row r="5" spans="1:5" x14ac:dyDescent="0.3">
      <c r="A5" s="31">
        <v>2021</v>
      </c>
      <c r="B5" s="32">
        <v>15</v>
      </c>
    </row>
    <row r="6" spans="1:5" x14ac:dyDescent="0.3">
      <c r="A6" s="31">
        <v>2022</v>
      </c>
      <c r="B6" s="32">
        <v>19</v>
      </c>
    </row>
    <row r="7" spans="1:5" x14ac:dyDescent="0.3">
      <c r="A7" s="31">
        <v>2023</v>
      </c>
      <c r="B7" s="32">
        <v>26</v>
      </c>
    </row>
    <row r="10" spans="1:5" ht="15.6" x14ac:dyDescent="0.35">
      <c r="C10" s="5" t="s">
        <v>63</v>
      </c>
      <c r="D10">
        <f>(B6/B5)-1</f>
        <v>0.26666666666666661</v>
      </c>
      <c r="E10">
        <f>D10*100</f>
        <v>26.666666666666661</v>
      </c>
    </row>
    <row r="11" spans="1:5" x14ac:dyDescent="0.3">
      <c r="C1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1.Indices simples</vt:lpstr>
      <vt:lpstr>2.índices compuestos IL</vt:lpstr>
      <vt:lpstr>3.índices en cadena</vt:lpstr>
      <vt:lpstr>4.Cambio de período base</vt:lpstr>
      <vt:lpstr>5. Tasa de VA interanual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Caballero</dc:creator>
  <cp:lastModifiedBy>Romina Caballero</cp:lastModifiedBy>
  <dcterms:created xsi:type="dcterms:W3CDTF">2026-06-29T13:54:54Z</dcterms:created>
  <dcterms:modified xsi:type="dcterms:W3CDTF">2026-06-30T05:13:46Z</dcterms:modified>
</cp:coreProperties>
</file>