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Zust\Documents\JSI - Artificial Inteligence\ŠTeKam\"/>
    </mc:Choice>
  </mc:AlternateContent>
  <xr:revisionPtr revIDLastSave="0" documentId="13_ncr:1_{A2CB790D-350C-434B-A343-095FE678F6B5}" xr6:coauthVersionLast="47" xr6:coauthVersionMax="47" xr10:uidLastSave="{00000000-0000-0000-0000-000000000000}"/>
  <bookViews>
    <workbookView xWindow="14625" yWindow="-24000" windowWidth="26700" windowHeight="23355" activeTab="3" xr2:uid="{8308C19B-F8D5-4CDD-B678-571DEB8B9892}"/>
  </bookViews>
  <sheets>
    <sheet name="First iteration" sheetId="1" r:id="rId1"/>
    <sheet name="Second iteration" sheetId="2" r:id="rId2"/>
    <sheet name="Successful articles" sheetId="3" r:id="rId3"/>
    <sheet name="ProductDescrip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49" i="2" l="1"/>
  <c r="D49" i="2"/>
  <c r="E49" i="2"/>
  <c r="F49" i="2"/>
  <c r="G49" i="2"/>
  <c r="H49" i="2"/>
  <c r="I49" i="2"/>
  <c r="B49" i="2"/>
  <c r="D35" i="4"/>
  <c r="E35" i="4"/>
  <c r="F35" i="4"/>
  <c r="G35" i="4"/>
  <c r="H35" i="4"/>
  <c r="I35" i="4"/>
  <c r="J35" i="4"/>
  <c r="C35" i="4"/>
  <c r="D36" i="4"/>
  <c r="E36" i="4"/>
  <c r="F36" i="4"/>
  <c r="G36" i="4"/>
  <c r="H36" i="4"/>
  <c r="I36" i="4"/>
  <c r="J36" i="4"/>
  <c r="D37" i="4"/>
  <c r="E37" i="4"/>
  <c r="F37" i="4"/>
  <c r="G37" i="4"/>
  <c r="H37" i="4"/>
  <c r="I37" i="4"/>
  <c r="J37" i="4"/>
  <c r="D38" i="4"/>
  <c r="E38" i="4"/>
  <c r="F38" i="4"/>
  <c r="G38" i="4"/>
  <c r="H38" i="4"/>
  <c r="I38" i="4"/>
  <c r="J38" i="4"/>
  <c r="D39" i="4"/>
  <c r="E39" i="4"/>
  <c r="F39" i="4"/>
  <c r="G39" i="4"/>
  <c r="H39" i="4"/>
  <c r="I39" i="4"/>
  <c r="J39" i="4"/>
  <c r="D40" i="4"/>
  <c r="E40" i="4"/>
  <c r="F40" i="4"/>
  <c r="G40" i="4"/>
  <c r="H40" i="4"/>
  <c r="I40" i="4"/>
  <c r="J40" i="4"/>
  <c r="C40" i="4"/>
  <c r="C39" i="4"/>
  <c r="C38" i="4"/>
  <c r="C37" i="4"/>
  <c r="C36" i="4"/>
  <c r="D51" i="4"/>
  <c r="E51" i="4"/>
  <c r="F51" i="4"/>
  <c r="G51" i="4"/>
  <c r="H51" i="4"/>
  <c r="I51" i="4"/>
  <c r="J51" i="4"/>
  <c r="D52" i="4"/>
  <c r="E52" i="4"/>
  <c r="F52" i="4"/>
  <c r="G52" i="4"/>
  <c r="H52" i="4"/>
  <c r="I52" i="4"/>
  <c r="J52" i="4"/>
  <c r="D53" i="4"/>
  <c r="E53" i="4"/>
  <c r="F53" i="4"/>
  <c r="G53" i="4"/>
  <c r="H53" i="4"/>
  <c r="I53" i="4"/>
  <c r="J53" i="4"/>
  <c r="D54" i="4"/>
  <c r="E54" i="4"/>
  <c r="F54" i="4"/>
  <c r="G54" i="4"/>
  <c r="H54" i="4"/>
  <c r="I54" i="4"/>
  <c r="J54" i="4"/>
  <c r="D55" i="4"/>
  <c r="E55" i="4"/>
  <c r="F55" i="4"/>
  <c r="G55" i="4"/>
  <c r="H55" i="4"/>
  <c r="I55" i="4"/>
  <c r="J55" i="4"/>
  <c r="D56" i="4"/>
  <c r="E56" i="4"/>
  <c r="F56" i="4"/>
  <c r="G56" i="4"/>
  <c r="H56" i="4"/>
  <c r="I56" i="4"/>
  <c r="J56" i="4"/>
  <c r="D57" i="4"/>
  <c r="E57" i="4"/>
  <c r="F57" i="4"/>
  <c r="G57" i="4"/>
  <c r="H57" i="4"/>
  <c r="I57" i="4"/>
  <c r="J57" i="4"/>
  <c r="C52" i="4"/>
  <c r="C53" i="4"/>
  <c r="C54" i="4"/>
  <c r="C55" i="4"/>
  <c r="C56" i="4"/>
  <c r="C57" i="4"/>
  <c r="C51" i="4"/>
  <c r="D44" i="4"/>
  <c r="E44" i="4"/>
  <c r="F44" i="4"/>
  <c r="G44" i="4"/>
  <c r="H44" i="4"/>
  <c r="I44" i="4"/>
  <c r="J44" i="4"/>
  <c r="D45" i="4"/>
  <c r="E45" i="4"/>
  <c r="F45" i="4"/>
  <c r="G45" i="4"/>
  <c r="H45" i="4"/>
  <c r="I45" i="4"/>
  <c r="J45" i="4"/>
  <c r="D46" i="4"/>
  <c r="E46" i="4"/>
  <c r="F46" i="4"/>
  <c r="G46" i="4"/>
  <c r="H46" i="4"/>
  <c r="I46" i="4"/>
  <c r="J46" i="4"/>
  <c r="D47" i="4"/>
  <c r="E47" i="4"/>
  <c r="F47" i="4"/>
  <c r="G47" i="4"/>
  <c r="H47" i="4"/>
  <c r="I47" i="4"/>
  <c r="J47" i="4"/>
  <c r="D48" i="4"/>
  <c r="E48" i="4"/>
  <c r="F48" i="4"/>
  <c r="G48" i="4"/>
  <c r="H48" i="4"/>
  <c r="I48" i="4"/>
  <c r="J48" i="4"/>
  <c r="D49" i="4"/>
  <c r="E49" i="4"/>
  <c r="F49" i="4"/>
  <c r="G49" i="4"/>
  <c r="H49" i="4"/>
  <c r="I49" i="4"/>
  <c r="J49" i="4"/>
  <c r="D50" i="4"/>
  <c r="E50" i="4"/>
  <c r="F50" i="4"/>
  <c r="G50" i="4"/>
  <c r="H50" i="4"/>
  <c r="I50" i="4"/>
  <c r="J50" i="4"/>
  <c r="C45" i="4"/>
  <c r="C46" i="4"/>
  <c r="C47" i="4"/>
  <c r="C48" i="4"/>
  <c r="C49" i="4"/>
  <c r="C50" i="4"/>
  <c r="C44" i="4"/>
  <c r="C53" i="2"/>
  <c r="D53" i="2"/>
  <c r="E53" i="2"/>
  <c r="F53" i="2"/>
  <c r="G53" i="2"/>
  <c r="H53" i="2"/>
  <c r="I53" i="2"/>
  <c r="C54" i="2"/>
  <c r="D54" i="2"/>
  <c r="E54" i="2"/>
  <c r="F54" i="2"/>
  <c r="G54" i="2"/>
  <c r="H54" i="2"/>
  <c r="I54" i="2"/>
  <c r="B54" i="2"/>
  <c r="B53" i="2"/>
  <c r="D34" i="4"/>
  <c r="E34" i="4"/>
  <c r="F34" i="4"/>
  <c r="G34" i="4"/>
  <c r="H34" i="4"/>
  <c r="I34" i="4"/>
  <c r="J34" i="4"/>
  <c r="C34" i="4"/>
  <c r="C52" i="2"/>
  <c r="D52" i="2"/>
  <c r="E52" i="2"/>
  <c r="F52" i="2"/>
  <c r="G52" i="2"/>
  <c r="H52" i="2"/>
  <c r="I52" i="2"/>
  <c r="B52" i="2"/>
  <c r="C50" i="2"/>
  <c r="D50" i="2"/>
  <c r="E50" i="2"/>
  <c r="F50" i="2"/>
  <c r="G50" i="2"/>
  <c r="H50" i="2"/>
  <c r="I50" i="2"/>
  <c r="C51" i="2"/>
  <c r="D51" i="2"/>
  <c r="E51" i="2"/>
  <c r="F51" i="2"/>
  <c r="G51" i="2"/>
  <c r="H51" i="2"/>
  <c r="I51" i="2"/>
  <c r="B50" i="2"/>
  <c r="B51" i="2"/>
  <c r="C48" i="2"/>
  <c r="D48" i="2"/>
  <c r="E48" i="2"/>
  <c r="F48" i="2"/>
  <c r="G48" i="2"/>
  <c r="H48" i="2"/>
  <c r="I48" i="2"/>
  <c r="B48" i="2"/>
  <c r="E46" i="2"/>
  <c r="G46" i="2"/>
  <c r="F46" i="2"/>
  <c r="M22" i="4"/>
  <c r="L22" i="4"/>
  <c r="K22" i="4"/>
  <c r="K31" i="4"/>
  <c r="A17" i="4"/>
  <c r="A18" i="4"/>
  <c r="A19" i="4"/>
  <c r="A20" i="4"/>
  <c r="A21" i="4"/>
  <c r="A22" i="4"/>
  <c r="A16" i="4"/>
  <c r="A5" i="4"/>
  <c r="A6" i="4"/>
  <c r="A7" i="4"/>
  <c r="A8" i="4"/>
  <c r="A9" i="4"/>
  <c r="A10" i="4"/>
  <c r="A4" i="4"/>
  <c r="D31" i="4"/>
  <c r="E31" i="4"/>
  <c r="F31" i="4"/>
  <c r="G31" i="4"/>
  <c r="H31" i="4"/>
  <c r="I31" i="4"/>
  <c r="J31" i="4"/>
  <c r="C31" i="4"/>
  <c r="D24" i="4"/>
  <c r="E24" i="4"/>
  <c r="F24" i="4"/>
  <c r="G24" i="4"/>
  <c r="H24" i="4"/>
  <c r="I24" i="4"/>
  <c r="J24" i="4"/>
  <c r="D25" i="4"/>
  <c r="E25" i="4"/>
  <c r="F25" i="4"/>
  <c r="G25" i="4"/>
  <c r="H25" i="4"/>
  <c r="I25" i="4"/>
  <c r="J25" i="4"/>
  <c r="D26" i="4"/>
  <c r="E26" i="4"/>
  <c r="F26" i="4"/>
  <c r="G26" i="4"/>
  <c r="H26" i="4"/>
  <c r="I26" i="4"/>
  <c r="J26" i="4"/>
  <c r="D27" i="4"/>
  <c r="E27" i="4"/>
  <c r="F27" i="4"/>
  <c r="G27" i="4"/>
  <c r="H27" i="4"/>
  <c r="I27" i="4"/>
  <c r="J27" i="4"/>
  <c r="D28" i="4"/>
  <c r="E28" i="4"/>
  <c r="F28" i="4"/>
  <c r="G28" i="4"/>
  <c r="H28" i="4"/>
  <c r="I28" i="4"/>
  <c r="J28" i="4"/>
  <c r="D29" i="4"/>
  <c r="E29" i="4"/>
  <c r="F29" i="4"/>
  <c r="G29" i="4"/>
  <c r="H29" i="4"/>
  <c r="I29" i="4"/>
  <c r="J29" i="4"/>
  <c r="D30" i="4"/>
  <c r="E30" i="4"/>
  <c r="F30" i="4"/>
  <c r="G30" i="4"/>
  <c r="H30" i="4"/>
  <c r="I30" i="4"/>
  <c r="J30" i="4"/>
  <c r="C25" i="4"/>
  <c r="C26" i="4"/>
  <c r="C27" i="4"/>
  <c r="C28" i="4"/>
  <c r="C29" i="4"/>
  <c r="C30" i="4"/>
  <c r="C24" i="4"/>
  <c r="D23" i="4"/>
  <c r="E23" i="4"/>
  <c r="F23" i="4"/>
  <c r="G23" i="4"/>
  <c r="H23" i="4"/>
  <c r="I23" i="4"/>
  <c r="J23" i="4"/>
  <c r="C23" i="4"/>
  <c r="D12" i="3"/>
  <c r="D39" i="2"/>
  <c r="D38" i="2"/>
  <c r="J35" i="2"/>
  <c r="C35" i="2"/>
  <c r="D35" i="2"/>
  <c r="E35" i="2"/>
  <c r="F35" i="2"/>
  <c r="G35" i="2"/>
  <c r="H35" i="2"/>
  <c r="I35" i="2"/>
  <c r="B35" i="2"/>
  <c r="C26" i="2"/>
  <c r="D26" i="2"/>
  <c r="E26" i="2"/>
  <c r="F26" i="2"/>
  <c r="G26" i="2"/>
  <c r="H26" i="2"/>
  <c r="I26" i="2"/>
  <c r="C27" i="2"/>
  <c r="D27" i="2"/>
  <c r="E27" i="2"/>
  <c r="F27" i="2"/>
  <c r="G27" i="2"/>
  <c r="H27" i="2"/>
  <c r="I27" i="2"/>
  <c r="C28" i="2"/>
  <c r="D28" i="2"/>
  <c r="E28" i="2"/>
  <c r="F28" i="2"/>
  <c r="G28" i="2"/>
  <c r="H28" i="2"/>
  <c r="I28" i="2"/>
  <c r="C29" i="2"/>
  <c r="D29" i="2"/>
  <c r="E29" i="2"/>
  <c r="F29" i="2"/>
  <c r="G29" i="2"/>
  <c r="H29" i="2"/>
  <c r="I29" i="2"/>
  <c r="C30" i="2"/>
  <c r="D30" i="2"/>
  <c r="E30" i="2"/>
  <c r="F30" i="2"/>
  <c r="G30" i="2"/>
  <c r="H30" i="2"/>
  <c r="I30" i="2"/>
  <c r="C31" i="2"/>
  <c r="D31" i="2"/>
  <c r="E31" i="2"/>
  <c r="F31" i="2"/>
  <c r="G31" i="2"/>
  <c r="H31" i="2"/>
  <c r="I31" i="2"/>
  <c r="C32" i="2"/>
  <c r="D32" i="2"/>
  <c r="E32" i="2"/>
  <c r="F32" i="2"/>
  <c r="G32" i="2"/>
  <c r="H32" i="2"/>
  <c r="I32" i="2"/>
  <c r="C33" i="2"/>
  <c r="D33" i="2"/>
  <c r="E33" i="2"/>
  <c r="F33" i="2"/>
  <c r="G33" i="2"/>
  <c r="H33" i="2"/>
  <c r="I33" i="2"/>
  <c r="C34" i="2"/>
  <c r="D34" i="2"/>
  <c r="E34" i="2"/>
  <c r="F34" i="2"/>
  <c r="G34" i="2"/>
  <c r="H34" i="2"/>
  <c r="I34" i="2"/>
  <c r="B27" i="2"/>
  <c r="B28" i="2"/>
  <c r="B29" i="2"/>
  <c r="B30" i="2"/>
  <c r="B31" i="2"/>
  <c r="B32" i="2"/>
  <c r="B33" i="2"/>
  <c r="B34" i="2"/>
  <c r="B26" i="2"/>
  <c r="C25" i="2"/>
  <c r="D25" i="2"/>
  <c r="E25" i="2"/>
  <c r="F25" i="2"/>
  <c r="G25" i="2"/>
  <c r="H25" i="2"/>
  <c r="I25" i="2"/>
  <c r="B25" i="2"/>
  <c r="E23" i="1"/>
  <c r="C23" i="1"/>
  <c r="J22" i="1"/>
  <c r="C22" i="1"/>
  <c r="D22" i="1"/>
  <c r="E22" i="1"/>
  <c r="F22" i="1"/>
  <c r="G22" i="1"/>
  <c r="H22" i="1"/>
  <c r="I22" i="1"/>
  <c r="B22" i="1"/>
  <c r="G17" i="1"/>
  <c r="H17" i="1"/>
  <c r="I17" i="1"/>
  <c r="F17" i="1"/>
  <c r="C17" i="1"/>
  <c r="D17" i="1"/>
  <c r="E17" i="1"/>
  <c r="B17" i="1"/>
  <c r="G18" i="1"/>
  <c r="G19" i="1"/>
  <c r="H19" i="1"/>
  <c r="I19" i="1"/>
  <c r="G20" i="1"/>
  <c r="H20" i="1"/>
  <c r="I20" i="1"/>
  <c r="G21" i="1"/>
  <c r="H21" i="1"/>
  <c r="I21" i="1"/>
  <c r="H18" i="1"/>
  <c r="I18" i="1"/>
  <c r="C19" i="1"/>
  <c r="D19" i="1"/>
  <c r="E19" i="1"/>
  <c r="F19" i="1"/>
  <c r="C20" i="1"/>
  <c r="D20" i="1"/>
  <c r="E20" i="1"/>
  <c r="F20" i="1"/>
  <c r="C21" i="1"/>
  <c r="D21" i="1"/>
  <c r="E21" i="1"/>
  <c r="F21" i="1"/>
  <c r="D18" i="1"/>
  <c r="E18" i="1"/>
  <c r="F18" i="1"/>
  <c r="C18" i="1"/>
  <c r="B19" i="1"/>
  <c r="B20" i="1"/>
  <c r="B21" i="1"/>
  <c r="B18" i="1"/>
</calcChain>
</file>

<file path=xl/sharedStrings.xml><?xml version="1.0" encoding="utf-8"?>
<sst xmlns="http://schemas.openxmlformats.org/spreadsheetml/2006/main" count="151" uniqueCount="62">
  <si>
    <t>BLOG 1</t>
  </si>
  <si>
    <t>BLOG 2</t>
  </si>
  <si>
    <t>BLOG 3</t>
  </si>
  <si>
    <t>BLOG 4</t>
  </si>
  <si>
    <t>gpt-5</t>
  </si>
  <si>
    <t>gemini-2.5-flash</t>
  </si>
  <si>
    <t>claude-sonnet-4</t>
  </si>
  <si>
    <t>claud-opus-4</t>
  </si>
  <si>
    <t>qwen-3</t>
  </si>
  <si>
    <t>grok 3</t>
  </si>
  <si>
    <t>kimi-k2</t>
  </si>
  <si>
    <t>NON EXPERT</t>
  </si>
  <si>
    <t>EXPERT</t>
  </si>
  <si>
    <t>deepseek-v3</t>
  </si>
  <si>
    <t>DIF 1</t>
  </si>
  <si>
    <t>DIF 2</t>
  </si>
  <si>
    <t>DIF 3</t>
  </si>
  <si>
    <t>DIF 4</t>
  </si>
  <si>
    <t>AVE. TOG</t>
  </si>
  <si>
    <t>AV DIF</t>
  </si>
  <si>
    <t>BLOG 5</t>
  </si>
  <si>
    <t>BLOG 6</t>
  </si>
  <si>
    <t>BLOG 7</t>
  </si>
  <si>
    <t xml:space="preserve">BLOG 8 </t>
  </si>
  <si>
    <t>BLOG 8</t>
  </si>
  <si>
    <t>BLOG 9</t>
  </si>
  <si>
    <t>AVERAGE ALL</t>
  </si>
  <si>
    <t>DIF 5</t>
  </si>
  <si>
    <t>DIF 6</t>
  </si>
  <si>
    <t>DIF 7</t>
  </si>
  <si>
    <t>DIF 8</t>
  </si>
  <si>
    <t>DIF 9</t>
  </si>
  <si>
    <t>AVERAGE DIF</t>
  </si>
  <si>
    <t>Successful articles</t>
  </si>
  <si>
    <t>Arguments for reading</t>
  </si>
  <si>
    <t>Email personalization</t>
  </si>
  <si>
    <t>Compliance for ecommerce</t>
  </si>
  <si>
    <t>SEO blog posts</t>
  </si>
  <si>
    <t>Email marketing</t>
  </si>
  <si>
    <t>GDPR explained</t>
  </si>
  <si>
    <t>Social Media Advertising</t>
  </si>
  <si>
    <t>AI tools for content</t>
  </si>
  <si>
    <t>AVERAGE</t>
  </si>
  <si>
    <t>PROD 1</t>
  </si>
  <si>
    <t>PROD 2</t>
  </si>
  <si>
    <t>PROD 3</t>
  </si>
  <si>
    <t>PROD 4</t>
  </si>
  <si>
    <t>PROD 5</t>
  </si>
  <si>
    <t>PROD 6</t>
  </si>
  <si>
    <t>PROD 7</t>
  </si>
  <si>
    <t>Describely</t>
  </si>
  <si>
    <t>Jasper AI</t>
  </si>
  <si>
    <t>Writesonic</t>
  </si>
  <si>
    <t>MAX</t>
  </si>
  <si>
    <t>MIN</t>
  </si>
  <si>
    <t>STD</t>
  </si>
  <si>
    <t>STDEV</t>
  </si>
  <si>
    <t>PRODUCT DESCRIPTION</t>
  </si>
  <si>
    <t>BLOG POSTS</t>
  </si>
  <si>
    <t>Q1</t>
  </si>
  <si>
    <t>Q3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</si>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</sst>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E2999-53CB-481B-8DFB-50226B24B1A6}">
  <dimension ref="A1:J23"/>
  <sheetViews>
    <sheetView workbookViewId="0">
      <selection activeCell="E28" sqref="E28"/>
    </sheetView>
  </sheetViews>
  <sheetFormatPr defaultRowHeight="14.4" x14ac:dyDescent="0.3"/>
  <cols>
    <col min="2" max="2" width="18.109375" customWidth="1"/>
    <col min="3" max="3" width="21.5546875" customWidth="1"/>
    <col min="4" max="4" width="20.33203125" customWidth="1"/>
    <col min="5" max="5" width="17.21875" customWidth="1"/>
    <col min="6" max="6" width="18.77734375" customWidth="1"/>
    <col min="7" max="7" width="25.6640625" customWidth="1"/>
    <col min="8" max="8" width="23.88671875" customWidth="1"/>
    <col min="9" max="9" width="22.5546875" customWidth="1"/>
    <col min="10" max="10" width="18.88671875" customWidth="1"/>
  </cols>
  <sheetData>
    <row r="1" spans="1:9" x14ac:dyDescent="0.3">
      <c r="A1" s="3" t="s">
        <v>11</v>
      </c>
      <c r="B1" s="3"/>
      <c r="C1" s="3"/>
      <c r="D1" s="3"/>
      <c r="E1" s="3"/>
      <c r="F1" s="3"/>
      <c r="G1" s="3"/>
      <c r="H1" s="3"/>
      <c r="I1" s="3"/>
    </row>
    <row r="2" spans="1:9" x14ac:dyDescent="0.3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13</v>
      </c>
    </row>
    <row r="3" spans="1:9" x14ac:dyDescent="0.3">
      <c r="A3" t="s">
        <v>0</v>
      </c>
      <c r="B3">
        <v>5.3</v>
      </c>
      <c r="C3">
        <v>6.1</v>
      </c>
      <c r="D3">
        <v>5.4</v>
      </c>
      <c r="E3">
        <v>6.5</v>
      </c>
      <c r="F3">
        <v>5.7</v>
      </c>
      <c r="G3">
        <v>5.2</v>
      </c>
      <c r="H3">
        <v>6.5</v>
      </c>
      <c r="I3">
        <v>5.0999999999999996</v>
      </c>
    </row>
    <row r="4" spans="1:9" x14ac:dyDescent="0.3">
      <c r="A4" t="s">
        <v>1</v>
      </c>
      <c r="B4">
        <v>7.5</v>
      </c>
      <c r="C4">
        <v>6.5</v>
      </c>
      <c r="D4">
        <v>7</v>
      </c>
      <c r="E4">
        <v>6.7</v>
      </c>
      <c r="F4">
        <v>6.2</v>
      </c>
      <c r="G4">
        <v>7.9</v>
      </c>
      <c r="H4">
        <v>7</v>
      </c>
      <c r="I4">
        <v>6.2</v>
      </c>
    </row>
    <row r="5" spans="1:9" x14ac:dyDescent="0.3">
      <c r="A5" t="s">
        <v>2</v>
      </c>
      <c r="B5">
        <v>6.1</v>
      </c>
      <c r="C5">
        <v>7</v>
      </c>
      <c r="D5">
        <v>5.3</v>
      </c>
      <c r="E5">
        <v>6.6</v>
      </c>
      <c r="F5">
        <v>6.6</v>
      </c>
      <c r="G5">
        <v>6.9</v>
      </c>
      <c r="H5">
        <v>6.4</v>
      </c>
      <c r="I5">
        <v>6.2</v>
      </c>
    </row>
    <row r="6" spans="1:9" x14ac:dyDescent="0.3">
      <c r="A6" t="s">
        <v>3</v>
      </c>
      <c r="B6">
        <v>8.4</v>
      </c>
      <c r="C6">
        <v>8.3000000000000007</v>
      </c>
      <c r="D6">
        <v>7.1</v>
      </c>
      <c r="E6">
        <v>7.5</v>
      </c>
      <c r="F6">
        <v>7.7</v>
      </c>
      <c r="G6">
        <v>7.1</v>
      </c>
      <c r="H6">
        <v>8.1999999999999993</v>
      </c>
      <c r="I6">
        <v>8.1999999999999993</v>
      </c>
    </row>
    <row r="9" spans="1:9" x14ac:dyDescent="0.3">
      <c r="A9" s="3" t="s">
        <v>12</v>
      </c>
      <c r="B9" s="3"/>
      <c r="C9" s="3"/>
      <c r="D9" s="3"/>
      <c r="E9" s="3"/>
      <c r="F9" s="3"/>
      <c r="G9" s="3"/>
      <c r="H9" s="3"/>
      <c r="I9" s="3"/>
    </row>
    <row r="10" spans="1:9" x14ac:dyDescent="0.3"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13</v>
      </c>
    </row>
    <row r="11" spans="1:9" x14ac:dyDescent="0.3">
      <c r="A11" t="s">
        <v>0</v>
      </c>
      <c r="B11">
        <v>5.6</v>
      </c>
      <c r="C11">
        <v>6</v>
      </c>
      <c r="D11">
        <v>5.2</v>
      </c>
      <c r="E11">
        <v>7</v>
      </c>
      <c r="F11">
        <v>5.0999999999999996</v>
      </c>
      <c r="G11">
        <v>6</v>
      </c>
      <c r="H11">
        <v>6</v>
      </c>
      <c r="I11">
        <v>5.2</v>
      </c>
    </row>
    <row r="12" spans="1:9" x14ac:dyDescent="0.3">
      <c r="A12" t="s">
        <v>1</v>
      </c>
      <c r="B12">
        <v>7.6</v>
      </c>
      <c r="C12">
        <v>6.9</v>
      </c>
      <c r="D12">
        <v>6.9</v>
      </c>
      <c r="E12">
        <v>7</v>
      </c>
      <c r="F12">
        <v>6</v>
      </c>
      <c r="G12">
        <v>7.7</v>
      </c>
      <c r="H12">
        <v>6.6</v>
      </c>
      <c r="I12">
        <v>6.1</v>
      </c>
    </row>
    <row r="13" spans="1:9" x14ac:dyDescent="0.3">
      <c r="A13" t="s">
        <v>2</v>
      </c>
      <c r="B13">
        <v>7.1</v>
      </c>
      <c r="C13">
        <v>6.7</v>
      </c>
      <c r="D13">
        <v>5.7</v>
      </c>
      <c r="E13">
        <v>5.9</v>
      </c>
      <c r="F13">
        <v>7.3</v>
      </c>
      <c r="G13">
        <v>6.8</v>
      </c>
      <c r="H13">
        <v>6.5</v>
      </c>
      <c r="I13">
        <v>6.3</v>
      </c>
    </row>
    <row r="14" spans="1:9" x14ac:dyDescent="0.3">
      <c r="A14" t="s">
        <v>3</v>
      </c>
      <c r="B14">
        <v>8.4</v>
      </c>
      <c r="C14">
        <v>8.4</v>
      </c>
      <c r="D14">
        <v>7.5</v>
      </c>
      <c r="E14">
        <v>7.2</v>
      </c>
      <c r="F14">
        <v>7.3</v>
      </c>
      <c r="G14">
        <v>8.3000000000000007</v>
      </c>
      <c r="H14">
        <v>8.4</v>
      </c>
      <c r="I14">
        <v>6.9</v>
      </c>
    </row>
    <row r="17" spans="1:10" x14ac:dyDescent="0.3">
      <c r="A17" t="s">
        <v>18</v>
      </c>
      <c r="B17" s="1">
        <f>(AVERAGE(B3:B6) + AVERAGE(B11:B14))/2</f>
        <v>6.9999999999999991</v>
      </c>
      <c r="C17" s="1">
        <f t="shared" ref="C17:E17" si="0">(AVERAGE(C3:C6) + AVERAGE(C11:C14))/2</f>
        <v>6.9875000000000007</v>
      </c>
      <c r="D17" s="1">
        <f t="shared" si="0"/>
        <v>6.2624999999999993</v>
      </c>
      <c r="E17" s="1">
        <f t="shared" si="0"/>
        <v>6.7999999999999989</v>
      </c>
      <c r="F17" s="1">
        <f>(AVERAGE(F3:F6) + AVERAGE(F11:F14))/2</f>
        <v>6.4874999999999998</v>
      </c>
      <c r="G17" s="1">
        <f t="shared" ref="G17:I17" si="1">(AVERAGE(G3:G6) + AVERAGE(G11:G14))/2</f>
        <v>6.9875000000000007</v>
      </c>
      <c r="H17" s="1">
        <f t="shared" si="1"/>
        <v>6.9499999999999993</v>
      </c>
      <c r="I17" s="1">
        <f t="shared" si="1"/>
        <v>6.2750000000000004</v>
      </c>
    </row>
    <row r="18" spans="1:10" x14ac:dyDescent="0.3">
      <c r="A18" t="s">
        <v>14</v>
      </c>
      <c r="B18">
        <f>B11-B3</f>
        <v>0.29999999999999982</v>
      </c>
      <c r="C18">
        <f>C11-C3</f>
        <v>-9.9999999999999645E-2</v>
      </c>
      <c r="D18">
        <f t="shared" ref="D18:F18" si="2">D11-D3</f>
        <v>-0.20000000000000018</v>
      </c>
      <c r="E18">
        <f t="shared" si="2"/>
        <v>0.5</v>
      </c>
      <c r="F18">
        <f t="shared" si="2"/>
        <v>-0.60000000000000053</v>
      </c>
      <c r="G18">
        <f>G11-G3</f>
        <v>0.79999999999999982</v>
      </c>
      <c r="H18">
        <f t="shared" ref="H18:I18" si="3">H11-H3</f>
        <v>-0.5</v>
      </c>
      <c r="I18">
        <f t="shared" si="3"/>
        <v>0.10000000000000053</v>
      </c>
    </row>
    <row r="19" spans="1:10" x14ac:dyDescent="0.3">
      <c r="A19" t="s">
        <v>15</v>
      </c>
      <c r="B19">
        <f>B12-B4</f>
        <v>9.9999999999999645E-2</v>
      </c>
      <c r="C19">
        <f t="shared" ref="C19:F19" si="4">C12-C4</f>
        <v>0.40000000000000036</v>
      </c>
      <c r="D19">
        <f t="shared" si="4"/>
        <v>-9.9999999999999645E-2</v>
      </c>
      <c r="E19">
        <f t="shared" si="4"/>
        <v>0.29999999999999982</v>
      </c>
      <c r="F19">
        <f t="shared" si="4"/>
        <v>-0.20000000000000018</v>
      </c>
      <c r="G19">
        <f t="shared" ref="G19:I19" si="5">G12-G4</f>
        <v>-0.20000000000000018</v>
      </c>
      <c r="H19">
        <f t="shared" si="5"/>
        <v>-0.40000000000000036</v>
      </c>
      <c r="I19">
        <f t="shared" si="5"/>
        <v>-0.10000000000000053</v>
      </c>
    </row>
    <row r="20" spans="1:10" x14ac:dyDescent="0.3">
      <c r="A20" t="s">
        <v>16</v>
      </c>
      <c r="B20">
        <f t="shared" ref="B20:B21" si="6">B13-B5</f>
        <v>1</v>
      </c>
      <c r="C20">
        <f t="shared" ref="C20:F20" si="7">C13-C5</f>
        <v>-0.29999999999999982</v>
      </c>
      <c r="D20">
        <f t="shared" si="7"/>
        <v>0.40000000000000036</v>
      </c>
      <c r="E20">
        <f t="shared" si="7"/>
        <v>-0.69999999999999929</v>
      </c>
      <c r="F20">
        <f t="shared" si="7"/>
        <v>0.70000000000000018</v>
      </c>
      <c r="G20">
        <f t="shared" ref="G20:I20" si="8">G13-G5</f>
        <v>-0.10000000000000053</v>
      </c>
      <c r="H20">
        <f t="shared" si="8"/>
        <v>9.9999999999999645E-2</v>
      </c>
      <c r="I20">
        <f t="shared" si="8"/>
        <v>9.9999999999999645E-2</v>
      </c>
    </row>
    <row r="21" spans="1:10" x14ac:dyDescent="0.3">
      <c r="A21" t="s">
        <v>17</v>
      </c>
      <c r="B21">
        <f t="shared" si="6"/>
        <v>0</v>
      </c>
      <c r="C21">
        <f t="shared" ref="C21:F21" si="9">C14-C6</f>
        <v>9.9999999999999645E-2</v>
      </c>
      <c r="D21">
        <f t="shared" si="9"/>
        <v>0.40000000000000036</v>
      </c>
      <c r="E21">
        <f t="shared" si="9"/>
        <v>-0.29999999999999982</v>
      </c>
      <c r="F21">
        <f t="shared" si="9"/>
        <v>-0.40000000000000036</v>
      </c>
      <c r="G21">
        <f t="shared" ref="G21:I21" si="10">G14-G6</f>
        <v>1.2000000000000011</v>
      </c>
      <c r="H21">
        <f t="shared" si="10"/>
        <v>0.20000000000000107</v>
      </c>
      <c r="I21">
        <f t="shared" si="10"/>
        <v>-1.2999999999999989</v>
      </c>
    </row>
    <row r="22" spans="1:10" x14ac:dyDescent="0.3">
      <c r="A22" t="s">
        <v>19</v>
      </c>
      <c r="B22">
        <f>AVERAGE(B18:B21)</f>
        <v>0.34999999999999987</v>
      </c>
      <c r="C22">
        <f t="shared" ref="C22:I22" si="11">AVERAGE(C18:C21)</f>
        <v>2.5000000000000133E-2</v>
      </c>
      <c r="D22">
        <f t="shared" si="11"/>
        <v>0.12500000000000022</v>
      </c>
      <c r="E22">
        <f t="shared" si="11"/>
        <v>-4.9999999999999822E-2</v>
      </c>
      <c r="F22">
        <f t="shared" si="11"/>
        <v>-0.12500000000000022</v>
      </c>
      <c r="G22">
        <f t="shared" si="11"/>
        <v>0.42500000000000004</v>
      </c>
      <c r="H22">
        <f t="shared" si="11"/>
        <v>-0.14999999999999991</v>
      </c>
      <c r="I22">
        <f t="shared" si="11"/>
        <v>-0.29999999999999982</v>
      </c>
      <c r="J22" s="1">
        <f>AVERAGE(B22:I22)</f>
        <v>3.7500000000000061E-2</v>
      </c>
    </row>
    <row r="23" spans="1:10" x14ac:dyDescent="0.3">
      <c r="C23">
        <f>(B22+C22+D22+E22+G22)/5</f>
        <v>0.1750000000000001</v>
      </c>
      <c r="E23">
        <f>(F22+H22+I22)/3</f>
        <v>-0.19166666666666665</v>
      </c>
    </row>
  </sheetData>
  <mergeCells count="2">
    <mergeCell ref="A1:I1"/>
    <mergeCell ref="A9:I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3ABFB-6C07-49A2-B690-34B5376FEA03}">
  <dimension ref="A1:J54"/>
  <sheetViews>
    <sheetView workbookViewId="0">
      <selection activeCell="J48" sqref="J48"/>
    </sheetView>
  </sheetViews>
  <sheetFormatPr defaultRowHeight="14.4" x14ac:dyDescent="0.3"/>
  <cols>
    <col min="1" max="1" width="18.109375" customWidth="1"/>
    <col min="2" max="2" width="14.44140625" customWidth="1"/>
    <col min="3" max="3" width="17" customWidth="1"/>
    <col min="4" max="4" width="17.33203125" customWidth="1"/>
    <col min="5" max="5" width="20.44140625" customWidth="1"/>
    <col min="6" max="6" width="18" customWidth="1"/>
    <col min="7" max="7" width="17.88671875" customWidth="1"/>
    <col min="8" max="8" width="18.88671875" customWidth="1"/>
    <col min="9" max="9" width="21.77734375" customWidth="1"/>
    <col min="10" max="10" width="16.5546875" customWidth="1"/>
  </cols>
  <sheetData>
    <row r="1" spans="1:9" x14ac:dyDescent="0.3">
      <c r="A1" s="3" t="s">
        <v>11</v>
      </c>
      <c r="B1" s="3"/>
      <c r="C1" s="3"/>
      <c r="D1" s="3"/>
      <c r="E1" s="3"/>
      <c r="F1" s="3"/>
      <c r="G1" s="3"/>
      <c r="H1" s="3"/>
      <c r="I1" s="3"/>
    </row>
    <row r="2" spans="1:9" x14ac:dyDescent="0.3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13</v>
      </c>
    </row>
    <row r="3" spans="1:9" x14ac:dyDescent="0.3">
      <c r="A3" t="s">
        <v>0</v>
      </c>
      <c r="B3">
        <v>5.3</v>
      </c>
      <c r="C3">
        <v>6.1</v>
      </c>
      <c r="D3">
        <v>5.4</v>
      </c>
      <c r="E3">
        <v>6.5</v>
      </c>
      <c r="F3">
        <v>5.7</v>
      </c>
      <c r="G3">
        <v>5.2</v>
      </c>
      <c r="H3">
        <v>6.5</v>
      </c>
      <c r="I3">
        <v>5.0999999999999996</v>
      </c>
    </row>
    <row r="4" spans="1:9" x14ac:dyDescent="0.3">
      <c r="A4" t="s">
        <v>1</v>
      </c>
      <c r="B4">
        <v>7.5</v>
      </c>
      <c r="C4">
        <v>6.5</v>
      </c>
      <c r="D4">
        <v>7</v>
      </c>
      <c r="E4">
        <v>6.7</v>
      </c>
      <c r="F4">
        <v>6.2</v>
      </c>
      <c r="G4">
        <v>7.9</v>
      </c>
      <c r="H4">
        <v>7</v>
      </c>
      <c r="I4">
        <v>6.2</v>
      </c>
    </row>
    <row r="5" spans="1:9" x14ac:dyDescent="0.3">
      <c r="A5" t="s">
        <v>2</v>
      </c>
      <c r="B5">
        <v>6.1</v>
      </c>
      <c r="C5">
        <v>7</v>
      </c>
      <c r="D5">
        <v>5.3</v>
      </c>
      <c r="E5">
        <v>6.6</v>
      </c>
      <c r="F5">
        <v>6.6</v>
      </c>
      <c r="G5">
        <v>6.9</v>
      </c>
      <c r="H5">
        <v>6.4</v>
      </c>
      <c r="I5">
        <v>6.2</v>
      </c>
    </row>
    <row r="6" spans="1:9" x14ac:dyDescent="0.3">
      <c r="A6" t="s">
        <v>3</v>
      </c>
      <c r="B6">
        <v>8.4</v>
      </c>
      <c r="C6">
        <v>8.3000000000000007</v>
      </c>
      <c r="D6">
        <v>7.1</v>
      </c>
      <c r="E6">
        <v>7.5</v>
      </c>
      <c r="F6">
        <v>7.7</v>
      </c>
      <c r="G6">
        <v>7.1</v>
      </c>
      <c r="H6">
        <v>8.1999999999999993</v>
      </c>
      <c r="I6">
        <v>8.1999999999999993</v>
      </c>
    </row>
    <row r="7" spans="1:9" x14ac:dyDescent="0.3">
      <c r="A7" t="s">
        <v>20</v>
      </c>
      <c r="B7">
        <v>7.1</v>
      </c>
      <c r="C7">
        <v>7.4</v>
      </c>
      <c r="D7">
        <v>6.8</v>
      </c>
      <c r="E7">
        <v>8.1</v>
      </c>
      <c r="F7">
        <v>7.8</v>
      </c>
      <c r="G7">
        <v>7.6</v>
      </c>
      <c r="H7">
        <v>7</v>
      </c>
      <c r="I7">
        <v>6.4</v>
      </c>
    </row>
    <row r="8" spans="1:9" x14ac:dyDescent="0.3">
      <c r="A8" t="s">
        <v>21</v>
      </c>
      <c r="B8">
        <v>7.2</v>
      </c>
      <c r="C8">
        <v>8.1999999999999993</v>
      </c>
      <c r="D8">
        <v>8.1999999999999993</v>
      </c>
      <c r="E8">
        <v>7.2</v>
      </c>
      <c r="F8">
        <v>6.8</v>
      </c>
      <c r="G8">
        <v>8</v>
      </c>
      <c r="H8">
        <v>6.3</v>
      </c>
      <c r="I8">
        <v>6.3</v>
      </c>
    </row>
    <row r="9" spans="1:9" x14ac:dyDescent="0.3">
      <c r="A9" t="s">
        <v>22</v>
      </c>
      <c r="B9">
        <v>6.7</v>
      </c>
      <c r="C9">
        <v>6.2</v>
      </c>
      <c r="D9">
        <v>7.2</v>
      </c>
      <c r="E9">
        <v>6.7</v>
      </c>
      <c r="F9">
        <v>8.1999999999999993</v>
      </c>
      <c r="G9">
        <v>7.1</v>
      </c>
      <c r="H9">
        <v>6.9</v>
      </c>
      <c r="I9">
        <v>6.3</v>
      </c>
    </row>
    <row r="10" spans="1:9" x14ac:dyDescent="0.3">
      <c r="A10" t="s">
        <v>23</v>
      </c>
      <c r="B10">
        <v>8</v>
      </c>
      <c r="C10">
        <v>8.6</v>
      </c>
      <c r="D10">
        <v>6.5</v>
      </c>
      <c r="E10" s="2"/>
      <c r="F10">
        <v>7.3</v>
      </c>
      <c r="G10">
        <v>8</v>
      </c>
      <c r="H10">
        <v>7.1</v>
      </c>
      <c r="I10">
        <v>5.4</v>
      </c>
    </row>
    <row r="11" spans="1:9" x14ac:dyDescent="0.3">
      <c r="A11" t="s">
        <v>25</v>
      </c>
      <c r="B11">
        <v>7.3</v>
      </c>
      <c r="C11">
        <v>7.3</v>
      </c>
      <c r="D11">
        <v>8.9</v>
      </c>
      <c r="E11">
        <v>8.6</v>
      </c>
      <c r="F11">
        <v>7.2</v>
      </c>
      <c r="G11">
        <v>8.9</v>
      </c>
      <c r="H11">
        <v>7.3</v>
      </c>
      <c r="I11">
        <v>7.1</v>
      </c>
    </row>
    <row r="13" spans="1:9" x14ac:dyDescent="0.3">
      <c r="A13" s="3" t="s">
        <v>12</v>
      </c>
      <c r="B13" s="3"/>
      <c r="C13" s="3"/>
      <c r="D13" s="3"/>
      <c r="E13" s="3"/>
      <c r="F13" s="3"/>
      <c r="G13" s="3"/>
      <c r="H13" s="3"/>
      <c r="I13" s="3"/>
    </row>
    <row r="14" spans="1:9" x14ac:dyDescent="0.3">
      <c r="B14" t="s">
        <v>4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H14" t="s">
        <v>10</v>
      </c>
      <c r="I14" t="s">
        <v>13</v>
      </c>
    </row>
    <row r="15" spans="1:9" x14ac:dyDescent="0.3">
      <c r="A15" t="s">
        <v>0</v>
      </c>
      <c r="B15">
        <v>5.6</v>
      </c>
      <c r="C15">
        <v>6</v>
      </c>
      <c r="D15">
        <v>5.2</v>
      </c>
      <c r="E15">
        <v>7</v>
      </c>
      <c r="F15">
        <v>5.0999999999999996</v>
      </c>
      <c r="G15">
        <v>6</v>
      </c>
      <c r="H15">
        <v>6</v>
      </c>
      <c r="I15">
        <v>5.2</v>
      </c>
    </row>
    <row r="16" spans="1:9" x14ac:dyDescent="0.3">
      <c r="A16" t="s">
        <v>1</v>
      </c>
      <c r="B16">
        <v>7.6</v>
      </c>
      <c r="C16">
        <v>6.9</v>
      </c>
      <c r="D16">
        <v>6.9</v>
      </c>
      <c r="E16">
        <v>7</v>
      </c>
      <c r="F16">
        <v>6</v>
      </c>
      <c r="G16">
        <v>7.7</v>
      </c>
      <c r="H16">
        <v>6.6</v>
      </c>
      <c r="I16">
        <v>6.1</v>
      </c>
    </row>
    <row r="17" spans="1:9" x14ac:dyDescent="0.3">
      <c r="A17" t="s">
        <v>2</v>
      </c>
      <c r="B17">
        <v>7.1</v>
      </c>
      <c r="C17">
        <v>6.7</v>
      </c>
      <c r="D17">
        <v>5.7</v>
      </c>
      <c r="E17">
        <v>5.9</v>
      </c>
      <c r="F17">
        <v>7.3</v>
      </c>
      <c r="G17">
        <v>6.8</v>
      </c>
      <c r="H17">
        <v>6.5</v>
      </c>
      <c r="I17">
        <v>6.3</v>
      </c>
    </row>
    <row r="18" spans="1:9" x14ac:dyDescent="0.3">
      <c r="A18" t="s">
        <v>3</v>
      </c>
      <c r="B18">
        <v>8.4</v>
      </c>
      <c r="C18">
        <v>8.4</v>
      </c>
      <c r="D18">
        <v>7.5</v>
      </c>
      <c r="E18">
        <v>7.2</v>
      </c>
      <c r="F18">
        <v>7.3</v>
      </c>
      <c r="G18">
        <v>8.3000000000000007</v>
      </c>
      <c r="H18">
        <v>8.4</v>
      </c>
      <c r="I18">
        <v>6.9</v>
      </c>
    </row>
    <row r="19" spans="1:9" x14ac:dyDescent="0.3">
      <c r="A19" t="s">
        <v>20</v>
      </c>
      <c r="B19">
        <v>6.5</v>
      </c>
      <c r="C19">
        <v>7</v>
      </c>
      <c r="D19">
        <v>6.6</v>
      </c>
      <c r="E19">
        <v>8.1999999999999993</v>
      </c>
      <c r="F19">
        <v>7</v>
      </c>
      <c r="G19">
        <v>7.4</v>
      </c>
      <c r="H19">
        <v>6.1</v>
      </c>
      <c r="I19">
        <v>6.4</v>
      </c>
    </row>
    <row r="20" spans="1:9" x14ac:dyDescent="0.3">
      <c r="A20" t="s">
        <v>21</v>
      </c>
      <c r="B20">
        <v>8</v>
      </c>
      <c r="C20">
        <v>7.5</v>
      </c>
      <c r="D20">
        <v>7.1</v>
      </c>
      <c r="E20">
        <v>7.9</v>
      </c>
      <c r="F20">
        <v>6.8</v>
      </c>
      <c r="G20">
        <v>8.1999999999999993</v>
      </c>
      <c r="H20">
        <v>6.4</v>
      </c>
      <c r="I20">
        <v>7.3</v>
      </c>
    </row>
    <row r="21" spans="1:9" x14ac:dyDescent="0.3">
      <c r="A21" t="s">
        <v>22</v>
      </c>
      <c r="B21">
        <v>6.6</v>
      </c>
      <c r="C21">
        <v>7.4</v>
      </c>
      <c r="D21">
        <v>6.9</v>
      </c>
      <c r="E21">
        <v>7.4</v>
      </c>
      <c r="F21">
        <v>8.5</v>
      </c>
      <c r="G21">
        <v>7.5</v>
      </c>
      <c r="H21">
        <v>7.2</v>
      </c>
      <c r="I21">
        <v>6.8</v>
      </c>
    </row>
    <row r="22" spans="1:9" x14ac:dyDescent="0.3">
      <c r="A22" t="s">
        <v>24</v>
      </c>
      <c r="B22">
        <v>8.4</v>
      </c>
      <c r="C22">
        <v>7.8</v>
      </c>
      <c r="D22">
        <v>7.1</v>
      </c>
      <c r="E22" s="2"/>
      <c r="F22">
        <v>6.4</v>
      </c>
      <c r="G22">
        <v>9.1</v>
      </c>
      <c r="H22">
        <v>6.4</v>
      </c>
      <c r="I22">
        <v>7</v>
      </c>
    </row>
    <row r="23" spans="1:9" x14ac:dyDescent="0.3">
      <c r="A23" t="s">
        <v>25</v>
      </c>
      <c r="B23">
        <v>7.2</v>
      </c>
      <c r="C23">
        <v>7</v>
      </c>
      <c r="D23">
        <v>8.8000000000000007</v>
      </c>
      <c r="E23">
        <v>8.9</v>
      </c>
      <c r="F23">
        <v>8.6</v>
      </c>
      <c r="G23">
        <v>7.9</v>
      </c>
      <c r="H23">
        <v>7.2</v>
      </c>
      <c r="I23">
        <v>7.1</v>
      </c>
    </row>
    <row r="25" spans="1:9" x14ac:dyDescent="0.3">
      <c r="A25" t="s">
        <v>26</v>
      </c>
      <c r="B25">
        <f>(AVERAGE(B3:B11)+AVERAGE(B15:B23))/2</f>
        <v>7.1666666666666661</v>
      </c>
      <c r="C25">
        <f t="shared" ref="C25:I25" si="0">(AVERAGE(C3:C11)+AVERAGE(C15:C23))/2</f>
        <v>7.2388888888888889</v>
      </c>
      <c r="D25">
        <f t="shared" si="0"/>
        <v>6.9</v>
      </c>
      <c r="E25">
        <f t="shared" si="0"/>
        <v>7.3375000000000004</v>
      </c>
      <c r="F25">
        <f t="shared" si="0"/>
        <v>7.0277777777777777</v>
      </c>
      <c r="G25">
        <f t="shared" si="0"/>
        <v>7.5333333333333332</v>
      </c>
      <c r="H25">
        <f t="shared" si="0"/>
        <v>6.8611111111111107</v>
      </c>
      <c r="I25">
        <f t="shared" si="0"/>
        <v>6.4611111111111104</v>
      </c>
    </row>
    <row r="26" spans="1:9" x14ac:dyDescent="0.3">
      <c r="A26" t="s">
        <v>14</v>
      </c>
      <c r="B26">
        <f>B15-B3</f>
        <v>0.29999999999999982</v>
      </c>
      <c r="C26">
        <f t="shared" ref="C26:I26" si="1">C15-C3</f>
        <v>-9.9999999999999645E-2</v>
      </c>
      <c r="D26">
        <f t="shared" si="1"/>
        <v>-0.20000000000000018</v>
      </c>
      <c r="E26">
        <f t="shared" si="1"/>
        <v>0.5</v>
      </c>
      <c r="F26">
        <f t="shared" si="1"/>
        <v>-0.60000000000000053</v>
      </c>
      <c r="G26">
        <f t="shared" si="1"/>
        <v>0.79999999999999982</v>
      </c>
      <c r="H26">
        <f t="shared" si="1"/>
        <v>-0.5</v>
      </c>
      <c r="I26">
        <f t="shared" si="1"/>
        <v>0.10000000000000053</v>
      </c>
    </row>
    <row r="27" spans="1:9" x14ac:dyDescent="0.3">
      <c r="A27" t="s">
        <v>15</v>
      </c>
      <c r="B27">
        <f t="shared" ref="B27:I34" si="2">B16-B4</f>
        <v>9.9999999999999645E-2</v>
      </c>
      <c r="C27">
        <f t="shared" si="2"/>
        <v>0.40000000000000036</v>
      </c>
      <c r="D27">
        <f t="shared" si="2"/>
        <v>-9.9999999999999645E-2</v>
      </c>
      <c r="E27">
        <f t="shared" si="2"/>
        <v>0.29999999999999982</v>
      </c>
      <c r="F27">
        <f t="shared" si="2"/>
        <v>-0.20000000000000018</v>
      </c>
      <c r="G27">
        <f t="shared" si="2"/>
        <v>-0.20000000000000018</v>
      </c>
      <c r="H27">
        <f t="shared" si="2"/>
        <v>-0.40000000000000036</v>
      </c>
      <c r="I27">
        <f t="shared" si="2"/>
        <v>-0.10000000000000053</v>
      </c>
    </row>
    <row r="28" spans="1:9" x14ac:dyDescent="0.3">
      <c r="A28" t="s">
        <v>16</v>
      </c>
      <c r="B28">
        <f t="shared" si="2"/>
        <v>1</v>
      </c>
      <c r="C28">
        <f t="shared" si="2"/>
        <v>-0.29999999999999982</v>
      </c>
      <c r="D28">
        <f t="shared" si="2"/>
        <v>0.40000000000000036</v>
      </c>
      <c r="E28">
        <f t="shared" si="2"/>
        <v>-0.69999999999999929</v>
      </c>
      <c r="F28">
        <f t="shared" si="2"/>
        <v>0.70000000000000018</v>
      </c>
      <c r="G28">
        <f t="shared" si="2"/>
        <v>-0.10000000000000053</v>
      </c>
      <c r="H28">
        <f t="shared" si="2"/>
        <v>9.9999999999999645E-2</v>
      </c>
      <c r="I28">
        <f t="shared" si="2"/>
        <v>9.9999999999999645E-2</v>
      </c>
    </row>
    <row r="29" spans="1:9" x14ac:dyDescent="0.3">
      <c r="A29" t="s">
        <v>17</v>
      </c>
      <c r="B29">
        <f t="shared" si="2"/>
        <v>0</v>
      </c>
      <c r="C29">
        <f t="shared" si="2"/>
        <v>9.9999999999999645E-2</v>
      </c>
      <c r="D29">
        <f t="shared" si="2"/>
        <v>0.40000000000000036</v>
      </c>
      <c r="E29">
        <f t="shared" si="2"/>
        <v>-0.29999999999999982</v>
      </c>
      <c r="F29">
        <f t="shared" si="2"/>
        <v>-0.40000000000000036</v>
      </c>
      <c r="G29">
        <f t="shared" si="2"/>
        <v>1.2000000000000011</v>
      </c>
      <c r="H29">
        <f t="shared" si="2"/>
        <v>0.20000000000000107</v>
      </c>
      <c r="I29">
        <f t="shared" si="2"/>
        <v>-1.2999999999999989</v>
      </c>
    </row>
    <row r="30" spans="1:9" x14ac:dyDescent="0.3">
      <c r="A30" t="s">
        <v>27</v>
      </c>
      <c r="B30">
        <f t="shared" si="2"/>
        <v>-0.59999999999999964</v>
      </c>
      <c r="C30">
        <f t="shared" si="2"/>
        <v>-0.40000000000000036</v>
      </c>
      <c r="D30">
        <f t="shared" si="2"/>
        <v>-0.20000000000000018</v>
      </c>
      <c r="E30">
        <f t="shared" si="2"/>
        <v>9.9999999999999645E-2</v>
      </c>
      <c r="F30">
        <f t="shared" si="2"/>
        <v>-0.79999999999999982</v>
      </c>
      <c r="G30">
        <f t="shared" si="2"/>
        <v>-0.19999999999999929</v>
      </c>
      <c r="H30">
        <f t="shared" si="2"/>
        <v>-0.90000000000000036</v>
      </c>
      <c r="I30">
        <f t="shared" si="2"/>
        <v>0</v>
      </c>
    </row>
    <row r="31" spans="1:9" x14ac:dyDescent="0.3">
      <c r="A31" t="s">
        <v>28</v>
      </c>
      <c r="B31">
        <f t="shared" si="2"/>
        <v>0.79999999999999982</v>
      </c>
      <c r="C31">
        <f t="shared" si="2"/>
        <v>-0.69999999999999929</v>
      </c>
      <c r="D31">
        <f t="shared" si="2"/>
        <v>-1.0999999999999996</v>
      </c>
      <c r="E31">
        <f t="shared" si="2"/>
        <v>0.70000000000000018</v>
      </c>
      <c r="F31">
        <f t="shared" si="2"/>
        <v>0</v>
      </c>
      <c r="G31">
        <f t="shared" si="2"/>
        <v>0.19999999999999929</v>
      </c>
      <c r="H31">
        <f t="shared" si="2"/>
        <v>0.10000000000000053</v>
      </c>
      <c r="I31">
        <f t="shared" si="2"/>
        <v>1</v>
      </c>
    </row>
    <row r="32" spans="1:9" x14ac:dyDescent="0.3">
      <c r="A32" t="s">
        <v>29</v>
      </c>
      <c r="B32">
        <f t="shared" si="2"/>
        <v>-0.10000000000000053</v>
      </c>
      <c r="C32">
        <f t="shared" si="2"/>
        <v>1.2000000000000002</v>
      </c>
      <c r="D32">
        <f t="shared" si="2"/>
        <v>-0.29999999999999982</v>
      </c>
      <c r="E32">
        <f t="shared" si="2"/>
        <v>0.70000000000000018</v>
      </c>
      <c r="F32">
        <f t="shared" si="2"/>
        <v>0.30000000000000071</v>
      </c>
      <c r="G32">
        <f t="shared" si="2"/>
        <v>0.40000000000000036</v>
      </c>
      <c r="H32">
        <f t="shared" si="2"/>
        <v>0.29999999999999982</v>
      </c>
      <c r="I32">
        <f t="shared" si="2"/>
        <v>0.5</v>
      </c>
    </row>
    <row r="33" spans="1:10" x14ac:dyDescent="0.3">
      <c r="A33" t="s">
        <v>30</v>
      </c>
      <c r="B33">
        <f t="shared" si="2"/>
        <v>0.40000000000000036</v>
      </c>
      <c r="C33">
        <f t="shared" si="2"/>
        <v>-0.79999999999999982</v>
      </c>
      <c r="D33">
        <f t="shared" si="2"/>
        <v>0.59999999999999964</v>
      </c>
      <c r="E33">
        <f t="shared" si="2"/>
        <v>0</v>
      </c>
      <c r="F33">
        <f t="shared" si="2"/>
        <v>-0.89999999999999947</v>
      </c>
      <c r="G33">
        <f t="shared" si="2"/>
        <v>1.0999999999999996</v>
      </c>
      <c r="H33">
        <f t="shared" si="2"/>
        <v>-0.69999999999999929</v>
      </c>
      <c r="I33">
        <f t="shared" si="2"/>
        <v>1.5999999999999996</v>
      </c>
    </row>
    <row r="34" spans="1:10" x14ac:dyDescent="0.3">
      <c r="A34" t="s">
        <v>31</v>
      </c>
      <c r="B34">
        <f t="shared" si="2"/>
        <v>-9.9999999999999645E-2</v>
      </c>
      <c r="C34">
        <f t="shared" si="2"/>
        <v>-0.29999999999999982</v>
      </c>
      <c r="D34">
        <f t="shared" si="2"/>
        <v>-9.9999999999999645E-2</v>
      </c>
      <c r="E34">
        <f t="shared" si="2"/>
        <v>0.30000000000000071</v>
      </c>
      <c r="F34">
        <f t="shared" si="2"/>
        <v>1.3999999999999995</v>
      </c>
      <c r="G34">
        <f t="shared" si="2"/>
        <v>-1</v>
      </c>
      <c r="H34">
        <f t="shared" si="2"/>
        <v>-9.9999999999999645E-2</v>
      </c>
      <c r="I34">
        <f t="shared" si="2"/>
        <v>0</v>
      </c>
    </row>
    <row r="35" spans="1:10" x14ac:dyDescent="0.3">
      <c r="A35" t="s">
        <v>32</v>
      </c>
      <c r="B35">
        <f>AVERAGE(B26:B34)</f>
        <v>0.19999999999999998</v>
      </c>
      <c r="C35">
        <f t="shared" ref="C35:I35" si="3">AVERAGE(C26:C34)</f>
        <v>-9.9999999999999839E-2</v>
      </c>
      <c r="D35">
        <f t="shared" si="3"/>
        <v>-6.6666666666666527E-2</v>
      </c>
      <c r="E35">
        <f t="shared" si="3"/>
        <v>0.17777777777777792</v>
      </c>
      <c r="F35">
        <f t="shared" si="3"/>
        <v>-5.5555555555555552E-2</v>
      </c>
      <c r="G35">
        <f t="shared" si="3"/>
        <v>0.24444444444444446</v>
      </c>
      <c r="H35">
        <f t="shared" si="3"/>
        <v>-0.21111111111111094</v>
      </c>
      <c r="I35">
        <f t="shared" si="3"/>
        <v>0.21111111111111114</v>
      </c>
      <c r="J35">
        <f>AVERAGE(B35:I35)</f>
        <v>5.0000000000000086E-2</v>
      </c>
    </row>
    <row r="38" spans="1:10" x14ac:dyDescent="0.3">
      <c r="D38">
        <f>AVERAGE(F35,H35,I35)</f>
        <v>-1.8518518518518452E-2</v>
      </c>
    </row>
    <row r="39" spans="1:10" x14ac:dyDescent="0.3">
      <c r="D39">
        <f>AVERAGE(B35,C35,D35,E35,G35)</f>
        <v>9.1111111111111198E-2</v>
      </c>
    </row>
    <row r="46" spans="1:10" x14ac:dyDescent="0.3">
      <c r="E46">
        <f>(AVERAGE(E9:E11)+AVERAGE(E21:E23))/2</f>
        <v>7.9</v>
      </c>
      <c r="F46">
        <f>(AVERAGE(F9:F11)+AVERAGE(F21:F23))/2</f>
        <v>7.6999999999999993</v>
      </c>
      <c r="G46">
        <f>(AVERAGE(G9:G11)+AVERAGE(G21:G23))/2</f>
        <v>8.0833333333333321</v>
      </c>
    </row>
    <row r="47" spans="1:10" x14ac:dyDescent="0.3">
      <c r="B47" s="3" t="s">
        <v>58</v>
      </c>
      <c r="C47" s="3"/>
      <c r="D47" s="3"/>
      <c r="E47" s="3"/>
      <c r="F47" s="3"/>
    </row>
    <row r="48" spans="1:10" x14ac:dyDescent="0.3">
      <c r="B48" t="str">
        <f>B2</f>
        <v>gpt-5</v>
      </c>
      <c r="C48" t="str">
        <f t="shared" ref="C48:I48" si="4">C2</f>
        <v>gemini-2.5-flash</v>
      </c>
      <c r="D48" t="str">
        <f t="shared" si="4"/>
        <v>claude-sonnet-4</v>
      </c>
      <c r="E48" t="str">
        <f t="shared" si="4"/>
        <v>claud-opus-4</v>
      </c>
      <c r="F48" t="str">
        <f t="shared" si="4"/>
        <v>qwen-3</v>
      </c>
      <c r="G48" t="str">
        <f t="shared" si="4"/>
        <v>grok 3</v>
      </c>
      <c r="H48" t="str">
        <f t="shared" si="4"/>
        <v>kimi-k2</v>
      </c>
      <c r="I48" t="str">
        <f t="shared" si="4"/>
        <v>deepseek-v3</v>
      </c>
    </row>
    <row r="49" spans="1:9" x14ac:dyDescent="0.3">
      <c r="A49" t="s">
        <v>61</v>
      </c>
      <c r="B49">
        <f>_xlfn.QUARTILE.EXC(B3:B23,2)</f>
        <v>7.2</v>
      </c>
      <c r="C49">
        <f t="shared" ref="C49:I49" si="5">_xlfn.QUARTILE.EXC(C3:C23,2)</f>
        <v>7.15</v>
      </c>
      <c r="D49">
        <f t="shared" si="5"/>
        <v>6.95</v>
      </c>
      <c r="E49">
        <f t="shared" si="5"/>
        <v>7.2</v>
      </c>
      <c r="F49">
        <f t="shared" si="5"/>
        <v>7.1</v>
      </c>
      <c r="G49">
        <f t="shared" si="5"/>
        <v>7.65</v>
      </c>
      <c r="H49">
        <f t="shared" si="5"/>
        <v>6.75</v>
      </c>
      <c r="I49">
        <f t="shared" si="5"/>
        <v>6.35</v>
      </c>
    </row>
    <row r="50" spans="1:9" x14ac:dyDescent="0.3">
      <c r="A50" t="s">
        <v>53</v>
      </c>
      <c r="B50">
        <f>MAX(MAX(B15:B23),MAX(B3:B11))</f>
        <v>8.4</v>
      </c>
      <c r="C50">
        <f t="shared" ref="C50:I50" si="6">MAX(MAX(C15:C23),MAX(C3:C11))</f>
        <v>8.6</v>
      </c>
      <c r="D50">
        <f t="shared" si="6"/>
        <v>8.9</v>
      </c>
      <c r="E50">
        <f t="shared" si="6"/>
        <v>8.9</v>
      </c>
      <c r="F50">
        <f t="shared" si="6"/>
        <v>8.6</v>
      </c>
      <c r="G50">
        <f t="shared" si="6"/>
        <v>9.1</v>
      </c>
      <c r="H50">
        <f t="shared" si="6"/>
        <v>8.4</v>
      </c>
      <c r="I50">
        <f t="shared" si="6"/>
        <v>8.1999999999999993</v>
      </c>
    </row>
    <row r="51" spans="1:9" x14ac:dyDescent="0.3">
      <c r="A51" t="s">
        <v>54</v>
      </c>
      <c r="B51">
        <f>MIN(MIN(B3:B11),MIN(B15:B23))</f>
        <v>5.3</v>
      </c>
      <c r="C51">
        <f t="shared" ref="C51:I51" si="7">MIN(MIN(C3:C11),MIN(C15:C23))</f>
        <v>6</v>
      </c>
      <c r="D51">
        <f t="shared" si="7"/>
        <v>5.2</v>
      </c>
      <c r="E51">
        <f t="shared" si="7"/>
        <v>5.9</v>
      </c>
      <c r="F51">
        <f t="shared" si="7"/>
        <v>5.0999999999999996</v>
      </c>
      <c r="G51">
        <f t="shared" si="7"/>
        <v>5.2</v>
      </c>
      <c r="H51">
        <f t="shared" si="7"/>
        <v>6</v>
      </c>
      <c r="I51">
        <f t="shared" si="7"/>
        <v>5.0999999999999996</v>
      </c>
    </row>
    <row r="52" spans="1:9" x14ac:dyDescent="0.3">
      <c r="A52" t="s">
        <v>55</v>
      </c>
      <c r="B52">
        <f>_xlfn.STDEV.P(B3:B11,B15:B23)</f>
        <v>0.89256185593305715</v>
      </c>
      <c r="C52">
        <f t="shared" ref="C52:I52" si="8">_xlfn.STDEV.P(C3:C11,C15:C23)</f>
        <v>0.77182243848128296</v>
      </c>
      <c r="D52">
        <f t="shared" si="8"/>
        <v>1.0349449797506722</v>
      </c>
      <c r="E52">
        <f t="shared" si="8"/>
        <v>0.79441409227176329</v>
      </c>
      <c r="F52">
        <f t="shared" si="8"/>
        <v>0.91942346401038133</v>
      </c>
      <c r="G52">
        <f t="shared" si="8"/>
        <v>0.91954094827558608</v>
      </c>
      <c r="H52">
        <f t="shared" si="8"/>
        <v>0.63608078530332823</v>
      </c>
      <c r="I52">
        <f t="shared" si="8"/>
        <v>0.74769192176761301</v>
      </c>
    </row>
    <row r="53" spans="1:9" x14ac:dyDescent="0.3">
      <c r="A53" t="s">
        <v>59</v>
      </c>
      <c r="B53">
        <f>_xlfn.QUARTILE.EXC(B3:B23,1)</f>
        <v>6.5749999999999993</v>
      </c>
      <c r="C53">
        <f t="shared" ref="C53:I53" si="9">_xlfn.QUARTILE.EXC(C3:C23,1)</f>
        <v>6.65</v>
      </c>
      <c r="D53">
        <f t="shared" si="9"/>
        <v>6.3</v>
      </c>
      <c r="E53">
        <f t="shared" si="9"/>
        <v>6.7</v>
      </c>
      <c r="F53">
        <f t="shared" si="9"/>
        <v>6.3500000000000005</v>
      </c>
      <c r="G53">
        <f t="shared" si="9"/>
        <v>7.05</v>
      </c>
      <c r="H53">
        <f t="shared" si="9"/>
        <v>6.4</v>
      </c>
      <c r="I53">
        <f t="shared" si="9"/>
        <v>6.1749999999999998</v>
      </c>
    </row>
    <row r="54" spans="1:9" x14ac:dyDescent="0.3">
      <c r="A54" t="s">
        <v>60</v>
      </c>
      <c r="B54">
        <f>_xlfn.QUARTILE.EXC(B3:B23,3)</f>
        <v>8</v>
      </c>
      <c r="C54">
        <f t="shared" ref="C54:I54" si="10">_xlfn.QUARTILE.EXC(C3:C23,3)</f>
        <v>7.8999999999999995</v>
      </c>
      <c r="D54">
        <f t="shared" si="10"/>
        <v>7.2750000000000004</v>
      </c>
      <c r="E54">
        <f t="shared" si="10"/>
        <v>8.0500000000000007</v>
      </c>
      <c r="F54">
        <f t="shared" si="10"/>
        <v>7.7249999999999996</v>
      </c>
      <c r="G54">
        <f t="shared" si="10"/>
        <v>8.0500000000000007</v>
      </c>
      <c r="H54">
        <f t="shared" si="10"/>
        <v>7.2</v>
      </c>
      <c r="I54">
        <f t="shared" si="10"/>
        <v>7.0250000000000004</v>
      </c>
    </row>
  </sheetData>
  <mergeCells count="3">
    <mergeCell ref="A1:I1"/>
    <mergeCell ref="A13:I13"/>
    <mergeCell ref="B47:F4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9E3C-CA33-4CA6-8BFA-0EC1EB4AE4F3}">
  <dimension ref="A1:G12"/>
  <sheetViews>
    <sheetView workbookViewId="0">
      <selection activeCell="F17" sqref="F17"/>
    </sheetView>
  </sheetViews>
  <sheetFormatPr defaultRowHeight="14.4" x14ac:dyDescent="0.3"/>
  <sheetData>
    <row r="1" spans="1:7" x14ac:dyDescent="0.3">
      <c r="A1" s="3" t="s">
        <v>33</v>
      </c>
      <c r="B1" s="3"/>
      <c r="C1" s="3"/>
      <c r="D1" s="3"/>
      <c r="E1" s="3"/>
      <c r="F1" s="3"/>
      <c r="G1" s="3"/>
    </row>
    <row r="2" spans="1:7" x14ac:dyDescent="0.3">
      <c r="A2" s="3" t="s">
        <v>34</v>
      </c>
      <c r="B2" s="3"/>
      <c r="C2" s="3"/>
      <c r="D2">
        <v>7.3</v>
      </c>
    </row>
    <row r="3" spans="1:7" x14ac:dyDescent="0.3">
      <c r="A3" s="3" t="s">
        <v>35</v>
      </c>
      <c r="B3" s="3"/>
      <c r="C3" s="3"/>
      <c r="D3">
        <v>7.9</v>
      </c>
    </row>
    <row r="4" spans="1:7" x14ac:dyDescent="0.3">
      <c r="A4" s="3" t="s">
        <v>36</v>
      </c>
      <c r="B4" s="3"/>
      <c r="C4" s="3"/>
      <c r="D4">
        <v>9.1</v>
      </c>
    </row>
    <row r="5" spans="1:7" x14ac:dyDescent="0.3">
      <c r="A5" s="3" t="s">
        <v>37</v>
      </c>
      <c r="B5" s="3"/>
      <c r="C5" s="3"/>
      <c r="D5">
        <v>9</v>
      </c>
    </row>
    <row r="6" spans="1:7" x14ac:dyDescent="0.3">
      <c r="A6" s="3" t="s">
        <v>37</v>
      </c>
      <c r="B6" s="3"/>
      <c r="C6" s="3"/>
      <c r="D6">
        <v>8.1</v>
      </c>
    </row>
    <row r="7" spans="1:7" x14ac:dyDescent="0.3">
      <c r="A7" s="3" t="s">
        <v>38</v>
      </c>
      <c r="B7" s="3"/>
      <c r="C7" s="3"/>
      <c r="D7">
        <v>6.9</v>
      </c>
    </row>
    <row r="8" spans="1:7" x14ac:dyDescent="0.3">
      <c r="A8" s="3" t="s">
        <v>35</v>
      </c>
      <c r="B8" s="3"/>
      <c r="C8" s="3"/>
      <c r="D8">
        <v>9.1999999999999993</v>
      </c>
    </row>
    <row r="9" spans="1:7" x14ac:dyDescent="0.3">
      <c r="A9" s="3" t="s">
        <v>39</v>
      </c>
      <c r="B9" s="3"/>
      <c r="C9" s="3"/>
      <c r="D9">
        <v>6.7</v>
      </c>
    </row>
    <row r="10" spans="1:7" x14ac:dyDescent="0.3">
      <c r="A10" s="3" t="s">
        <v>40</v>
      </c>
      <c r="B10" s="3"/>
      <c r="C10" s="3"/>
      <c r="D10">
        <v>7.3</v>
      </c>
    </row>
    <row r="11" spans="1:7" x14ac:dyDescent="0.3">
      <c r="A11" s="3" t="s">
        <v>41</v>
      </c>
      <c r="B11" s="3"/>
      <c r="C11" s="3"/>
      <c r="D11">
        <v>6.8</v>
      </c>
    </row>
    <row r="12" spans="1:7" x14ac:dyDescent="0.3">
      <c r="A12" s="3" t="s">
        <v>42</v>
      </c>
      <c r="B12" s="3"/>
      <c r="C12" s="3"/>
      <c r="D12">
        <f>AVERAGE(D2:D11)</f>
        <v>7.83</v>
      </c>
    </row>
  </sheetData>
  <mergeCells count="12">
    <mergeCell ref="A12:C12"/>
    <mergeCell ref="A1:G1"/>
    <mergeCell ref="A2:C2"/>
    <mergeCell ref="A3:C3"/>
    <mergeCell ref="A4:C4"/>
    <mergeCell ref="A5:C5"/>
    <mergeCell ref="A6:C6"/>
    <mergeCell ref="A7:C7"/>
    <mergeCell ref="A8:C8"/>
    <mergeCell ref="A9:C9"/>
    <mergeCell ref="A10:C10"/>
    <mergeCell ref="A11:C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3C607-F875-4531-A806-E1C4FEAA7B5B}">
  <dimension ref="A2:M57"/>
  <sheetViews>
    <sheetView tabSelected="1" workbookViewId="0">
      <selection activeCell="B35" sqref="B35"/>
    </sheetView>
  </sheetViews>
  <sheetFormatPr defaultRowHeight="14.4" x14ac:dyDescent="0.3"/>
  <cols>
    <col min="1" max="1" width="21" customWidth="1"/>
    <col min="2" max="2" width="18.44140625" customWidth="1"/>
    <col min="3" max="3" width="19" customWidth="1"/>
    <col min="4" max="4" width="22.88671875" customWidth="1"/>
    <col min="5" max="5" width="18.44140625" customWidth="1"/>
    <col min="6" max="6" width="25.109375" customWidth="1"/>
    <col min="7" max="7" width="22.88671875" customWidth="1"/>
    <col min="8" max="8" width="18.6640625" customWidth="1"/>
    <col min="9" max="9" width="18.21875" customWidth="1"/>
    <col min="10" max="10" width="19" customWidth="1"/>
    <col min="11" max="11" width="18.109375" customWidth="1"/>
    <col min="12" max="12" width="20.109375" customWidth="1"/>
    <col min="13" max="13" width="22.21875" customWidth="1"/>
  </cols>
  <sheetData>
    <row r="2" spans="1:13" x14ac:dyDescent="0.3">
      <c r="B2" s="3" t="s">
        <v>11</v>
      </c>
      <c r="C2" s="3"/>
      <c r="D2" s="3"/>
      <c r="E2" s="3"/>
      <c r="F2" s="3"/>
      <c r="G2" s="3"/>
      <c r="H2" s="3"/>
      <c r="I2" s="3"/>
      <c r="J2" s="3"/>
    </row>
    <row r="3" spans="1:13" x14ac:dyDescent="0.3"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13</v>
      </c>
      <c r="K3" t="s">
        <v>50</v>
      </c>
      <c r="L3" t="s">
        <v>51</v>
      </c>
      <c r="M3" t="s">
        <v>52</v>
      </c>
    </row>
    <row r="4" spans="1:13" x14ac:dyDescent="0.3">
      <c r="A4">
        <f>AVERAGE(C4:J4)</f>
        <v>5.8250000000000002</v>
      </c>
      <c r="B4" t="s">
        <v>43</v>
      </c>
      <c r="C4">
        <v>5.9</v>
      </c>
      <c r="D4">
        <v>5.9</v>
      </c>
      <c r="E4">
        <v>5</v>
      </c>
      <c r="F4">
        <v>5.0999999999999996</v>
      </c>
      <c r="G4">
        <v>5.7</v>
      </c>
      <c r="H4">
        <v>5.9</v>
      </c>
      <c r="I4">
        <v>6.5</v>
      </c>
      <c r="J4">
        <v>6.6</v>
      </c>
      <c r="K4">
        <v>7.1</v>
      </c>
      <c r="L4">
        <v>5.6</v>
      </c>
      <c r="M4">
        <v>6.2</v>
      </c>
    </row>
    <row r="5" spans="1:13" x14ac:dyDescent="0.3">
      <c r="A5">
        <f t="shared" ref="A5:A10" si="0">AVERAGE(C5:J5)</f>
        <v>7.8374999999999995</v>
      </c>
      <c r="B5" t="s">
        <v>44</v>
      </c>
      <c r="C5">
        <v>8.1999999999999993</v>
      </c>
      <c r="D5">
        <v>8.5</v>
      </c>
      <c r="E5">
        <v>7.3</v>
      </c>
      <c r="F5">
        <v>7.2</v>
      </c>
      <c r="G5">
        <v>8.1</v>
      </c>
      <c r="H5">
        <v>8.1</v>
      </c>
      <c r="I5">
        <v>7.3</v>
      </c>
      <c r="J5">
        <v>8</v>
      </c>
    </row>
    <row r="6" spans="1:13" x14ac:dyDescent="0.3">
      <c r="A6">
        <f t="shared" si="0"/>
        <v>8.1125000000000007</v>
      </c>
      <c r="B6" t="s">
        <v>45</v>
      </c>
      <c r="C6">
        <v>8.8000000000000007</v>
      </c>
      <c r="D6">
        <v>8.8000000000000007</v>
      </c>
      <c r="E6">
        <v>7.9</v>
      </c>
      <c r="F6">
        <v>8</v>
      </c>
      <c r="G6">
        <v>8.9</v>
      </c>
      <c r="H6">
        <v>8.8000000000000007</v>
      </c>
      <c r="I6">
        <v>6.8</v>
      </c>
      <c r="J6">
        <v>6.9</v>
      </c>
    </row>
    <row r="7" spans="1:13" x14ac:dyDescent="0.3">
      <c r="A7">
        <f t="shared" si="0"/>
        <v>7.9</v>
      </c>
      <c r="B7" t="s">
        <v>46</v>
      </c>
      <c r="C7">
        <v>7.9</v>
      </c>
      <c r="D7">
        <v>8.6</v>
      </c>
      <c r="E7">
        <v>7.8</v>
      </c>
      <c r="F7">
        <v>7.9</v>
      </c>
      <c r="G7">
        <v>8.3000000000000007</v>
      </c>
      <c r="H7">
        <v>8.4</v>
      </c>
      <c r="I7">
        <v>7.2</v>
      </c>
      <c r="J7">
        <v>7.1</v>
      </c>
      <c r="K7">
        <v>4.3</v>
      </c>
      <c r="L7">
        <v>4.3</v>
      </c>
      <c r="M7">
        <v>7.5</v>
      </c>
    </row>
    <row r="8" spans="1:13" x14ac:dyDescent="0.3">
      <c r="A8">
        <f t="shared" si="0"/>
        <v>7.6874999999999991</v>
      </c>
      <c r="B8" t="s">
        <v>47</v>
      </c>
      <c r="C8">
        <v>8.6</v>
      </c>
      <c r="D8">
        <v>8.5</v>
      </c>
      <c r="E8">
        <v>7.9</v>
      </c>
      <c r="F8">
        <v>7.8</v>
      </c>
      <c r="G8">
        <v>8.3000000000000007</v>
      </c>
      <c r="H8">
        <v>7.8</v>
      </c>
      <c r="I8">
        <v>6.2</v>
      </c>
      <c r="J8">
        <v>6.4</v>
      </c>
    </row>
    <row r="9" spans="1:13" x14ac:dyDescent="0.3">
      <c r="A9">
        <f t="shared" si="0"/>
        <v>7.7249999999999996</v>
      </c>
      <c r="B9" t="s">
        <v>48</v>
      </c>
      <c r="C9">
        <v>8.5</v>
      </c>
      <c r="D9">
        <v>8.4</v>
      </c>
      <c r="E9">
        <v>7.9</v>
      </c>
      <c r="F9">
        <v>7.9</v>
      </c>
      <c r="G9">
        <v>7.8</v>
      </c>
      <c r="H9">
        <v>8.3000000000000007</v>
      </c>
      <c r="I9">
        <v>6.7</v>
      </c>
      <c r="J9">
        <v>6.3</v>
      </c>
    </row>
    <row r="10" spans="1:13" x14ac:dyDescent="0.3">
      <c r="A10">
        <f t="shared" si="0"/>
        <v>8.375</v>
      </c>
      <c r="B10" t="s">
        <v>49</v>
      </c>
      <c r="C10">
        <v>9.1</v>
      </c>
      <c r="D10">
        <v>8.8000000000000007</v>
      </c>
      <c r="E10">
        <v>8.9</v>
      </c>
      <c r="F10">
        <v>8.6999999999999993</v>
      </c>
      <c r="G10">
        <v>9</v>
      </c>
      <c r="H10">
        <v>8.8000000000000007</v>
      </c>
      <c r="I10">
        <v>6.2</v>
      </c>
      <c r="J10">
        <v>7.5</v>
      </c>
    </row>
    <row r="14" spans="1:13" x14ac:dyDescent="0.3">
      <c r="B14" s="3" t="s">
        <v>12</v>
      </c>
      <c r="C14" s="3"/>
      <c r="D14" s="3"/>
      <c r="E14" s="3"/>
      <c r="F14" s="3"/>
      <c r="G14" s="3"/>
      <c r="H14" s="3"/>
      <c r="I14" s="3"/>
      <c r="J14" s="3"/>
    </row>
    <row r="15" spans="1:13" x14ac:dyDescent="0.3">
      <c r="C15" t="s">
        <v>4</v>
      </c>
      <c r="D15" t="s">
        <v>5</v>
      </c>
      <c r="E15" t="s">
        <v>6</v>
      </c>
      <c r="F15" t="s">
        <v>7</v>
      </c>
      <c r="G15" t="s">
        <v>8</v>
      </c>
      <c r="H15" t="s">
        <v>9</v>
      </c>
      <c r="I15" t="s">
        <v>10</v>
      </c>
      <c r="J15" t="s">
        <v>13</v>
      </c>
      <c r="K15" t="s">
        <v>50</v>
      </c>
      <c r="L15" t="s">
        <v>51</v>
      </c>
      <c r="M15" t="s">
        <v>52</v>
      </c>
    </row>
    <row r="16" spans="1:13" x14ac:dyDescent="0.3">
      <c r="A16">
        <f>AVERAGE(C16:J16)</f>
        <v>6.0625</v>
      </c>
      <c r="B16" t="s">
        <v>43</v>
      </c>
      <c r="C16">
        <v>5.9</v>
      </c>
      <c r="D16">
        <v>7</v>
      </c>
      <c r="E16">
        <v>5.6</v>
      </c>
      <c r="F16">
        <v>5.9</v>
      </c>
      <c r="G16">
        <v>7</v>
      </c>
      <c r="H16">
        <v>5.7</v>
      </c>
      <c r="I16">
        <v>5.6</v>
      </c>
      <c r="J16">
        <v>5.8</v>
      </c>
      <c r="K16">
        <v>7.1</v>
      </c>
      <c r="L16">
        <v>5.6</v>
      </c>
      <c r="M16">
        <v>6.2</v>
      </c>
    </row>
    <row r="17" spans="1:13" x14ac:dyDescent="0.3">
      <c r="A17">
        <f t="shared" ref="A17:A22" si="1">AVERAGE(C17:J17)</f>
        <v>7.7749999999999995</v>
      </c>
      <c r="B17" t="s">
        <v>44</v>
      </c>
      <c r="C17">
        <v>8.1</v>
      </c>
      <c r="D17">
        <v>8.6</v>
      </c>
      <c r="E17">
        <v>7.3</v>
      </c>
      <c r="F17">
        <v>7.3</v>
      </c>
      <c r="G17">
        <v>8.3000000000000007</v>
      </c>
      <c r="H17">
        <v>8</v>
      </c>
      <c r="I17">
        <v>7.3</v>
      </c>
      <c r="J17">
        <v>7.3</v>
      </c>
    </row>
    <row r="18" spans="1:13" x14ac:dyDescent="0.3">
      <c r="A18">
        <f t="shared" si="1"/>
        <v>8.2625000000000011</v>
      </c>
      <c r="B18" t="s">
        <v>45</v>
      </c>
      <c r="C18">
        <v>8.8000000000000007</v>
      </c>
      <c r="D18">
        <v>8.6999999999999993</v>
      </c>
      <c r="E18">
        <v>7.9</v>
      </c>
      <c r="F18">
        <v>8.6</v>
      </c>
      <c r="G18">
        <v>8.6</v>
      </c>
      <c r="H18">
        <v>8.8000000000000007</v>
      </c>
      <c r="I18">
        <v>8</v>
      </c>
      <c r="J18">
        <v>6.7</v>
      </c>
    </row>
    <row r="19" spans="1:13" x14ac:dyDescent="0.3">
      <c r="A19">
        <f t="shared" si="1"/>
        <v>7.7374999999999989</v>
      </c>
      <c r="B19" t="s">
        <v>46</v>
      </c>
      <c r="C19">
        <v>8.5</v>
      </c>
      <c r="D19">
        <v>8</v>
      </c>
      <c r="E19">
        <v>7.9</v>
      </c>
      <c r="F19">
        <v>7.8</v>
      </c>
      <c r="G19">
        <v>8.1</v>
      </c>
      <c r="H19">
        <v>8.4</v>
      </c>
      <c r="I19">
        <v>6.8</v>
      </c>
      <c r="J19">
        <v>6.4</v>
      </c>
      <c r="K19">
        <v>4.3</v>
      </c>
      <c r="L19">
        <v>4.3</v>
      </c>
      <c r="M19">
        <v>7.5</v>
      </c>
    </row>
    <row r="20" spans="1:13" x14ac:dyDescent="0.3">
      <c r="A20">
        <f t="shared" si="1"/>
        <v>7.9499999999999993</v>
      </c>
      <c r="B20" t="s">
        <v>47</v>
      </c>
      <c r="C20">
        <v>8.5</v>
      </c>
      <c r="D20">
        <v>8.6</v>
      </c>
      <c r="E20">
        <v>7.8</v>
      </c>
      <c r="F20">
        <v>7.9</v>
      </c>
      <c r="G20">
        <v>8.1999999999999993</v>
      </c>
      <c r="H20">
        <v>8.4</v>
      </c>
      <c r="I20">
        <v>6.9</v>
      </c>
      <c r="J20">
        <v>7.3</v>
      </c>
    </row>
    <row r="21" spans="1:13" x14ac:dyDescent="0.3">
      <c r="A21">
        <f t="shared" si="1"/>
        <v>7.6375000000000002</v>
      </c>
      <c r="B21" t="s">
        <v>48</v>
      </c>
      <c r="C21">
        <v>8.6</v>
      </c>
      <c r="D21">
        <v>8.6999999999999993</v>
      </c>
      <c r="E21">
        <v>7.8</v>
      </c>
      <c r="F21">
        <v>7.8</v>
      </c>
      <c r="G21">
        <v>7.6</v>
      </c>
      <c r="H21">
        <v>7.6</v>
      </c>
      <c r="I21">
        <v>6.1</v>
      </c>
      <c r="J21">
        <v>6.9</v>
      </c>
    </row>
    <row r="22" spans="1:13" x14ac:dyDescent="0.3">
      <c r="A22">
        <f t="shared" si="1"/>
        <v>8.2625000000000011</v>
      </c>
      <c r="B22" t="s">
        <v>49</v>
      </c>
      <c r="C22">
        <v>8.6</v>
      </c>
      <c r="D22">
        <v>9</v>
      </c>
      <c r="E22">
        <v>7.8</v>
      </c>
      <c r="F22">
        <v>8.5</v>
      </c>
      <c r="G22">
        <v>9</v>
      </c>
      <c r="H22">
        <v>8.6999999999999993</v>
      </c>
      <c r="I22">
        <v>6.6</v>
      </c>
      <c r="J22">
        <v>7.9</v>
      </c>
      <c r="K22">
        <f>AVERAGE(K4,K7)</f>
        <v>5.6999999999999993</v>
      </c>
      <c r="L22">
        <f>AVERAGE(L4,L7)</f>
        <v>4.9499999999999993</v>
      </c>
      <c r="M22">
        <f>AVERAGE(M4,M7)</f>
        <v>6.85</v>
      </c>
    </row>
    <row r="23" spans="1:13" x14ac:dyDescent="0.3">
      <c r="B23" t="s">
        <v>42</v>
      </c>
      <c r="C23">
        <f>(AVERAGE(C4:C10)+AVERAGE(C16:C22))/2</f>
        <v>8.1428571428571423</v>
      </c>
      <c r="D23">
        <f t="shared" ref="D23:J23" si="2">(AVERAGE(D4:D10)+AVERAGE(D16:D22))/2</f>
        <v>8.2928571428571409</v>
      </c>
      <c r="E23">
        <f t="shared" si="2"/>
        <v>7.4857142857142858</v>
      </c>
      <c r="F23">
        <f t="shared" si="2"/>
        <v>7.6</v>
      </c>
      <c r="G23">
        <f t="shared" si="2"/>
        <v>8.0642857142857149</v>
      </c>
      <c r="H23">
        <f t="shared" si="2"/>
        <v>7.9785714285714278</v>
      </c>
      <c r="I23">
        <f t="shared" si="2"/>
        <v>6.7285714285714295</v>
      </c>
      <c r="J23">
        <f t="shared" si="2"/>
        <v>6.9357142857142851</v>
      </c>
    </row>
    <row r="24" spans="1:13" x14ac:dyDescent="0.3">
      <c r="B24" t="s">
        <v>14</v>
      </c>
      <c r="C24">
        <f>C4-C16</f>
        <v>0</v>
      </c>
      <c r="D24">
        <f t="shared" ref="D24:J24" si="3">D4-D16</f>
        <v>-1.0999999999999996</v>
      </c>
      <c r="E24">
        <f t="shared" si="3"/>
        <v>-0.59999999999999964</v>
      </c>
      <c r="F24">
        <f t="shared" si="3"/>
        <v>-0.80000000000000071</v>
      </c>
      <c r="G24">
        <f t="shared" si="3"/>
        <v>-1.2999999999999998</v>
      </c>
      <c r="H24">
        <f t="shared" si="3"/>
        <v>0.20000000000000018</v>
      </c>
      <c r="I24">
        <f t="shared" si="3"/>
        <v>0.90000000000000036</v>
      </c>
      <c r="J24">
        <f t="shared" si="3"/>
        <v>0.79999999999999982</v>
      </c>
    </row>
    <row r="25" spans="1:13" x14ac:dyDescent="0.3">
      <c r="B25" t="s">
        <v>15</v>
      </c>
      <c r="C25">
        <f t="shared" ref="C25:J30" si="4">C5-C17</f>
        <v>9.9999999999999645E-2</v>
      </c>
      <c r="D25">
        <f t="shared" si="4"/>
        <v>-9.9999999999999645E-2</v>
      </c>
      <c r="E25">
        <f t="shared" si="4"/>
        <v>0</v>
      </c>
      <c r="F25">
        <f t="shared" si="4"/>
        <v>-9.9999999999999645E-2</v>
      </c>
      <c r="G25">
        <f t="shared" si="4"/>
        <v>-0.20000000000000107</v>
      </c>
      <c r="H25">
        <f t="shared" si="4"/>
        <v>9.9999999999999645E-2</v>
      </c>
      <c r="I25">
        <f t="shared" si="4"/>
        <v>0</v>
      </c>
      <c r="J25">
        <f t="shared" si="4"/>
        <v>0.70000000000000018</v>
      </c>
    </row>
    <row r="26" spans="1:13" x14ac:dyDescent="0.3">
      <c r="B26" t="s">
        <v>16</v>
      </c>
      <c r="C26">
        <f t="shared" si="4"/>
        <v>0</v>
      </c>
      <c r="D26">
        <f t="shared" si="4"/>
        <v>0.10000000000000142</v>
      </c>
      <c r="E26">
        <f t="shared" si="4"/>
        <v>0</v>
      </c>
      <c r="F26">
        <f t="shared" si="4"/>
        <v>-0.59999999999999964</v>
      </c>
      <c r="G26">
        <f t="shared" si="4"/>
        <v>0.30000000000000071</v>
      </c>
      <c r="H26">
        <f t="shared" si="4"/>
        <v>0</v>
      </c>
      <c r="I26">
        <f t="shared" si="4"/>
        <v>-1.2000000000000002</v>
      </c>
      <c r="J26">
        <f t="shared" si="4"/>
        <v>0.20000000000000018</v>
      </c>
    </row>
    <row r="27" spans="1:13" x14ac:dyDescent="0.3">
      <c r="B27" t="s">
        <v>17</v>
      </c>
      <c r="C27">
        <f t="shared" si="4"/>
        <v>-0.59999999999999964</v>
      </c>
      <c r="D27">
        <f t="shared" si="4"/>
        <v>0.59999999999999964</v>
      </c>
      <c r="E27">
        <f t="shared" si="4"/>
        <v>-0.10000000000000053</v>
      </c>
      <c r="F27">
        <f t="shared" si="4"/>
        <v>0.10000000000000053</v>
      </c>
      <c r="G27">
        <f t="shared" si="4"/>
        <v>0.20000000000000107</v>
      </c>
      <c r="H27">
        <f t="shared" si="4"/>
        <v>0</v>
      </c>
      <c r="I27">
        <f t="shared" si="4"/>
        <v>0.40000000000000036</v>
      </c>
      <c r="J27">
        <f t="shared" si="4"/>
        <v>0.69999999999999929</v>
      </c>
    </row>
    <row r="28" spans="1:13" x14ac:dyDescent="0.3">
      <c r="B28" t="s">
        <v>27</v>
      </c>
      <c r="C28">
        <f t="shared" si="4"/>
        <v>9.9999999999999645E-2</v>
      </c>
      <c r="D28">
        <f t="shared" si="4"/>
        <v>-9.9999999999999645E-2</v>
      </c>
      <c r="E28">
        <f t="shared" si="4"/>
        <v>0.10000000000000053</v>
      </c>
      <c r="F28">
        <f t="shared" si="4"/>
        <v>-0.10000000000000053</v>
      </c>
      <c r="G28">
        <f t="shared" si="4"/>
        <v>0.10000000000000142</v>
      </c>
      <c r="H28">
        <f t="shared" si="4"/>
        <v>-0.60000000000000053</v>
      </c>
      <c r="I28">
        <f t="shared" si="4"/>
        <v>-0.70000000000000018</v>
      </c>
      <c r="J28">
        <f t="shared" si="4"/>
        <v>-0.89999999999999947</v>
      </c>
    </row>
    <row r="29" spans="1:13" x14ac:dyDescent="0.3">
      <c r="B29" t="s">
        <v>28</v>
      </c>
      <c r="C29">
        <f t="shared" si="4"/>
        <v>-9.9999999999999645E-2</v>
      </c>
      <c r="D29">
        <f t="shared" si="4"/>
        <v>-0.29999999999999893</v>
      </c>
      <c r="E29">
        <f t="shared" si="4"/>
        <v>0.10000000000000053</v>
      </c>
      <c r="F29">
        <f t="shared" si="4"/>
        <v>0.10000000000000053</v>
      </c>
      <c r="G29">
        <f t="shared" si="4"/>
        <v>0.20000000000000018</v>
      </c>
      <c r="H29">
        <f t="shared" si="4"/>
        <v>0.70000000000000107</v>
      </c>
      <c r="I29">
        <f t="shared" si="4"/>
        <v>0.60000000000000053</v>
      </c>
      <c r="J29">
        <f t="shared" si="4"/>
        <v>-0.60000000000000053</v>
      </c>
    </row>
    <row r="30" spans="1:13" x14ac:dyDescent="0.3">
      <c r="B30" t="s">
        <v>29</v>
      </c>
      <c r="C30">
        <f t="shared" si="4"/>
        <v>0.5</v>
      </c>
      <c r="D30">
        <f t="shared" si="4"/>
        <v>-0.19999999999999929</v>
      </c>
      <c r="E30">
        <f t="shared" si="4"/>
        <v>1.1000000000000005</v>
      </c>
      <c r="F30">
        <f t="shared" si="4"/>
        <v>0.19999999999999929</v>
      </c>
      <c r="G30">
        <f t="shared" si="4"/>
        <v>0</v>
      </c>
      <c r="H30">
        <f t="shared" si="4"/>
        <v>0.10000000000000142</v>
      </c>
      <c r="I30">
        <f t="shared" si="4"/>
        <v>-0.39999999999999947</v>
      </c>
      <c r="J30">
        <f t="shared" si="4"/>
        <v>-0.40000000000000036</v>
      </c>
    </row>
    <row r="31" spans="1:13" x14ac:dyDescent="0.3">
      <c r="C31">
        <f>AVERAGE(C24:C30)</f>
        <v>0</v>
      </c>
      <c r="D31">
        <f t="shared" ref="D31:J31" si="5">AVERAGE(D24:D30)</f>
        <v>-0.15714285714285658</v>
      </c>
      <c r="E31">
        <f t="shared" si="5"/>
        <v>8.5714285714285923E-2</v>
      </c>
      <c r="F31">
        <f t="shared" si="5"/>
        <v>-0.17142857142857146</v>
      </c>
      <c r="G31">
        <f t="shared" si="5"/>
        <v>-9.9999999999999645E-2</v>
      </c>
      <c r="H31">
        <f t="shared" si="5"/>
        <v>7.1428571428571688E-2</v>
      </c>
      <c r="I31">
        <f t="shared" si="5"/>
        <v>-5.714285714285694E-2</v>
      </c>
      <c r="J31">
        <f t="shared" si="5"/>
        <v>7.14285714285713E-2</v>
      </c>
      <c r="K31">
        <f>AVERAGE(C31:J31)</f>
        <v>-3.2142857142856966E-2</v>
      </c>
    </row>
    <row r="33" spans="2:10" x14ac:dyDescent="0.3">
      <c r="B33" s="3" t="s">
        <v>57</v>
      </c>
      <c r="C33" s="3"/>
      <c r="D33" s="3"/>
      <c r="E33" s="3"/>
      <c r="F33" s="3"/>
    </row>
    <row r="34" spans="2:10" x14ac:dyDescent="0.3">
      <c r="C34" t="str">
        <f>C15</f>
        <v>gpt-5</v>
      </c>
      <c r="D34" t="str">
        <f t="shared" ref="D34:J34" si="6">D15</f>
        <v>gemini-2.5-flash</v>
      </c>
      <c r="E34" t="str">
        <f t="shared" si="6"/>
        <v>claude-sonnet-4</v>
      </c>
      <c r="F34" t="str">
        <f t="shared" si="6"/>
        <v>claud-opus-4</v>
      </c>
      <c r="G34" t="str">
        <f t="shared" si="6"/>
        <v>qwen-3</v>
      </c>
      <c r="H34" t="str">
        <f t="shared" si="6"/>
        <v>grok 3</v>
      </c>
      <c r="I34" t="str">
        <f t="shared" si="6"/>
        <v>kimi-k2</v>
      </c>
      <c r="J34" t="str">
        <f t="shared" si="6"/>
        <v>deepseek-v3</v>
      </c>
    </row>
    <row r="35" spans="2:10" x14ac:dyDescent="0.3">
      <c r="B35" t="s">
        <v>61</v>
      </c>
      <c r="C35">
        <f>_xlfn.QUARTILE.EXC(C44:C57,2)</f>
        <v>8.5</v>
      </c>
      <c r="D35">
        <f t="shared" ref="D35:J35" si="7">_xlfn.QUARTILE.EXC(D44:D57,2)</f>
        <v>8.6</v>
      </c>
      <c r="E35">
        <f t="shared" si="7"/>
        <v>7.8</v>
      </c>
      <c r="F35">
        <f t="shared" si="7"/>
        <v>7.85</v>
      </c>
      <c r="G35">
        <f t="shared" si="7"/>
        <v>8.25</v>
      </c>
      <c r="H35">
        <f t="shared" si="7"/>
        <v>8.3500000000000014</v>
      </c>
      <c r="I35">
        <f t="shared" si="7"/>
        <v>6.75</v>
      </c>
      <c r="J35">
        <f t="shared" si="7"/>
        <v>6.9</v>
      </c>
    </row>
    <row r="36" spans="2:10" x14ac:dyDescent="0.3">
      <c r="B36" t="s">
        <v>54</v>
      </c>
      <c r="C36">
        <f>MIN(C44:C57)</f>
        <v>5.9</v>
      </c>
      <c r="D36">
        <f t="shared" ref="D36:J36" si="8">MIN(D44:D57)</f>
        <v>5.9</v>
      </c>
      <c r="E36">
        <f t="shared" si="8"/>
        <v>5</v>
      </c>
      <c r="F36">
        <f t="shared" si="8"/>
        <v>5.0999999999999996</v>
      </c>
      <c r="G36">
        <f t="shared" si="8"/>
        <v>5.7</v>
      </c>
      <c r="H36">
        <f t="shared" si="8"/>
        <v>5.7</v>
      </c>
      <c r="I36">
        <f t="shared" si="8"/>
        <v>5.6</v>
      </c>
      <c r="J36">
        <f t="shared" si="8"/>
        <v>5.8</v>
      </c>
    </row>
    <row r="37" spans="2:10" x14ac:dyDescent="0.3">
      <c r="B37" t="s">
        <v>53</v>
      </c>
      <c r="C37">
        <f>MAX(C44:C57)</f>
        <v>9.1</v>
      </c>
      <c r="D37">
        <f t="shared" ref="D37:J37" si="9">MAX(D44:D57)</f>
        <v>9</v>
      </c>
      <c r="E37">
        <f t="shared" si="9"/>
        <v>8.9</v>
      </c>
      <c r="F37">
        <f t="shared" si="9"/>
        <v>8.6999999999999993</v>
      </c>
      <c r="G37">
        <f t="shared" si="9"/>
        <v>9</v>
      </c>
      <c r="H37">
        <f t="shared" si="9"/>
        <v>8.8000000000000007</v>
      </c>
      <c r="I37">
        <f t="shared" si="9"/>
        <v>8</v>
      </c>
      <c r="J37">
        <f t="shared" si="9"/>
        <v>8</v>
      </c>
    </row>
    <row r="38" spans="2:10" x14ac:dyDescent="0.3">
      <c r="B38" t="s">
        <v>56</v>
      </c>
      <c r="C38">
        <f>_xlfn.STDEV.P(C44:C57)</f>
        <v>0.96044207508410939</v>
      </c>
      <c r="D38">
        <f t="shared" ref="D38:J38" si="10">_xlfn.STDEV.P(D44:D57)</f>
        <v>0.81105247823367099</v>
      </c>
      <c r="E38">
        <f t="shared" si="10"/>
        <v>0.96573964463745932</v>
      </c>
      <c r="F38">
        <f t="shared" si="10"/>
        <v>0.96214047088473398</v>
      </c>
      <c r="G38">
        <f t="shared" si="10"/>
        <v>0.84228188601573228</v>
      </c>
      <c r="H38">
        <f t="shared" si="10"/>
        <v>0.9592992765768108</v>
      </c>
      <c r="I38">
        <f t="shared" si="10"/>
        <v>0.5872801368884133</v>
      </c>
      <c r="J38">
        <f t="shared" si="10"/>
        <v>0.60427895977312474</v>
      </c>
    </row>
    <row r="39" spans="2:10" x14ac:dyDescent="0.3">
      <c r="B39" t="s">
        <v>59</v>
      </c>
      <c r="C39">
        <f>_xlfn.QUARTILE.EXC(C44:C57,1)</f>
        <v>8.0500000000000007</v>
      </c>
      <c r="D39">
        <f t="shared" ref="D39:J39" si="11">_xlfn.QUARTILE.EXC(D44:D57,1)</f>
        <v>8.3000000000000007</v>
      </c>
      <c r="E39">
        <f t="shared" si="11"/>
        <v>7.3</v>
      </c>
      <c r="F39">
        <f t="shared" si="11"/>
        <v>7.2750000000000004</v>
      </c>
      <c r="G39">
        <f t="shared" si="11"/>
        <v>7.75</v>
      </c>
      <c r="H39">
        <f t="shared" si="11"/>
        <v>7.75</v>
      </c>
      <c r="I39">
        <f t="shared" si="11"/>
        <v>6.2</v>
      </c>
      <c r="J39">
        <f t="shared" si="11"/>
        <v>6.4</v>
      </c>
    </row>
    <row r="40" spans="2:10" x14ac:dyDescent="0.3">
      <c r="B40" t="s">
        <v>60</v>
      </c>
      <c r="C40">
        <f>_xlfn.QUARTILE.EXC(C44:C57,3)</f>
        <v>8.65</v>
      </c>
      <c r="D40">
        <f t="shared" ref="D40:J40" si="12">_xlfn.QUARTILE.EXC(D44:D57,3)</f>
        <v>8.7249999999999996</v>
      </c>
      <c r="E40">
        <f t="shared" si="12"/>
        <v>7.9</v>
      </c>
      <c r="F40">
        <f t="shared" si="12"/>
        <v>8.125</v>
      </c>
      <c r="G40">
        <f t="shared" si="12"/>
        <v>8.6750000000000007</v>
      </c>
      <c r="H40">
        <f t="shared" si="12"/>
        <v>8.7249999999999996</v>
      </c>
      <c r="I40">
        <f t="shared" si="12"/>
        <v>7.2249999999999996</v>
      </c>
      <c r="J40">
        <f t="shared" si="12"/>
        <v>7.35</v>
      </c>
    </row>
    <row r="44" spans="2:10" x14ac:dyDescent="0.3">
      <c r="C44">
        <f>C4</f>
        <v>5.9</v>
      </c>
      <c r="D44">
        <f t="shared" ref="D44:J44" si="13">D4</f>
        <v>5.9</v>
      </c>
      <c r="E44">
        <f t="shared" si="13"/>
        <v>5</v>
      </c>
      <c r="F44">
        <f t="shared" si="13"/>
        <v>5.0999999999999996</v>
      </c>
      <c r="G44">
        <f t="shared" si="13"/>
        <v>5.7</v>
      </c>
      <c r="H44">
        <f t="shared" si="13"/>
        <v>5.9</v>
      </c>
      <c r="I44">
        <f t="shared" si="13"/>
        <v>6.5</v>
      </c>
      <c r="J44">
        <f t="shared" si="13"/>
        <v>6.6</v>
      </c>
    </row>
    <row r="45" spans="2:10" x14ac:dyDescent="0.3">
      <c r="C45">
        <f t="shared" ref="C45:J53" si="14">C5</f>
        <v>8.1999999999999993</v>
      </c>
      <c r="D45">
        <f t="shared" si="14"/>
        <v>8.5</v>
      </c>
      <c r="E45">
        <f t="shared" si="14"/>
        <v>7.3</v>
      </c>
      <c r="F45">
        <f t="shared" si="14"/>
        <v>7.2</v>
      </c>
      <c r="G45">
        <f t="shared" si="14"/>
        <v>8.1</v>
      </c>
      <c r="H45">
        <f t="shared" si="14"/>
        <v>8.1</v>
      </c>
      <c r="I45">
        <f t="shared" si="14"/>
        <v>7.3</v>
      </c>
      <c r="J45">
        <f t="shared" si="14"/>
        <v>8</v>
      </c>
    </row>
    <row r="46" spans="2:10" x14ac:dyDescent="0.3">
      <c r="C46">
        <f t="shared" si="14"/>
        <v>8.8000000000000007</v>
      </c>
      <c r="D46">
        <f t="shared" si="14"/>
        <v>8.8000000000000007</v>
      </c>
      <c r="E46">
        <f t="shared" si="14"/>
        <v>7.9</v>
      </c>
      <c r="F46">
        <f t="shared" si="14"/>
        <v>8</v>
      </c>
      <c r="G46">
        <f t="shared" si="14"/>
        <v>8.9</v>
      </c>
      <c r="H46">
        <f t="shared" si="14"/>
        <v>8.8000000000000007</v>
      </c>
      <c r="I46">
        <f t="shared" si="14"/>
        <v>6.8</v>
      </c>
      <c r="J46">
        <f t="shared" si="14"/>
        <v>6.9</v>
      </c>
    </row>
    <row r="47" spans="2:10" x14ac:dyDescent="0.3">
      <c r="C47">
        <f t="shared" si="14"/>
        <v>7.9</v>
      </c>
      <c r="D47">
        <f t="shared" si="14"/>
        <v>8.6</v>
      </c>
      <c r="E47">
        <f t="shared" si="14"/>
        <v>7.8</v>
      </c>
      <c r="F47">
        <f t="shared" si="14"/>
        <v>7.9</v>
      </c>
      <c r="G47">
        <f t="shared" si="14"/>
        <v>8.3000000000000007</v>
      </c>
      <c r="H47">
        <f t="shared" si="14"/>
        <v>8.4</v>
      </c>
      <c r="I47">
        <f t="shared" si="14"/>
        <v>7.2</v>
      </c>
      <c r="J47">
        <f t="shared" si="14"/>
        <v>7.1</v>
      </c>
    </row>
    <row r="48" spans="2:10" x14ac:dyDescent="0.3">
      <c r="C48">
        <f t="shared" si="14"/>
        <v>8.6</v>
      </c>
      <c r="D48">
        <f t="shared" si="14"/>
        <v>8.5</v>
      </c>
      <c r="E48">
        <f t="shared" si="14"/>
        <v>7.9</v>
      </c>
      <c r="F48">
        <f t="shared" si="14"/>
        <v>7.8</v>
      </c>
      <c r="G48">
        <f t="shared" si="14"/>
        <v>8.3000000000000007</v>
      </c>
      <c r="H48">
        <f t="shared" si="14"/>
        <v>7.8</v>
      </c>
      <c r="I48">
        <f t="shared" si="14"/>
        <v>6.2</v>
      </c>
      <c r="J48">
        <f t="shared" si="14"/>
        <v>6.4</v>
      </c>
    </row>
    <row r="49" spans="3:10" x14ac:dyDescent="0.3">
      <c r="C49">
        <f t="shared" si="14"/>
        <v>8.5</v>
      </c>
      <c r="D49">
        <f t="shared" si="14"/>
        <v>8.4</v>
      </c>
      <c r="E49">
        <f t="shared" si="14"/>
        <v>7.9</v>
      </c>
      <c r="F49">
        <f t="shared" si="14"/>
        <v>7.9</v>
      </c>
      <c r="G49">
        <f t="shared" si="14"/>
        <v>7.8</v>
      </c>
      <c r="H49">
        <f t="shared" si="14"/>
        <v>8.3000000000000007</v>
      </c>
      <c r="I49">
        <f t="shared" si="14"/>
        <v>6.7</v>
      </c>
      <c r="J49">
        <f t="shared" si="14"/>
        <v>6.3</v>
      </c>
    </row>
    <row r="50" spans="3:10" x14ac:dyDescent="0.3">
      <c r="C50">
        <f t="shared" si="14"/>
        <v>9.1</v>
      </c>
      <c r="D50">
        <f t="shared" si="14"/>
        <v>8.8000000000000007</v>
      </c>
      <c r="E50">
        <f t="shared" si="14"/>
        <v>8.9</v>
      </c>
      <c r="F50">
        <f t="shared" si="14"/>
        <v>8.6999999999999993</v>
      </c>
      <c r="G50">
        <f t="shared" si="14"/>
        <v>9</v>
      </c>
      <c r="H50">
        <f t="shared" si="14"/>
        <v>8.8000000000000007</v>
      </c>
      <c r="I50">
        <f t="shared" si="14"/>
        <v>6.2</v>
      </c>
      <c r="J50">
        <f t="shared" si="14"/>
        <v>7.5</v>
      </c>
    </row>
    <row r="51" spans="3:10" x14ac:dyDescent="0.3">
      <c r="C51">
        <f>C16</f>
        <v>5.9</v>
      </c>
      <c r="D51">
        <f t="shared" ref="D51:J51" si="15">D16</f>
        <v>7</v>
      </c>
      <c r="E51">
        <f t="shared" si="15"/>
        <v>5.6</v>
      </c>
      <c r="F51">
        <f t="shared" si="15"/>
        <v>5.9</v>
      </c>
      <c r="G51">
        <f t="shared" si="15"/>
        <v>7</v>
      </c>
      <c r="H51">
        <f t="shared" si="15"/>
        <v>5.7</v>
      </c>
      <c r="I51">
        <f t="shared" si="15"/>
        <v>5.6</v>
      </c>
      <c r="J51">
        <f t="shared" si="15"/>
        <v>5.8</v>
      </c>
    </row>
    <row r="52" spans="3:10" x14ac:dyDescent="0.3">
      <c r="C52">
        <f t="shared" ref="C52:J57" si="16">C17</f>
        <v>8.1</v>
      </c>
      <c r="D52">
        <f t="shared" si="16"/>
        <v>8.6</v>
      </c>
      <c r="E52">
        <f t="shared" si="16"/>
        <v>7.3</v>
      </c>
      <c r="F52">
        <f t="shared" si="16"/>
        <v>7.3</v>
      </c>
      <c r="G52">
        <f t="shared" si="16"/>
        <v>8.3000000000000007</v>
      </c>
      <c r="H52">
        <f t="shared" si="16"/>
        <v>8</v>
      </c>
      <c r="I52">
        <f t="shared" si="16"/>
        <v>7.3</v>
      </c>
      <c r="J52">
        <f t="shared" si="16"/>
        <v>7.3</v>
      </c>
    </row>
    <row r="53" spans="3:10" x14ac:dyDescent="0.3">
      <c r="C53">
        <f t="shared" si="16"/>
        <v>8.8000000000000007</v>
      </c>
      <c r="D53">
        <f t="shared" si="16"/>
        <v>8.6999999999999993</v>
      </c>
      <c r="E53">
        <f t="shared" si="16"/>
        <v>7.9</v>
      </c>
      <c r="F53">
        <f t="shared" si="16"/>
        <v>8.6</v>
      </c>
      <c r="G53">
        <f t="shared" si="16"/>
        <v>8.6</v>
      </c>
      <c r="H53">
        <f t="shared" si="16"/>
        <v>8.8000000000000007</v>
      </c>
      <c r="I53">
        <f t="shared" si="16"/>
        <v>8</v>
      </c>
      <c r="J53">
        <f t="shared" si="16"/>
        <v>6.7</v>
      </c>
    </row>
    <row r="54" spans="3:10" x14ac:dyDescent="0.3">
      <c r="C54">
        <f t="shared" si="16"/>
        <v>8.5</v>
      </c>
      <c r="D54">
        <f t="shared" si="16"/>
        <v>8</v>
      </c>
      <c r="E54">
        <f t="shared" si="16"/>
        <v>7.9</v>
      </c>
      <c r="F54">
        <f t="shared" si="16"/>
        <v>7.8</v>
      </c>
      <c r="G54">
        <f t="shared" si="16"/>
        <v>8.1</v>
      </c>
      <c r="H54">
        <f t="shared" si="16"/>
        <v>8.4</v>
      </c>
      <c r="I54">
        <f t="shared" si="16"/>
        <v>6.8</v>
      </c>
      <c r="J54">
        <f t="shared" si="16"/>
        <v>6.4</v>
      </c>
    </row>
    <row r="55" spans="3:10" x14ac:dyDescent="0.3">
      <c r="C55">
        <f t="shared" si="16"/>
        <v>8.5</v>
      </c>
      <c r="D55">
        <f t="shared" si="16"/>
        <v>8.6</v>
      </c>
      <c r="E55">
        <f t="shared" si="16"/>
        <v>7.8</v>
      </c>
      <c r="F55">
        <f t="shared" si="16"/>
        <v>7.9</v>
      </c>
      <c r="G55">
        <f t="shared" si="16"/>
        <v>8.1999999999999993</v>
      </c>
      <c r="H55">
        <f t="shared" si="16"/>
        <v>8.4</v>
      </c>
      <c r="I55">
        <f t="shared" si="16"/>
        <v>6.9</v>
      </c>
      <c r="J55">
        <f t="shared" si="16"/>
        <v>7.3</v>
      </c>
    </row>
    <row r="56" spans="3:10" x14ac:dyDescent="0.3">
      <c r="C56">
        <f t="shared" si="16"/>
        <v>8.6</v>
      </c>
      <c r="D56">
        <f t="shared" si="16"/>
        <v>8.6999999999999993</v>
      </c>
      <c r="E56">
        <f t="shared" si="16"/>
        <v>7.8</v>
      </c>
      <c r="F56">
        <f t="shared" si="16"/>
        <v>7.8</v>
      </c>
      <c r="G56">
        <f t="shared" si="16"/>
        <v>7.6</v>
      </c>
      <c r="H56">
        <f t="shared" si="16"/>
        <v>7.6</v>
      </c>
      <c r="I56">
        <f t="shared" si="16"/>
        <v>6.1</v>
      </c>
      <c r="J56">
        <f t="shared" si="16"/>
        <v>6.9</v>
      </c>
    </row>
    <row r="57" spans="3:10" x14ac:dyDescent="0.3">
      <c r="C57">
        <f t="shared" si="16"/>
        <v>8.6</v>
      </c>
      <c r="D57">
        <f t="shared" si="16"/>
        <v>9</v>
      </c>
      <c r="E57">
        <f t="shared" si="16"/>
        <v>7.8</v>
      </c>
      <c r="F57">
        <f t="shared" si="16"/>
        <v>8.5</v>
      </c>
      <c r="G57">
        <f t="shared" si="16"/>
        <v>9</v>
      </c>
      <c r="H57">
        <f t="shared" si="16"/>
        <v>8.6999999999999993</v>
      </c>
      <c r="I57">
        <f t="shared" si="16"/>
        <v>6.6</v>
      </c>
      <c r="J57">
        <f t="shared" si="16"/>
        <v>7.9</v>
      </c>
    </row>
  </sheetData>
  <mergeCells count="3">
    <mergeCell ref="B2:J2"/>
    <mergeCell ref="B14:J14"/>
    <mergeCell ref="B33:F3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 iteration</vt:lpstr>
      <vt:lpstr>Second iteration</vt:lpstr>
      <vt:lpstr>Successful articles</vt:lpstr>
      <vt:lpstr>ProductDescriptions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Žust</dc:creator>
  <cp:lastModifiedBy>Martin Žust</cp:lastModifiedBy>
  <dcterms:created xsi:type="dcterms:W3CDTF">2025-08-13T12:32:42Z</dcterms:created>
  <dcterms:modified xsi:type="dcterms:W3CDTF">2025-08-20T09:50:53Z</dcterms:modified>
</cp:coreProperties>
</file>