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1C806C59-5C1C-4FEC-9F74-306F8B5B048F}" xr6:coauthVersionLast="47" xr6:coauthVersionMax="47" xr10:uidLastSave="{00000000-0000-0000-0000-000000000000}"/>
  <bookViews>
    <workbookView xWindow="2970" yWindow="765" windowWidth="15375" windowHeight="7875" xr2:uid="{8E34BC2F-2526-4A68-8924-207B322D201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1" i="1" l="1"/>
  <c r="L61" i="1" s="1"/>
  <c r="M60" i="1"/>
  <c r="K60" i="1"/>
  <c r="N60" i="1" s="1"/>
  <c r="O59" i="1"/>
  <c r="K59" i="1"/>
  <c r="M58" i="1"/>
  <c r="K58" i="1"/>
  <c r="N58" i="1" s="1"/>
  <c r="K57" i="1"/>
  <c r="K56" i="1"/>
  <c r="K55" i="1"/>
  <c r="M54" i="1"/>
  <c r="L54" i="1"/>
  <c r="K53" i="1"/>
  <c r="O53" i="1" s="1"/>
  <c r="L52" i="1"/>
  <c r="K52" i="1"/>
  <c r="O52" i="1" s="1"/>
  <c r="K51" i="1"/>
  <c r="L50" i="1"/>
  <c r="K50" i="1"/>
  <c r="L49" i="1"/>
  <c r="O48" i="1"/>
  <c r="K48" i="1"/>
  <c r="K47" i="1"/>
  <c r="N47" i="1" s="1"/>
  <c r="K46" i="1"/>
  <c r="K45" i="1"/>
  <c r="O44" i="1"/>
  <c r="K44" i="1"/>
  <c r="K43" i="1"/>
  <c r="N43" i="1" s="1"/>
  <c r="L42" i="1"/>
  <c r="L41" i="1"/>
  <c r="K41" i="1"/>
  <c r="K40" i="1"/>
  <c r="L39" i="1"/>
  <c r="K39" i="1"/>
  <c r="N38" i="1"/>
  <c r="K38" i="1"/>
  <c r="L37" i="1"/>
  <c r="K37" i="1"/>
  <c r="K36" i="1"/>
  <c r="O36" i="1" s="1"/>
  <c r="L35" i="1"/>
  <c r="L34" i="1"/>
  <c r="N33" i="1"/>
  <c r="L33" i="1"/>
  <c r="K32" i="1"/>
  <c r="L31" i="1"/>
  <c r="K30" i="1"/>
  <c r="L29" i="1"/>
  <c r="K29" i="1"/>
  <c r="M28" i="1"/>
  <c r="K28" i="1"/>
  <c r="L28" i="1" s="1"/>
  <c r="L27" i="1"/>
  <c r="K27" i="1"/>
  <c r="O27" i="1" s="1"/>
  <c r="K26" i="1"/>
  <c r="L26" i="1" s="1"/>
  <c r="K25" i="1"/>
  <c r="N25" i="1" s="1"/>
  <c r="O24" i="1"/>
  <c r="L24" i="1"/>
  <c r="K23" i="1"/>
  <c r="N23" i="1" s="1"/>
  <c r="M22" i="1"/>
  <c r="L22" i="1"/>
  <c r="K22" i="1"/>
  <c r="O22" i="1" s="1"/>
  <c r="K21" i="1"/>
  <c r="N21" i="1" s="1"/>
  <c r="M20" i="1"/>
  <c r="L20" i="1"/>
  <c r="K20" i="1"/>
  <c r="O20" i="1" s="1"/>
  <c r="K19" i="1"/>
  <c r="N19" i="1" s="1"/>
  <c r="M18" i="1"/>
  <c r="L18" i="1"/>
  <c r="K18" i="1"/>
  <c r="O18" i="1" s="1"/>
  <c r="O17" i="1"/>
  <c r="L17" i="1"/>
  <c r="L16" i="1"/>
  <c r="K16" i="1"/>
  <c r="O16" i="1" s="1"/>
  <c r="N15" i="1"/>
  <c r="P15" i="1" s="1"/>
  <c r="Q15" i="1" s="1"/>
  <c r="R15" i="1" s="1"/>
  <c r="L15" i="1"/>
  <c r="K15" i="1"/>
  <c r="O15" i="1" s="1"/>
  <c r="L14" i="1"/>
  <c r="K14" i="1"/>
  <c r="O14" i="1" s="1"/>
  <c r="N13" i="1"/>
  <c r="K13" i="1"/>
  <c r="L13" i="1" s="1"/>
  <c r="L12" i="1"/>
  <c r="K12" i="1"/>
  <c r="O12" i="1" s="1"/>
  <c r="N11" i="1"/>
  <c r="K11" i="1"/>
  <c r="L11" i="1" s="1"/>
  <c r="L10" i="1"/>
  <c r="M9" i="1"/>
  <c r="L9" i="1"/>
  <c r="K9" i="1"/>
  <c r="O9" i="1" s="1"/>
  <c r="K8" i="1"/>
  <c r="N8" i="1" s="1"/>
  <c r="M7" i="1"/>
  <c r="L7" i="1"/>
  <c r="K7" i="1"/>
  <c r="O7" i="1" s="1"/>
  <c r="K6" i="1"/>
  <c r="N6" i="1" s="1"/>
  <c r="M5" i="1"/>
  <c r="L5" i="1"/>
  <c r="K5" i="1"/>
  <c r="O5" i="1" s="1"/>
  <c r="O4" i="1"/>
  <c r="L4" i="1"/>
  <c r="L3" i="1"/>
  <c r="Q2" i="1"/>
  <c r="R2" i="1" s="1"/>
  <c r="S2" i="1" s="1"/>
  <c r="T2" i="1" s="1"/>
  <c r="M2" i="1"/>
  <c r="L2" i="1"/>
  <c r="K2" i="1"/>
  <c r="O2" i="1" s="1"/>
  <c r="P8" i="1" l="1"/>
  <c r="Q8" i="1" s="1"/>
  <c r="R8" i="1" s="1"/>
  <c r="O6" i="1"/>
  <c r="P6" i="1" s="1"/>
  <c r="Q6" i="1" s="1"/>
  <c r="R6" i="1" s="1"/>
  <c r="S6" i="1" s="1"/>
  <c r="T6" i="1" s="1"/>
  <c r="O8" i="1"/>
  <c r="O19" i="1"/>
  <c r="P19" i="1" s="1"/>
  <c r="Q19" i="1" s="1"/>
  <c r="R19" i="1" s="1"/>
  <c r="S19" i="1" s="1"/>
  <c r="T19" i="1" s="1"/>
  <c r="O21" i="1"/>
  <c r="P21" i="1" s="1"/>
  <c r="Q21" i="1" s="1"/>
  <c r="R21" i="1" s="1"/>
  <c r="S21" i="1" s="1"/>
  <c r="T21" i="1" s="1"/>
  <c r="O23" i="1"/>
  <c r="P23" i="1" s="1"/>
  <c r="Q23" i="1" s="1"/>
  <c r="R23" i="1" s="1"/>
  <c r="S23" i="1" s="1"/>
  <c r="T23" i="1" s="1"/>
  <c r="L32" i="1"/>
  <c r="N31" i="1"/>
  <c r="N32" i="1"/>
  <c r="M32" i="1"/>
  <c r="O31" i="1"/>
  <c r="L57" i="1"/>
  <c r="N57" i="1"/>
  <c r="M57" i="1"/>
  <c r="N2" i="1"/>
  <c r="P2" i="1" s="1"/>
  <c r="M3" i="1"/>
  <c r="N5" i="1"/>
  <c r="P5" i="1" s="1"/>
  <c r="Q5" i="1" s="1"/>
  <c r="R5" i="1" s="1"/>
  <c r="S5" i="1" s="1"/>
  <c r="T5" i="1" s="1"/>
  <c r="L6" i="1"/>
  <c r="N7" i="1"/>
  <c r="P7" i="1" s="1"/>
  <c r="Q7" i="1" s="1"/>
  <c r="R7" i="1" s="1"/>
  <c r="S7" i="1" s="1"/>
  <c r="T7" i="1" s="1"/>
  <c r="L8" i="1"/>
  <c r="N9" i="1"/>
  <c r="P9" i="1" s="1"/>
  <c r="Q9" i="1" s="1"/>
  <c r="R9" i="1" s="1"/>
  <c r="S9" i="1" s="1"/>
  <c r="T9" i="1" s="1"/>
  <c r="M10" i="1"/>
  <c r="O11" i="1"/>
  <c r="P11" i="1" s="1"/>
  <c r="Q11" i="1" s="1"/>
  <c r="R11" i="1" s="1"/>
  <c r="S11" i="1" s="1"/>
  <c r="T11" i="1" s="1"/>
  <c r="M12" i="1"/>
  <c r="O13" i="1"/>
  <c r="P13" i="1" s="1"/>
  <c r="Q13" i="1" s="1"/>
  <c r="R13" i="1" s="1"/>
  <c r="S13" i="1" s="1"/>
  <c r="T13" i="1" s="1"/>
  <c r="M14" i="1"/>
  <c r="M16" i="1"/>
  <c r="N18" i="1"/>
  <c r="P18" i="1" s="1"/>
  <c r="Q18" i="1" s="1"/>
  <c r="R18" i="1" s="1"/>
  <c r="S18" i="1" s="1"/>
  <c r="T18" i="1" s="1"/>
  <c r="L19" i="1"/>
  <c r="N20" i="1"/>
  <c r="P20" i="1" s="1"/>
  <c r="Q20" i="1" s="1"/>
  <c r="R20" i="1" s="1"/>
  <c r="S20" i="1" s="1"/>
  <c r="T20" i="1" s="1"/>
  <c r="L21" i="1"/>
  <c r="N22" i="1"/>
  <c r="P22" i="1" s="1"/>
  <c r="Q22" i="1" s="1"/>
  <c r="R22" i="1" s="1"/>
  <c r="S22" i="1" s="1"/>
  <c r="T22" i="1" s="1"/>
  <c r="L23" i="1"/>
  <c r="L25" i="1"/>
  <c r="M26" i="1"/>
  <c r="M27" i="1"/>
  <c r="N28" i="1"/>
  <c r="O32" i="1"/>
  <c r="N36" i="1"/>
  <c r="P36" i="1" s="1"/>
  <c r="Q36" i="1" s="1"/>
  <c r="R36" i="1" s="1"/>
  <c r="O41" i="1"/>
  <c r="M43" i="1"/>
  <c r="L46" i="1"/>
  <c r="N46" i="1"/>
  <c r="M46" i="1"/>
  <c r="M47" i="1"/>
  <c r="O50" i="1"/>
  <c r="O51" i="1"/>
  <c r="N53" i="1"/>
  <c r="P53" i="1" s="1"/>
  <c r="Q53" i="1" s="1"/>
  <c r="R53" i="1" s="1"/>
  <c r="N56" i="1"/>
  <c r="O57" i="1"/>
  <c r="N3" i="1"/>
  <c r="M4" i="1"/>
  <c r="M6" i="1"/>
  <c r="M8" i="1"/>
  <c r="N10" i="1"/>
  <c r="N12" i="1"/>
  <c r="P12" i="1" s="1"/>
  <c r="Q12" i="1" s="1"/>
  <c r="R12" i="1" s="1"/>
  <c r="S12" i="1" s="1"/>
  <c r="T12" i="1" s="1"/>
  <c r="N14" i="1"/>
  <c r="P14" i="1" s="1"/>
  <c r="Q14" i="1" s="1"/>
  <c r="R14" i="1" s="1"/>
  <c r="S14" i="1" s="1"/>
  <c r="T14" i="1" s="1"/>
  <c r="N16" i="1"/>
  <c r="P16" i="1" s="1"/>
  <c r="Q16" i="1" s="1"/>
  <c r="R16" i="1" s="1"/>
  <c r="S16" i="1" s="1"/>
  <c r="T16" i="1" s="1"/>
  <c r="M17" i="1"/>
  <c r="M19" i="1"/>
  <c r="M21" i="1"/>
  <c r="M23" i="1"/>
  <c r="M24" i="1"/>
  <c r="M25" i="1"/>
  <c r="N26" i="1"/>
  <c r="O28" i="1"/>
  <c r="M29" i="1"/>
  <c r="O30" i="1"/>
  <c r="M31" i="1"/>
  <c r="M39" i="1"/>
  <c r="O40" i="1"/>
  <c r="O42" i="1"/>
  <c r="N45" i="1"/>
  <c r="O46" i="1"/>
  <c r="N51" i="1"/>
  <c r="P51" i="1" s="1"/>
  <c r="Q51" i="1" s="1"/>
  <c r="R51" i="1" s="1"/>
  <c r="L55" i="1"/>
  <c r="N54" i="1"/>
  <c r="M52" i="1"/>
  <c r="M50" i="1"/>
  <c r="O49" i="1"/>
  <c r="N55" i="1"/>
  <c r="M55" i="1"/>
  <c r="O54" i="1"/>
  <c r="M56" i="1"/>
  <c r="L59" i="1"/>
  <c r="N59" i="1"/>
  <c r="P59" i="1" s="1"/>
  <c r="Q59" i="1" s="1"/>
  <c r="R59" i="1" s="1"/>
  <c r="M59" i="1"/>
  <c r="O3" i="1"/>
  <c r="N4" i="1"/>
  <c r="P4" i="1" s="1"/>
  <c r="Q4" i="1" s="1"/>
  <c r="R4" i="1" s="1"/>
  <c r="S4" i="1" s="1"/>
  <c r="T4" i="1" s="1"/>
  <c r="O10" i="1"/>
  <c r="M11" i="1"/>
  <c r="M13" i="1"/>
  <c r="M15" i="1"/>
  <c r="S15" i="1" s="1"/>
  <c r="T15" i="1" s="1"/>
  <c r="N17" i="1"/>
  <c r="P17" i="1" s="1"/>
  <c r="Q17" i="1" s="1"/>
  <c r="R17" i="1" s="1"/>
  <c r="S17" i="1" s="1"/>
  <c r="T17" i="1" s="1"/>
  <c r="N24" i="1"/>
  <c r="P24" i="1" s="1"/>
  <c r="Q24" i="1" s="1"/>
  <c r="R24" i="1" s="1"/>
  <c r="S24" i="1" s="1"/>
  <c r="T24" i="1" s="1"/>
  <c r="O25" i="1"/>
  <c r="P25" i="1" s="1"/>
  <c r="Q25" i="1" s="1"/>
  <c r="R25" i="1" s="1"/>
  <c r="S25" i="1" s="1"/>
  <c r="T25" i="1" s="1"/>
  <c r="O26" i="1"/>
  <c r="N27" i="1"/>
  <c r="P27" i="1" s="1"/>
  <c r="Q27" i="1" s="1"/>
  <c r="R27" i="1" s="1"/>
  <c r="S27" i="1" s="1"/>
  <c r="T27" i="1" s="1"/>
  <c r="N30" i="1"/>
  <c r="P30" i="1" s="1"/>
  <c r="Q30" i="1" s="1"/>
  <c r="R30" i="1" s="1"/>
  <c r="M34" i="1"/>
  <c r="O37" i="1"/>
  <c r="O38" i="1"/>
  <c r="P38" i="1" s="1"/>
  <c r="Q38" i="1" s="1"/>
  <c r="R38" i="1" s="1"/>
  <c r="S38" i="1" s="1"/>
  <c r="T38" i="1" s="1"/>
  <c r="N40" i="1"/>
  <c r="P40" i="1" s="1"/>
  <c r="Q40" i="1" s="1"/>
  <c r="R40" i="1" s="1"/>
  <c r="S40" i="1" s="1"/>
  <c r="T40" i="1" s="1"/>
  <c r="L44" i="1"/>
  <c r="M41" i="1"/>
  <c r="M37" i="1"/>
  <c r="M35" i="1"/>
  <c r="N34" i="1"/>
  <c r="O33" i="1"/>
  <c r="P33" i="1" s="1"/>
  <c r="Q33" i="1" s="1"/>
  <c r="R33" i="1" s="1"/>
  <c r="S33" i="1" s="1"/>
  <c r="T33" i="1" s="1"/>
  <c r="N44" i="1"/>
  <c r="P44" i="1" s="1"/>
  <c r="Q44" i="1" s="1"/>
  <c r="R44" i="1" s="1"/>
  <c r="S44" i="1" s="1"/>
  <c r="T44" i="1" s="1"/>
  <c r="M33" i="1"/>
  <c r="M44" i="1"/>
  <c r="M42" i="1"/>
  <c r="N41" i="1"/>
  <c r="P41" i="1" s="1"/>
  <c r="Q41" i="1" s="1"/>
  <c r="R41" i="1" s="1"/>
  <c r="S41" i="1" s="1"/>
  <c r="T41" i="1" s="1"/>
  <c r="M45" i="1"/>
  <c r="L48" i="1"/>
  <c r="N48" i="1"/>
  <c r="P48" i="1" s="1"/>
  <c r="Q48" i="1" s="1"/>
  <c r="R48" i="1" s="1"/>
  <c r="M48" i="1"/>
  <c r="N49" i="1"/>
  <c r="P49" i="1" s="1"/>
  <c r="Q49" i="1" s="1"/>
  <c r="R49" i="1" s="1"/>
  <c r="S49" i="1" s="1"/>
  <c r="T49" i="1" s="1"/>
  <c r="O55" i="1"/>
  <c r="N29" i="1"/>
  <c r="L30" i="1"/>
  <c r="O34" i="1"/>
  <c r="N35" i="1"/>
  <c r="L36" i="1"/>
  <c r="N37" i="1"/>
  <c r="P37" i="1" s="1"/>
  <c r="Q37" i="1" s="1"/>
  <c r="R37" i="1" s="1"/>
  <c r="S37" i="1" s="1"/>
  <c r="T37" i="1" s="1"/>
  <c r="L38" i="1"/>
  <c r="N39" i="1"/>
  <c r="L40" i="1"/>
  <c r="O43" i="1"/>
  <c r="P43" i="1" s="1"/>
  <c r="Q43" i="1" s="1"/>
  <c r="R43" i="1" s="1"/>
  <c r="S43" i="1" s="1"/>
  <c r="T43" i="1" s="1"/>
  <c r="O45" i="1"/>
  <c r="O47" i="1"/>
  <c r="P47" i="1" s="1"/>
  <c r="Q47" i="1" s="1"/>
  <c r="R47" i="1" s="1"/>
  <c r="S47" i="1" s="1"/>
  <c r="T47" i="1" s="1"/>
  <c r="N50" i="1"/>
  <c r="P50" i="1" s="1"/>
  <c r="Q50" i="1" s="1"/>
  <c r="R50" i="1" s="1"/>
  <c r="S50" i="1" s="1"/>
  <c r="T50" i="1" s="1"/>
  <c r="L51" i="1"/>
  <c r="N52" i="1"/>
  <c r="P52" i="1" s="1"/>
  <c r="Q52" i="1" s="1"/>
  <c r="R52" i="1" s="1"/>
  <c r="S52" i="1" s="1"/>
  <c r="T52" i="1" s="1"/>
  <c r="L53" i="1"/>
  <c r="O56" i="1"/>
  <c r="O58" i="1"/>
  <c r="P58" i="1" s="1"/>
  <c r="Q58" i="1" s="1"/>
  <c r="R58" i="1" s="1"/>
  <c r="S58" i="1" s="1"/>
  <c r="T58" i="1" s="1"/>
  <c r="O60" i="1"/>
  <c r="P60" i="1" s="1"/>
  <c r="Q60" i="1" s="1"/>
  <c r="R60" i="1" s="1"/>
  <c r="S60" i="1" s="1"/>
  <c r="T60" i="1" s="1"/>
  <c r="M61" i="1"/>
  <c r="O29" i="1"/>
  <c r="M30" i="1"/>
  <c r="O35" i="1"/>
  <c r="M36" i="1"/>
  <c r="M38" i="1"/>
  <c r="O39" i="1"/>
  <c r="M40" i="1"/>
  <c r="N42" i="1"/>
  <c r="P42" i="1" s="1"/>
  <c r="Q42" i="1" s="1"/>
  <c r="R42" i="1" s="1"/>
  <c r="S42" i="1" s="1"/>
  <c r="T42" i="1" s="1"/>
  <c r="L43" i="1"/>
  <c r="L45" i="1"/>
  <c r="L47" i="1"/>
  <c r="M49" i="1"/>
  <c r="M51" i="1"/>
  <c r="M53" i="1"/>
  <c r="L56" i="1"/>
  <c r="L58" i="1"/>
  <c r="L60" i="1"/>
  <c r="N61" i="1"/>
  <c r="P61" i="1" s="1"/>
  <c r="Q61" i="1" s="1"/>
  <c r="R61" i="1" s="1"/>
  <c r="S61" i="1" s="1"/>
  <c r="T61" i="1" s="1"/>
  <c r="O61" i="1"/>
  <c r="S30" i="1" l="1"/>
  <c r="T30" i="1" s="1"/>
  <c r="S51" i="1"/>
  <c r="T51" i="1" s="1"/>
  <c r="P10" i="1"/>
  <c r="Q10" i="1" s="1"/>
  <c r="R10" i="1" s="1"/>
  <c r="S10" i="1" s="1"/>
  <c r="T10" i="1" s="1"/>
  <c r="P3" i="1"/>
  <c r="Q3" i="1" s="1"/>
  <c r="R3" i="1" s="1"/>
  <c r="S3" i="1" s="1"/>
  <c r="T3" i="1" s="1"/>
  <c r="S53" i="1"/>
  <c r="T53" i="1" s="1"/>
  <c r="P31" i="1"/>
  <c r="Q31" i="1" s="1"/>
  <c r="R31" i="1" s="1"/>
  <c r="S31" i="1" s="1"/>
  <c r="T31" i="1" s="1"/>
  <c r="P29" i="1"/>
  <c r="Q29" i="1" s="1"/>
  <c r="R29" i="1" s="1"/>
  <c r="S29" i="1" s="1"/>
  <c r="T29" i="1" s="1"/>
  <c r="S59" i="1"/>
  <c r="T59" i="1" s="1"/>
  <c r="P46" i="1"/>
  <c r="Q46" i="1" s="1"/>
  <c r="R46" i="1" s="1"/>
  <c r="S46" i="1" s="1"/>
  <c r="T46" i="1" s="1"/>
  <c r="S36" i="1"/>
  <c r="T36" i="1" s="1"/>
  <c r="P39" i="1"/>
  <c r="Q39" i="1" s="1"/>
  <c r="R39" i="1" s="1"/>
  <c r="S39" i="1" s="1"/>
  <c r="T39" i="1" s="1"/>
  <c r="P35" i="1"/>
  <c r="Q35" i="1" s="1"/>
  <c r="R35" i="1" s="1"/>
  <c r="S35" i="1" s="1"/>
  <c r="T35" i="1" s="1"/>
  <c r="S48" i="1"/>
  <c r="T48" i="1" s="1"/>
  <c r="P55" i="1"/>
  <c r="Q55" i="1" s="1"/>
  <c r="R55" i="1" s="1"/>
  <c r="S55" i="1" s="1"/>
  <c r="T55" i="1" s="1"/>
  <c r="P54" i="1"/>
  <c r="Q54" i="1" s="1"/>
  <c r="R54" i="1" s="1"/>
  <c r="S54" i="1" s="1"/>
  <c r="T54" i="1" s="1"/>
  <c r="P45" i="1"/>
  <c r="Q45" i="1" s="1"/>
  <c r="R45" i="1" s="1"/>
  <c r="S45" i="1" s="1"/>
  <c r="T45" i="1" s="1"/>
  <c r="P26" i="1"/>
  <c r="Q26" i="1" s="1"/>
  <c r="R26" i="1" s="1"/>
  <c r="S26" i="1" s="1"/>
  <c r="T26" i="1" s="1"/>
  <c r="S8" i="1"/>
  <c r="T8" i="1" s="1"/>
  <c r="P34" i="1"/>
  <c r="Q34" i="1" s="1"/>
  <c r="R34" i="1" s="1"/>
  <c r="S34" i="1" s="1"/>
  <c r="T34" i="1" s="1"/>
  <c r="P56" i="1"/>
  <c r="Q56" i="1" s="1"/>
  <c r="R56" i="1" s="1"/>
  <c r="S56" i="1" s="1"/>
  <c r="T56" i="1" s="1"/>
  <c r="P28" i="1"/>
  <c r="Q28" i="1" s="1"/>
  <c r="R28" i="1" s="1"/>
  <c r="S28" i="1" s="1"/>
  <c r="T28" i="1" s="1"/>
  <c r="P57" i="1"/>
  <c r="Q57" i="1" s="1"/>
  <c r="R57" i="1" s="1"/>
  <c r="S57" i="1" s="1"/>
  <c r="T57" i="1" s="1"/>
  <c r="P32" i="1"/>
  <c r="Q32" i="1" s="1"/>
  <c r="R32" i="1" s="1"/>
  <c r="S32" i="1" s="1"/>
  <c r="T32" i="1" s="1"/>
</calcChain>
</file>

<file path=xl/sharedStrings.xml><?xml version="1.0" encoding="utf-8"?>
<sst xmlns="http://schemas.openxmlformats.org/spreadsheetml/2006/main" count="210" uniqueCount="34">
  <si>
    <t>no</t>
  </si>
  <si>
    <t>code</t>
  </si>
  <si>
    <t>name</t>
  </si>
  <si>
    <t>date</t>
  </si>
  <si>
    <t>day</t>
  </si>
  <si>
    <t>shiftNumber</t>
  </si>
  <si>
    <t>time</t>
  </si>
  <si>
    <t>notes</t>
  </si>
  <si>
    <t>arrives</t>
  </si>
  <si>
    <t>leaves</t>
  </si>
  <si>
    <t>status</t>
  </si>
  <si>
    <t>S</t>
  </si>
  <si>
    <t>غياب</t>
  </si>
  <si>
    <t>إذن ص</t>
  </si>
  <si>
    <t>إذن م</t>
  </si>
  <si>
    <t>أذون</t>
  </si>
  <si>
    <t>خصم ايام باذون اضافية</t>
  </si>
  <si>
    <t>خصم أيام بأذون إضافية</t>
  </si>
  <si>
    <t>مجموع الغياب</t>
  </si>
  <si>
    <t>الاضافى</t>
  </si>
  <si>
    <t>حاتم شوقى عابد</t>
  </si>
  <si>
    <t>Friday</t>
  </si>
  <si>
    <t>9-2</t>
  </si>
  <si>
    <t>Hatem Shawqy Abed</t>
  </si>
  <si>
    <t>Saturday</t>
  </si>
  <si>
    <t>راحة</t>
  </si>
  <si>
    <t>Sunday</t>
  </si>
  <si>
    <t>Monday</t>
  </si>
  <si>
    <t>Tuesday</t>
  </si>
  <si>
    <t>Wednesday</t>
  </si>
  <si>
    <t>Thursday</t>
  </si>
  <si>
    <t>محمد محمد حسن رجب</t>
  </si>
  <si>
    <t xml:space="preserve">له اي يوم راحة في الاسبوع </t>
  </si>
  <si>
    <t>Mohamed Mohamed Hassan Ragab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</si>
</sst>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49" fontId="4" fillId="2" borderId="1" xfId="1" applyNumberFormat="1" applyFont="1" applyFill="1" applyBorder="1" applyAlignment="1">
      <alignment horizontal="center" vertical="center"/>
    </xf>
    <xf numFmtId="49" fontId="4" fillId="3" borderId="1" xfId="1" applyNumberFormat="1" applyFont="1" applyFill="1" applyBorder="1" applyAlignment="1">
      <alignment horizontal="center" vertical="center"/>
    </xf>
    <xf numFmtId="49" fontId="4" fillId="4" borderId="1" xfId="1" applyNumberFormat="1" applyFont="1" applyFill="1" applyBorder="1" applyAlignment="1">
      <alignment horizontal="center" vertical="center"/>
    </xf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0" borderId="1" xfId="0" applyBorder="1"/>
    <xf numFmtId="21" fontId="0" fillId="0" borderId="0" xfId="0" applyNumberFormat="1"/>
    <xf numFmtId="0" fontId="0" fillId="5" borderId="0" xfId="0" applyFill="1"/>
    <xf numFmtId="49" fontId="0" fillId="5" borderId="0" xfId="0" applyNumberFormat="1" applyFill="1"/>
    <xf numFmtId="0" fontId="2" fillId="5" borderId="0" xfId="0" applyFont="1" applyFill="1" applyAlignment="1">
      <alignment horizontal="center"/>
    </xf>
  </cellXfs>
  <cellStyles count="2">
    <cellStyle name="Normal" xfId="0" builtinId="0"/>
    <cellStyle name="Normal 2" xfId="1" xr:uid="{9799AC62-849E-423A-81B1-5EF5E8E65F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8676-CADD-45C8-9AD4-01386F9C318E}">
  <dimension ref="A1:T61"/>
  <sheetViews>
    <sheetView tabSelected="1" topLeftCell="A67" workbookViewId="0">
      <selection activeCell="D25" sqref="D25"/>
    </sheetView>
  </sheetViews>
  <sheetFormatPr defaultRowHeight="15" x14ac:dyDescent="0.25"/>
  <cols>
    <col min="4" max="4" width="10.7109375" bestFit="1" customWidth="1"/>
  </cols>
  <sheetData>
    <row r="1" spans="1:20" ht="15.7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6" t="s">
        <v>15</v>
      </c>
      <c r="Q1" s="4" t="s">
        <v>16</v>
      </c>
      <c r="R1" s="6" t="s">
        <v>17</v>
      </c>
      <c r="S1" s="5" t="s">
        <v>18</v>
      </c>
      <c r="T1" s="7" t="s">
        <v>19</v>
      </c>
    </row>
    <row r="2" spans="1:20" x14ac:dyDescent="0.25">
      <c r="A2">
        <v>8</v>
      </c>
      <c r="B2">
        <v>1907</v>
      </c>
      <c r="C2" t="s">
        <v>20</v>
      </c>
      <c r="D2" s="8">
        <v>45597</v>
      </c>
      <c r="E2" t="s">
        <v>21</v>
      </c>
      <c r="F2">
        <v>1</v>
      </c>
      <c r="G2" s="9" t="s">
        <v>22</v>
      </c>
      <c r="H2" s="10"/>
      <c r="K2" s="3" t="str">
        <f>IF(AND(I2&lt;=TIME(9,0,0),J2&gt;=TIME(14,0,0),I2&lt;&gt;""),"",IF(AND(I2&gt;=TIME(9,1,0),I2&lt;=TIME(9,10,0)),"تأخير",IF(AND(I2&gt;=TIME(9,11,0),I2&lt;=TIME(12,0,0),I2&lt;&gt;""),"إذن ص",IF(AND(J2&lt;TIME(14,0,0), J2&lt;&gt;"",J2&gt;=TIME(11,0,0)),"إذن م",IF(AND(OR(I2="",J2="",I2=J2,I2&gt;TIME(12,0,0),J2&lt;TIME(11,0,0)),AND(E2&lt;&gt;"Friday")),"غائب","")))))</f>
        <v/>
      </c>
      <c r="L2" s="11">
        <f t="shared" ref="L2:L61" si="0">IF(AND(OR(K2= "حالة وفاة",K2="إذن م",K2="إذن ص",K2="بدل راحة",K2="انصراف",K2="اجازة",K2="راحة",K2="مأمورية",K2="مأمورية م",K2="مأمورية ص",K2="Online",K2="حضور",K2="بدل سهر",E2="Friday",K2=""),E2&lt;&gt;""),1,0)</f>
        <v>1</v>
      </c>
      <c r="M2" s="11">
        <f t="shared" ref="M2:M61" si="1">COUNTIF(K2:K31,"غائب")</f>
        <v>0</v>
      </c>
      <c r="N2" s="11">
        <f t="shared" ref="N2:N61" si="2">COUNTIF(K2:K31,"إذن ص")</f>
        <v>0</v>
      </c>
      <c r="O2" s="11">
        <f t="shared" ref="O2:O61" si="3">COUNTIF(K2:K31,"إذن م")</f>
        <v>2</v>
      </c>
      <c r="P2" s="11">
        <f>N2+O2</f>
        <v>2</v>
      </c>
      <c r="Q2" s="11" t="e">
        <f>Q4:U173</f>
        <v>#VALUE!</v>
      </c>
      <c r="R2" s="11" t="e">
        <f>INT(Q2)</f>
        <v>#VALUE!</v>
      </c>
      <c r="S2" s="11" t="e">
        <f>R2+M2</f>
        <v>#VALUE!</v>
      </c>
      <c r="T2" t="e">
        <f>IF(AND(OR(S2&lt;=0,S2&gt;0),S2&lt;5),"إضافى كامل",IF(AND(OR(S2=5,S2=6,S2&lt;7),S2&lt;&gt;""),"نصف إضافى","لا يستحق"))</f>
        <v>#VALUE!</v>
      </c>
    </row>
    <row r="3" spans="1:20" x14ac:dyDescent="0.25">
      <c r="A3">
        <v>8</v>
      </c>
      <c r="B3">
        <v>1907</v>
      </c>
      <c r="C3" t="s">
        <v>23</v>
      </c>
      <c r="D3" s="8">
        <v>45598</v>
      </c>
      <c r="E3" t="s">
        <v>24</v>
      </c>
      <c r="F3">
        <v>1</v>
      </c>
      <c r="G3" s="9" t="s">
        <v>22</v>
      </c>
      <c r="H3" s="10"/>
      <c r="K3" s="3" t="s">
        <v>25</v>
      </c>
      <c r="L3" s="11">
        <f t="shared" si="0"/>
        <v>1</v>
      </c>
      <c r="M3" s="11">
        <f t="shared" si="1"/>
        <v>0</v>
      </c>
      <c r="N3" s="11">
        <f t="shared" si="2"/>
        <v>0</v>
      </c>
      <c r="O3" s="11">
        <f t="shared" si="3"/>
        <v>2</v>
      </c>
      <c r="P3" s="11">
        <f t="shared" ref="P3:P61" si="4">N3+O3</f>
        <v>2</v>
      </c>
      <c r="Q3" s="11">
        <f t="shared" ref="Q3:Q61" si="5">IF(AND(P3&gt;2,P3&lt;&gt;0),P3*3/6,0)</f>
        <v>0</v>
      </c>
      <c r="R3" s="11">
        <f t="shared" ref="R3:R61" si="6">INT(Q3)</f>
        <v>0</v>
      </c>
      <c r="S3" s="11">
        <f t="shared" ref="S3:S61" si="7">R3+M3</f>
        <v>0</v>
      </c>
      <c r="T3" t="str">
        <f t="shared" ref="T3:T61" si="8">IF(AND(OR(S3&lt;=0,S3&gt;0),S3&lt;5),"إضافى كامل",IF(AND(OR(S3=5,S3=6,S3&lt;7),S3&lt;&gt;""),"نصف إضافى","لا يستحق"))</f>
        <v>إضافى كامل</v>
      </c>
    </row>
    <row r="4" spans="1:20" x14ac:dyDescent="0.25">
      <c r="A4">
        <v>8</v>
      </c>
      <c r="B4">
        <v>1907</v>
      </c>
      <c r="C4" t="s">
        <v>23</v>
      </c>
      <c r="D4" s="8">
        <v>45599</v>
      </c>
      <c r="E4" t="s">
        <v>26</v>
      </c>
      <c r="F4">
        <v>1</v>
      </c>
      <c r="G4" s="9" t="s">
        <v>22</v>
      </c>
      <c r="H4" s="10"/>
      <c r="I4" s="12">
        <v>0.39295138888888886</v>
      </c>
      <c r="J4" s="12">
        <v>0.58437499999999998</v>
      </c>
      <c r="K4" s="3"/>
      <c r="L4" s="11">
        <f t="shared" si="0"/>
        <v>1</v>
      </c>
      <c r="M4" s="11">
        <f t="shared" si="1"/>
        <v>0</v>
      </c>
      <c r="N4" s="11">
        <f t="shared" si="2"/>
        <v>0</v>
      </c>
      <c r="O4" s="11">
        <f t="shared" si="3"/>
        <v>2</v>
      </c>
      <c r="P4" s="11">
        <f t="shared" si="4"/>
        <v>2</v>
      </c>
      <c r="Q4" s="11">
        <f t="shared" si="5"/>
        <v>0</v>
      </c>
      <c r="R4" s="11">
        <f t="shared" si="6"/>
        <v>0</v>
      </c>
      <c r="S4" s="11">
        <f t="shared" si="7"/>
        <v>0</v>
      </c>
      <c r="T4" t="str">
        <f t="shared" si="8"/>
        <v>إضافى كامل</v>
      </c>
    </row>
    <row r="5" spans="1:20" x14ac:dyDescent="0.25">
      <c r="A5">
        <v>8</v>
      </c>
      <c r="B5">
        <v>1907</v>
      </c>
      <c r="C5" t="s">
        <v>23</v>
      </c>
      <c r="D5" s="8">
        <v>45600</v>
      </c>
      <c r="E5" t="s">
        <v>27</v>
      </c>
      <c r="F5">
        <v>1</v>
      </c>
      <c r="G5" s="9" t="s">
        <v>22</v>
      </c>
      <c r="H5" s="10"/>
      <c r="I5" s="12">
        <v>0.35212962962962963</v>
      </c>
      <c r="J5" s="12">
        <v>0.58509259259259261</v>
      </c>
      <c r="K5" s="3" t="str">
        <f>IF(AND(I5&lt;=TIME(9,0,0),J5&gt;=TIME(14,0,0),I5&lt;&gt;""),"",IF(AND(I5&gt;=TIME(9,1,0),I5&lt;=TIME(9,10,59)),"تأخير",IF(AND(I5&gt;=TIME(9,11,0),I5&lt;=TIME(12,0,0),I5&lt;&gt;""),"إذن ص",IF(AND(J5&lt;TIME(14,0,0), J5&lt;&gt;"",J5&gt;=TIME(11,0,0)),"إذن م",IF(AND(OR(I5="",J5="",I5=J5,I5&gt;TIME(12,0,0),J5&lt;TIME(11,0,0)),AND(E5&lt;&gt;"Friday")),"غائب","")))))</f>
        <v/>
      </c>
      <c r="L5" s="11">
        <f t="shared" si="0"/>
        <v>1</v>
      </c>
      <c r="M5" s="11">
        <f t="shared" si="1"/>
        <v>0</v>
      </c>
      <c r="N5" s="11">
        <f t="shared" si="2"/>
        <v>0</v>
      </c>
      <c r="O5" s="11">
        <f t="shared" si="3"/>
        <v>2</v>
      </c>
      <c r="P5" s="11">
        <f t="shared" si="4"/>
        <v>2</v>
      </c>
      <c r="Q5" s="11">
        <f t="shared" si="5"/>
        <v>0</v>
      </c>
      <c r="R5" s="11">
        <f t="shared" si="6"/>
        <v>0</v>
      </c>
      <c r="S5" s="11">
        <f t="shared" si="7"/>
        <v>0</v>
      </c>
      <c r="T5" t="str">
        <f t="shared" si="8"/>
        <v>إضافى كامل</v>
      </c>
    </row>
    <row r="6" spans="1:20" x14ac:dyDescent="0.25">
      <c r="A6">
        <v>8</v>
      </c>
      <c r="B6">
        <v>1907</v>
      </c>
      <c r="C6" t="s">
        <v>23</v>
      </c>
      <c r="D6" s="8">
        <v>45601</v>
      </c>
      <c r="E6" t="s">
        <v>28</v>
      </c>
      <c r="F6">
        <v>1</v>
      </c>
      <c r="G6" s="9" t="s">
        <v>22</v>
      </c>
      <c r="H6" s="10"/>
      <c r="I6" s="12">
        <v>0.34984953703703703</v>
      </c>
      <c r="J6" s="12">
        <v>0.58376157407407403</v>
      </c>
      <c r="K6" s="3" t="str">
        <f>IF(AND(I6&lt;=TIME(9,0,0),J6&gt;=TIME(14,0,0),I6&lt;&gt;""),"",IF(AND(I6&gt;=TIME(9,1,0),I6&lt;=TIME(9,10,0)),"تأخير",IF(AND(I6&gt;=TIME(9,11,0),I6&lt;=TIME(12,0,0),I6&lt;&gt;""),"إذن ص",IF(AND(J6&lt;TIME(14,0,0), J6&lt;&gt;"",J6&gt;=TIME(11,0,0)),"إذن م",IF(AND(OR(I6="",J6="",I6=J6,I6&gt;TIME(12,0,0),J6&lt;TIME(11,0,0)),AND(E6&lt;&gt;"Friday")),"غائب","")))))</f>
        <v/>
      </c>
      <c r="L6" s="11">
        <f t="shared" si="0"/>
        <v>1</v>
      </c>
      <c r="M6" s="11">
        <f t="shared" si="1"/>
        <v>0</v>
      </c>
      <c r="N6" s="11">
        <f t="shared" si="2"/>
        <v>0</v>
      </c>
      <c r="O6" s="11">
        <f t="shared" si="3"/>
        <v>2</v>
      </c>
      <c r="P6" s="11">
        <f t="shared" si="4"/>
        <v>2</v>
      </c>
      <c r="Q6" s="11">
        <f t="shared" si="5"/>
        <v>0</v>
      </c>
      <c r="R6" s="11">
        <f t="shared" si="6"/>
        <v>0</v>
      </c>
      <c r="S6" s="11">
        <f t="shared" si="7"/>
        <v>0</v>
      </c>
      <c r="T6" t="str">
        <f t="shared" si="8"/>
        <v>إضافى كامل</v>
      </c>
    </row>
    <row r="7" spans="1:20" x14ac:dyDescent="0.25">
      <c r="A7">
        <v>8</v>
      </c>
      <c r="B7">
        <v>1907</v>
      </c>
      <c r="C7" t="s">
        <v>23</v>
      </c>
      <c r="D7" s="8">
        <v>45602</v>
      </c>
      <c r="E7" t="s">
        <v>29</v>
      </c>
      <c r="F7">
        <v>1</v>
      </c>
      <c r="G7" s="9" t="s">
        <v>22</v>
      </c>
      <c r="H7" s="10"/>
      <c r="I7" s="12">
        <v>0.34856481481481483</v>
      </c>
      <c r="J7" s="12">
        <v>0.58378472222222222</v>
      </c>
      <c r="K7" s="3" t="str">
        <f>IF(AND(I7&lt;=TIME(9,0,0),J7&gt;=TIME(14,0,0),I7&lt;&gt;""),"",IF(AND(I7&gt;=TIME(9,1,0),I7&lt;=TIME(9,10,0)),"تأخير",IF(AND(I7&gt;=TIME(9,11,0),I7&lt;=TIME(12,0,0),I7&lt;&gt;""),"إذن ص",IF(AND(J7&lt;TIME(14,0,0), J7&lt;&gt;"",J7&gt;=TIME(11,0,0)),"إذن م",IF(AND(OR(I7="",J7="",I7=J7,I7&gt;TIME(12,0,0),J7&lt;TIME(11,0,0)),AND(E7&lt;&gt;"Friday")),"غائب","")))))</f>
        <v/>
      </c>
      <c r="L7" s="11">
        <f t="shared" si="0"/>
        <v>1</v>
      </c>
      <c r="M7" s="11">
        <f t="shared" si="1"/>
        <v>0</v>
      </c>
      <c r="N7" s="11">
        <f t="shared" si="2"/>
        <v>0</v>
      </c>
      <c r="O7" s="11">
        <f t="shared" si="3"/>
        <v>2</v>
      </c>
      <c r="P7" s="11">
        <f t="shared" si="4"/>
        <v>2</v>
      </c>
      <c r="Q7" s="11">
        <f t="shared" si="5"/>
        <v>0</v>
      </c>
      <c r="R7" s="11">
        <f t="shared" si="6"/>
        <v>0</v>
      </c>
      <c r="S7" s="11">
        <f t="shared" si="7"/>
        <v>0</v>
      </c>
      <c r="T7" t="str">
        <f t="shared" si="8"/>
        <v>إضافى كامل</v>
      </c>
    </row>
    <row r="8" spans="1:20" x14ac:dyDescent="0.25">
      <c r="A8">
        <v>8</v>
      </c>
      <c r="B8">
        <v>1907</v>
      </c>
      <c r="C8" t="s">
        <v>23</v>
      </c>
      <c r="D8" s="8">
        <v>45603</v>
      </c>
      <c r="E8" t="s">
        <v>30</v>
      </c>
      <c r="F8">
        <v>1</v>
      </c>
      <c r="G8" s="9" t="s">
        <v>22</v>
      </c>
      <c r="H8" s="10"/>
      <c r="I8" s="12">
        <v>0.34658564814814813</v>
      </c>
      <c r="J8" s="12">
        <v>0.58416666666666661</v>
      </c>
      <c r="K8" s="3" t="str">
        <f>IF(AND(I8&lt;=TIME(9,0,0),J8&gt;=TIME(14,0,0),I8&lt;&gt;""),"",IF(AND(I8&gt;=TIME(9,1,0),I8&lt;=TIME(9,10,0)),"تأخير",IF(AND(I8&gt;=TIME(9,11,0),I8&lt;=TIME(12,0,0),I8&lt;&gt;""),"إذن ص",IF(AND(J8&lt;TIME(14,0,0), J8&lt;&gt;"",J8&gt;=TIME(11,0,0)),"إذن م",IF(AND(OR(I8="",J8="",I8=J8,I8&gt;TIME(12,0,0),J8&lt;TIME(11,0,0)),AND(E8&lt;&gt;"Friday")),"غائب","")))))</f>
        <v/>
      </c>
      <c r="L8" s="11">
        <f t="shared" si="0"/>
        <v>1</v>
      </c>
      <c r="M8" s="11">
        <f t="shared" si="1"/>
        <v>0</v>
      </c>
      <c r="N8" s="11">
        <f t="shared" si="2"/>
        <v>0</v>
      </c>
      <c r="O8" s="11">
        <f t="shared" si="3"/>
        <v>2</v>
      </c>
      <c r="P8" s="11">
        <f t="shared" si="4"/>
        <v>2</v>
      </c>
      <c r="Q8" s="11">
        <f t="shared" si="5"/>
        <v>0</v>
      </c>
      <c r="R8" s="11">
        <f t="shared" si="6"/>
        <v>0</v>
      </c>
      <c r="S8" s="11">
        <f t="shared" si="7"/>
        <v>0</v>
      </c>
      <c r="T8" t="str">
        <f t="shared" si="8"/>
        <v>إضافى كامل</v>
      </c>
    </row>
    <row r="9" spans="1:20" x14ac:dyDescent="0.25">
      <c r="A9">
        <v>8</v>
      </c>
      <c r="B9">
        <v>1907</v>
      </c>
      <c r="C9" t="s">
        <v>23</v>
      </c>
      <c r="D9" s="8">
        <v>45604</v>
      </c>
      <c r="E9" t="s">
        <v>21</v>
      </c>
      <c r="F9">
        <v>1</v>
      </c>
      <c r="G9" s="9" t="s">
        <v>22</v>
      </c>
      <c r="H9" s="10"/>
      <c r="K9" s="3" t="str">
        <f>IF(AND(I9&lt;=TIME(9,0,0),J9&gt;=TIME(14,0,0),I9&lt;&gt;""),"",IF(AND(I9&gt;=TIME(9,1,0),I9&lt;=TIME(9,10,0)),"تأخير",IF(AND(I9&gt;=TIME(9,11,0),I9&lt;=TIME(12,0,0),I9&lt;&gt;""),"إذن ص",IF(AND(J9&lt;TIME(14,0,0), J9&lt;&gt;"",J9&gt;=TIME(11,0,0)),"إذن م",IF(AND(OR(I9="",J9="",I9=J9,I9&gt;TIME(12,0,0),J9&lt;TIME(11,0,0)),AND(E9&lt;&gt;"Friday")),"غائب","")))))</f>
        <v/>
      </c>
      <c r="L9" s="11">
        <f t="shared" si="0"/>
        <v>1</v>
      </c>
      <c r="M9" s="11">
        <f t="shared" si="1"/>
        <v>0</v>
      </c>
      <c r="N9" s="11">
        <f t="shared" si="2"/>
        <v>0</v>
      </c>
      <c r="O9" s="11">
        <f t="shared" si="3"/>
        <v>3</v>
      </c>
      <c r="P9" s="11">
        <f t="shared" si="4"/>
        <v>3</v>
      </c>
      <c r="Q9" s="11">
        <f t="shared" si="5"/>
        <v>1.5</v>
      </c>
      <c r="R9" s="11">
        <f t="shared" si="6"/>
        <v>1</v>
      </c>
      <c r="S9" s="11">
        <f t="shared" si="7"/>
        <v>1</v>
      </c>
      <c r="T9" t="str">
        <f t="shared" si="8"/>
        <v>إضافى كامل</v>
      </c>
    </row>
    <row r="10" spans="1:20" x14ac:dyDescent="0.25">
      <c r="A10">
        <v>8</v>
      </c>
      <c r="B10">
        <v>1907</v>
      </c>
      <c r="C10" t="s">
        <v>23</v>
      </c>
      <c r="D10" s="8">
        <v>45605</v>
      </c>
      <c r="E10" t="s">
        <v>24</v>
      </c>
      <c r="F10">
        <v>1</v>
      </c>
      <c r="G10" s="9" t="s">
        <v>22</v>
      </c>
      <c r="H10" s="10"/>
      <c r="K10" s="3" t="s">
        <v>25</v>
      </c>
      <c r="L10" s="11">
        <f t="shared" si="0"/>
        <v>1</v>
      </c>
      <c r="M10" s="11">
        <f t="shared" si="1"/>
        <v>0</v>
      </c>
      <c r="N10" s="11">
        <f t="shared" si="2"/>
        <v>0</v>
      </c>
      <c r="O10" s="11">
        <f t="shared" si="3"/>
        <v>3</v>
      </c>
      <c r="P10" s="11">
        <f t="shared" si="4"/>
        <v>3</v>
      </c>
      <c r="Q10" s="11">
        <f t="shared" si="5"/>
        <v>1.5</v>
      </c>
      <c r="R10" s="11">
        <f t="shared" si="6"/>
        <v>1</v>
      </c>
      <c r="S10" s="11">
        <f t="shared" si="7"/>
        <v>1</v>
      </c>
      <c r="T10" t="str">
        <f t="shared" si="8"/>
        <v>إضافى كامل</v>
      </c>
    </row>
    <row r="11" spans="1:20" x14ac:dyDescent="0.25">
      <c r="A11">
        <v>8</v>
      </c>
      <c r="B11">
        <v>1907</v>
      </c>
      <c r="C11" t="s">
        <v>23</v>
      </c>
      <c r="D11" s="8">
        <v>45606</v>
      </c>
      <c r="E11" t="s">
        <v>26</v>
      </c>
      <c r="F11">
        <v>1</v>
      </c>
      <c r="G11" s="9" t="s">
        <v>22</v>
      </c>
      <c r="H11" s="10"/>
      <c r="I11" s="12">
        <v>0.34952546296296294</v>
      </c>
      <c r="J11" s="12">
        <v>0.58363425925925927</v>
      </c>
      <c r="K11" s="3" t="str">
        <f t="shared" ref="K11:K32" si="9">IF(AND(I11&lt;=TIME(9,0,0),J11&gt;=TIME(14,0,0),I11&lt;&gt;""),"",IF(AND(I11&gt;=TIME(9,1,0),I11&lt;=TIME(9,10,0)),"تأخير",IF(AND(I11&gt;=TIME(9,11,0),I11&lt;=TIME(12,0,0),I11&lt;&gt;""),"إذن ص",IF(AND(J11&lt;TIME(14,0,0), J11&lt;&gt;"",J11&gt;=TIME(11,0,0)),"إذن م",IF(AND(OR(I11="",J11="",I11=J11,I11&gt;TIME(12,0,0),J11&lt;TIME(11,0,0)),AND(E11&lt;&gt;"Friday")),"غائب","")))))</f>
        <v/>
      </c>
      <c r="L11" s="11">
        <f t="shared" si="0"/>
        <v>1</v>
      </c>
      <c r="M11" s="11">
        <f t="shared" si="1"/>
        <v>0</v>
      </c>
      <c r="N11" s="11">
        <f t="shared" si="2"/>
        <v>0</v>
      </c>
      <c r="O11" s="11">
        <f t="shared" si="3"/>
        <v>3</v>
      </c>
      <c r="P11" s="11">
        <f t="shared" si="4"/>
        <v>3</v>
      </c>
      <c r="Q11" s="11">
        <f t="shared" si="5"/>
        <v>1.5</v>
      </c>
      <c r="R11" s="11">
        <f t="shared" si="6"/>
        <v>1</v>
      </c>
      <c r="S11" s="11">
        <f t="shared" si="7"/>
        <v>1</v>
      </c>
      <c r="T11" t="str">
        <f t="shared" si="8"/>
        <v>إضافى كامل</v>
      </c>
    </row>
    <row r="12" spans="1:20" x14ac:dyDescent="0.25">
      <c r="A12">
        <v>8</v>
      </c>
      <c r="B12">
        <v>1907</v>
      </c>
      <c r="C12" t="s">
        <v>23</v>
      </c>
      <c r="D12" s="8">
        <v>45607</v>
      </c>
      <c r="E12" t="s">
        <v>27</v>
      </c>
      <c r="F12">
        <v>1</v>
      </c>
      <c r="G12" s="9" t="s">
        <v>22</v>
      </c>
      <c r="H12" s="10"/>
      <c r="I12" s="12">
        <v>0.34968749999999998</v>
      </c>
      <c r="J12" s="12">
        <v>0.58496527777777774</v>
      </c>
      <c r="K12" s="3" t="str">
        <f t="shared" si="9"/>
        <v/>
      </c>
      <c r="L12" s="11">
        <f t="shared" si="0"/>
        <v>1</v>
      </c>
      <c r="M12" s="11">
        <f t="shared" si="1"/>
        <v>0</v>
      </c>
      <c r="N12" s="11">
        <f t="shared" si="2"/>
        <v>0</v>
      </c>
      <c r="O12" s="11">
        <f t="shared" si="3"/>
        <v>3</v>
      </c>
      <c r="P12" s="11">
        <f t="shared" si="4"/>
        <v>3</v>
      </c>
      <c r="Q12" s="11">
        <f t="shared" si="5"/>
        <v>1.5</v>
      </c>
      <c r="R12" s="11">
        <f t="shared" si="6"/>
        <v>1</v>
      </c>
      <c r="S12" s="11">
        <f t="shared" si="7"/>
        <v>1</v>
      </c>
      <c r="T12" t="str">
        <f t="shared" si="8"/>
        <v>إضافى كامل</v>
      </c>
    </row>
    <row r="13" spans="1:20" x14ac:dyDescent="0.25">
      <c r="A13">
        <v>8</v>
      </c>
      <c r="B13">
        <v>1907</v>
      </c>
      <c r="C13" t="s">
        <v>23</v>
      </c>
      <c r="D13" s="8">
        <v>45608</v>
      </c>
      <c r="E13" t="s">
        <v>28</v>
      </c>
      <c r="F13">
        <v>1</v>
      </c>
      <c r="G13" s="9" t="s">
        <v>22</v>
      </c>
      <c r="H13" s="10"/>
      <c r="I13" s="12">
        <v>0.35108796296296296</v>
      </c>
      <c r="J13" s="12">
        <v>0.58399305555555558</v>
      </c>
      <c r="K13" s="3" t="str">
        <f t="shared" si="9"/>
        <v/>
      </c>
      <c r="L13" s="11">
        <f t="shared" si="0"/>
        <v>1</v>
      </c>
      <c r="M13" s="11">
        <f t="shared" si="1"/>
        <v>0</v>
      </c>
      <c r="N13" s="11">
        <f t="shared" si="2"/>
        <v>0</v>
      </c>
      <c r="O13" s="11">
        <f t="shared" si="3"/>
        <v>3</v>
      </c>
      <c r="P13" s="11">
        <f t="shared" si="4"/>
        <v>3</v>
      </c>
      <c r="Q13" s="11">
        <f t="shared" si="5"/>
        <v>1.5</v>
      </c>
      <c r="R13" s="11">
        <f t="shared" si="6"/>
        <v>1</v>
      </c>
      <c r="S13" s="11">
        <f t="shared" si="7"/>
        <v>1</v>
      </c>
      <c r="T13" t="str">
        <f t="shared" si="8"/>
        <v>إضافى كامل</v>
      </c>
    </row>
    <row r="14" spans="1:20" x14ac:dyDescent="0.25">
      <c r="A14">
        <v>8</v>
      </c>
      <c r="B14">
        <v>1907</v>
      </c>
      <c r="C14" t="s">
        <v>23</v>
      </c>
      <c r="D14" s="8">
        <v>45609</v>
      </c>
      <c r="E14" t="s">
        <v>29</v>
      </c>
      <c r="F14">
        <v>1</v>
      </c>
      <c r="G14" s="9" t="s">
        <v>22</v>
      </c>
      <c r="H14" s="10"/>
      <c r="I14" s="12">
        <v>0.35076388888888888</v>
      </c>
      <c r="J14" s="12">
        <v>0.58539351851851851</v>
      </c>
      <c r="K14" s="3" t="str">
        <f t="shared" si="9"/>
        <v/>
      </c>
      <c r="L14" s="11">
        <f t="shared" si="0"/>
        <v>1</v>
      </c>
      <c r="M14" s="11">
        <f t="shared" si="1"/>
        <v>0</v>
      </c>
      <c r="N14" s="11">
        <f t="shared" si="2"/>
        <v>0</v>
      </c>
      <c r="O14" s="11">
        <f t="shared" si="3"/>
        <v>3</v>
      </c>
      <c r="P14" s="11">
        <f t="shared" si="4"/>
        <v>3</v>
      </c>
      <c r="Q14" s="11">
        <f t="shared" si="5"/>
        <v>1.5</v>
      </c>
      <c r="R14" s="11">
        <f t="shared" si="6"/>
        <v>1</v>
      </c>
      <c r="S14" s="11">
        <f t="shared" si="7"/>
        <v>1</v>
      </c>
      <c r="T14" t="str">
        <f t="shared" si="8"/>
        <v>إضافى كامل</v>
      </c>
    </row>
    <row r="15" spans="1:20" x14ac:dyDescent="0.25">
      <c r="A15">
        <v>8</v>
      </c>
      <c r="B15">
        <v>1907</v>
      </c>
      <c r="C15" t="s">
        <v>23</v>
      </c>
      <c r="D15" s="8">
        <v>45610</v>
      </c>
      <c r="E15" t="s">
        <v>30</v>
      </c>
      <c r="F15">
        <v>1</v>
      </c>
      <c r="G15" s="9" t="s">
        <v>22</v>
      </c>
      <c r="H15" s="10"/>
      <c r="I15" s="12">
        <v>0.3551273148148148</v>
      </c>
      <c r="J15" s="12">
        <v>0.58587962962962958</v>
      </c>
      <c r="K15" s="3" t="str">
        <f t="shared" si="9"/>
        <v/>
      </c>
      <c r="L15" s="11">
        <f t="shared" si="0"/>
        <v>1</v>
      </c>
      <c r="M15" s="11">
        <f t="shared" si="1"/>
        <v>1</v>
      </c>
      <c r="N15" s="11">
        <f t="shared" si="2"/>
        <v>0</v>
      </c>
      <c r="O15" s="11">
        <f t="shared" si="3"/>
        <v>3</v>
      </c>
      <c r="P15" s="11">
        <f t="shared" si="4"/>
        <v>3</v>
      </c>
      <c r="Q15" s="11">
        <f t="shared" si="5"/>
        <v>1.5</v>
      </c>
      <c r="R15" s="11">
        <f t="shared" si="6"/>
        <v>1</v>
      </c>
      <c r="S15" s="11">
        <f t="shared" si="7"/>
        <v>2</v>
      </c>
      <c r="T15" t="str">
        <f t="shared" si="8"/>
        <v>إضافى كامل</v>
      </c>
    </row>
    <row r="16" spans="1:20" x14ac:dyDescent="0.25">
      <c r="A16">
        <v>8</v>
      </c>
      <c r="B16">
        <v>1907</v>
      </c>
      <c r="C16" t="s">
        <v>23</v>
      </c>
      <c r="D16" s="8">
        <v>45611</v>
      </c>
      <c r="E16" t="s">
        <v>21</v>
      </c>
      <c r="F16">
        <v>1</v>
      </c>
      <c r="G16" s="9" t="s">
        <v>22</v>
      </c>
      <c r="H16" s="10"/>
      <c r="K16" s="3" t="str">
        <f t="shared" si="9"/>
        <v/>
      </c>
      <c r="L16" s="11">
        <f t="shared" si="0"/>
        <v>1</v>
      </c>
      <c r="M16" s="11">
        <f t="shared" si="1"/>
        <v>2</v>
      </c>
      <c r="N16" s="11">
        <f t="shared" si="2"/>
        <v>0</v>
      </c>
      <c r="O16" s="11">
        <f t="shared" si="3"/>
        <v>3</v>
      </c>
      <c r="P16" s="11">
        <f t="shared" si="4"/>
        <v>3</v>
      </c>
      <c r="Q16" s="11">
        <f t="shared" si="5"/>
        <v>1.5</v>
      </c>
      <c r="R16" s="11">
        <f t="shared" si="6"/>
        <v>1</v>
      </c>
      <c r="S16" s="11">
        <f t="shared" si="7"/>
        <v>3</v>
      </c>
      <c r="T16" t="str">
        <f t="shared" si="8"/>
        <v>إضافى كامل</v>
      </c>
    </row>
    <row r="17" spans="1:20" x14ac:dyDescent="0.25">
      <c r="A17">
        <v>8</v>
      </c>
      <c r="B17">
        <v>1907</v>
      </c>
      <c r="C17" t="s">
        <v>23</v>
      </c>
      <c r="D17" s="8">
        <v>45612</v>
      </c>
      <c r="E17" t="s">
        <v>24</v>
      </c>
      <c r="F17">
        <v>1</v>
      </c>
      <c r="G17" s="9" t="s">
        <v>22</v>
      </c>
      <c r="H17" s="10"/>
      <c r="K17" s="3" t="s">
        <v>25</v>
      </c>
      <c r="L17" s="11">
        <f t="shared" si="0"/>
        <v>1</v>
      </c>
      <c r="M17" s="11">
        <f t="shared" si="1"/>
        <v>2</v>
      </c>
      <c r="N17" s="11">
        <f t="shared" si="2"/>
        <v>0</v>
      </c>
      <c r="O17" s="11">
        <f t="shared" si="3"/>
        <v>3</v>
      </c>
      <c r="P17" s="11">
        <f t="shared" si="4"/>
        <v>3</v>
      </c>
      <c r="Q17" s="11">
        <f t="shared" si="5"/>
        <v>1.5</v>
      </c>
      <c r="R17" s="11">
        <f t="shared" si="6"/>
        <v>1</v>
      </c>
      <c r="S17" s="11">
        <f t="shared" si="7"/>
        <v>3</v>
      </c>
      <c r="T17" t="str">
        <f t="shared" si="8"/>
        <v>إضافى كامل</v>
      </c>
    </row>
    <row r="18" spans="1:20" x14ac:dyDescent="0.25">
      <c r="A18">
        <v>8</v>
      </c>
      <c r="B18">
        <v>1907</v>
      </c>
      <c r="C18" t="s">
        <v>23</v>
      </c>
      <c r="D18" s="8">
        <v>45613</v>
      </c>
      <c r="E18" t="s">
        <v>26</v>
      </c>
      <c r="F18">
        <v>1</v>
      </c>
      <c r="G18" s="9" t="s">
        <v>22</v>
      </c>
      <c r="H18" s="10"/>
      <c r="I18" s="12">
        <v>0.35221064814814818</v>
      </c>
      <c r="J18" s="12">
        <v>0.58428240740740744</v>
      </c>
      <c r="K18" s="3" t="str">
        <f t="shared" si="9"/>
        <v/>
      </c>
      <c r="L18" s="11">
        <f t="shared" si="0"/>
        <v>1</v>
      </c>
      <c r="M18" s="11">
        <f t="shared" si="1"/>
        <v>2</v>
      </c>
      <c r="N18" s="11">
        <f t="shared" si="2"/>
        <v>0</v>
      </c>
      <c r="O18" s="11">
        <f t="shared" si="3"/>
        <v>3</v>
      </c>
      <c r="P18" s="11">
        <f t="shared" si="4"/>
        <v>3</v>
      </c>
      <c r="Q18" s="11">
        <f t="shared" si="5"/>
        <v>1.5</v>
      </c>
      <c r="R18" s="11">
        <f t="shared" si="6"/>
        <v>1</v>
      </c>
      <c r="S18" s="11">
        <f t="shared" si="7"/>
        <v>3</v>
      </c>
      <c r="T18" t="str">
        <f t="shared" si="8"/>
        <v>إضافى كامل</v>
      </c>
    </row>
    <row r="19" spans="1:20" x14ac:dyDescent="0.25">
      <c r="A19">
        <v>8</v>
      </c>
      <c r="B19">
        <v>1907</v>
      </c>
      <c r="C19" t="s">
        <v>23</v>
      </c>
      <c r="D19" s="8">
        <v>45614</v>
      </c>
      <c r="E19" t="s">
        <v>27</v>
      </c>
      <c r="F19">
        <v>1</v>
      </c>
      <c r="G19" s="9" t="s">
        <v>22</v>
      </c>
      <c r="H19" s="10"/>
      <c r="I19" s="12">
        <v>0.35005787037037039</v>
      </c>
      <c r="J19" s="12">
        <v>0.58453703703703708</v>
      </c>
      <c r="K19" s="3" t="str">
        <f t="shared" si="9"/>
        <v/>
      </c>
      <c r="L19" s="11">
        <f t="shared" si="0"/>
        <v>1</v>
      </c>
      <c r="M19" s="11">
        <f t="shared" si="1"/>
        <v>2</v>
      </c>
      <c r="N19" s="11">
        <f t="shared" si="2"/>
        <v>0</v>
      </c>
      <c r="O19" s="11">
        <f t="shared" si="3"/>
        <v>3</v>
      </c>
      <c r="P19" s="11">
        <f t="shared" si="4"/>
        <v>3</v>
      </c>
      <c r="Q19" s="11">
        <f t="shared" si="5"/>
        <v>1.5</v>
      </c>
      <c r="R19" s="11">
        <f t="shared" si="6"/>
        <v>1</v>
      </c>
      <c r="S19" s="11">
        <f t="shared" si="7"/>
        <v>3</v>
      </c>
      <c r="T19" t="str">
        <f t="shared" si="8"/>
        <v>إضافى كامل</v>
      </c>
    </row>
    <row r="20" spans="1:20" x14ac:dyDescent="0.25">
      <c r="A20">
        <v>8</v>
      </c>
      <c r="B20">
        <v>1907</v>
      </c>
      <c r="C20" t="s">
        <v>23</v>
      </c>
      <c r="D20" s="8">
        <v>45615</v>
      </c>
      <c r="E20" t="s">
        <v>28</v>
      </c>
      <c r="F20">
        <v>1</v>
      </c>
      <c r="G20" s="9" t="s">
        <v>22</v>
      </c>
      <c r="H20" s="10"/>
      <c r="I20" s="12">
        <v>0.35085648148148146</v>
      </c>
      <c r="J20" s="12">
        <v>0.58494212962962966</v>
      </c>
      <c r="K20" s="3" t="str">
        <f t="shared" si="9"/>
        <v/>
      </c>
      <c r="L20" s="11">
        <f t="shared" si="0"/>
        <v>1</v>
      </c>
      <c r="M20" s="11">
        <f t="shared" si="1"/>
        <v>2</v>
      </c>
      <c r="N20" s="11">
        <f t="shared" si="2"/>
        <v>0</v>
      </c>
      <c r="O20" s="11">
        <f t="shared" si="3"/>
        <v>3</v>
      </c>
      <c r="P20" s="11">
        <f t="shared" si="4"/>
        <v>3</v>
      </c>
      <c r="Q20" s="11">
        <f t="shared" si="5"/>
        <v>1.5</v>
      </c>
      <c r="R20" s="11">
        <f t="shared" si="6"/>
        <v>1</v>
      </c>
      <c r="S20" s="11">
        <f t="shared" si="7"/>
        <v>3</v>
      </c>
      <c r="T20" t="str">
        <f t="shared" si="8"/>
        <v>إضافى كامل</v>
      </c>
    </row>
    <row r="21" spans="1:20" x14ac:dyDescent="0.25">
      <c r="A21">
        <v>8</v>
      </c>
      <c r="B21">
        <v>1907</v>
      </c>
      <c r="C21" t="s">
        <v>23</v>
      </c>
      <c r="D21" s="8">
        <v>45616</v>
      </c>
      <c r="E21" t="s">
        <v>29</v>
      </c>
      <c r="F21">
        <v>1</v>
      </c>
      <c r="G21" s="9" t="s">
        <v>22</v>
      </c>
      <c r="H21" s="10"/>
      <c r="I21" s="12">
        <v>0.35451388888888891</v>
      </c>
      <c r="J21" s="12">
        <v>0.58376157407407403</v>
      </c>
      <c r="K21" s="3" t="str">
        <f t="shared" si="9"/>
        <v/>
      </c>
      <c r="L21" s="11">
        <f t="shared" si="0"/>
        <v>1</v>
      </c>
      <c r="M21" s="11">
        <f t="shared" si="1"/>
        <v>2</v>
      </c>
      <c r="N21" s="11">
        <f t="shared" si="2"/>
        <v>0</v>
      </c>
      <c r="O21" s="11">
        <f t="shared" si="3"/>
        <v>3</v>
      </c>
      <c r="P21" s="11">
        <f t="shared" si="4"/>
        <v>3</v>
      </c>
      <c r="Q21" s="11">
        <f t="shared" si="5"/>
        <v>1.5</v>
      </c>
      <c r="R21" s="11">
        <f t="shared" si="6"/>
        <v>1</v>
      </c>
      <c r="S21" s="11">
        <f t="shared" si="7"/>
        <v>3</v>
      </c>
      <c r="T21" t="str">
        <f t="shared" si="8"/>
        <v>إضافى كامل</v>
      </c>
    </row>
    <row r="22" spans="1:20" x14ac:dyDescent="0.25">
      <c r="A22">
        <v>8</v>
      </c>
      <c r="B22">
        <v>1907</v>
      </c>
      <c r="C22" t="s">
        <v>23</v>
      </c>
      <c r="D22" s="8">
        <v>45617</v>
      </c>
      <c r="E22" t="s">
        <v>30</v>
      </c>
      <c r="F22">
        <v>1</v>
      </c>
      <c r="G22" s="9" t="s">
        <v>22</v>
      </c>
      <c r="H22" s="10"/>
      <c r="I22" s="12">
        <v>0.34993055555555558</v>
      </c>
      <c r="J22" s="12">
        <v>0.45958333333333334</v>
      </c>
      <c r="K22" s="3" t="str">
        <f t="shared" si="9"/>
        <v>إذن م</v>
      </c>
      <c r="L22" s="11">
        <f t="shared" si="0"/>
        <v>1</v>
      </c>
      <c r="M22" s="11">
        <f t="shared" si="1"/>
        <v>2</v>
      </c>
      <c r="N22" s="11">
        <f t="shared" si="2"/>
        <v>0</v>
      </c>
      <c r="O22" s="11">
        <f t="shared" si="3"/>
        <v>3</v>
      </c>
      <c r="P22" s="11">
        <f t="shared" si="4"/>
        <v>3</v>
      </c>
      <c r="Q22" s="11">
        <f t="shared" si="5"/>
        <v>1.5</v>
      </c>
      <c r="R22" s="11">
        <f t="shared" si="6"/>
        <v>1</v>
      </c>
      <c r="S22" s="11">
        <f t="shared" si="7"/>
        <v>3</v>
      </c>
      <c r="T22" t="str">
        <f t="shared" si="8"/>
        <v>إضافى كامل</v>
      </c>
    </row>
    <row r="23" spans="1:20" x14ac:dyDescent="0.25">
      <c r="A23">
        <v>8</v>
      </c>
      <c r="B23">
        <v>1907</v>
      </c>
      <c r="C23" t="s">
        <v>23</v>
      </c>
      <c r="D23" s="8">
        <v>45618</v>
      </c>
      <c r="E23" t="s">
        <v>21</v>
      </c>
      <c r="F23">
        <v>1</v>
      </c>
      <c r="G23" s="9" t="s">
        <v>22</v>
      </c>
      <c r="H23" s="10"/>
      <c r="K23" s="3" t="str">
        <f t="shared" si="9"/>
        <v/>
      </c>
      <c r="L23" s="11">
        <f t="shared" si="0"/>
        <v>1</v>
      </c>
      <c r="M23" s="11">
        <f t="shared" si="1"/>
        <v>2</v>
      </c>
      <c r="N23" s="11">
        <f t="shared" si="2"/>
        <v>1</v>
      </c>
      <c r="O23" s="11">
        <f t="shared" si="3"/>
        <v>2</v>
      </c>
      <c r="P23" s="11">
        <f t="shared" si="4"/>
        <v>3</v>
      </c>
      <c r="Q23" s="11">
        <f t="shared" si="5"/>
        <v>1.5</v>
      </c>
      <c r="R23" s="11">
        <f t="shared" si="6"/>
        <v>1</v>
      </c>
      <c r="S23" s="11">
        <f t="shared" si="7"/>
        <v>3</v>
      </c>
      <c r="T23" t="str">
        <f t="shared" si="8"/>
        <v>إضافى كامل</v>
      </c>
    </row>
    <row r="24" spans="1:20" x14ac:dyDescent="0.25">
      <c r="A24">
        <v>8</v>
      </c>
      <c r="B24">
        <v>1907</v>
      </c>
      <c r="C24" t="s">
        <v>23</v>
      </c>
      <c r="D24" s="8">
        <v>45619</v>
      </c>
      <c r="E24" t="s">
        <v>24</v>
      </c>
      <c r="F24">
        <v>1</v>
      </c>
      <c r="G24" s="9" t="s">
        <v>22</v>
      </c>
      <c r="H24" s="10"/>
      <c r="K24" s="3" t="s">
        <v>25</v>
      </c>
      <c r="L24" s="11">
        <f t="shared" si="0"/>
        <v>1</v>
      </c>
      <c r="M24" s="11">
        <f t="shared" si="1"/>
        <v>2</v>
      </c>
      <c r="N24" s="11">
        <f t="shared" si="2"/>
        <v>1</v>
      </c>
      <c r="O24" s="11">
        <f t="shared" si="3"/>
        <v>2</v>
      </c>
      <c r="P24" s="11">
        <f t="shared" si="4"/>
        <v>3</v>
      </c>
      <c r="Q24" s="11">
        <f t="shared" si="5"/>
        <v>1.5</v>
      </c>
      <c r="R24" s="11">
        <f t="shared" si="6"/>
        <v>1</v>
      </c>
      <c r="S24" s="11">
        <f t="shared" si="7"/>
        <v>3</v>
      </c>
      <c r="T24" t="str">
        <f t="shared" si="8"/>
        <v>إضافى كامل</v>
      </c>
    </row>
    <row r="25" spans="1:20" x14ac:dyDescent="0.25">
      <c r="A25">
        <v>8</v>
      </c>
      <c r="B25">
        <v>1907</v>
      </c>
      <c r="C25" t="s">
        <v>23</v>
      </c>
      <c r="D25" s="8">
        <v>45620</v>
      </c>
      <c r="E25" t="s">
        <v>26</v>
      </c>
      <c r="F25">
        <v>1</v>
      </c>
      <c r="G25" s="9" t="s">
        <v>22</v>
      </c>
      <c r="H25" s="10"/>
      <c r="I25" s="12">
        <v>0.35721064814814812</v>
      </c>
      <c r="J25" s="12">
        <v>0.5846527777777778</v>
      </c>
      <c r="K25" s="3" t="str">
        <f t="shared" si="9"/>
        <v/>
      </c>
      <c r="L25" s="11">
        <f t="shared" si="0"/>
        <v>1</v>
      </c>
      <c r="M25" s="11">
        <f t="shared" si="1"/>
        <v>2</v>
      </c>
      <c r="N25" s="11">
        <f t="shared" si="2"/>
        <v>1</v>
      </c>
      <c r="O25" s="11">
        <f t="shared" si="3"/>
        <v>2</v>
      </c>
      <c r="P25" s="11">
        <f t="shared" si="4"/>
        <v>3</v>
      </c>
      <c r="Q25" s="11">
        <f t="shared" si="5"/>
        <v>1.5</v>
      </c>
      <c r="R25" s="11">
        <f t="shared" si="6"/>
        <v>1</v>
      </c>
      <c r="S25" s="11">
        <f t="shared" si="7"/>
        <v>3</v>
      </c>
      <c r="T25" t="str">
        <f t="shared" si="8"/>
        <v>إضافى كامل</v>
      </c>
    </row>
    <row r="26" spans="1:20" x14ac:dyDescent="0.25">
      <c r="A26">
        <v>8</v>
      </c>
      <c r="B26">
        <v>1907</v>
      </c>
      <c r="C26" t="s">
        <v>23</v>
      </c>
      <c r="D26" s="8">
        <v>45621</v>
      </c>
      <c r="E26" t="s">
        <v>27</v>
      </c>
      <c r="F26">
        <v>1</v>
      </c>
      <c r="G26" s="9" t="s">
        <v>22</v>
      </c>
      <c r="H26" s="10"/>
      <c r="I26" s="12">
        <v>0.34907407407407409</v>
      </c>
      <c r="J26" s="12">
        <v>0.58570601851851856</v>
      </c>
      <c r="K26" s="3" t="str">
        <f t="shared" si="9"/>
        <v/>
      </c>
      <c r="L26" s="11">
        <f t="shared" si="0"/>
        <v>1</v>
      </c>
      <c r="M26" s="11">
        <f t="shared" si="1"/>
        <v>2</v>
      </c>
      <c r="N26" s="11">
        <f t="shared" si="2"/>
        <v>1</v>
      </c>
      <c r="O26" s="11">
        <f t="shared" si="3"/>
        <v>2</v>
      </c>
      <c r="P26" s="11">
        <f t="shared" si="4"/>
        <v>3</v>
      </c>
      <c r="Q26" s="11">
        <f t="shared" si="5"/>
        <v>1.5</v>
      </c>
      <c r="R26" s="11">
        <f t="shared" si="6"/>
        <v>1</v>
      </c>
      <c r="S26" s="11">
        <f t="shared" si="7"/>
        <v>3</v>
      </c>
      <c r="T26" t="str">
        <f t="shared" si="8"/>
        <v>إضافى كامل</v>
      </c>
    </row>
    <row r="27" spans="1:20" x14ac:dyDescent="0.25">
      <c r="A27">
        <v>8</v>
      </c>
      <c r="B27">
        <v>1907</v>
      </c>
      <c r="C27" t="s">
        <v>23</v>
      </c>
      <c r="D27" s="8">
        <v>45622</v>
      </c>
      <c r="E27" t="s">
        <v>28</v>
      </c>
      <c r="F27">
        <v>1</v>
      </c>
      <c r="G27" s="9" t="s">
        <v>22</v>
      </c>
      <c r="H27" s="10"/>
      <c r="I27" s="12">
        <v>0.36186342592592591</v>
      </c>
      <c r="J27" s="12">
        <v>0.58405092592592589</v>
      </c>
      <c r="K27" s="3" t="str">
        <f t="shared" si="9"/>
        <v/>
      </c>
      <c r="L27" s="11">
        <f t="shared" si="0"/>
        <v>1</v>
      </c>
      <c r="M27" s="11">
        <f t="shared" si="1"/>
        <v>2</v>
      </c>
      <c r="N27" s="11">
        <f t="shared" si="2"/>
        <v>1</v>
      </c>
      <c r="O27" s="11">
        <f t="shared" si="3"/>
        <v>2</v>
      </c>
      <c r="P27" s="11">
        <f t="shared" si="4"/>
        <v>3</v>
      </c>
      <c r="Q27" s="11">
        <f t="shared" si="5"/>
        <v>1.5</v>
      </c>
      <c r="R27" s="11">
        <f t="shared" si="6"/>
        <v>1</v>
      </c>
      <c r="S27" s="11">
        <f t="shared" si="7"/>
        <v>3</v>
      </c>
      <c r="T27" t="str">
        <f t="shared" si="8"/>
        <v>إضافى كامل</v>
      </c>
    </row>
    <row r="28" spans="1:20" x14ac:dyDescent="0.25">
      <c r="A28">
        <v>8</v>
      </c>
      <c r="B28">
        <v>1907</v>
      </c>
      <c r="C28" t="s">
        <v>23</v>
      </c>
      <c r="D28" s="8">
        <v>45623</v>
      </c>
      <c r="E28" t="s">
        <v>29</v>
      </c>
      <c r="F28">
        <v>1</v>
      </c>
      <c r="G28" s="9" t="s">
        <v>22</v>
      </c>
      <c r="H28" s="10"/>
      <c r="I28" s="12">
        <v>0.35723379629629631</v>
      </c>
      <c r="J28" s="12">
        <v>0.46430555555555558</v>
      </c>
      <c r="K28" s="3" t="str">
        <f t="shared" si="9"/>
        <v>إذن م</v>
      </c>
      <c r="L28" s="11">
        <f t="shared" si="0"/>
        <v>1</v>
      </c>
      <c r="M28" s="11">
        <f t="shared" si="1"/>
        <v>3</v>
      </c>
      <c r="N28" s="11">
        <f t="shared" si="2"/>
        <v>1</v>
      </c>
      <c r="O28" s="11">
        <f t="shared" si="3"/>
        <v>2</v>
      </c>
      <c r="P28" s="11">
        <f t="shared" si="4"/>
        <v>3</v>
      </c>
      <c r="Q28" s="11">
        <f t="shared" si="5"/>
        <v>1.5</v>
      </c>
      <c r="R28" s="11">
        <f t="shared" si="6"/>
        <v>1</v>
      </c>
      <c r="S28" s="11">
        <f t="shared" si="7"/>
        <v>4</v>
      </c>
      <c r="T28" t="str">
        <f t="shared" si="8"/>
        <v>إضافى كامل</v>
      </c>
    </row>
    <row r="29" spans="1:20" x14ac:dyDescent="0.25">
      <c r="A29">
        <v>8</v>
      </c>
      <c r="B29">
        <v>1907</v>
      </c>
      <c r="C29" t="s">
        <v>23</v>
      </c>
      <c r="D29" s="8">
        <v>45624</v>
      </c>
      <c r="E29" t="s">
        <v>30</v>
      </c>
      <c r="F29">
        <v>1</v>
      </c>
      <c r="G29" s="9" t="s">
        <v>22</v>
      </c>
      <c r="H29" s="10"/>
      <c r="I29" s="12">
        <v>0.3595949074074074</v>
      </c>
      <c r="J29" s="12">
        <v>0.58392361111111113</v>
      </c>
      <c r="K29" s="3" t="str">
        <f t="shared" si="9"/>
        <v/>
      </c>
      <c r="L29" s="11">
        <f t="shared" si="0"/>
        <v>1</v>
      </c>
      <c r="M29" s="11">
        <f t="shared" si="1"/>
        <v>3</v>
      </c>
      <c r="N29" s="11">
        <f t="shared" si="2"/>
        <v>1</v>
      </c>
      <c r="O29" s="11">
        <f t="shared" si="3"/>
        <v>1</v>
      </c>
      <c r="P29" s="11">
        <f t="shared" si="4"/>
        <v>2</v>
      </c>
      <c r="Q29" s="11">
        <f t="shared" si="5"/>
        <v>0</v>
      </c>
      <c r="R29" s="11">
        <f t="shared" si="6"/>
        <v>0</v>
      </c>
      <c r="S29" s="11">
        <f t="shared" si="7"/>
        <v>3</v>
      </c>
      <c r="T29" t="str">
        <f t="shared" si="8"/>
        <v>إضافى كامل</v>
      </c>
    </row>
    <row r="30" spans="1:20" x14ac:dyDescent="0.25">
      <c r="A30">
        <v>8</v>
      </c>
      <c r="B30">
        <v>1907</v>
      </c>
      <c r="C30" t="s">
        <v>23</v>
      </c>
      <c r="D30" s="8">
        <v>45625</v>
      </c>
      <c r="E30" t="s">
        <v>21</v>
      </c>
      <c r="F30">
        <v>1</v>
      </c>
      <c r="G30" s="9" t="s">
        <v>22</v>
      </c>
      <c r="H30" s="10"/>
      <c r="K30" s="3" t="str">
        <f t="shared" si="9"/>
        <v/>
      </c>
      <c r="L30" s="11">
        <f t="shared" si="0"/>
        <v>1</v>
      </c>
      <c r="M30" s="11">
        <f t="shared" si="1"/>
        <v>3</v>
      </c>
      <c r="N30" s="11">
        <f t="shared" si="2"/>
        <v>1</v>
      </c>
      <c r="O30" s="11">
        <f t="shared" si="3"/>
        <v>1</v>
      </c>
      <c r="P30" s="11">
        <f t="shared" si="4"/>
        <v>2</v>
      </c>
      <c r="Q30" s="11">
        <f t="shared" si="5"/>
        <v>0</v>
      </c>
      <c r="R30" s="11">
        <f t="shared" si="6"/>
        <v>0</v>
      </c>
      <c r="S30" s="11">
        <f t="shared" si="7"/>
        <v>3</v>
      </c>
      <c r="T30" t="str">
        <f t="shared" si="8"/>
        <v>إضافى كامل</v>
      </c>
    </row>
    <row r="31" spans="1:20" x14ac:dyDescent="0.25">
      <c r="A31">
        <v>8</v>
      </c>
      <c r="B31">
        <v>1907</v>
      </c>
      <c r="C31" t="s">
        <v>23</v>
      </c>
      <c r="D31" s="8">
        <v>45626</v>
      </c>
      <c r="E31" t="s">
        <v>24</v>
      </c>
      <c r="F31">
        <v>1</v>
      </c>
      <c r="G31" s="9" t="s">
        <v>22</v>
      </c>
      <c r="H31" s="10"/>
      <c r="K31" s="3" t="s">
        <v>25</v>
      </c>
      <c r="L31" s="11">
        <f t="shared" si="0"/>
        <v>1</v>
      </c>
      <c r="M31" s="11">
        <f t="shared" si="1"/>
        <v>3</v>
      </c>
      <c r="N31" s="11">
        <f t="shared" si="2"/>
        <v>1</v>
      </c>
      <c r="O31" s="11">
        <f t="shared" si="3"/>
        <v>1</v>
      </c>
      <c r="P31" s="11">
        <f t="shared" si="4"/>
        <v>2</v>
      </c>
      <c r="Q31" s="11">
        <f t="shared" si="5"/>
        <v>0</v>
      </c>
      <c r="R31" s="11">
        <f t="shared" si="6"/>
        <v>0</v>
      </c>
      <c r="S31" s="11">
        <f t="shared" si="7"/>
        <v>3</v>
      </c>
      <c r="T31" t="str">
        <f t="shared" si="8"/>
        <v>إضافى كامل</v>
      </c>
    </row>
    <row r="32" spans="1:20" x14ac:dyDescent="0.25">
      <c r="A32" s="13">
        <v>9</v>
      </c>
      <c r="B32" s="13">
        <v>2063</v>
      </c>
      <c r="C32" s="13" t="s">
        <v>31</v>
      </c>
      <c r="D32" s="8">
        <v>45597</v>
      </c>
      <c r="E32" t="s">
        <v>21</v>
      </c>
      <c r="F32" s="13">
        <v>1</v>
      </c>
      <c r="G32" s="14" t="s">
        <v>22</v>
      </c>
      <c r="H32" s="15" t="s">
        <v>32</v>
      </c>
      <c r="K32" s="3" t="str">
        <f t="shared" si="9"/>
        <v/>
      </c>
      <c r="L32" s="11">
        <f t="shared" si="0"/>
        <v>1</v>
      </c>
      <c r="M32" s="11">
        <f t="shared" si="1"/>
        <v>3</v>
      </c>
      <c r="N32" s="11">
        <f t="shared" si="2"/>
        <v>1</v>
      </c>
      <c r="O32" s="11">
        <f t="shared" si="3"/>
        <v>1</v>
      </c>
      <c r="P32" s="11">
        <f t="shared" si="4"/>
        <v>2</v>
      </c>
      <c r="Q32" s="11">
        <f t="shared" si="5"/>
        <v>0</v>
      </c>
      <c r="R32" s="11">
        <f t="shared" si="6"/>
        <v>0</v>
      </c>
      <c r="S32" s="11">
        <f t="shared" si="7"/>
        <v>3</v>
      </c>
      <c r="T32" t="str">
        <f t="shared" si="8"/>
        <v>إضافى كامل</v>
      </c>
    </row>
    <row r="33" spans="1:20" x14ac:dyDescent="0.25">
      <c r="A33">
        <v>9</v>
      </c>
      <c r="B33">
        <v>2063</v>
      </c>
      <c r="C33" t="s">
        <v>33</v>
      </c>
      <c r="D33" s="8">
        <v>45598</v>
      </c>
      <c r="E33" t="s">
        <v>24</v>
      </c>
      <c r="F33">
        <v>1</v>
      </c>
      <c r="G33" s="9" t="s">
        <v>22</v>
      </c>
      <c r="H33" s="10"/>
      <c r="I33" s="12">
        <v>0.39077546296296295</v>
      </c>
      <c r="J33" s="12">
        <v>0.64226851851851852</v>
      </c>
      <c r="K33" s="3"/>
      <c r="L33" s="11">
        <f t="shared" si="0"/>
        <v>1</v>
      </c>
      <c r="M33" s="11">
        <f t="shared" si="1"/>
        <v>3</v>
      </c>
      <c r="N33" s="11">
        <f t="shared" si="2"/>
        <v>1</v>
      </c>
      <c r="O33" s="11">
        <f t="shared" si="3"/>
        <v>1</v>
      </c>
      <c r="P33" s="11">
        <f t="shared" si="4"/>
        <v>2</v>
      </c>
      <c r="Q33" s="11">
        <f t="shared" si="5"/>
        <v>0</v>
      </c>
      <c r="R33" s="11">
        <f t="shared" si="6"/>
        <v>0</v>
      </c>
      <c r="S33" s="11">
        <f t="shared" si="7"/>
        <v>3</v>
      </c>
      <c r="T33" t="str">
        <f t="shared" si="8"/>
        <v>إضافى كامل</v>
      </c>
    </row>
    <row r="34" spans="1:20" x14ac:dyDescent="0.25">
      <c r="A34">
        <v>9</v>
      </c>
      <c r="B34">
        <v>2063</v>
      </c>
      <c r="C34" t="s">
        <v>33</v>
      </c>
      <c r="D34" s="8">
        <v>45599</v>
      </c>
      <c r="E34" t="s">
        <v>26</v>
      </c>
      <c r="F34">
        <v>1</v>
      </c>
      <c r="G34" s="9" t="s">
        <v>22</v>
      </c>
      <c r="H34" s="10"/>
      <c r="I34" s="12">
        <v>0.38761574074074073</v>
      </c>
      <c r="J34" s="12">
        <v>0.58589120370370373</v>
      </c>
      <c r="K34" s="3"/>
      <c r="L34" s="11">
        <f t="shared" si="0"/>
        <v>1</v>
      </c>
      <c r="M34" s="11">
        <f t="shared" si="1"/>
        <v>3</v>
      </c>
      <c r="N34" s="11">
        <f t="shared" si="2"/>
        <v>1</v>
      </c>
      <c r="O34" s="11">
        <f t="shared" si="3"/>
        <v>1</v>
      </c>
      <c r="P34" s="11">
        <f t="shared" si="4"/>
        <v>2</v>
      </c>
      <c r="Q34" s="11">
        <f t="shared" si="5"/>
        <v>0</v>
      </c>
      <c r="R34" s="11">
        <f t="shared" si="6"/>
        <v>0</v>
      </c>
      <c r="S34" s="11">
        <f t="shared" si="7"/>
        <v>3</v>
      </c>
      <c r="T34" t="str">
        <f t="shared" si="8"/>
        <v>إضافى كامل</v>
      </c>
    </row>
    <row r="35" spans="1:20" x14ac:dyDescent="0.25">
      <c r="A35">
        <v>9</v>
      </c>
      <c r="B35">
        <v>2063</v>
      </c>
      <c r="C35" t="s">
        <v>33</v>
      </c>
      <c r="D35" s="8">
        <v>45600</v>
      </c>
      <c r="E35" t="s">
        <v>27</v>
      </c>
      <c r="F35">
        <v>1</v>
      </c>
      <c r="G35" s="9" t="s">
        <v>22</v>
      </c>
      <c r="H35" s="10"/>
      <c r="K35" s="3" t="s">
        <v>25</v>
      </c>
      <c r="L35" s="11">
        <f t="shared" si="0"/>
        <v>1</v>
      </c>
      <c r="M35" s="11">
        <f t="shared" si="1"/>
        <v>3</v>
      </c>
      <c r="N35" s="11">
        <f t="shared" si="2"/>
        <v>1</v>
      </c>
      <c r="O35" s="11">
        <f t="shared" si="3"/>
        <v>1</v>
      </c>
      <c r="P35" s="11">
        <f t="shared" si="4"/>
        <v>2</v>
      </c>
      <c r="Q35" s="11">
        <f t="shared" si="5"/>
        <v>0</v>
      </c>
      <c r="R35" s="11">
        <f t="shared" si="6"/>
        <v>0</v>
      </c>
      <c r="S35" s="11">
        <f t="shared" si="7"/>
        <v>3</v>
      </c>
      <c r="T35" t="str">
        <f t="shared" si="8"/>
        <v>إضافى كامل</v>
      </c>
    </row>
    <row r="36" spans="1:20" x14ac:dyDescent="0.25">
      <c r="A36">
        <v>9</v>
      </c>
      <c r="B36">
        <v>2063</v>
      </c>
      <c r="C36" t="s">
        <v>33</v>
      </c>
      <c r="D36" s="8">
        <v>45601</v>
      </c>
      <c r="E36" t="s">
        <v>28</v>
      </c>
      <c r="F36">
        <v>1</v>
      </c>
      <c r="G36" s="9" t="s">
        <v>22</v>
      </c>
      <c r="H36" s="10"/>
      <c r="I36" s="12">
        <v>0.35278935185185184</v>
      </c>
      <c r="J36" s="12">
        <v>0.58395833333333336</v>
      </c>
      <c r="K36" s="3" t="str">
        <f t="shared" ref="K36:K41" si="10">IF(AND(I36&lt;=TIME(9,0,0),J36&gt;=TIME(14,0,0),I36&lt;&gt;""),"",IF(AND(I36&gt;=TIME(9,1,0),I36&lt;=TIME(9,10,0)),"تأخير",IF(AND(I36&gt;=TIME(9,11,0),I36&lt;=TIME(12,0,0),I36&lt;&gt;""),"إذن ص",IF(AND(J36&lt;TIME(14,0,0), J36&lt;&gt;"",J36&gt;=TIME(11,0,0)),"إذن م",IF(AND(OR(I36="",J36="",I36=J36,I36&gt;TIME(12,0,0),J36&lt;TIME(11,0,0)),AND(E36&lt;&gt;"Friday")),"غائب","")))))</f>
        <v/>
      </c>
      <c r="L36" s="11">
        <f t="shared" si="0"/>
        <v>1</v>
      </c>
      <c r="M36" s="11">
        <f t="shared" si="1"/>
        <v>3</v>
      </c>
      <c r="N36" s="11">
        <f t="shared" si="2"/>
        <v>1</v>
      </c>
      <c r="O36" s="11">
        <f t="shared" si="3"/>
        <v>1</v>
      </c>
      <c r="P36" s="11">
        <f t="shared" si="4"/>
        <v>2</v>
      </c>
      <c r="Q36" s="11">
        <f t="shared" si="5"/>
        <v>0</v>
      </c>
      <c r="R36" s="11">
        <f t="shared" si="6"/>
        <v>0</v>
      </c>
      <c r="S36" s="11">
        <f t="shared" si="7"/>
        <v>3</v>
      </c>
      <c r="T36" t="str">
        <f t="shared" si="8"/>
        <v>إضافى كامل</v>
      </c>
    </row>
    <row r="37" spans="1:20" x14ac:dyDescent="0.25">
      <c r="A37">
        <v>9</v>
      </c>
      <c r="B37">
        <v>2063</v>
      </c>
      <c r="C37" t="s">
        <v>33</v>
      </c>
      <c r="D37" s="8">
        <v>45602</v>
      </c>
      <c r="E37" t="s">
        <v>29</v>
      </c>
      <c r="F37">
        <v>1</v>
      </c>
      <c r="G37" s="9" t="s">
        <v>22</v>
      </c>
      <c r="H37" s="10"/>
      <c r="I37" s="12">
        <v>0.36258101851851854</v>
      </c>
      <c r="J37" s="12">
        <v>0.5841898148148148</v>
      </c>
      <c r="K37" s="3" t="str">
        <f t="shared" si="10"/>
        <v/>
      </c>
      <c r="L37" s="11">
        <f t="shared" si="0"/>
        <v>1</v>
      </c>
      <c r="M37" s="11">
        <f t="shared" si="1"/>
        <v>3</v>
      </c>
      <c r="N37" s="11">
        <f t="shared" si="2"/>
        <v>1</v>
      </c>
      <c r="O37" s="11">
        <f t="shared" si="3"/>
        <v>1</v>
      </c>
      <c r="P37" s="11">
        <f t="shared" si="4"/>
        <v>2</v>
      </c>
      <c r="Q37" s="11">
        <f t="shared" si="5"/>
        <v>0</v>
      </c>
      <c r="R37" s="11">
        <f t="shared" si="6"/>
        <v>0</v>
      </c>
      <c r="S37" s="11">
        <f t="shared" si="7"/>
        <v>3</v>
      </c>
      <c r="T37" t="str">
        <f t="shared" si="8"/>
        <v>إضافى كامل</v>
      </c>
    </row>
    <row r="38" spans="1:20" x14ac:dyDescent="0.25">
      <c r="A38">
        <v>9</v>
      </c>
      <c r="B38">
        <v>2063</v>
      </c>
      <c r="C38" t="s">
        <v>33</v>
      </c>
      <c r="D38" s="8">
        <v>45603</v>
      </c>
      <c r="E38" t="s">
        <v>30</v>
      </c>
      <c r="F38">
        <v>1</v>
      </c>
      <c r="G38" s="9" t="s">
        <v>22</v>
      </c>
      <c r="H38" s="10"/>
      <c r="I38" s="12">
        <v>0.3661921296296296</v>
      </c>
      <c r="J38" s="12">
        <v>0.45873842592592595</v>
      </c>
      <c r="K38" s="3" t="str">
        <f t="shared" si="10"/>
        <v>إذن م</v>
      </c>
      <c r="L38" s="11">
        <f t="shared" si="0"/>
        <v>1</v>
      </c>
      <c r="M38" s="11">
        <f t="shared" si="1"/>
        <v>3</v>
      </c>
      <c r="N38" s="11">
        <f t="shared" si="2"/>
        <v>1</v>
      </c>
      <c r="O38" s="11">
        <f t="shared" si="3"/>
        <v>1</v>
      </c>
      <c r="P38" s="11">
        <f t="shared" si="4"/>
        <v>2</v>
      </c>
      <c r="Q38" s="11">
        <f t="shared" si="5"/>
        <v>0</v>
      </c>
      <c r="R38" s="11">
        <f t="shared" si="6"/>
        <v>0</v>
      </c>
      <c r="S38" s="11">
        <f t="shared" si="7"/>
        <v>3</v>
      </c>
      <c r="T38" t="str">
        <f t="shared" si="8"/>
        <v>إضافى كامل</v>
      </c>
    </row>
    <row r="39" spans="1:20" x14ac:dyDescent="0.25">
      <c r="A39">
        <v>9</v>
      </c>
      <c r="B39">
        <v>2063</v>
      </c>
      <c r="C39" t="s">
        <v>33</v>
      </c>
      <c r="D39" s="8">
        <v>45604</v>
      </c>
      <c r="E39" t="s">
        <v>21</v>
      </c>
      <c r="F39">
        <v>1</v>
      </c>
      <c r="G39" s="9" t="s">
        <v>22</v>
      </c>
      <c r="H39" s="10"/>
      <c r="K39" s="3" t="str">
        <f t="shared" si="10"/>
        <v/>
      </c>
      <c r="L39" s="11">
        <f t="shared" si="0"/>
        <v>1</v>
      </c>
      <c r="M39" s="11">
        <f t="shared" si="1"/>
        <v>3</v>
      </c>
      <c r="N39" s="11">
        <f t="shared" si="2"/>
        <v>1</v>
      </c>
      <c r="O39" s="11">
        <f t="shared" si="3"/>
        <v>0</v>
      </c>
      <c r="P39" s="11">
        <f t="shared" si="4"/>
        <v>1</v>
      </c>
      <c r="Q39" s="11">
        <f t="shared" si="5"/>
        <v>0</v>
      </c>
      <c r="R39" s="11">
        <f t="shared" si="6"/>
        <v>0</v>
      </c>
      <c r="S39" s="11">
        <f t="shared" si="7"/>
        <v>3</v>
      </c>
      <c r="T39" t="str">
        <f t="shared" si="8"/>
        <v>إضافى كامل</v>
      </c>
    </row>
    <row r="40" spans="1:20" x14ac:dyDescent="0.25">
      <c r="A40">
        <v>9</v>
      </c>
      <c r="B40">
        <v>2063</v>
      </c>
      <c r="C40" t="s">
        <v>33</v>
      </c>
      <c r="D40" s="8">
        <v>45605</v>
      </c>
      <c r="E40" t="s">
        <v>24</v>
      </c>
      <c r="F40">
        <v>1</v>
      </c>
      <c r="G40" s="9" t="s">
        <v>22</v>
      </c>
      <c r="H40" s="10"/>
      <c r="I40" s="12">
        <v>0.35677083333333331</v>
      </c>
      <c r="J40" s="12">
        <v>0.58450231481481485</v>
      </c>
      <c r="K40" s="3" t="str">
        <f t="shared" si="10"/>
        <v/>
      </c>
      <c r="L40" s="11">
        <f t="shared" si="0"/>
        <v>1</v>
      </c>
      <c r="M40" s="11">
        <f t="shared" si="1"/>
        <v>3</v>
      </c>
      <c r="N40" s="11">
        <f t="shared" si="2"/>
        <v>1</v>
      </c>
      <c r="O40" s="11">
        <f t="shared" si="3"/>
        <v>0</v>
      </c>
      <c r="P40" s="11">
        <f t="shared" si="4"/>
        <v>1</v>
      </c>
      <c r="Q40" s="11">
        <f t="shared" si="5"/>
        <v>0</v>
      </c>
      <c r="R40" s="11">
        <f t="shared" si="6"/>
        <v>0</v>
      </c>
      <c r="S40" s="11">
        <f t="shared" si="7"/>
        <v>3</v>
      </c>
      <c r="T40" t="str">
        <f t="shared" si="8"/>
        <v>إضافى كامل</v>
      </c>
    </row>
    <row r="41" spans="1:20" x14ac:dyDescent="0.25">
      <c r="A41">
        <v>9</v>
      </c>
      <c r="B41">
        <v>2063</v>
      </c>
      <c r="C41" t="s">
        <v>33</v>
      </c>
      <c r="D41" s="8">
        <v>45606</v>
      </c>
      <c r="E41" t="s">
        <v>26</v>
      </c>
      <c r="F41">
        <v>1</v>
      </c>
      <c r="G41" s="9" t="s">
        <v>22</v>
      </c>
      <c r="H41" s="10"/>
      <c r="I41" s="12">
        <v>0.3135648148148148</v>
      </c>
      <c r="J41" s="12">
        <v>0.58438657407407413</v>
      </c>
      <c r="K41" s="3" t="str">
        <f t="shared" si="10"/>
        <v/>
      </c>
      <c r="L41" s="11">
        <f t="shared" si="0"/>
        <v>1</v>
      </c>
      <c r="M41" s="11">
        <f t="shared" si="1"/>
        <v>3</v>
      </c>
      <c r="N41" s="11">
        <f t="shared" si="2"/>
        <v>1</v>
      </c>
      <c r="O41" s="11">
        <f t="shared" si="3"/>
        <v>0</v>
      </c>
      <c r="P41" s="11">
        <f t="shared" si="4"/>
        <v>1</v>
      </c>
      <c r="Q41" s="11">
        <f t="shared" si="5"/>
        <v>0</v>
      </c>
      <c r="R41" s="11">
        <f t="shared" si="6"/>
        <v>0</v>
      </c>
      <c r="S41" s="11">
        <f t="shared" si="7"/>
        <v>3</v>
      </c>
      <c r="T41" t="str">
        <f t="shared" si="8"/>
        <v>إضافى كامل</v>
      </c>
    </row>
    <row r="42" spans="1:20" x14ac:dyDescent="0.25">
      <c r="A42">
        <v>9</v>
      </c>
      <c r="B42">
        <v>2063</v>
      </c>
      <c r="C42" t="s">
        <v>33</v>
      </c>
      <c r="D42" s="8">
        <v>45607</v>
      </c>
      <c r="E42" t="s">
        <v>27</v>
      </c>
      <c r="F42">
        <v>1</v>
      </c>
      <c r="G42" s="9" t="s">
        <v>22</v>
      </c>
      <c r="H42" s="10"/>
      <c r="K42" s="3" t="s">
        <v>25</v>
      </c>
      <c r="L42" s="11">
        <f t="shared" si="0"/>
        <v>1</v>
      </c>
      <c r="M42" s="11">
        <f t="shared" si="1"/>
        <v>3</v>
      </c>
      <c r="N42" s="11">
        <f t="shared" si="2"/>
        <v>1</v>
      </c>
      <c r="O42" s="11">
        <f t="shared" si="3"/>
        <v>0</v>
      </c>
      <c r="P42" s="11">
        <f t="shared" si="4"/>
        <v>1</v>
      </c>
      <c r="Q42" s="11">
        <f t="shared" si="5"/>
        <v>0</v>
      </c>
      <c r="R42" s="11">
        <f t="shared" si="6"/>
        <v>0</v>
      </c>
      <c r="S42" s="11">
        <f t="shared" si="7"/>
        <v>3</v>
      </c>
      <c r="T42" t="str">
        <f t="shared" si="8"/>
        <v>إضافى كامل</v>
      </c>
    </row>
    <row r="43" spans="1:20" x14ac:dyDescent="0.25">
      <c r="A43">
        <v>9</v>
      </c>
      <c r="B43">
        <v>2063</v>
      </c>
      <c r="C43" t="s">
        <v>33</v>
      </c>
      <c r="D43" s="8">
        <v>45608</v>
      </c>
      <c r="E43" t="s">
        <v>28</v>
      </c>
      <c r="F43">
        <v>1</v>
      </c>
      <c r="G43" s="9" t="s">
        <v>22</v>
      </c>
      <c r="H43" s="10"/>
      <c r="I43" s="12">
        <v>0.36873842592592593</v>
      </c>
      <c r="J43" s="12">
        <v>0.58365740740740746</v>
      </c>
      <c r="K43" s="3" t="str">
        <f t="shared" ref="K43:K61" si="11">IF(AND(I43&lt;=TIME(9,0,0),J43&gt;=TIME(14,0,0),I43&lt;&gt;""),"",IF(AND(I43&gt;=TIME(9,1,0),I43&lt;=TIME(9,10,0)),"تأخير",IF(AND(I43&gt;=TIME(9,11,0),I43&lt;=TIME(12,0,0),I43&lt;&gt;""),"إذن ص",IF(AND(J43&lt;TIME(14,0,0), J43&lt;&gt;"",J43&gt;=TIME(11,0,0)),"إذن م",IF(AND(OR(I43="",J43="",I43=J43,I43&gt;TIME(12,0,0),J43&lt;TIME(11,0,0)),AND(E43&lt;&gt;"Friday")),"غائب","")))))</f>
        <v/>
      </c>
      <c r="L43" s="11">
        <f t="shared" si="0"/>
        <v>1</v>
      </c>
      <c r="M43" s="11">
        <f t="shared" si="1"/>
        <v>3</v>
      </c>
      <c r="N43" s="11">
        <f t="shared" si="2"/>
        <v>1</v>
      </c>
      <c r="O43" s="11">
        <f t="shared" si="3"/>
        <v>0</v>
      </c>
      <c r="P43" s="11">
        <f t="shared" si="4"/>
        <v>1</v>
      </c>
      <c r="Q43" s="11">
        <f t="shared" si="5"/>
        <v>0</v>
      </c>
      <c r="R43" s="11">
        <f t="shared" si="6"/>
        <v>0</v>
      </c>
      <c r="S43" s="11">
        <f t="shared" si="7"/>
        <v>3</v>
      </c>
      <c r="T43" t="str">
        <f t="shared" si="8"/>
        <v>إضافى كامل</v>
      </c>
    </row>
    <row r="44" spans="1:20" x14ac:dyDescent="0.25">
      <c r="A44">
        <v>9</v>
      </c>
      <c r="B44">
        <v>2063</v>
      </c>
      <c r="C44" t="s">
        <v>33</v>
      </c>
      <c r="D44" s="8">
        <v>45609</v>
      </c>
      <c r="E44" t="s">
        <v>29</v>
      </c>
      <c r="F44">
        <v>1</v>
      </c>
      <c r="G44" s="9" t="s">
        <v>22</v>
      </c>
      <c r="H44" s="10"/>
      <c r="K44" s="3" t="str">
        <f t="shared" si="11"/>
        <v>غائب</v>
      </c>
      <c r="L44" s="11">
        <f t="shared" si="0"/>
        <v>0</v>
      </c>
      <c r="M44" s="11">
        <f t="shared" si="1"/>
        <v>3</v>
      </c>
      <c r="N44" s="11">
        <f t="shared" si="2"/>
        <v>1</v>
      </c>
      <c r="O44" s="11">
        <f t="shared" si="3"/>
        <v>0</v>
      </c>
      <c r="P44" s="11">
        <f t="shared" si="4"/>
        <v>1</v>
      </c>
      <c r="Q44" s="11">
        <f t="shared" si="5"/>
        <v>0</v>
      </c>
      <c r="R44" s="11">
        <f t="shared" si="6"/>
        <v>0</v>
      </c>
      <c r="S44" s="11">
        <f t="shared" si="7"/>
        <v>3</v>
      </c>
      <c r="T44" t="str">
        <f t="shared" si="8"/>
        <v>إضافى كامل</v>
      </c>
    </row>
    <row r="45" spans="1:20" x14ac:dyDescent="0.25">
      <c r="A45">
        <v>9</v>
      </c>
      <c r="B45">
        <v>2063</v>
      </c>
      <c r="C45" t="s">
        <v>33</v>
      </c>
      <c r="D45" s="8">
        <v>45610</v>
      </c>
      <c r="E45" t="s">
        <v>30</v>
      </c>
      <c r="F45">
        <v>1</v>
      </c>
      <c r="G45" s="9" t="s">
        <v>22</v>
      </c>
      <c r="H45" s="10"/>
      <c r="K45" s="3" t="str">
        <f t="shared" si="11"/>
        <v>غائب</v>
      </c>
      <c r="L45" s="11">
        <f t="shared" si="0"/>
        <v>0</v>
      </c>
      <c r="M45" s="11">
        <f t="shared" si="1"/>
        <v>2</v>
      </c>
      <c r="N45" s="11">
        <f t="shared" si="2"/>
        <v>1</v>
      </c>
      <c r="O45" s="11">
        <f t="shared" si="3"/>
        <v>0</v>
      </c>
      <c r="P45" s="11">
        <f t="shared" si="4"/>
        <v>1</v>
      </c>
      <c r="Q45" s="11">
        <f t="shared" si="5"/>
        <v>0</v>
      </c>
      <c r="R45" s="11">
        <f t="shared" si="6"/>
        <v>0</v>
      </c>
      <c r="S45" s="11">
        <f t="shared" si="7"/>
        <v>2</v>
      </c>
      <c r="T45" t="str">
        <f t="shared" si="8"/>
        <v>إضافى كامل</v>
      </c>
    </row>
    <row r="46" spans="1:20" x14ac:dyDescent="0.25">
      <c r="A46">
        <v>9</v>
      </c>
      <c r="B46">
        <v>2063</v>
      </c>
      <c r="C46" t="s">
        <v>33</v>
      </c>
      <c r="D46" s="8">
        <v>45611</v>
      </c>
      <c r="E46" t="s">
        <v>21</v>
      </c>
      <c r="F46">
        <v>1</v>
      </c>
      <c r="G46" s="9" t="s">
        <v>22</v>
      </c>
      <c r="H46" s="10"/>
      <c r="K46" s="3" t="str">
        <f t="shared" si="11"/>
        <v/>
      </c>
      <c r="L46" s="11">
        <f t="shared" si="0"/>
        <v>1</v>
      </c>
      <c r="M46" s="11">
        <f t="shared" si="1"/>
        <v>1</v>
      </c>
      <c r="N46" s="11">
        <f t="shared" si="2"/>
        <v>1</v>
      </c>
      <c r="O46" s="11">
        <f t="shared" si="3"/>
        <v>0</v>
      </c>
      <c r="P46" s="11">
        <f t="shared" si="4"/>
        <v>1</v>
      </c>
      <c r="Q46" s="11">
        <f t="shared" si="5"/>
        <v>0</v>
      </c>
      <c r="R46" s="11">
        <f t="shared" si="6"/>
        <v>0</v>
      </c>
      <c r="S46" s="11">
        <f t="shared" si="7"/>
        <v>1</v>
      </c>
      <c r="T46" t="str">
        <f t="shared" si="8"/>
        <v>إضافى كامل</v>
      </c>
    </row>
    <row r="47" spans="1:20" x14ac:dyDescent="0.25">
      <c r="A47">
        <v>9</v>
      </c>
      <c r="B47">
        <v>2063</v>
      </c>
      <c r="C47" t="s">
        <v>33</v>
      </c>
      <c r="D47" s="8">
        <v>45612</v>
      </c>
      <c r="E47" t="s">
        <v>24</v>
      </c>
      <c r="F47">
        <v>1</v>
      </c>
      <c r="G47" s="9" t="s">
        <v>22</v>
      </c>
      <c r="H47" s="10"/>
      <c r="I47" s="12">
        <v>0.34865740740740742</v>
      </c>
      <c r="J47" s="12">
        <v>0.5859375</v>
      </c>
      <c r="K47" s="3" t="str">
        <f t="shared" si="11"/>
        <v/>
      </c>
      <c r="L47" s="11">
        <f t="shared" si="0"/>
        <v>1</v>
      </c>
      <c r="M47" s="11">
        <f t="shared" si="1"/>
        <v>1</v>
      </c>
      <c r="N47" s="11">
        <f t="shared" si="2"/>
        <v>1</v>
      </c>
      <c r="O47" s="11">
        <f t="shared" si="3"/>
        <v>0</v>
      </c>
      <c r="P47" s="11">
        <f t="shared" si="4"/>
        <v>1</v>
      </c>
      <c r="Q47" s="11">
        <f t="shared" si="5"/>
        <v>0</v>
      </c>
      <c r="R47" s="11">
        <f t="shared" si="6"/>
        <v>0</v>
      </c>
      <c r="S47" s="11">
        <f t="shared" si="7"/>
        <v>1</v>
      </c>
      <c r="T47" t="str">
        <f t="shared" si="8"/>
        <v>إضافى كامل</v>
      </c>
    </row>
    <row r="48" spans="1:20" x14ac:dyDescent="0.25">
      <c r="A48">
        <v>9</v>
      </c>
      <c r="B48">
        <v>2063</v>
      </c>
      <c r="C48" t="s">
        <v>33</v>
      </c>
      <c r="D48" s="8">
        <v>45613</v>
      </c>
      <c r="E48" t="s">
        <v>26</v>
      </c>
      <c r="F48">
        <v>1</v>
      </c>
      <c r="G48" s="9" t="s">
        <v>22</v>
      </c>
      <c r="H48" s="10"/>
      <c r="I48" s="12">
        <v>0.36020833333333335</v>
      </c>
      <c r="J48" s="12">
        <v>0.58530092592592597</v>
      </c>
      <c r="K48" s="3" t="str">
        <f t="shared" si="11"/>
        <v/>
      </c>
      <c r="L48" s="11">
        <f t="shared" si="0"/>
        <v>1</v>
      </c>
      <c r="M48" s="11">
        <f t="shared" si="1"/>
        <v>1</v>
      </c>
      <c r="N48" s="11">
        <f t="shared" si="2"/>
        <v>1</v>
      </c>
      <c r="O48" s="11">
        <f t="shared" si="3"/>
        <v>0</v>
      </c>
      <c r="P48" s="11">
        <f t="shared" si="4"/>
        <v>1</v>
      </c>
      <c r="Q48" s="11">
        <f t="shared" si="5"/>
        <v>0</v>
      </c>
      <c r="R48" s="11">
        <f t="shared" si="6"/>
        <v>0</v>
      </c>
      <c r="S48" s="11">
        <f t="shared" si="7"/>
        <v>1</v>
      </c>
      <c r="T48" t="str">
        <f t="shared" si="8"/>
        <v>إضافى كامل</v>
      </c>
    </row>
    <row r="49" spans="1:20" x14ac:dyDescent="0.25">
      <c r="A49">
        <v>9</v>
      </c>
      <c r="B49">
        <v>2063</v>
      </c>
      <c r="C49" t="s">
        <v>33</v>
      </c>
      <c r="D49" s="8">
        <v>45614</v>
      </c>
      <c r="E49" t="s">
        <v>27</v>
      </c>
      <c r="F49">
        <v>1</v>
      </c>
      <c r="G49" s="9" t="s">
        <v>22</v>
      </c>
      <c r="H49" s="10"/>
      <c r="K49" s="3" t="s">
        <v>25</v>
      </c>
      <c r="L49" s="11">
        <f t="shared" si="0"/>
        <v>1</v>
      </c>
      <c r="M49" s="11">
        <f t="shared" si="1"/>
        <v>1</v>
      </c>
      <c r="N49" s="11">
        <f t="shared" si="2"/>
        <v>1</v>
      </c>
      <c r="O49" s="11">
        <f t="shared" si="3"/>
        <v>0</v>
      </c>
      <c r="P49" s="11">
        <f t="shared" si="4"/>
        <v>1</v>
      </c>
      <c r="Q49" s="11">
        <f t="shared" si="5"/>
        <v>0</v>
      </c>
      <c r="R49" s="11">
        <f t="shared" si="6"/>
        <v>0</v>
      </c>
      <c r="S49" s="11">
        <f t="shared" si="7"/>
        <v>1</v>
      </c>
      <c r="T49" t="str">
        <f t="shared" si="8"/>
        <v>إضافى كامل</v>
      </c>
    </row>
    <row r="50" spans="1:20" x14ac:dyDescent="0.25">
      <c r="A50">
        <v>9</v>
      </c>
      <c r="B50">
        <v>2063</v>
      </c>
      <c r="C50" t="s">
        <v>33</v>
      </c>
      <c r="D50" s="8">
        <v>45615</v>
      </c>
      <c r="E50" t="s">
        <v>28</v>
      </c>
      <c r="F50">
        <v>1</v>
      </c>
      <c r="G50" s="9" t="s">
        <v>22</v>
      </c>
      <c r="H50" s="10"/>
      <c r="I50" s="12">
        <v>0.37381944444444443</v>
      </c>
      <c r="J50" s="12">
        <v>0.58550925925925923</v>
      </c>
      <c r="K50" s="3" t="str">
        <f t="shared" si="11"/>
        <v/>
      </c>
      <c r="L50" s="11">
        <f t="shared" si="0"/>
        <v>1</v>
      </c>
      <c r="M50" s="11">
        <f t="shared" si="1"/>
        <v>1</v>
      </c>
      <c r="N50" s="11">
        <f t="shared" si="2"/>
        <v>1</v>
      </c>
      <c r="O50" s="11">
        <f t="shared" si="3"/>
        <v>0</v>
      </c>
      <c r="P50" s="11">
        <f t="shared" si="4"/>
        <v>1</v>
      </c>
      <c r="Q50" s="11">
        <f t="shared" si="5"/>
        <v>0</v>
      </c>
      <c r="R50" s="11">
        <f t="shared" si="6"/>
        <v>0</v>
      </c>
      <c r="S50" s="11">
        <f t="shared" si="7"/>
        <v>1</v>
      </c>
      <c r="T50" t="str">
        <f t="shared" si="8"/>
        <v>إضافى كامل</v>
      </c>
    </row>
    <row r="51" spans="1:20" x14ac:dyDescent="0.25">
      <c r="A51">
        <v>9</v>
      </c>
      <c r="B51">
        <v>2063</v>
      </c>
      <c r="C51" t="s">
        <v>33</v>
      </c>
      <c r="D51" s="8">
        <v>45616</v>
      </c>
      <c r="E51" t="s">
        <v>29</v>
      </c>
      <c r="F51">
        <v>1</v>
      </c>
      <c r="G51" s="9" t="s">
        <v>22</v>
      </c>
      <c r="H51" s="10"/>
      <c r="I51" s="12">
        <v>0.36951388888888886</v>
      </c>
      <c r="J51" s="12">
        <v>0.58423611111111107</v>
      </c>
      <c r="K51" s="3" t="str">
        <f t="shared" si="11"/>
        <v/>
      </c>
      <c r="L51" s="11">
        <f t="shared" si="0"/>
        <v>1</v>
      </c>
      <c r="M51" s="11">
        <f t="shared" si="1"/>
        <v>1</v>
      </c>
      <c r="N51" s="11">
        <f t="shared" si="2"/>
        <v>1</v>
      </c>
      <c r="O51" s="11">
        <f t="shared" si="3"/>
        <v>0</v>
      </c>
      <c r="P51" s="11">
        <f t="shared" si="4"/>
        <v>1</v>
      </c>
      <c r="Q51" s="11">
        <f t="shared" si="5"/>
        <v>0</v>
      </c>
      <c r="R51" s="11">
        <f t="shared" si="6"/>
        <v>0</v>
      </c>
      <c r="S51" s="11">
        <f t="shared" si="7"/>
        <v>1</v>
      </c>
      <c r="T51" t="str">
        <f t="shared" si="8"/>
        <v>إضافى كامل</v>
      </c>
    </row>
    <row r="52" spans="1:20" x14ac:dyDescent="0.25">
      <c r="A52">
        <v>9</v>
      </c>
      <c r="B52">
        <v>2063</v>
      </c>
      <c r="C52" t="s">
        <v>33</v>
      </c>
      <c r="D52" s="8">
        <v>45617</v>
      </c>
      <c r="E52" t="s">
        <v>30</v>
      </c>
      <c r="F52">
        <v>1</v>
      </c>
      <c r="G52" s="9" t="s">
        <v>22</v>
      </c>
      <c r="H52" s="10"/>
      <c r="I52" s="12">
        <v>0.44876157407407408</v>
      </c>
      <c r="J52" s="12">
        <v>0.58454861111111112</v>
      </c>
      <c r="K52" s="3" t="str">
        <f t="shared" si="11"/>
        <v>إذن ص</v>
      </c>
      <c r="L52" s="11">
        <f t="shared" si="0"/>
        <v>1</v>
      </c>
      <c r="M52" s="11">
        <f t="shared" si="1"/>
        <v>1</v>
      </c>
      <c r="N52" s="11">
        <f t="shared" si="2"/>
        <v>1</v>
      </c>
      <c r="O52" s="11">
        <f t="shared" si="3"/>
        <v>0</v>
      </c>
      <c r="P52" s="11">
        <f t="shared" si="4"/>
        <v>1</v>
      </c>
      <c r="Q52" s="11">
        <f t="shared" si="5"/>
        <v>0</v>
      </c>
      <c r="R52" s="11">
        <f t="shared" si="6"/>
        <v>0</v>
      </c>
      <c r="S52" s="11">
        <f t="shared" si="7"/>
        <v>1</v>
      </c>
      <c r="T52" t="str">
        <f t="shared" si="8"/>
        <v>إضافى كامل</v>
      </c>
    </row>
    <row r="53" spans="1:20" x14ac:dyDescent="0.25">
      <c r="A53">
        <v>9</v>
      </c>
      <c r="B53">
        <v>2063</v>
      </c>
      <c r="C53" t="s">
        <v>33</v>
      </c>
      <c r="D53" s="8">
        <v>45618</v>
      </c>
      <c r="E53" t="s">
        <v>21</v>
      </c>
      <c r="F53">
        <v>1</v>
      </c>
      <c r="G53" s="9" t="s">
        <v>22</v>
      </c>
      <c r="H53" s="10"/>
      <c r="K53" s="3" t="str">
        <f t="shared" si="11"/>
        <v/>
      </c>
      <c r="L53" s="11">
        <f t="shared" si="0"/>
        <v>1</v>
      </c>
      <c r="M53" s="11">
        <f t="shared" si="1"/>
        <v>1</v>
      </c>
      <c r="N53" s="11">
        <f t="shared" si="2"/>
        <v>0</v>
      </c>
      <c r="O53" s="11">
        <f t="shared" si="3"/>
        <v>0</v>
      </c>
      <c r="P53" s="11">
        <f t="shared" si="4"/>
        <v>0</v>
      </c>
      <c r="Q53" s="11">
        <f t="shared" si="5"/>
        <v>0</v>
      </c>
      <c r="R53" s="11">
        <f t="shared" si="6"/>
        <v>0</v>
      </c>
      <c r="S53" s="11">
        <f t="shared" si="7"/>
        <v>1</v>
      </c>
      <c r="T53" t="str">
        <f t="shared" si="8"/>
        <v>إضافى كامل</v>
      </c>
    </row>
    <row r="54" spans="1:20" x14ac:dyDescent="0.25">
      <c r="A54">
        <v>9</v>
      </c>
      <c r="B54">
        <v>2063</v>
      </c>
      <c r="C54" t="s">
        <v>33</v>
      </c>
      <c r="D54" s="8">
        <v>45619</v>
      </c>
      <c r="E54" t="s">
        <v>24</v>
      </c>
      <c r="F54">
        <v>1</v>
      </c>
      <c r="G54" s="9" t="s">
        <v>22</v>
      </c>
      <c r="H54" s="10"/>
      <c r="K54" s="3" t="s">
        <v>25</v>
      </c>
      <c r="L54" s="11">
        <f t="shared" si="0"/>
        <v>1</v>
      </c>
      <c r="M54" s="11">
        <f t="shared" si="1"/>
        <v>1</v>
      </c>
      <c r="N54" s="11">
        <f t="shared" si="2"/>
        <v>0</v>
      </c>
      <c r="O54" s="11">
        <f t="shared" si="3"/>
        <v>0</v>
      </c>
      <c r="P54" s="11">
        <f t="shared" si="4"/>
        <v>0</v>
      </c>
      <c r="Q54" s="11">
        <f t="shared" si="5"/>
        <v>0</v>
      </c>
      <c r="R54" s="11">
        <f t="shared" si="6"/>
        <v>0</v>
      </c>
      <c r="S54" s="11">
        <f t="shared" si="7"/>
        <v>1</v>
      </c>
      <c r="T54" t="str">
        <f t="shared" si="8"/>
        <v>إضافى كامل</v>
      </c>
    </row>
    <row r="55" spans="1:20" x14ac:dyDescent="0.25">
      <c r="A55">
        <v>9</v>
      </c>
      <c r="B55">
        <v>2063</v>
      </c>
      <c r="C55" t="s">
        <v>33</v>
      </c>
      <c r="D55" s="8">
        <v>45620</v>
      </c>
      <c r="E55" t="s">
        <v>26</v>
      </c>
      <c r="F55">
        <v>1</v>
      </c>
      <c r="G55" s="9" t="s">
        <v>22</v>
      </c>
      <c r="H55" s="10"/>
      <c r="I55" s="12">
        <v>0.36498842592592595</v>
      </c>
      <c r="J55" s="12">
        <v>0.58531250000000001</v>
      </c>
      <c r="K55" s="3" t="str">
        <f t="shared" si="11"/>
        <v/>
      </c>
      <c r="L55" s="11">
        <f t="shared" si="0"/>
        <v>1</v>
      </c>
      <c r="M55" s="11">
        <f t="shared" si="1"/>
        <v>1</v>
      </c>
      <c r="N55" s="11">
        <f t="shared" si="2"/>
        <v>0</v>
      </c>
      <c r="O55" s="11">
        <f t="shared" si="3"/>
        <v>0</v>
      </c>
      <c r="P55" s="11">
        <f t="shared" si="4"/>
        <v>0</v>
      </c>
      <c r="Q55" s="11">
        <f t="shared" si="5"/>
        <v>0</v>
      </c>
      <c r="R55" s="11">
        <f t="shared" si="6"/>
        <v>0</v>
      </c>
      <c r="S55" s="11">
        <f t="shared" si="7"/>
        <v>1</v>
      </c>
      <c r="T55" t="str">
        <f t="shared" si="8"/>
        <v>إضافى كامل</v>
      </c>
    </row>
    <row r="56" spans="1:20" x14ac:dyDescent="0.25">
      <c r="A56">
        <v>9</v>
      </c>
      <c r="B56">
        <v>2063</v>
      </c>
      <c r="C56" t="s">
        <v>33</v>
      </c>
      <c r="D56" s="8">
        <v>45621</v>
      </c>
      <c r="E56" t="s">
        <v>27</v>
      </c>
      <c r="F56">
        <v>1</v>
      </c>
      <c r="G56" s="9" t="s">
        <v>22</v>
      </c>
      <c r="H56" s="10"/>
      <c r="I56" s="12">
        <v>0.36525462962962962</v>
      </c>
      <c r="J56" s="12">
        <v>0.58361111111111108</v>
      </c>
      <c r="K56" s="3" t="str">
        <f t="shared" si="11"/>
        <v/>
      </c>
      <c r="L56" s="11">
        <f t="shared" si="0"/>
        <v>1</v>
      </c>
      <c r="M56" s="11">
        <f t="shared" si="1"/>
        <v>1</v>
      </c>
      <c r="N56" s="11">
        <f t="shared" si="2"/>
        <v>0</v>
      </c>
      <c r="O56" s="11">
        <f t="shared" si="3"/>
        <v>0</v>
      </c>
      <c r="P56" s="11">
        <f t="shared" si="4"/>
        <v>0</v>
      </c>
      <c r="Q56" s="11">
        <f t="shared" si="5"/>
        <v>0</v>
      </c>
      <c r="R56" s="11">
        <f t="shared" si="6"/>
        <v>0</v>
      </c>
      <c r="S56" s="11">
        <f t="shared" si="7"/>
        <v>1</v>
      </c>
      <c r="T56" t="str">
        <f t="shared" si="8"/>
        <v>إضافى كامل</v>
      </c>
    </row>
    <row r="57" spans="1:20" x14ac:dyDescent="0.25">
      <c r="A57">
        <v>9</v>
      </c>
      <c r="B57">
        <v>2063</v>
      </c>
      <c r="C57" t="s">
        <v>33</v>
      </c>
      <c r="D57" s="8">
        <v>45622</v>
      </c>
      <c r="E57" t="s">
        <v>28</v>
      </c>
      <c r="F57">
        <v>1</v>
      </c>
      <c r="G57" s="9" t="s">
        <v>22</v>
      </c>
      <c r="H57" s="10"/>
      <c r="K57" s="3" t="str">
        <f t="shared" si="11"/>
        <v>غائب</v>
      </c>
      <c r="L57" s="11">
        <f t="shared" si="0"/>
        <v>0</v>
      </c>
      <c r="M57" s="11">
        <f t="shared" si="1"/>
        <v>1</v>
      </c>
      <c r="N57" s="11">
        <f t="shared" si="2"/>
        <v>0</v>
      </c>
      <c r="O57" s="11">
        <f t="shared" si="3"/>
        <v>0</v>
      </c>
      <c r="P57" s="11">
        <f t="shared" si="4"/>
        <v>0</v>
      </c>
      <c r="Q57" s="11">
        <f t="shared" si="5"/>
        <v>0</v>
      </c>
      <c r="R57" s="11">
        <f t="shared" si="6"/>
        <v>0</v>
      </c>
      <c r="S57" s="11">
        <f t="shared" si="7"/>
        <v>1</v>
      </c>
      <c r="T57" t="str">
        <f t="shared" si="8"/>
        <v>إضافى كامل</v>
      </c>
    </row>
    <row r="58" spans="1:20" x14ac:dyDescent="0.25">
      <c r="A58">
        <v>9</v>
      </c>
      <c r="B58">
        <v>2063</v>
      </c>
      <c r="C58" t="s">
        <v>33</v>
      </c>
      <c r="D58" s="8">
        <v>45623</v>
      </c>
      <c r="E58" t="s">
        <v>29</v>
      </c>
      <c r="F58">
        <v>1</v>
      </c>
      <c r="G58" s="9" t="s">
        <v>22</v>
      </c>
      <c r="H58" s="10"/>
      <c r="I58" s="12">
        <v>0.37550925925925926</v>
      </c>
      <c r="J58" s="12">
        <v>0.58528935185185182</v>
      </c>
      <c r="K58" s="3" t="str">
        <f t="shared" si="11"/>
        <v/>
      </c>
      <c r="L58" s="11">
        <f t="shared" si="0"/>
        <v>1</v>
      </c>
      <c r="M58" s="11">
        <f t="shared" si="1"/>
        <v>0</v>
      </c>
      <c r="N58" s="11">
        <f t="shared" si="2"/>
        <v>0</v>
      </c>
      <c r="O58" s="11">
        <f t="shared" si="3"/>
        <v>0</v>
      </c>
      <c r="P58" s="11">
        <f t="shared" si="4"/>
        <v>0</v>
      </c>
      <c r="Q58" s="11">
        <f t="shared" si="5"/>
        <v>0</v>
      </c>
      <c r="R58" s="11">
        <f t="shared" si="6"/>
        <v>0</v>
      </c>
      <c r="S58" s="11">
        <f t="shared" si="7"/>
        <v>0</v>
      </c>
      <c r="T58" t="str">
        <f t="shared" si="8"/>
        <v>إضافى كامل</v>
      </c>
    </row>
    <row r="59" spans="1:20" x14ac:dyDescent="0.25">
      <c r="A59">
        <v>9</v>
      </c>
      <c r="B59">
        <v>2063</v>
      </c>
      <c r="C59" t="s">
        <v>33</v>
      </c>
      <c r="D59" s="8">
        <v>45624</v>
      </c>
      <c r="E59" t="s">
        <v>30</v>
      </c>
      <c r="F59">
        <v>1</v>
      </c>
      <c r="G59" s="9" t="s">
        <v>22</v>
      </c>
      <c r="H59" s="10"/>
      <c r="I59" s="12">
        <v>0.36487268518518517</v>
      </c>
      <c r="J59" s="12">
        <v>0.58407407407407408</v>
      </c>
      <c r="K59" s="3" t="str">
        <f t="shared" si="11"/>
        <v/>
      </c>
      <c r="L59" s="11">
        <f t="shared" si="0"/>
        <v>1</v>
      </c>
      <c r="M59" s="11">
        <f t="shared" si="1"/>
        <v>0</v>
      </c>
      <c r="N59" s="11">
        <f t="shared" si="2"/>
        <v>0</v>
      </c>
      <c r="O59" s="11">
        <f t="shared" si="3"/>
        <v>0</v>
      </c>
      <c r="P59" s="11">
        <f t="shared" si="4"/>
        <v>0</v>
      </c>
      <c r="Q59" s="11">
        <f t="shared" si="5"/>
        <v>0</v>
      </c>
      <c r="R59" s="11">
        <f t="shared" si="6"/>
        <v>0</v>
      </c>
      <c r="S59" s="11">
        <f t="shared" si="7"/>
        <v>0</v>
      </c>
      <c r="T59" t="str">
        <f t="shared" si="8"/>
        <v>إضافى كامل</v>
      </c>
    </row>
    <row r="60" spans="1:20" x14ac:dyDescent="0.25">
      <c r="A60">
        <v>9</v>
      </c>
      <c r="B60">
        <v>2063</v>
      </c>
      <c r="C60" t="s">
        <v>33</v>
      </c>
      <c r="D60" s="8">
        <v>45625</v>
      </c>
      <c r="E60" t="s">
        <v>21</v>
      </c>
      <c r="F60">
        <v>1</v>
      </c>
      <c r="G60" s="9" t="s">
        <v>22</v>
      </c>
      <c r="H60" s="10"/>
      <c r="K60" s="3" t="str">
        <f t="shared" si="11"/>
        <v/>
      </c>
      <c r="L60" s="11">
        <f t="shared" si="0"/>
        <v>1</v>
      </c>
      <c r="M60" s="11">
        <f t="shared" si="1"/>
        <v>0</v>
      </c>
      <c r="N60" s="11">
        <f t="shared" si="2"/>
        <v>0</v>
      </c>
      <c r="O60" s="11">
        <f t="shared" si="3"/>
        <v>0</v>
      </c>
      <c r="P60" s="11">
        <f t="shared" si="4"/>
        <v>0</v>
      </c>
      <c r="Q60" s="11">
        <f t="shared" si="5"/>
        <v>0</v>
      </c>
      <c r="R60" s="11">
        <f t="shared" si="6"/>
        <v>0</v>
      </c>
      <c r="S60" s="11">
        <f t="shared" si="7"/>
        <v>0</v>
      </c>
      <c r="T60" t="str">
        <f t="shared" si="8"/>
        <v>إضافى كامل</v>
      </c>
    </row>
    <row r="61" spans="1:20" x14ac:dyDescent="0.25">
      <c r="A61">
        <v>9</v>
      </c>
      <c r="B61">
        <v>2063</v>
      </c>
      <c r="C61" t="s">
        <v>33</v>
      </c>
      <c r="D61" s="8">
        <v>45626</v>
      </c>
      <c r="E61" t="s">
        <v>24</v>
      </c>
      <c r="F61">
        <v>1</v>
      </c>
      <c r="G61" s="9" t="s">
        <v>22</v>
      </c>
      <c r="H61" s="10"/>
      <c r="I61" s="12">
        <v>0.36410879629629628</v>
      </c>
      <c r="J61" s="12">
        <v>0.58429398148148148</v>
      </c>
      <c r="K61" s="3" t="str">
        <f t="shared" si="11"/>
        <v/>
      </c>
      <c r="L61" s="11">
        <f t="shared" si="0"/>
        <v>1</v>
      </c>
      <c r="M61" s="11">
        <f t="shared" si="1"/>
        <v>0</v>
      </c>
      <c r="N61" s="11">
        <f t="shared" si="2"/>
        <v>0</v>
      </c>
      <c r="O61" s="11">
        <f t="shared" si="3"/>
        <v>0</v>
      </c>
      <c r="P61" s="11">
        <f t="shared" si="4"/>
        <v>0</v>
      </c>
      <c r="Q61" s="11">
        <f t="shared" si="5"/>
        <v>0</v>
      </c>
      <c r="R61" s="11">
        <f t="shared" si="6"/>
        <v>0</v>
      </c>
      <c r="S61" s="11">
        <f t="shared" si="7"/>
        <v>0</v>
      </c>
      <c r="T61" t="str">
        <f t="shared" si="8"/>
        <v>إضافى كامل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Fara7 Sherif</dc:creator>
  <cp:lastModifiedBy>Fara7 Sherif</cp:lastModifiedBy>
  <dcterms:created xsi:type="dcterms:W3CDTF">2025-04-22T19:38:03Z</dcterms:created>
  <dcterms:modified xsi:type="dcterms:W3CDTF">2025-05-06T13:30:03Z</dcterms:modified>
</cp:coreProperties>
</file>