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olina.lonne\Dropbox\consultora\CLIENTES\TDI\TDI SRL\Impuestos\Facturas emitidas\12-2024\"/>
    </mc:Choice>
  </mc:AlternateContent>
  <xr:revisionPtr revIDLastSave="0" documentId="8_{8F1F8890-0AB8-4320-A8F9-95C1B88BDDC9}" xr6:coauthVersionLast="47" xr6:coauthVersionMax="47" xr10:uidLastSave="{00000000-0000-0000-0000-000000000000}"/>
  <bookViews>
    <workbookView xWindow="-120" yWindow="-120" windowWidth="20730" windowHeight="11040" xr2:uid="{9E641142-9AE3-40C8-A913-B70ACF79E23F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E24" i="1"/>
  <c r="E22" i="1"/>
  <c r="E21" i="1"/>
  <c r="E20" i="1" l="1"/>
  <c r="E18" i="1"/>
  <c r="E17" i="1"/>
  <c r="E16" i="1"/>
  <c r="E13" i="1"/>
</calcChain>
</file>

<file path=xl/sharedStrings.xml><?xml version="1.0" encoding="utf-8"?>
<sst xmlns="http://schemas.openxmlformats.org/spreadsheetml/2006/main" count="45" uniqueCount="33">
  <si>
    <t>Fecha de Pago</t>
  </si>
  <si>
    <t>Doc. SAP/Doc. Ref.</t>
  </si>
  <si>
    <t>Tipo Doc.</t>
  </si>
  <si>
    <t>Referencia</t>
  </si>
  <si>
    <t>Monto</t>
  </si>
  <si>
    <t>Retenciones</t>
  </si>
  <si>
    <t>Moneda Doc</t>
  </si>
  <si>
    <t>Ref.fact.</t>
  </si>
  <si>
    <t>Fecha de Entrada</t>
  </si>
  <si>
    <t>Importe del pago</t>
  </si>
  <si>
    <t>Fecha de Vencimiento</t>
  </si>
  <si>
    <t>Soc.</t>
  </si>
  <si>
    <t>Nombre del Banco</t>
  </si>
  <si>
    <t>Sucursal del banco</t>
  </si>
  <si>
    <t>2000000971</t>
  </si>
  <si>
    <t>Pago</t>
  </si>
  <si>
    <t>Pesos</t>
  </si>
  <si>
    <t>0620</t>
  </si>
  <si>
    <t>1000516458</t>
  </si>
  <si>
    <t>Ajuste</t>
  </si>
  <si>
    <t>1101-00009359</t>
  </si>
  <si>
    <t>Total</t>
  </si>
  <si>
    <t>2000004981</t>
  </si>
  <si>
    <t>1000520563</t>
  </si>
  <si>
    <t>Factura</t>
  </si>
  <si>
    <t>0001A00000004</t>
  </si>
  <si>
    <t>Dólar USA</t>
  </si>
  <si>
    <t>Salta WTH Tax Reimbursement</t>
  </si>
  <si>
    <t xml:space="preserve">Salta WTH Tax </t>
  </si>
  <si>
    <t>VAT</t>
  </si>
  <si>
    <t>Fc Nov 2024</t>
  </si>
  <si>
    <t>Corporate Tax</t>
  </si>
  <si>
    <t>again they did bad the Salta WTH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</si>
</sst>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#,##0.0000"/>
  </numFmts>
  <fonts count="19" x14ac:knownFonts="1">
    <font>
      <sz val="10"/>
      <name val="Arial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18" fillId="0" borderId="0" xfId="0" applyFont="1"/>
    <xf numFmtId="0" fontId="0" fillId="0" borderId="0" xfId="0" applyFont="1"/>
    <xf numFmtId="0" fontId="0" fillId="33" borderId="10" xfId="0" applyFont="1" applyFill="1" applyBorder="1"/>
    <xf numFmtId="14" fontId="0" fillId="0" borderId="0" xfId="0" applyNumberFormat="1" applyFont="1" applyAlignment="1">
      <alignment horizontal="right"/>
    </xf>
    <xf numFmtId="168" fontId="0" fillId="0" borderId="0" xfId="0" applyNumberFormat="1" applyFont="1" applyAlignment="1">
      <alignment horizontal="right"/>
    </xf>
    <xf numFmtId="43" fontId="0" fillId="0" borderId="0" xfId="1" applyFont="1" applyAlignment="1">
      <alignment horizontal="right"/>
    </xf>
    <xf numFmtId="43" fontId="18" fillId="0" borderId="0" xfId="0" applyNumberFormat="1" applyFont="1"/>
    <xf numFmtId="43" fontId="18" fillId="0" borderId="0" xfId="1" applyFon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CEFD0-B020-4E48-B8B4-58F49065A078}">
  <dimension ref="A1:N24"/>
  <sheetViews>
    <sheetView tabSelected="1" workbookViewId="0">
      <selection activeCell="G25" sqref="G25"/>
    </sheetView>
  </sheetViews>
  <sheetFormatPr baseColWidth="10" defaultRowHeight="12.75" x14ac:dyDescent="0.2"/>
  <cols>
    <col min="1" max="1" width="13.5703125" bestFit="1" customWidth="1"/>
    <col min="2" max="2" width="17.7109375" bestFit="1" customWidth="1"/>
    <col min="3" max="3" width="8.85546875" bestFit="1" customWidth="1"/>
    <col min="4" max="4" width="14.28515625" bestFit="1" customWidth="1"/>
    <col min="5" max="6" width="14.85546875" bestFit="1" customWidth="1"/>
    <col min="8" max="8" width="7.85546875" bestFit="1" customWidth="1"/>
    <col min="9" max="10" width="15.7109375" bestFit="1" customWidth="1"/>
    <col min="11" max="11" width="19.7109375" bestFit="1" customWidth="1"/>
    <col min="12" max="12" width="5" bestFit="1" customWidth="1"/>
    <col min="13" max="13" width="16.42578125" bestFit="1" customWidth="1"/>
    <col min="14" max="14" width="17" bestFit="1" customWidth="1"/>
  </cols>
  <sheetData>
    <row r="1" spans="1:1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">
      <c r="A2" s="3">
        <v>45659</v>
      </c>
      <c r="B2" s="1" t="s">
        <v>14</v>
      </c>
      <c r="C2" s="1" t="s">
        <v>15</v>
      </c>
      <c r="D2" s="1"/>
      <c r="E2" s="5">
        <v>56604773.82</v>
      </c>
      <c r="F2" s="5">
        <v>66429179.039999999</v>
      </c>
      <c r="G2" s="1" t="s">
        <v>16</v>
      </c>
      <c r="H2" s="1"/>
      <c r="I2" s="3">
        <v>45659</v>
      </c>
      <c r="J2" s="4">
        <v>56604773.82</v>
      </c>
      <c r="K2" s="3"/>
      <c r="L2" s="1" t="s">
        <v>17</v>
      </c>
      <c r="M2" s="1"/>
      <c r="N2" s="1"/>
    </row>
    <row r="3" spans="1:14" x14ac:dyDescent="0.2">
      <c r="A3" s="3"/>
      <c r="B3" s="1" t="s">
        <v>18</v>
      </c>
      <c r="C3" s="1" t="s">
        <v>19</v>
      </c>
      <c r="D3" s="1" t="s">
        <v>20</v>
      </c>
      <c r="E3" s="5">
        <v>123033952.86</v>
      </c>
      <c r="F3" s="5">
        <v>0</v>
      </c>
      <c r="G3" s="1" t="s">
        <v>16</v>
      </c>
      <c r="H3" s="1"/>
      <c r="I3" s="3">
        <v>45649</v>
      </c>
      <c r="J3" s="4">
        <v>0</v>
      </c>
      <c r="K3" s="3">
        <v>45659</v>
      </c>
      <c r="L3" s="1" t="s">
        <v>17</v>
      </c>
      <c r="M3" s="1"/>
      <c r="N3" s="1"/>
    </row>
    <row r="4" spans="1:14" x14ac:dyDescent="0.2">
      <c r="A4" s="3"/>
      <c r="B4" s="1"/>
      <c r="C4" s="1" t="s">
        <v>21</v>
      </c>
      <c r="D4" s="1"/>
      <c r="E4" s="5">
        <v>-123033952.86</v>
      </c>
      <c r="F4" s="5">
        <v>0</v>
      </c>
      <c r="G4" s="1" t="s">
        <v>16</v>
      </c>
      <c r="H4" s="1"/>
      <c r="I4" s="3"/>
      <c r="J4" s="4">
        <v>0</v>
      </c>
      <c r="K4" s="3"/>
      <c r="L4" s="1" t="s">
        <v>17</v>
      </c>
      <c r="M4" s="1"/>
      <c r="N4" s="1"/>
    </row>
    <row r="5" spans="1:14" x14ac:dyDescent="0.2">
      <c r="A5" s="3"/>
      <c r="B5" s="1"/>
      <c r="C5" s="1"/>
      <c r="D5" s="1"/>
      <c r="E5" s="5"/>
      <c r="F5" s="5"/>
      <c r="G5" s="1"/>
      <c r="H5" s="1"/>
      <c r="I5" s="3"/>
      <c r="J5" s="4"/>
      <c r="K5" s="3"/>
      <c r="L5" s="1"/>
      <c r="M5" s="1"/>
      <c r="N5" s="1"/>
    </row>
    <row r="6" spans="1:14" x14ac:dyDescent="0.2">
      <c r="A6" s="3">
        <v>45672</v>
      </c>
      <c r="B6" s="1" t="s">
        <v>22</v>
      </c>
      <c r="C6" s="1" t="s">
        <v>15</v>
      </c>
      <c r="D6" s="1"/>
      <c r="E6" s="5">
        <v>533318401.38999999</v>
      </c>
      <c r="F6" s="5">
        <v>121157907.79000001</v>
      </c>
      <c r="G6" s="1" t="s">
        <v>16</v>
      </c>
      <c r="H6" s="1"/>
      <c r="I6" s="3">
        <v>45672</v>
      </c>
      <c r="J6" s="4">
        <v>533318401.38999999</v>
      </c>
      <c r="K6" s="3"/>
      <c r="L6" s="1" t="s">
        <v>17</v>
      </c>
      <c r="M6" s="1"/>
      <c r="N6" s="1"/>
    </row>
    <row r="7" spans="1:14" x14ac:dyDescent="0.2">
      <c r="A7" s="3"/>
      <c r="B7" s="1" t="s">
        <v>23</v>
      </c>
      <c r="C7" s="1" t="s">
        <v>24</v>
      </c>
      <c r="D7" s="1" t="s">
        <v>25</v>
      </c>
      <c r="E7" s="5">
        <v>654476309.17999995</v>
      </c>
      <c r="F7" s="5">
        <v>0</v>
      </c>
      <c r="G7" s="1" t="s">
        <v>26</v>
      </c>
      <c r="H7" s="1"/>
      <c r="I7" s="3">
        <v>45643</v>
      </c>
      <c r="J7" s="4">
        <v>0</v>
      </c>
      <c r="K7" s="3">
        <v>45673</v>
      </c>
      <c r="L7" s="1" t="s">
        <v>17</v>
      </c>
      <c r="M7" s="1"/>
      <c r="N7" s="1"/>
    </row>
    <row r="8" spans="1:14" x14ac:dyDescent="0.2">
      <c r="A8" s="3"/>
      <c r="B8" s="1"/>
      <c r="C8" s="1" t="s">
        <v>21</v>
      </c>
      <c r="D8" s="1"/>
      <c r="E8" s="5">
        <v>-654476309.17999995</v>
      </c>
      <c r="F8" s="5">
        <v>0</v>
      </c>
      <c r="G8" s="1" t="s">
        <v>16</v>
      </c>
      <c r="H8" s="1"/>
      <c r="I8" s="3"/>
      <c r="J8" s="4">
        <v>0</v>
      </c>
      <c r="K8" s="3"/>
      <c r="L8" s="1" t="s">
        <v>17</v>
      </c>
      <c r="M8" s="1"/>
      <c r="N8" s="1"/>
    </row>
    <row r="13" spans="1:14" x14ac:dyDescent="0.2">
      <c r="E13" s="6">
        <f>+E2</f>
        <v>56604773.82</v>
      </c>
      <c r="F13" s="1" t="s">
        <v>27</v>
      </c>
    </row>
    <row r="16" spans="1:14" x14ac:dyDescent="0.2">
      <c r="D16" s="1" t="s">
        <v>30</v>
      </c>
      <c r="E16" s="6">
        <f>528987.3*1022.5</f>
        <v>540889514.25</v>
      </c>
    </row>
    <row r="17" spans="4:7" x14ac:dyDescent="0.2">
      <c r="D17" s="1" t="s">
        <v>29</v>
      </c>
      <c r="E17" s="6">
        <f>+E16*0.21</f>
        <v>113586797.99249999</v>
      </c>
    </row>
    <row r="18" spans="4:7" x14ac:dyDescent="0.2">
      <c r="D18" s="1"/>
      <c r="E18" s="6">
        <f>SUM(E16:E17)</f>
        <v>654476312.24249995</v>
      </c>
    </row>
    <row r="20" spans="4:7" x14ac:dyDescent="0.2">
      <c r="D20" s="1" t="s">
        <v>28</v>
      </c>
      <c r="E20" s="7">
        <f>-E16*1.8%</f>
        <v>-9736011.256500002</v>
      </c>
    </row>
    <row r="21" spans="4:7" x14ac:dyDescent="0.2">
      <c r="D21" s="1" t="s">
        <v>29</v>
      </c>
      <c r="E21" s="7">
        <f>-E16*0.168</f>
        <v>-90869438.394000009</v>
      </c>
    </row>
    <row r="22" spans="4:7" x14ac:dyDescent="0.2">
      <c r="D22" s="1" t="s">
        <v>31</v>
      </c>
      <c r="E22" s="7">
        <f>-E16*2%</f>
        <v>-10817790.285</v>
      </c>
    </row>
    <row r="24" spans="4:7" x14ac:dyDescent="0.2">
      <c r="E24" s="6">
        <f>+E18+E20+E21+E22</f>
        <v>543053072.30699992</v>
      </c>
      <c r="F24" s="6">
        <f>+E24-E6</f>
        <v>9734670.9169999361</v>
      </c>
      <c r="G24" s="1" t="s">
        <v>32</v>
      </c>
    </row>
  </sheetData>
  <pageMargins left="0.75" right="0.75" top="1" bottom="1" header="0.5" footer="0.5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B96C9-BDF5-4643-B7D0-55169C2C08CC}">
  <dimension ref="A1"/>
  <sheetViews>
    <sheetView workbookViewId="0"/>
  </sheetViews>
  <sheetFormatPr baseColWidth="10" defaultRowHeight="15" x14ac:dyDescent="0.2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F5113-E1C5-4AC4-B3D7-C05F1B3BE8C1}">
  <dimension ref="A1"/>
  <sheetViews>
    <sheetView workbookViewId="0"/>
  </sheetViews>
  <sheetFormatPr baseColWidth="10" defaultRowHeight="15" x14ac:dyDescent="0.25"/>
  <sheetData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67A33864C7414AA8F2891E7BCE3280" ma:contentTypeVersion="12" ma:contentTypeDescription="Crear nuevo documento." ma:contentTypeScope="" ma:versionID="5127ee167a13676ae37ae0be97a5e016">
  <xsd:schema xmlns:xsd="http://www.w3.org/2001/XMLSchema" xmlns:xs="http://www.w3.org/2001/XMLSchema" xmlns:p="http://schemas.microsoft.com/office/2006/metadata/properties" xmlns:ns2="33ec624f-1554-4388-9a46-cd76a7b4dab2" xmlns:ns3="904fceae-8fb7-4e58-bb04-8b540653c69d" targetNamespace="http://schemas.microsoft.com/office/2006/metadata/properties" ma:root="true" ma:fieldsID="9e3d2ccd544026182e946a9e8ea60fa5" ns2:_="" ns3:_="">
    <xsd:import namespace="33ec624f-1554-4388-9a46-cd76a7b4dab2"/>
    <xsd:import namespace="904fceae-8fb7-4e58-bb04-8b540653c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ec624f-1554-4388-9a46-cd76a7b4da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68063f2a-7d85-4bdd-a4c0-e5e02f6e61d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4fceae-8fb7-4e58-bb04-8b540653c69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cbfe707f-8db4-4085-aabf-6fda7084330f}" ma:internalName="TaxCatchAll" ma:showField="CatchAllData" ma:web="904fceae-8fb7-4e58-bb04-8b540653c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04fceae-8fb7-4e58-bb04-8b540653c69d" xsi:nil="true"/>
    <lcf76f155ced4ddcb4097134ff3c332f xmlns="33ec624f-1554-4388-9a46-cd76a7b4dab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2920826-8207-4188-9545-6DCF9566D8FC}"/>
</file>

<file path=customXml/itemProps2.xml><?xml version="1.0" encoding="utf-8"?>
<ds:datastoreItem xmlns:ds="http://schemas.openxmlformats.org/officeDocument/2006/customXml" ds:itemID="{A765D15B-6E4E-4A27-AD13-C322815B8C42}"/>
</file>

<file path=customXml/itemProps3.xml><?xml version="1.0" encoding="utf-8"?>
<ds:datastoreItem xmlns:ds="http://schemas.openxmlformats.org/officeDocument/2006/customXml" ds:itemID="{BE7688AA-C1C0-4539-A1E9-89BC739F72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carolina.lonne</dc:creator>
  <cp:lastModifiedBy>carolina lonne</cp:lastModifiedBy>
  <dcterms:created xsi:type="dcterms:W3CDTF">2025-01-15T15:24:59Z</dcterms:created>
  <dcterms:modified xsi:type="dcterms:W3CDTF">2025-01-15T15:25:00Z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0x0101001567A33864C7414AA8F2891E7BCE3280</vt:lpwstr>
  </property>
</Properties>
</file>