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GIT\MyEleksTubeHAX - Kopie\pre-built-firmware\"/>
    </mc:Choice>
  </mc:AlternateContent>
  <xr:revisionPtr revIDLastSave="0" documentId="13_ncr:9_{5621CF91-776F-4059-8289-1561A33B56BF}" xr6:coauthVersionLast="47" xr6:coauthVersionMax="47" xr10:uidLastSave="{00000000-0000-0000-0000-000000000000}"/>
  <bookViews>
    <workbookView xWindow="-103" yWindow="-103" windowWidth="33120" windowHeight="18120" xr2:uid="{BB3318AC-244C-4D49-A018-7A2A8D10412B}"/>
  </bookViews>
  <sheets>
    <sheet name="ptable" sheetId="2" r:id="rId1"/>
  </sheets>
  <definedNames>
    <definedName name="ExterneDaten_1" localSheetId="0" hidden="1">ptable!$A$1:$F$11</definedName>
  </definedNames>
  <calcPr calcId="0"/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4" i="2"/>
  <c r="H13" i="2" l="1"/>
  <c r="I1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FCDE9B-8648-4896-86FD-AA427BA3D71B}" keepAlive="1" name="Abfrage - ptable" description="Verbindung mit der Abfrage 'ptable' in der Arbeitsmappe." type="5" refreshedVersion="8" background="1" saveData="1">
    <dbPr connection="Provider=Microsoft.Mashup.OleDb.1;Data Source=$Workbook$;Location=ptable;Extended Properties=&quot;&quot;" command="SELECT * FROM [ptable]"/>
  </connection>
</connections>
</file>

<file path=xl/sharedStrings.xml><?xml version="1.0" encoding="utf-8"?>
<sst xmlns="http://schemas.openxmlformats.org/spreadsheetml/2006/main" count="60" uniqueCount="44">
  <si>
    <t># ESP-IDF Partition Table</t>
  </si>
  <si>
    <t>Column1</t>
  </si>
  <si>
    <t>Column2</t>
  </si>
  <si>
    <t>Column3</t>
  </si>
  <si>
    <t>Column4</t>
  </si>
  <si>
    <t>Column5</t>
  </si>
  <si>
    <t>Column6</t>
  </si>
  <si>
    <t/>
  </si>
  <si>
    <t># Name</t>
  </si>
  <si>
    <t xml:space="preserve"> Type</t>
  </si>
  <si>
    <t xml:space="preserve"> SubType</t>
  </si>
  <si>
    <t xml:space="preserve"> Offset</t>
  </si>
  <si>
    <t xml:space="preserve"> Size</t>
  </si>
  <si>
    <t xml:space="preserve"> Flags</t>
  </si>
  <si>
    <t>nvs</t>
  </si>
  <si>
    <t>data</t>
  </si>
  <si>
    <t>0x9000</t>
  </si>
  <si>
    <t>12K</t>
  </si>
  <si>
    <t>otadata</t>
  </si>
  <si>
    <t>ota</t>
  </si>
  <si>
    <t>0xc000</t>
  </si>
  <si>
    <t>8K</t>
  </si>
  <si>
    <t>phy_init</t>
  </si>
  <si>
    <t>phy</t>
  </si>
  <si>
    <t>0xe000</t>
  </si>
  <si>
    <t>4K</t>
  </si>
  <si>
    <t>ota_0</t>
  </si>
  <si>
    <t>app</t>
  </si>
  <si>
    <t>0x10000</t>
  </si>
  <si>
    <t>1216K</t>
  </si>
  <si>
    <t>ota_1</t>
  </si>
  <si>
    <t>0x140000</t>
  </si>
  <si>
    <t>fdata</t>
  </si>
  <si>
    <t>spiffs</t>
  </si>
  <si>
    <t>0x270000</t>
  </si>
  <si>
    <t>1M</t>
  </si>
  <si>
    <t>udata</t>
  </si>
  <si>
    <t>0x370000</t>
  </si>
  <si>
    <t>12560K</t>
  </si>
  <si>
    <t>web</t>
  </si>
  <si>
    <t>0xfb4000</t>
  </si>
  <si>
    <t>300K</t>
  </si>
  <si>
    <t>Column7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</si>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</sst>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7EACA4A-71AD-4C5C-9E20-FC7395E52E8C}" autoFormatId="16" applyNumberFormats="0" applyBorderFormats="0" applyFontFormats="0" applyPatternFormats="0" applyAlignmentFormats="0" applyWidthHeightFormats="0">
  <queryTableRefresh nextId="10" unboundColumnsRight="2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A728E-FC30-49EF-8C43-56CB730F4953}" name="ptable" displayName="ptable" ref="A1:H11" tableType="queryTable" totalsRowShown="0">
  <autoFilter ref="A1:H11" xr:uid="{7B9A728E-FC30-49EF-8C43-56CB730F4953}"/>
  <tableColumns count="8">
    <tableColumn id="1" xr3:uid="{1B2EE5ED-177C-4654-91D6-1E1664C73701}" uniqueName="1" name="Column1" queryTableFieldId="1" dataDxfId="7"/>
    <tableColumn id="2" xr3:uid="{27ECE684-E9AA-4DD8-9FBA-764653E960FC}" uniqueName="2" name="Column2" queryTableFieldId="2" dataDxfId="6"/>
    <tableColumn id="3" xr3:uid="{267B85D4-F673-4704-8B91-55C7FA1A79A7}" uniqueName="3" name="Column3" queryTableFieldId="3" dataDxfId="5"/>
    <tableColumn id="4" xr3:uid="{3368ECAD-217C-47DE-9E08-DF07C8E242B7}" uniqueName="4" name="Column4" queryTableFieldId="4" dataDxfId="4"/>
    <tableColumn id="5" xr3:uid="{EBE77E84-FC73-4394-91AB-14632F7BB06B}" uniqueName="5" name="Column5" queryTableFieldId="5" dataDxfId="3"/>
    <tableColumn id="6" xr3:uid="{7162A7BC-39B5-40BE-B0F7-FF423DA115BA}" uniqueName="6" name="Column6" queryTableFieldId="6" dataDxfId="2"/>
    <tableColumn id="7" xr3:uid="{9688A823-3AAF-40A2-AEA9-A84137F745AE}" uniqueName="7" name="Column7" queryTableFieldId="7" dataDxfId="1"/>
    <tableColumn id="8" xr3:uid="{26AD91EB-09E7-4CEE-A842-D231261E5806}" uniqueName="8" name="Spalte1" queryTableFieldId="8" dataDxfId="0">
      <calculatedColumnFormula>ptable[[#This Row],[Column6]]*1024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0FE1-9B5C-4DA1-B76D-72C371E2AA3C}">
  <dimension ref="A1:I13"/>
  <sheetViews>
    <sheetView tabSelected="1" workbookViewId="0">
      <selection activeCell="H13" sqref="H13"/>
    </sheetView>
  </sheetViews>
  <sheetFormatPr baseColWidth="10" defaultRowHeight="14.6" x14ac:dyDescent="0.4"/>
  <cols>
    <col min="1" max="1" width="20.61328125" bestFit="1" customWidth="1"/>
    <col min="2" max="6" width="10.61328125" bestFit="1" customWidth="1"/>
  </cols>
  <sheetData>
    <row r="1" spans="1:9" x14ac:dyDescent="0.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42</v>
      </c>
      <c r="H1" t="s">
        <v>43</v>
      </c>
    </row>
    <row r="2" spans="1:9" x14ac:dyDescent="0.4">
      <c r="A2" s="1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/>
      <c r="H2" s="1"/>
    </row>
    <row r="3" spans="1:9" x14ac:dyDescent="0.4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/>
    </row>
    <row r="4" spans="1:9" x14ac:dyDescent="0.4">
      <c r="A4" s="1" t="s">
        <v>14</v>
      </c>
      <c r="B4" s="1" t="s">
        <v>15</v>
      </c>
      <c r="C4" s="1" t="s">
        <v>14</v>
      </c>
      <c r="D4" s="1" t="s">
        <v>16</v>
      </c>
      <c r="E4" s="1" t="s">
        <v>17</v>
      </c>
      <c r="G4" s="1">
        <v>12</v>
      </c>
      <c r="H4" s="1">
        <f>ptable[[#This Row],[Column7]]*1024</f>
        <v>12288</v>
      </c>
    </row>
    <row r="5" spans="1:9" x14ac:dyDescent="0.4">
      <c r="A5" s="1" t="s">
        <v>18</v>
      </c>
      <c r="B5" s="1" t="s">
        <v>15</v>
      </c>
      <c r="C5" s="1" t="s">
        <v>19</v>
      </c>
      <c r="D5" s="1" t="s">
        <v>20</v>
      </c>
      <c r="E5" s="1" t="s">
        <v>21</v>
      </c>
      <c r="G5" s="1">
        <v>8</v>
      </c>
      <c r="H5" s="1">
        <f>ptable[[#This Row],[Column7]]*1024</f>
        <v>8192</v>
      </c>
    </row>
    <row r="6" spans="1:9" x14ac:dyDescent="0.4">
      <c r="A6" s="1" t="s">
        <v>22</v>
      </c>
      <c r="B6" s="1" t="s">
        <v>15</v>
      </c>
      <c r="C6" s="1" t="s">
        <v>23</v>
      </c>
      <c r="D6" s="1" t="s">
        <v>24</v>
      </c>
      <c r="E6" s="1" t="s">
        <v>25</v>
      </c>
      <c r="G6" s="1">
        <v>4</v>
      </c>
      <c r="H6" s="1">
        <f>ptable[[#This Row],[Column7]]*1024</f>
        <v>4096</v>
      </c>
    </row>
    <row r="7" spans="1:9" x14ac:dyDescent="0.4">
      <c r="A7" s="1" t="s">
        <v>26</v>
      </c>
      <c r="B7" s="1" t="s">
        <v>27</v>
      </c>
      <c r="C7" s="1" t="s">
        <v>26</v>
      </c>
      <c r="D7" s="1" t="s">
        <v>28</v>
      </c>
      <c r="E7" s="1" t="s">
        <v>29</v>
      </c>
      <c r="G7" s="1">
        <v>1216</v>
      </c>
      <c r="H7" s="1">
        <f>ptable[[#This Row],[Column7]]*1024</f>
        <v>1245184</v>
      </c>
    </row>
    <row r="8" spans="1:9" x14ac:dyDescent="0.4">
      <c r="A8" s="1" t="s">
        <v>30</v>
      </c>
      <c r="B8" s="1" t="s">
        <v>27</v>
      </c>
      <c r="C8" s="1" t="s">
        <v>30</v>
      </c>
      <c r="D8" s="1" t="s">
        <v>31</v>
      </c>
      <c r="E8" s="1" t="s">
        <v>29</v>
      </c>
      <c r="G8" s="1">
        <v>1216</v>
      </c>
      <c r="H8" s="1">
        <f>ptable[[#This Row],[Column7]]*1024</f>
        <v>1245184</v>
      </c>
    </row>
    <row r="9" spans="1:9" x14ac:dyDescent="0.4">
      <c r="A9" s="1" t="s">
        <v>32</v>
      </c>
      <c r="B9" s="1" t="s">
        <v>15</v>
      </c>
      <c r="C9" s="1" t="s">
        <v>33</v>
      </c>
      <c r="D9" s="1" t="s">
        <v>34</v>
      </c>
      <c r="E9" s="1" t="s">
        <v>35</v>
      </c>
      <c r="G9" s="1">
        <v>1000</v>
      </c>
      <c r="H9" s="1">
        <f>ptable[[#This Row],[Column7]]*1024</f>
        <v>1024000</v>
      </c>
    </row>
    <row r="10" spans="1:9" x14ac:dyDescent="0.4">
      <c r="A10" s="1" t="s">
        <v>36</v>
      </c>
      <c r="B10" s="1" t="s">
        <v>15</v>
      </c>
      <c r="C10" s="1" t="s">
        <v>33</v>
      </c>
      <c r="D10" s="1" t="s">
        <v>37</v>
      </c>
      <c r="E10" s="1" t="s">
        <v>38</v>
      </c>
      <c r="G10" s="1">
        <v>12560</v>
      </c>
      <c r="H10" s="1">
        <f>ptable[[#This Row],[Column7]]*1024</f>
        <v>12861440</v>
      </c>
    </row>
    <row r="11" spans="1:9" x14ac:dyDescent="0.4">
      <c r="A11" s="1" t="s">
        <v>39</v>
      </c>
      <c r="B11" s="1" t="s">
        <v>15</v>
      </c>
      <c r="C11" s="1" t="s">
        <v>33</v>
      </c>
      <c r="D11" s="1" t="s">
        <v>40</v>
      </c>
      <c r="E11" s="1" t="s">
        <v>41</v>
      </c>
      <c r="G11" s="1">
        <v>300</v>
      </c>
      <c r="H11" s="1">
        <f>ptable[[#This Row],[Column7]]*1024</f>
        <v>307200</v>
      </c>
    </row>
    <row r="13" spans="1:9" x14ac:dyDescent="0.4">
      <c r="H13">
        <f>SUM(H4:H11)</f>
        <v>16707584</v>
      </c>
      <c r="I13" t="str">
        <f>DEC2HEX(H13)</f>
        <v>FEF000</v>
      </c>
    </row>
  </sheetData>
  <phoneticPr fontId="18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01D57-E0DB-46F3-BEF1-32459A7863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HomePC2</dc:creator>
  <cp:lastModifiedBy>Clemens Sutor</cp:lastModifiedBy>
  <dcterms:created xsi:type="dcterms:W3CDTF">2024-09-09T20:46:27Z</dcterms:created>
  <dcterms:modified xsi:type="dcterms:W3CDTF">2024-09-09T20:54:00Z</dcterms:modified>
</cp:coreProperties>
</file>