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F20" i="1"/>
  <c r="F19" i="1"/>
  <c r="F18" i="1"/>
  <c r="G18" i="1" l="1"/>
  <c r="H17" i="1"/>
  <c r="G16" i="1"/>
  <c r="G10" i="1" l="1"/>
  <c r="G8" i="1" l="1"/>
  <c r="G6" i="1"/>
  <c r="G4" i="1"/>
  <c r="H5" i="1" s="1"/>
  <c r="G2" i="1"/>
  <c r="H3" i="1" s="1"/>
  <c r="H7" i="1" l="1"/>
  <c r="H9" i="1"/>
  <c r="H15" i="1" s="1"/>
</calcChain>
</file>

<file path=xl/sharedStrings.xml><?xml version="1.0" encoding="utf-8"?>
<sst xmlns="http://schemas.openxmlformats.org/spreadsheetml/2006/main" count="31" uniqueCount="31">
  <si>
    <t>日期</t>
    <phoneticPr fontId="1" type="noConversion"/>
  </si>
  <si>
    <t>活动</t>
    <phoneticPr fontId="1" type="noConversion"/>
  </si>
  <si>
    <t>项目（*数量）</t>
    <phoneticPr fontId="1" type="noConversion"/>
  </si>
  <si>
    <t>金额</t>
    <phoneticPr fontId="1" type="noConversion"/>
  </si>
  <si>
    <t>年份</t>
    <phoneticPr fontId="1" type="noConversion"/>
  </si>
  <si>
    <t>班级轰趴聚会</t>
    <phoneticPr fontId="1" type="noConversion"/>
  </si>
  <si>
    <t>轰趴包夜</t>
    <phoneticPr fontId="1" type="noConversion"/>
  </si>
  <si>
    <t>零食购买</t>
    <phoneticPr fontId="1" type="noConversion"/>
  </si>
  <si>
    <t>水果购买</t>
    <phoneticPr fontId="1" type="noConversion"/>
  </si>
  <si>
    <t>饮料购买</t>
    <phoneticPr fontId="1" type="noConversion"/>
  </si>
  <si>
    <t>合计</t>
    <phoneticPr fontId="1" type="noConversion"/>
  </si>
  <si>
    <t>余额</t>
    <phoneticPr fontId="1" type="noConversion"/>
  </si>
  <si>
    <t>初始金额</t>
    <phoneticPr fontId="1" type="noConversion"/>
  </si>
  <si>
    <t>平安夜</t>
    <phoneticPr fontId="1" type="noConversion"/>
  </si>
  <si>
    <t>购买苹果*23</t>
    <phoneticPr fontId="1" type="noConversion"/>
  </si>
  <si>
    <t>1月X日</t>
    <phoneticPr fontId="1" type="noConversion"/>
  </si>
  <si>
    <t>优良学风班</t>
    <phoneticPr fontId="1" type="noConversion"/>
  </si>
  <si>
    <t>奖励金</t>
    <phoneticPr fontId="1" type="noConversion"/>
  </si>
  <si>
    <t>女生节</t>
    <phoneticPr fontId="1" type="noConversion"/>
  </si>
  <si>
    <t>女生节礼物*3</t>
    <phoneticPr fontId="1" type="noConversion"/>
  </si>
  <si>
    <t>球杆损坏补偿</t>
    <phoneticPr fontId="1" type="noConversion"/>
  </si>
  <si>
    <t>备注</t>
    <phoneticPr fontId="1" type="noConversion"/>
  </si>
  <si>
    <t>李培昊、宋楚军垫付</t>
    <phoneticPr fontId="1" type="noConversion"/>
  </si>
  <si>
    <t>班费收集</t>
    <phoneticPr fontId="1" type="noConversion"/>
  </si>
  <si>
    <t>轰趴班费*18</t>
    <phoneticPr fontId="1" type="noConversion"/>
  </si>
  <si>
    <t>中秋节月饼礼包</t>
    <phoneticPr fontId="1" type="noConversion"/>
  </si>
  <si>
    <t>月饼礼盒装*2</t>
    <phoneticPr fontId="1" type="noConversion"/>
  </si>
  <si>
    <t>月饼礼包装*3</t>
    <phoneticPr fontId="1" type="noConversion"/>
  </si>
  <si>
    <t>礼品袋*23</t>
    <phoneticPr fontId="1" type="noConversion"/>
  </si>
  <si>
    <t>胡学仕垫付</t>
    <phoneticPr fontId="1" type="noConversion"/>
  </si>
  <si>
    <t>胡学仕垫付59.24，李培昊垫付267.66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</si>
</sst>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rgb="FF9C65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0" fontId="2" fillId="4" borderId="2" applyNumberFormat="0" applyFont="0" applyAlignment="0" applyProtection="0">
      <alignment vertical="center"/>
    </xf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4" fillId="3" borderId="1" xfId="2" applyAlignment="1">
      <alignment horizontal="center" vertical="center"/>
    </xf>
    <xf numFmtId="0" fontId="3" fillId="2" borderId="0" xfId="1" applyAlignment="1">
      <alignment horizontal="center" vertical="center"/>
    </xf>
    <xf numFmtId="0" fontId="0" fillId="4" borderId="2" xfId="3" applyFont="1" applyAlignment="1">
      <alignment horizontal="center" vertical="center"/>
    </xf>
    <xf numFmtId="0" fontId="4" fillId="3" borderId="1" xfId="2" applyAlignment="1">
      <alignment horizontal="center" vertical="center"/>
    </xf>
    <xf numFmtId="0" fontId="0" fillId="0" borderId="0" xfId="0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4" fillId="3" borderId="3" xfId="2" applyBorder="1" applyAlignment="1">
      <alignment horizontal="center" vertical="center"/>
    </xf>
    <xf numFmtId="0" fontId="4" fillId="3" borderId="4" xfId="2" applyBorder="1" applyAlignment="1">
      <alignment horizontal="center" vertical="center"/>
    </xf>
    <xf numFmtId="0" fontId="4" fillId="3" borderId="5" xfId="2" applyBorder="1" applyAlignment="1">
      <alignment horizontal="center" vertical="center"/>
    </xf>
  </cellXfs>
  <cellStyles count="4">
    <cellStyle name="常规" xfId="0" builtinId="0"/>
    <cellStyle name="计算" xfId="2" builtinId="22"/>
    <cellStyle name="适中" xfId="1" builtinId="28"/>
    <cellStyle name="注释" xfId="3" builtinId="1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EEACA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1"/>
  <sheetViews>
    <sheetView tabSelected="1" workbookViewId="0">
      <selection activeCell="N7" sqref="N7"/>
    </sheetView>
  </sheetViews>
  <sheetFormatPr defaultRowHeight="13.8" x14ac:dyDescent="0.25"/>
  <cols>
    <col min="1" max="2" width="8.88671875" style="1"/>
    <col min="3" max="3" width="9.5546875" style="1" bestFit="1" customWidth="1"/>
    <col min="4" max="4" width="17.6640625" style="1" customWidth="1"/>
    <col min="5" max="5" width="15.44140625" style="1" customWidth="1"/>
    <col min="6" max="6" width="8.88671875" style="1"/>
    <col min="7" max="7" width="8.88671875" style="3"/>
    <col min="8" max="8" width="8.88671875" style="4"/>
    <col min="9" max="9" width="32.5546875" style="5" customWidth="1"/>
    <col min="10" max="16384" width="8.88671875" style="1"/>
  </cols>
  <sheetData>
    <row r="1" spans="2:9" x14ac:dyDescent="0.25">
      <c r="B1" s="1" t="s">
        <v>4</v>
      </c>
      <c r="C1" s="1" t="s">
        <v>0</v>
      </c>
      <c r="D1" s="1" t="s">
        <v>1</v>
      </c>
      <c r="E1" s="1" t="s">
        <v>2</v>
      </c>
      <c r="F1" s="1" t="s">
        <v>3</v>
      </c>
      <c r="G1" s="3" t="s">
        <v>10</v>
      </c>
      <c r="H1" s="4" t="s">
        <v>11</v>
      </c>
      <c r="I1" s="5" t="s">
        <v>21</v>
      </c>
    </row>
    <row r="2" spans="2:9" x14ac:dyDescent="0.25">
      <c r="B2" s="1">
        <v>2017</v>
      </c>
      <c r="C2" s="2">
        <v>43381</v>
      </c>
      <c r="D2" s="1" t="s">
        <v>12</v>
      </c>
      <c r="F2" s="1">
        <v>165.1</v>
      </c>
      <c r="G2" s="3">
        <f>SUM(F2)</f>
        <v>165.1</v>
      </c>
    </row>
    <row r="3" spans="2:9" x14ac:dyDescent="0.25">
      <c r="H3" s="4">
        <f>SUM(G2)</f>
        <v>165.1</v>
      </c>
    </row>
    <row r="4" spans="2:9" x14ac:dyDescent="0.25">
      <c r="B4" s="1">
        <v>2017</v>
      </c>
      <c r="C4" s="2">
        <v>43458</v>
      </c>
      <c r="D4" s="1" t="s">
        <v>13</v>
      </c>
      <c r="E4" s="1" t="s">
        <v>14</v>
      </c>
      <c r="F4" s="1">
        <v>-118.92</v>
      </c>
      <c r="G4" s="3">
        <f>SUM(F4)</f>
        <v>-118.92</v>
      </c>
    </row>
    <row r="5" spans="2:9" x14ac:dyDescent="0.25">
      <c r="H5" s="4">
        <f>SUM(G4,H3)</f>
        <v>46.179999999999993</v>
      </c>
    </row>
    <row r="6" spans="2:9" x14ac:dyDescent="0.25">
      <c r="B6" s="1">
        <v>2018</v>
      </c>
      <c r="C6" s="1" t="s">
        <v>15</v>
      </c>
      <c r="D6" s="1" t="s">
        <v>16</v>
      </c>
      <c r="E6" s="1" t="s">
        <v>17</v>
      </c>
      <c r="F6" s="1">
        <v>1000</v>
      </c>
      <c r="G6" s="3">
        <f>SUM(F6)</f>
        <v>1000</v>
      </c>
    </row>
    <row r="7" spans="2:9" x14ac:dyDescent="0.25">
      <c r="H7" s="4">
        <f>SUM(G6,H5)</f>
        <v>1046.18</v>
      </c>
    </row>
    <row r="8" spans="2:9" x14ac:dyDescent="0.25">
      <c r="B8" s="1">
        <v>2018</v>
      </c>
      <c r="C8" s="2">
        <v>43166</v>
      </c>
      <c r="D8" s="1" t="s">
        <v>18</v>
      </c>
      <c r="E8" s="1" t="s">
        <v>19</v>
      </c>
      <c r="F8" s="1">
        <v>-306.92</v>
      </c>
      <c r="G8" s="3">
        <f>SUM(F8)</f>
        <v>-306.92</v>
      </c>
    </row>
    <row r="9" spans="2:9" x14ac:dyDescent="0.25">
      <c r="H9" s="4">
        <f>SUM(G8,H7)</f>
        <v>739.26</v>
      </c>
    </row>
    <row r="10" spans="2:9" x14ac:dyDescent="0.25">
      <c r="B10" s="7">
        <v>2018</v>
      </c>
      <c r="C10" s="8">
        <v>43190</v>
      </c>
      <c r="D10" s="7" t="s">
        <v>5</v>
      </c>
      <c r="E10" s="1" t="s">
        <v>6</v>
      </c>
      <c r="F10" s="1">
        <v>-988</v>
      </c>
      <c r="G10" s="6">
        <f>SUM(F10,F11,F12,F13,F14)</f>
        <v>-1698.5</v>
      </c>
    </row>
    <row r="11" spans="2:9" x14ac:dyDescent="0.25">
      <c r="B11" s="7"/>
      <c r="C11" s="8"/>
      <c r="D11" s="7"/>
      <c r="E11" s="1" t="s">
        <v>7</v>
      </c>
      <c r="F11" s="1">
        <v>-503.5</v>
      </c>
      <c r="G11" s="6"/>
    </row>
    <row r="12" spans="2:9" x14ac:dyDescent="0.25">
      <c r="B12" s="7"/>
      <c r="C12" s="8"/>
      <c r="D12" s="7"/>
      <c r="E12" s="1" t="s">
        <v>8</v>
      </c>
      <c r="F12" s="1">
        <v>-100</v>
      </c>
      <c r="G12" s="6"/>
    </row>
    <row r="13" spans="2:9" x14ac:dyDescent="0.25">
      <c r="B13" s="7"/>
      <c r="C13" s="8"/>
      <c r="D13" s="7"/>
      <c r="E13" s="1" t="s">
        <v>9</v>
      </c>
      <c r="F13" s="1">
        <v>-64</v>
      </c>
      <c r="G13" s="6"/>
    </row>
    <row r="14" spans="2:9" x14ac:dyDescent="0.25">
      <c r="B14" s="7"/>
      <c r="C14" s="8"/>
      <c r="D14" s="7"/>
      <c r="E14" s="1" t="s">
        <v>20</v>
      </c>
      <c r="F14" s="1">
        <v>-43</v>
      </c>
      <c r="G14" s="6"/>
    </row>
    <row r="15" spans="2:9" x14ac:dyDescent="0.25">
      <c r="H15" s="4">
        <f>SUM(G10,H9)</f>
        <v>-959.24</v>
      </c>
      <c r="I15" s="5" t="s">
        <v>22</v>
      </c>
    </row>
    <row r="16" spans="2:9" x14ac:dyDescent="0.25">
      <c r="B16" s="1">
        <v>2018</v>
      </c>
      <c r="C16" s="2">
        <v>43198</v>
      </c>
      <c r="D16" s="1" t="s">
        <v>23</v>
      </c>
      <c r="E16" s="1" t="s">
        <v>24</v>
      </c>
      <c r="F16" s="1">
        <v>900</v>
      </c>
      <c r="G16" s="3">
        <f>F16</f>
        <v>900</v>
      </c>
    </row>
    <row r="17" spans="2:9" x14ac:dyDescent="0.25">
      <c r="H17" s="4">
        <f>SUM(H15,G16)</f>
        <v>-59.240000000000009</v>
      </c>
      <c r="I17" s="5" t="s">
        <v>29</v>
      </c>
    </row>
    <row r="18" spans="2:9" x14ac:dyDescent="0.25">
      <c r="B18" s="7">
        <v>2019</v>
      </c>
      <c r="C18" s="7">
        <v>9</v>
      </c>
      <c r="D18" s="7" t="s">
        <v>25</v>
      </c>
      <c r="E18" s="1" t="s">
        <v>27</v>
      </c>
      <c r="F18" s="1">
        <f>-39.9*3</f>
        <v>-119.69999999999999</v>
      </c>
      <c r="G18" s="9">
        <f>F18+F19+F20</f>
        <v>-267.65999999999997</v>
      </c>
    </row>
    <row r="19" spans="2:9" x14ac:dyDescent="0.25">
      <c r="B19" s="7"/>
      <c r="C19" s="7"/>
      <c r="D19" s="7"/>
      <c r="E19" s="1" t="s">
        <v>26</v>
      </c>
      <c r="F19" s="1">
        <f>-68*2</f>
        <v>-136</v>
      </c>
      <c r="G19" s="10"/>
    </row>
    <row r="20" spans="2:9" x14ac:dyDescent="0.25">
      <c r="B20" s="7"/>
      <c r="C20" s="7"/>
      <c r="D20" s="7"/>
      <c r="E20" s="1" t="s">
        <v>28</v>
      </c>
      <c r="F20" s="1">
        <f>-0.52*23</f>
        <v>-11.96</v>
      </c>
      <c r="G20" s="11"/>
    </row>
    <row r="21" spans="2:9" x14ac:dyDescent="0.25">
      <c r="H21" s="4">
        <f>H17+G18</f>
        <v>-326.89999999999998</v>
      </c>
      <c r="I21" s="5" t="s">
        <v>30</v>
      </c>
    </row>
  </sheetData>
  <mergeCells count="8">
    <mergeCell ref="G10:G14"/>
    <mergeCell ref="D10:D14"/>
    <mergeCell ref="C10:C14"/>
    <mergeCell ref="B10:B14"/>
    <mergeCell ref="G18:G20"/>
    <mergeCell ref="B18:B20"/>
    <mergeCell ref="C18:C20"/>
    <mergeCell ref="D18:D2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2018-09-25T05:28:29Z</dcterms:modified>
</cp:coreProperties>
</file>