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os variables" sheetId="1" r:id="rId4"/>
  </sheets>
  <definedNames/>
  <calcPr/>
  <extLst>
    <ext uri="GoogleSheetsCustomDataVersion2">
      <go:sheetsCustomData xmlns:go="http://customooxmlschemas.google.com/" r:id="rId5" roundtripDataChecksum="Z5OWSS1Ss2oMSzvICnYbn6LGlE1joOtoxLqbagJVWvs="/>
    </ext>
  </extLst>
</workbook>
</file>

<file path=xl/sharedStrings.xml><?xml version="1.0" encoding="utf-8"?>
<sst xmlns="http://schemas.openxmlformats.org/spreadsheetml/2006/main" count="33" uniqueCount="33">
  <si>
    <t>Herramienta de elaboracion del presupuesto</t>
  </si>
  <si>
    <t xml:space="preserve"> </t>
  </si>
  <si>
    <t>Salario</t>
  </si>
  <si>
    <t>Auxilio Transporte</t>
  </si>
  <si>
    <t>Fecha: 20/06/2023</t>
  </si>
  <si>
    <t>Costos Variables</t>
  </si>
  <si>
    <t>Nombre</t>
  </si>
  <si>
    <t>Cantidad</t>
  </si>
  <si>
    <t>Valor inicial</t>
  </si>
  <si>
    <t>Costo Total</t>
  </si>
  <si>
    <t xml:space="preserve">Procesador Intel Core i5 i5-7600K 7600K </t>
  </si>
  <si>
    <t>Memoria Micro Sd 1tb Sandisk Full Hd</t>
  </si>
  <si>
    <t>Tarjeta gráfica Pro Wx 9100 16gb Hbm2</t>
  </si>
  <si>
    <t>Teclado</t>
  </si>
  <si>
    <t>Adaptadores de red</t>
  </si>
  <si>
    <t>Mouse</t>
  </si>
  <si>
    <t>Monitor</t>
  </si>
  <si>
    <t>CPU</t>
  </si>
  <si>
    <t>Lector codigo de barras</t>
  </si>
  <si>
    <t>Total Final</t>
  </si>
  <si>
    <t>Obligaciones con empleados</t>
  </si>
  <si>
    <t>Prima</t>
  </si>
  <si>
    <t>Cesantías</t>
  </si>
  <si>
    <t>Intereses cesantías</t>
  </si>
  <si>
    <t>Vacaciones</t>
  </si>
  <si>
    <t>Aux transporte</t>
  </si>
  <si>
    <t>Fecha ingreso</t>
  </si>
  <si>
    <t>Fecha fin</t>
  </si>
  <si>
    <t xml:space="preserve">Dias laborados </t>
  </si>
  <si>
    <t>Sueldo devengado</t>
  </si>
  <si>
    <t>Administrador</t>
  </si>
  <si>
    <t>Almacenista</t>
  </si>
  <si>
    <t>Cajero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</si>
</sst>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 $]#,##0"/>
    <numFmt numFmtId="165" formatCode="dd/mm/yyyy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/>
    <font>
      <color theme="1"/>
      <name val="Arial"/>
      <scheme val="minor"/>
    </font>
    <font>
      <b/>
      <color theme="1"/>
      <name val="Arial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3" fontId="4" numFmtId="0" xfId="0" applyAlignment="1" applyBorder="1" applyFill="1" applyFont="1">
      <alignment horizontal="center"/>
    </xf>
    <xf borderId="1" fillId="4" fontId="5" numFmtId="0" xfId="0" applyBorder="1" applyFill="1" applyFont="1"/>
    <xf borderId="4" fillId="0" fontId="6" numFmtId="164" xfId="0" applyAlignment="1" applyBorder="1" applyFont="1" applyNumberFormat="1">
      <alignment horizontal="center"/>
    </xf>
    <xf borderId="4" fillId="2" fontId="5" numFmtId="0" xfId="0" applyBorder="1" applyFont="1"/>
    <xf borderId="4" fillId="0" fontId="5" numFmtId="0" xfId="0" applyBorder="1" applyFont="1"/>
    <xf borderId="0" fillId="5" fontId="7" numFmtId="164" xfId="0" applyAlignment="1" applyFill="1" applyFont="1" applyNumberFormat="1">
      <alignment horizontal="center"/>
    </xf>
    <xf borderId="4" fillId="0" fontId="5" numFmtId="164" xfId="0" applyAlignment="1" applyBorder="1" applyFont="1" applyNumberFormat="1">
      <alignment horizontal="center"/>
    </xf>
    <xf borderId="0" fillId="0" fontId="6" numFmtId="0" xfId="0" applyFont="1"/>
    <xf borderId="4" fillId="0" fontId="5" numFmtId="164" xfId="0" applyAlignment="1" applyBorder="1" applyFont="1" applyNumberFormat="1">
      <alignment horizontal="center" readingOrder="0"/>
    </xf>
    <xf borderId="0" fillId="5" fontId="7" numFmtId="164" xfId="0" applyAlignment="1" applyFont="1" applyNumberFormat="1">
      <alignment horizontal="center" readingOrder="0"/>
    </xf>
    <xf borderId="4" fillId="2" fontId="6" numFmtId="0" xfId="0" applyBorder="1" applyFont="1"/>
    <xf borderId="2" fillId="0" fontId="6" numFmtId="0" xfId="0" applyBorder="1" applyFont="1"/>
    <xf borderId="3" fillId="0" fontId="6" numFmtId="164" xfId="0" applyAlignment="1" applyBorder="1" applyFont="1" applyNumberFormat="1">
      <alignment horizontal="center"/>
    </xf>
    <xf borderId="0" fillId="0" fontId="6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5" fillId="3" fontId="4" numFmtId="0" xfId="0" applyAlignment="1" applyBorder="1" applyFont="1">
      <alignment horizontal="center"/>
    </xf>
    <xf borderId="6" fillId="0" fontId="6" numFmtId="0" xfId="0" applyBorder="1" applyFont="1"/>
    <xf borderId="4" fillId="0" fontId="6" numFmtId="0" xfId="0" applyBorder="1" applyFont="1"/>
    <xf borderId="4" fillId="0" fontId="6" numFmtId="165" xfId="0" applyBorder="1" applyFont="1" applyNumberFormat="1"/>
    <xf borderId="4" fillId="0" fontId="6" numFmtId="164" xfId="0" applyBorder="1" applyFont="1" applyNumberFormat="1"/>
    <xf borderId="0" fillId="0" fontId="6" numFmtId="164" xfId="0" applyAlignment="1" applyFont="1" applyNumberFormat="1">
      <alignment horizontal="center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4.5"/>
    <col customWidth="1" min="3" max="4" width="14.5"/>
    <col customWidth="1" min="5" max="5" width="26.13"/>
    <col customWidth="1" min="6" max="6" width="12.63"/>
    <col customWidth="1" min="7" max="7" width="13.5"/>
    <col customWidth="1" min="8" max="8" width="15.0"/>
    <col customWidth="1" min="10" max="10" width="16.25"/>
    <col customWidth="1" min="11" max="11" width="15.75"/>
  </cols>
  <sheetData>
    <row r="1" ht="15.75" customHeight="1"/>
    <row r="2" ht="22.5" customHeight="1">
      <c r="B2" s="1" t="s">
        <v>0</v>
      </c>
      <c r="C2" s="2"/>
      <c r="D2" s="2"/>
      <c r="E2" s="3"/>
      <c r="F2" s="4" t="s">
        <v>1</v>
      </c>
      <c r="G2" s="5" t="s">
        <v>2</v>
      </c>
      <c r="H2" s="5" t="s">
        <v>3</v>
      </c>
    </row>
    <row r="3" ht="15.75" customHeight="1">
      <c r="B3" s="6" t="s">
        <v>4</v>
      </c>
      <c r="C3" s="2"/>
      <c r="D3" s="6" t="s">
        <v>5</v>
      </c>
      <c r="E3" s="3"/>
      <c r="G3" s="7">
        <v>1160000.0</v>
      </c>
      <c r="H3" s="7">
        <v>140606.0</v>
      </c>
    </row>
    <row r="4" ht="15.75" customHeight="1">
      <c r="B4" s="8" t="s">
        <v>6</v>
      </c>
      <c r="C4" s="8" t="s">
        <v>7</v>
      </c>
      <c r="D4" s="8" t="s">
        <v>8</v>
      </c>
      <c r="E4" s="8" t="s">
        <v>9</v>
      </c>
    </row>
    <row r="5" ht="15.75" customHeight="1">
      <c r="B5" s="9" t="s">
        <v>10</v>
      </c>
      <c r="C5" s="9">
        <v>5.0</v>
      </c>
      <c r="D5" s="10">
        <v>386781.0</v>
      </c>
      <c r="E5" s="11">
        <f t="shared" ref="E5:E13" si="1">IF(AND(C5&lt;&gt;"",D5&lt;&gt;""),C5*D5,"") </f>
        <v>1933905</v>
      </c>
      <c r="G5" s="12"/>
    </row>
    <row r="6" ht="15.75" customHeight="1">
      <c r="B6" s="9" t="s">
        <v>11</v>
      </c>
      <c r="C6" s="9">
        <v>5.0</v>
      </c>
      <c r="D6" s="11">
        <v>21612.0</v>
      </c>
      <c r="E6" s="11">
        <f t="shared" si="1"/>
        <v>108060</v>
      </c>
    </row>
    <row r="7" ht="15.75" customHeight="1">
      <c r="B7" s="9" t="s">
        <v>12</v>
      </c>
      <c r="C7" s="9">
        <v>5.0</v>
      </c>
      <c r="D7" s="11">
        <v>65618.0</v>
      </c>
      <c r="E7" s="11">
        <f t="shared" si="1"/>
        <v>328090</v>
      </c>
    </row>
    <row r="8" ht="15.75" customHeight="1">
      <c r="B8" s="9" t="s">
        <v>13</v>
      </c>
      <c r="C8" s="9">
        <v>5.0</v>
      </c>
      <c r="D8" s="13">
        <v>92000.0</v>
      </c>
      <c r="E8" s="11">
        <f t="shared" si="1"/>
        <v>460000</v>
      </c>
    </row>
    <row r="9" ht="15.75" customHeight="1">
      <c r="B9" s="9" t="s">
        <v>14</v>
      </c>
      <c r="C9" s="9">
        <v>5.0</v>
      </c>
      <c r="D9" s="14">
        <v>40000.0</v>
      </c>
      <c r="E9" s="11">
        <f t="shared" si="1"/>
        <v>200000</v>
      </c>
      <c r="G9" s="12"/>
    </row>
    <row r="10" ht="15.75" customHeight="1">
      <c r="B10" s="9" t="s">
        <v>15</v>
      </c>
      <c r="C10" s="9">
        <v>5.0</v>
      </c>
      <c r="D10" s="10">
        <v>29900.0</v>
      </c>
      <c r="E10" s="11">
        <f t="shared" si="1"/>
        <v>149500</v>
      </c>
    </row>
    <row r="11" ht="15.75" customHeight="1">
      <c r="B11" s="9" t="s">
        <v>16</v>
      </c>
      <c r="C11" s="9">
        <v>5.0</v>
      </c>
      <c r="D11" s="11">
        <v>990000.0</v>
      </c>
      <c r="E11" s="11">
        <f t="shared" si="1"/>
        <v>4950000</v>
      </c>
    </row>
    <row r="12" ht="15.75" customHeight="1">
      <c r="B12" s="9" t="s">
        <v>17</v>
      </c>
      <c r="C12" s="9">
        <v>5.0</v>
      </c>
      <c r="D12" s="11">
        <v>1400000.0</v>
      </c>
      <c r="E12" s="11">
        <f t="shared" si="1"/>
        <v>7000000</v>
      </c>
    </row>
    <row r="13" ht="15.75" customHeight="1">
      <c r="B13" s="9" t="s">
        <v>18</v>
      </c>
      <c r="C13" s="9">
        <v>1.0</v>
      </c>
      <c r="D13" s="11">
        <v>179000.0</v>
      </c>
      <c r="E13" s="11">
        <f t="shared" si="1"/>
        <v>179000</v>
      </c>
    </row>
    <row r="14" ht="15.75" customHeight="1">
      <c r="B14" s="15" t="s">
        <v>19</v>
      </c>
      <c r="C14" s="16"/>
      <c r="D14" s="16"/>
      <c r="E14" s="17">
        <f>SUM(E5:E13)</f>
        <v>15308555</v>
      </c>
    </row>
    <row r="15" ht="15.75" customHeight="1"/>
    <row r="16" ht="15.75" customHeight="1"/>
    <row r="17" ht="15.75" customHeight="1"/>
    <row r="18" ht="15.75" customHeight="1"/>
    <row r="19" ht="15.75" customHeight="1">
      <c r="B19" s="18"/>
      <c r="C19" s="19" t="s">
        <v>20</v>
      </c>
      <c r="D19" s="2"/>
      <c r="E19" s="2"/>
      <c r="F19" s="2"/>
      <c r="G19" s="2"/>
      <c r="H19" s="2"/>
      <c r="I19" s="2"/>
      <c r="J19" s="2"/>
      <c r="K19" s="3"/>
      <c r="L19" s="18"/>
    </row>
    <row r="20" ht="15.75" customHeight="1">
      <c r="C20" s="20" t="s">
        <v>21</v>
      </c>
      <c r="D20" s="20" t="s">
        <v>22</v>
      </c>
      <c r="E20" s="20" t="s">
        <v>23</v>
      </c>
      <c r="F20" s="20" t="s">
        <v>24</v>
      </c>
      <c r="G20" s="20" t="s">
        <v>25</v>
      </c>
      <c r="H20" s="20" t="s">
        <v>26</v>
      </c>
      <c r="I20" s="20" t="s">
        <v>27</v>
      </c>
      <c r="J20" s="20" t="s">
        <v>28</v>
      </c>
      <c r="K20" s="5" t="s">
        <v>29</v>
      </c>
    </row>
    <row r="21" ht="15.75" customHeight="1">
      <c r="A21" s="21"/>
      <c r="B21" s="22" t="s">
        <v>30</v>
      </c>
      <c r="C21" s="7">
        <f>G3*326/360
</f>
        <v>1050444.444</v>
      </c>
      <c r="D21" s="7">
        <f>(326/360)*G3</f>
        <v>1050444.444</v>
      </c>
      <c r="E21" s="7">
        <f>D20:D23*0.12*326/360</f>
        <v>114148.2963</v>
      </c>
      <c r="F21" s="7">
        <f>G3*326/720</f>
        <v>525222.2222</v>
      </c>
      <c r="G21" s="7">
        <f>G3+H3*326/360</f>
        <v>1287326.544</v>
      </c>
      <c r="H21" s="23">
        <v>44977.0</v>
      </c>
      <c r="I21" s="23">
        <v>45432.0</v>
      </c>
      <c r="J21" s="22">
        <f t="shared" ref="J21:J23" si="2">NETWORKDAYS(H21,I21)</f>
        <v>326</v>
      </c>
      <c r="K21" s="24">
        <f>G3/30*326</f>
        <v>12605333.33</v>
      </c>
    </row>
    <row r="22" ht="15.75" customHeight="1">
      <c r="B22" s="22" t="s">
        <v>31</v>
      </c>
      <c r="C22" s="10">
        <f>G3*326/360
</f>
        <v>1050444.444</v>
      </c>
      <c r="D22" s="7">
        <f>(326/360)*G3</f>
        <v>1050444.444</v>
      </c>
      <c r="E22" s="7">
        <f>D20:D23*0.12*326/360</f>
        <v>114148.2963</v>
      </c>
      <c r="F22" s="7">
        <f>G3*326/720</f>
        <v>525222.2222</v>
      </c>
      <c r="G22" s="7">
        <f>G3+H3*326/360</f>
        <v>1287326.544</v>
      </c>
      <c r="H22" s="23">
        <v>44977.0</v>
      </c>
      <c r="I22" s="23">
        <v>45432.0</v>
      </c>
      <c r="J22" s="22">
        <f t="shared" si="2"/>
        <v>326</v>
      </c>
      <c r="K22" s="24">
        <f>G3/30*326</f>
        <v>12605333.33</v>
      </c>
    </row>
    <row r="23" ht="15.75" customHeight="1">
      <c r="B23" s="22" t="s">
        <v>32</v>
      </c>
      <c r="C23" s="7">
        <f>G3*326/360
</f>
        <v>1050444.444</v>
      </c>
      <c r="D23" s="7">
        <f>(326/360)*G3</f>
        <v>1050444.444</v>
      </c>
      <c r="E23" s="7">
        <f>D20:D23*0.12*326/360</f>
        <v>114148.2963</v>
      </c>
      <c r="F23" s="7">
        <f>G3*326/720</f>
        <v>525222.2222</v>
      </c>
      <c r="G23" s="7">
        <f>G3+H3*326/360</f>
        <v>1287326.544</v>
      </c>
      <c r="H23" s="23">
        <v>44977.0</v>
      </c>
      <c r="I23" s="23">
        <v>45432.0</v>
      </c>
      <c r="J23" s="22">
        <f t="shared" si="2"/>
        <v>326</v>
      </c>
      <c r="K23" s="24">
        <f>G3/30*326</f>
        <v>12605333.33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>
      <c r="E32" s="25"/>
    </row>
    <row r="33" ht="15.75" customHeight="1">
      <c r="E33" s="25"/>
    </row>
    <row r="34" ht="15.75" customHeight="1">
      <c r="C34" s="26"/>
      <c r="H34" s="26"/>
    </row>
    <row r="35" ht="15.75" customHeight="1">
      <c r="C35" s="26"/>
      <c r="H35" s="26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E2"/>
    <mergeCell ref="B3:C3"/>
    <mergeCell ref="D3:E3"/>
    <mergeCell ref="C19:K19"/>
  </mergeCells>
  <drawing r:id="rId1"/>
</worksheet>
</file>