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ess Sheet" sheetId="1" r:id="rId4"/>
    <sheet state="visible" name="Info" sheetId="2" r:id="rId5"/>
    <sheet state="visible" name="Topics" sheetId="3" r:id="rId6"/>
    <sheet state="visible" name="Contes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2">
      <text>
        <t xml:space="preserve">@samuelnegalign1@gmail.com
_Assigned to Samuel Negalign_
	-Kaleab Tefera
Change the HPERLINK() function to normal text + link using ctrl+k. The sheet is not counting your solved problems
	-Kaleab Tefera</t>
      </text>
    </comment>
  </commentList>
</comments>
</file>

<file path=xl/sharedStrings.xml><?xml version="1.0" encoding="utf-8"?>
<sst xmlns="http://schemas.openxmlformats.org/spreadsheetml/2006/main" count="1155" uniqueCount="372">
  <si>
    <t>Total Problems</t>
  </si>
  <si>
    <t>Difficulty</t>
  </si>
  <si>
    <t>Medium</t>
  </si>
  <si>
    <t>Easy</t>
  </si>
  <si>
    <t>Hard</t>
  </si>
  <si>
    <t>Tags</t>
  </si>
  <si>
    <t>Heap</t>
  </si>
  <si>
    <t>Binary Search</t>
  </si>
  <si>
    <t>DFS</t>
  </si>
  <si>
    <t>BFS</t>
  </si>
  <si>
    <t>Greedy</t>
  </si>
  <si>
    <t>Platform</t>
  </si>
  <si>
    <t>GeeksForGeeks</t>
  </si>
  <si>
    <t>Leetcode</t>
  </si>
  <si>
    <t>LeetCode</t>
  </si>
  <si>
    <t>Codeforces</t>
  </si>
  <si>
    <t>Rank</t>
  </si>
  <si>
    <t>Solved</t>
  </si>
  <si>
    <t>Total Submissions</t>
  </si>
  <si>
    <t xml:space="preserve">Total Wrong Submissions </t>
  </si>
  <si>
    <t>Total Time Dedicated (min)</t>
  </si>
  <si>
    <t>Heap Sort</t>
  </si>
  <si>
    <t>Time Spent</t>
  </si>
  <si>
    <t>Kth Largest Element in a Stream</t>
  </si>
  <si>
    <t>Top K Frequent Elements</t>
  </si>
  <si>
    <t>Top K Frequent Words</t>
  </si>
  <si>
    <t>Merge k Sorted Lists</t>
  </si>
  <si>
    <t>Last Stone Weight</t>
  </si>
  <si>
    <t>Kth Largest Element in an Array</t>
  </si>
  <si>
    <t>Kth Smallest Element in a Sorted Matrix</t>
  </si>
  <si>
    <t>Furthest Building You Can Reach</t>
  </si>
  <si>
    <t>Find Median from Data Stream</t>
  </si>
  <si>
    <t>First Bad Version</t>
  </si>
  <si>
    <t>Find Positive Integer Solution for a Given Equation</t>
  </si>
  <si>
    <t>Count Negative Numbers in a Sorted Matrix</t>
  </si>
  <si>
    <t>Find First and Last Position of Element in Sorted Array</t>
  </si>
  <si>
    <t>H-Index II</t>
  </si>
  <si>
    <t>Find the Smallest Divisor Given a Threshold</t>
  </si>
  <si>
    <t>Online Election</t>
  </si>
  <si>
    <t>Capacity To Ship Packages Within D Days</t>
  </si>
  <si>
    <t>Find the Duplicate Number</t>
  </si>
  <si>
    <t>Kth Smallest Number in Multiplication Table</t>
  </si>
  <si>
    <t>Search in Rotated Sorted Array</t>
  </si>
  <si>
    <t>Minimum Time to Compelete Trips</t>
  </si>
  <si>
    <t>Flood Fill</t>
  </si>
  <si>
    <t>Path Sum</t>
  </si>
  <si>
    <t>Maximum Depth of N-ary Tree</t>
  </si>
  <si>
    <t>Binary Tree Tilt</t>
  </si>
  <si>
    <t>Employee Importance</t>
  </si>
  <si>
    <t>Number of Provinces</t>
  </si>
  <si>
    <t>Sum of Nodes with Even-Valued Grandparent</t>
  </si>
  <si>
    <t>Maximum Area of Island</t>
  </si>
  <si>
    <t>Surrounded Regions</t>
  </si>
  <si>
    <t>Minesweeper</t>
  </si>
  <si>
    <t>Number of Enclaves</t>
  </si>
  <si>
    <t>Lowest Common Ancestor of Deepest Leaves</t>
  </si>
  <si>
    <t>Recover Binary Search Tree</t>
  </si>
  <si>
    <t>Sum of Distances in Tree</t>
  </si>
  <si>
    <t>Symmetric Tree</t>
  </si>
  <si>
    <t>Average of Levels in Binary Tree</t>
  </si>
  <si>
    <t>Rotting Oranges</t>
  </si>
  <si>
    <t>Binary Tree Zigzag Level Order Traversal</t>
  </si>
  <si>
    <t>Jump Game III</t>
  </si>
  <si>
    <t>Swim in Rising Water</t>
  </si>
  <si>
    <t>Word Ladder</t>
  </si>
  <si>
    <t>Boats to Save People</t>
  </si>
  <si>
    <t>Break a Palindrome</t>
  </si>
  <si>
    <t>Dota2 Senate</t>
  </si>
  <si>
    <t>Remove Duplicate Letters</t>
  </si>
  <si>
    <t>Smallest Range II</t>
  </si>
  <si>
    <t xml:space="preserve"> Minimum Number of Arrows to Burst Balloons</t>
  </si>
  <si>
    <t>Power Walking</t>
  </si>
  <si>
    <t>Download More RAM</t>
  </si>
  <si>
    <t>Quality vs Quantity</t>
  </si>
  <si>
    <t>Candy</t>
  </si>
  <si>
    <t>Maruf Sherefa</t>
  </si>
  <si>
    <t>Nahom Tamru</t>
  </si>
  <si>
    <t>Naboni Abebe</t>
  </si>
  <si>
    <t>Daniel Wossen</t>
  </si>
  <si>
    <t>Ermias Mulugeta</t>
  </si>
  <si>
    <t>Abinet Anamo</t>
  </si>
  <si>
    <t>Yonatan Merkebu</t>
  </si>
  <si>
    <t>Kaleabe Negussie</t>
  </si>
  <si>
    <t>Biniyam Alemu</t>
  </si>
  <si>
    <t>Haile Adugna</t>
  </si>
  <si>
    <t>Estifanos Bireda</t>
  </si>
  <si>
    <t>You must solve it in O(n) time complexity.</t>
  </si>
  <si>
    <t>Mussie Asamere</t>
  </si>
  <si>
    <t>Beimnet Bekele</t>
  </si>
  <si>
    <t>Biruk Tassew</t>
  </si>
  <si>
    <t>Elizura</t>
  </si>
  <si>
    <t xml:space="preserve">Matewos Mengistu </t>
  </si>
  <si>
    <t>Semir Ahmed</t>
  </si>
  <si>
    <t>yeshiwas tikimu</t>
  </si>
  <si>
    <t>Duressa Jemal</t>
  </si>
  <si>
    <t>Muluken Hakim</t>
  </si>
  <si>
    <t>Bernabas Mulugeta</t>
  </si>
  <si>
    <t>Nigatu Paulos</t>
  </si>
  <si>
    <t>Yasub Getu</t>
  </si>
  <si>
    <t>Henok Mitku</t>
  </si>
  <si>
    <t>Merry Terefe</t>
  </si>
  <si>
    <t>joseph birara</t>
  </si>
  <si>
    <t>Kenenisa Alemayehu</t>
  </si>
  <si>
    <t>Samuel Negalign</t>
  </si>
  <si>
    <t>Natnael Minwuyelet</t>
  </si>
  <si>
    <t>Semere Tereffe</t>
  </si>
  <si>
    <t xml:space="preserve">Kaleb Mathewos </t>
  </si>
  <si>
    <t xml:space="preserve"> </t>
  </si>
  <si>
    <t>Email</t>
  </si>
  <si>
    <t>Telegram</t>
  </si>
  <si>
    <t>Phone number</t>
  </si>
  <si>
    <t>Bank Account</t>
  </si>
  <si>
    <t>Instagram (Optional)</t>
  </si>
  <si>
    <t>Birthday</t>
  </si>
  <si>
    <t>CV</t>
  </si>
  <si>
    <t>Joined</t>
  </si>
  <si>
    <t>Photo</t>
  </si>
  <si>
    <t>Short Bio</t>
  </si>
  <si>
    <t>Expected Graduation Date</t>
  </si>
  <si>
    <t>Student ID</t>
  </si>
  <si>
    <t>Hackerrank</t>
  </si>
  <si>
    <t>Github</t>
  </si>
  <si>
    <t>Preferred Language</t>
  </si>
  <si>
    <t>T-Shirt Color</t>
  </si>
  <si>
    <t>T-Shirt Size</t>
  </si>
  <si>
    <t>se.maruf.sherefa@gmail.com</t>
  </si>
  <si>
    <t>@goodrichie</t>
  </si>
  <si>
    <t>Sept 28,2000</t>
  </si>
  <si>
    <t>ETR/0580/11</t>
  </si>
  <si>
    <t>Maruf-s</t>
  </si>
  <si>
    <t>sherefamaruf</t>
  </si>
  <si>
    <t>Python</t>
  </si>
  <si>
    <t>Black</t>
  </si>
  <si>
    <t>XL</t>
  </si>
  <si>
    <t>nahomn7@gmail.com</t>
  </si>
  <si>
    <t>@neva_day</t>
  </si>
  <si>
    <t>251-925267263</t>
  </si>
  <si>
    <t>Nahom T CV</t>
  </si>
  <si>
    <t>ATR/2313/11</t>
  </si>
  <si>
    <t>nahomn7</t>
  </si>
  <si>
    <t>tamnahom7</t>
  </si>
  <si>
    <t>M</t>
  </si>
  <si>
    <t>se.naboni.abebe@gmail.com</t>
  </si>
  <si>
    <t>@bonny24</t>
  </si>
  <si>
    <t>ETR/0714/11</t>
  </si>
  <si>
    <t>naboni</t>
  </si>
  <si>
    <t>Gray</t>
  </si>
  <si>
    <t>L</t>
  </si>
  <si>
    <t>abianamo282@gmail.com</t>
  </si>
  <si>
    <t>@Abi26eftah</t>
  </si>
  <si>
    <t>UGR/7110/12</t>
  </si>
  <si>
    <t>Abianamo</t>
  </si>
  <si>
    <t>abianamo282</t>
  </si>
  <si>
    <t>abi26anamo</t>
  </si>
  <si>
    <t>abianamo</t>
  </si>
  <si>
    <t>python</t>
  </si>
  <si>
    <t>wossendaniel7@gmail.com</t>
  </si>
  <si>
    <t>@Damuru1</t>
  </si>
  <si>
    <t>UGR/4400/13</t>
  </si>
  <si>
    <t>leinad</t>
  </si>
  <si>
    <t>Daniel</t>
  </si>
  <si>
    <t>Daniel-W1</t>
  </si>
  <si>
    <t>damurulife</t>
  </si>
  <si>
    <t>ermiasmulu19@gmail.com</t>
  </si>
  <si>
    <t>@Ermiiiii19</t>
  </si>
  <si>
    <t>ETR/0056/11</t>
  </si>
  <si>
    <t>Ermias19</t>
  </si>
  <si>
    <t>Ermiasmulu19</t>
  </si>
  <si>
    <t>ermias19</t>
  </si>
  <si>
    <t xml:space="preserve">Python </t>
  </si>
  <si>
    <t>se.yonatan.merkebu@gmail.com</t>
  </si>
  <si>
    <t>@Y00NII</t>
  </si>
  <si>
    <t>ATR/4308/11</t>
  </si>
  <si>
    <t>Yoni</t>
  </si>
  <si>
    <t>mulukenhakim97@gmail.com</t>
  </si>
  <si>
    <t>@MueHakim</t>
  </si>
  <si>
    <t>Mule Hakim</t>
  </si>
  <si>
    <t>Machine Learning Student at AAiT</t>
  </si>
  <si>
    <t>UGR/1110/12</t>
  </si>
  <si>
    <t>biniyamalemu595@gmail.com</t>
  </si>
  <si>
    <t>@ben_oni26</t>
  </si>
  <si>
    <t>Inst_biniyam</t>
  </si>
  <si>
    <t>Nov 6, 2000 GC</t>
  </si>
  <si>
    <t>CV_Biniyam</t>
  </si>
  <si>
    <t>photo_biniyam</t>
  </si>
  <si>
    <t>SWE student at AAiT</t>
  </si>
  <si>
    <t>UGR/4689/12</t>
  </si>
  <si>
    <t>benon</t>
  </si>
  <si>
    <t>hackerrank</t>
  </si>
  <si>
    <t>ben-on</t>
  </si>
  <si>
    <t>codeforces</t>
  </si>
  <si>
    <t>Navy Blue</t>
  </si>
  <si>
    <t>nkaleabe001@gmail.com</t>
  </si>
  <si>
    <t>@KaleabeNE</t>
  </si>
  <si>
    <t>kaleabe's_cv</t>
  </si>
  <si>
    <t>I'm software engineering student at Addis Ababa institute of technology. I enjoy learning new things, coding, art and music.</t>
  </si>
  <si>
    <t>UGR/3411/12</t>
  </si>
  <si>
    <t>kaleabe-n</t>
  </si>
  <si>
    <t>nkaleabe001</t>
  </si>
  <si>
    <t>Kaleabe</t>
  </si>
  <si>
    <t>hordofahaile7@gmaile.com</t>
  </si>
  <si>
    <t>@wait4_it</t>
  </si>
  <si>
    <t>cv haile</t>
  </si>
  <si>
    <t>UGR/7191/13</t>
  </si>
  <si>
    <t xml:space="preserve">Haile Adugna </t>
  </si>
  <si>
    <t>haile adugna</t>
  </si>
  <si>
    <t>white</t>
  </si>
  <si>
    <t>estifanosbireda@gmail.com</t>
  </si>
  <si>
    <t>@night1star</t>
  </si>
  <si>
    <t>cv</t>
  </si>
  <si>
    <t>photo</t>
  </si>
  <si>
    <t>A competetive programmer enrolled in SE department at AAiT</t>
  </si>
  <si>
    <t>UGR/6051/12</t>
  </si>
  <si>
    <t>destifo</t>
  </si>
  <si>
    <t>Mussieasamere7@gmail.com</t>
  </si>
  <si>
    <t>@Mo_Zeus</t>
  </si>
  <si>
    <t>UGR/1034/12</t>
  </si>
  <si>
    <t>Mussie</t>
  </si>
  <si>
    <t>biruktassew21@gmail.com</t>
  </si>
  <si>
    <t>@Biruktas</t>
  </si>
  <si>
    <t>UGR/2004/12</t>
  </si>
  <si>
    <t>biruk</t>
  </si>
  <si>
    <t>beimnetbekele123@gmail.com</t>
  </si>
  <si>
    <t>@Leg3ndary</t>
  </si>
  <si>
    <t>UGR/3739/12</t>
  </si>
  <si>
    <t>Beimnet</t>
  </si>
  <si>
    <t>Elisur Freyesus</t>
  </si>
  <si>
    <t>elisurfz@gmail.com</t>
  </si>
  <si>
    <t>@Omanindaguda</t>
  </si>
  <si>
    <t>UGR/8806/13</t>
  </si>
  <si>
    <t>Matewos Mengistu</t>
  </si>
  <si>
    <t>mengistusima@gmail.com</t>
  </si>
  <si>
    <t>NSR/2411/11</t>
  </si>
  <si>
    <t xml:space="preserve">semir2578@gmail.com </t>
  </si>
  <si>
    <t>@saamaso</t>
  </si>
  <si>
    <t>UGR/9996/12</t>
  </si>
  <si>
    <t>sam348</t>
  </si>
  <si>
    <t>semir</t>
  </si>
  <si>
    <t>yeshiwastikimu0@gmail.com</t>
  </si>
  <si>
    <t>@yesltb</t>
  </si>
  <si>
    <t>ATR/8855/10</t>
  </si>
  <si>
    <t>yeshiwasT</t>
  </si>
  <si>
    <t>yeshiwas</t>
  </si>
  <si>
    <t>java</t>
  </si>
  <si>
    <t>joseph Birara</t>
  </si>
  <si>
    <t>josephbirara92@gmail.com</t>
  </si>
  <si>
    <t>@j00ssyy</t>
  </si>
  <si>
    <t>UGR/5617/12</t>
  </si>
  <si>
    <t>joseph</t>
  </si>
  <si>
    <t>duressajemal3@gmail.com</t>
  </si>
  <si>
    <t>http://duressajemal/</t>
  </si>
  <si>
    <t>UGR/3937/12</t>
  </si>
  <si>
    <t>duressaJemal</t>
  </si>
  <si>
    <t>dure</t>
  </si>
  <si>
    <t>mieraf jejaw</t>
  </si>
  <si>
    <t>mie.jejaw@gmail.com</t>
  </si>
  <si>
    <t>@mie2121</t>
  </si>
  <si>
    <t>Ets0467/12</t>
  </si>
  <si>
    <r>
      <rPr>
        <color rgb="FF1155CC"/>
        <u/>
      </rPr>
      <t>merrykayo.mt</t>
    </r>
    <r>
      <rPr/>
      <t>@gmail.com</t>
    </r>
  </si>
  <si>
    <t>@pmerry</t>
  </si>
  <si>
    <t>ATR/7339/11</t>
  </si>
  <si>
    <t>pmerry</t>
  </si>
  <si>
    <t>merrykayo_mt</t>
  </si>
  <si>
    <t>pm-mth</t>
  </si>
  <si>
    <t>nigatujeno@gmail.com</t>
  </si>
  <si>
    <t>@Jeno14</t>
  </si>
  <si>
    <t>ATR/7852/10</t>
  </si>
  <si>
    <t>github</t>
  </si>
  <si>
    <t>codeforce</t>
  </si>
  <si>
    <t>Java</t>
  </si>
  <si>
    <t>kenenisaalemayhu0@gmail.com</t>
  </si>
  <si>
    <t>@keni99</t>
  </si>
  <si>
    <t>_keni.al</t>
  </si>
  <si>
    <t>ETS0706/13</t>
  </si>
  <si>
    <t>kenenisa</t>
  </si>
  <si>
    <t>kenenisaalemayh1</t>
  </si>
  <si>
    <t>XXL</t>
  </si>
  <si>
    <t>samuelnegalign1@gmail.com</t>
  </si>
  <si>
    <t>@Sami161415</t>
  </si>
  <si>
    <t>ATR/2574/10</t>
  </si>
  <si>
    <t xml:space="preserve">Yasub Getu </t>
  </si>
  <si>
    <t xml:space="preserve">yasubg9@gmail.com </t>
  </si>
  <si>
    <t xml:space="preserve">@mezmur91 </t>
  </si>
  <si>
    <t>ATR/4066/11</t>
  </si>
  <si>
    <t>Yasub</t>
  </si>
  <si>
    <t>mbernabas1@gmail.com</t>
  </si>
  <si>
    <t>@Z_INFJ</t>
  </si>
  <si>
    <t>UGR/1060/13</t>
  </si>
  <si>
    <t>Bernabas</t>
  </si>
  <si>
    <t>mbernabas1</t>
  </si>
  <si>
    <t>Bernabass</t>
  </si>
  <si>
    <t>mitkuhenok@gmail.com</t>
  </si>
  <si>
    <t>@henok_21</t>
  </si>
  <si>
    <t>ATR/2159/10</t>
  </si>
  <si>
    <t>henokM</t>
  </si>
  <si>
    <t>hackerRank</t>
  </si>
  <si>
    <t>black</t>
  </si>
  <si>
    <t xml:space="preserve">Natnael Minwuyelet </t>
  </si>
  <si>
    <t xml:space="preserve">nathanielminwuyelet@gmail.com </t>
  </si>
  <si>
    <t>@nathymt</t>
  </si>
  <si>
    <t>nathaniel_minwuyelet</t>
  </si>
  <si>
    <t>ATR/4004/11</t>
  </si>
  <si>
    <t>Nathy</t>
  </si>
  <si>
    <t xml:space="preserve">Black </t>
  </si>
  <si>
    <t>se.semere.tereffe@gmail.com</t>
  </si>
  <si>
    <t>@semeretelegram</t>
  </si>
  <si>
    <t>ATR/4113/11</t>
  </si>
  <si>
    <t>Aspiring_Intellect</t>
  </si>
  <si>
    <t>semeretereffe02</t>
  </si>
  <si>
    <t>semere01</t>
  </si>
  <si>
    <t>semere</t>
  </si>
  <si>
    <t>XK</t>
  </si>
  <si>
    <t xml:space="preserve">kalebmathewos2014@gmail.com </t>
  </si>
  <si>
    <t>@MckalebM</t>
  </si>
  <si>
    <t>UGR/6298/13</t>
  </si>
  <si>
    <t>DP</t>
  </si>
  <si>
    <t xml:space="preserve">Topological Sorting </t>
  </si>
  <si>
    <t>Union Find</t>
  </si>
  <si>
    <t>Trie</t>
  </si>
  <si>
    <t xml:space="preserve">String </t>
  </si>
  <si>
    <t>Bit Manipulation</t>
  </si>
  <si>
    <t>Geeks for Geeks</t>
  </si>
  <si>
    <t>Freecodecamp</t>
  </si>
  <si>
    <t>A2SV Slide</t>
  </si>
  <si>
    <t>Top Coder</t>
  </si>
  <si>
    <t>Hacker Earth</t>
  </si>
  <si>
    <t>Topcoder 1</t>
  </si>
  <si>
    <t>MIT Open Courseware</t>
  </si>
  <si>
    <t>Topcoder 2</t>
  </si>
  <si>
    <t>MIT opencourseware</t>
  </si>
  <si>
    <t>Grokking Algorithms</t>
  </si>
  <si>
    <t>Problems</t>
  </si>
  <si>
    <t>Average</t>
  </si>
  <si>
    <t>Total</t>
  </si>
  <si>
    <t>Contest #1</t>
  </si>
  <si>
    <t>Conversion Rate</t>
  </si>
  <si>
    <t>Contest #2 - Q1</t>
  </si>
  <si>
    <t>Contest #2 - Q2</t>
  </si>
  <si>
    <t>Contest #2 - Q3</t>
  </si>
  <si>
    <t>Contest #2 - Q4</t>
  </si>
  <si>
    <t xml:space="preserve">
Conversion 
Rate</t>
  </si>
  <si>
    <t>Contest #3 - Q1</t>
  </si>
  <si>
    <t>Contest #3 - Q2</t>
  </si>
  <si>
    <t>Contest #3 - Q3</t>
  </si>
  <si>
    <t>Contest #3 - Q4</t>
  </si>
  <si>
    <t>Name</t>
  </si>
  <si>
    <t>Contest Conversion Rate</t>
  </si>
  <si>
    <t>Solved in Contest</t>
  </si>
  <si>
    <t>Solved 
After</t>
  </si>
  <si>
    <t>Solved Problems</t>
  </si>
  <si>
    <t>New Year and Hurry</t>
  </si>
  <si>
    <t>Time</t>
  </si>
  <si>
    <t>Tries</t>
  </si>
  <si>
    <t>Make Even</t>
  </si>
  <si>
    <t>Heap Operations</t>
  </si>
  <si>
    <t>Poisoned Dagger</t>
  </si>
  <si>
    <t>Move Brackets</t>
  </si>
  <si>
    <t>Letters</t>
  </si>
  <si>
    <t>New Year Transportation</t>
  </si>
  <si>
    <t>Ternary Strings</t>
  </si>
  <si>
    <t>King Escape</t>
  </si>
  <si>
    <t>Reposts</t>
  </si>
  <si>
    <t>Two Buttons</t>
  </si>
  <si>
    <t>Valid BFS?</t>
  </si>
  <si>
    <t>Escape The Maze(easy version)</t>
  </si>
  <si>
    <t>Weights Assignments For Tree Edges</t>
  </si>
  <si>
    <t>After</t>
  </si>
  <si>
    <t>In-contest</t>
  </si>
  <si>
    <t>Not-solved</t>
  </si>
  <si>
    <t>Beniyam Alemu</t>
  </si>
  <si>
    <t>Nigatu paulos</t>
  </si>
  <si>
    <t>Natnael Minwuylet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</si>
</sst>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dd/mm/yyyy"/>
    <numFmt numFmtId="165" formatCode="d/m/yyyy"/>
    <numFmt numFmtId="166" formatCode="mmm d, yyyy"/>
    <numFmt numFmtId="167" formatCode="mmm, yyyy"/>
    <numFmt numFmtId="168" formatCode="mmm d yyyy"/>
    <numFmt numFmtId="169" formatCode="mmmm d, yyyy"/>
    <numFmt numFmtId="170" formatCode="mmmm d,yyyy"/>
    <numFmt numFmtId="171" formatCode="mmm d,yyyy"/>
    <numFmt numFmtId="172" formatCode="mmm dd, yyyy"/>
    <numFmt numFmtId="173" formatCode="hh:mm:ss"/>
    <numFmt numFmtId="174" formatCode="hh:mm"/>
    <numFmt numFmtId="175" formatCode="[hh]:mm:ss"/>
  </numFmts>
  <fonts count="58">
    <font>
      <sz val="10.0"/>
      <color rgb="FF000000"/>
      <name val="Arial"/>
      <scheme val="minor"/>
    </font>
    <font>
      <b/>
      <sz val="11.0"/>
      <color rgb="FFEA4335"/>
      <name val="Arial"/>
    </font>
    <font>
      <color theme="1"/>
      <name val="Arial"/>
    </font>
    <font>
      <b/>
      <sz val="11.0"/>
      <color theme="1"/>
      <name val="Arial"/>
    </font>
    <font>
      <b/>
      <u/>
      <sz val="11.0"/>
      <color rgb="FFFBBC04"/>
      <name val="Arial"/>
    </font>
    <font>
      <b/>
      <u/>
      <sz val="11.0"/>
      <color rgb="FF34A853"/>
      <name val="Arial"/>
    </font>
    <font>
      <b/>
      <u/>
      <sz val="11.0"/>
      <color rgb="FFEA4335"/>
      <name val="Arial"/>
    </font>
    <font>
      <b/>
      <sz val="18.0"/>
      <color rgb="FFEA4335"/>
      <name val="Arial"/>
    </font>
    <font>
      <b/>
      <color theme="1"/>
      <name val="Arial"/>
    </font>
    <font>
      <b/>
      <u/>
      <color rgb="FF1155CC"/>
      <name val="Arial"/>
    </font>
    <font>
      <b/>
      <u/>
      <color rgb="FF9900FF"/>
      <name val="Arial"/>
    </font>
    <font>
      <b/>
      <u/>
      <color rgb="FF1155CC"/>
      <name val="Arial"/>
    </font>
    <font>
      <b/>
      <u/>
      <color rgb="FF990000"/>
      <name val="Arial"/>
    </font>
    <font>
      <b/>
      <u/>
      <color rgb="FF1155CC"/>
      <name val="Arial"/>
    </font>
    <font>
      <b/>
      <u/>
      <color rgb="FF1155CC"/>
      <name val="Arial"/>
    </font>
    <font>
      <u/>
      <color rgb="FF990000"/>
      <name val="Arial"/>
    </font>
    <font>
      <b/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rgb="FF1155CC"/>
      <name val="Arial"/>
    </font>
    <font>
      <color rgb="FF3C4043"/>
      <name val="Arial"/>
    </font>
    <font>
      <u/>
      <color rgb="FF56A3F1"/>
      <name val="Arial"/>
    </font>
    <font>
      <u/>
      <color rgb="FF56A3F1"/>
      <name val="Arial"/>
    </font>
    <font>
      <u/>
      <color rgb="FF56A3F1"/>
    </font>
    <font>
      <u/>
      <color rgb="FF5CB1F1"/>
    </font>
    <font>
      <u/>
      <color rgb="FF1155CC"/>
      <name val="Arial"/>
    </font>
    <font>
      <u/>
      <color rgb="FF99B5E6"/>
      <name val="Arial"/>
    </font>
    <font>
      <u/>
      <color rgb="FF99B5E6"/>
      <name val="Arial"/>
    </font>
    <font>
      <color rgb="FF000000"/>
      <name val="Arial"/>
    </font>
    <font>
      <u/>
      <color rgb="FF0000FF"/>
      <name val="Arial"/>
    </font>
    <font>
      <u/>
      <color rgb="FF1155CC"/>
    </font>
    <font>
      <u/>
      <color rgb="FF1155CC"/>
      <name val="Arial"/>
    </font>
    <font>
      <b/>
      <u/>
      <color rgb="FF1155CC"/>
    </font>
    <font>
      <u/>
      <color rgb="FF56A3F1"/>
    </font>
    <font>
      <u/>
      <color rgb="FF0000FF"/>
    </font>
    <font>
      <u/>
      <color rgb="FF1155CC"/>
      <name val="Arial"/>
    </font>
    <font>
      <u/>
      <color theme="1"/>
    </font>
    <font>
      <u/>
      <color rgb="FF99B5E6"/>
      <name val="Arial"/>
      <scheme val="minor"/>
    </font>
    <font>
      <u/>
      <color rgb="FF99B5E6"/>
    </font>
    <font>
      <u/>
      <color rgb="FF1155CC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color theme="1"/>
      <name val="Arial"/>
      <scheme val="minor"/>
    </font>
    <font>
      <color rgb="FF1155CC"/>
    </font>
    <font>
      <b/>
      <color rgb="FFFF0000"/>
      <name val="Arial"/>
    </font>
    <font>
      <b/>
      <color rgb="FF000000"/>
      <name val="Arial"/>
    </font>
    <font>
      <b/>
      <u/>
      <color rgb="FF1155CC"/>
      <name val="Arial"/>
    </font>
    <font>
      <b/>
      <u/>
      <color rgb="FF1155CC"/>
      <name val="Arial"/>
    </font>
    <font>
      <b/>
      <sz val="36.0"/>
      <color rgb="FFFF0000"/>
      <name val="Arial"/>
    </font>
    <font>
      <b/>
      <u/>
      <color rgb="FF0000FF"/>
      <name val="Arial"/>
    </font>
    <font>
      <b/>
      <u/>
      <color rgb="FF1155CC"/>
      <name val="Arial"/>
    </font>
    <font>
      <b/>
      <u/>
      <color rgb="FF0000FF"/>
      <name val="Arial"/>
    </font>
    <font>
      <b/>
      <sz val="24.0"/>
      <color rgb="FFFF6D01"/>
      <name val="Arial"/>
    </font>
    <font>
      <sz val="11.0"/>
      <color rgb="FF7E3794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shrinkToFit="0" vertical="bottom" wrapText="1"/>
    </xf>
    <xf borderId="0" fillId="2" fontId="4" numFmtId="0" xfId="0" applyAlignment="1" applyFont="1">
      <alignment horizontal="center" shrinkToFit="0" vertical="bottom" wrapText="1"/>
    </xf>
    <xf borderId="0" fillId="2" fontId="5" numFmtId="0" xfId="0" applyAlignment="1" applyFont="1">
      <alignment horizontal="center" shrinkToFit="0" vertical="bottom" wrapText="1"/>
    </xf>
    <xf borderId="0" fillId="2" fontId="6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/>
    </xf>
    <xf borderId="0" fillId="3" fontId="2" numFmtId="0" xfId="0" applyAlignment="1" applyFill="1" applyFont="1">
      <alignment vertical="bottom"/>
    </xf>
    <xf borderId="0" fillId="3" fontId="8" numFmtId="0" xfId="0" applyAlignment="1" applyFont="1">
      <alignment vertical="bottom"/>
    </xf>
    <xf borderId="0" fillId="2" fontId="9" numFmtId="0" xfId="0" applyAlignment="1" applyFont="1">
      <alignment horizontal="center" shrinkToFit="0" vertical="bottom" wrapText="1"/>
    </xf>
    <xf borderId="0" fillId="2" fontId="8" numFmtId="0" xfId="0" applyAlignment="1" applyFont="1">
      <alignment shrinkToFit="0" vertical="bottom" wrapText="1"/>
    </xf>
    <xf borderId="0" fillId="2" fontId="10" numFmtId="0" xfId="0" applyAlignment="1" applyFont="1">
      <alignment horizontal="center" vertical="bottom"/>
    </xf>
    <xf borderId="0" fillId="4" fontId="8" numFmtId="0" xfId="0" applyAlignment="1" applyFill="1" applyFont="1">
      <alignment readingOrder="0" shrinkToFit="0" vertical="bottom" wrapText="1"/>
    </xf>
    <xf borderId="0" fillId="4" fontId="8" numFmtId="0" xfId="0" applyAlignment="1" applyFont="1">
      <alignment horizontal="center" shrinkToFit="0" vertical="bottom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3" fontId="14" numFmtId="0" xfId="0" applyAlignment="1" applyFont="1">
      <alignment shrinkToFit="0" vertical="bottom" wrapText="1"/>
    </xf>
    <xf borderId="0" fillId="2" fontId="15" numFmtId="0" xfId="0" applyAlignment="1" applyFont="1">
      <alignment shrinkToFit="0" vertical="bottom" wrapText="1"/>
    </xf>
    <xf borderId="0" fillId="3" fontId="16" numFmtId="0" xfId="0" applyAlignment="1" applyFont="1">
      <alignment readingOrder="0"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4" fontId="8" numFmtId="0" xfId="0" applyAlignment="1" applyFont="1">
      <alignment horizontal="center" vertical="bottom"/>
    </xf>
    <xf borderId="0" fillId="2" fontId="17" numFmtId="0" xfId="0" applyAlignment="1" applyFon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0" fontId="18" numFmtId="0" xfId="0" applyAlignment="1" applyFont="1">
      <alignment readingOrder="0"/>
    </xf>
    <xf borderId="0" fillId="5" fontId="2" numFmtId="0" xfId="0" applyAlignment="1" applyFont="1">
      <alignment horizontal="right" readingOrder="0" vertical="bottom"/>
    </xf>
    <xf borderId="0" fillId="2" fontId="19" numFmtId="0" xfId="0" applyAlignment="1" applyFont="1">
      <alignment horizontal="right" readingOrder="0" vertical="bottom"/>
    </xf>
    <xf borderId="0" fillId="6" fontId="20" numFmtId="0" xfId="0" applyAlignment="1" applyFill="1" applyFont="1">
      <alignment horizontal="right" readingOrder="0" vertical="bottom"/>
    </xf>
    <xf borderId="0" fillId="0" fontId="21" numFmtId="0" xfId="0" applyAlignment="1" applyFont="1">
      <alignment readingOrder="0"/>
    </xf>
    <xf borderId="0" fillId="2" fontId="22" numFmtId="0" xfId="0" applyAlignment="1" applyFont="1">
      <alignment horizontal="right" readingOrder="0" vertical="bottom"/>
    </xf>
    <xf borderId="0" fillId="2" fontId="23" numFmtId="0" xfId="0" applyAlignment="1" applyFont="1">
      <alignment horizontal="right" vertical="bottom"/>
    </xf>
    <xf borderId="0" fillId="6" fontId="2" numFmtId="0" xfId="0" applyAlignment="1" applyFont="1">
      <alignment horizontal="right" readingOrder="0" vertical="bottom"/>
    </xf>
    <xf borderId="0" fillId="2" fontId="24" numFmtId="0" xfId="0" applyAlignment="1" applyFont="1">
      <alignment horizontal="right" readingOrder="0" vertical="bottom"/>
    </xf>
    <xf borderId="0" fillId="6" fontId="25" numFmtId="0" xfId="0" applyAlignment="1" applyFont="1">
      <alignment horizontal="right" readingOrder="0" vertical="bottom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2" fontId="23" numFmtId="0" xfId="0" applyAlignment="1" applyFont="1">
      <alignment horizontal="right" readingOrder="0" vertical="bottom"/>
    </xf>
    <xf borderId="0" fillId="6" fontId="2" numFmtId="0" xfId="0" applyAlignment="1" applyFont="1">
      <alignment horizontal="right" vertical="bottom"/>
    </xf>
    <xf borderId="0" fillId="7" fontId="2" numFmtId="0" xfId="0" applyAlignment="1" applyFill="1" applyFont="1">
      <alignment readingOrder="0" shrinkToFit="0" vertical="bottom" wrapText="1"/>
    </xf>
    <xf borderId="0" fillId="7" fontId="8" numFmtId="0" xfId="0" applyAlignment="1" applyFont="1">
      <alignment horizontal="center" vertical="bottom"/>
    </xf>
    <xf borderId="0" fillId="6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readingOrder="0" vertical="bottom"/>
    </xf>
    <xf borderId="0" fillId="0" fontId="28" numFmtId="0" xfId="0" applyAlignment="1" applyFont="1">
      <alignment horizontal="right" readingOrder="0"/>
    </xf>
    <xf borderId="0" fillId="0" fontId="21" numFmtId="0" xfId="0" applyAlignment="1" applyFont="1">
      <alignment readingOrder="0"/>
    </xf>
    <xf borderId="0" fillId="2" fontId="29" numFmtId="0" xfId="0" applyAlignment="1" applyFont="1">
      <alignment horizontal="right" readingOrder="0" vertical="bottom"/>
    </xf>
    <xf borderId="0" fillId="6" fontId="30" numFmtId="0" xfId="0" applyAlignment="1" applyFont="1">
      <alignment horizontal="right" readingOrder="0" vertical="bottom"/>
    </xf>
    <xf borderId="0" fillId="8" fontId="2" numFmtId="0" xfId="0" applyAlignment="1" applyFill="1" applyFont="1">
      <alignment readingOrder="0" shrinkToFit="0" vertical="bottom" wrapText="1"/>
    </xf>
    <xf borderId="0" fillId="8" fontId="8" numFmtId="0" xfId="0" applyAlignment="1" applyFont="1">
      <alignment horizontal="center" vertical="bottom"/>
    </xf>
    <xf borderId="0" fillId="4" fontId="31" numFmtId="0" xfId="0" applyAlignment="1" applyFont="1">
      <alignment horizontal="left" readingOrder="0"/>
    </xf>
    <xf borderId="0" fillId="5" fontId="2" numFmtId="0" xfId="0" applyAlignment="1" applyFont="1">
      <alignment horizontal="right" readingOrder="0" vertical="bottom"/>
    </xf>
    <xf borderId="0" fillId="6" fontId="23" numFmtId="0" xfId="0" applyAlignment="1" applyFont="1">
      <alignment horizontal="right" readingOrder="0" vertical="bottom"/>
    </xf>
    <xf borderId="0" fillId="6" fontId="23" numFmtId="0" xfId="0" applyAlignment="1" applyFont="1">
      <alignment horizontal="right" vertical="bottom"/>
    </xf>
    <xf borderId="0" fillId="5" fontId="32" numFmtId="0" xfId="0" applyAlignment="1" applyFont="1">
      <alignment horizontal="right" readingOrder="0" vertical="bottom"/>
    </xf>
    <xf borderId="0" fillId="6" fontId="2" numFmtId="0" xfId="0" applyAlignment="1" applyFont="1">
      <alignment shrinkToFit="0" vertical="bottom" wrapText="1"/>
    </xf>
    <xf borderId="0" fillId="6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shrinkToFit="0" vertical="bottom" wrapText="1"/>
    </xf>
    <xf borderId="0" fillId="4" fontId="21" numFmtId="0" xfId="0" applyAlignment="1" applyFont="1">
      <alignment readingOrder="0"/>
    </xf>
    <xf borderId="0" fillId="4" fontId="21" numFmtId="0" xfId="0" applyFont="1"/>
    <xf borderId="0" fillId="4" fontId="33" numFmtId="0" xfId="0" applyAlignment="1" applyFont="1">
      <alignment readingOrder="0"/>
    </xf>
    <xf borderId="0" fillId="4" fontId="21" numFmtId="0" xfId="0" applyAlignment="1" applyFont="1">
      <alignment horizontal="right" readingOrder="0"/>
    </xf>
    <xf borderId="0" fillId="4" fontId="21" numFmtId="164" xfId="0" applyAlignment="1" applyFont="1" applyNumberFormat="1">
      <alignment readingOrder="0"/>
    </xf>
    <xf borderId="0" fillId="4" fontId="34" numFmtId="0" xfId="0" applyAlignment="1" applyFont="1">
      <alignment readingOrder="0" vertical="bottom"/>
    </xf>
    <xf borderId="0" fillId="4" fontId="35" numFmtId="0" xfId="0" applyAlignment="1" applyFont="1">
      <alignment readingOrder="0"/>
    </xf>
    <xf borderId="0" fillId="4" fontId="21" numFmtId="165" xfId="0" applyAlignment="1" applyFont="1" applyNumberFormat="1">
      <alignment readingOrder="0"/>
    </xf>
    <xf borderId="0" fillId="4" fontId="21" numFmtId="166" xfId="0" applyAlignment="1" applyFont="1" applyNumberFormat="1">
      <alignment readingOrder="0"/>
    </xf>
    <xf borderId="0" fillId="4" fontId="36" numFmtId="0" xfId="0" applyAlignment="1" applyFont="1">
      <alignment readingOrder="0"/>
    </xf>
    <xf borderId="0" fillId="4" fontId="21" numFmtId="167" xfId="0" applyAlignment="1" applyFont="1" applyNumberFormat="1">
      <alignment readingOrder="0"/>
    </xf>
    <xf borderId="0" fillId="4" fontId="37" numFmtId="0" xfId="0" applyAlignment="1" applyFont="1">
      <alignment readingOrder="0"/>
    </xf>
    <xf borderId="0" fillId="4" fontId="21" numFmtId="168" xfId="0" applyAlignment="1" applyFont="1" applyNumberFormat="1">
      <alignment readingOrder="0"/>
    </xf>
    <xf borderId="0" fillId="4" fontId="38" numFmtId="0" xfId="0" applyAlignment="1" applyFont="1">
      <alignment horizontal="left" readingOrder="0"/>
    </xf>
    <xf borderId="0" fillId="4" fontId="39" numFmtId="0" xfId="0" applyAlignment="1" applyFont="1">
      <alignment readingOrder="0"/>
    </xf>
    <xf borderId="0" fillId="4" fontId="40" numFmtId="0" xfId="0" applyAlignment="1" applyFont="1">
      <alignment readingOrder="0"/>
    </xf>
    <xf borderId="0" fillId="4" fontId="41" numFmtId="0" xfId="0" applyAlignment="1" applyFont="1">
      <alignment readingOrder="0"/>
    </xf>
    <xf borderId="0" fillId="4" fontId="21" numFmtId="169" xfId="0" applyAlignment="1" applyFont="1" applyNumberFormat="1">
      <alignment readingOrder="0"/>
    </xf>
    <xf borderId="0" fillId="4" fontId="42" numFmtId="0" xfId="0" applyAlignment="1" applyFont="1">
      <alignment readingOrder="0"/>
    </xf>
    <xf borderId="0" fillId="4" fontId="21" numFmtId="170" xfId="0" applyAlignment="1" applyFont="1" applyNumberFormat="1">
      <alignment readingOrder="0"/>
    </xf>
    <xf borderId="0" fillId="4" fontId="43" numFmtId="0" xfId="0" applyAlignment="1" applyFont="1">
      <alignment readingOrder="0"/>
    </xf>
    <xf borderId="0" fillId="4" fontId="21" numFmtId="171" xfId="0" applyAlignment="1" applyFont="1" applyNumberFormat="1">
      <alignment readingOrder="0"/>
    </xf>
    <xf borderId="0" fillId="4" fontId="44" numFmtId="0" xfId="0" applyFont="1"/>
    <xf borderId="0" fillId="4" fontId="45" numFmtId="0" xfId="0" applyAlignment="1" applyFont="1">
      <alignment readingOrder="0"/>
    </xf>
    <xf borderId="0" fillId="4" fontId="21" numFmtId="172" xfId="0" applyAlignment="1" applyFont="1" applyNumberFormat="1">
      <alignment readingOrder="0"/>
    </xf>
    <xf borderId="0" fillId="0" fontId="46" numFmtId="0" xfId="0" applyAlignment="1" applyFont="1">
      <alignment horizontal="center" readingOrder="0" vertical="center"/>
    </xf>
    <xf borderId="0" fillId="0" fontId="21" numFmtId="0" xfId="0" applyAlignment="1" applyFont="1">
      <alignment horizontal="center" vertical="center"/>
    </xf>
    <xf borderId="0" fillId="0" fontId="47" numFmtId="0" xfId="0" applyAlignment="1" applyFont="1">
      <alignment readingOrder="0"/>
    </xf>
    <xf borderId="0" fillId="0" fontId="48" numFmtId="0" xfId="0" applyAlignment="1" applyFont="1">
      <alignment horizontal="center" shrinkToFit="0" vertical="bottom" wrapText="1"/>
    </xf>
    <xf borderId="0" fillId="2" fontId="8" numFmtId="0" xfId="0" applyAlignment="1" applyFont="1">
      <alignment horizontal="right" shrinkToFit="0" vertical="bottom" wrapText="1"/>
    </xf>
    <xf borderId="0" fillId="4" fontId="2" numFmtId="0" xfId="0" applyAlignment="1" applyFont="1">
      <alignment vertical="bottom"/>
    </xf>
    <xf borderId="0" fillId="9" fontId="49" numFmtId="0" xfId="0" applyAlignment="1" applyFill="1" applyFont="1">
      <alignment horizontal="center" readingOrder="0" shrinkToFit="0" vertical="bottom" wrapText="1"/>
    </xf>
    <xf borderId="0" fillId="10" fontId="50" numFmtId="0" xfId="0" applyAlignment="1" applyFill="1" applyFont="1">
      <alignment horizontal="center" shrinkToFit="0" vertical="bottom" wrapText="1"/>
    </xf>
    <xf borderId="0" fillId="10" fontId="51" numFmtId="0" xfId="0" applyAlignment="1" applyFont="1">
      <alignment horizontal="center" readingOrder="0" shrinkToFit="0" vertical="bottom" wrapText="1"/>
    </xf>
    <xf borderId="0" fillId="0" fontId="52" numFmtId="0" xfId="0" applyAlignment="1" applyFont="1">
      <alignment horizontal="center" shrinkToFit="0" vertical="bottom" wrapText="1"/>
    </xf>
    <xf borderId="0" fillId="4" fontId="8" numFmtId="0" xfId="0" applyAlignment="1" applyFont="1">
      <alignment shrinkToFit="0" vertical="bottom" wrapText="1"/>
    </xf>
    <xf borderId="0" fillId="9" fontId="8" numFmtId="0" xfId="0" applyAlignment="1" applyFont="1">
      <alignment readingOrder="0" shrinkToFit="0" vertical="bottom" wrapText="1"/>
    </xf>
    <xf borderId="0" fillId="9" fontId="2" numFmtId="0" xfId="0" applyAlignment="1" applyFont="1">
      <alignment vertical="bottom"/>
    </xf>
    <xf borderId="0" fillId="9" fontId="8" numFmtId="0" xfId="0" applyAlignment="1" applyFont="1">
      <alignment vertical="bottom"/>
    </xf>
    <xf borderId="1" fillId="9" fontId="8" numFmtId="0" xfId="0" applyAlignment="1" applyBorder="1" applyFont="1">
      <alignment shrinkToFit="0" vertical="bottom" wrapText="1"/>
    </xf>
    <xf borderId="0" fillId="10" fontId="8" numFmtId="0" xfId="0" applyAlignment="1" applyFont="1">
      <alignment readingOrder="0" shrinkToFit="0" vertical="bottom" wrapText="1"/>
    </xf>
    <xf borderId="0" fillId="10" fontId="8" numFmtId="0" xfId="0" applyAlignment="1" applyFont="1">
      <alignment readingOrder="0" vertical="bottom"/>
    </xf>
    <xf borderId="0" fillId="10" fontId="8" numFmtId="4" xfId="0" applyAlignment="1" applyFont="1" applyNumberFormat="1">
      <alignment readingOrder="0" vertical="bottom"/>
    </xf>
    <xf borderId="1" fillId="10" fontId="8" numFmtId="0" xfId="0" applyAlignment="1" applyBorder="1" applyFont="1">
      <alignment vertical="bottom"/>
    </xf>
    <xf borderId="0" fillId="11" fontId="53" numFmtId="0" xfId="0" applyAlignment="1" applyFill="1" applyFont="1">
      <alignment readingOrder="0" shrinkToFit="0" vertical="bottom" wrapText="1"/>
    </xf>
    <xf borderId="0" fillId="11" fontId="54" numFmtId="0" xfId="0" applyAlignment="1" applyFont="1">
      <alignment shrinkToFit="0" vertical="bottom" wrapText="1"/>
    </xf>
    <xf borderId="0" fillId="0" fontId="55" numFmtId="0" xfId="0" applyAlignment="1" applyFont="1">
      <alignment readingOrder="0" shrinkToFit="0" vertical="bottom" wrapText="1"/>
    </xf>
    <xf borderId="1" fillId="11" fontId="56" numFmtId="0" xfId="0" applyAlignment="1" applyBorder="1" applyFont="1">
      <alignment horizontal="center" shrinkToFit="0" wrapText="1"/>
    </xf>
    <xf borderId="1" fillId="11" fontId="56" numFmtId="0" xfId="0" applyAlignment="1" applyBorder="1" applyFont="1">
      <alignment horizontal="center" readingOrder="0" shrinkToFit="0" wrapText="1"/>
    </xf>
    <xf borderId="0" fillId="4" fontId="8" numFmtId="4" xfId="0" applyAlignment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1" numFmtId="173" xfId="0" applyAlignment="1" applyFont="1" applyNumberFormat="1">
      <alignment readingOrder="0"/>
    </xf>
    <xf borderId="0" fillId="2" fontId="57" numFmtId="0" xfId="0" applyFont="1"/>
    <xf borderId="0" fillId="0" fontId="21" numFmtId="174" xfId="0" applyAlignment="1" applyFont="1" applyNumberFormat="1">
      <alignment readingOrder="0"/>
    </xf>
    <xf borderId="0" fillId="0" fontId="2" numFmtId="173" xfId="0" applyAlignment="1" applyFont="1" applyNumberFormat="1">
      <alignment readingOrder="0" vertical="bottom"/>
    </xf>
    <xf borderId="0" fillId="2" fontId="5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57" numFmtId="174" xfId="0" applyAlignment="1" applyFont="1" applyNumberFormat="1">
      <alignment readingOrder="0"/>
    </xf>
    <xf borderId="0" fillId="4" fontId="2" numFmtId="0" xfId="0" applyAlignment="1" applyFont="1">
      <alignment horizontal="center" readingOrder="0" vertical="bottom"/>
    </xf>
    <xf borderId="0" fillId="0" fontId="2" numFmtId="174" xfId="0" applyAlignment="1" applyFont="1" applyNumberFormat="1">
      <alignment readingOrder="0" vertical="bottom"/>
    </xf>
    <xf borderId="0" fillId="0" fontId="21" numFmtId="175" xfId="0" applyAlignment="1" applyFont="1" applyNumberFormat="1">
      <alignment readingOrder="0"/>
    </xf>
    <xf borderId="0" fillId="0" fontId="2" numFmtId="175" xfId="0" applyAlignment="1" applyFont="1" applyNumberFormat="1">
      <alignment readingOrder="0" vertical="bottom"/>
    </xf>
    <xf borderId="0" fillId="2" fontId="57" numFmtId="173" xfId="0" applyAlignment="1" applyFont="1" applyNumberFormat="1">
      <alignment readingOrder="0"/>
    </xf>
    <xf borderId="0" fillId="4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Naboni/Competitive-Programming/blob/master/Week%2011/orangesRotting.py" TargetMode="External"/><Relationship Id="rId194" Type="http://schemas.openxmlformats.org/officeDocument/2006/relationships/hyperlink" Target="https://github.com/Naboni/Competitive-Programming/blob/master/Week%2011/ladderLength.py" TargetMode="External"/><Relationship Id="rId193" Type="http://schemas.openxmlformats.org/officeDocument/2006/relationships/hyperlink" Target="https://github.com/Naboni/Competitive-Programming/blob/master/Week%2011/swimInWater.py" TargetMode="External"/><Relationship Id="rId192" Type="http://schemas.openxmlformats.org/officeDocument/2006/relationships/hyperlink" Target="https://github.com/Naboni/Competitive-Programming/blob/master/Week%2011/canReach.py" TargetMode="External"/><Relationship Id="rId191" Type="http://schemas.openxmlformats.org/officeDocument/2006/relationships/hyperlink" Target="https://github.com/Naboni/Competitive-Programming/blob/master/Week%2011/zigzagLevelOrder.py" TargetMode="External"/><Relationship Id="rId187" Type="http://schemas.openxmlformats.org/officeDocument/2006/relationships/hyperlink" Target="https://github.com/Naboni/Competitive-Programming/blob/master/Week%2010/sumOfDistancesInTree.py" TargetMode="External"/><Relationship Id="rId186" Type="http://schemas.openxmlformats.org/officeDocument/2006/relationships/hyperlink" Target="https://github.com/Naboni/Competitive-Programming/blob/master/Week%2010/recoverTree.py" TargetMode="External"/><Relationship Id="rId185" Type="http://schemas.openxmlformats.org/officeDocument/2006/relationships/hyperlink" Target="https://github.com/Naboni/Competitive-Programming/blob/master/Week%2010/lcaDeepestLeaves.py" TargetMode="External"/><Relationship Id="rId184" Type="http://schemas.openxmlformats.org/officeDocument/2006/relationships/hyperlink" Target="https://github.com/Naboni/Competitive-Programming/blob/master/Week%2010/numEnclaves.py" TargetMode="External"/><Relationship Id="rId189" Type="http://schemas.openxmlformats.org/officeDocument/2006/relationships/hyperlink" Target="https://github.com/Naboni/Competitive-Programming/blob/master/Week%2011/averageOfLevels.py" TargetMode="External"/><Relationship Id="rId188" Type="http://schemas.openxmlformats.org/officeDocument/2006/relationships/hyperlink" Target="https://github.com/Naboni/Competitive-Programming/blob/master/Week%2011/isSymmetric.py" TargetMode="External"/><Relationship Id="rId183" Type="http://schemas.openxmlformats.org/officeDocument/2006/relationships/hyperlink" Target="https://github.com/Naboni/Competitive-Programming/blob/master/Week%2010/updateBoard.py" TargetMode="External"/><Relationship Id="rId182" Type="http://schemas.openxmlformats.org/officeDocument/2006/relationships/hyperlink" Target="https://github.com/Naboni/Competitive-Programming/blob/master/Week%2010/surroundedRegion.py" TargetMode="External"/><Relationship Id="rId181" Type="http://schemas.openxmlformats.org/officeDocument/2006/relationships/hyperlink" Target="https://github.com/Naboni/Competitive-Programming/blob/master/Week%2010/maxAreaOfIsland.py" TargetMode="External"/><Relationship Id="rId180" Type="http://schemas.openxmlformats.org/officeDocument/2006/relationships/hyperlink" Target="https://github.com/Naboni/Competitive-Programming/blob/master/Week%2010/sumEvenGrandparent.py" TargetMode="External"/><Relationship Id="rId176" Type="http://schemas.openxmlformats.org/officeDocument/2006/relationships/hyperlink" Target="https://github.com/Naboni/Competitive-Programming/blob/master/Week%2010/maxDepth.py" TargetMode="External"/><Relationship Id="rId175" Type="http://schemas.openxmlformats.org/officeDocument/2006/relationships/hyperlink" Target="https://github.com/Naboni/Competitive-Programming/blob/master/Week%2010/hasPathSum.py" TargetMode="External"/><Relationship Id="rId174" Type="http://schemas.openxmlformats.org/officeDocument/2006/relationships/hyperlink" Target="https://github.com/Naboni/Competitive-Programming/blob/master/Week%2010/floodFill.py" TargetMode="External"/><Relationship Id="rId173" Type="http://schemas.openxmlformats.org/officeDocument/2006/relationships/hyperlink" Target="https://github.com/Naboni/Competitive-Programming/blob/master/Week%2010/minimumTime.py" TargetMode="External"/><Relationship Id="rId179" Type="http://schemas.openxmlformats.org/officeDocument/2006/relationships/hyperlink" Target="https://github.com/Naboni/Competitive-Programming/blob/master/Week%2010/findCircleNum.py" TargetMode="External"/><Relationship Id="rId178" Type="http://schemas.openxmlformats.org/officeDocument/2006/relationships/hyperlink" Target="https://github.com/Naboni/Competitive-Programming/blob/master/Week%2010/getImportance.py" TargetMode="External"/><Relationship Id="rId177" Type="http://schemas.openxmlformats.org/officeDocument/2006/relationships/hyperlink" Target="https://github.com/Naboni/Competitive-Programming/blob/master/Week%2010/findTilt.py" TargetMode="External"/><Relationship Id="rId198" Type="http://schemas.openxmlformats.org/officeDocument/2006/relationships/hyperlink" Target="https://github.com/Naboni/Competitive-Programming/blob/master/Week%2012/removeDuplicateLetters.py" TargetMode="External"/><Relationship Id="rId197" Type="http://schemas.openxmlformats.org/officeDocument/2006/relationships/hyperlink" Target="https://github.com/Naboni/Competitive-Programming/blob/master/Week%2012/predictPartyVictory.py" TargetMode="External"/><Relationship Id="rId196" Type="http://schemas.openxmlformats.org/officeDocument/2006/relationships/hyperlink" Target="https://github.com/Naboni/Competitive-Programming/blob/master/Week%2012/breakPalindrome.py" TargetMode="External"/><Relationship Id="rId195" Type="http://schemas.openxmlformats.org/officeDocument/2006/relationships/hyperlink" Target="https://github.com/Naboni/Competitive-Programming/blob/master/Week%2012/numRescueBoats.py" TargetMode="External"/><Relationship Id="rId199" Type="http://schemas.openxmlformats.org/officeDocument/2006/relationships/hyperlink" Target="https://github.com/Naboni/Competitive-Programming/blob/master/Week%2012/smallestRangeII.py" TargetMode="External"/><Relationship Id="rId150" Type="http://schemas.openxmlformats.org/officeDocument/2006/relationships/hyperlink" Target="https://github.com/Nah7wzy/competitive-programming/tree/main/135-candy" TargetMode="External"/><Relationship Id="rId392" Type="http://schemas.openxmlformats.org/officeDocument/2006/relationships/hyperlink" Target="https://github.com/kaleabe-n/A2SV/blob/main/furthest%20building%20you%20can%20reach.py" TargetMode="External"/><Relationship Id="rId391" Type="http://schemas.openxmlformats.org/officeDocument/2006/relationships/hyperlink" Target="https://github.com/kaleabe-n/A2SV/blob/main/kth%20smallest%20element%20in%20a%20sorted%20matrix.py" TargetMode="External"/><Relationship Id="rId390" Type="http://schemas.openxmlformats.org/officeDocument/2006/relationships/hyperlink" Target="https://github.com/kaleabe-n/A2SV/blob/main/kth%20largest%20element%20in%20an%20array.py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ractice.geeksforgeeks.org/problems/heap-sort/1/" TargetMode="External"/><Relationship Id="rId3" Type="http://schemas.openxmlformats.org/officeDocument/2006/relationships/hyperlink" Target="https://leetcode.com/problems/kth-largest-element-in-a-stream/" TargetMode="External"/><Relationship Id="rId149" Type="http://schemas.openxmlformats.org/officeDocument/2006/relationships/hyperlink" Target="https://github.com/Nah7wzy/competitive-programming/tree/main/316-remove-duplicate-letters" TargetMode="External"/><Relationship Id="rId4" Type="http://schemas.openxmlformats.org/officeDocument/2006/relationships/hyperlink" Target="https://leetcode.com/problems/top-k-frequent-elements/" TargetMode="External"/><Relationship Id="rId148" Type="http://schemas.openxmlformats.org/officeDocument/2006/relationships/hyperlink" Target="https://github.com/Nah7wzy/competitive-programming/tree/main/1328-break-a-palindrome" TargetMode="External"/><Relationship Id="rId1090" Type="http://schemas.openxmlformats.org/officeDocument/2006/relationships/hyperlink" Target="https://github.com/joseph-birara/leetCode_problemSolutions/blob/main/Geeksforgeeks/heapSort.py" TargetMode="External"/><Relationship Id="rId1091" Type="http://schemas.openxmlformats.org/officeDocument/2006/relationships/hyperlink" Target="https://github.com/joseph-birara/leetCode_problemSolutions/blob/main/703-kth-largest-element-in-a-stream/703-kth-largest-element-in-a-stream.py" TargetMode="External"/><Relationship Id="rId1092" Type="http://schemas.openxmlformats.org/officeDocument/2006/relationships/hyperlink" Target="https://github.com/joseph-birara/leetCode_problemSolutions/blob/main/347-top-k-frequent-elements/347-top-k-frequent-elements.py" TargetMode="External"/><Relationship Id="rId1093" Type="http://schemas.openxmlformats.org/officeDocument/2006/relationships/hyperlink" Target="https://github.com/joseph-birara/leetCode_problemSolutions/blob/main/692-top-k-frequent-words/692-top-k-frequent-words.py" TargetMode="External"/><Relationship Id="rId1094" Type="http://schemas.openxmlformats.org/officeDocument/2006/relationships/hyperlink" Target="https://github.com/joseph-birara/leetCode_problemSolutions/blob/main/23-merge-k-sorted-lists/23-merge-k-sorted-lists.py" TargetMode="External"/><Relationship Id="rId9" Type="http://schemas.openxmlformats.org/officeDocument/2006/relationships/hyperlink" Target="https://leetcode.com/problems/kth-smallest-element-in-a-sorted-matrix/" TargetMode="External"/><Relationship Id="rId143" Type="http://schemas.openxmlformats.org/officeDocument/2006/relationships/hyperlink" Target="https://github.com/Nah7wzy/competitive-programming/tree/main/101-symmetric-tree" TargetMode="External"/><Relationship Id="rId385" Type="http://schemas.openxmlformats.org/officeDocument/2006/relationships/hyperlink" Target="https://github.com/kaleabe-n/A2SV/blob/main/heap%20sort.py" TargetMode="External"/><Relationship Id="rId1095" Type="http://schemas.openxmlformats.org/officeDocument/2006/relationships/hyperlink" Target="https://github.com/joseph-birara/leetCode_problemSolutions/blob/main/1046-last-stone-weight/1046-last-stone-weight.py" TargetMode="External"/><Relationship Id="rId142" Type="http://schemas.openxmlformats.org/officeDocument/2006/relationships/hyperlink" Target="https://github.com/Nah7wzy/competitive-programming/tree/main/99-recover-binary-search-tree" TargetMode="External"/><Relationship Id="rId384" Type="http://schemas.openxmlformats.org/officeDocument/2006/relationships/hyperlink" Target="https://github.com/MyoniM/LeetHub/blob/main/452-minimum-number-of-arrows-to-burst-balloons/452-minimum-number-of-arrows-to-burst-balloons.py" TargetMode="External"/><Relationship Id="rId1096" Type="http://schemas.openxmlformats.org/officeDocument/2006/relationships/hyperlink" Target="https://github.com/joseph-birara/leetCode_problemSolutions/blob/main/215-kth-largest-element-in-an-array/215-kth-largest-element-in-an-array.py" TargetMode="External"/><Relationship Id="rId141" Type="http://schemas.openxmlformats.org/officeDocument/2006/relationships/hyperlink" Target="https://github.com/Nah7wzy/competitive-programming/tree/main/1123-lowest-common-ancestor-of-deepest-leaves" TargetMode="External"/><Relationship Id="rId383" Type="http://schemas.openxmlformats.org/officeDocument/2006/relationships/hyperlink" Target="https://github.com/MyoniM/LeetHub/blob/main/powerwalking.py" TargetMode="External"/><Relationship Id="rId1097" Type="http://schemas.openxmlformats.org/officeDocument/2006/relationships/hyperlink" Target="https://github.com/joseph-birara/leetCode_problemSolutions/blob/main/378-kth-smallest-element-in-a-sorted-matrix/378-kth-smallest-element-in-a-sorted-matrix.py" TargetMode="External"/><Relationship Id="rId140" Type="http://schemas.openxmlformats.org/officeDocument/2006/relationships/hyperlink" Target="https://github.com/Nah7wzy/competitive-programming/tree/main/1020-number-of-enclaves" TargetMode="External"/><Relationship Id="rId382" Type="http://schemas.openxmlformats.org/officeDocument/2006/relationships/hyperlink" Target="https://github.com/MyoniM/LeetHub/blob/main/452-minimum-number-of-arrows-to-burst-balloons/452-minimum-number-of-arrows-to-burst-balloons.py" TargetMode="External"/><Relationship Id="rId1098" Type="http://schemas.openxmlformats.org/officeDocument/2006/relationships/hyperlink" Target="https://github.com/joseph-birara/leetCode_problemSolutions/blob/main/1642-furthest-building-you-can-reach/1642-furthest-building-you-can-reach.py" TargetMode="External"/><Relationship Id="rId5" Type="http://schemas.openxmlformats.org/officeDocument/2006/relationships/hyperlink" Target="https://leetcode.com/problems/top-k-frequent-words/" TargetMode="External"/><Relationship Id="rId147" Type="http://schemas.openxmlformats.org/officeDocument/2006/relationships/hyperlink" Target="https://github.com/Nah7wzy/competitive-programming/tree/main/881-boats-to-save-people" TargetMode="External"/><Relationship Id="rId389" Type="http://schemas.openxmlformats.org/officeDocument/2006/relationships/hyperlink" Target="https://github.com/kaleabe-n/A2SV/blob/main/last%20stone%20weight.py" TargetMode="External"/><Relationship Id="rId1099" Type="http://schemas.openxmlformats.org/officeDocument/2006/relationships/hyperlink" Target="https://github.com/joseph-birara/leetCode_problemSolutions/blob/main/295-find-median-from-data-stream/295-find-median-from-data-stream.py" TargetMode="External"/><Relationship Id="rId6" Type="http://schemas.openxmlformats.org/officeDocument/2006/relationships/hyperlink" Target="https://leetcode.com/problems/merge-k-sorted-lists/" TargetMode="External"/><Relationship Id="rId146" Type="http://schemas.openxmlformats.org/officeDocument/2006/relationships/hyperlink" Target="https://github.com/Nah7wzy/competitive-programming/tree/main/1306-jump-game-iii" TargetMode="External"/><Relationship Id="rId388" Type="http://schemas.openxmlformats.org/officeDocument/2006/relationships/hyperlink" Target="https://github.com/kaleabe-n/A2SV/blob/main/merge%20k%20sorted%20lists.py" TargetMode="External"/><Relationship Id="rId7" Type="http://schemas.openxmlformats.org/officeDocument/2006/relationships/hyperlink" Target="https://leetcode.com/problems/last-stone-weight/" TargetMode="External"/><Relationship Id="rId145" Type="http://schemas.openxmlformats.org/officeDocument/2006/relationships/hyperlink" Target="https://github.com/Nah7wzy/competitive-programming/tree/main/103-binary-tree-zigzag-level-order-traversal" TargetMode="External"/><Relationship Id="rId387" Type="http://schemas.openxmlformats.org/officeDocument/2006/relationships/hyperlink" Target="https://github.com/kaleabe-n/A2SV/blob/main/top%20k%20frequent%20elements%20(heap).py" TargetMode="External"/><Relationship Id="rId8" Type="http://schemas.openxmlformats.org/officeDocument/2006/relationships/hyperlink" Target="https://leetcode.com/problems/kth-largest-element-in-an-array/" TargetMode="External"/><Relationship Id="rId144" Type="http://schemas.openxmlformats.org/officeDocument/2006/relationships/hyperlink" Target="https://github.com/Nah7wzy/competitive-programming/tree/main/637-average-of-levels-in-binary-tree" TargetMode="External"/><Relationship Id="rId386" Type="http://schemas.openxmlformats.org/officeDocument/2006/relationships/hyperlink" Target="https://github.com/kaleabe-n/A2SV/blob/main/kth%20largest%20element%20in%20a%20stream.py" TargetMode="External"/><Relationship Id="rId381" Type="http://schemas.openxmlformats.org/officeDocument/2006/relationships/hyperlink" Target="https://github.com/MyoniM/LeetHub/blob/main/910-smallest-range-ii/910-smallest-range-ii.py" TargetMode="External"/><Relationship Id="rId380" Type="http://schemas.openxmlformats.org/officeDocument/2006/relationships/hyperlink" Target="https://github.com/MyoniM/LeetHub/blob/main/316-remove-duplicate-letters/316-remove-duplicate-letters.py" TargetMode="External"/><Relationship Id="rId139" Type="http://schemas.openxmlformats.org/officeDocument/2006/relationships/hyperlink" Target="https://github.com/Nah7wzy/competitive-programming/tree/main/529-minesweeper" TargetMode="External"/><Relationship Id="rId138" Type="http://schemas.openxmlformats.org/officeDocument/2006/relationships/hyperlink" Target="https://github.com/Nah7wzy/competitive-programming/tree/main/130-surrounded-regions" TargetMode="External"/><Relationship Id="rId137" Type="http://schemas.openxmlformats.org/officeDocument/2006/relationships/hyperlink" Target="https://github.com/Nah7wzy/competitive-programming/tree/main/695-max-area-of-island" TargetMode="External"/><Relationship Id="rId379" Type="http://schemas.openxmlformats.org/officeDocument/2006/relationships/hyperlink" Target="https://github.com/MyoniM/LeetHub/blob/main/649-dota2-senate/649-dota2-senate.py" TargetMode="External"/><Relationship Id="rId1080" Type="http://schemas.openxmlformats.org/officeDocument/2006/relationships/hyperlink" Target="https://github.com/pm-mth/Competitive-Programming/blob/main/week11/.zigzagLevelOrder.py" TargetMode="External"/><Relationship Id="rId1081" Type="http://schemas.openxmlformats.org/officeDocument/2006/relationships/hyperlink" Target="https://github.com/pm-mth/Competitive-Programming/blob/main/week11/.canReach.py" TargetMode="External"/><Relationship Id="rId1082" Type="http://schemas.openxmlformats.org/officeDocument/2006/relationships/hyperlink" Target="https://github.com/pm-mth/Competitive-Programming/blob/main/week12/.swimInWater" TargetMode="External"/><Relationship Id="rId1083" Type="http://schemas.openxmlformats.org/officeDocument/2006/relationships/hyperlink" Target="https://github.com/pm-mth/Competitive-Programming/blob/main/week12/.ladderLength.py" TargetMode="External"/><Relationship Id="rId132" Type="http://schemas.openxmlformats.org/officeDocument/2006/relationships/hyperlink" Target="https://github.com/Nah7wzy/competitive-programming/tree/main/559-maximum-depth-of-n-ary-tree" TargetMode="External"/><Relationship Id="rId374" Type="http://schemas.openxmlformats.org/officeDocument/2006/relationships/hyperlink" Target="https://github.com/MyoniM/LeetHub/blob/main/994-rotting-oranges/994-rotting-oranges.py" TargetMode="External"/><Relationship Id="rId1084" Type="http://schemas.openxmlformats.org/officeDocument/2006/relationships/hyperlink" Target="https://github.com/pm-mth/Competitive-Programming/blob/main/week12/.numRescueBoats.py" TargetMode="External"/><Relationship Id="rId131" Type="http://schemas.openxmlformats.org/officeDocument/2006/relationships/hyperlink" Target="https://github.com/Nah7wzy/competitive-programming/tree/main/112-path-sum" TargetMode="External"/><Relationship Id="rId373" Type="http://schemas.openxmlformats.org/officeDocument/2006/relationships/hyperlink" Target="https://github.com/MyoniM/LeetHub/blob/main/637-average-of-levels-in-binary-tree/637-average-of-levels-in-binary-tree.py" TargetMode="External"/><Relationship Id="rId1085" Type="http://schemas.openxmlformats.org/officeDocument/2006/relationships/hyperlink" Target="https://github.com/pm-mth/Competitive-Programming/blob/main/week12/.breakPalindrome.py" TargetMode="External"/><Relationship Id="rId130" Type="http://schemas.openxmlformats.org/officeDocument/2006/relationships/hyperlink" Target="https://github.com/Nah7wzy/competitive-programming/tree/main/733-flood-fill" TargetMode="External"/><Relationship Id="rId372" Type="http://schemas.openxmlformats.org/officeDocument/2006/relationships/hyperlink" Target="https://github.com/MyoniM/LeetHub/blob/main/101-symmetric-tree/101-symmetric-tree.py" TargetMode="External"/><Relationship Id="rId1086" Type="http://schemas.openxmlformats.org/officeDocument/2006/relationships/hyperlink" Target="https://github.com/pm-mth/Competitive-Programming/blob/main/week12/.removeDuplicateLetters.py" TargetMode="External"/><Relationship Id="rId371" Type="http://schemas.openxmlformats.org/officeDocument/2006/relationships/hyperlink" Target="https://github.com/MyoniM/LeetHub/blob/main/834-sum-of-distances-in-tree/834-sum-of-distances-in-tree.py" TargetMode="External"/><Relationship Id="rId1087" Type="http://schemas.openxmlformats.org/officeDocument/2006/relationships/hyperlink" Target="https://github.com/pm-mth/Competitive-Programming/blob/main/week12/.findMinArrowShots.py" TargetMode="External"/><Relationship Id="rId136" Type="http://schemas.openxmlformats.org/officeDocument/2006/relationships/hyperlink" Target="https://github.com/Nah7wzy/competitive-programming/tree/main/1315-sum-of-nodes-with-even-valued-grandparent" TargetMode="External"/><Relationship Id="rId378" Type="http://schemas.openxmlformats.org/officeDocument/2006/relationships/hyperlink" Target="https://github.com/MyoniM/LeetHub/blob/main/1328-break-a-palindrome/1328-break-a-palindrome.py" TargetMode="External"/><Relationship Id="rId1088" Type="http://schemas.openxmlformats.org/officeDocument/2006/relationships/hyperlink" Target="https://github.com/pm-mth/Competitive-Programming/blob/main/week13/.maxRAM.py" TargetMode="External"/><Relationship Id="rId135" Type="http://schemas.openxmlformats.org/officeDocument/2006/relationships/hyperlink" Target="https://github.com/Nah7wzy/competitive-programming/tree/main/547-number-of-provinces" TargetMode="External"/><Relationship Id="rId377" Type="http://schemas.openxmlformats.org/officeDocument/2006/relationships/hyperlink" Target="https://github.com/MyoniM/LeetHub/blob/main/881-boats-to-save-people/881-boats-to-save-people.py" TargetMode="External"/><Relationship Id="rId1089" Type="http://schemas.openxmlformats.org/officeDocument/2006/relationships/hyperlink" Target="https://github.com/pm-mth/Competitive-Programming/blob/main/week13/.paintSequence.py" TargetMode="External"/><Relationship Id="rId134" Type="http://schemas.openxmlformats.org/officeDocument/2006/relationships/hyperlink" Target="https://github.com/Nah7wzy/competitive-programming/tree/main/690-employee-importance" TargetMode="External"/><Relationship Id="rId376" Type="http://schemas.openxmlformats.org/officeDocument/2006/relationships/hyperlink" Target="https://github.com/MyoniM/LeetHub/blob/main/1306-jump-game-iii/1306-jump-game-iii.py" TargetMode="External"/><Relationship Id="rId133" Type="http://schemas.openxmlformats.org/officeDocument/2006/relationships/hyperlink" Target="https://github.com/Nah7wzy/competitive-programming/tree/main/563-binary-tree-tilt" TargetMode="External"/><Relationship Id="rId375" Type="http://schemas.openxmlformats.org/officeDocument/2006/relationships/hyperlink" Target="https://github.com/MyoniM/LeetHub/tree/main/103-binary-tree-zigzag-level-order-traversal" TargetMode="External"/><Relationship Id="rId172" Type="http://schemas.openxmlformats.org/officeDocument/2006/relationships/hyperlink" Target="https://github.com/Naboni/Competitive-Programming/blob/master/Week%2010/searchMatrix.py" TargetMode="External"/><Relationship Id="rId171" Type="http://schemas.openxmlformats.org/officeDocument/2006/relationships/hyperlink" Target="https://github.com/Naboni/Competitive-Programming/blob/master/Week%2010/search.py" TargetMode="External"/><Relationship Id="rId170" Type="http://schemas.openxmlformats.org/officeDocument/2006/relationships/hyperlink" Target="https://github.com/Naboni/Competitive-Programming/blob/master/Week%2010/findKthNumber.py" TargetMode="External"/><Relationship Id="rId165" Type="http://schemas.openxmlformats.org/officeDocument/2006/relationships/hyperlink" Target="https://github.com/Naboni/Competitive-Programming/blob/master/Week%2010/hIndex-II.py" TargetMode="External"/><Relationship Id="rId164" Type="http://schemas.openxmlformats.org/officeDocument/2006/relationships/hyperlink" Target="https://github.com/Naboni/Competitive-Programming/blob/master/Week%2010/searchRange.py" TargetMode="External"/><Relationship Id="rId163" Type="http://schemas.openxmlformats.org/officeDocument/2006/relationships/hyperlink" Target="https://github.com/Naboni/Competitive-Programming/blob/master/Week%2010/countNegatives.py" TargetMode="External"/><Relationship Id="rId162" Type="http://schemas.openxmlformats.org/officeDocument/2006/relationships/hyperlink" Target="https://github.com/Naboni/Competitive-Programming/blob/master/Week%2010/findSolution.py" TargetMode="External"/><Relationship Id="rId169" Type="http://schemas.openxmlformats.org/officeDocument/2006/relationships/hyperlink" Target="https://github.com/Naboni/Competitive-Programming/blob/master/Week%2010/findDuplicate.py" TargetMode="External"/><Relationship Id="rId168" Type="http://schemas.openxmlformats.org/officeDocument/2006/relationships/hyperlink" Target="https://github.com/Naboni/Competitive-Programming/blob/master/Week%2010/shipWithinDays.py" TargetMode="External"/><Relationship Id="rId167" Type="http://schemas.openxmlformats.org/officeDocument/2006/relationships/hyperlink" Target="https://github.com/Naboni/Competitive-Programming/blob/master/Week%2010/TopVotedCandidate.py" TargetMode="External"/><Relationship Id="rId166" Type="http://schemas.openxmlformats.org/officeDocument/2006/relationships/hyperlink" Target="https://github.com/Naboni/Competitive-Programming/blob/master/Week%2010/smallestDivisor.py" TargetMode="External"/><Relationship Id="rId161" Type="http://schemas.openxmlformats.org/officeDocument/2006/relationships/hyperlink" Target="https://github.com/Naboni/Competitive-Programming/blob/master/Week%2010/firstBadVersion.py" TargetMode="External"/><Relationship Id="rId160" Type="http://schemas.openxmlformats.org/officeDocument/2006/relationships/hyperlink" Target="https://github.com/Naboni/Competitive-Programming/blob/master/Week%209/MedianFinder.py" TargetMode="External"/><Relationship Id="rId159" Type="http://schemas.openxmlformats.org/officeDocument/2006/relationships/hyperlink" Target="https://github.com/Naboni/Competitive-Programming/blob/master/Week%209/FurthestBuilding.py" TargetMode="External"/><Relationship Id="rId154" Type="http://schemas.openxmlformats.org/officeDocument/2006/relationships/hyperlink" Target="https://github.com/Naboni/Competitive-Programming/blob/master/Week%209/TopKFrequentWord.py" TargetMode="External"/><Relationship Id="rId396" Type="http://schemas.openxmlformats.org/officeDocument/2006/relationships/hyperlink" Target="https://github.com/kaleabe-n/A2SV/blob/main/count%20negative%20numbers%20in%20a%20sorted%20matrix.py" TargetMode="External"/><Relationship Id="rId153" Type="http://schemas.openxmlformats.org/officeDocument/2006/relationships/hyperlink" Target="https://github.com/Naboni/Competitive-Programming/blob/master/Week%209/TopKFrequent.py" TargetMode="External"/><Relationship Id="rId395" Type="http://schemas.openxmlformats.org/officeDocument/2006/relationships/hyperlink" Target="https://github.com/kaleabe-n/A2SV/blob/main/find%20positive%20integer%20solution%20for%20a%20given%20equation.py" TargetMode="External"/><Relationship Id="rId152" Type="http://schemas.openxmlformats.org/officeDocument/2006/relationships/hyperlink" Target="https://github.com/Naboni/Competitive-Programming/blob/master/Week%209/KthLargest.py" TargetMode="External"/><Relationship Id="rId394" Type="http://schemas.openxmlformats.org/officeDocument/2006/relationships/hyperlink" Target="https://github.com/kaleabe-n/A2SV/blob/main/first%20bad%20version.py" TargetMode="External"/><Relationship Id="rId151" Type="http://schemas.openxmlformats.org/officeDocument/2006/relationships/hyperlink" Target="https://github.com/Naboni/Competitive-Programming/blob/master/Week%209/HeapSort.py" TargetMode="External"/><Relationship Id="rId393" Type="http://schemas.openxmlformats.org/officeDocument/2006/relationships/hyperlink" Target="https://github.com/kaleabe-n/A2SV/blob/main/find%20median%20from%20data%20stream.py" TargetMode="External"/><Relationship Id="rId158" Type="http://schemas.openxmlformats.org/officeDocument/2006/relationships/hyperlink" Target="https://github.com/Naboni/Competitive-Programming/blob/master/Week%209/kthSmallest.py" TargetMode="External"/><Relationship Id="rId157" Type="http://schemas.openxmlformats.org/officeDocument/2006/relationships/hyperlink" Target="https://github.com/Naboni/Competitive-Programming/blob/master/Week%209/FindKthLargest.py" TargetMode="External"/><Relationship Id="rId399" Type="http://schemas.openxmlformats.org/officeDocument/2006/relationships/hyperlink" Target="https://github.com/kaleabe-n/A2SV/blob/main/find%20the%20smallest%20divisor%20given%20a%20threshold.py" TargetMode="External"/><Relationship Id="rId156" Type="http://schemas.openxmlformats.org/officeDocument/2006/relationships/hyperlink" Target="https://github.com/Naboni/Competitive-Programming/blob/master/Week%209/LastStoneWeight.py" TargetMode="External"/><Relationship Id="rId398" Type="http://schemas.openxmlformats.org/officeDocument/2006/relationships/hyperlink" Target="https://github.com/kaleabe-n/A2SV/blob/main/h-index%20ii.py" TargetMode="External"/><Relationship Id="rId155" Type="http://schemas.openxmlformats.org/officeDocument/2006/relationships/hyperlink" Target="https://github.com/Naboni/Competitive-Programming/blob/master/Week%209/MergeKLists.py" TargetMode="External"/><Relationship Id="rId397" Type="http://schemas.openxmlformats.org/officeDocument/2006/relationships/hyperlink" Target="https://github.com/kaleabe-n/A2SV/blob/main/find%20first%20and%20last%20position%20of%20element%20in%20sorted%20array.py" TargetMode="External"/><Relationship Id="rId808" Type="http://schemas.openxmlformats.org/officeDocument/2006/relationships/hyperlink" Target="https://github.com/se348/A2SV-programming/blob/main/1011.%20Capacity%20To%20Ship%20Packages%20Within%20D%20Days/ship_within_days.py" TargetMode="External"/><Relationship Id="rId807" Type="http://schemas.openxmlformats.org/officeDocument/2006/relationships/hyperlink" Target="https://github.com/se348/A2SV-programming/blob/main/911.%20Online%20Election/online_election.py" TargetMode="External"/><Relationship Id="rId806" Type="http://schemas.openxmlformats.org/officeDocument/2006/relationships/hyperlink" Target="https://github.com/se348/A2SV-programming/blob/main/1283.%20Find%20the%20Smallset%20Divisor%20Given%20a%20Threshold/smallest_divisor.py" TargetMode="External"/><Relationship Id="rId805" Type="http://schemas.openxmlformats.org/officeDocument/2006/relationships/hyperlink" Target="https://github.com/se348/A2SV-programming/blob/main/275.%20H-Index%20II/h_index.py" TargetMode="External"/><Relationship Id="rId809" Type="http://schemas.openxmlformats.org/officeDocument/2006/relationships/hyperlink" Target="https://github.com/se348/A2SV-programming/blob/main/287.%20Find%20the%20Duplicate%20Number/find_duplicate.py" TargetMode="External"/><Relationship Id="rId800" Type="http://schemas.openxmlformats.org/officeDocument/2006/relationships/hyperlink" Target="https://github.com/se348/A2SV-programming/blob/main/295.%20Find%20Median%20from%20Data%20Stream/find_median.py" TargetMode="External"/><Relationship Id="rId804" Type="http://schemas.openxmlformats.org/officeDocument/2006/relationships/hyperlink" Target="https://github.com/se348/A2SV-programming/blob/main/34.%20Find%20First%20and%20Last%20Position%20of%20Element%20in%20Sorted%20Array/search_range.py" TargetMode="External"/><Relationship Id="rId803" Type="http://schemas.openxmlformats.org/officeDocument/2006/relationships/hyperlink" Target="https://github.com/se348/A2SV-programming/blob/main/1351.%20Count%20Negative%20Numbers%20in%20a%20Sorted%20Matrix/count_negatives.py" TargetMode="External"/><Relationship Id="rId802" Type="http://schemas.openxmlformats.org/officeDocument/2006/relationships/hyperlink" Target="https://github.com/se348/A2SV-programming/blob/main/1237.%20Find%20Positive%20Integer%20Solution%20for%20a%20Given%20Equation/find_solution.py" TargetMode="External"/><Relationship Id="rId801" Type="http://schemas.openxmlformats.org/officeDocument/2006/relationships/hyperlink" Target="https://github.com/se348/A2SV-programming/blob/main/278.%20First%20Bad%20Version/first_bad_version.py" TargetMode="External"/><Relationship Id="rId40" Type="http://schemas.openxmlformats.org/officeDocument/2006/relationships/hyperlink" Target="https://leetcode.com/problems/rotting-oranges/" TargetMode="External"/><Relationship Id="rId42" Type="http://schemas.openxmlformats.org/officeDocument/2006/relationships/hyperlink" Target="https://leetcode.com/problems/jump-game-iii/" TargetMode="External"/><Relationship Id="rId41" Type="http://schemas.openxmlformats.org/officeDocument/2006/relationships/hyperlink" Target="https://leetcode.com/problems/binary-tree-zigzag-level-order-traversal/" TargetMode="External"/><Relationship Id="rId44" Type="http://schemas.openxmlformats.org/officeDocument/2006/relationships/hyperlink" Target="https://leetcode.com/problems/word-ladder/" TargetMode="External"/><Relationship Id="rId43" Type="http://schemas.openxmlformats.org/officeDocument/2006/relationships/hyperlink" Target="https://leetcode.com/problems/swim-in-rising-water/" TargetMode="External"/><Relationship Id="rId46" Type="http://schemas.openxmlformats.org/officeDocument/2006/relationships/hyperlink" Target="https://leetcode.com/problems/break-a-palindrome/" TargetMode="External"/><Relationship Id="rId45" Type="http://schemas.openxmlformats.org/officeDocument/2006/relationships/hyperlink" Target="https://leetcode.com/problems/boats-to-save-people/" TargetMode="External"/><Relationship Id="rId509" Type="http://schemas.openxmlformats.org/officeDocument/2006/relationships/hyperlink" Target="https://github.com/destifo/Competitive-Programming/blob/master/378.%20Kth%20Smallest%20Element%20in%20a%20Sorted%20Matrix/KthSmallest.py" TargetMode="External"/><Relationship Id="rId508" Type="http://schemas.openxmlformats.org/officeDocument/2006/relationships/hyperlink" Target="https://github.com/destifo/Competitive-Programming/blob/master/215.%20Kth%20Largest%20Element%20in%20an%20Array/FindKthLargest.py" TargetMode="External"/><Relationship Id="rId503" Type="http://schemas.openxmlformats.org/officeDocument/2006/relationships/hyperlink" Target="https://github.com/destifo/Competitive-Programming/blob/master/703.%20Kth%20Largest%20Element%20in%20a%20Stream/KthLargest.py" TargetMode="External"/><Relationship Id="rId745" Type="http://schemas.openxmlformats.org/officeDocument/2006/relationships/hyperlink" Target="https://github.com/matt468779/A2SV/blob/main/347-top-k-frequent-elements/347-top-k-frequent-elements.py" TargetMode="External"/><Relationship Id="rId987" Type="http://schemas.openxmlformats.org/officeDocument/2006/relationships/hyperlink" Target="https://github.com/YasubGetu/Competitive-programming/blob/main/solve.py" TargetMode="External"/><Relationship Id="rId502" Type="http://schemas.openxmlformats.org/officeDocument/2006/relationships/hyperlink" Target="https://github.com/destifo/Competitive-Programming/blob/master/Heap%20Sort/HeapSort.py" TargetMode="External"/><Relationship Id="rId744" Type="http://schemas.openxmlformats.org/officeDocument/2006/relationships/hyperlink" Target="https://github.com/matt468779/A2SV/blob/main/703-kth-largest-element-in-a-stream/703-kth-largest-element-in-a-stream.py" TargetMode="External"/><Relationship Id="rId986" Type="http://schemas.openxmlformats.org/officeDocument/2006/relationships/hyperlink" Target="https://github.com/YasubGetu/Competitive-programming/blob/main/maxAreaOfIsland.py" TargetMode="External"/><Relationship Id="rId501" Type="http://schemas.openxmlformats.org/officeDocument/2006/relationships/hyperlink" Target="https://github.com/haileadugna/A2SV/blob/main/135.%20Candy.py" TargetMode="External"/><Relationship Id="rId743" Type="http://schemas.openxmlformats.org/officeDocument/2006/relationships/hyperlink" Target="https://github.com/matt468779/A2SV/blob/main/Heap%20Sort/heapSort.py" TargetMode="External"/><Relationship Id="rId985" Type="http://schemas.openxmlformats.org/officeDocument/2006/relationships/hyperlink" Target="https://github.com/YasubGetu/Competitive-programming/blob/main/sumEvenGrandparent.py" TargetMode="External"/><Relationship Id="rId500" Type="http://schemas.openxmlformats.org/officeDocument/2006/relationships/hyperlink" Target="https://github.com/haileadugna/A2SV/blob/main/452.%20Minimum%20Number%20of%20Arrows%20to%20Burst%20Balloons.py" TargetMode="External"/><Relationship Id="rId742" Type="http://schemas.openxmlformats.org/officeDocument/2006/relationships/hyperlink" Target="https://github.com/Elizura/compitative-programming/tree/main/452-minimum-number-of-arrows-to-burst-balloons" TargetMode="External"/><Relationship Id="rId984" Type="http://schemas.openxmlformats.org/officeDocument/2006/relationships/hyperlink" Target="https://github.com/YasubGetu/Competitive-programming/blob/main/findCircleNum.py" TargetMode="External"/><Relationship Id="rId507" Type="http://schemas.openxmlformats.org/officeDocument/2006/relationships/hyperlink" Target="https://github.com/destifo/Competitive-Programming/blob/master/1046.%20Last%20Stone%20Weight/LastStoneWeight.py" TargetMode="External"/><Relationship Id="rId749" Type="http://schemas.openxmlformats.org/officeDocument/2006/relationships/hyperlink" Target="https://github.com/matt468779/A2SV/blob/main/215-kth-largest-element-in-an-array/215-kth-largest-element-in-an-array.py" TargetMode="External"/><Relationship Id="rId506" Type="http://schemas.openxmlformats.org/officeDocument/2006/relationships/hyperlink" Target="https://github.com/destifo/Competitive-Programming/blob/master/23.%20Merge%20k%20Sorted%20Lists/MergeKLists.java" TargetMode="External"/><Relationship Id="rId748" Type="http://schemas.openxmlformats.org/officeDocument/2006/relationships/hyperlink" Target="https://github.com/matt468779/A2SV/blob/main/1046-last-stone-weight/1046-last-stone-weight.py" TargetMode="External"/><Relationship Id="rId505" Type="http://schemas.openxmlformats.org/officeDocument/2006/relationships/hyperlink" Target="https://github.com/destifo/Competitive-Programming/blob/master/692.%20Top%20K%20Frequent%20Words/TopKFrequent.py" TargetMode="External"/><Relationship Id="rId747" Type="http://schemas.openxmlformats.org/officeDocument/2006/relationships/hyperlink" Target="https://github.com/matt468779/A2SV/blob/main/23-merge-k-sorted-lists/23-merge-k-sorted-lists.py" TargetMode="External"/><Relationship Id="rId989" Type="http://schemas.openxmlformats.org/officeDocument/2006/relationships/hyperlink" Target="https://github.com/YasubGetu/Competitive-programming/blob/main/numEnclaves.py" TargetMode="External"/><Relationship Id="rId504" Type="http://schemas.openxmlformats.org/officeDocument/2006/relationships/hyperlink" Target="https://github.com/destifo/Competitive-Programming/blob/master/347.%20Top%20K%20Frequent%20Elements/topKFrequent.py" TargetMode="External"/><Relationship Id="rId746" Type="http://schemas.openxmlformats.org/officeDocument/2006/relationships/hyperlink" Target="https://github.com/matt468779/A2SV/blob/main/692-top-k-frequent-words/692-top-k-frequent-words.py" TargetMode="External"/><Relationship Id="rId988" Type="http://schemas.openxmlformats.org/officeDocument/2006/relationships/hyperlink" Target="https://github.com/YasubGetu/Competitive-programming/blob/main/updateBoard.py" TargetMode="External"/><Relationship Id="rId48" Type="http://schemas.openxmlformats.org/officeDocument/2006/relationships/hyperlink" Target="https://leetcode.com/problems/remove-duplicate-letters/" TargetMode="External"/><Relationship Id="rId47" Type="http://schemas.openxmlformats.org/officeDocument/2006/relationships/hyperlink" Target="https://leetcode.com/problems/dota2-senate/" TargetMode="External"/><Relationship Id="rId49" Type="http://schemas.openxmlformats.org/officeDocument/2006/relationships/hyperlink" Target="https://leetcode.com/problems/smallest-range-ii/" TargetMode="External"/><Relationship Id="rId741" Type="http://schemas.openxmlformats.org/officeDocument/2006/relationships/hyperlink" Target="https://github.com/Elizura/compitative-programming/tree/main/1306-jump-game-iii" TargetMode="External"/><Relationship Id="rId983" Type="http://schemas.openxmlformats.org/officeDocument/2006/relationships/hyperlink" Target="https://github.com/YasubGetu/Competitive-programming/blob/main/getImportance.py" TargetMode="External"/><Relationship Id="rId740" Type="http://schemas.openxmlformats.org/officeDocument/2006/relationships/hyperlink" Target="https://github.com/Elizura/compitative-programming/tree/main/103-binary-tree-zigzag-level-order-traversal" TargetMode="External"/><Relationship Id="rId982" Type="http://schemas.openxmlformats.org/officeDocument/2006/relationships/hyperlink" Target="https://github.com/YasubGetu/Competitive-programming/blob/main/findTilt.py" TargetMode="External"/><Relationship Id="rId981" Type="http://schemas.openxmlformats.org/officeDocument/2006/relationships/hyperlink" Target="https://github.com/YasubGetu/Competitive-programming/blob/main/maxDepth.py" TargetMode="External"/><Relationship Id="rId980" Type="http://schemas.openxmlformats.org/officeDocument/2006/relationships/hyperlink" Target="https://github.com/YasubGetu/Competitive-programming/blob/main/hasPathSum.py" TargetMode="External"/><Relationship Id="rId31" Type="http://schemas.openxmlformats.org/officeDocument/2006/relationships/hyperlink" Target="https://leetcode.com/problems/max-area-of-island/" TargetMode="External"/><Relationship Id="rId30" Type="http://schemas.openxmlformats.org/officeDocument/2006/relationships/hyperlink" Target="https://leetcode.com/problems/sum-of-nodes-with-even-valued-grandparent/" TargetMode="External"/><Relationship Id="rId33" Type="http://schemas.openxmlformats.org/officeDocument/2006/relationships/hyperlink" Target="https://leetcode.com/problems/minesweeper/" TargetMode="External"/><Relationship Id="rId32" Type="http://schemas.openxmlformats.org/officeDocument/2006/relationships/hyperlink" Target="https://leetcode.com/problems/surrounded-regions/" TargetMode="External"/><Relationship Id="rId35" Type="http://schemas.openxmlformats.org/officeDocument/2006/relationships/hyperlink" Target="https://leetcode.com/problems/lowest-common-ancestor-of-deepest-leaves/" TargetMode="External"/><Relationship Id="rId34" Type="http://schemas.openxmlformats.org/officeDocument/2006/relationships/hyperlink" Target="https://leetcode.com/problems/number-of-enclaves/" TargetMode="External"/><Relationship Id="rId739" Type="http://schemas.openxmlformats.org/officeDocument/2006/relationships/hyperlink" Target="https://github.com/Elizura/compitative-programming/tree/main/994-rotting-oranges" TargetMode="External"/><Relationship Id="rId734" Type="http://schemas.openxmlformats.org/officeDocument/2006/relationships/hyperlink" Target="https://github.com/Elizura/compitative-programming/tree/main/1020-number-of-enclaves" TargetMode="External"/><Relationship Id="rId976" Type="http://schemas.openxmlformats.org/officeDocument/2006/relationships/hyperlink" Target="https://github.com/YasubGetu/Competitive-programming/blob/main/search.py" TargetMode="External"/><Relationship Id="rId733" Type="http://schemas.openxmlformats.org/officeDocument/2006/relationships/hyperlink" Target="https://github.com/Elizura/compitative-programming/tree/main/130-surrounded-regions" TargetMode="External"/><Relationship Id="rId975" Type="http://schemas.openxmlformats.org/officeDocument/2006/relationships/hyperlink" Target="https://github.com/YasubGetu/Competitive-programming/blob/main/findKthNumber.py" TargetMode="External"/><Relationship Id="rId732" Type="http://schemas.openxmlformats.org/officeDocument/2006/relationships/hyperlink" Target="https://github.com/Elizura/compitative-programming/tree/main/463-island-perimeter" TargetMode="External"/><Relationship Id="rId974" Type="http://schemas.openxmlformats.org/officeDocument/2006/relationships/hyperlink" Target="https://github.com/YasubGetu/Competitive-programming/blob/main/findDuplicate.py" TargetMode="External"/><Relationship Id="rId731" Type="http://schemas.openxmlformats.org/officeDocument/2006/relationships/hyperlink" Target="https://github.com/Elizura/compitative-programming/tree/main/1315-sum-of-nodes-with-even-valued-grandparent" TargetMode="External"/><Relationship Id="rId973" Type="http://schemas.openxmlformats.org/officeDocument/2006/relationships/hyperlink" Target="https://github.com/YasubGetu/Competitive-programming/blob/main/shipWithinDays.py" TargetMode="External"/><Relationship Id="rId738" Type="http://schemas.openxmlformats.org/officeDocument/2006/relationships/hyperlink" Target="https://github.com/Elizura/compitative-programming/tree/main/637-average-of-levels-in-binary-tree" TargetMode="External"/><Relationship Id="rId737" Type="http://schemas.openxmlformats.org/officeDocument/2006/relationships/hyperlink" Target="https://github.com/Elizura/compitative-programming/tree/main/101-symmetric-tree" TargetMode="External"/><Relationship Id="rId979" Type="http://schemas.openxmlformats.org/officeDocument/2006/relationships/hyperlink" Target="https://github.com/YasubGetu/Competitive-programming/blob/main/floodFill.py" TargetMode="External"/><Relationship Id="rId736" Type="http://schemas.openxmlformats.org/officeDocument/2006/relationships/hyperlink" Target="https://github.com/Elizura/compitative-programming/tree/main/99-recover-binary-search-tree" TargetMode="External"/><Relationship Id="rId978" Type="http://schemas.openxmlformats.org/officeDocument/2006/relationships/hyperlink" Target="https://github.com/YasubGetu/Competitive-programming/blob/main/minimumTime.py" TargetMode="External"/><Relationship Id="rId735" Type="http://schemas.openxmlformats.org/officeDocument/2006/relationships/hyperlink" Target="https://github.com/Elizura/compitative-programming/tree/main/1123-lowest-common-ancestor-of-deepest-leaves" TargetMode="External"/><Relationship Id="rId977" Type="http://schemas.openxmlformats.org/officeDocument/2006/relationships/hyperlink" Target="https://github.com/YasubGetu/Competitive-programming/blob/main/searchMatrix.py" TargetMode="External"/><Relationship Id="rId37" Type="http://schemas.openxmlformats.org/officeDocument/2006/relationships/hyperlink" Target="https://leetcode.com/problems/sum-of-distances-in-tree/" TargetMode="External"/><Relationship Id="rId36" Type="http://schemas.openxmlformats.org/officeDocument/2006/relationships/hyperlink" Target="https://leetcode.com/problems/recover-binary-search-tree/" TargetMode="External"/><Relationship Id="rId39" Type="http://schemas.openxmlformats.org/officeDocument/2006/relationships/hyperlink" Target="https://leetcode.com/problems/average-of-levels-in-binary-tree/" TargetMode="External"/><Relationship Id="rId38" Type="http://schemas.openxmlformats.org/officeDocument/2006/relationships/hyperlink" Target="https://leetcode.com/problems/symmetric-tree/" TargetMode="External"/><Relationship Id="rId730" Type="http://schemas.openxmlformats.org/officeDocument/2006/relationships/hyperlink" Target="https://github.com/Elizura/compitative-programming/tree/main/547-number-of-provinces" TargetMode="External"/><Relationship Id="rId972" Type="http://schemas.openxmlformats.org/officeDocument/2006/relationships/hyperlink" Target="https://github.com/YasubGetu/Competitive-programming/blob/main/TopVotedCandidate.py" TargetMode="External"/><Relationship Id="rId971" Type="http://schemas.openxmlformats.org/officeDocument/2006/relationships/hyperlink" Target="https://github.com/YasubGetu/Competitive-programming/blob/main/smallestDivisor.py" TargetMode="External"/><Relationship Id="rId970" Type="http://schemas.openxmlformats.org/officeDocument/2006/relationships/hyperlink" Target="https://github.com/YasubGetu/Competitive-programming/blob/main/hIndex2.py" TargetMode="External"/><Relationship Id="rId1114" Type="http://schemas.openxmlformats.org/officeDocument/2006/relationships/hyperlink" Target="https://github.com/joseph-birara/leetCode_problemSolutions/blob/main/112-path-sum/112-path-sum.py" TargetMode="External"/><Relationship Id="rId1115" Type="http://schemas.openxmlformats.org/officeDocument/2006/relationships/hyperlink" Target="https://github.com/joseph-birara/leetCode_problemSolutions/tree/main/559-maximum-depth-of-n-ary-tree" TargetMode="External"/><Relationship Id="rId20" Type="http://schemas.openxmlformats.org/officeDocument/2006/relationships/hyperlink" Target="https://leetcode.com/problems/find-the-duplicate-number/" TargetMode="External"/><Relationship Id="rId1116" Type="http://schemas.openxmlformats.org/officeDocument/2006/relationships/hyperlink" Target="https://github.com/joseph-birara/leetCode_problemSolutions/blob/main/563-binary-tree-tilt/563-binary-tree-tilt.py" TargetMode="External"/><Relationship Id="rId1117" Type="http://schemas.openxmlformats.org/officeDocument/2006/relationships/hyperlink" Target="https://github.com/joseph-birara/leetCode_problemSolutions/blob/main/690-employee-importance/690-employee-importance.py" TargetMode="External"/><Relationship Id="rId22" Type="http://schemas.openxmlformats.org/officeDocument/2006/relationships/hyperlink" Target="https://leetcode.com/problems/search-in-rotated-sorted-array/" TargetMode="External"/><Relationship Id="rId1118" Type="http://schemas.openxmlformats.org/officeDocument/2006/relationships/hyperlink" Target="https://github.com/joseph-birara/leetCode_problemSolutions/blob/main/547-number-of-provinces/547-number-of-provinces.py" TargetMode="External"/><Relationship Id="rId21" Type="http://schemas.openxmlformats.org/officeDocument/2006/relationships/hyperlink" Target="https://leetcode.com/problems/kth-smallest-number-in-multiplication-table/" TargetMode="External"/><Relationship Id="rId1119" Type="http://schemas.openxmlformats.org/officeDocument/2006/relationships/hyperlink" Target="https://github.com/joseph-birara/leetCode_problemSolutions/blob/main/1315-sum-of-nodes-with-even-valued-grandparent/1315-sum-of-nodes-with-even-valued-grandparent.py" TargetMode="External"/><Relationship Id="rId24" Type="http://schemas.openxmlformats.org/officeDocument/2006/relationships/hyperlink" Target="https://leetcode.com/problems/flood-fill/" TargetMode="External"/><Relationship Id="rId23" Type="http://schemas.openxmlformats.org/officeDocument/2006/relationships/hyperlink" Target="https://leetcode.com/problems/minimum-time-to-complete-trips/" TargetMode="External"/><Relationship Id="rId525" Type="http://schemas.openxmlformats.org/officeDocument/2006/relationships/hyperlink" Target="https://github.com/destifo/Competitive-Programming/blob/master/112.%20Path%20Sum/HasPathSum.py" TargetMode="External"/><Relationship Id="rId767" Type="http://schemas.openxmlformats.org/officeDocument/2006/relationships/hyperlink" Target="https://github.com/matt468779/A2SV/blob/main/559-maximum-depth-of-n-ary-tree/559-maximum-depth-of-n-ary-tree.py" TargetMode="External"/><Relationship Id="rId524" Type="http://schemas.openxmlformats.org/officeDocument/2006/relationships/hyperlink" Target="https://github.com/destifo/Competitive-Programming/blob/master/733.%20Flood%20Fill/FloodFill.py" TargetMode="External"/><Relationship Id="rId766" Type="http://schemas.openxmlformats.org/officeDocument/2006/relationships/hyperlink" Target="https://github.com/matt468779/A2SV/blob/main/112-path-sum/112-path-sum.py" TargetMode="External"/><Relationship Id="rId523" Type="http://schemas.openxmlformats.org/officeDocument/2006/relationships/hyperlink" Target="https://github.com/destifo/Competitive-Programming/blob/master/2187.%20Minimum%20Time%20to%20Complete%20Trips/MinimumTime.py" TargetMode="External"/><Relationship Id="rId765" Type="http://schemas.openxmlformats.org/officeDocument/2006/relationships/hyperlink" Target="https://github.com/matt468779/A2SV/blob/main/733-flood-fill/733-flood-fill.py" TargetMode="External"/><Relationship Id="rId522" Type="http://schemas.openxmlformats.org/officeDocument/2006/relationships/hyperlink" Target="https://github.com/destifo/Competitive-Programming/tree/master/74.%20Search%20a%202D%20Matrix" TargetMode="External"/><Relationship Id="rId764" Type="http://schemas.openxmlformats.org/officeDocument/2006/relationships/hyperlink" Target="https://github.com/matt468779/A2SV/blob/main/2187-minimum-time-to-complete-trips/2187-minimum-time-to-complete-trips.py" TargetMode="External"/><Relationship Id="rId529" Type="http://schemas.openxmlformats.org/officeDocument/2006/relationships/hyperlink" Target="https://github.com/destifo/Competitive-Programming/blob/master/547.%20Number%20of%20Provinces/FindCircleNum.py" TargetMode="External"/><Relationship Id="rId528" Type="http://schemas.openxmlformats.org/officeDocument/2006/relationships/hyperlink" Target="https://github.com/destifo/Competitive-Programming/blob/master/690.%20Employee%20Importance/GetImportance.py" TargetMode="External"/><Relationship Id="rId527" Type="http://schemas.openxmlformats.org/officeDocument/2006/relationships/hyperlink" Target="https://github.com/destifo/Competitive-Programming/blob/master/563.%20Binary%20Tree%20Tilt/FindTilt.py" TargetMode="External"/><Relationship Id="rId769" Type="http://schemas.openxmlformats.org/officeDocument/2006/relationships/hyperlink" Target="https://github.com/matt468779/A2SV/blob/main/690-employee-importance/690-employee-importance.py" TargetMode="External"/><Relationship Id="rId526" Type="http://schemas.openxmlformats.org/officeDocument/2006/relationships/hyperlink" Target="https://github.com/destifo/Competitive-Programming/blob/master/559.%20Maximum%20Depth%20of%20N-ary%20Tree/MaxDepth.py" TargetMode="External"/><Relationship Id="rId768" Type="http://schemas.openxmlformats.org/officeDocument/2006/relationships/hyperlink" Target="https://github.com/matt468779/A2SV/blob/main/563-binary-tree-tilt/563-binary-tree-tilt.py" TargetMode="External"/><Relationship Id="rId26" Type="http://schemas.openxmlformats.org/officeDocument/2006/relationships/hyperlink" Target="https://leetcode.com/problems/maximum-depth-of-n-ary-tree/" TargetMode="External"/><Relationship Id="rId25" Type="http://schemas.openxmlformats.org/officeDocument/2006/relationships/hyperlink" Target="https://leetcode.com/problems/path-sum/" TargetMode="External"/><Relationship Id="rId28" Type="http://schemas.openxmlformats.org/officeDocument/2006/relationships/hyperlink" Target="https://leetcode.com/problems/employee-importance/" TargetMode="External"/><Relationship Id="rId27" Type="http://schemas.openxmlformats.org/officeDocument/2006/relationships/hyperlink" Target="https://leetcode.com/problems/binary-tree-tilt/" TargetMode="External"/><Relationship Id="rId521" Type="http://schemas.openxmlformats.org/officeDocument/2006/relationships/hyperlink" Target="https://github.com/destifo/Competitive-Programming/blob/master/33.%20Search%20in%20Rotated%20Sorted%20Array/Search.py" TargetMode="External"/><Relationship Id="rId763" Type="http://schemas.openxmlformats.org/officeDocument/2006/relationships/hyperlink" Target="https://github.com/matt468779/A2SV/blob/main/74-search-a-2d-matrix/74-search-a-2d-matrix.py" TargetMode="External"/><Relationship Id="rId1110" Type="http://schemas.openxmlformats.org/officeDocument/2006/relationships/hyperlink" Target="https://github.com/joseph-birara/leetCode_problemSolutions/blob/main/33-search-in-rotated-sorted-array/33-search-in-rotated-sorted-array.py" TargetMode="External"/><Relationship Id="rId29" Type="http://schemas.openxmlformats.org/officeDocument/2006/relationships/hyperlink" Target="https://leetcode.com/problems/number-of-provinces/" TargetMode="External"/><Relationship Id="rId520" Type="http://schemas.openxmlformats.org/officeDocument/2006/relationships/hyperlink" Target="https://github.com/destifo/Competitive-Programming/blob/master/668.%20Kth%20Smallest%20Number%20in%20Multiplication%20Table/FindKthNumber.py" TargetMode="External"/><Relationship Id="rId762" Type="http://schemas.openxmlformats.org/officeDocument/2006/relationships/hyperlink" Target="https://github.com/matt468779/A2SV/blob/main/33-search-in-rotated-sorted-array/33-search-in-rotated-sorted-array.py" TargetMode="External"/><Relationship Id="rId1111" Type="http://schemas.openxmlformats.org/officeDocument/2006/relationships/hyperlink" Target="https://github.com/joseph-birara/leetCode_problemSolutions/blob/main/74-search-a-2d-matrix/74-search-a-2d-matrix.py" TargetMode="External"/><Relationship Id="rId761" Type="http://schemas.openxmlformats.org/officeDocument/2006/relationships/hyperlink" Target="https://github.com/matt468779/A2SV/blob/main/287-find-the-duplicate-number/287-find-the-duplicate-number.py" TargetMode="External"/><Relationship Id="rId1112" Type="http://schemas.openxmlformats.org/officeDocument/2006/relationships/hyperlink" Target="https://github.com/joseph-birara/leetCode_problemSolutions/blob/main/2187-minimum-time-to-complete-trips/2187-minimum-time-to-complete-trips.py" TargetMode="External"/><Relationship Id="rId760" Type="http://schemas.openxmlformats.org/officeDocument/2006/relationships/hyperlink" Target="https://github.com/matt468779/A2SV/blob/main/1011-capacity-to-ship-packages-within-d-days/1011-capacity-to-ship-packages-within-d-days.py" TargetMode="External"/><Relationship Id="rId1113" Type="http://schemas.openxmlformats.org/officeDocument/2006/relationships/hyperlink" Target="https://github.com/joseph-birara/leetCode_problemSolutions/blob/main/733-flood-fill/733-flood-fill.py" TargetMode="External"/><Relationship Id="rId1103" Type="http://schemas.openxmlformats.org/officeDocument/2006/relationships/hyperlink" Target="https://github.com/joseph-birara/leetCode_problemSolutions/blob/main/34-find-first-and-last-position-of-element-in-sorted-array/34-find-first-and-last-position-of-element-in-sorted-array.py" TargetMode="External"/><Relationship Id="rId1104" Type="http://schemas.openxmlformats.org/officeDocument/2006/relationships/hyperlink" Target="https://github.com/joseph-birara/leetCode_problemSolutions/blob/main/275-h-index-ii/275-h-index-ii.py" TargetMode="External"/><Relationship Id="rId1105" Type="http://schemas.openxmlformats.org/officeDocument/2006/relationships/hyperlink" Target="https://github.com/joseph-birara/leetCode_problemSolutions/blob/main/1283-find-the-smallest-divisor-given-a-threshold/1283-find-the-smallest-divisor-given-a-threshold.py" TargetMode="External"/><Relationship Id="rId1106" Type="http://schemas.openxmlformats.org/officeDocument/2006/relationships/hyperlink" Target="https://github.com/joseph-birara/leetCode_problemSolutions/blob/main/911-online-election/911-online-election.py" TargetMode="External"/><Relationship Id="rId11" Type="http://schemas.openxmlformats.org/officeDocument/2006/relationships/hyperlink" Target="https://leetcode.com/problems/find-median-from-data-stream/" TargetMode="External"/><Relationship Id="rId1107" Type="http://schemas.openxmlformats.org/officeDocument/2006/relationships/hyperlink" Target="https://github.com/joseph-birara/leetCode_problemSolutions/blob/main/1011-capacity-to-ship-packages-within-d-days/1011-capacity-to-ship-packages-within-d-days.py" TargetMode="External"/><Relationship Id="rId10" Type="http://schemas.openxmlformats.org/officeDocument/2006/relationships/hyperlink" Target="https://leetcode.com/problems/furthest-building-you-can-reach/" TargetMode="External"/><Relationship Id="rId1108" Type="http://schemas.openxmlformats.org/officeDocument/2006/relationships/hyperlink" Target="https://github.com/joseph-birara/leetCode_problemSolutions/blob/main/287-find-the-duplicate-number/287-find-the-duplicate-number.py" TargetMode="External"/><Relationship Id="rId13" Type="http://schemas.openxmlformats.org/officeDocument/2006/relationships/hyperlink" Target="https://leetcode.com/problems/find-positive-integer-solution-for-a-given-equation/" TargetMode="External"/><Relationship Id="rId1109" Type="http://schemas.openxmlformats.org/officeDocument/2006/relationships/hyperlink" Target="https://github.com/joseph-birara/leetCode_problemSolutions/blob/main/668-kth-smallest-number-in-multiplication-table/668-kth-smallest-number-in-multiplication-table.py" TargetMode="External"/><Relationship Id="rId12" Type="http://schemas.openxmlformats.org/officeDocument/2006/relationships/hyperlink" Target="https://leetcode.com/problems/first-bad-version/" TargetMode="External"/><Relationship Id="rId519" Type="http://schemas.openxmlformats.org/officeDocument/2006/relationships/hyperlink" Target="https://github.com/destifo/Competitive-Programming/blob/master/287.%20Find%20the%20Duplicate%20Number/FindDuplicate.py" TargetMode="External"/><Relationship Id="rId514" Type="http://schemas.openxmlformats.org/officeDocument/2006/relationships/hyperlink" Target="https://github.com/destifo/Competitive-Programming/blob/master/1351.%20Count%20Negative%20Numbers%20in%20a%20Sorted%20Matrix/CountNegatives.py" TargetMode="External"/><Relationship Id="rId756" Type="http://schemas.openxmlformats.org/officeDocument/2006/relationships/hyperlink" Target="https://github.com/matt468779/A2SV/blob/main/34-find-first-and-last-position-of-element-in-sorted-array/34-find-first-and-last-position-of-element-in-sorted-array.py" TargetMode="External"/><Relationship Id="rId998" Type="http://schemas.openxmlformats.org/officeDocument/2006/relationships/hyperlink" Target="https://github.com/YasubGetu/Competitive-programming/blob/main/ladderLength.py" TargetMode="External"/><Relationship Id="rId513" Type="http://schemas.openxmlformats.org/officeDocument/2006/relationships/hyperlink" Target="https://github.com/destifo/Competitive-Programming/blob/master/1237.%20Find%20Positive%20Integer%20Solution%20for%20a%20Given%20Equation/FindSolution.py" TargetMode="External"/><Relationship Id="rId755" Type="http://schemas.openxmlformats.org/officeDocument/2006/relationships/hyperlink" Target="https://github.com/matt468779/A2SV/blob/main/1351-count-negative-numbers-in-a-sorted-matrix/1351-count-negative-numbers-in-a-sorted-matrix.py" TargetMode="External"/><Relationship Id="rId997" Type="http://schemas.openxmlformats.org/officeDocument/2006/relationships/hyperlink" Target="https://github.com/YasubGetu/Competitive-programming/blob/main/swimInWater.py" TargetMode="External"/><Relationship Id="rId512" Type="http://schemas.openxmlformats.org/officeDocument/2006/relationships/hyperlink" Target="https://github.com/destifo/Competitive-Programming/blob/master/278.%20First%20Bad%20Version/FirstBadVersion.py" TargetMode="External"/><Relationship Id="rId754" Type="http://schemas.openxmlformats.org/officeDocument/2006/relationships/hyperlink" Target="https://github.com/matt468779/A2SV/blob/main/1237-find-positive-integer-solution-for-a-given-equation/1237-find-positive-integer-solution-for-a-given-equation.py" TargetMode="External"/><Relationship Id="rId996" Type="http://schemas.openxmlformats.org/officeDocument/2006/relationships/hyperlink" Target="https://github.com/YasubGetu/Competitive-programming/blob/main/canReach.py" TargetMode="External"/><Relationship Id="rId511" Type="http://schemas.openxmlformats.org/officeDocument/2006/relationships/hyperlink" Target="https://github.com/destifo/Competitive-Programming/blob/master/295.%20Find%20Median%20from%20Data%20Stream/MedianFinder.py" TargetMode="External"/><Relationship Id="rId753" Type="http://schemas.openxmlformats.org/officeDocument/2006/relationships/hyperlink" Target="https://github.com/matt468779/A2SV/blob/main/278-first-bad-version/278-first-bad-version.py" TargetMode="External"/><Relationship Id="rId995" Type="http://schemas.openxmlformats.org/officeDocument/2006/relationships/hyperlink" Target="https://github.com/YasubGetu/Competitive-programming/blob/main/zigzagLevelOrder.py" TargetMode="External"/><Relationship Id="rId518" Type="http://schemas.openxmlformats.org/officeDocument/2006/relationships/hyperlink" Target="https://github.com/destifo/Competitive-Programming/blob/master/1011.%20Capacity%20To%20Ship%20Packages%20Within%20D%20Days/ShipWithinDays.py" TargetMode="External"/><Relationship Id="rId517" Type="http://schemas.openxmlformats.org/officeDocument/2006/relationships/hyperlink" Target="https://github.com/destifo/Competitive-Programming/blob/master/911.%20Online%20Election/TopVotedCandidate.py" TargetMode="External"/><Relationship Id="rId759" Type="http://schemas.openxmlformats.org/officeDocument/2006/relationships/hyperlink" Target="https://github.com/matt468779/A2SV/blob/main/911-online-election/911-online-election.py" TargetMode="External"/><Relationship Id="rId516" Type="http://schemas.openxmlformats.org/officeDocument/2006/relationships/hyperlink" Target="https://github.com/destifo/Competitive-Programming/blob/master/1283.%20Find%20the%20Smallest%20Divisor%20Given%20a%20Threshold/SmallestDivisor.py" TargetMode="External"/><Relationship Id="rId758" Type="http://schemas.openxmlformats.org/officeDocument/2006/relationships/hyperlink" Target="https://github.com/matt468779/A2SV/blob/main/1283-find-the-smallest-divisor-given-a-threshold/1283-find-the-smallest-divisor-given-a-threshold.py" TargetMode="External"/><Relationship Id="rId515" Type="http://schemas.openxmlformats.org/officeDocument/2006/relationships/hyperlink" Target="https://github.com/destifo/Competitive-Programming/blob/master/34.%20Find%20First%20and%20Last%20Position%20of%20Element%20in%20Sorted%20Array/searchRange.py" TargetMode="External"/><Relationship Id="rId757" Type="http://schemas.openxmlformats.org/officeDocument/2006/relationships/hyperlink" Target="https://github.com/matt468779/A2SV/blob/main/275-h-index-ii/275-h-index-ii.py" TargetMode="External"/><Relationship Id="rId999" Type="http://schemas.openxmlformats.org/officeDocument/2006/relationships/hyperlink" Target="https://github.com/YasubGetu/Competitive-programming/blob/main/numRescueBoats.py" TargetMode="External"/><Relationship Id="rId15" Type="http://schemas.openxmlformats.org/officeDocument/2006/relationships/hyperlink" Target="https://leetcode.com/problems/find-first-and-last-position-of-element-in-sorted-array/" TargetMode="External"/><Relationship Id="rId990" Type="http://schemas.openxmlformats.org/officeDocument/2006/relationships/hyperlink" Target="https://github.com/YasubGetu/Competitive-programming/blob/main/lcaDeepestLeaves.py" TargetMode="External"/><Relationship Id="rId14" Type="http://schemas.openxmlformats.org/officeDocument/2006/relationships/hyperlink" Target="https://leetcode.com/problems/count-negative-numbers-in-a-sorted-matrix/" TargetMode="External"/><Relationship Id="rId17" Type="http://schemas.openxmlformats.org/officeDocument/2006/relationships/hyperlink" Target="https://leetcode.com/problems/find-the-smallest-divisor-given-a-threshold/" TargetMode="External"/><Relationship Id="rId16" Type="http://schemas.openxmlformats.org/officeDocument/2006/relationships/hyperlink" Target="https://leetcode.com/problems/h-index-ii/" TargetMode="External"/><Relationship Id="rId19" Type="http://schemas.openxmlformats.org/officeDocument/2006/relationships/hyperlink" Target="https://leetcode.com/problems/capacity-to-ship-packages-within-d-days/" TargetMode="External"/><Relationship Id="rId510" Type="http://schemas.openxmlformats.org/officeDocument/2006/relationships/hyperlink" Target="https://github.com/destifo/Competitive-Programming/blob/master/1642.%20Furthest%20Building%20You%20Can%20Reach/FurthestBuilding.py" TargetMode="External"/><Relationship Id="rId752" Type="http://schemas.openxmlformats.org/officeDocument/2006/relationships/hyperlink" Target="https://github.com/matt468779/A2SV/blob/main/295.%20Find%20Median%20from%20Data%20Stream/findMedianfromDataStream.py" TargetMode="External"/><Relationship Id="rId994" Type="http://schemas.openxmlformats.org/officeDocument/2006/relationships/hyperlink" Target="https://github.com/YasubGetu/Competitive-programming/blob/main/orangesRotting.py" TargetMode="External"/><Relationship Id="rId18" Type="http://schemas.openxmlformats.org/officeDocument/2006/relationships/hyperlink" Target="https://leetcode.com/problems/online-election/" TargetMode="External"/><Relationship Id="rId751" Type="http://schemas.openxmlformats.org/officeDocument/2006/relationships/hyperlink" Target="https://github.com/matt468779/A2SV/blob/main/1642.%20Furthest%20Building%20You%20Can%20Reach/furthestBuildingYouCanReach.py" TargetMode="External"/><Relationship Id="rId993" Type="http://schemas.openxmlformats.org/officeDocument/2006/relationships/hyperlink" Target="https://github.com/YasubGetu/Competitive-programming/blob/main/averageOfLevels.py" TargetMode="External"/><Relationship Id="rId1100" Type="http://schemas.openxmlformats.org/officeDocument/2006/relationships/hyperlink" Target="https://github.com/joseph-birara/leetCode_problemSolutions/blob/main/1351-count-negative-numbers-in-a-sorted-matrix/1351-count-negative-numbers-in-a-sorted-matrix.py" TargetMode="External"/><Relationship Id="rId750" Type="http://schemas.openxmlformats.org/officeDocument/2006/relationships/hyperlink" Target="https://github.com/matt468779/A2SV/blob/main/378-kth-smallest-element-in-a-sorted-matrix/378-kth-smallest-element-in-a-sorted-matrix.py" TargetMode="External"/><Relationship Id="rId992" Type="http://schemas.openxmlformats.org/officeDocument/2006/relationships/hyperlink" Target="https://github.com/YasubGetu/Competitive-programming/blob/main/isSymmetric.py" TargetMode="External"/><Relationship Id="rId1101" Type="http://schemas.openxmlformats.org/officeDocument/2006/relationships/hyperlink" Target="https://github.com/joseph-birara/leetCode_problemSolutions/blob/main/1237-find-positive-integer-solution-for-a-given-equation/1237-find-positive-integer-solution-for-a-given-equation.py" TargetMode="External"/><Relationship Id="rId991" Type="http://schemas.openxmlformats.org/officeDocument/2006/relationships/hyperlink" Target="https://github.com/YasubGetu/Competitive-programming/blob/main/recoverTree.py" TargetMode="External"/><Relationship Id="rId1102" Type="http://schemas.openxmlformats.org/officeDocument/2006/relationships/hyperlink" Target="https://github.com/joseph-birara/leetCode_problemSolutions/blob/main/1351-count-negative-numbers-in-a-sorted-matrix/1351-count-negative-numbers-in-a-sorted-matrix.py" TargetMode="External"/><Relationship Id="rId84" Type="http://schemas.openxmlformats.org/officeDocument/2006/relationships/hyperlink" Target="https://github.com/Maruf-S/Competitve-programing/tree/master/547-number-of-provinces" TargetMode="External"/><Relationship Id="rId83" Type="http://schemas.openxmlformats.org/officeDocument/2006/relationships/hyperlink" Target="https://github.com/Maruf-S/Competitve-programing/tree/master/690-employee-importance" TargetMode="External"/><Relationship Id="rId86" Type="http://schemas.openxmlformats.org/officeDocument/2006/relationships/hyperlink" Target="https://github.com/Maruf-S/Competitve-programing/tree/master/695-max-area-of-island" TargetMode="External"/><Relationship Id="rId85" Type="http://schemas.openxmlformats.org/officeDocument/2006/relationships/hyperlink" Target="https://github.com/Maruf-S/Competitve-programing/tree/master/1315-sum-of-nodes-with-even-valued-grandparent" TargetMode="External"/><Relationship Id="rId88" Type="http://schemas.openxmlformats.org/officeDocument/2006/relationships/hyperlink" Target="https://github.com/Maruf-S/Competitve-programing/tree/master/529-minesweeper" TargetMode="External"/><Relationship Id="rId87" Type="http://schemas.openxmlformats.org/officeDocument/2006/relationships/hyperlink" Target="https://github.com/Maruf-S/Competitve-programing/tree/master/130-surrounded-regions" TargetMode="External"/><Relationship Id="rId89" Type="http://schemas.openxmlformats.org/officeDocument/2006/relationships/hyperlink" Target="https://github.com/Maruf-S/Competitve-programing/tree/master/1020-number-of-enclaves" TargetMode="External"/><Relationship Id="rId709" Type="http://schemas.openxmlformats.org/officeDocument/2006/relationships/hyperlink" Target="https://github.com/Biruk-Tassew/A2SV_leetcode_practice/blob/main/135_Candy/135_Candy.py" TargetMode="External"/><Relationship Id="rId708" Type="http://schemas.openxmlformats.org/officeDocument/2006/relationships/hyperlink" Target="https://github.com/Biruk-Tassew/A2SV_leetcode_practice/blob/main/452_Minimum_Number_of_Arrows_to_Burst_Balloons/452_Minimum_Number_of_Arrows_to_Burst_Balloons.py" TargetMode="External"/><Relationship Id="rId707" Type="http://schemas.openxmlformats.org/officeDocument/2006/relationships/hyperlink" Target="https://github.com/Biruk-Tassew/A2SV_leetcode_practice/blob/main/B_Quality_vs_Quantity/B_Quality_vs_Quantity.py" TargetMode="External"/><Relationship Id="rId949" Type="http://schemas.openxmlformats.org/officeDocument/2006/relationships/hyperlink" Target="https://github.com/Bernabass/Competitive-programming/blob/main/34.%20Find%20First%20and%20Last%20Position%20of%20Element%20in%20Sorted%20Array.py" TargetMode="External"/><Relationship Id="rId706" Type="http://schemas.openxmlformats.org/officeDocument/2006/relationships/hyperlink" Target="https://github.com/Biruk-Tassew/A2SV_leetcode_practice/blob/main/A_Download_More_RAM/A_Download_More_RAM.py" TargetMode="External"/><Relationship Id="rId948" Type="http://schemas.openxmlformats.org/officeDocument/2006/relationships/hyperlink" Target="https://github.com/Bernabass/Competitive-programming/blob/main/1351.%20Count%20Negative%20Numbers%20in%20a%20Sorted%20Matrix.py" TargetMode="External"/><Relationship Id="rId80" Type="http://schemas.openxmlformats.org/officeDocument/2006/relationships/hyperlink" Target="https://github.com/Maruf-S/Competitve-programing/tree/master/112-path-sum" TargetMode="External"/><Relationship Id="rId82" Type="http://schemas.openxmlformats.org/officeDocument/2006/relationships/hyperlink" Target="https://github.com/Maruf-S/Competitve-programing/tree/master/563-binary-tree-tilt" TargetMode="External"/><Relationship Id="rId81" Type="http://schemas.openxmlformats.org/officeDocument/2006/relationships/hyperlink" Target="https://github.com/Maruf-S/Competitve-programing/tree/master/559-maximum-depth-of-n-ary-tree" TargetMode="External"/><Relationship Id="rId701" Type="http://schemas.openxmlformats.org/officeDocument/2006/relationships/hyperlink" Target="https://github.com/Biruk-Tassew/A2SV_leetcode_practice/blob/main/649_Dota2_Senate/649_Dota2_Senate.py" TargetMode="External"/><Relationship Id="rId943" Type="http://schemas.openxmlformats.org/officeDocument/2006/relationships/hyperlink" Target="https://github.com/Bernabass/Competitive-programming/blob/main/1046.%20Last%20Stone%20Weight.py" TargetMode="External"/><Relationship Id="rId700" Type="http://schemas.openxmlformats.org/officeDocument/2006/relationships/hyperlink" Target="https://github.com/Biruk-Tassew/A2SV_leetcode_practice/blob/main/1328_Break_a_Palindrome/1328_Break_a_Palindrome.py" TargetMode="External"/><Relationship Id="rId942" Type="http://schemas.openxmlformats.org/officeDocument/2006/relationships/hyperlink" Target="https://github.com/Bernabass/Competitive-programming/blob/main/692.%20Top%20K%20Frequent%20Words.py" TargetMode="External"/><Relationship Id="rId941" Type="http://schemas.openxmlformats.org/officeDocument/2006/relationships/hyperlink" Target="https://github.com/Bernabass/Competitive-programming/blob/main/347.%20Top%20K%20Frequent%20Elements%20(in%20heap).py" TargetMode="External"/><Relationship Id="rId940" Type="http://schemas.openxmlformats.org/officeDocument/2006/relationships/hyperlink" Target="https://github.com/Bernabass/Competitive-programming/blob/main/703.%20Kth%20Largest%20Element%20in%20a%20Stream.py" TargetMode="External"/><Relationship Id="rId705" Type="http://schemas.openxmlformats.org/officeDocument/2006/relationships/hyperlink" Target="https://github.com/Biruk-Tassew/A2SV_leetcode_practice/blob/main/B_Power_Walking/B.%20Power%20Walking.py" TargetMode="External"/><Relationship Id="rId947" Type="http://schemas.openxmlformats.org/officeDocument/2006/relationships/hyperlink" Target="https://github.com/Bernabass/Competitive-programming/blob/main/1237.%20Find%20Positive%20Integer%20Solution%20for%20a%20Given%20Equation.py" TargetMode="External"/><Relationship Id="rId704" Type="http://schemas.openxmlformats.org/officeDocument/2006/relationships/hyperlink" Target="https://github.com/Biruk-Tassew/A2SV_leetcode_practice/blob/main/452_Minimum_Number_of_Arrows_to_Burst_Balloons/452_Minimum_Number_of_Arrows_to_Burst_Balloons.py" TargetMode="External"/><Relationship Id="rId946" Type="http://schemas.openxmlformats.org/officeDocument/2006/relationships/hyperlink" Target="https://github.com/Bernabass/Competitive-programming/blob/main/278.%20First%20Bad%20Version.py" TargetMode="External"/><Relationship Id="rId703" Type="http://schemas.openxmlformats.org/officeDocument/2006/relationships/hyperlink" Target="https://github.com/Biruk-Tassew/A2SV_leetcode_practice/blob/main/910_Smallest_Range_II/910.%20Smallest%20Range%20II.py" TargetMode="External"/><Relationship Id="rId945" Type="http://schemas.openxmlformats.org/officeDocument/2006/relationships/hyperlink" Target="https://github.com/Bernabass/Competitive-programming/blob/main/378.%20Kth%20Smallest%20Element%20in%20a%20Sorted%20Matrix.py" TargetMode="External"/><Relationship Id="rId702" Type="http://schemas.openxmlformats.org/officeDocument/2006/relationships/hyperlink" Target="https://github.com/Biruk-Tassew/A2SV_leetcode_practice/blob/main/316_Remove_Duplicate_Letters/316_Remove_Duplicate_Letters.py" TargetMode="External"/><Relationship Id="rId944" Type="http://schemas.openxmlformats.org/officeDocument/2006/relationships/hyperlink" Target="https://github.com/Bernabass/Competitive-programming/blob/main/215.%20Kth%20Largest%20Element%20in%20an%20Array.py" TargetMode="External"/><Relationship Id="rId73" Type="http://schemas.openxmlformats.org/officeDocument/2006/relationships/hyperlink" Target="https://github.com/Maruf-S/Competitve-programing/blob/master/1011-capacity-to-ship-packages-within-d-days/1011-capacity-to-ship-packages-within-d-days.py" TargetMode="External"/><Relationship Id="rId72" Type="http://schemas.openxmlformats.org/officeDocument/2006/relationships/hyperlink" Target="https://github.com/Maruf-S/Competitve-programing/blob/master/911-online-election/911-online-election.py" TargetMode="External"/><Relationship Id="rId75" Type="http://schemas.openxmlformats.org/officeDocument/2006/relationships/hyperlink" Target="https://github.com/Maruf-S/Competitve-programing/blob/master/668-kth-smallest-number-in-multiplication-table/668-kth-smallest-number-in-multiplication-table.py" TargetMode="External"/><Relationship Id="rId74" Type="http://schemas.openxmlformats.org/officeDocument/2006/relationships/hyperlink" Target="https://github.com/Maruf-S/Competitve-programing/blob/master/287-find-the-duplicate-number/287-find-the-duplicate-number.py" TargetMode="External"/><Relationship Id="rId77" Type="http://schemas.openxmlformats.org/officeDocument/2006/relationships/hyperlink" Target="https://github.com/Maruf-S/Competitve-programing/blob/master/74-search-a-2d-matrix/74-search-a-2d-matrix.py" TargetMode="External"/><Relationship Id="rId76" Type="http://schemas.openxmlformats.org/officeDocument/2006/relationships/hyperlink" Target="https://github.com/Maruf-S/Competitve-programing/blob/master/33-search-in-rotated-sorted-array/33-search-in-rotated-sorted-array.py" TargetMode="External"/><Relationship Id="rId79" Type="http://schemas.openxmlformats.org/officeDocument/2006/relationships/hyperlink" Target="https://github.com/Maruf-S/Competitve-programing/tree/master/733-flood-fill" TargetMode="External"/><Relationship Id="rId78" Type="http://schemas.openxmlformats.org/officeDocument/2006/relationships/hyperlink" Target="https://github.com/Maruf-S/Competitve-programing/blob/master/2187-minimum-time-to-complete-trips/2187-minimum-time-to-complete-trips.py" TargetMode="External"/><Relationship Id="rId939" Type="http://schemas.openxmlformats.org/officeDocument/2006/relationships/hyperlink" Target="https://github.com/Bernabass/Competitive-programming/blob/main/Heap%20Sort.py" TargetMode="External"/><Relationship Id="rId938" Type="http://schemas.openxmlformats.org/officeDocument/2006/relationships/hyperlink" Target="https://github.com/MuleHakim/Competitive-Programming-A2SV/blob/main/910-smallest-range-ii/910-smallest-range-ii.py" TargetMode="External"/><Relationship Id="rId937" Type="http://schemas.openxmlformats.org/officeDocument/2006/relationships/hyperlink" Target="https://github.com/MuleHakim/Competitive-Programming-A2SV/blob/main/316-remove-duplicate-letters/316-remove-duplicate-letters.py" TargetMode="External"/><Relationship Id="rId71" Type="http://schemas.openxmlformats.org/officeDocument/2006/relationships/hyperlink" Target="https://github.com/Maruf-S/Competitve-programing/blob/master/1283-find-the-smallest-divisor-given-a-threshold/1283-find-the-smallest-divisor-given-a-threshold.py" TargetMode="External"/><Relationship Id="rId70" Type="http://schemas.openxmlformats.org/officeDocument/2006/relationships/hyperlink" Target="https://github.com/Maruf-S/Competitve-programing/blob/master/275-h-index-ii/275-h-index-ii.py" TargetMode="External"/><Relationship Id="rId932" Type="http://schemas.openxmlformats.org/officeDocument/2006/relationships/hyperlink" Target="https://github.com/MuleHakim/Competitive-Programming-A2SV/blob/main/103-binary-tree-zigzag-level-order-traversal/103-binary-tree-zigzag-level-order-traversal.py" TargetMode="External"/><Relationship Id="rId931" Type="http://schemas.openxmlformats.org/officeDocument/2006/relationships/hyperlink" Target="https://github.com/MuleHakim/Competitive-Programming-A2SV/blob/main/994-rotting-oranges/994-rotting-oranges.py" TargetMode="External"/><Relationship Id="rId930" Type="http://schemas.openxmlformats.org/officeDocument/2006/relationships/hyperlink" Target="https://github.com/MuleHakim/Competitive-Programming-A2SV/blob/main/637-average-of-levels-in-binary-tree/637-average-of-levels-in-binary-tree.py" TargetMode="External"/><Relationship Id="rId936" Type="http://schemas.openxmlformats.org/officeDocument/2006/relationships/hyperlink" Target="https://github.com/MuleHakim/Competitive-Programming-A2SV/blob/main/649-dota2-senate/649-dota2-senate.py" TargetMode="External"/><Relationship Id="rId935" Type="http://schemas.openxmlformats.org/officeDocument/2006/relationships/hyperlink" Target="https://github.com/MuleHakim/Competitive-Programming-A2SV/blob/main/1328-break-a-palindrome/1328-break-a-palindrome.py" TargetMode="External"/><Relationship Id="rId934" Type="http://schemas.openxmlformats.org/officeDocument/2006/relationships/hyperlink" Target="https://github.com/MuleHakim/Competitive-Programming-A2SV/blob/main/881-boats-to-save-people/881-boats-to-save-people.py" TargetMode="External"/><Relationship Id="rId933" Type="http://schemas.openxmlformats.org/officeDocument/2006/relationships/hyperlink" Target="https://github.com/MuleHakim/Competitive-Programming-A2SV/blob/main/1306-jump-game-iii/1306-jump-game-iii.py" TargetMode="External"/><Relationship Id="rId62" Type="http://schemas.openxmlformats.org/officeDocument/2006/relationships/hyperlink" Target="https://github.com/Maruf-S/Competitve-programing/tree/master/215-kth-largest-element-in-an-array" TargetMode="External"/><Relationship Id="rId61" Type="http://schemas.openxmlformats.org/officeDocument/2006/relationships/hyperlink" Target="https://github.com/Maruf-S/Competitve-programing/blob/master/1046-last-stone-weight/1046-last-stone-weight.py" TargetMode="External"/><Relationship Id="rId64" Type="http://schemas.openxmlformats.org/officeDocument/2006/relationships/hyperlink" Target="https://github.com/Maruf-S/Competitve-programing/blob/master/1642-furthest-building-you-can-reach/1642-furthest-building-you-can-reach.py" TargetMode="External"/><Relationship Id="rId63" Type="http://schemas.openxmlformats.org/officeDocument/2006/relationships/hyperlink" Target="https://github.com/Maruf-S/Competitve-programing/blob/master/378-kth-smallest-element-in-a-sorted-matrix/378-kth-smallest-element-in-a-sorted-matrix.py" TargetMode="External"/><Relationship Id="rId66" Type="http://schemas.openxmlformats.org/officeDocument/2006/relationships/hyperlink" Target="https://github.com/Maruf-S/Competitve-programing/blob/master/278-first-bad-version/278-first-bad-version.py" TargetMode="External"/><Relationship Id="rId65" Type="http://schemas.openxmlformats.org/officeDocument/2006/relationships/hyperlink" Target="https://github.com/Maruf-S/Competitve-programing/blob/master/295-find-median-from-data-stream/295-find-median-from-data-stream.py" TargetMode="External"/><Relationship Id="rId68" Type="http://schemas.openxmlformats.org/officeDocument/2006/relationships/hyperlink" Target="https://github.com/Maruf-S/Competitve-programing/blob/master/1351-count-negative-numbers-in-a-sorted-matrix/1351-count-negative-numbers-in-a-sorted-matrix.py" TargetMode="External"/><Relationship Id="rId67" Type="http://schemas.openxmlformats.org/officeDocument/2006/relationships/hyperlink" Target="https://github.com/Maruf-S/Competitve-programing/blob/master/1237-find-positive-integer-solution-for-a-given-equation/1237-find-positive-integer-solution-for-a-given-equation.py" TargetMode="External"/><Relationship Id="rId729" Type="http://schemas.openxmlformats.org/officeDocument/2006/relationships/hyperlink" Target="https://github.com/Elizura/compitative-programming/tree/main/563-binary-tree-tilt" TargetMode="External"/><Relationship Id="rId728" Type="http://schemas.openxmlformats.org/officeDocument/2006/relationships/hyperlink" Target="https://github.com/Elizura/compitative-programming/tree/main/559-maximum-depth-of-n-ary-tree" TargetMode="External"/><Relationship Id="rId60" Type="http://schemas.openxmlformats.org/officeDocument/2006/relationships/hyperlink" Target="https://github.com/Maruf-S/Competitve-programing/tree/master/23-merge-k-sorted-lists" TargetMode="External"/><Relationship Id="rId723" Type="http://schemas.openxmlformats.org/officeDocument/2006/relationships/hyperlink" Target="https://github.com/Elizura/compitative-programming/tree/main/287-find-the-duplicate-number" TargetMode="External"/><Relationship Id="rId965" Type="http://schemas.openxmlformats.org/officeDocument/2006/relationships/hyperlink" Target="https://github.com/YasubGetu/Competitive-programming/blob/main/MedianFinder.py" TargetMode="External"/><Relationship Id="rId722" Type="http://schemas.openxmlformats.org/officeDocument/2006/relationships/hyperlink" Target="https://github.com/Elizura/compitative-programming/tree/main/34-find-first-and-last-position-of-element-in-sorted-array" TargetMode="External"/><Relationship Id="rId964" Type="http://schemas.openxmlformats.org/officeDocument/2006/relationships/hyperlink" Target="https://github.com/YasubGetu/Competitive-programming/blob/main/furthestBuilding.py" TargetMode="External"/><Relationship Id="rId721" Type="http://schemas.openxmlformats.org/officeDocument/2006/relationships/hyperlink" Target="https://github.com/Elizura/compitative-programming/tree/main/1351-count-negative-numbers-in-a-sorted-matrix" TargetMode="External"/><Relationship Id="rId963" Type="http://schemas.openxmlformats.org/officeDocument/2006/relationships/hyperlink" Target="https://github.com/YasubGetu/Competitive-programming/blob/main/kthSmallest.py" TargetMode="External"/><Relationship Id="rId720" Type="http://schemas.openxmlformats.org/officeDocument/2006/relationships/hyperlink" Target="https://github.com/Elizura/compitative-programming/tree/main/278-first-bad-version" TargetMode="External"/><Relationship Id="rId962" Type="http://schemas.openxmlformats.org/officeDocument/2006/relationships/hyperlink" Target="https://github.com/YasubGetu/Competitive-programming/blob/main/findKthLargest.py" TargetMode="External"/><Relationship Id="rId727" Type="http://schemas.openxmlformats.org/officeDocument/2006/relationships/hyperlink" Target="https://github.com/Elizura/compitative-programming/tree/main/112-path-sum" TargetMode="External"/><Relationship Id="rId969" Type="http://schemas.openxmlformats.org/officeDocument/2006/relationships/hyperlink" Target="https://github.com/YasubGetu/Competitive-programming/blob/main/searchRange.py" TargetMode="External"/><Relationship Id="rId726" Type="http://schemas.openxmlformats.org/officeDocument/2006/relationships/hyperlink" Target="https://github.com/Elizura/compitative-programming/tree/main/733-flood-fill" TargetMode="External"/><Relationship Id="rId968" Type="http://schemas.openxmlformats.org/officeDocument/2006/relationships/hyperlink" Target="https://github.com/YasubGetu/Competitive-programming/blob/main/countNegatives.py" TargetMode="External"/><Relationship Id="rId725" Type="http://schemas.openxmlformats.org/officeDocument/2006/relationships/hyperlink" Target="https://github.com/Elizura/compitative-programming/tree/main/74-search-a-2d-matrix" TargetMode="External"/><Relationship Id="rId967" Type="http://schemas.openxmlformats.org/officeDocument/2006/relationships/hyperlink" Target="https://github.com/YasubGetu/Competitive-programming/blob/main/findSolution.py" TargetMode="External"/><Relationship Id="rId724" Type="http://schemas.openxmlformats.org/officeDocument/2006/relationships/hyperlink" Target="https://github.com/Elizura/compitative-programming/tree/main/33-search-in-rotated-sorted-array" TargetMode="External"/><Relationship Id="rId966" Type="http://schemas.openxmlformats.org/officeDocument/2006/relationships/hyperlink" Target="https://github.com/YasubGetu/Competitive-programming/blob/main/firstBadVersion.py" TargetMode="External"/><Relationship Id="rId69" Type="http://schemas.openxmlformats.org/officeDocument/2006/relationships/hyperlink" Target="https://github.com/Maruf-S/Competitve-programing/blob/master/34-find-first-and-last-position-of-element-in-sorted-array/34-find-first-and-last-position-of-element-in-sorted-array.py" TargetMode="External"/><Relationship Id="rId961" Type="http://schemas.openxmlformats.org/officeDocument/2006/relationships/hyperlink" Target="https://github.com/YasubGetu/Competitive-programming/blob/main/lastStoneWeight.py" TargetMode="External"/><Relationship Id="rId960" Type="http://schemas.openxmlformats.org/officeDocument/2006/relationships/hyperlink" Target="https://github.com/YasubGetu/Competitive-programming/blob/main/topKFrequentheap2.py" TargetMode="External"/><Relationship Id="rId51" Type="http://schemas.openxmlformats.org/officeDocument/2006/relationships/hyperlink" Target="https://codeforces.com/problemset/problem/1642/B" TargetMode="External"/><Relationship Id="rId50" Type="http://schemas.openxmlformats.org/officeDocument/2006/relationships/hyperlink" Target="https://leetcode.com/problems/minimum-number-of-arrows-to-burst-balloons/" TargetMode="External"/><Relationship Id="rId53" Type="http://schemas.openxmlformats.org/officeDocument/2006/relationships/hyperlink" Target="https://codeforces.com/problemset/problem/1646/B" TargetMode="External"/><Relationship Id="rId52" Type="http://schemas.openxmlformats.org/officeDocument/2006/relationships/hyperlink" Target="https://codeforces.com/problemset/problem/1629/A" TargetMode="External"/><Relationship Id="rId55" Type="http://schemas.openxmlformats.org/officeDocument/2006/relationships/hyperlink" Target="https://leetcode.com/problems/candy/" TargetMode="External"/><Relationship Id="rId54" Type="http://schemas.openxmlformats.org/officeDocument/2006/relationships/hyperlink" Target="https://leetcode.com/problems/minimum-number-of-arrows-to-burst-balloons/" TargetMode="External"/><Relationship Id="rId57" Type="http://schemas.openxmlformats.org/officeDocument/2006/relationships/hyperlink" Target="https://github.com/Maruf-S/Competitve-programing/blob/master/703-kth-largest-element-in-a-stream/703-kth-largest-element-in-a-stream.py" TargetMode="External"/><Relationship Id="rId56" Type="http://schemas.openxmlformats.org/officeDocument/2006/relationships/hyperlink" Target="https://github.com/Maruf-S/Competitve-programing/blob/master/heap_sort.py" TargetMode="External"/><Relationship Id="rId719" Type="http://schemas.openxmlformats.org/officeDocument/2006/relationships/hyperlink" Target="https://github.com/Elizura/compitative-programming/blob/main/295-find-median-from-data-stream/295-find-median-from-data-stream.py" TargetMode="External"/><Relationship Id="rId718" Type="http://schemas.openxmlformats.org/officeDocument/2006/relationships/hyperlink" Target="https://github.com/Elizura/compitative-programming/tree/main/1642-furthest-building-you-can-reach" TargetMode="External"/><Relationship Id="rId717" Type="http://schemas.openxmlformats.org/officeDocument/2006/relationships/hyperlink" Target="https://github.com/Elizura/compitative-programming/tree/main/378-kth-smallest-element-in-a-sorted-matrix" TargetMode="External"/><Relationship Id="rId959" Type="http://schemas.openxmlformats.org/officeDocument/2006/relationships/hyperlink" Target="https://github.com/YasubGetu/Competitive-programming/blob/main/topKFrequentheap.py" TargetMode="External"/><Relationship Id="rId712" Type="http://schemas.openxmlformats.org/officeDocument/2006/relationships/hyperlink" Target="https://github.com/Elizura/compitative-programming/tree/main/347-top-k-frequent-elements" TargetMode="External"/><Relationship Id="rId954" Type="http://schemas.openxmlformats.org/officeDocument/2006/relationships/hyperlink" Target="https://github.com/Bernabass/Competitive-programming/blob/main/287.%20Find%20the%20Duplicate%20Number.py" TargetMode="External"/><Relationship Id="rId711" Type="http://schemas.openxmlformats.org/officeDocument/2006/relationships/hyperlink" Target="https://github.com/Elizura/compitative-programming/tree/main/703-kth-largest-element-in-a-stream" TargetMode="External"/><Relationship Id="rId953" Type="http://schemas.openxmlformats.org/officeDocument/2006/relationships/hyperlink" Target="https://github.com/Bernabass/Competitive-programming/blob/main/1011.%20Capacity%20To%20Ship%20Packages%20Within%20D%20Days.py" TargetMode="External"/><Relationship Id="rId710" Type="http://schemas.openxmlformats.org/officeDocument/2006/relationships/hyperlink" Target="https://github.com/Elizura/compitative-programming/tree/main/Heap%20Sort%20-%20GFG" TargetMode="External"/><Relationship Id="rId952" Type="http://schemas.openxmlformats.org/officeDocument/2006/relationships/hyperlink" Target="https://github.com/Bernabass/Competitive-programming/blob/main/911.%20Online%20Election.py" TargetMode="External"/><Relationship Id="rId951" Type="http://schemas.openxmlformats.org/officeDocument/2006/relationships/hyperlink" Target="https://github.com/Bernabass/Competitive-programming/blob/main/1283.%20Find%20the%20Smallest%20Divisor%20Given%20a%20Threshold.py" TargetMode="External"/><Relationship Id="rId716" Type="http://schemas.openxmlformats.org/officeDocument/2006/relationships/hyperlink" Target="https://github.com/Elizura/compitative-programming/tree/main/215-kth-largest-element-in-an-array" TargetMode="External"/><Relationship Id="rId958" Type="http://schemas.openxmlformats.org/officeDocument/2006/relationships/hyperlink" Target="https://github.com/YasubGetu/Competitive-programming/blob/main/kthLargestNumber.py" TargetMode="External"/><Relationship Id="rId715" Type="http://schemas.openxmlformats.org/officeDocument/2006/relationships/hyperlink" Target="https://github.com/Elizura/compitative-programming/tree/main/1046-last-stone-weight" TargetMode="External"/><Relationship Id="rId957" Type="http://schemas.openxmlformats.org/officeDocument/2006/relationships/hyperlink" Target="https://github.com/YasubGetu/Competitive-programming/blob/main/heapSort.py" TargetMode="External"/><Relationship Id="rId714" Type="http://schemas.openxmlformats.org/officeDocument/2006/relationships/hyperlink" Target="https://github.com/Elizura/compitative-programming/tree/main/23-merge-k-sorted-lists" TargetMode="External"/><Relationship Id="rId956" Type="http://schemas.openxmlformats.org/officeDocument/2006/relationships/hyperlink" Target="https://github.com/Bernabass/Competitive-programming/blob/main/74.%20Search%20a%202D%20Matrix.py" TargetMode="External"/><Relationship Id="rId713" Type="http://schemas.openxmlformats.org/officeDocument/2006/relationships/hyperlink" Target="https://github.com/Elizura/compitative-programming/tree/main/692-top-k-frequent-words" TargetMode="External"/><Relationship Id="rId955" Type="http://schemas.openxmlformats.org/officeDocument/2006/relationships/hyperlink" Target="https://github.com/Bernabass/Competitive-programming/blob/main/33.%20Search%20in%20Rotated%20Sorted%20Array.py" TargetMode="External"/><Relationship Id="rId59" Type="http://schemas.openxmlformats.org/officeDocument/2006/relationships/hyperlink" Target="https://github.com/Maruf-S/Competitve-programing/tree/master/692-top-k-frequent-words" TargetMode="External"/><Relationship Id="rId58" Type="http://schemas.openxmlformats.org/officeDocument/2006/relationships/hyperlink" Target="https://github.com/Maruf-S/Competitve-programing/blob/master/347-top-k-frequent-elements/347-top-k-frequent-elements.py" TargetMode="External"/><Relationship Id="rId950" Type="http://schemas.openxmlformats.org/officeDocument/2006/relationships/hyperlink" Target="https://github.com/Bernabass/Competitive-programming/blob/main/275.%20H-Index%20II.py" TargetMode="External"/><Relationship Id="rId590" Type="http://schemas.openxmlformats.org/officeDocument/2006/relationships/hyperlink" Target="https://github.com/Mussie7/A2SV-community-questions-answer-codes/blob/main/new%20converts%20ramp%20up/symmetric%20tree.py" TargetMode="External"/><Relationship Id="rId107" Type="http://schemas.openxmlformats.org/officeDocument/2006/relationships/hyperlink" Target="https://github.com/Maruf-S/Competitve-programing/blob/master/dloadRAM.py" TargetMode="External"/><Relationship Id="rId349" Type="http://schemas.openxmlformats.org/officeDocument/2006/relationships/hyperlink" Target="https://github.com/MyoniM/LeetHub/blob/main/34-find-first-and-last-position-of-element-in-sorted-array/34-find-first-and-last-position-of-element-in-sorted-array.py" TargetMode="External"/><Relationship Id="rId106" Type="http://schemas.openxmlformats.org/officeDocument/2006/relationships/hyperlink" Target="https://github.com/Maruf-S/Competitve-programing/blob/master/Power%20Walking.py" TargetMode="External"/><Relationship Id="rId348" Type="http://schemas.openxmlformats.org/officeDocument/2006/relationships/hyperlink" Target="https://github.com/MyoniM/LeetHub/blob/main/1351-count-negative-numbers-in-a-sorted-matrix/1351-count-negative-numbers-in-a-sorted-matrix.py" TargetMode="External"/><Relationship Id="rId105" Type="http://schemas.openxmlformats.org/officeDocument/2006/relationships/hyperlink" Target="https://github.com/Maruf-S/Competitve-programing/tree/master/452-minimum-number-of-arrows-to-burst-balloons" TargetMode="External"/><Relationship Id="rId347" Type="http://schemas.openxmlformats.org/officeDocument/2006/relationships/hyperlink" Target="https://github.com/MyoniM/LeetHub/blob/main/1237-find-positive-integer-solution-for-a-given-equation/1237-find-positive-integer-solution-for-a-given-equation.py" TargetMode="External"/><Relationship Id="rId589" Type="http://schemas.openxmlformats.org/officeDocument/2006/relationships/hyperlink" Target="https://github.com/Mussie7/A2SV-community-questions-answer-codes/blob/main/new%20converts%20ramp%20up/sum%20of%20distances%20in%20tree.py" TargetMode="External"/><Relationship Id="rId104" Type="http://schemas.openxmlformats.org/officeDocument/2006/relationships/hyperlink" Target="https://github.com/Maruf-S/Competitve-programing/tree/master/910-smallest-range-ii" TargetMode="External"/><Relationship Id="rId346" Type="http://schemas.openxmlformats.org/officeDocument/2006/relationships/hyperlink" Target="https://github.com/MyoniM/LeetHub/blob/main/278-first-bad-version/278-first-bad-version.py" TargetMode="External"/><Relationship Id="rId588" Type="http://schemas.openxmlformats.org/officeDocument/2006/relationships/hyperlink" Target="https://github.com/Mussie7/A2SV-community-questions-answer-codes/blob/main/new%20converts%20ramp%20up/recover%20binary%20search%20tree.py" TargetMode="External"/><Relationship Id="rId109" Type="http://schemas.openxmlformats.org/officeDocument/2006/relationships/hyperlink" Target="https://github.com/Maruf-S/Competitve-programing/tree/master/452-minimum-number-of-arrows-to-burst-balloons" TargetMode="External"/><Relationship Id="rId1170" Type="http://schemas.openxmlformats.org/officeDocument/2006/relationships/hyperlink" Target="https://github.com/kenenisa/CompetitiveProgramming/blob/master/Day23/AverageofLevelsinBinaryTree.py" TargetMode="External"/><Relationship Id="rId108" Type="http://schemas.openxmlformats.org/officeDocument/2006/relationships/hyperlink" Target="https://github.com/Maruf-S/Competitve-programing/blob/master/QuantityVsQuality.py" TargetMode="External"/><Relationship Id="rId1171" Type="http://schemas.openxmlformats.org/officeDocument/2006/relationships/hyperlink" Target="https://github.com/kenenisa/CompetitiveProgramming/blob/master/Day23/RottingOranges.py" TargetMode="External"/><Relationship Id="rId341" Type="http://schemas.openxmlformats.org/officeDocument/2006/relationships/hyperlink" Target="https://github.com/MyoniM/LeetHub/blob/main/1046-last-stone-weight/1046-last-stone-weight.py" TargetMode="External"/><Relationship Id="rId583" Type="http://schemas.openxmlformats.org/officeDocument/2006/relationships/hyperlink" Target="https://github.com/Mussie7/A2SV-community-questions-answer-codes/blob/main/new%20converts%20ramp%20up/max%20area%20of%20island.py" TargetMode="External"/><Relationship Id="rId1172" Type="http://schemas.openxmlformats.org/officeDocument/2006/relationships/hyperlink" Target="https://github.com/kenenisa/CompetitiveProgramming/blob/master/Day23/BinaryTreeZigzagLevelOrderTraversal.py" TargetMode="External"/><Relationship Id="rId340" Type="http://schemas.openxmlformats.org/officeDocument/2006/relationships/hyperlink" Target="https://github.com/MyoniM/LeetHub/blob/main/23-merge-k-sorted-lists/23-merge-k-sorted-lists.py" TargetMode="External"/><Relationship Id="rId582" Type="http://schemas.openxmlformats.org/officeDocument/2006/relationships/hyperlink" Target="https://github.com/Mussie7/A2SV-community-questions-answer-codes/blob/main/new%20converts%20ramp%20up/sum%20of%20nodes%20with%20even-valued%20grandparents.py" TargetMode="External"/><Relationship Id="rId1173" Type="http://schemas.openxmlformats.org/officeDocument/2006/relationships/hyperlink" Target="https://github.com/kenenisa/CompetitiveProgramming/blob/master/Day23/JumpGameIII.py" TargetMode="External"/><Relationship Id="rId581" Type="http://schemas.openxmlformats.org/officeDocument/2006/relationships/hyperlink" Target="https://github.com/Mussie7/A2SV-community-questions-answer-codes/blob/main/new%20converts%20ramp%20up/number%20of%20provinces.py" TargetMode="External"/><Relationship Id="rId1174" Type="http://schemas.openxmlformats.org/officeDocument/2006/relationships/hyperlink" Target="https://github.com/kenenisa/CompetitiveProgramming/blob/master/Day24/SwiminRisingWater.py" TargetMode="External"/><Relationship Id="rId580" Type="http://schemas.openxmlformats.org/officeDocument/2006/relationships/hyperlink" Target="https://github.com/Mussie7/A2SV-community-questions-answer-codes/blob/main/new%20converts%20ramp%20up/employee%20importance.py" TargetMode="External"/><Relationship Id="rId1175" Type="http://schemas.openxmlformats.org/officeDocument/2006/relationships/hyperlink" Target="https://github.com/kenenisa/CompetitiveProgramming/blob/master/Day24/WordLadder.py" TargetMode="External"/><Relationship Id="rId103" Type="http://schemas.openxmlformats.org/officeDocument/2006/relationships/hyperlink" Target="https://github.com/Maruf-S/Competitve-programing/tree/master/316-remove-duplicate-letters" TargetMode="External"/><Relationship Id="rId345" Type="http://schemas.openxmlformats.org/officeDocument/2006/relationships/hyperlink" Target="https://github.com/MyoniM/LeetHub/blob/main/295-find-median-from-data-stream/295-find-median-from-data-stream.py" TargetMode="External"/><Relationship Id="rId587" Type="http://schemas.openxmlformats.org/officeDocument/2006/relationships/hyperlink" Target="https://github.com/Mussie7/A2SV-community-questions-answer-codes/blob/main/new%20converts%20ramp%20up/lowest%20common%20ancestor%20of%20deepest%20leaves.py" TargetMode="External"/><Relationship Id="rId1176" Type="http://schemas.openxmlformats.org/officeDocument/2006/relationships/hyperlink" Target="https://github.com/kenenisa/CompetitiveProgramming/blob/master/Day24/BoatstoSavePeople.py" TargetMode="External"/><Relationship Id="rId102" Type="http://schemas.openxmlformats.org/officeDocument/2006/relationships/hyperlink" Target="https://github.com/Maruf-S/Competitve-programing/tree/master/649-dota2-senate" TargetMode="External"/><Relationship Id="rId344" Type="http://schemas.openxmlformats.org/officeDocument/2006/relationships/hyperlink" Target="https://github.com/MyoniM/LeetHub/blob/main/1642-furthest-building-you-can-reach/1642-furthest-building-you-can-reach.py" TargetMode="External"/><Relationship Id="rId586" Type="http://schemas.openxmlformats.org/officeDocument/2006/relationships/hyperlink" Target="https://github.com/Mussie7/A2SV-community-questions-answer-codes/blob/main/new%20converts%20ramp%20up/number%20of%20enclaves.py" TargetMode="External"/><Relationship Id="rId1177" Type="http://schemas.openxmlformats.org/officeDocument/2006/relationships/hyperlink" Target="https://github.com/kenenisa/CompetitiveProgramming/blob/master/Day24/BreakaPalindrome.py" TargetMode="External"/><Relationship Id="rId101" Type="http://schemas.openxmlformats.org/officeDocument/2006/relationships/hyperlink" Target="https://github.com/Maruf-S/Competitve-programing/tree/master/1328-break-a-palindrome" TargetMode="External"/><Relationship Id="rId343" Type="http://schemas.openxmlformats.org/officeDocument/2006/relationships/hyperlink" Target="https://github.com/MyoniM/LeetHub/blob/main/378-kth-smallest-element-in-a-sorted-matrix/378-kth-smallest-element-in-a-sorted-matrix.py" TargetMode="External"/><Relationship Id="rId585" Type="http://schemas.openxmlformats.org/officeDocument/2006/relationships/hyperlink" Target="https://github.com/Mussie7/A2SV-community-questions-answer-codes/blob/main/new%20converts%20ramp%20up/minesweeper.py" TargetMode="External"/><Relationship Id="rId1178" Type="http://schemas.openxmlformats.org/officeDocument/2006/relationships/hyperlink" Target="https://github.com/kenenisa/CompetitiveProgramming/blob/master/Day24/Dota2Senate.py" TargetMode="External"/><Relationship Id="rId100" Type="http://schemas.openxmlformats.org/officeDocument/2006/relationships/hyperlink" Target="https://github.com/Maruf-S/Competitve-programing/tree/master/881-boats-to-save-people" TargetMode="External"/><Relationship Id="rId342" Type="http://schemas.openxmlformats.org/officeDocument/2006/relationships/hyperlink" Target="https://github.com/MyoniM/LeetHub/blob/main/215-kth-largest-element-in-an-array/215-kth-largest-element-in-an-array.py" TargetMode="External"/><Relationship Id="rId584" Type="http://schemas.openxmlformats.org/officeDocument/2006/relationships/hyperlink" Target="https://github.com/Mussie7/A2SV-community-questions-answer-codes/blob/main/new%20converts%20ramp%20up/surrounded%20regions.py" TargetMode="External"/><Relationship Id="rId1179" Type="http://schemas.openxmlformats.org/officeDocument/2006/relationships/hyperlink" Target="https://github.com/samuel161415/Leetcode_Solutions/tree/main/Heap%20Sort%20-%20GFG" TargetMode="External"/><Relationship Id="rId1169" Type="http://schemas.openxmlformats.org/officeDocument/2006/relationships/hyperlink" Target="https://github.com/kenenisa/CompetitiveProgramming/blob/master/Day23/SymmetricTree.py" TargetMode="External"/><Relationship Id="rId338" Type="http://schemas.openxmlformats.org/officeDocument/2006/relationships/hyperlink" Target="https://github.com/MyoniM/LeetHub/blob/main/347-top-k-frequent-elements/347-top-k-frequent-elements.py" TargetMode="External"/><Relationship Id="rId337" Type="http://schemas.openxmlformats.org/officeDocument/2006/relationships/hyperlink" Target="https://github.com/MyoniM/LeetHub/blob/main/703-kth-largest-element-in-a-stream/703-kth-largest-element-in-a-stream.py" TargetMode="External"/><Relationship Id="rId579" Type="http://schemas.openxmlformats.org/officeDocument/2006/relationships/hyperlink" Target="https://github.com/Mussie7/A2SV-community-questions-answer-codes/blob/main/new%20converts%20ramp%20up/binary%20tree%20tilt.py" TargetMode="External"/><Relationship Id="rId336" Type="http://schemas.openxmlformats.org/officeDocument/2006/relationships/hyperlink" Target="https://github.com/MyoniM/LeetHub/blob/main/Heap%20Sort%20-%20GFG/heap-sort.py" TargetMode="External"/><Relationship Id="rId578" Type="http://schemas.openxmlformats.org/officeDocument/2006/relationships/hyperlink" Target="https://github.com/Mussie7/A2SV-community-questions-answer-codes/blob/main/new%20converts%20ramp%20up/maximum%20depth%20of%20n-ary%20tree.py" TargetMode="External"/><Relationship Id="rId335" Type="http://schemas.openxmlformats.org/officeDocument/2006/relationships/hyperlink" Target="https://github.com/abi26anamo/competitive-programming/blob/main/135-candy/135-candy.py" TargetMode="External"/><Relationship Id="rId577" Type="http://schemas.openxmlformats.org/officeDocument/2006/relationships/hyperlink" Target="https://github.com/Mussie7/A2SV-community-questions-answer-codes/blob/main/new%20converts%20ramp%20up/path%20sum.py" TargetMode="External"/><Relationship Id="rId339" Type="http://schemas.openxmlformats.org/officeDocument/2006/relationships/hyperlink" Target="https://github.com/MyoniM/LeetHub/blob/main/692-top-k-frequent-words/692-top-k-frequent-words.py" TargetMode="External"/><Relationship Id="rId1160" Type="http://schemas.openxmlformats.org/officeDocument/2006/relationships/hyperlink" Target="https://github.com/kenenisa/CompetitiveProgramming/blob/master/Day21/NumberofProvinces.py" TargetMode="External"/><Relationship Id="rId330" Type="http://schemas.openxmlformats.org/officeDocument/2006/relationships/hyperlink" Target="https://github.com/abi26anamo/competitive-programming/blob/main/316-remove-duplicate-letters/316-remove-duplicate-letters.py" TargetMode="External"/><Relationship Id="rId572" Type="http://schemas.openxmlformats.org/officeDocument/2006/relationships/hyperlink" Target="https://github.com/Mussie7/A2SV-community-questions-answer-codes/blob/main/new%20converts%20ramp%20up/kth%20smallest%20number%20in%20multiplication%20table.py" TargetMode="External"/><Relationship Id="rId1161" Type="http://schemas.openxmlformats.org/officeDocument/2006/relationships/hyperlink" Target="https://github.com/kenenisa/CompetitiveProgramming/blob/master/Day22/SumofNodeswithEvenValuedGrandparent.py" TargetMode="External"/><Relationship Id="rId571" Type="http://schemas.openxmlformats.org/officeDocument/2006/relationships/hyperlink" Target="https://github.com/Mussie7/A2SV-community-questions-answer-codes/blob/main/new%20converts%20ramp%20up/find%20the%20duplicate%20number.py" TargetMode="External"/><Relationship Id="rId1162" Type="http://schemas.openxmlformats.org/officeDocument/2006/relationships/hyperlink" Target="https://github.com/kenenisa/CompetitiveProgramming/blob/master/Day22/MaxAreaofIsland.py" TargetMode="External"/><Relationship Id="rId570" Type="http://schemas.openxmlformats.org/officeDocument/2006/relationships/hyperlink" Target="https://github.com/Mussie7/A2SV-community-questions-answer-codes/blob/main/new%20converts%20ramp%20up/capacity%20to%20ship%20packages%20within%20d%20days.py" TargetMode="External"/><Relationship Id="rId1163" Type="http://schemas.openxmlformats.org/officeDocument/2006/relationships/hyperlink" Target="https://github.com/kenenisa/CompetitiveProgramming/blob/master/Day22/SurroundedRegions.py" TargetMode="External"/><Relationship Id="rId1164" Type="http://schemas.openxmlformats.org/officeDocument/2006/relationships/hyperlink" Target="https://github.com/kenenisa/CompetitiveProgramming/blob/master/Day22/Minesweeper.py" TargetMode="External"/><Relationship Id="rId334" Type="http://schemas.openxmlformats.org/officeDocument/2006/relationships/hyperlink" Target="https://github.com/abi26anamo/competitive-programming/blob/main/452-minimum-number-of-arrows-to-burst-balloons/452-minimum-number-of-arrows-to-burst-balloons.py" TargetMode="External"/><Relationship Id="rId576" Type="http://schemas.openxmlformats.org/officeDocument/2006/relationships/hyperlink" Target="https://github.com/Mussie7/A2SV-community-questions-answer-codes/blob/main/new%20converts%20ramp%20up/flood%20fill.py" TargetMode="External"/><Relationship Id="rId1165" Type="http://schemas.openxmlformats.org/officeDocument/2006/relationships/hyperlink" Target="https://github.com/kenenisa/CompetitiveProgramming/blob/master/Day22/NumberofEnclaves.py" TargetMode="External"/><Relationship Id="rId333" Type="http://schemas.openxmlformats.org/officeDocument/2006/relationships/hyperlink" Target="https://github.com/abi26anamo/competitive-programming/blob/main/powerwalking.py" TargetMode="External"/><Relationship Id="rId575" Type="http://schemas.openxmlformats.org/officeDocument/2006/relationships/hyperlink" Target="https://github.com/Mussie7/A2SV-community-questions-answer-codes/blob/main/new%20converts%20ramp%20up/minimum%20time%20to%20complete%20trips.py" TargetMode="External"/><Relationship Id="rId1166" Type="http://schemas.openxmlformats.org/officeDocument/2006/relationships/hyperlink" Target="https://github.com/kenenisa/CompetitiveProgramming/blob/master/Day22/LowestCommonAncestorofDeepestLeaves.py" TargetMode="External"/><Relationship Id="rId332" Type="http://schemas.openxmlformats.org/officeDocument/2006/relationships/hyperlink" Target="https://github.com/abi26anamo/competitive-programming/blob/main/452-minimum-number-of-arrows-to-burst-balloons/452-minimum-number-of-arrows-to-burst-balloons.py" TargetMode="External"/><Relationship Id="rId574" Type="http://schemas.openxmlformats.org/officeDocument/2006/relationships/hyperlink" Target="https://github.com/Mussie7/A2SV-community-questions-answer-codes/blob/main/new%20converts%20ramp%20up/search%20a%202d%20matrix.py" TargetMode="External"/><Relationship Id="rId1167" Type="http://schemas.openxmlformats.org/officeDocument/2006/relationships/hyperlink" Target="https://github.com/kenenisa/CompetitiveProgramming/blob/master/Day22/RecoverBinarySearchTree.py" TargetMode="External"/><Relationship Id="rId331" Type="http://schemas.openxmlformats.org/officeDocument/2006/relationships/hyperlink" Target="https://github.com/abi26anamo/competitive-programming/blob/main/910-smallest-range-ii/910-smallest-range-ii.py" TargetMode="External"/><Relationship Id="rId573" Type="http://schemas.openxmlformats.org/officeDocument/2006/relationships/hyperlink" Target="https://github.com/Mussie7/A2SV-community-questions-answer-codes/blob/main/new%20converts%20ramp%20up/search%20in%20rotated%20sorted%20array.py" TargetMode="External"/><Relationship Id="rId1168" Type="http://schemas.openxmlformats.org/officeDocument/2006/relationships/hyperlink" Target="https://github.com/kenenisa/CompetitiveProgramming/blob/master/Day22/SumofDistancesinTree.py" TargetMode="External"/><Relationship Id="rId370" Type="http://schemas.openxmlformats.org/officeDocument/2006/relationships/hyperlink" Target="https://github.com/MyoniM/LeetHub/blob/main/1123-lowest-common-ancestor-of-deepest-leaves/1123-lowest-common-ancestor-of-deepest-leaves.py" TargetMode="External"/><Relationship Id="rId129" Type="http://schemas.openxmlformats.org/officeDocument/2006/relationships/hyperlink" Target="https://github.com/Nah7wzy/competitive-programming/tree/main/2187-minimum-time-to-complete-trips" TargetMode="External"/><Relationship Id="rId128" Type="http://schemas.openxmlformats.org/officeDocument/2006/relationships/hyperlink" Target="https://github.com/Nah7wzy/competitive-programming/tree/main/74-search-a-2d-matrix" TargetMode="External"/><Relationship Id="rId127" Type="http://schemas.openxmlformats.org/officeDocument/2006/relationships/hyperlink" Target="https://github.com/Nah7wzy/competitive-programming/tree/main/33-search-in-rotated-sorted-array" TargetMode="External"/><Relationship Id="rId369" Type="http://schemas.openxmlformats.org/officeDocument/2006/relationships/hyperlink" Target="https://github.com/MyoniM/LeetHub/blob/main/1020-number-of-enclaves/1020-number-of-enclaves.py" TargetMode="External"/><Relationship Id="rId126" Type="http://schemas.openxmlformats.org/officeDocument/2006/relationships/hyperlink" Target="https://github.com/Nah7wzy/competitive-programming/tree/main/287-find-the-duplicate-number" TargetMode="External"/><Relationship Id="rId368" Type="http://schemas.openxmlformats.org/officeDocument/2006/relationships/hyperlink" Target="https://github.com/MyoniM/LeetHub/blob/main/529-minesweeper/529-minesweeper.py" TargetMode="External"/><Relationship Id="rId1190" Type="http://schemas.openxmlformats.org/officeDocument/2006/relationships/hyperlink" Target="https://github.com/samuel161415/Leetcode_Solutions/tree/main/74-search-a-2d-matrix" TargetMode="External"/><Relationship Id="rId1191" Type="http://schemas.openxmlformats.org/officeDocument/2006/relationships/hyperlink" Target="https://github.com/samuel161415/Leetcode_Solutions/tree/main/2187-minimum-time-to-complete-trips" TargetMode="External"/><Relationship Id="rId1192" Type="http://schemas.openxmlformats.org/officeDocument/2006/relationships/hyperlink" Target="https://github.com/samuel161415/Leetcode_Solutions/tree/main/733-flood-fill" TargetMode="External"/><Relationship Id="rId1193" Type="http://schemas.openxmlformats.org/officeDocument/2006/relationships/hyperlink" Target="https://github.com/samuel161415/Leetcode_Solutions/tree/main/112-path-sum" TargetMode="External"/><Relationship Id="rId121" Type="http://schemas.openxmlformats.org/officeDocument/2006/relationships/hyperlink" Target="https://github.com/Nah7wzy/competitive-programming/tree/main/1351-count-negative-numbers-in-a-sorted-matrix" TargetMode="External"/><Relationship Id="rId363" Type="http://schemas.openxmlformats.org/officeDocument/2006/relationships/hyperlink" Target="https://github.com/MyoniM/LeetHub/blob/main/690-employee-importance/690-employee-importance.py" TargetMode="External"/><Relationship Id="rId1194" Type="http://schemas.openxmlformats.org/officeDocument/2006/relationships/hyperlink" Target="https://github.com/samuel161415/Leetcode_Solutions/tree/main/559-maximum-depth-of-n-ary-tree" TargetMode="External"/><Relationship Id="rId120" Type="http://schemas.openxmlformats.org/officeDocument/2006/relationships/hyperlink" Target="https://github.com/Nah7wzy/competitive-programming/tree/main/278-first-bad-version" TargetMode="External"/><Relationship Id="rId362" Type="http://schemas.openxmlformats.org/officeDocument/2006/relationships/hyperlink" Target="https://github.com/MyoniM/LeetHub/blob/main/563-binary-tree-tilt/563-binary-tree-tilt.py" TargetMode="External"/><Relationship Id="rId1195" Type="http://schemas.openxmlformats.org/officeDocument/2006/relationships/hyperlink" Target="https://github.com/samuel161415/Leetcode_Solutions/tree/main/563-binary-tree-tilt" TargetMode="External"/><Relationship Id="rId361" Type="http://schemas.openxmlformats.org/officeDocument/2006/relationships/hyperlink" Target="https://github.com/MyoniM/LeetHub/blob/main/559-maximum-depth-of-n-ary-tree/559-maximum-depth-of-n-ary-tree.py" TargetMode="External"/><Relationship Id="rId1196" Type="http://schemas.openxmlformats.org/officeDocument/2006/relationships/hyperlink" Target="https://github.com/samuel161415/Leetcode_Solutions/tree/main/690-employee-importance" TargetMode="External"/><Relationship Id="rId360" Type="http://schemas.openxmlformats.org/officeDocument/2006/relationships/hyperlink" Target="https://github.com/MyoniM/LeetHub/blob/main/112-path-sum/112-path-sum.py" TargetMode="External"/><Relationship Id="rId1197" Type="http://schemas.openxmlformats.org/officeDocument/2006/relationships/hyperlink" Target="https://github.com/samuel161415/Leetcode_Solutions/tree/main/547-number-of-provinces" TargetMode="External"/><Relationship Id="rId125" Type="http://schemas.openxmlformats.org/officeDocument/2006/relationships/hyperlink" Target="https://github.com/Nah7wzy/competitive-programming/tree/main/911-online-election" TargetMode="External"/><Relationship Id="rId367" Type="http://schemas.openxmlformats.org/officeDocument/2006/relationships/hyperlink" Target="https://github.com/MyoniM/LeetHub/blob/main/130-surrounded-regions/130-surrounded-regions.py" TargetMode="External"/><Relationship Id="rId1198" Type="http://schemas.openxmlformats.org/officeDocument/2006/relationships/hyperlink" Target="https://github.com/samuel161415/Leetcode_Solutions/tree/main/1315-sum-of-nodes-with-even-valued-grandparent" TargetMode="External"/><Relationship Id="rId124" Type="http://schemas.openxmlformats.org/officeDocument/2006/relationships/hyperlink" Target="https://github.com/Nah7wzy/competitive-programming/tree/main/1283-find-the-smallest-divisor-given-a-threshold" TargetMode="External"/><Relationship Id="rId366" Type="http://schemas.openxmlformats.org/officeDocument/2006/relationships/hyperlink" Target="https://github.com/MyoniM/LeetHub/blob/main/695-max-area-of-island/695-max-area-of-island.py" TargetMode="External"/><Relationship Id="rId1199" Type="http://schemas.openxmlformats.org/officeDocument/2006/relationships/hyperlink" Target="https://github.com/samuel161415/Leetcode_Solutions/tree/main/695-max-area-of-island" TargetMode="External"/><Relationship Id="rId123" Type="http://schemas.openxmlformats.org/officeDocument/2006/relationships/hyperlink" Target="https://github.com/Nah7wzy/competitive-programming/tree/main/275-h-index-ii" TargetMode="External"/><Relationship Id="rId365" Type="http://schemas.openxmlformats.org/officeDocument/2006/relationships/hyperlink" Target="https://github.com/MyoniM/LeetHub/blob/main/1315-sum-of-nodes-with-even-valued-grandparent/1315-sum-of-nodes-with-even-valued-grandparent.py" TargetMode="External"/><Relationship Id="rId122" Type="http://schemas.openxmlformats.org/officeDocument/2006/relationships/hyperlink" Target="https://github.com/Nah7wzy/competitive-programming/tree/main/34-find-first-and-last-position-of-element-in-sorted-array" TargetMode="External"/><Relationship Id="rId364" Type="http://schemas.openxmlformats.org/officeDocument/2006/relationships/hyperlink" Target="https://github.com/MyoniM/LeetHub/blob/main/547-number-of-provinces/547-number-of-provinces.py" TargetMode="External"/><Relationship Id="rId95" Type="http://schemas.openxmlformats.org/officeDocument/2006/relationships/hyperlink" Target="https://github.com/Maruf-S/Competitve-programing/tree/master/994-rotting-oranges" TargetMode="External"/><Relationship Id="rId94" Type="http://schemas.openxmlformats.org/officeDocument/2006/relationships/hyperlink" Target="https://github.com/Maruf-S/Competitve-programing/tree/master/637-average-of-levels-in-binary-tree" TargetMode="External"/><Relationship Id="rId97" Type="http://schemas.openxmlformats.org/officeDocument/2006/relationships/hyperlink" Target="https://github.com/Maruf-S/Competitve-programing/tree/master/1306-jump-game-iii" TargetMode="External"/><Relationship Id="rId96" Type="http://schemas.openxmlformats.org/officeDocument/2006/relationships/hyperlink" Target="https://github.com/Maruf-S/Competitve-programing/tree/master/103-binary-tree-zigzag-level-order-traversal" TargetMode="External"/><Relationship Id="rId99" Type="http://schemas.openxmlformats.org/officeDocument/2006/relationships/hyperlink" Target="https://github.com/Maruf-S/Competitve-programing/tree/master/127-word-ladder" TargetMode="External"/><Relationship Id="rId98" Type="http://schemas.openxmlformats.org/officeDocument/2006/relationships/hyperlink" Target="https://github.com/Maruf-S/Competitve-programing/tree/master/778-swim-in-rising-water" TargetMode="External"/><Relationship Id="rId91" Type="http://schemas.openxmlformats.org/officeDocument/2006/relationships/hyperlink" Target="https://github.com/Maruf-S/Competitve-programing/tree/master/99-recover-binary-search-tree" TargetMode="External"/><Relationship Id="rId90" Type="http://schemas.openxmlformats.org/officeDocument/2006/relationships/hyperlink" Target="https://github.com/Maruf-S/Competitve-programing/tree/master/235-lowest-common-ancestor-of-a-binary-search-tree" TargetMode="External"/><Relationship Id="rId93" Type="http://schemas.openxmlformats.org/officeDocument/2006/relationships/hyperlink" Target="https://github.com/Maruf-S/Competitve-programing/tree/master/101-symmetric-tree" TargetMode="External"/><Relationship Id="rId92" Type="http://schemas.openxmlformats.org/officeDocument/2006/relationships/hyperlink" Target="https://github.com/Maruf-S/Competitve-programing/tree/master/834-sum-of-distances-in-tree" TargetMode="External"/><Relationship Id="rId118" Type="http://schemas.openxmlformats.org/officeDocument/2006/relationships/hyperlink" Target="https://github.com/Nah7wzy/competitive-programming/tree/main/378-kth-smallest-element-in-a-sorted-matrix" TargetMode="External"/><Relationship Id="rId117" Type="http://schemas.openxmlformats.org/officeDocument/2006/relationships/hyperlink" Target="https://github.com/Nah7wzy/competitive-programming/tree/main/215-kth-largest-element-in-an-array" TargetMode="External"/><Relationship Id="rId359" Type="http://schemas.openxmlformats.org/officeDocument/2006/relationships/hyperlink" Target="https://github.com/MyoniM/LeetHub/blob/main/733-flood-fill/733-flood-fill.py" TargetMode="External"/><Relationship Id="rId116" Type="http://schemas.openxmlformats.org/officeDocument/2006/relationships/hyperlink" Target="https://github.com/Nah7wzy/competitive-programming/tree/main/1046-last-stone-weight" TargetMode="External"/><Relationship Id="rId358" Type="http://schemas.openxmlformats.org/officeDocument/2006/relationships/hyperlink" Target="https://github.com/MyoniM/LeetHub/blob/main/2187-minimum-time-to-complete-trips/2187-minimum-time-to-complete-trips.py" TargetMode="External"/><Relationship Id="rId115" Type="http://schemas.openxmlformats.org/officeDocument/2006/relationships/hyperlink" Target="https://github.com/Nah7wzy/competitive-programming/tree/main/23-merge-k-sorted-lists" TargetMode="External"/><Relationship Id="rId357" Type="http://schemas.openxmlformats.org/officeDocument/2006/relationships/hyperlink" Target="https://github.com/MyoniM/LeetHub/blob/main/74-search-a-2d-matrix/74-search-a-2d-matrix.py" TargetMode="External"/><Relationship Id="rId599" Type="http://schemas.openxmlformats.org/officeDocument/2006/relationships/hyperlink" Target="https://github.com/Mussie7/A2SV-community-questions-answer-codes/blob/main/new%20converts%20ramp%20up/dota2%20senate.py" TargetMode="External"/><Relationship Id="rId1180" Type="http://schemas.openxmlformats.org/officeDocument/2006/relationships/hyperlink" Target="https://github.com/samuel161415/Leetcode_Solutions/blob/main/FirstBadVersion.java" TargetMode="External"/><Relationship Id="rId1181" Type="http://schemas.openxmlformats.org/officeDocument/2006/relationships/hyperlink" Target="https://github.com/samuel161415/Leetcode_Solutions/tree/main/1351-count-negative-numbers-in-a-sorted-matrix" TargetMode="External"/><Relationship Id="rId119" Type="http://schemas.openxmlformats.org/officeDocument/2006/relationships/hyperlink" Target="https://github.com/Nah7wzy/competitive-programming/tree/main/1642-furthest-building-you-can-reach" TargetMode="External"/><Relationship Id="rId1182" Type="http://schemas.openxmlformats.org/officeDocument/2006/relationships/hyperlink" Target="https://github.com/samuel161415/Leetcode_Solutions/tree/main/34-find-first-and-last-position-of-element-in-sorted-array" TargetMode="External"/><Relationship Id="rId110" Type="http://schemas.openxmlformats.org/officeDocument/2006/relationships/hyperlink" Target="https://github.com/Maruf-S/Competitve-programing/tree/master/135-candy" TargetMode="External"/><Relationship Id="rId352" Type="http://schemas.openxmlformats.org/officeDocument/2006/relationships/hyperlink" Target="https://github.com/MyoniM/LeetHub/blob/main/911-online-election/911-online-election.py" TargetMode="External"/><Relationship Id="rId594" Type="http://schemas.openxmlformats.org/officeDocument/2006/relationships/hyperlink" Target="https://github.com/Mussie7/A2SV-community-questions-answer-codes/blob/main/new%20converts%20ramp%20up/jump%20game%20III.py" TargetMode="External"/><Relationship Id="rId1183" Type="http://schemas.openxmlformats.org/officeDocument/2006/relationships/hyperlink" Target="https://github.com/samuel161415/Leetcode_Solutions/tree/main/275-h-index-ii" TargetMode="External"/><Relationship Id="rId351" Type="http://schemas.openxmlformats.org/officeDocument/2006/relationships/hyperlink" Target="https://github.com/MyoniM/LeetHub/blob/main/1283-find-the-smallest-divisor-given-a-threshold/1283-find-the-smallest-divisor-given-a-threshold.py" TargetMode="External"/><Relationship Id="rId593" Type="http://schemas.openxmlformats.org/officeDocument/2006/relationships/hyperlink" Target="https://github.com/Mussie7/A2SV-community-questions-answer-codes/blob/main/new%20converts%20ramp%20up/binary%20tree%20zigzag%20level%20order%20traversal.py" TargetMode="External"/><Relationship Id="rId1184" Type="http://schemas.openxmlformats.org/officeDocument/2006/relationships/hyperlink" Target="https://github.com/samuel161415/Leetcode_Solutions/tree/main/1283-find-the-smallest-divisor-given-a-threshold" TargetMode="External"/><Relationship Id="rId350" Type="http://schemas.openxmlformats.org/officeDocument/2006/relationships/hyperlink" Target="https://github.com/MyoniM/LeetHub/blob/main/275-h-index-ii/275-h-index-ii.py" TargetMode="External"/><Relationship Id="rId592" Type="http://schemas.openxmlformats.org/officeDocument/2006/relationships/hyperlink" Target="https://github.com/Mussie7/A2SV-community-questions-answer-codes/blob/main/new%20converts%20ramp%20up/rotting%20oranges.py" TargetMode="External"/><Relationship Id="rId1185" Type="http://schemas.openxmlformats.org/officeDocument/2006/relationships/hyperlink" Target="https://github.com/samuel161415/Leetcode_Solutions/tree/main/911-online-election" TargetMode="External"/><Relationship Id="rId591" Type="http://schemas.openxmlformats.org/officeDocument/2006/relationships/hyperlink" Target="https://github.com/Mussie7/A2SV-community-questions-answer-codes/blob/main/new%20converts%20ramp%20up/average%20of%20levels%20in%20binary%20tree.py" TargetMode="External"/><Relationship Id="rId1186" Type="http://schemas.openxmlformats.org/officeDocument/2006/relationships/hyperlink" Target="https://github.com/samuel161415/Leetcode_Solutions/tree/main/1011-capacity-to-ship-packages-within-d-days" TargetMode="External"/><Relationship Id="rId114" Type="http://schemas.openxmlformats.org/officeDocument/2006/relationships/hyperlink" Target="https://github.com/Nah7wzy/competitive-programming/tree/main/692-top-k-frequent-words" TargetMode="External"/><Relationship Id="rId356" Type="http://schemas.openxmlformats.org/officeDocument/2006/relationships/hyperlink" Target="https://github.com/MyoniM/LeetHub/blob/main/33-search-in-rotated-sorted-array/33-search-in-rotated-sorted-array.py" TargetMode="External"/><Relationship Id="rId598" Type="http://schemas.openxmlformats.org/officeDocument/2006/relationships/hyperlink" Target="https://github.com/Mussie7/A2SV-community-questions-answer-codes/blob/main/new%20converts%20ramp%20up/break%20a%20palindrome.py" TargetMode="External"/><Relationship Id="rId1187" Type="http://schemas.openxmlformats.org/officeDocument/2006/relationships/hyperlink" Target="https://github.com/samuel161415/Leetcode_Solutions/tree/main/287-find-the-duplicate-number" TargetMode="External"/><Relationship Id="rId113" Type="http://schemas.openxmlformats.org/officeDocument/2006/relationships/hyperlink" Target="https://github.com/Nah7wzy/competitive-programming/tree/main/347-top-k-frequent-elements" TargetMode="External"/><Relationship Id="rId355" Type="http://schemas.openxmlformats.org/officeDocument/2006/relationships/hyperlink" Target="https://github.com/MyoniM/LeetHub/blob/main/668-kth-smallest-number-in-multiplication-table/668-kth-smallest-number-in-multiplication-table.py" TargetMode="External"/><Relationship Id="rId597" Type="http://schemas.openxmlformats.org/officeDocument/2006/relationships/hyperlink" Target="https://github.com/Mussie7/A2SV-community-questions-answer-codes/blob/main/new%20converts%20ramp%20up/boats%20to%20save%20people.py" TargetMode="External"/><Relationship Id="rId1188" Type="http://schemas.openxmlformats.org/officeDocument/2006/relationships/hyperlink" Target="https://github.com/samuel161415/Leetcode_Solutions/tree/main/668-kth-smallest-number-in-multiplication-table" TargetMode="External"/><Relationship Id="rId112" Type="http://schemas.openxmlformats.org/officeDocument/2006/relationships/hyperlink" Target="https://github.com/Nah7wzy/competitive-programming/tree/main/703-kth-largest-element-in-a-stream" TargetMode="External"/><Relationship Id="rId354" Type="http://schemas.openxmlformats.org/officeDocument/2006/relationships/hyperlink" Target="https://github.com/MyoniM/LeetHub/blob/main/287-find-the-duplicate-number/287-find-the-duplicate-number.py" TargetMode="External"/><Relationship Id="rId596" Type="http://schemas.openxmlformats.org/officeDocument/2006/relationships/hyperlink" Target="https://github.com/Mussie7/A2SV-community-questions-answer-codes/blob/main/new%20converts%20ramp%20up/word%20ladder.py" TargetMode="External"/><Relationship Id="rId1189" Type="http://schemas.openxmlformats.org/officeDocument/2006/relationships/hyperlink" Target="https://github.com/samuel161415/Leetcode_Solutions/tree/main/33-search-in-rotated-sorted-array" TargetMode="External"/><Relationship Id="rId111" Type="http://schemas.openxmlformats.org/officeDocument/2006/relationships/hyperlink" Target="https://github.com/Nah7wzy/competitive-programming/tree/main/Heap%20Sort%20-%20GFG" TargetMode="External"/><Relationship Id="rId353" Type="http://schemas.openxmlformats.org/officeDocument/2006/relationships/hyperlink" Target="https://github.com/MyoniM/LeetHub/blob/main/1011-capacity-to-ship-packages-within-d-days/1011-capacity-to-ship-packages-within-d-days.py" TargetMode="External"/><Relationship Id="rId595" Type="http://schemas.openxmlformats.org/officeDocument/2006/relationships/hyperlink" Target="https://github.com/Mussie7/A2SV-community-questions-answer-codes/blob/main/new%20converts%20ramp%20up/swim%20in%20rising%20water.py" TargetMode="External"/><Relationship Id="rId1136" Type="http://schemas.openxmlformats.org/officeDocument/2006/relationships/hyperlink" Target="https://github.com/kenenisa/CompetitiveProgramming/blob/master/Day19/TopKFrequentWords.py" TargetMode="External"/><Relationship Id="rId1137" Type="http://schemas.openxmlformats.org/officeDocument/2006/relationships/hyperlink" Target="https://github.com/kenenisa/CompetitiveProgramming/blob/master/Day19/MergekSortedLists.py" TargetMode="External"/><Relationship Id="rId1138" Type="http://schemas.openxmlformats.org/officeDocument/2006/relationships/hyperlink" Target="https://github.com/kenenisa/CompetitiveProgramming/blob/master/Day19/LastStoneWeight.py" TargetMode="External"/><Relationship Id="rId1139" Type="http://schemas.openxmlformats.org/officeDocument/2006/relationships/hyperlink" Target="https://github.com/kenenisa/CompetitiveProgramming/blob/master/Day19/KthLargestElementinanArray.py" TargetMode="External"/><Relationship Id="rId305" Type="http://schemas.openxmlformats.org/officeDocument/2006/relationships/hyperlink" Target="https://github.com/abi26anamo/competitive-programming/blob/main/2187-minimum-time-to-complete-trips/2187-minimum-time-to-complete-trips.py" TargetMode="External"/><Relationship Id="rId547" Type="http://schemas.openxmlformats.org/officeDocument/2006/relationships/hyperlink" Target="https://github.com/destifo/Competitive-Programming/blob/master/910.%20Smallest%20Range%20II/SmallestRangeII.py" TargetMode="External"/><Relationship Id="rId789" Type="http://schemas.openxmlformats.org/officeDocument/2006/relationships/hyperlink" Target="https://github.com/matt468779/A2SV/blob/main/1646B%20-%20Quality%20vs%20Quantity/qualityVsQuantity.py" TargetMode="External"/><Relationship Id="rId304" Type="http://schemas.openxmlformats.org/officeDocument/2006/relationships/hyperlink" Target="https://github.com/abi26anamo/competitive-programming/blob/main/74-search-a-2d-matrix/74-search-a-2d-matrix.py" TargetMode="External"/><Relationship Id="rId546" Type="http://schemas.openxmlformats.org/officeDocument/2006/relationships/hyperlink" Target="https://github.com/destifo/Competitive-Programming/blob/master/316.%20Remove%20Duplicate%20Letters/RemoveDuplicateLetters.py" TargetMode="External"/><Relationship Id="rId788" Type="http://schemas.openxmlformats.org/officeDocument/2006/relationships/hyperlink" Target="https://github.com/matt468779/A2SV/blob/main/1642B-Power%20Walking/powerWalking.py" TargetMode="External"/><Relationship Id="rId303" Type="http://schemas.openxmlformats.org/officeDocument/2006/relationships/hyperlink" Target="https://github.com/abi26anamo/competitive-programming/blob/main/33-search-in-rotated-sorted-array/33-search-in-rotated-sorted-array.py" TargetMode="External"/><Relationship Id="rId545" Type="http://schemas.openxmlformats.org/officeDocument/2006/relationships/hyperlink" Target="https://github.com/destifo/Competitive-Programming/blob/master/649.%20Dota2%20Senate/PredictPartyVictory.py" TargetMode="External"/><Relationship Id="rId787" Type="http://schemas.openxmlformats.org/officeDocument/2006/relationships/hyperlink" Target="https://github.com/matt468779/A2SV/blob/main/452-minimum-number-of-arrows-to-burst-balloons/452-minimum-number-of-arrows-to-burst-balloons.py" TargetMode="External"/><Relationship Id="rId302" Type="http://schemas.openxmlformats.org/officeDocument/2006/relationships/hyperlink" Target="https://github.com/abi26anamo/competitive-programming/blob/main/668-kth-smallest-number-in-multiplication-table/668-kth-smallest-number-in-multiplication-table.py" TargetMode="External"/><Relationship Id="rId544" Type="http://schemas.openxmlformats.org/officeDocument/2006/relationships/hyperlink" Target="https://github.com/destifo/Competitive-Programming/blob/master/1328.%20Break%20a%20Palindrome/BreakPalindrome.py" TargetMode="External"/><Relationship Id="rId786" Type="http://schemas.openxmlformats.org/officeDocument/2006/relationships/hyperlink" Target="https://github.com/matt468779/A2SV/blob/main/1328-break-a-palindrome/1328-break-a-palindrome.py" TargetMode="External"/><Relationship Id="rId309" Type="http://schemas.openxmlformats.org/officeDocument/2006/relationships/hyperlink" Target="https://github.com/abi26anamo/competitive-programming/blob/main/563-binary-tree-tilt/563-binary-tree-tilt.py" TargetMode="External"/><Relationship Id="rId308" Type="http://schemas.openxmlformats.org/officeDocument/2006/relationships/hyperlink" Target="https://github.com/abi26anamo/competitive-programming/blob/main/559-maximum-depth-of-n-ary-tree/559-maximum-depth-of-n-ary-tree.py" TargetMode="External"/><Relationship Id="rId307" Type="http://schemas.openxmlformats.org/officeDocument/2006/relationships/hyperlink" Target="https://github.com/abi26anamo/competitive-programming/blob/main/112-path-sum/112-path-sum.py" TargetMode="External"/><Relationship Id="rId549" Type="http://schemas.openxmlformats.org/officeDocument/2006/relationships/hyperlink" Target="https://github.com/destifo/Competitive-Programming/blob/master/B.%20Power%20Walking/PowerWalking.py" TargetMode="External"/><Relationship Id="rId306" Type="http://schemas.openxmlformats.org/officeDocument/2006/relationships/hyperlink" Target="https://github.com/abi26anamo/competitive-programming/blob/main/733-flood-fill/733-flood-fill.py" TargetMode="External"/><Relationship Id="rId548" Type="http://schemas.openxmlformats.org/officeDocument/2006/relationships/hyperlink" Target="https://github.com/destifo/Competitive-Programming/blob/master/452.%20Minimum%20Number%20of%20Arrows%20to%20Burst%20Balloons/FindMinArrowShots.py" TargetMode="External"/><Relationship Id="rId781" Type="http://schemas.openxmlformats.org/officeDocument/2006/relationships/hyperlink" Target="https://github.com/matt468779/A2SV/blob/main/103-binary-tree-zigzag-level-order-traversal/103-binary-tree-zigzag-level-order-traversal.py" TargetMode="External"/><Relationship Id="rId780" Type="http://schemas.openxmlformats.org/officeDocument/2006/relationships/hyperlink" Target="https://github.com/matt468779/A2SV/blob/main/994-rotting-oranges/994-rotting-oranges.py" TargetMode="External"/><Relationship Id="rId1130" Type="http://schemas.openxmlformats.org/officeDocument/2006/relationships/hyperlink" Target="https://github.com/joseph-birara/leetCode_problemSolutions/blob/main/1306-jump-game-iii/1306-jump-game-iii.py" TargetMode="External"/><Relationship Id="rId1131" Type="http://schemas.openxmlformats.org/officeDocument/2006/relationships/hyperlink" Target="https://github.com/joseph-birara/leetCode_problemSolutions/blob/main/881-boats-to-save-people/881-boats-to-save-people.py" TargetMode="External"/><Relationship Id="rId301" Type="http://schemas.openxmlformats.org/officeDocument/2006/relationships/hyperlink" Target="https://github.com/abi26anamo/competitive-programming/blob/main/287-find-the-duplicate-number/287-find-the-duplicate-number.py" TargetMode="External"/><Relationship Id="rId543" Type="http://schemas.openxmlformats.org/officeDocument/2006/relationships/hyperlink" Target="https://github.com/destifo/Competitive-Programming/blob/master/881.%20Boats%20to%20Save%20People/NumRescueBoats.py" TargetMode="External"/><Relationship Id="rId785" Type="http://schemas.openxmlformats.org/officeDocument/2006/relationships/hyperlink" Target="https://github.com/matt468779/A2SV/blob/main/881-boats-to-save-people/881-boats-to-save-people.py" TargetMode="External"/><Relationship Id="rId1132" Type="http://schemas.openxmlformats.org/officeDocument/2006/relationships/hyperlink" Target="https://github.com/joseph-birara/leetCode_problemSolutions/blob/main/1328-break-a-palindrome/1328-break-a-palindrome.py" TargetMode="External"/><Relationship Id="rId300" Type="http://schemas.openxmlformats.org/officeDocument/2006/relationships/hyperlink" Target="https://github.com/abi26anamo/competitive-programming/blob/main/1011-capacity-to-ship-packages-within-d-days/1011-capacity-to-ship-packages-within-d-days.py" TargetMode="External"/><Relationship Id="rId542" Type="http://schemas.openxmlformats.org/officeDocument/2006/relationships/hyperlink" Target="https://github.com/destifo/Competitive-Programming/blob/master/127.%20Word%20Ladder/LadderLength.py" TargetMode="External"/><Relationship Id="rId784" Type="http://schemas.openxmlformats.org/officeDocument/2006/relationships/hyperlink" Target="https://github.com/matt468779/A2SV/blob/main/127-word-ladder/127-word-ladder.py" TargetMode="External"/><Relationship Id="rId1133" Type="http://schemas.openxmlformats.org/officeDocument/2006/relationships/hyperlink" Target="https://github.com/kenenisa/CompetitiveProgramming/blob/master/Day18/HeapSort.py" TargetMode="External"/><Relationship Id="rId541" Type="http://schemas.openxmlformats.org/officeDocument/2006/relationships/hyperlink" Target="https://github.com/destifo/Competitive-Programming/blob/master/778.%20Swim%20in%20Rising%20Water/SwimInWater.py" TargetMode="External"/><Relationship Id="rId783" Type="http://schemas.openxmlformats.org/officeDocument/2006/relationships/hyperlink" Target="https://github.com/matt468779/A2SV/blob/main/778-swim-in-rising-water/778-swim-in-rising-water.py" TargetMode="External"/><Relationship Id="rId1134" Type="http://schemas.openxmlformats.org/officeDocument/2006/relationships/hyperlink" Target="https://github.com/kenenisa/CompetitiveProgramming/blob/master/Day18/KthLargestElementinaStream.py" TargetMode="External"/><Relationship Id="rId540" Type="http://schemas.openxmlformats.org/officeDocument/2006/relationships/hyperlink" Target="https://github.com/destifo/Competitive-Programming/blob/master/1306.%20Jump%20Game%20III/CanReach.py" TargetMode="External"/><Relationship Id="rId782" Type="http://schemas.openxmlformats.org/officeDocument/2006/relationships/hyperlink" Target="https://github.com/matt468779/A2SV/blob/main/1306-jump-game-iii/1306-jump-game-iii.py" TargetMode="External"/><Relationship Id="rId1135" Type="http://schemas.openxmlformats.org/officeDocument/2006/relationships/hyperlink" Target="https://github.com/kenenisa/CompetitiveProgramming/blob/master/Day18/TopKFrequentElements.py" TargetMode="External"/><Relationship Id="rId1125" Type="http://schemas.openxmlformats.org/officeDocument/2006/relationships/hyperlink" Target="https://github.com/joseph-birara/leetCode_problemSolutions/blob/main/99-recover-binary-search-tree/99-recover-binary-search-tree.py" TargetMode="External"/><Relationship Id="rId1126" Type="http://schemas.openxmlformats.org/officeDocument/2006/relationships/hyperlink" Target="https://github.com/joseph-birara/leetCode_problemSolutions/blob/main/101-symmetric-tree/101-symmetric-tree.py" TargetMode="External"/><Relationship Id="rId1127" Type="http://schemas.openxmlformats.org/officeDocument/2006/relationships/hyperlink" Target="https://github.com/joseph-birara/leetCode_problemSolutions/blob/main/637-average-of-levels-in-binary-tree/637-average-of-levels-in-binary-tree.py" TargetMode="External"/><Relationship Id="rId1128" Type="http://schemas.openxmlformats.org/officeDocument/2006/relationships/hyperlink" Target="https://github.com/joseph-birara/leetCode_problemSolutions/blob/main/994-rotting-oranges/994-rotting-oranges.py" TargetMode="External"/><Relationship Id="rId1129" Type="http://schemas.openxmlformats.org/officeDocument/2006/relationships/hyperlink" Target="https://github.com/joseph-birara/leetCode_problemSolutions/blob/main/103-binary-tree-zigzag-level-order-traversal/103-binary-tree-zigzag-level-order-traversal.py" TargetMode="External"/><Relationship Id="rId536" Type="http://schemas.openxmlformats.org/officeDocument/2006/relationships/hyperlink" Target="https://github.com/destifo/Competitive-Programming/blob/master/101.%20Symmetric%20Tree/IsSymmetric.py" TargetMode="External"/><Relationship Id="rId778" Type="http://schemas.openxmlformats.org/officeDocument/2006/relationships/hyperlink" Target="https://github.com/matt468779/A2SV/blob/main/101-symmetric-tree/101-symmetric-tree.py" TargetMode="External"/><Relationship Id="rId535" Type="http://schemas.openxmlformats.org/officeDocument/2006/relationships/hyperlink" Target="https://github.com/destifo/Competitive-Programming/blob/master/99.%20Recover%20Binary%20Search%20Tree/RecoverTree.py" TargetMode="External"/><Relationship Id="rId777" Type="http://schemas.openxmlformats.org/officeDocument/2006/relationships/hyperlink" Target="https://github.com/matt468779/A2SV/blob/main/99-recover-binary-search-tree/99-recover-binary-search-tree.py" TargetMode="External"/><Relationship Id="rId534" Type="http://schemas.openxmlformats.org/officeDocument/2006/relationships/hyperlink" Target="https://github.com/destifo/Competitive-Programming/tree/master/1123.%20Lowest%20Common%20Ancestor%20of%20Deepest%20Leaves" TargetMode="External"/><Relationship Id="rId776" Type="http://schemas.openxmlformats.org/officeDocument/2006/relationships/hyperlink" Target="https://github.com/matt468779/A2SV/blob/main/1123-lowest-common-ancestor-of-deepest-leaves/1123-lowest-common-ancestor-of-deepest-leaves.py" TargetMode="External"/><Relationship Id="rId533" Type="http://schemas.openxmlformats.org/officeDocument/2006/relationships/hyperlink" Target="https://github.com/destifo/Competitive-Programming/blob/master/1020.%20Number%20of%20Enclaves/NumEnclaves.py" TargetMode="External"/><Relationship Id="rId775" Type="http://schemas.openxmlformats.org/officeDocument/2006/relationships/hyperlink" Target="https://github.com/matt468779/A2SV/blob/main/1020-number-of-enclaves/1020-number-of-enclaves.py" TargetMode="External"/><Relationship Id="rId539" Type="http://schemas.openxmlformats.org/officeDocument/2006/relationships/hyperlink" Target="https://github.com/destifo/Competitive-Programming/blob/master/103.%20Binary%20Tree%20Zigzag%20Level%20Order%20Traversal/ZigzagLevelOrder.py" TargetMode="External"/><Relationship Id="rId538" Type="http://schemas.openxmlformats.org/officeDocument/2006/relationships/hyperlink" Target="https://github.com/destifo/Competitive-Programming/blob/master/994.%20Rotting%20Oranges/OrangesRotting.py" TargetMode="External"/><Relationship Id="rId537" Type="http://schemas.openxmlformats.org/officeDocument/2006/relationships/hyperlink" Target="https://github.com/destifo/Competitive-Programming/blob/master/637.%20Average%20of%20Levels%20in%20Binary%20Tree/AverageOfLevels.py" TargetMode="External"/><Relationship Id="rId779" Type="http://schemas.openxmlformats.org/officeDocument/2006/relationships/hyperlink" Target="https://github.com/matt468779/A2SV/blob/main/637-average-of-levels-in-binary-tree/637-average-of-levels-in-binary-tree.py" TargetMode="External"/><Relationship Id="rId770" Type="http://schemas.openxmlformats.org/officeDocument/2006/relationships/hyperlink" Target="https://github.com/matt468779/A2SV/blob/main/547-number-of-provinces/547-number-of-provinces.py" TargetMode="External"/><Relationship Id="rId1120" Type="http://schemas.openxmlformats.org/officeDocument/2006/relationships/hyperlink" Target="https://github.com/joseph-birara/leetCode_problemSolutions/blob/main/695-max-area-of-island/695-max-area-of-island.py" TargetMode="External"/><Relationship Id="rId532" Type="http://schemas.openxmlformats.org/officeDocument/2006/relationships/hyperlink" Target="https://github.com/destifo/Competitive-Programming/blob/master/130.%20Surrounded%20Regions/Solve.py" TargetMode="External"/><Relationship Id="rId774" Type="http://schemas.openxmlformats.org/officeDocument/2006/relationships/hyperlink" Target="https://github.com/matt468779/A2SV/blob/main/529-minesweeper/529-minesweeper.py" TargetMode="External"/><Relationship Id="rId1121" Type="http://schemas.openxmlformats.org/officeDocument/2006/relationships/hyperlink" Target="https://github.com/joseph-birara/leetCode_problemSolutions/blob/main/130-surrounded-regions/130-surrounded-regions.py" TargetMode="External"/><Relationship Id="rId531" Type="http://schemas.openxmlformats.org/officeDocument/2006/relationships/hyperlink" Target="https://github.com/destifo/Competitive-Programming/blob/master/695.%20Max%20Area%20of%20Island/MaxAreaOfIsland.py" TargetMode="External"/><Relationship Id="rId773" Type="http://schemas.openxmlformats.org/officeDocument/2006/relationships/hyperlink" Target="https://github.com/matt468779/A2SV/blob/main/130-surrounded-regions/130-surrounded-regions.py" TargetMode="External"/><Relationship Id="rId1122" Type="http://schemas.openxmlformats.org/officeDocument/2006/relationships/hyperlink" Target="https://github.com/joseph-birara/leetCode_problemSolutions/blob/main/529-minesweeper/529-minesweeper.py" TargetMode="External"/><Relationship Id="rId530" Type="http://schemas.openxmlformats.org/officeDocument/2006/relationships/hyperlink" Target="https://github.com/destifo/Competitive-Programming/blob/master/1315.%20Sum%20of%20Nodes%20with%20Even-Valued%20Grandparent/SumEvenGrandparent.py" TargetMode="External"/><Relationship Id="rId772" Type="http://schemas.openxmlformats.org/officeDocument/2006/relationships/hyperlink" Target="https://github.com/matt468779/A2SV/blob/main/695-max-area-of-island/695-max-area-of-island.py" TargetMode="External"/><Relationship Id="rId1123" Type="http://schemas.openxmlformats.org/officeDocument/2006/relationships/hyperlink" Target="https://github.com/joseph-birara/leetCode_problemSolutions/blob/main/1020-number-of-enclaves/1020-number-of-enclaves.py" TargetMode="External"/><Relationship Id="rId771" Type="http://schemas.openxmlformats.org/officeDocument/2006/relationships/hyperlink" Target="https://github.com/matt468779/A2SV/tree/main/1315-sum-of-nodes-with-even-valued-grandparent" TargetMode="External"/><Relationship Id="rId1124" Type="http://schemas.openxmlformats.org/officeDocument/2006/relationships/hyperlink" Target="https://github.com/joseph-birara/leetCode_problemSolutions/blob/main/1123-lowest-common-ancestor-of-deepest-leaves/1123-lowest-common-ancestor-of-deepest-leaves.py" TargetMode="External"/><Relationship Id="rId1158" Type="http://schemas.openxmlformats.org/officeDocument/2006/relationships/hyperlink" Target="https://github.com/kenenisa/CompetitiveProgramming/blob/master/Day21/BinaryTreeTilt.py" TargetMode="External"/><Relationship Id="rId1159" Type="http://schemas.openxmlformats.org/officeDocument/2006/relationships/hyperlink" Target="https://github.com/kenenisa/CompetitiveProgramming/blob/master/Day21/EmployeeImportance.py" TargetMode="External"/><Relationship Id="rId327" Type="http://schemas.openxmlformats.org/officeDocument/2006/relationships/hyperlink" Target="https://github.com/abi26anamo/competitive-programming/blob/main/881-boats-to-save-people/881-boats-to-save-people.py" TargetMode="External"/><Relationship Id="rId569" Type="http://schemas.openxmlformats.org/officeDocument/2006/relationships/hyperlink" Target="https://github.com/Mussie7/A2SV-community-questions-answer-codes/blob/main/new%20converts%20ramp%20up/online%20election.py" TargetMode="External"/><Relationship Id="rId326" Type="http://schemas.openxmlformats.org/officeDocument/2006/relationships/hyperlink" Target="https://github.com/abi26anamo/competitive-programming/blob/main/127-word-ladder/127-word-ladder.py" TargetMode="External"/><Relationship Id="rId568" Type="http://schemas.openxmlformats.org/officeDocument/2006/relationships/hyperlink" Target="https://github.com/Mussie7/A2SV-community-questions-answer-codes/blob/main/new%20converts%20ramp%20up/find%20the%20smallest%20divisor%20given%20a%20threshold.py" TargetMode="External"/><Relationship Id="rId325" Type="http://schemas.openxmlformats.org/officeDocument/2006/relationships/hyperlink" Target="https://github.com/abi26anamo/competitive-programming/blob/main/778-swim-in-rising-water/778-swim-in-rising-water.py" TargetMode="External"/><Relationship Id="rId567" Type="http://schemas.openxmlformats.org/officeDocument/2006/relationships/hyperlink" Target="https://github.com/Mussie7/A2SV-community-questions-answer-codes/blob/main/new%20converts%20ramp%20up/h-index%20II.py" TargetMode="External"/><Relationship Id="rId324" Type="http://schemas.openxmlformats.org/officeDocument/2006/relationships/hyperlink" Target="https://github.com/abi26anamo/competitive-programming/blob/main/1306-jump-game-iii/1306-jump-game-iii.py" TargetMode="External"/><Relationship Id="rId566" Type="http://schemas.openxmlformats.org/officeDocument/2006/relationships/hyperlink" Target="https://github.com/Mussie7/A2SV-community-questions-answer-codes/blob/main/new%20converts%20ramp%20up/find%20first%20and%20last%20position%20of%20element%20in%20sorted%20array.py" TargetMode="External"/><Relationship Id="rId329" Type="http://schemas.openxmlformats.org/officeDocument/2006/relationships/hyperlink" Target="https://github.com/abi26anamo/competitive-programming/blob/main/649-dota2-senate/649-dota2-senate.py" TargetMode="External"/><Relationship Id="rId328" Type="http://schemas.openxmlformats.org/officeDocument/2006/relationships/hyperlink" Target="https://github.com/abi26anamo/competitive-programming/blob/main/1328-break-a-palindrome/1328-break-a-palindrome.py" TargetMode="External"/><Relationship Id="rId561" Type="http://schemas.openxmlformats.org/officeDocument/2006/relationships/hyperlink" Target="https://github.com/Mussie7/A2SV-community-questions-answer-codes/blob/main/new%20converts%20ramp%20up/Furthest%20Building%20You%20Can%20Reach.py" TargetMode="External"/><Relationship Id="rId1150" Type="http://schemas.openxmlformats.org/officeDocument/2006/relationships/hyperlink" Target="https://github.com/kenenisa/CompetitiveProgramming/blob/master/Day20/FindtheDuplicateNumber.py" TargetMode="External"/><Relationship Id="rId560" Type="http://schemas.openxmlformats.org/officeDocument/2006/relationships/hyperlink" Target="https://github.com/Mussie7/A2SV-community-questions-answer-codes/blob/main/new%20converts%20ramp%20up/kth%20smallest%20element%20in%20a%20sorted%20matrix.py" TargetMode="External"/><Relationship Id="rId1151" Type="http://schemas.openxmlformats.org/officeDocument/2006/relationships/hyperlink" Target="https://github.com/kenenisa/CompetitiveProgramming/blob/master/Day20/KthSmallestNumberinMultiplicationTable.py" TargetMode="External"/><Relationship Id="rId1152" Type="http://schemas.openxmlformats.org/officeDocument/2006/relationships/hyperlink" Target="https://github.com/kenenisa/CompetitiveProgramming/blob/master/Day20/SearchinRotatedSortedArray.py" TargetMode="External"/><Relationship Id="rId1153" Type="http://schemas.openxmlformats.org/officeDocument/2006/relationships/hyperlink" Target="https://github.com/kenenisa/CompetitiveProgramming/blob/master/Day20/Searcha2DMatrix.py" TargetMode="External"/><Relationship Id="rId323" Type="http://schemas.openxmlformats.org/officeDocument/2006/relationships/hyperlink" Target="https://github.com/abi26anamo/competitive-programming/blob/main/103-binary-tree-zigzag-level-order-traversal/103-binary-tree-zigzag-level-order-traversal.py" TargetMode="External"/><Relationship Id="rId565" Type="http://schemas.openxmlformats.org/officeDocument/2006/relationships/hyperlink" Target="https://github.com/Mussie7/A2SV-community-questions-answer-codes/blob/main/new%20converts%20ramp%20up/count%20negative%20numbers%20in%20a%20sorted%20matrix.py" TargetMode="External"/><Relationship Id="rId1154" Type="http://schemas.openxmlformats.org/officeDocument/2006/relationships/hyperlink" Target="https://github.com/kenenisa/CompetitiveProgramming/blob/master/Day20/MinimumTimetoCompleteTrips.py" TargetMode="External"/><Relationship Id="rId322" Type="http://schemas.openxmlformats.org/officeDocument/2006/relationships/hyperlink" Target="https://github.com/abi26anamo/competitive-programming/blob/main/994-rotting-oranges/994-rotting-oranges.py" TargetMode="External"/><Relationship Id="rId564" Type="http://schemas.openxmlformats.org/officeDocument/2006/relationships/hyperlink" Target="https://github.com/Mussie7/A2SV-community-questions-answer-codes/blob/main/new%20converts%20ramp%20up/find%20positive%20integer%20solution%20for%20a%20given%20equation.py" TargetMode="External"/><Relationship Id="rId1155" Type="http://schemas.openxmlformats.org/officeDocument/2006/relationships/hyperlink" Target="https://github.com/kenenisa/CompetitiveProgramming/blob/master/Day21/Flood%20Fill.py" TargetMode="External"/><Relationship Id="rId321" Type="http://schemas.openxmlformats.org/officeDocument/2006/relationships/hyperlink" Target="https://github.com/abi26anamo/competitive-programming/blob/main/637-average-of-levels-in-binary-tree/637-average-of-levels-in-binary-tree.py" TargetMode="External"/><Relationship Id="rId563" Type="http://schemas.openxmlformats.org/officeDocument/2006/relationships/hyperlink" Target="https://github.com/Mussie7/A2SV-community-questions-answer-codes/blob/main/new%20converts%20ramp%20up/first%20bad%20version.py" TargetMode="External"/><Relationship Id="rId1156" Type="http://schemas.openxmlformats.org/officeDocument/2006/relationships/hyperlink" Target="https://github.com/kenenisa/CompetitiveProgramming/blob/master/Day21/PathSum.py" TargetMode="External"/><Relationship Id="rId320" Type="http://schemas.openxmlformats.org/officeDocument/2006/relationships/hyperlink" Target="https://github.com/abi26anamo/competitive-programming/blob/main/101-symmetric-tree/101-symmetric-tree.py" TargetMode="External"/><Relationship Id="rId562" Type="http://schemas.openxmlformats.org/officeDocument/2006/relationships/hyperlink" Target="https://github.com/Mussie7/A2SV-community-questions-answer-codes/blob/main/new%20converts%20ramp%20up/find%20median%20from%20data%20stream.py" TargetMode="External"/><Relationship Id="rId1157" Type="http://schemas.openxmlformats.org/officeDocument/2006/relationships/hyperlink" Target="https://github.com/kenenisa/CompetitiveProgramming/blob/master/Day21/MaximumDepthofN-aryTree.py" TargetMode="External"/><Relationship Id="rId1147" Type="http://schemas.openxmlformats.org/officeDocument/2006/relationships/hyperlink" Target="https://github.com/kenenisa/CompetitiveProgramming/blob/master/Day20/HIndexII.py" TargetMode="External"/><Relationship Id="rId1148" Type="http://schemas.openxmlformats.org/officeDocument/2006/relationships/hyperlink" Target="https://github.com/kenenisa/CompetitiveProgramming/blob/master/Day20/OnlineElection.py" TargetMode="External"/><Relationship Id="rId1149" Type="http://schemas.openxmlformats.org/officeDocument/2006/relationships/hyperlink" Target="https://github.com/kenenisa/CompetitiveProgramming/blob/master/Day20/CapacityToShipPackagesWithinDDays.py" TargetMode="External"/><Relationship Id="rId316" Type="http://schemas.openxmlformats.org/officeDocument/2006/relationships/hyperlink" Target="https://github.com/abi26anamo/competitive-programming/blob/main/1020-number-of-enclaves/1020-number-of-enclaves.py" TargetMode="External"/><Relationship Id="rId558" Type="http://schemas.openxmlformats.org/officeDocument/2006/relationships/hyperlink" Target="https://github.com/Mussie7/A2SV-community-questions-answer-codes/blob/main/new%20converts%20ramp%20up/last%20stone%20weight.py" TargetMode="External"/><Relationship Id="rId315" Type="http://schemas.openxmlformats.org/officeDocument/2006/relationships/hyperlink" Target="https://github.com/abi26anamo/competitive-programming/blob/main/529-minesweeper/529-minesweeper.py" TargetMode="External"/><Relationship Id="rId557" Type="http://schemas.openxmlformats.org/officeDocument/2006/relationships/hyperlink" Target="https://github.com/Mussie7/A2SV-community-questions-answer-codes/blob/main/new%20converts%20ramp%20up/merge%20k%20sorted%20lists(using%20heap).py" TargetMode="External"/><Relationship Id="rId799" Type="http://schemas.openxmlformats.org/officeDocument/2006/relationships/hyperlink" Target="https://github.com/se348/A2SV-programming/blob/main/1642.%20Furthest%20Building%20You%20Can%20Reach/furthest_building.py" TargetMode="External"/><Relationship Id="rId314" Type="http://schemas.openxmlformats.org/officeDocument/2006/relationships/hyperlink" Target="https://github.com/abi26anamo/competitive-programming/blob/main/130-surrounded-regions/130-surrounded-regions.py" TargetMode="External"/><Relationship Id="rId556" Type="http://schemas.openxmlformats.org/officeDocument/2006/relationships/hyperlink" Target="https://github.com/Mussie7/A2SV-community-questions-answer-codes/blob/main/new%20converts%20ramp%20up/Top%20K%20Frequent%20Words.py" TargetMode="External"/><Relationship Id="rId798" Type="http://schemas.openxmlformats.org/officeDocument/2006/relationships/hyperlink" Target="https://github.com/se348/A2SV-programming/blob/main/378.%20Kth%20Smallest%20Element%20in%20a%20Sorted%20Matrix/kthSmallest.py" TargetMode="External"/><Relationship Id="rId313" Type="http://schemas.openxmlformats.org/officeDocument/2006/relationships/hyperlink" Target="https://github.com/abi26anamo/competitive-programming/blob/main/695-max-area-of-island/695-max-area-of-island.py" TargetMode="External"/><Relationship Id="rId555" Type="http://schemas.openxmlformats.org/officeDocument/2006/relationships/hyperlink" Target="https://github.com/Mussie7/A2SV-community-questions-answer-codes/blob/main/new%20converts%20ramp%20up/Top%20K%20Frequent%20Elements.py" TargetMode="External"/><Relationship Id="rId797" Type="http://schemas.openxmlformats.org/officeDocument/2006/relationships/hyperlink" Target="https://github.com/se348/A2SV-programming/blob/main/215.%20Kth%20Largest%20Element%20in%20an%20Array/kth_largest_in_arr.py" TargetMode="External"/><Relationship Id="rId319" Type="http://schemas.openxmlformats.org/officeDocument/2006/relationships/hyperlink" Target="https://github.com/abi26anamo/competitive-programming/blob/main/834-sum-of-distances-in-tree/834-sum-of-distances-in-tree.py" TargetMode="External"/><Relationship Id="rId318" Type="http://schemas.openxmlformats.org/officeDocument/2006/relationships/hyperlink" Target="https://github.com/abi26anamo/competitive-programming/blob/main/99-recover-binary-search-tree/99-recover-binary-search-tree.py" TargetMode="External"/><Relationship Id="rId317" Type="http://schemas.openxmlformats.org/officeDocument/2006/relationships/hyperlink" Target="https://github.com/abi26anamo/competitive-programming/blob/main/1123-lowest-common-ancestor-of-deepest-leaves/1123-lowest-common-ancestor-of-deepest-leaves.py" TargetMode="External"/><Relationship Id="rId559" Type="http://schemas.openxmlformats.org/officeDocument/2006/relationships/hyperlink" Target="https://github.com/Mussie7/A2SV-community-questions-answer-codes/blob/main/new%20converts%20ramp%20up/kth%20largest%20element%20in%20an%20array.py" TargetMode="External"/><Relationship Id="rId550" Type="http://schemas.openxmlformats.org/officeDocument/2006/relationships/hyperlink" Target="https://github.com/destifo/Competitive-Programming/blob/master/A.%20Download%20More%20RAM/DownloadMoreRAM.py" TargetMode="External"/><Relationship Id="rId792" Type="http://schemas.openxmlformats.org/officeDocument/2006/relationships/hyperlink" Target="https://github.com/se348/A2SV-programming/blob/main/703.%20Kth%20Largest%20Element%20in%20a%20Stream/kth_largest.py" TargetMode="External"/><Relationship Id="rId791" Type="http://schemas.openxmlformats.org/officeDocument/2006/relationships/hyperlink" Target="https://github.com/se348/A2SV-programming/blob/main/heap_sort_geeks/heap_sort.py" TargetMode="External"/><Relationship Id="rId1140" Type="http://schemas.openxmlformats.org/officeDocument/2006/relationships/hyperlink" Target="https://github.com/kenenisa/CompetitiveProgramming/blob/master/Day19/KthSmallestElementinaSortedMatrix.py" TargetMode="External"/><Relationship Id="rId790" Type="http://schemas.openxmlformats.org/officeDocument/2006/relationships/hyperlink" Target="https://github.com/matt468779/A2SV/blob/main/452-minimum-number-of-arrows-to-burst-balloons/452-minimum-number-of-arrows-to-burst-balloons.py" TargetMode="External"/><Relationship Id="rId1141" Type="http://schemas.openxmlformats.org/officeDocument/2006/relationships/hyperlink" Target="https://github.com/kenenisa/CompetitiveProgramming/blob/master/Day19/FurthestBuildingYouCanReach.py" TargetMode="External"/><Relationship Id="rId1142" Type="http://schemas.openxmlformats.org/officeDocument/2006/relationships/hyperlink" Target="https://github.com/kenenisa/CompetitiveProgramming/blob/master/Day19/FindMedianDataStream.py" TargetMode="External"/><Relationship Id="rId312" Type="http://schemas.openxmlformats.org/officeDocument/2006/relationships/hyperlink" Target="https://github.com/abi26anamo/competitive-programming/blob/main/1315-sum-of-nodes-with-even-valued-grandparent/1315-sum-of-nodes-with-even-valued-grandparent.py" TargetMode="External"/><Relationship Id="rId554" Type="http://schemas.openxmlformats.org/officeDocument/2006/relationships/hyperlink" Target="https://github.com/Mussie7/A2SV-community-questions-answer-codes/blob/main/new%20converts%20ramp%20up/kth%20largest%20element%20in%20a%20stream.py" TargetMode="External"/><Relationship Id="rId796" Type="http://schemas.openxmlformats.org/officeDocument/2006/relationships/hyperlink" Target="https://github.com/se348/A2SV-programming/blob/main/1046.%20Last%20Stone%20Weight/last_stone.py" TargetMode="External"/><Relationship Id="rId1143" Type="http://schemas.openxmlformats.org/officeDocument/2006/relationships/hyperlink" Target="https://github.com/kenenisa/CompetitiveProgramming/blob/master/Day20/FirstBadVersion.py" TargetMode="External"/><Relationship Id="rId311" Type="http://schemas.openxmlformats.org/officeDocument/2006/relationships/hyperlink" Target="https://github.com/abi26anamo/competitive-programming/blob/main/547-number-of-provinces/547-number-of-provinces.py" TargetMode="External"/><Relationship Id="rId553" Type="http://schemas.openxmlformats.org/officeDocument/2006/relationships/hyperlink" Target="https://github.com/Mussie7/A2SV-community-questions-answer-codes/blob/main/new%20converts%20ramp%20up/Heap%20Sort.py" TargetMode="External"/><Relationship Id="rId795" Type="http://schemas.openxmlformats.org/officeDocument/2006/relationships/hyperlink" Target="https://github.com/se348/A2SV-programming/blob/main/23.%20Merge%20k%20Sorted%20Lists/merge_k_sorted_lists.py" TargetMode="External"/><Relationship Id="rId1144" Type="http://schemas.openxmlformats.org/officeDocument/2006/relationships/hyperlink" Target="https://github.com/kenenisa/CompetitiveProgramming/blob/master/Day20/FindIntegerSolutionforaGivenEquation.py" TargetMode="External"/><Relationship Id="rId310" Type="http://schemas.openxmlformats.org/officeDocument/2006/relationships/hyperlink" Target="https://github.com/abi26anamo/competitive-programming/blob/main/690-employee-importance/690-employee-importance.py" TargetMode="External"/><Relationship Id="rId552" Type="http://schemas.openxmlformats.org/officeDocument/2006/relationships/hyperlink" Target="https://github.com/destifo/Competitive-Programming/blob/master/452.%20Minimum%20Number%20of%20Arrows%20to%20Burst%20Balloons/FindMinArrowShots.py" TargetMode="External"/><Relationship Id="rId794" Type="http://schemas.openxmlformats.org/officeDocument/2006/relationships/hyperlink" Target="https://github.com/se348/A2SV-programming/blob/main/692.%20Top%20K%20Frequent%20Words/k_fre_words.py" TargetMode="External"/><Relationship Id="rId1145" Type="http://schemas.openxmlformats.org/officeDocument/2006/relationships/hyperlink" Target="https://github.com/kenenisa/CompetitiveProgramming/blob/master/Day20/CountNegativeNumbersinaSortedMatrix.py" TargetMode="External"/><Relationship Id="rId551" Type="http://schemas.openxmlformats.org/officeDocument/2006/relationships/hyperlink" Target="https://github.com/destifo/Competitive-Programming/blob/master/B.%20Quality%20vs%20Quantity/QualityvsQuantity.py" TargetMode="External"/><Relationship Id="rId793" Type="http://schemas.openxmlformats.org/officeDocument/2006/relationships/hyperlink" Target="https://github.com/se348/A2SV-programming/blob/main/347.%20Top%20K%20Frequent%20Elements/k_freq_elems.py" TargetMode="External"/><Relationship Id="rId1146" Type="http://schemas.openxmlformats.org/officeDocument/2006/relationships/hyperlink" Target="https://github.com/kenenisa/CompetitiveProgramming/blob/master/Day20/FindFirstandLastPositionofElementinSortedArray.py" TargetMode="External"/><Relationship Id="rId297" Type="http://schemas.openxmlformats.org/officeDocument/2006/relationships/hyperlink" Target="https://github.com/abi26anamo/competitive-programming/blob/main/275-h-index-ii/275-h-index-ii.py" TargetMode="External"/><Relationship Id="rId296" Type="http://schemas.openxmlformats.org/officeDocument/2006/relationships/hyperlink" Target="https://github.com/abi26anamo/competitive-programming/blob/main/34-find-first-and-last-position-of-element-in-sorted-array/34-find-first-and-last-position-of-element-in-sorted-array.py" TargetMode="External"/><Relationship Id="rId295" Type="http://schemas.openxmlformats.org/officeDocument/2006/relationships/hyperlink" Target="https://github.com/abi26anamo/competitive-programming/blob/main/1351-count-negative-numbers-in-a-sorted-matrix/1351-count-negative-numbers-in-a-sorted-matrix.py" TargetMode="External"/><Relationship Id="rId294" Type="http://schemas.openxmlformats.org/officeDocument/2006/relationships/hyperlink" Target="https://github.com/abi26anamo/competitive-programming/blob/main/1237-find-positive-integer-solution-for-a-given-equation/1237-find-positive-integer-solution-for-a-given-equation.py" TargetMode="External"/><Relationship Id="rId299" Type="http://schemas.openxmlformats.org/officeDocument/2006/relationships/hyperlink" Target="https://github.com/abi26anamo/competitive-programming/blob/main/911-online-election/911-online-election.py" TargetMode="External"/><Relationship Id="rId298" Type="http://schemas.openxmlformats.org/officeDocument/2006/relationships/hyperlink" Target="https://github.com/abi26anamo/competitive-programming/blob/main/1283-find-the-smallest-divisor-given-a-threshold/1283-find-the-smallest-divisor-given-a-threshold.py" TargetMode="External"/><Relationship Id="rId271" Type="http://schemas.openxmlformats.org/officeDocument/2006/relationships/hyperlink" Target="https://github.com/ermias19/competitive-programming/blob/main/rampup/DFS/Path_sum.py" TargetMode="External"/><Relationship Id="rId270" Type="http://schemas.openxmlformats.org/officeDocument/2006/relationships/hyperlink" Target="https://github.com/ermias19/competitive-programming/blob/main/rampup/DFS/Flood_Fill.py" TargetMode="External"/><Relationship Id="rId269" Type="http://schemas.openxmlformats.org/officeDocument/2006/relationships/hyperlink" Target="https://github.com/ermias19/competitive-programming/blob/main/rampup/binary_search/the_minimun_time_to_complete_the_trip.py" TargetMode="External"/><Relationship Id="rId264" Type="http://schemas.openxmlformats.org/officeDocument/2006/relationships/hyperlink" Target="https://github.com/ermias19/competitive-programming/blob/main/rampup/binary_search/find_first_and_last_element_in_a_sorted_array.py" TargetMode="External"/><Relationship Id="rId263" Type="http://schemas.openxmlformats.org/officeDocument/2006/relationships/hyperlink" Target="https://github.com/ermias19/competitive-programming/blob/main/rampup/binary_search/count_negative_integers_in_a_sorted_matrix.py" TargetMode="External"/><Relationship Id="rId262" Type="http://schemas.openxmlformats.org/officeDocument/2006/relationships/hyperlink" Target="https://github.com/ermias19/competitive-programming/blob/main/rampup/binary_search/first_bad_version.py" TargetMode="External"/><Relationship Id="rId261" Type="http://schemas.openxmlformats.org/officeDocument/2006/relationships/hyperlink" Target="https://github.com/ermias19/competitive-programming/blob/main/rampup/heap/furtherst_building_you_can_reach.py" TargetMode="External"/><Relationship Id="rId268" Type="http://schemas.openxmlformats.org/officeDocument/2006/relationships/hyperlink" Target="https://github.com/ermias19/competitive-programming/blob/main/rampup/binary_search/search_2d_matrix.p" TargetMode="External"/><Relationship Id="rId267" Type="http://schemas.openxmlformats.org/officeDocument/2006/relationships/hyperlink" Target="https://github.com/ermias19/competitive-programming/blob/main/rampup/binary_search/find_the_depulicate_number.py" TargetMode="External"/><Relationship Id="rId266" Type="http://schemas.openxmlformats.org/officeDocument/2006/relationships/hyperlink" Target="https://github.com/ermias19/competitive-programming/blob/main/rampup/binary_search/online_election.py" TargetMode="External"/><Relationship Id="rId265" Type="http://schemas.openxmlformats.org/officeDocument/2006/relationships/hyperlink" Target="https://github.com/ermias19/competitive-programming/blob/main/rampup/binary_search/h_index.py" TargetMode="External"/><Relationship Id="rId260" Type="http://schemas.openxmlformats.org/officeDocument/2006/relationships/hyperlink" Target="https://github.com/ermias19/competitive-programming/blob/main/rampup/heap/kth_largest_element_in_inarray.py" TargetMode="External"/><Relationship Id="rId259" Type="http://schemas.openxmlformats.org/officeDocument/2006/relationships/hyperlink" Target="https://github.com/ermias19/competitive-programming/blob/main/rampup/heap/kth_largest_element_in_inarray.py" TargetMode="External"/><Relationship Id="rId258" Type="http://schemas.openxmlformats.org/officeDocument/2006/relationships/hyperlink" Target="https://github.com/ermias19/competitive-programming/blob/main/rampup/heap/last_stone.py" TargetMode="External"/><Relationship Id="rId253" Type="http://schemas.openxmlformats.org/officeDocument/2006/relationships/hyperlink" Target="https://github.com/Daniel-W1/Competitive-Programming/blob/main/452-minimum-number-of-arrows-to-burst-balloons/452-minimum-number-of-arrows-to-burst-balloons.py" TargetMode="External"/><Relationship Id="rId495" Type="http://schemas.openxmlformats.org/officeDocument/2006/relationships/hyperlink" Target="https://github.com/haileadugna/A2SV/blob/main/637.%20Average%20of%20Levels%20in%20Binary%20Tree.py" TargetMode="External"/><Relationship Id="rId252" Type="http://schemas.openxmlformats.org/officeDocument/2006/relationships/hyperlink" Target="https://github.com/Daniel-W1/Competitive-Programming/edit/main/quality.py" TargetMode="External"/><Relationship Id="rId494" Type="http://schemas.openxmlformats.org/officeDocument/2006/relationships/hyperlink" Target="https://github.com/haileadugna/A2SV/blob/main/74.%20Search%20a%202D%20Matrix.py" TargetMode="External"/><Relationship Id="rId251" Type="http://schemas.openxmlformats.org/officeDocument/2006/relationships/hyperlink" Target="https://github.com/Daniel-W1/Competitive-Programming/blob/main/Download%20Ram" TargetMode="External"/><Relationship Id="rId493" Type="http://schemas.openxmlformats.org/officeDocument/2006/relationships/hyperlink" Target="https://github.com/haileadugna/A2SV/blob/main/33.%20Search%20in%20Rotated%20Sorted%20Array.py" TargetMode="External"/><Relationship Id="rId250" Type="http://schemas.openxmlformats.org/officeDocument/2006/relationships/hyperlink" Target="https://github.com/Daniel-W1/Competitive-Programming/blob/main/Power%20walking" TargetMode="External"/><Relationship Id="rId492" Type="http://schemas.openxmlformats.org/officeDocument/2006/relationships/hyperlink" Target="https://github.com/haileadugna/A2SV/blob/main/287.%20Find%20the%20Duplicate%20Number.py" TargetMode="External"/><Relationship Id="rId257" Type="http://schemas.openxmlformats.org/officeDocument/2006/relationships/hyperlink" Target="https://github.com/ermias19/competitive-programming/blob/main/rampup/heap/merge_sorted_k.py" TargetMode="External"/><Relationship Id="rId499" Type="http://schemas.openxmlformats.org/officeDocument/2006/relationships/hyperlink" Target="https://github.com/haileadugna/A2SV/blob/main/1642B%20-%20Power%20Walking.py" TargetMode="External"/><Relationship Id="rId256" Type="http://schemas.openxmlformats.org/officeDocument/2006/relationships/hyperlink" Target="https://github.com/ermias19/competitive-programming/blob/main/rampup/heap/top_k_word.py" TargetMode="External"/><Relationship Id="rId498" Type="http://schemas.openxmlformats.org/officeDocument/2006/relationships/hyperlink" Target="https://github.com/haileadugna/A2SV/blob/main/452.%20Minimum%20Number%20of%20Arrows%20to%20Burst%20Balloons.py" TargetMode="External"/><Relationship Id="rId255" Type="http://schemas.openxmlformats.org/officeDocument/2006/relationships/hyperlink" Target="https://github.com/ermias19/competitive-programming/blob/main/rampup/heap/top_k_element.py" TargetMode="External"/><Relationship Id="rId497" Type="http://schemas.openxmlformats.org/officeDocument/2006/relationships/hyperlink" Target="https://github.com/haileadugna/A2SV/blob/main/1328.%20Break%20a%20Palindrome.py" TargetMode="External"/><Relationship Id="rId254" Type="http://schemas.openxmlformats.org/officeDocument/2006/relationships/hyperlink" Target="https://github.com/ermias19/competitive-programming/blob/main/rampup/heap/kth_largest_number.py" TargetMode="External"/><Relationship Id="rId496" Type="http://schemas.openxmlformats.org/officeDocument/2006/relationships/hyperlink" Target="https://github.com/haileadugna/A2SV/blob/main/881.%20Boats%20to%20Save%20People.py" TargetMode="External"/><Relationship Id="rId293" Type="http://schemas.openxmlformats.org/officeDocument/2006/relationships/hyperlink" Target="https://github.com/abi26anamo/competitive-programming/blob/main/278-first-bad-version/278-first-bad-version.py" TargetMode="External"/><Relationship Id="rId292" Type="http://schemas.openxmlformats.org/officeDocument/2006/relationships/hyperlink" Target="https://github.com/abi26anamo/competitive-programming/blob/main/295-find-median-from-data-stream/295-find-median-from-data-stream.py" TargetMode="External"/><Relationship Id="rId291" Type="http://schemas.openxmlformats.org/officeDocument/2006/relationships/hyperlink" Target="https://github.com/abi26anamo/competitive-programming/blob/main/1642-furthest-building-you-can-reach/1642-furthest-building-you-can-reach.py" TargetMode="External"/><Relationship Id="rId290" Type="http://schemas.openxmlformats.org/officeDocument/2006/relationships/hyperlink" Target="https://github.com/abi26anamo/competitive-programming/blob/main/378-kth-smallest-element-in-a-sorted-matrix/378-kth-smallest-element-in-a-sorted-matrix.py" TargetMode="External"/><Relationship Id="rId286" Type="http://schemas.openxmlformats.org/officeDocument/2006/relationships/hyperlink" Target="https://github.com/abi26anamo/competitive-programming/blob/main/692-top-k-frequent-words/692-top-k-frequent-words.py" TargetMode="External"/><Relationship Id="rId285" Type="http://schemas.openxmlformats.org/officeDocument/2006/relationships/hyperlink" Target="https://github.com/abi26anamo/competitive-programming/blob/main/347-top-k-frequent-elements/347-top-k-frequent-elements.py" TargetMode="External"/><Relationship Id="rId284" Type="http://schemas.openxmlformats.org/officeDocument/2006/relationships/hyperlink" Target="https://github.com/abi26anamo/competitive-programming/blob/main/703-kth-largest-element-in-a-stream/703-kth-largest-element-in-a-stream.py" TargetMode="External"/><Relationship Id="rId283" Type="http://schemas.openxmlformats.org/officeDocument/2006/relationships/hyperlink" Target="https://github.com/abi26anamo/competitive-programming/blob/main/heapsort.py" TargetMode="External"/><Relationship Id="rId289" Type="http://schemas.openxmlformats.org/officeDocument/2006/relationships/hyperlink" Target="https://github.com/abi26anamo/competitive-programming/blob/main/215-kth-largest-element-in-an-array/215-kth-largest-element-in-an-array.py" TargetMode="External"/><Relationship Id="rId288" Type="http://schemas.openxmlformats.org/officeDocument/2006/relationships/hyperlink" Target="https://github.com/abi26anamo/competitive-programming/blob/main/1046-last-stone-weight/1046-last-stone-weight.py" TargetMode="External"/><Relationship Id="rId287" Type="http://schemas.openxmlformats.org/officeDocument/2006/relationships/hyperlink" Target="https://github.com/abi26anamo/competitive-programming/blob/main/23-merge-k-sorted-lists/23-merge-k-sorted-lists.py" TargetMode="External"/><Relationship Id="rId282" Type="http://schemas.openxmlformats.org/officeDocument/2006/relationships/hyperlink" Target="https://github.com/ermias19/competitive-programming/blob/main/rampup/DFS/recover_binary_search_tree.py" TargetMode="External"/><Relationship Id="rId281" Type="http://schemas.openxmlformats.org/officeDocument/2006/relationships/hyperlink" Target="https://github.com/ermias19/competitive-programming/blob/main/rampup/DFS/lowest_common_ancestor_of_deepest_leaves.py" TargetMode="External"/><Relationship Id="rId280" Type="http://schemas.openxmlformats.org/officeDocument/2006/relationships/hyperlink" Target="https://github.com/ermias19/competitive-programming/blob/main/rampup/DFS/number_of_enclaves.py" TargetMode="External"/><Relationship Id="rId275" Type="http://schemas.openxmlformats.org/officeDocument/2006/relationships/hyperlink" Target="https://github.com/ermias19/competitive-programming/blob/main/rampup/DFS/number_of_provinces.py" TargetMode="External"/><Relationship Id="rId274" Type="http://schemas.openxmlformats.org/officeDocument/2006/relationships/hyperlink" Target="https://github.com/ermias19/competitive-programming/blob/main/rampup/DFS/employee_importance.py" TargetMode="External"/><Relationship Id="rId273" Type="http://schemas.openxmlformats.org/officeDocument/2006/relationships/hyperlink" Target="https://github.com/ermias19/competitive-programming/blob/main/rampup/DFS/binary_tree_tilt.py" TargetMode="External"/><Relationship Id="rId272" Type="http://schemas.openxmlformats.org/officeDocument/2006/relationships/hyperlink" Target="https://github.com/ermias19/competitive-programming/blob/main/rampup/DFS/maximum_depth_nth_tree.py" TargetMode="External"/><Relationship Id="rId279" Type="http://schemas.openxmlformats.org/officeDocument/2006/relationships/hyperlink" Target="https://github.com/ermias19/competitive-programming/blob/main/rampup/DFS/mine_weeper.py" TargetMode="External"/><Relationship Id="rId278" Type="http://schemas.openxmlformats.org/officeDocument/2006/relationships/hyperlink" Target="https://github.com/ermias19/competitive-programming/blob/main/rampup/DFS/surrounded_regions.py" TargetMode="External"/><Relationship Id="rId277" Type="http://schemas.openxmlformats.org/officeDocument/2006/relationships/hyperlink" Target="https://github.com/ermias19/competitive-programming/blob/main/rampup/DFS/max_area_of_island.py" TargetMode="External"/><Relationship Id="rId276" Type="http://schemas.openxmlformats.org/officeDocument/2006/relationships/hyperlink" Target="https://github.com/ermias19/competitive-programming/blob/main/rampup/DFS/sum_od_nodes_with_even_valued_grandparent.py" TargetMode="External"/><Relationship Id="rId907" Type="http://schemas.openxmlformats.org/officeDocument/2006/relationships/hyperlink" Target="https://github.com/MuleHakim/Competitive-Programming-A2SV/blob/main/findSolution.py" TargetMode="External"/><Relationship Id="rId906" Type="http://schemas.openxmlformats.org/officeDocument/2006/relationships/hyperlink" Target="https://github.com/MuleHakim/Competitive-Programming-A2SV/blob/main/278-first-bad-version/278-first-bad-version.py" TargetMode="External"/><Relationship Id="rId905" Type="http://schemas.openxmlformats.org/officeDocument/2006/relationships/hyperlink" Target="https://github.com/MuleHakim/Competitive-Programming-A2SV/blob/main/295-find-median-from-data-stream/295-find-median-from-data-stream.py" TargetMode="External"/><Relationship Id="rId904" Type="http://schemas.openxmlformats.org/officeDocument/2006/relationships/hyperlink" Target="https://github.com/MuleHakim/Competitive-Programming-A2SV/blob/main/1642-furthest-building-you-can-reach/1642-furthest-building-you-can-reach.py" TargetMode="External"/><Relationship Id="rId909" Type="http://schemas.openxmlformats.org/officeDocument/2006/relationships/hyperlink" Target="https://github.com/MuleHakim/Competitive-Programming-A2SV/blob/main/searchRange.py" TargetMode="External"/><Relationship Id="rId908" Type="http://schemas.openxmlformats.org/officeDocument/2006/relationships/hyperlink" Target="https://github.com/MuleHakim/Competitive-Programming-A2SV/blob/main/countNegatives.py" TargetMode="External"/><Relationship Id="rId903" Type="http://schemas.openxmlformats.org/officeDocument/2006/relationships/hyperlink" Target="https://github.com/MuleHakim/Competitive-Programming-A2SV/blob/main/kthSmallest.py" TargetMode="External"/><Relationship Id="rId902" Type="http://schemas.openxmlformats.org/officeDocument/2006/relationships/hyperlink" Target="https://github.com/MuleHakim/Competitive-Programming-A2SV/blob/main/findKthLargest.py" TargetMode="External"/><Relationship Id="rId901" Type="http://schemas.openxmlformats.org/officeDocument/2006/relationships/hyperlink" Target="https://github.com/MuleHakim/Competitive-Programming-A2SV/blob/main/1046-last-stone-weight/1046-last-stone-weight.py" TargetMode="External"/><Relationship Id="rId900" Type="http://schemas.openxmlformats.org/officeDocument/2006/relationships/hyperlink" Target="https://github.com/MuleHakim/Competitive-Programming-A2SV/blob/main/23-merge-k-sorted-lists/23-merge-k-sorted-lists.py" TargetMode="External"/><Relationship Id="rId929" Type="http://schemas.openxmlformats.org/officeDocument/2006/relationships/hyperlink" Target="https://github.com/MuleHakim/Competitive-Programming-A2SV/blob/main/101-symmetric-tree/101-symmetric-tree.py" TargetMode="External"/><Relationship Id="rId928" Type="http://schemas.openxmlformats.org/officeDocument/2006/relationships/hyperlink" Target="https://github.com/MuleHakim/Competitive-Programming-A2SV/blob/main/99-recover-binary-search-tree/99-recover-binary-search-tree.py" TargetMode="External"/><Relationship Id="rId927" Type="http://schemas.openxmlformats.org/officeDocument/2006/relationships/hyperlink" Target="https://github.com/MuleHakim/Competitive-Programming-A2SV/tree/main/529-minesweeper" TargetMode="External"/><Relationship Id="rId926" Type="http://schemas.openxmlformats.org/officeDocument/2006/relationships/hyperlink" Target="https://github.com/MuleHakim/Competitive-Programming-A2SV/blob/main/130-surrounded-regions/130-surrounded-regions.py" TargetMode="External"/><Relationship Id="rId921" Type="http://schemas.openxmlformats.org/officeDocument/2006/relationships/hyperlink" Target="https://github.com/MuleHakim/Competitive-Programming-A2SV/blob/main/563-binary-tree-tilt/563-binary-tree-tilt.py" TargetMode="External"/><Relationship Id="rId920" Type="http://schemas.openxmlformats.org/officeDocument/2006/relationships/hyperlink" Target="https://github.com/MuleHakim/Competitive-Programming-A2SV/blob/main/maxDepth.py" TargetMode="External"/><Relationship Id="rId925" Type="http://schemas.openxmlformats.org/officeDocument/2006/relationships/hyperlink" Target="https://github.com/MuleHakim/Competitive-Programming-A2SV/blob/main/maxAreaOfIsland.py" TargetMode="External"/><Relationship Id="rId924" Type="http://schemas.openxmlformats.org/officeDocument/2006/relationships/hyperlink" Target="https://github.com/MuleHakim/Competitive-Programming-A2SV/blob/main/sumEvenGrandparent.py" TargetMode="External"/><Relationship Id="rId923" Type="http://schemas.openxmlformats.org/officeDocument/2006/relationships/hyperlink" Target="https://github.com/MuleHakim/Competitive-Programming-A2SV/blob/main/547-number-of-provinces/547-number-of-provinces.py" TargetMode="External"/><Relationship Id="rId922" Type="http://schemas.openxmlformats.org/officeDocument/2006/relationships/hyperlink" Target="https://github.com/MuleHakim/Competitive-Programming-A2SV/blob/main/getImportance.py" TargetMode="External"/><Relationship Id="rId918" Type="http://schemas.openxmlformats.org/officeDocument/2006/relationships/hyperlink" Target="https://github.com/MuleHakim/Competitive-Programming-A2SV/blob/main/733-flood-fill/733-flood-fill.py" TargetMode="External"/><Relationship Id="rId917" Type="http://schemas.openxmlformats.org/officeDocument/2006/relationships/hyperlink" Target="https://github.com/MuleHakim/Competitive-Programming-A2SV/blob/main/2187-minimum-time-to-complete-trips/2187-minimum-time-to-complete-trips.py" TargetMode="External"/><Relationship Id="rId916" Type="http://schemas.openxmlformats.org/officeDocument/2006/relationships/hyperlink" Target="https://github.com/MuleHakim/Competitive-Programming-A2SV/blob/main/74-search-a-2d-matrix/74-search-a-2d-matrix.py" TargetMode="External"/><Relationship Id="rId915" Type="http://schemas.openxmlformats.org/officeDocument/2006/relationships/hyperlink" Target="https://github.com/MuleHakim/Competitive-Programming-A2SV/blob/main/33-search-in-rotated-sorted-array/33-search-in-rotated-sorted-array.py" TargetMode="External"/><Relationship Id="rId919" Type="http://schemas.openxmlformats.org/officeDocument/2006/relationships/hyperlink" Target="https://github.com/MuleHakim/Competitive-Programming-A2SV/blob/main/112-path-sum/112-path-sum.py" TargetMode="External"/><Relationship Id="rId910" Type="http://schemas.openxmlformats.org/officeDocument/2006/relationships/hyperlink" Target="https://github.com/MuleHakim/Competitive-Programming-A2SV/blob/main/hIndexII.py" TargetMode="External"/><Relationship Id="rId914" Type="http://schemas.openxmlformats.org/officeDocument/2006/relationships/hyperlink" Target="https://github.com/MuleHakim/Competitive-Programming-A2SV/blob/main/findDuplicate.py" TargetMode="External"/><Relationship Id="rId913" Type="http://schemas.openxmlformats.org/officeDocument/2006/relationships/hyperlink" Target="https://github.com/MuleHakim/Competitive-Programming-A2SV/blob/main/1011-capacity-to-ship-packages-within-d-days/1011-capacity-to-ship-packages-within-d-days.py" TargetMode="External"/><Relationship Id="rId912" Type="http://schemas.openxmlformats.org/officeDocument/2006/relationships/hyperlink" Target="https://github.com/MuleHakim/Competitive-Programming-A2SV/blob/main/TopVotedCandidate.py" TargetMode="External"/><Relationship Id="rId911" Type="http://schemas.openxmlformats.org/officeDocument/2006/relationships/hyperlink" Target="https://github.com/MuleHakim/Competitive-Programming-A2SV/blob/main/smallestDivisor.py" TargetMode="External"/><Relationship Id="rId1213" Type="http://schemas.openxmlformats.org/officeDocument/2006/relationships/hyperlink" Target="https://github.com/samuel161415/Leetcode_Solutions/tree/main/910-smallest-range-ii" TargetMode="External"/><Relationship Id="rId1214" Type="http://schemas.openxmlformats.org/officeDocument/2006/relationships/hyperlink" Target="https://github.com/samuel161415/Leetcode_Solutions/tree/main/452-minimum-number-of-arrows-to-burst-balloons" TargetMode="External"/><Relationship Id="rId1215" Type="http://schemas.openxmlformats.org/officeDocument/2006/relationships/hyperlink" Target="https://github.com/samuel161415/Leetcode_Solutions/blob/main/powerWalk.java" TargetMode="External"/><Relationship Id="rId1216" Type="http://schemas.openxmlformats.org/officeDocument/2006/relationships/hyperlink" Target="https://github.com/samuel161415/Leetcode_Solutions/blob/main/download_More_Ram.java" TargetMode="External"/><Relationship Id="rId1217" Type="http://schemas.openxmlformats.org/officeDocument/2006/relationships/hyperlink" Target="https://github.com/samuel161415/Leetcode_Solutions/blob/main/qualityVSQuantity.java" TargetMode="External"/><Relationship Id="rId1218" Type="http://schemas.openxmlformats.org/officeDocument/2006/relationships/hyperlink" Target="https://github.com/samuel161415/Leetcode_Solutions/tree/main/452-minimum-number-of-arrows-to-burst-balloons" TargetMode="External"/><Relationship Id="rId1219" Type="http://schemas.openxmlformats.org/officeDocument/2006/relationships/hyperlink" Target="https://github.com/samuel161415/Leetcode_Solutions/tree/main/135-candy" TargetMode="External"/><Relationship Id="rId629" Type="http://schemas.openxmlformats.org/officeDocument/2006/relationships/hyperlink" Target="https://github.com/beimnet777/A2SV/blob/main/Flood%20Fill.py" TargetMode="External"/><Relationship Id="rId624" Type="http://schemas.openxmlformats.org/officeDocument/2006/relationships/hyperlink" Target="https://github.com/beimnet777/A2SV/blob/main/Find%20the%20Duplicate%20Number.py" TargetMode="External"/><Relationship Id="rId866" Type="http://schemas.openxmlformats.org/officeDocument/2006/relationships/hyperlink" Target="https://github.com/duressaJemal/Competitive-Programming/blob/main/leetcode/295.%20Find%20Median%20from%20Data%20Stream.py" TargetMode="External"/><Relationship Id="rId623" Type="http://schemas.openxmlformats.org/officeDocument/2006/relationships/hyperlink" Target="https://github.com/beimnet777/A2SV/blob/main/Capacity%20To%20Ship%20Packages%20Within%20D%20Days.py" TargetMode="External"/><Relationship Id="rId865" Type="http://schemas.openxmlformats.org/officeDocument/2006/relationships/hyperlink" Target="https://github.com/duressaJemal/Competitive-Programming/blob/main/leetcode/1642.%20Furthest%20Building%20You%20Can%20Reach.py" TargetMode="External"/><Relationship Id="rId622" Type="http://schemas.openxmlformats.org/officeDocument/2006/relationships/hyperlink" Target="https://github.com/beimnet777/A2SV/blob/main/Online%20Election.py" TargetMode="External"/><Relationship Id="rId864" Type="http://schemas.openxmlformats.org/officeDocument/2006/relationships/hyperlink" Target="https://github.com/duressaJemal/Competitive-Programming/blob/main/leetcode/378.%20Kth%20Smallest%20Element%20in%20a%20Sorted%20Matrix.py" TargetMode="External"/><Relationship Id="rId621" Type="http://schemas.openxmlformats.org/officeDocument/2006/relationships/hyperlink" Target="https://github.com/beimnet777/A2SV/blob/main/Find%20the%20Smallest%20Divisor%20Given%20a%20Threshold.py" TargetMode="External"/><Relationship Id="rId863" Type="http://schemas.openxmlformats.org/officeDocument/2006/relationships/hyperlink" Target="https://github.com/duressaJemal/Competitive-Programming/blob/main/leetcode/215.%20Kth%20Largest%20Element%20in%20an%20Array.py" TargetMode="External"/><Relationship Id="rId628" Type="http://schemas.openxmlformats.org/officeDocument/2006/relationships/hyperlink" Target="https://github.com/beimnet777/A2SV/blob/main/Minimum%20Time%20to%20Complete%20Trips.py" TargetMode="External"/><Relationship Id="rId627" Type="http://schemas.openxmlformats.org/officeDocument/2006/relationships/hyperlink" Target="https://github.com/beimnet777/A2SV/blob/main/Search%20a%202D%20Matrix.py" TargetMode="External"/><Relationship Id="rId869" Type="http://schemas.openxmlformats.org/officeDocument/2006/relationships/hyperlink" Target="https://github.com/duressaJemal/Competitive-Programming/blob/main/leetcode/1351.%20Count%20Negative%20Numbers%20in%20a%20Sorted%20Matrix.py" TargetMode="External"/><Relationship Id="rId626" Type="http://schemas.openxmlformats.org/officeDocument/2006/relationships/hyperlink" Target="https://github.com/beimnet777/A2SV/blob/main/Search%20in%20Rotated%20Sorted%20Array.py" TargetMode="External"/><Relationship Id="rId868" Type="http://schemas.openxmlformats.org/officeDocument/2006/relationships/hyperlink" Target="https://github.com/duressaJemal/Competitive-Programming/blob/main/leetcode/1237.%20Find%20Positive%20Integer%20Solution%20for%20a%20Given%20Equation.py" TargetMode="External"/><Relationship Id="rId625" Type="http://schemas.openxmlformats.org/officeDocument/2006/relationships/hyperlink" Target="https://github.com/beimnet777/A2SV/blob/main/Kth%20Smallest%20Number%20in%20Multiplication%20Table.py" TargetMode="External"/><Relationship Id="rId867" Type="http://schemas.openxmlformats.org/officeDocument/2006/relationships/hyperlink" Target="https://github.com/duressaJemal/Competitive-Programming/blob/main/leetcode/278.%20First%20Bad%20Version.py" TargetMode="External"/><Relationship Id="rId620" Type="http://schemas.openxmlformats.org/officeDocument/2006/relationships/hyperlink" Target="https://github.com/beimnet777/A2SV/blob/main/H-Index%20II.py" TargetMode="External"/><Relationship Id="rId862" Type="http://schemas.openxmlformats.org/officeDocument/2006/relationships/hyperlink" Target="https://github.com/duressaJemal/Competitive-Programming/blob/main/leetcode/1046.%20Last%20Stone%20Weight.py" TargetMode="External"/><Relationship Id="rId861" Type="http://schemas.openxmlformats.org/officeDocument/2006/relationships/hyperlink" Target="https://github.com/duressaJemal/Competitive-Programming/blob/main/leetcode/23.%20Merge%20k%20Sorted%20Lists.py" TargetMode="External"/><Relationship Id="rId1210" Type="http://schemas.openxmlformats.org/officeDocument/2006/relationships/hyperlink" Target="https://github.com/samuel161415/Leetcode_Solutions/tree/main/881-boats-to-save-people" TargetMode="External"/><Relationship Id="rId860" Type="http://schemas.openxmlformats.org/officeDocument/2006/relationships/hyperlink" Target="https://github.com/duressaJemal/Competitive-Programming/blob/main/leetcode/692.%20Top%20K%20Frequent%20Words.py" TargetMode="External"/><Relationship Id="rId1211" Type="http://schemas.openxmlformats.org/officeDocument/2006/relationships/hyperlink" Target="https://github.com/samuel161415/Leetcode_Solutions/tree/main/649-dota2-senate" TargetMode="External"/><Relationship Id="rId1212" Type="http://schemas.openxmlformats.org/officeDocument/2006/relationships/hyperlink" Target="https://github.com/samuel161415/Leetcode_Solutions/tree/main/316-remove-duplicate-letters" TargetMode="External"/><Relationship Id="rId1202" Type="http://schemas.openxmlformats.org/officeDocument/2006/relationships/hyperlink" Target="https://github.com/samuel161415/Leetcode_Solutions/tree/main/1123-lowest-common-ancestor-of-deepest-leaves" TargetMode="External"/><Relationship Id="rId1203" Type="http://schemas.openxmlformats.org/officeDocument/2006/relationships/hyperlink" Target="https://github.com/samuel161415/Leetcode_Solutions/tree/main/99-recover-binary-search-tree" TargetMode="External"/><Relationship Id="rId1204" Type="http://schemas.openxmlformats.org/officeDocument/2006/relationships/hyperlink" Target="https://github.com/samuel161415/Leetcode_Solutions/tree/main/101-symmetric-tree" TargetMode="External"/><Relationship Id="rId1205" Type="http://schemas.openxmlformats.org/officeDocument/2006/relationships/hyperlink" Target="https://github.com/samuel161415/Leetcode_Solutions/tree/main/637-average-of-levels-in-binary-tree" TargetMode="External"/><Relationship Id="rId1206" Type="http://schemas.openxmlformats.org/officeDocument/2006/relationships/hyperlink" Target="https://github.com/samuel161415/Leetcode_Solutions/tree/main/994-rotting-oranges" TargetMode="External"/><Relationship Id="rId1207" Type="http://schemas.openxmlformats.org/officeDocument/2006/relationships/hyperlink" Target="https://github.com/samuel161415/Leetcode_Solutions/tree/main/103-binary-tree-zigzag-level-order-traversal" TargetMode="External"/><Relationship Id="rId1208" Type="http://schemas.openxmlformats.org/officeDocument/2006/relationships/hyperlink" Target="https://github.com/samuel161415/Leetcode_Solutions/tree/main/1306-jump-game-iii" TargetMode="External"/><Relationship Id="rId1209" Type="http://schemas.openxmlformats.org/officeDocument/2006/relationships/hyperlink" Target="https://github.com/samuel161415/Leetcode_Solutions/tree/main/778-swim-in-rising-water" TargetMode="External"/><Relationship Id="rId619" Type="http://schemas.openxmlformats.org/officeDocument/2006/relationships/hyperlink" Target="https://github.com/beimnet777/A2SV/commit/8409540ace82396a2f2cee8a6b6d8fb3ca0d8f3b" TargetMode="External"/><Relationship Id="rId618" Type="http://schemas.openxmlformats.org/officeDocument/2006/relationships/hyperlink" Target="https://github.com/beimnet777/A2SV/blob/main/count-negative-numbers-in-a-sorted-matrix.py" TargetMode="External"/><Relationship Id="rId613" Type="http://schemas.openxmlformats.org/officeDocument/2006/relationships/hyperlink" Target="https://github.com/beimnet777/A2SV/blob/main/Kth%20Smallest%20Element%20in%20a%20Sorted%20Matrix.py" TargetMode="External"/><Relationship Id="rId855" Type="http://schemas.openxmlformats.org/officeDocument/2006/relationships/hyperlink" Target="https://github.com/YeshiwasT/leetCode/tree/master/103-binary-tree-zigzag-level-order-traversal" TargetMode="External"/><Relationship Id="rId612" Type="http://schemas.openxmlformats.org/officeDocument/2006/relationships/hyperlink" Target="https://github.com/beimnet777/A2SV/blob/main/Kth_Largest_element.py" TargetMode="External"/><Relationship Id="rId854" Type="http://schemas.openxmlformats.org/officeDocument/2006/relationships/hyperlink" Target="https://github.com/YeshiwasT/leetCode/tree/master/994-rotting-oranges" TargetMode="External"/><Relationship Id="rId611" Type="http://schemas.openxmlformats.org/officeDocument/2006/relationships/hyperlink" Target="https://github.com/beimnet777/A2SV/blob/main/Last_Stone_weight.py" TargetMode="External"/><Relationship Id="rId853" Type="http://schemas.openxmlformats.org/officeDocument/2006/relationships/hyperlink" Target="https://github.com/YeshiwasT/leetCode/tree/master/287-find-the-duplicate-number" TargetMode="External"/><Relationship Id="rId610" Type="http://schemas.openxmlformats.org/officeDocument/2006/relationships/hyperlink" Target="https://github.com/beimnet777/A2SV/blob/main/Merge_K_sorted_lists.py" TargetMode="External"/><Relationship Id="rId852" Type="http://schemas.openxmlformats.org/officeDocument/2006/relationships/hyperlink" Target="https://github.com/YeshiwasT/leetCode/tree/master/1283-find-the-smallest-divisor-given-a-threshold" TargetMode="External"/><Relationship Id="rId617" Type="http://schemas.openxmlformats.org/officeDocument/2006/relationships/hyperlink" Target="https://github.com/beimnet777/A2SV/commit/bbc16eee9af1735719d7124cae3eb4194fee72b8" TargetMode="External"/><Relationship Id="rId859" Type="http://schemas.openxmlformats.org/officeDocument/2006/relationships/hyperlink" Target="https://github.com/duressaJemal/Competitive-Programming/blob/main/leetcode/347.%20Top%20K%20Frequent%20Elements.py" TargetMode="External"/><Relationship Id="rId616" Type="http://schemas.openxmlformats.org/officeDocument/2006/relationships/hyperlink" Target="https://github.com/beimnet777/A2SV/blob/main/first-bad-version.py" TargetMode="External"/><Relationship Id="rId858" Type="http://schemas.openxmlformats.org/officeDocument/2006/relationships/hyperlink" Target="https://github.com/duressaJemal/Competitive-Programming/blob/main/leetcode/703.%20Kth%20Largest%20Element%20in%20a%20Stream.py" TargetMode="External"/><Relationship Id="rId615" Type="http://schemas.openxmlformats.org/officeDocument/2006/relationships/hyperlink" Target="https://github.com/beimnet777/A2SV/blob/main/Find_median_from_data_stream.py" TargetMode="External"/><Relationship Id="rId857" Type="http://schemas.openxmlformats.org/officeDocument/2006/relationships/hyperlink" Target="https://github.com/duressaJemal/Competitive-Programming/blob/main/Geeks%20for%20geeks/Heap%20Sort.py" TargetMode="External"/><Relationship Id="rId614" Type="http://schemas.openxmlformats.org/officeDocument/2006/relationships/hyperlink" Target="https://github.com/beimnet777/A2SV/blob/main/Furthest_building_you_can_reach.py" TargetMode="External"/><Relationship Id="rId856" Type="http://schemas.openxmlformats.org/officeDocument/2006/relationships/hyperlink" Target="https://github.com/YeshiwasT/leetCode/tree/master/1306-jump-game-iii" TargetMode="External"/><Relationship Id="rId851" Type="http://schemas.openxmlformats.org/officeDocument/2006/relationships/hyperlink" Target="https://github.com/YeshiwasT/leetCode/tree/master/34-find-first-and-last-position-of-element-in-sorted-array" TargetMode="External"/><Relationship Id="rId850" Type="http://schemas.openxmlformats.org/officeDocument/2006/relationships/hyperlink" Target="https://github.com/YeshiwasT/leetCode/tree/master/1351-count-negative-numbers-in-a-sorted-matrix" TargetMode="External"/><Relationship Id="rId1200" Type="http://schemas.openxmlformats.org/officeDocument/2006/relationships/hyperlink" Target="https://github.com/samuel161415/Leetcode_Solutions/tree/main/130-surrounded-regions" TargetMode="External"/><Relationship Id="rId1201" Type="http://schemas.openxmlformats.org/officeDocument/2006/relationships/hyperlink" Target="https://github.com/samuel161415/Leetcode_Solutions/tree/main/529-minesweeper" TargetMode="External"/><Relationship Id="rId1235" Type="http://schemas.openxmlformats.org/officeDocument/2006/relationships/hyperlink" Target="https://github.com/nathy-min/Competitive-Programming/blob/2f7eac37487473d95b10822f15406eba7e1a94d3/1283-find-the-smallest-divisor-given-a-threshold/1283-find-the-smallest-divisor-given-a-threshold.py" TargetMode="External"/><Relationship Id="rId1236" Type="http://schemas.openxmlformats.org/officeDocument/2006/relationships/hyperlink" Target="https://github.com/nathy-min/Competitive-Programming/blob/244ef911a8ad813ffa0e4ae29e8f386dde58b605/690-employee-importance/690-employee-importance.py" TargetMode="External"/><Relationship Id="rId1237" Type="http://schemas.openxmlformats.org/officeDocument/2006/relationships/hyperlink" Target="https://github.com/nathy-min/Competitive-Programming/blob/main/547-number-of-provinces/547-number-of-provinces.py" TargetMode="External"/><Relationship Id="rId1238" Type="http://schemas.openxmlformats.org/officeDocument/2006/relationships/hyperlink" Target="https://github.com/nathy-min/Competitive-Programming/blob/6ce9c1fb4891a9dbcdb0e1c41f62009aba44f638/1315-sum-of-nodes-with-even-valued-grandparent/1315-sum-of-nodes-with-even-valued-grandparent.py" TargetMode="External"/><Relationship Id="rId1239" Type="http://schemas.openxmlformats.org/officeDocument/2006/relationships/hyperlink" Target="https://github.com/semere01/Comptetitive-Programming/blob/main/a2sv-comminity-progress/Heaps/heapsort-geeks-for-geeks.py" TargetMode="External"/><Relationship Id="rId409" Type="http://schemas.openxmlformats.org/officeDocument/2006/relationships/hyperlink" Target="https://github.com/kaleabe-n/A2SV/blob/main/binary%20tree%20tilt.py" TargetMode="External"/><Relationship Id="rId404" Type="http://schemas.openxmlformats.org/officeDocument/2006/relationships/hyperlink" Target="https://github.com/kaleabe-n/A2SV/blob/main/search%20a%202d%20matrix.py" TargetMode="External"/><Relationship Id="rId646" Type="http://schemas.openxmlformats.org/officeDocument/2006/relationships/hyperlink" Target="https://github.com/beimnet777/A2SV/commit/d609b797e1e5744732b952e73978b2e69fe64383" TargetMode="External"/><Relationship Id="rId888" Type="http://schemas.openxmlformats.org/officeDocument/2006/relationships/hyperlink" Target="https://github.com/duressaJemal/Competitive-Programming/blob/main/leetcode/1020.%20Number%20of%20Enclaves.py" TargetMode="External"/><Relationship Id="rId403" Type="http://schemas.openxmlformats.org/officeDocument/2006/relationships/hyperlink" Target="https://github.com/kaleabe-n/A2SV/blob/main/search%20in%20rotated%20sorted%20array.py" TargetMode="External"/><Relationship Id="rId645" Type="http://schemas.openxmlformats.org/officeDocument/2006/relationships/hyperlink" Target="https://github.com/beimnet777/A2SV/blob/main/Rotting%20Oranges.py" TargetMode="External"/><Relationship Id="rId887" Type="http://schemas.openxmlformats.org/officeDocument/2006/relationships/hyperlink" Target="https://github.com/duressaJemal/Competitive-Programming/blob/main/leetcode/130.%20Surrounded%20Regions.py" TargetMode="External"/><Relationship Id="rId402" Type="http://schemas.openxmlformats.org/officeDocument/2006/relationships/hyperlink" Target="https://github.com/kaleabe-n/A2SV/blob/main/find%20the%20duplicate%20number.py" TargetMode="External"/><Relationship Id="rId644" Type="http://schemas.openxmlformats.org/officeDocument/2006/relationships/hyperlink" Target="https://github.com/beimnet777/A2SV/blob/main/Average%20of%20Levels%20in%20Binary%20Tree.py" TargetMode="External"/><Relationship Id="rId886" Type="http://schemas.openxmlformats.org/officeDocument/2006/relationships/hyperlink" Target="https://github.com/duressaJemal/Competitive-Programming/blob/main/leetcode/695.%20Max%20Area%20of%20Island.py" TargetMode="External"/><Relationship Id="rId401" Type="http://schemas.openxmlformats.org/officeDocument/2006/relationships/hyperlink" Target="https://github.com/kaleabe-n/A2SV/blob/main/capacity%20to%20ship%20packages%20within%20d%20days.py" TargetMode="External"/><Relationship Id="rId643" Type="http://schemas.openxmlformats.org/officeDocument/2006/relationships/hyperlink" Target="https://github.com/beimnet777/A2SV/blob/main/Symmetric%20Tree.py" TargetMode="External"/><Relationship Id="rId885" Type="http://schemas.openxmlformats.org/officeDocument/2006/relationships/hyperlink" Target="https://github.com/duressaJemal/Competitive-Programming/blob/main/leetcode/1315.%20Sum%20of%20Nodes%20with%20Even-Valued%20Grandparent.py" TargetMode="External"/><Relationship Id="rId408" Type="http://schemas.openxmlformats.org/officeDocument/2006/relationships/hyperlink" Target="https://github.com/kaleabe-n/A2SV/blob/main/maximum%20depth%20of%20n-ary%20tree.py" TargetMode="External"/><Relationship Id="rId407" Type="http://schemas.openxmlformats.org/officeDocument/2006/relationships/hyperlink" Target="https://github.com/kaleabe-n/A2SV/blob/main/path%20sum.py" TargetMode="External"/><Relationship Id="rId649" Type="http://schemas.openxmlformats.org/officeDocument/2006/relationships/hyperlink" Target="https://github.com/beimnet777/A2SV/blob/main/Word%20Ladder.py" TargetMode="External"/><Relationship Id="rId406" Type="http://schemas.openxmlformats.org/officeDocument/2006/relationships/hyperlink" Target="https://github.com/kaleabe-n/A2SV/blob/main/flood%20fill.py" TargetMode="External"/><Relationship Id="rId648" Type="http://schemas.openxmlformats.org/officeDocument/2006/relationships/hyperlink" Target="https://github.com/beimnet777/A2SV/blob/main/Swim%20in%20Rising%20Water.py" TargetMode="External"/><Relationship Id="rId405" Type="http://schemas.openxmlformats.org/officeDocument/2006/relationships/hyperlink" Target="https://github.com/kaleabe-n/A2SV/blob/main/minimum%20time%20to%20complete%20trips.py" TargetMode="External"/><Relationship Id="rId647" Type="http://schemas.openxmlformats.org/officeDocument/2006/relationships/hyperlink" Target="https://github.com/beimnet777/A2SV/blob/main/Jump%20Game%20III.py" TargetMode="External"/><Relationship Id="rId889" Type="http://schemas.openxmlformats.org/officeDocument/2006/relationships/hyperlink" Target="https://github.com/duressaJemal/Competitive-Programming/blob/main/leetcode/1123.%20Lowest%20Common%20Ancestor%20of%20Deepest%20Leaves.py" TargetMode="External"/><Relationship Id="rId880" Type="http://schemas.openxmlformats.org/officeDocument/2006/relationships/hyperlink" Target="https://github.com/duressaJemal/Competitive-Programming/blob/main/leetcode/112.%20Path%20Sum.py" TargetMode="External"/><Relationship Id="rId1230" Type="http://schemas.openxmlformats.org/officeDocument/2006/relationships/hyperlink" Target="https://github.com/nathy-min/Competitive-Programming/blob/cff4800095e9384dcf8fedadc3d796ac243b8be6/278-first-bad-version/278-first-bad-version.py" TargetMode="External"/><Relationship Id="rId400" Type="http://schemas.openxmlformats.org/officeDocument/2006/relationships/hyperlink" Target="https://github.com/kaleabe-n/A2SV/blob/main/online%20election.py" TargetMode="External"/><Relationship Id="rId642" Type="http://schemas.openxmlformats.org/officeDocument/2006/relationships/hyperlink" Target="https://github.com/beimnet777/A2SV/blob/main/Sum%20of%20Distances%20in%20Tree.py" TargetMode="External"/><Relationship Id="rId884" Type="http://schemas.openxmlformats.org/officeDocument/2006/relationships/hyperlink" Target="https://github.com/duressaJemal/Competitive-Programming/blob/main/leetcode/547.%20Number%20of%20Provinces.py" TargetMode="External"/><Relationship Id="rId1231" Type="http://schemas.openxmlformats.org/officeDocument/2006/relationships/hyperlink" Target="https://github.com/nathy-min/Competitive-Programming/blob/0750215ad2120e3ebc13d4621b7aa4cda7e754d9/1237-find-positive-integer-solution-for-a-given-equation/1237-find-positive-integer-solution-for-a-given-equation.py" TargetMode="External"/><Relationship Id="rId641" Type="http://schemas.openxmlformats.org/officeDocument/2006/relationships/hyperlink" Target="https://github.com/beimnet777/A2SV/blob/main/Recover%20Binary%20Search%20Tree.py" TargetMode="External"/><Relationship Id="rId883" Type="http://schemas.openxmlformats.org/officeDocument/2006/relationships/hyperlink" Target="https://github.com/duressaJemal/Competitive-Programming/blob/main/leetcode/690.%20Employee%20Importance.py" TargetMode="External"/><Relationship Id="rId1232" Type="http://schemas.openxmlformats.org/officeDocument/2006/relationships/hyperlink" Target="https://github.com/nathy-min/Competitive-Programming/blob/8a54e59691f06bbbcb71d3fe85bba67e3d537a22/1351-count-negative-numbers-in-a-sorted-matrix/1351-count-negative-numbers-in-a-sorted-matrix.py" TargetMode="External"/><Relationship Id="rId640" Type="http://schemas.openxmlformats.org/officeDocument/2006/relationships/hyperlink" Target="https://github.com/beimnet777/A2SV/blob/main/Lowest%20Common%20Ancestor%20of%20Deepest%20Leaves.py" TargetMode="External"/><Relationship Id="rId882" Type="http://schemas.openxmlformats.org/officeDocument/2006/relationships/hyperlink" Target="https://github.com/duressaJemal/Competitive-Programming/blob/main/leetcode/563.%20Binary%20Tree%20Tilt.py" TargetMode="External"/><Relationship Id="rId1233" Type="http://schemas.openxmlformats.org/officeDocument/2006/relationships/hyperlink" Target="https://github.com/nathy-min/Competitive-Programming/blob/49f6a46d6086b01416dbf5e77844cccfc3a32d59/34-find-first-and-last-position-of-element-in-sorted-array/34-find-first-and-last-position-of-element-in-sorted-array.py" TargetMode="External"/><Relationship Id="rId881" Type="http://schemas.openxmlformats.org/officeDocument/2006/relationships/hyperlink" Target="https://github.com/duressaJemal/Competitive-Programming/blob/main/leetcode/559.%20Maximum%20Depth%20of%20N-ary%20Tree.py" TargetMode="External"/><Relationship Id="rId1234" Type="http://schemas.openxmlformats.org/officeDocument/2006/relationships/hyperlink" Target="https://github.com/nathy-min/Competitive-Programming/blob/e0f81c9a28db750235d34092f2ae5064d015e2bc/274-h-index/274-h-index.py" TargetMode="External"/><Relationship Id="rId1224" Type="http://schemas.openxmlformats.org/officeDocument/2006/relationships/hyperlink" Target="https://github.com/nathy-min/Competitive-Programming/blob/f042a1e0b25050440566bf1dd4684055e6b846ba/23-merge-k-sorted-lists/23-merge-k-sorted-lists.py" TargetMode="External"/><Relationship Id="rId1225" Type="http://schemas.openxmlformats.org/officeDocument/2006/relationships/hyperlink" Target="https://github.com/nathy-min/Competitive-Programming/blob/d2ea5be6dc358dcbf72939159cb71a19f8d3a7c6/1046-last-stone-weight/1046-last-stone-weight.py" TargetMode="External"/><Relationship Id="rId1226" Type="http://schemas.openxmlformats.org/officeDocument/2006/relationships/hyperlink" Target="https://github.com/nathy-min/Competitive-Programming/blob/21b616073a5679aad4af347a2d42c976d455d2c6/215-kth-largest-element-in-an-array/215-kth-largest-element-in-an-array.py" TargetMode="External"/><Relationship Id="rId1227" Type="http://schemas.openxmlformats.org/officeDocument/2006/relationships/hyperlink" Target="https://github.com/nathy-min/Competitive-Programming/blob/97b837b857d97c0349fe96f14dff7610131e35a3/378-kth-smallest-element-in-a-sorted-matrix/378-kth-smallest-element-in-a-sorted-matrix.py" TargetMode="External"/><Relationship Id="rId1228" Type="http://schemas.openxmlformats.org/officeDocument/2006/relationships/hyperlink" Target="https://github.com/nathy-min/Competitive-Programming/blob/2f7843433e6bcded86330b420e5aca5ef1269057/1642-furthest-building-you-can-reach/1642-furthest-building-you-can-reach.py" TargetMode="External"/><Relationship Id="rId1229" Type="http://schemas.openxmlformats.org/officeDocument/2006/relationships/hyperlink" Target="https://github.com/nathy-min/Competitive-Programming/blob/main/295-find-median-from-data-stream/295-find-median-from-data-stream.py" TargetMode="External"/><Relationship Id="rId635" Type="http://schemas.openxmlformats.org/officeDocument/2006/relationships/hyperlink" Target="https://github.com/beimnet777/A2SV/blob/main/Sum%20of%20Nodes%20with%20Even-Valued%20Grandparent.py" TargetMode="External"/><Relationship Id="rId877" Type="http://schemas.openxmlformats.org/officeDocument/2006/relationships/hyperlink" Target="https://github.com/duressaJemal/Competitive-Programming/blob/main/leetcode/74.%20Search%20a%202D%20Matrix.py" TargetMode="External"/><Relationship Id="rId634" Type="http://schemas.openxmlformats.org/officeDocument/2006/relationships/hyperlink" Target="https://github.com/beimnet777/A2SV/commit/08f462f986315a8e91eecd14ba238c423ae6f297" TargetMode="External"/><Relationship Id="rId876" Type="http://schemas.openxmlformats.org/officeDocument/2006/relationships/hyperlink" Target="https://github.com/duressaJemal/Competitive-Programming/blob/main/leetcode/33.%20Search%20in%20Rotated%20Sorted%20Array.py" TargetMode="External"/><Relationship Id="rId633" Type="http://schemas.openxmlformats.org/officeDocument/2006/relationships/hyperlink" Target="https://github.com/beimnet777/A2SV/blob/main/Employee%20Importance.py" TargetMode="External"/><Relationship Id="rId875" Type="http://schemas.openxmlformats.org/officeDocument/2006/relationships/hyperlink" Target="https://github.com/duressaJemal/Competitive-Programming/blob/main/leetcode/668.%20Kth%20Smallest%20Number%20in%20Multiplication%20Table.py" TargetMode="External"/><Relationship Id="rId632" Type="http://schemas.openxmlformats.org/officeDocument/2006/relationships/hyperlink" Target="https://github.com/beimnet777/A2SV/blob/main/Binary%20Tree%20Tilt.py" TargetMode="External"/><Relationship Id="rId874" Type="http://schemas.openxmlformats.org/officeDocument/2006/relationships/hyperlink" Target="https://github.com/duressaJemal/Competitive-Programming/blob/main/leetcode/287.%20Find%20the%20Duplicate%20Number.py" TargetMode="External"/><Relationship Id="rId639" Type="http://schemas.openxmlformats.org/officeDocument/2006/relationships/hyperlink" Target="https://github.com/beimnet777/A2SV/blob/main/Number%20of%20Enclaves.py" TargetMode="External"/><Relationship Id="rId638" Type="http://schemas.openxmlformats.org/officeDocument/2006/relationships/hyperlink" Target="https://github.com/beimnet777/A2SV/blob/main/Minesweeper.py" TargetMode="External"/><Relationship Id="rId637" Type="http://schemas.openxmlformats.org/officeDocument/2006/relationships/hyperlink" Target="https://github.com/beimnet777/A2SV/blob/main/Surrounded%20Regions.py" TargetMode="External"/><Relationship Id="rId879" Type="http://schemas.openxmlformats.org/officeDocument/2006/relationships/hyperlink" Target="https://github.com/duressaJemal/Competitive-Programming/blob/main/leetcode/733.%20Flood%20Fill.py" TargetMode="External"/><Relationship Id="rId636" Type="http://schemas.openxmlformats.org/officeDocument/2006/relationships/hyperlink" Target="https://github.com/beimnet777/A2SV/blob/main/Max%20Area%20of%20Island.py" TargetMode="External"/><Relationship Id="rId878" Type="http://schemas.openxmlformats.org/officeDocument/2006/relationships/hyperlink" Target="https://github.com/duressaJemal/Competitive-Programming/blob/main/leetcode/2187.%20Minimum%20Time%20to%20Complete%20Trips.py" TargetMode="External"/><Relationship Id="rId631" Type="http://schemas.openxmlformats.org/officeDocument/2006/relationships/hyperlink" Target="https://github.com/beimnet777/A2SV/blob/main/Maximum%20Depth%20of%20N-ary%20Tree.py" TargetMode="External"/><Relationship Id="rId873" Type="http://schemas.openxmlformats.org/officeDocument/2006/relationships/hyperlink" Target="https://github.com/duressaJemal/Competitive-Programming/blob/main/leetcode/1011.%20Capacity%20To%20Ship%20Packages%20Within%20D%20Days.py" TargetMode="External"/><Relationship Id="rId1220" Type="http://schemas.openxmlformats.org/officeDocument/2006/relationships/hyperlink" Target="https://github.com/nathy-min/Competitive-Programming/blob/main/heap_Sort.py" TargetMode="External"/><Relationship Id="rId630" Type="http://schemas.openxmlformats.org/officeDocument/2006/relationships/hyperlink" Target="https://github.com/beimnet777/A2SV/blob/main/Path%20Sum.py" TargetMode="External"/><Relationship Id="rId872" Type="http://schemas.openxmlformats.org/officeDocument/2006/relationships/hyperlink" Target="https://github.com/duressaJemal/Competitive-Programming/blob/main/leetcode/1283.%20Find%20the%20Smallest%20Divisor%20Given%20a%20Threshold.py" TargetMode="External"/><Relationship Id="rId1221" Type="http://schemas.openxmlformats.org/officeDocument/2006/relationships/hyperlink" Target="https://github.com/nathy-min/Competitive-Programming/blob/81f5c9dae12a84dd6d38192cf77b1bcccc756d3d/703-kth-largest-element-in-a-stream/703-kth-largest-element-in-a-stream.py" TargetMode="External"/><Relationship Id="rId871" Type="http://schemas.openxmlformats.org/officeDocument/2006/relationships/hyperlink" Target="https://github.com/duressaJemal/Competitive-Programming/blob/main/leetcode/275.%20H-Index%20II.py" TargetMode="External"/><Relationship Id="rId1222" Type="http://schemas.openxmlformats.org/officeDocument/2006/relationships/hyperlink" Target="https://leetcode.com/problems/top-k-frequent-elements/submissions/" TargetMode="External"/><Relationship Id="rId870" Type="http://schemas.openxmlformats.org/officeDocument/2006/relationships/hyperlink" Target="https://github.com/duressaJemal/Competitive-Programming/blob/main/leetcode/34.%20Find%20First%20and%20Last%20Position%20of%20Element%20in%20Sorted%20Array.py" TargetMode="External"/><Relationship Id="rId1223" Type="http://schemas.openxmlformats.org/officeDocument/2006/relationships/hyperlink" Target="https://github.com/nathy-min/Competitive-Programming/blob/2cbdceba6dd83ee23e94b1659e3e30cff33e4f98/692-top-k-frequent-words/692-top-k-frequent-words.py" TargetMode="External"/><Relationship Id="rId829" Type="http://schemas.openxmlformats.org/officeDocument/2006/relationships/hyperlink" Target="https://github.com/se348/A2SV-programming/tree/main/994.%20Rotting%20Oranges" TargetMode="External"/><Relationship Id="rId828" Type="http://schemas.openxmlformats.org/officeDocument/2006/relationships/hyperlink" Target="https://github.com/se348/A2SV-programming/blob/main/637.%20Average%20of%20Levels%20in%20Binary%20Tree/avg.py" TargetMode="External"/><Relationship Id="rId827" Type="http://schemas.openxmlformats.org/officeDocument/2006/relationships/hyperlink" Target="https://github.com/se348/A2SV-programming/blob/main/101.%20Symmetric%20Tree/tree.py" TargetMode="External"/><Relationship Id="rId822" Type="http://schemas.openxmlformats.org/officeDocument/2006/relationships/hyperlink" Target="https://github.com/se348/A2SV-programming/blob/main/130.%20Surrounded%20regions/region.py" TargetMode="External"/><Relationship Id="rId821" Type="http://schemas.openxmlformats.org/officeDocument/2006/relationships/hyperlink" Target="https://github.com/se348/A2SV-programming/blob/main/695.%20Max%20Area%20of%20Island/max_area.py" TargetMode="External"/><Relationship Id="rId820" Type="http://schemas.openxmlformats.org/officeDocument/2006/relationships/hyperlink" Target="https://github.com/se348/A2SV-programming/blob/main/1315.%20Sum%20of%20Nodes%20with%20Even-Valued%20Grandparent/sum_even_grand_parent.py" TargetMode="External"/><Relationship Id="rId826" Type="http://schemas.openxmlformats.org/officeDocument/2006/relationships/hyperlink" Target="https://github.com/se348/A2SV-programming/blob/main/99.%20Recover%20Binary%20Search%20Tree/binary_tree.py" TargetMode="External"/><Relationship Id="rId825" Type="http://schemas.openxmlformats.org/officeDocument/2006/relationships/hyperlink" Target="https://github.com/se348/A2SV-programming/blob/main/1123.%20Lowest%20Common%20Ancestor%20of%20Deepest%20Leaves/lcaDeepestLeaves.py" TargetMode="External"/><Relationship Id="rId824" Type="http://schemas.openxmlformats.org/officeDocument/2006/relationships/hyperlink" Target="https://github.com/se348/A2SV-programming/blob/main/1020.%20Number%20of%20Enclaves/num_enclaves.py" TargetMode="External"/><Relationship Id="rId823" Type="http://schemas.openxmlformats.org/officeDocument/2006/relationships/hyperlink" Target="https://github.com/se348/A2SV-programming/blob/main/529.%20Minesweeper/update_board.py" TargetMode="External"/><Relationship Id="rId819" Type="http://schemas.openxmlformats.org/officeDocument/2006/relationships/hyperlink" Target="https://github.com/se348/A2SV-programming/blob/main/547.%20Number%20of%20Provices/find_circle_num.py" TargetMode="External"/><Relationship Id="rId818" Type="http://schemas.openxmlformats.org/officeDocument/2006/relationships/hyperlink" Target="https://github.com/se348/A2SV-programming/blob/main/690.%20Employee%20Importance/get_importance..py" TargetMode="External"/><Relationship Id="rId817" Type="http://schemas.openxmlformats.org/officeDocument/2006/relationships/hyperlink" Target="https://github.com/se348/A2SV-programming/blob/main/563.%20Binary%20Tree%20Tilt/find_tilt.py" TargetMode="External"/><Relationship Id="rId816" Type="http://schemas.openxmlformats.org/officeDocument/2006/relationships/hyperlink" Target="https://github.com/se348/A2SV-programming/blob/main/559.%20Maximum%20Depth%20of%20N-ary%20Tree/max_depth.py" TargetMode="External"/><Relationship Id="rId811" Type="http://schemas.openxmlformats.org/officeDocument/2006/relationships/hyperlink" Target="https://github.com/se348/A2SV-programming/blob/main/33.%20Search%20in%20Rotated%20Sorted%20Array/search.py" TargetMode="External"/><Relationship Id="rId810" Type="http://schemas.openxmlformats.org/officeDocument/2006/relationships/hyperlink" Target="https://github.com/se348/A2SV-programming/blob/main/668.%20Kth%20Smallest%20Number%20in%20Multiplication%20Table/find_kth_number.py" TargetMode="External"/><Relationship Id="rId815" Type="http://schemas.openxmlformats.org/officeDocument/2006/relationships/hyperlink" Target="https://github.com/se348/A2SV-programming/blob/main/112.%20Path%20Sum/path_sum.py" TargetMode="External"/><Relationship Id="rId814" Type="http://schemas.openxmlformats.org/officeDocument/2006/relationships/hyperlink" Target="https://github.com/se348/A2SV-programming/blob/main/733.%20Fload%20Fill/flood_fill.py" TargetMode="External"/><Relationship Id="rId813" Type="http://schemas.openxmlformats.org/officeDocument/2006/relationships/hyperlink" Target="https://github.com/se348/A2SV-programming/blob/main/2187.%20Minimum%20Time%20to%20Complete%20Trips/minimum_time.py" TargetMode="External"/><Relationship Id="rId812" Type="http://schemas.openxmlformats.org/officeDocument/2006/relationships/hyperlink" Target="https://github.com/se348/A2SV-programming/blob/main/74.%20Search%20a%202D%20Matrix/search_matrix.py" TargetMode="External"/><Relationship Id="rId609" Type="http://schemas.openxmlformats.org/officeDocument/2006/relationships/hyperlink" Target="https://github.com/beimnet777/A2SV/blob/main/Top_K_frequent_word.py" TargetMode="External"/><Relationship Id="rId608" Type="http://schemas.openxmlformats.org/officeDocument/2006/relationships/hyperlink" Target="https://github.com/beimnet777/A2SV/blob/main/Top_k_frequent_elements_heap.py" TargetMode="External"/><Relationship Id="rId607" Type="http://schemas.openxmlformats.org/officeDocument/2006/relationships/hyperlink" Target="https://github.com/beimnet777/A2SV/blob/main/Kth_largest_element_in_stream.py" TargetMode="External"/><Relationship Id="rId849" Type="http://schemas.openxmlformats.org/officeDocument/2006/relationships/hyperlink" Target="https://github.com/YeshiwasT/leetCode/tree/master/1237-find-positive-integer-solution-for-a-given-equation" TargetMode="External"/><Relationship Id="rId602" Type="http://schemas.openxmlformats.org/officeDocument/2006/relationships/hyperlink" Target="https://github.com/Mussie7/A2SV-community-questions-answer-codes/blob/main/new%20converts%20ramp%20up/power%20walking(code%20forces).py" TargetMode="External"/><Relationship Id="rId844" Type="http://schemas.openxmlformats.org/officeDocument/2006/relationships/hyperlink" Target="https://github.com/YeshiwasT/leetCode/tree/master/1046-last-stone-weight" TargetMode="External"/><Relationship Id="rId601" Type="http://schemas.openxmlformats.org/officeDocument/2006/relationships/hyperlink" Target="https://github.com/Mussie7/A2SV-community-questions-answer-codes/blob/main/new%20converts%20ramp%20up/minimum%20number%20of%20arrows%20to%20burst%20balloons.py" TargetMode="External"/><Relationship Id="rId843" Type="http://schemas.openxmlformats.org/officeDocument/2006/relationships/hyperlink" Target="https://github.com/YeshiwasT/leetCode/tree/master/23-merge-k-sorted-lists" TargetMode="External"/><Relationship Id="rId600" Type="http://schemas.openxmlformats.org/officeDocument/2006/relationships/hyperlink" Target="https://github.com/Mussie7/A2SV-community-questions-answer-codes/blob/main/new%20converts%20ramp%20up/smallest%20range%20II.py" TargetMode="External"/><Relationship Id="rId842" Type="http://schemas.openxmlformats.org/officeDocument/2006/relationships/hyperlink" Target="https://github.com/YeshiwasT/leetCode/tree/master/692-top-k-frequent-words" TargetMode="External"/><Relationship Id="rId841" Type="http://schemas.openxmlformats.org/officeDocument/2006/relationships/hyperlink" Target="https://github.com/YeshiwasT/leetCode/tree/master/347-top-k-frequent-elements" TargetMode="External"/><Relationship Id="rId606" Type="http://schemas.openxmlformats.org/officeDocument/2006/relationships/hyperlink" Target="https://github.com/beimnet777/A2SV/commit/6b5915836ee81bbd277af29479a80b1d4989ae9c" TargetMode="External"/><Relationship Id="rId848" Type="http://schemas.openxmlformats.org/officeDocument/2006/relationships/hyperlink" Target="https://github.com/YeshiwasT/leetCode/tree/master/278-first-bad-version" TargetMode="External"/><Relationship Id="rId605" Type="http://schemas.openxmlformats.org/officeDocument/2006/relationships/hyperlink" Target="https://github.com/Mussie7/A2SV-community-questions-answer-codes/blob/main/new%20converts%20ramp%20up/minimum%20number%20of%20arrows%20to%20burst%20balloons.py" TargetMode="External"/><Relationship Id="rId847" Type="http://schemas.openxmlformats.org/officeDocument/2006/relationships/hyperlink" Target="https://github.com/YeshiwasT/leetCode/tree/master/1642-furthest-building-you-can-reach" TargetMode="External"/><Relationship Id="rId604" Type="http://schemas.openxmlformats.org/officeDocument/2006/relationships/hyperlink" Target="https://github.com/Mussie7/A2SV-community-questions-answer-codes/blob/main/new%20converts%20ramp%20up/quality%20vs%20quantity.py" TargetMode="External"/><Relationship Id="rId846" Type="http://schemas.openxmlformats.org/officeDocument/2006/relationships/hyperlink" Target="https://github.com/YeshiwasT/leetCode/tree/master/378-kth-smallest-element-in-a-sorted-matrix" TargetMode="External"/><Relationship Id="rId603" Type="http://schemas.openxmlformats.org/officeDocument/2006/relationships/hyperlink" Target="https://github.com/Mussie7/A2SV-community-questions-answer-codes/blob/main/new%20converts%20ramp%20up/download%20more%20ram.py" TargetMode="External"/><Relationship Id="rId845" Type="http://schemas.openxmlformats.org/officeDocument/2006/relationships/hyperlink" Target="https://github.com/YeshiwasT/leetCode/tree/master/215-kth-largest-element-in-an-array" TargetMode="External"/><Relationship Id="rId840" Type="http://schemas.openxmlformats.org/officeDocument/2006/relationships/hyperlink" Target="https://github.com/YeshiwasT/leetCode/tree/master/703-kth-largest-element-in-a-stream" TargetMode="External"/><Relationship Id="rId839" Type="http://schemas.openxmlformats.org/officeDocument/2006/relationships/hyperlink" Target="https://github.com/se348/A2SV-programming/blob/main/452.%20Minimum%20Number%20of%20Arros%20to%20Brust%20Ballons/brust_ballon.py" TargetMode="External"/><Relationship Id="rId838" Type="http://schemas.openxmlformats.org/officeDocument/2006/relationships/hyperlink" Target="https://github.com/se348/A2SV-programming/blob/main/452.%20Minimum%20Number%20of%20Arros%20to%20Brust%20Ballons/brust_ballon.py" TargetMode="External"/><Relationship Id="rId833" Type="http://schemas.openxmlformats.org/officeDocument/2006/relationships/hyperlink" Target="https://github.com/se348/A2SV-programming/blob/main/127.%20Word%20Ladder/ladd.py" TargetMode="External"/><Relationship Id="rId832" Type="http://schemas.openxmlformats.org/officeDocument/2006/relationships/hyperlink" Target="https://github.com/se348/A2SV-programming/blob/main/778.%20Swim%20in%20Rising%20Water/rising_water.py" TargetMode="External"/><Relationship Id="rId831" Type="http://schemas.openxmlformats.org/officeDocument/2006/relationships/hyperlink" Target="https://github.com/se348/A2SV-programming/blob/main/1306.%20Jump%20Game%20III/jump_game.py" TargetMode="External"/><Relationship Id="rId830" Type="http://schemas.openxmlformats.org/officeDocument/2006/relationships/hyperlink" Target="https://github.com/se348/A2SV-programming/blob/main/103.%20Binary%20Tree%20Zigzag%20Lavl%20Order%20Traversal/zigzag.py" TargetMode="External"/><Relationship Id="rId837" Type="http://schemas.openxmlformats.org/officeDocument/2006/relationships/hyperlink" Target="https://github.com/se348/A2SV-programming/blob/main/316.%20Remove%20Duplicate%20Letters/dup_lett.py" TargetMode="External"/><Relationship Id="rId836" Type="http://schemas.openxmlformats.org/officeDocument/2006/relationships/hyperlink" Target="https://github.com/se348/A2SV-programming/blob/main/649.%20Dota2%20Senate/predict_party_vistory.py" TargetMode="External"/><Relationship Id="rId835" Type="http://schemas.openxmlformats.org/officeDocument/2006/relationships/hyperlink" Target="https://github.com/se348/A2SV-programming/blob/main/1328.%20Break%20a%20Palindrome/break.py" TargetMode="External"/><Relationship Id="rId834" Type="http://schemas.openxmlformats.org/officeDocument/2006/relationships/hyperlink" Target="https://github.com/se348/A2SV-programming/blob/main/881.%20Boats%20to%20Save%20People/boats_to_save_people.py" TargetMode="External"/><Relationship Id="rId1059" Type="http://schemas.openxmlformats.org/officeDocument/2006/relationships/hyperlink" Target="https://github.com/pm-mth/Competitive-Programming/blob/main/week10/.topVotedCandidate" TargetMode="External"/><Relationship Id="rId228" Type="http://schemas.openxmlformats.org/officeDocument/2006/relationships/hyperlink" Target="https://github.com/Daniel-W1/Competitive-Programming/blob/main/690-employee-importance/690-employee-importance.py" TargetMode="External"/><Relationship Id="rId227" Type="http://schemas.openxmlformats.org/officeDocument/2006/relationships/hyperlink" Target="https://github.com/Daniel-W1/Competitive-Programming/blob/main/563-binary-tree-tilt/563-binary-tree-tilt.py" TargetMode="External"/><Relationship Id="rId469" Type="http://schemas.openxmlformats.org/officeDocument/2006/relationships/hyperlink" Target="https://github.com/ben-on/A2SV/blob/main/ramp%20up/1306.%20Jump%20Game%20III.py" TargetMode="External"/><Relationship Id="rId226" Type="http://schemas.openxmlformats.org/officeDocument/2006/relationships/hyperlink" Target="https://github.com/Daniel-W1/Competitive-Programming/blob/main/559-maximum-depth-of-n-ary-tree/559-maximum-depth-of-n-ary-tree.py" TargetMode="External"/><Relationship Id="rId468" Type="http://schemas.openxmlformats.org/officeDocument/2006/relationships/hyperlink" Target="https://github.com/ben-on/A2SV/blob/main/ramp%20up/103.%20Binary%20Tree%20Zigzag%20Level%20Order%20Traversal.py" TargetMode="External"/><Relationship Id="rId225" Type="http://schemas.openxmlformats.org/officeDocument/2006/relationships/hyperlink" Target="https://github.com/Daniel-W1/Competitive-Programming/blob/main/112-path-sum/112-path-sum.py" TargetMode="External"/><Relationship Id="rId467" Type="http://schemas.openxmlformats.org/officeDocument/2006/relationships/hyperlink" Target="https://github.com/ben-on/A2SV/blob/main/ramp%20up/994.%20Rotting%20Oranges.py" TargetMode="External"/><Relationship Id="rId229" Type="http://schemas.openxmlformats.org/officeDocument/2006/relationships/hyperlink" Target="https://github.com/Daniel-W1/Competitive-Programming/blob/main/547-number-of-provinces/547-number-of-provinces.py" TargetMode="External"/><Relationship Id="rId1050" Type="http://schemas.openxmlformats.org/officeDocument/2006/relationships/hyperlink" Target="https://github.com/pm-mth/Competitive-Programming/blob/main/week9/.kthSmallest" TargetMode="External"/><Relationship Id="rId220" Type="http://schemas.openxmlformats.org/officeDocument/2006/relationships/hyperlink" Target="https://github.com/Daniel-W1/Competitive-Programming/blob/main/668-kth-smallest-number-in-multiplication-table/668-kth-smallest-number-in-multiplication-table.py" TargetMode="External"/><Relationship Id="rId462" Type="http://schemas.openxmlformats.org/officeDocument/2006/relationships/hyperlink" Target="https://github.com/ben-on/A2SV/blob/main/ramp%20up/1123.%20Lowest%20Common%20Ancestor%20of%20Deepest%20Leaves.py" TargetMode="External"/><Relationship Id="rId1051" Type="http://schemas.openxmlformats.org/officeDocument/2006/relationships/hyperlink" Target="https://github.com/pm-mth/Competitive-Programming/blob/main/week9/.furthestBuilding" TargetMode="External"/><Relationship Id="rId461" Type="http://schemas.openxmlformats.org/officeDocument/2006/relationships/hyperlink" Target="https://github.com/ben-on/A2SV/blob/main/ramp%20up/1020.%20Number%20of%20Enclaves.py" TargetMode="External"/><Relationship Id="rId1052" Type="http://schemas.openxmlformats.org/officeDocument/2006/relationships/hyperlink" Target="https://github.com/pm-mth/Competitive-Programming/blob/main/week9/.medianFinder" TargetMode="External"/><Relationship Id="rId460" Type="http://schemas.openxmlformats.org/officeDocument/2006/relationships/hyperlink" Target="https://github.com/ben-on/A2SV/blob/main/ramp%20up/529.%20Minesweeper.py" TargetMode="External"/><Relationship Id="rId1053" Type="http://schemas.openxmlformats.org/officeDocument/2006/relationships/hyperlink" Target="https://github.com/pm-mth/Competitive-Programming/blob/main/week9/.firstBadVersion" TargetMode="External"/><Relationship Id="rId1054" Type="http://schemas.openxmlformats.org/officeDocument/2006/relationships/hyperlink" Target="https://github.com/pm-mth/Competitive-Programming/blob/main/week10/.findSolution" TargetMode="External"/><Relationship Id="rId224" Type="http://schemas.openxmlformats.org/officeDocument/2006/relationships/hyperlink" Target="https://github.com/Daniel-W1/Competitive-Programming/blob/main/733-flood-fill/733-flood-fill.py" TargetMode="External"/><Relationship Id="rId466" Type="http://schemas.openxmlformats.org/officeDocument/2006/relationships/hyperlink" Target="https://github.com/ben-on/A2SV/blob/main/ramp%20up/637.%20Average%20of%20Levels%20in%20Binary%20Tree.py" TargetMode="External"/><Relationship Id="rId1055" Type="http://schemas.openxmlformats.org/officeDocument/2006/relationships/hyperlink" Target="https://github.com/pm-mth/Competitive-Programming/blob/main/week9/.countNegatives" TargetMode="External"/><Relationship Id="rId223" Type="http://schemas.openxmlformats.org/officeDocument/2006/relationships/hyperlink" Target="https://github.com/Daniel-W1/Competitive-Programming/blob/main/2187-minimum-time-to-complete-trips/2187-minimum-time-to-complete-trips.py" TargetMode="External"/><Relationship Id="rId465" Type="http://schemas.openxmlformats.org/officeDocument/2006/relationships/hyperlink" Target="https://github.com/ben-on/A2SV/blob/main/ramp%20up/101.%20Symmetric%20Tree.py" TargetMode="External"/><Relationship Id="rId1056" Type="http://schemas.openxmlformats.org/officeDocument/2006/relationships/hyperlink" Target="https://github.com/pm-mth/Competitive-Programming/blob/main/week10/.searchRange" TargetMode="External"/><Relationship Id="rId222" Type="http://schemas.openxmlformats.org/officeDocument/2006/relationships/hyperlink" Target="https://github.com/Daniel-W1/Competitive-Programming/blob/main/74-search-a-2d-matrix/74-search-a-2d-matrix.py" TargetMode="External"/><Relationship Id="rId464" Type="http://schemas.openxmlformats.org/officeDocument/2006/relationships/hyperlink" Target="https://github.com/ben-on/A2SV/blob/main/ramp%20up/834.%20Sum%20of%20Distances%20in%20Tree.py" TargetMode="External"/><Relationship Id="rId1057" Type="http://schemas.openxmlformats.org/officeDocument/2006/relationships/hyperlink" Target="https://github.com/pm-mth/Competitive-Programming/blob/main/week9/.hIndex" TargetMode="External"/><Relationship Id="rId221" Type="http://schemas.openxmlformats.org/officeDocument/2006/relationships/hyperlink" Target="https://github.com/Daniel-W1/Competitive-Programming/blob/main/33-search-in-rotated-sorted-array/33-search-in-rotated-sorted-array.py" TargetMode="External"/><Relationship Id="rId463" Type="http://schemas.openxmlformats.org/officeDocument/2006/relationships/hyperlink" Target="https://github.com/ben-on/A2SV/blob/main/ramp%20up/99.%20Recover%20Binary%20Search%20Tree.py" TargetMode="External"/><Relationship Id="rId1058" Type="http://schemas.openxmlformats.org/officeDocument/2006/relationships/hyperlink" Target="https://github.com/pm-mth/Competitive-Programming/blob/main/week10/.smallestDivisor" TargetMode="External"/><Relationship Id="rId1048" Type="http://schemas.openxmlformats.org/officeDocument/2006/relationships/hyperlink" Target="https://github.com/pm-mth/Competitive-Programming/blob/main/week9/.lastStoneWeight" TargetMode="External"/><Relationship Id="rId1049" Type="http://schemas.openxmlformats.org/officeDocument/2006/relationships/hyperlink" Target="https://github.com/pm-mth/Competitive-Programming/blob/main/week9/.findKthLargest" TargetMode="External"/><Relationship Id="rId217" Type="http://schemas.openxmlformats.org/officeDocument/2006/relationships/hyperlink" Target="https://github.com/Daniel-W1/Competitive-Programming/blob/main/911-online-election/911-online-election.py" TargetMode="External"/><Relationship Id="rId459" Type="http://schemas.openxmlformats.org/officeDocument/2006/relationships/hyperlink" Target="https://github.com/ben-on/A2SV/blob/main/ramp%20up/130.%20Surrounded%20Regions.py" TargetMode="External"/><Relationship Id="rId216" Type="http://schemas.openxmlformats.org/officeDocument/2006/relationships/hyperlink" Target="https://github.com/Daniel-W1/Competitive-Programming/blob/main/1283-find-the-smallest-divisor-given-a-threshold/1283-find-the-smallest-divisor-given-a-threshold.py" TargetMode="External"/><Relationship Id="rId458" Type="http://schemas.openxmlformats.org/officeDocument/2006/relationships/hyperlink" Target="https://github.com/ben-on/A2SV/blob/main/ramp%20up/695.%20Max%20Area%20of%20Island.py" TargetMode="External"/><Relationship Id="rId215" Type="http://schemas.openxmlformats.org/officeDocument/2006/relationships/hyperlink" Target="https://github.com/Maruf-S/Competitve-programing/blob/master/275-h-index-ii/275-h-index-ii.py" TargetMode="External"/><Relationship Id="rId457" Type="http://schemas.openxmlformats.org/officeDocument/2006/relationships/hyperlink" Target="https://github.com/ben-on/A2SV/blob/main/ramp%20up/1315.%20Sum%20of%20Nodes%20with%20Even-Valued%20Grandparent.py" TargetMode="External"/><Relationship Id="rId699" Type="http://schemas.openxmlformats.org/officeDocument/2006/relationships/hyperlink" Target="https://github.com/Biruk-Tassew/A2SV_leetcode_practice/blob/main/881_Boats_to_Save_People/881_Boats_to_Save_People.py" TargetMode="External"/><Relationship Id="rId214" Type="http://schemas.openxmlformats.org/officeDocument/2006/relationships/hyperlink" Target="https://github.com/Daniel-W1/Competitive-Programming/blob/main/34-find-first-and-last-position-of-element-in-sorted-array/34-find-first-and-last-position-of-element-in-sorted-array.py" TargetMode="External"/><Relationship Id="rId456" Type="http://schemas.openxmlformats.org/officeDocument/2006/relationships/hyperlink" Target="https://github.com/ben-on/A2SV/blob/main/ramp%20up/547.%20Number%20of%20Provinces.py" TargetMode="External"/><Relationship Id="rId698" Type="http://schemas.openxmlformats.org/officeDocument/2006/relationships/hyperlink" Target="https://github.com/Biruk-Tassew/A2SV_leetcode_practice/blob/main/778_Swim_in_Rising_Water/778_Swim_in_Rising_Water.py" TargetMode="External"/><Relationship Id="rId219" Type="http://schemas.openxmlformats.org/officeDocument/2006/relationships/hyperlink" Target="https://github.com/Daniel-W1/Competitive-Programming/blob/main/287-find-the-duplicate-number/287-find-the-duplicate-number.py" TargetMode="External"/><Relationship Id="rId218" Type="http://schemas.openxmlformats.org/officeDocument/2006/relationships/hyperlink" Target="https://github.com/Daniel-W1/Competitive-Programming/blob/main/1011-capacity-to-ship-packages-within-d-days/1011-capacity-to-ship-packages-within-d-days.py" TargetMode="External"/><Relationship Id="rId451" Type="http://schemas.openxmlformats.org/officeDocument/2006/relationships/hyperlink" Target="https://github.com/ben-on/A2SV/blob/main/ramp%20up/733.%20Flood%20Fill.py" TargetMode="External"/><Relationship Id="rId693" Type="http://schemas.openxmlformats.org/officeDocument/2006/relationships/hyperlink" Target="https://github.com/Biruk-Tassew/A2SV_leetcode_practice/blob/main/101_Symmetric_Tree/101_Symmetric_Tree.py" TargetMode="External"/><Relationship Id="rId1040" Type="http://schemas.openxmlformats.org/officeDocument/2006/relationships/hyperlink" Target="https://github.com/henok2159/Competative-Programming/tree/main/103-binary-tree-zigzag-level-order-traversal" TargetMode="External"/><Relationship Id="rId450" Type="http://schemas.openxmlformats.org/officeDocument/2006/relationships/hyperlink" Target="https://github.com/ben-on/A2SV/blob/main/ramp%20up/2187.%20Minimum%20Time%20to%20Complete%20Trips.py" TargetMode="External"/><Relationship Id="rId692" Type="http://schemas.openxmlformats.org/officeDocument/2006/relationships/hyperlink" Target="https://github.com/Biruk-Tassew/A2SV_leetcode_practice/blob/main/99_Recover_Binary_Search_Tree/99_Recover_Binary_Search_Tree.py" TargetMode="External"/><Relationship Id="rId1041" Type="http://schemas.openxmlformats.org/officeDocument/2006/relationships/hyperlink" Target="https://github.com/henok2159/Competative-Programming/tree/main/1306-jump-game-iii" TargetMode="External"/><Relationship Id="rId691" Type="http://schemas.openxmlformats.org/officeDocument/2006/relationships/hyperlink" Target="https://github.com/Biruk-Tassew/A2SV_leetcode_practice/blob/main/1123_Lowest_Common_Ancestor_of%20_Deepest_Leaves/1123_Lowest_Common_Ancestor_of%20_Deepest_Leaves.py" TargetMode="External"/><Relationship Id="rId1042" Type="http://schemas.openxmlformats.org/officeDocument/2006/relationships/hyperlink" Target="https://github.com/henok2159/Competative-Programming/blob/main/BoatToSavePeople.java" TargetMode="External"/><Relationship Id="rId690" Type="http://schemas.openxmlformats.org/officeDocument/2006/relationships/hyperlink" Target="https://github.com/Biruk-Tassew/A2SV_leetcode_practice/blob/main/1020_Number_of_Enclaves/1020_Number_of_Enclaves.py" TargetMode="External"/><Relationship Id="rId1043" Type="http://schemas.openxmlformats.org/officeDocument/2006/relationships/hyperlink" Target="https://github.com/henok2159/Competative-Programming/tree/main/1328-break-a-palindrome" TargetMode="External"/><Relationship Id="rId213" Type="http://schemas.openxmlformats.org/officeDocument/2006/relationships/hyperlink" Target="https://github.com/Daniel-W1/Competitive-Programming/blob/main/1351-count-negative-numbers-in-a-sorted-matrix/1351-count-negative-numbers-in-a-sorted-matrix.py" TargetMode="External"/><Relationship Id="rId455" Type="http://schemas.openxmlformats.org/officeDocument/2006/relationships/hyperlink" Target="https://github.com/ben-on/A2SV/blob/main/ramp%20up/690.%20Employee%20Importance.py" TargetMode="External"/><Relationship Id="rId697" Type="http://schemas.openxmlformats.org/officeDocument/2006/relationships/hyperlink" Target="https://github.com/Biruk-Tassew/A2SV_leetcode_practice/blob/main/1306_Jump_Game_III/1306_Jump_Game_III.py" TargetMode="External"/><Relationship Id="rId1044" Type="http://schemas.openxmlformats.org/officeDocument/2006/relationships/hyperlink" Target="https://github.com/pm-mth/Competitive-Programming/blob/main/week9/.kthLargest" TargetMode="External"/><Relationship Id="rId212" Type="http://schemas.openxmlformats.org/officeDocument/2006/relationships/hyperlink" Target="https://github.com/Daniel-W1/Competitive-Programming/blob/main/1237-find-positive-integer-solution-for-a-given-equation/1237-find-positive-integer-solution-for-a-given-equation.py" TargetMode="External"/><Relationship Id="rId454" Type="http://schemas.openxmlformats.org/officeDocument/2006/relationships/hyperlink" Target="https://github.com/ben-on/A2SV/blob/main/ramp%20up/563.%20Binary%20Tree%20Tilt.py" TargetMode="External"/><Relationship Id="rId696" Type="http://schemas.openxmlformats.org/officeDocument/2006/relationships/hyperlink" Target="https://github.com/Biruk-Tassew/A2SV_leetcode_practice/blob/main/103_Binary_Tree_Zigzag_Level_Order_Traversal/103_Binary_Tree_Zigzag_Level_Order_Traversal.py" TargetMode="External"/><Relationship Id="rId1045" Type="http://schemas.openxmlformats.org/officeDocument/2006/relationships/hyperlink" Target="https://github.com/pm-mth/Competitive-Programming/blob/main/week9/.topKFrequentHeap" TargetMode="External"/><Relationship Id="rId211" Type="http://schemas.openxmlformats.org/officeDocument/2006/relationships/hyperlink" Target="https://github.com/Daniel-W1/Competitive-Programming/blob/main/278-first-bad-version/278-first-bad-version.py" TargetMode="External"/><Relationship Id="rId453" Type="http://schemas.openxmlformats.org/officeDocument/2006/relationships/hyperlink" Target="https://github.com/ben-on/A2SV/blob/main/ramp%20up/559.%20Maximum%20Depth%20of%20N-ary%20Tree.py" TargetMode="External"/><Relationship Id="rId695" Type="http://schemas.openxmlformats.org/officeDocument/2006/relationships/hyperlink" Target="https://github.com/Biruk-Tassew/A2SV_leetcode_practice/blob/main/994_Rotting_Oranges/994_Rotting_Oranges.py" TargetMode="External"/><Relationship Id="rId1046" Type="http://schemas.openxmlformats.org/officeDocument/2006/relationships/hyperlink" Target="https://github.com/pm-mth/Competitive-Programming/blob/main/week9/.topKFrequentString" TargetMode="External"/><Relationship Id="rId210" Type="http://schemas.openxmlformats.org/officeDocument/2006/relationships/hyperlink" Target="https://github.com/Daniel-W1/Competitive-Programming/blob/main/1642-furthest-building-you-can-reach/1642-furthest-building-you-can-reach.py" TargetMode="External"/><Relationship Id="rId452" Type="http://schemas.openxmlformats.org/officeDocument/2006/relationships/hyperlink" Target="https://github.com/ben-on/A2SV/blob/main/ramp%20up/112.%20Path%20Sum.py" TargetMode="External"/><Relationship Id="rId694" Type="http://schemas.openxmlformats.org/officeDocument/2006/relationships/hyperlink" Target="https://github.com/Biruk-Tassew/A2SV_leetcode_practice/blob/main/637_Average_of_Levels_in_Binary_Tree/637_Average_of_Levels_in_Binary_Tree.py" TargetMode="External"/><Relationship Id="rId1047" Type="http://schemas.openxmlformats.org/officeDocument/2006/relationships/hyperlink" Target="https://github.com/pm-mth/Competitive-Programming/blob/main/week9/.mergeKLists" TargetMode="External"/><Relationship Id="rId491" Type="http://schemas.openxmlformats.org/officeDocument/2006/relationships/hyperlink" Target="https://github.com/haileadugna/A2SV/blob/main/1011.%20Capacity%20To%20Ship%20Packages%20Within%20D%20Days.py" TargetMode="External"/><Relationship Id="rId490" Type="http://schemas.openxmlformats.org/officeDocument/2006/relationships/hyperlink" Target="https://github.com/haileadugna/A2SV/blob/main/1283.%20Find%20the%20Smallest%20Divisor%20Given%20a%20Threshold.py" TargetMode="External"/><Relationship Id="rId249" Type="http://schemas.openxmlformats.org/officeDocument/2006/relationships/hyperlink" Target="https://github.com/Daniel-W1/Competitive-Programming/blob/main/452-minimum-number-of-arrows-to-burst-balloons/452-minimum-number-of-arrows-to-burst-balloons.py" TargetMode="External"/><Relationship Id="rId248" Type="http://schemas.openxmlformats.org/officeDocument/2006/relationships/hyperlink" Target="https://github.com/Daniel-W1/Competitive-Programming/blob/main/910-smallest-range-ii/910-smallest-range-ii.py" TargetMode="External"/><Relationship Id="rId247" Type="http://schemas.openxmlformats.org/officeDocument/2006/relationships/hyperlink" Target="https://github.com/Daniel-W1/Competitive-Programming/blob/main/316-remove-duplicate-letters/316-remove-duplicate-letters.py" TargetMode="External"/><Relationship Id="rId489" Type="http://schemas.openxmlformats.org/officeDocument/2006/relationships/hyperlink" Target="https://github.com/haileadugna/A2SV/blob/main/275.%20H-Index%20II.py" TargetMode="External"/><Relationship Id="rId1070" Type="http://schemas.openxmlformats.org/officeDocument/2006/relationships/hyperlink" Target="https://github.com/pm-mth/Competitive-Programming/blob/main/week10/.getImportance.py" TargetMode="External"/><Relationship Id="rId1071" Type="http://schemas.openxmlformats.org/officeDocument/2006/relationships/hyperlink" Target="https://github.com/pm-mth/Competitive-Programming/blob/main/week10/.findCircleNum.py" TargetMode="External"/><Relationship Id="rId1072" Type="http://schemas.openxmlformats.org/officeDocument/2006/relationships/hyperlink" Target="https://github.com/pm-mth/Competitive-Programming/blob/main/week11/.sumEvenGrandparent.py" TargetMode="External"/><Relationship Id="rId242" Type="http://schemas.openxmlformats.org/officeDocument/2006/relationships/hyperlink" Target="https://github.com/Daniel-W1/Competitive-Programming/blob/main/778-swim-in-rising-water/778-swim-in-rising-water.py" TargetMode="External"/><Relationship Id="rId484" Type="http://schemas.openxmlformats.org/officeDocument/2006/relationships/hyperlink" Target="https://github.com/haileadugna/A2SV/commit/f0b36abe723cec123774847778d069421e0b214f" TargetMode="External"/><Relationship Id="rId1073" Type="http://schemas.openxmlformats.org/officeDocument/2006/relationships/hyperlink" Target="https://github.com/pm-mth/Competitive-Programming/blob/main/week11/.maxAreaOfIsland.py" TargetMode="External"/><Relationship Id="rId241" Type="http://schemas.openxmlformats.org/officeDocument/2006/relationships/hyperlink" Target="https://github.com/Daniel-W1/Competitive-Programming/blob/main/1306-jump-game-iii/1306-jump-game-iii.py" TargetMode="External"/><Relationship Id="rId483" Type="http://schemas.openxmlformats.org/officeDocument/2006/relationships/hyperlink" Target="https://github.com/haileadugna/A2SV/blob/main/215.%20Kth%20Largest%20Element%20in%20an%20Array.py" TargetMode="External"/><Relationship Id="rId1074" Type="http://schemas.openxmlformats.org/officeDocument/2006/relationships/hyperlink" Target="https://github.com/pm-mth/Competitive-Programming/blob/main/week11/.solve.py" TargetMode="External"/><Relationship Id="rId240" Type="http://schemas.openxmlformats.org/officeDocument/2006/relationships/hyperlink" Target="https://github.com/Daniel-W1/Competitive-Programming/find/main" TargetMode="External"/><Relationship Id="rId482" Type="http://schemas.openxmlformats.org/officeDocument/2006/relationships/hyperlink" Target="https://github.com/haileadugna/A2SV/blob/main/1046.%20Last%20Stone%20Weight.py" TargetMode="External"/><Relationship Id="rId1075" Type="http://schemas.openxmlformats.org/officeDocument/2006/relationships/hyperlink" Target="https://github.com/pm-mth/Competitive-Programming/blob/main/week11/.updateBoard.py" TargetMode="External"/><Relationship Id="rId481" Type="http://schemas.openxmlformats.org/officeDocument/2006/relationships/hyperlink" Target="https://github.com/haileadugna/A2SV/blob/main/692.%20Top%20K%20Frequent%20Words.py" TargetMode="External"/><Relationship Id="rId1076" Type="http://schemas.openxmlformats.org/officeDocument/2006/relationships/hyperlink" Target="https://github.com/pm-mth/Competitive-Programming/blob/main/week10/.numEnclaves.py" TargetMode="External"/><Relationship Id="rId246" Type="http://schemas.openxmlformats.org/officeDocument/2006/relationships/hyperlink" Target="https://github.com/Daniel-W1/Competitive-Programming/blob/main/649-dota2-senate/649-dota2-senate.py" TargetMode="External"/><Relationship Id="rId488" Type="http://schemas.openxmlformats.org/officeDocument/2006/relationships/hyperlink" Target="https://github.com/haileadugna/A2SV/blob/main/34.%20Find%20First%20and%20Last%20Position%20of%20Element%20in%20Sorted%20Array.py" TargetMode="External"/><Relationship Id="rId1077" Type="http://schemas.openxmlformats.org/officeDocument/2006/relationships/hyperlink" Target="https://github.com/pm-mth/Competitive-Programming/blob/main/week11/.isSymmetric.py" TargetMode="External"/><Relationship Id="rId245" Type="http://schemas.openxmlformats.org/officeDocument/2006/relationships/hyperlink" Target="https://github.com/Daniel-W1/Competitive-Programming/blob/main/1328-break-a-palindrome/1328-break-a-palindrome.py" TargetMode="External"/><Relationship Id="rId487" Type="http://schemas.openxmlformats.org/officeDocument/2006/relationships/hyperlink" Target="https://github.com/haileadugna/A2SV/blob/main/1351.%20Count%20Negative%20Numbers%20in%20a%20Sorted%20Matrix.py" TargetMode="External"/><Relationship Id="rId1078" Type="http://schemas.openxmlformats.org/officeDocument/2006/relationships/hyperlink" Target="https://github.com/pm-mth/Competitive-Programming/blob/main/week11/.averageOfLevels.py" TargetMode="External"/><Relationship Id="rId244" Type="http://schemas.openxmlformats.org/officeDocument/2006/relationships/hyperlink" Target="https://github.com/Daniel-W1/Competitive-Programming/blob/main/881-boats-to-save-people/881-boats-to-save-people.py" TargetMode="External"/><Relationship Id="rId486" Type="http://schemas.openxmlformats.org/officeDocument/2006/relationships/hyperlink" Target="https://github.com/haileadugna/A2SV/blob/main/1237.%20Find%20Positive%20Integer%20Solution%20for%20a%20Given%20Equation.py" TargetMode="External"/><Relationship Id="rId1079" Type="http://schemas.openxmlformats.org/officeDocument/2006/relationships/hyperlink" Target="https://github.com/pm-mth/Competitive-Programming/blob/main/week11/.orangesRotting.py" TargetMode="External"/><Relationship Id="rId243" Type="http://schemas.openxmlformats.org/officeDocument/2006/relationships/hyperlink" Target="https://github.com/Daniel-W1/Competitive-Programming/blob/main/127-word-ladder/127-word-ladder.py" TargetMode="External"/><Relationship Id="rId485" Type="http://schemas.openxmlformats.org/officeDocument/2006/relationships/hyperlink" Target="https://github.com/haileadugna/A2SV/blob/main/278.%20First%20Bad%20Version.py" TargetMode="External"/><Relationship Id="rId480" Type="http://schemas.openxmlformats.org/officeDocument/2006/relationships/hyperlink" Target="https://github.com/haileadugna/A2SV/blob/main/347.%20Top%20K%20Frequent%20Elements.py" TargetMode="External"/><Relationship Id="rId239" Type="http://schemas.openxmlformats.org/officeDocument/2006/relationships/hyperlink" Target="https://github.com/Daniel-W1/Competitive-Programming/blob/main/994-rotting-oranges/994-rotting-oranges.py" TargetMode="External"/><Relationship Id="rId238" Type="http://schemas.openxmlformats.org/officeDocument/2006/relationships/hyperlink" Target="https://github.com/Daniel-W1/Competitive-Programming/blob/main/637-average-of-levels-in-binary-tree/637-average-of-levels-in-binary-tree.py" TargetMode="External"/><Relationship Id="rId237" Type="http://schemas.openxmlformats.org/officeDocument/2006/relationships/hyperlink" Target="https://github.com/Daniel-W1/Competitive-Programming/blob/main/101-symmetric-tree/101-symmetric-tree.py" TargetMode="External"/><Relationship Id="rId479" Type="http://schemas.openxmlformats.org/officeDocument/2006/relationships/hyperlink" Target="https://github.com/haileadugna/A2SV/blob/main/703.%20Kth%20Largest%20Element%20in%20a%20Stream.py" TargetMode="External"/><Relationship Id="rId236" Type="http://schemas.openxmlformats.org/officeDocument/2006/relationships/hyperlink" Target="https://github.com/Daniel-W1/Competitive-Programming/blob/main/99-recover-binary-search-tree/99-recover-binary-search-tree.py" TargetMode="External"/><Relationship Id="rId478" Type="http://schemas.openxmlformats.org/officeDocument/2006/relationships/hyperlink" Target="https://github.com/haileadugna/A2SV/blob/main/Heap%20Sort.py" TargetMode="External"/><Relationship Id="rId1060" Type="http://schemas.openxmlformats.org/officeDocument/2006/relationships/hyperlink" Target="https://github.com/pm-mth/Competitive-Programming/blob/main/week10/.shipWithinDays" TargetMode="External"/><Relationship Id="rId1061" Type="http://schemas.openxmlformats.org/officeDocument/2006/relationships/hyperlink" Target="https://github.com/pm-mth/Competitive-Programming/blob/main/week9/.findDuplicate" TargetMode="External"/><Relationship Id="rId231" Type="http://schemas.openxmlformats.org/officeDocument/2006/relationships/hyperlink" Target="https://github.com/Daniel-W1/Competitive-Programming/blob/main/695-max-area-of-island/695-max-area-of-island.py" TargetMode="External"/><Relationship Id="rId473" Type="http://schemas.openxmlformats.org/officeDocument/2006/relationships/hyperlink" Target="https://github.com/ben-on/A2SV/blob/main/ramp%20up/910.%20Smallest%20Range%20II.py" TargetMode="External"/><Relationship Id="rId1062" Type="http://schemas.openxmlformats.org/officeDocument/2006/relationships/hyperlink" Target="https://github.com/pm-mth/Competitive-Programming/blob/main/week10/.findKthNumber" TargetMode="External"/><Relationship Id="rId230" Type="http://schemas.openxmlformats.org/officeDocument/2006/relationships/hyperlink" Target="https://github.com/Daniel-W1/Competitive-Programming/blob/main/1315-sum-of-nodes-with-even-valued-grandparent/1315-sum-of-nodes-with-even-valued-grandparent.py" TargetMode="External"/><Relationship Id="rId472" Type="http://schemas.openxmlformats.org/officeDocument/2006/relationships/hyperlink" Target="https://github.com/ben-on/A2SV/blob/main/ramp%20up/316.%20Remove%20Duplicate%20Letters.py" TargetMode="External"/><Relationship Id="rId1063" Type="http://schemas.openxmlformats.org/officeDocument/2006/relationships/hyperlink" Target="https://github.com/pm-mth/Competitive-Programming/blob/main/week9/.search" TargetMode="External"/><Relationship Id="rId471" Type="http://schemas.openxmlformats.org/officeDocument/2006/relationships/hyperlink" Target="https://github.com/ben-on/A2SV/blob/main/ramp%20up/1328.%20Break%20a%20Palindrome.py" TargetMode="External"/><Relationship Id="rId1064" Type="http://schemas.openxmlformats.org/officeDocument/2006/relationships/hyperlink" Target="https://github.com/pm-mth/Competitive-Programming/blob/main/week10/.searchMatrix" TargetMode="External"/><Relationship Id="rId470" Type="http://schemas.openxmlformats.org/officeDocument/2006/relationships/hyperlink" Target="https://github.com/ben-on/A2SV/blob/main/ramp%20up/881.%20Boats%20to%20Save%20People.py" TargetMode="External"/><Relationship Id="rId1065" Type="http://schemas.openxmlformats.org/officeDocument/2006/relationships/hyperlink" Target="https://github.com/pm-mth/Competitive-Programming/blob/main/week10/.minimumTime" TargetMode="External"/><Relationship Id="rId235" Type="http://schemas.openxmlformats.org/officeDocument/2006/relationships/hyperlink" Target="https://github.com/Daniel-W1/Competitive-Programming/blob/main/1123-lowest-common-ancestor-of-deepest-leaves/1123-lowest-common-ancestor-of-deepest-leaves.py" TargetMode="External"/><Relationship Id="rId477" Type="http://schemas.openxmlformats.org/officeDocument/2006/relationships/hyperlink" Target="https://github.com/ben-on/A2SV/blob/main/ramp%20up/1646B%20-%20Quality%20vs%20Quantity.py" TargetMode="External"/><Relationship Id="rId1066" Type="http://schemas.openxmlformats.org/officeDocument/2006/relationships/hyperlink" Target="https://github.com/pm-mth/Competitive-Programming/blob/main/week10/floodFill.py" TargetMode="External"/><Relationship Id="rId234" Type="http://schemas.openxmlformats.org/officeDocument/2006/relationships/hyperlink" Target="https://github.com/Daniel-W1/Competitive-Programming/blob/main/1020-number-of-enclaves/1020-number-of-enclaves.py" TargetMode="External"/><Relationship Id="rId476" Type="http://schemas.openxmlformats.org/officeDocument/2006/relationships/hyperlink" Target="https://github.com/ben-on/A2SV/blob/main/ramp%20up/Download%20More%20RAM.py" TargetMode="External"/><Relationship Id="rId1067" Type="http://schemas.openxmlformats.org/officeDocument/2006/relationships/hyperlink" Target="https://github.com/pm-mth/Competitive-Programming/blob/main/week10/.hasPathSum" TargetMode="External"/><Relationship Id="rId233" Type="http://schemas.openxmlformats.org/officeDocument/2006/relationships/hyperlink" Target="https://github.com/Daniel-W1/Competitive-Programming/blob/main/529-minesweeper/529-minesweeper.py" TargetMode="External"/><Relationship Id="rId475" Type="http://schemas.openxmlformats.org/officeDocument/2006/relationships/hyperlink" Target="https://github.com/ben-on/A2SV/blob/main/ramp%20up/1642B%20-%20Power%20Walking.py" TargetMode="External"/><Relationship Id="rId1068" Type="http://schemas.openxmlformats.org/officeDocument/2006/relationships/hyperlink" Target="https://github.com/pm-mth/Competitive-Programming/blob/main/week10/maxDepth.py" TargetMode="External"/><Relationship Id="rId232" Type="http://schemas.openxmlformats.org/officeDocument/2006/relationships/hyperlink" Target="https://github.com/Daniel-W1/Competitive-Programming/blob/main/130-surrounded-regions/130-surrounded-regions.py" TargetMode="External"/><Relationship Id="rId474" Type="http://schemas.openxmlformats.org/officeDocument/2006/relationships/hyperlink" Target="https://github.com/ben-on/A2SV/blob/main/ramp%20up/452.%20Minimum%20Number%20of%20Arrows%20to%20Burst%20Balloons.py" TargetMode="External"/><Relationship Id="rId1069" Type="http://schemas.openxmlformats.org/officeDocument/2006/relationships/hyperlink" Target="https://github.com/pm-mth/Competitive-Programming/blob/main/week10/findTilt.py" TargetMode="External"/><Relationship Id="rId1015" Type="http://schemas.openxmlformats.org/officeDocument/2006/relationships/hyperlink" Target="https://github.com/henok2159/Competative-Programming/blob/main/lastStone.java" TargetMode="External"/><Relationship Id="rId1016" Type="http://schemas.openxmlformats.org/officeDocument/2006/relationships/hyperlink" Target="https://github.com/henok2159/Competative-Programming/blob/main/klargest.java" TargetMode="External"/><Relationship Id="rId1017" Type="http://schemas.openxmlformats.org/officeDocument/2006/relationships/hyperlink" Target="https://github.com/henok2159/Competative-Programming/blob/main/ksmallest.java" TargetMode="External"/><Relationship Id="rId1018" Type="http://schemas.openxmlformats.org/officeDocument/2006/relationships/hyperlink" Target="https://github.com/henok2159/Competative-Programming/blob/main/furtherBuilding.java" TargetMode="External"/><Relationship Id="rId1019" Type="http://schemas.openxmlformats.org/officeDocument/2006/relationships/hyperlink" Target="https://github.com/henok2159/Competative-Programming/blob/main/badVerison.java" TargetMode="External"/><Relationship Id="rId426" Type="http://schemas.openxmlformats.org/officeDocument/2006/relationships/hyperlink" Target="https://github.com/kaleabe-n/A2SV/blob/main/dota2%20senate.py" TargetMode="External"/><Relationship Id="rId668" Type="http://schemas.openxmlformats.org/officeDocument/2006/relationships/hyperlink" Target="https://github.com/Biruk-Tassew/A2SV_leetcode_practice/blob/main/278_First_Bad_Version/278_First_Bad_Version.py" TargetMode="External"/><Relationship Id="rId425" Type="http://schemas.openxmlformats.org/officeDocument/2006/relationships/hyperlink" Target="https://github.com/kaleabe-n/A2SV/blob/main/break%20a%20palindrome.py" TargetMode="External"/><Relationship Id="rId667" Type="http://schemas.openxmlformats.org/officeDocument/2006/relationships/hyperlink" Target="https://github.com/Biruk-Tassew/A2SV_leetcode_practice/blob/main/295_Find_Median_from_Data_Stream/295_Find_Median_from_Data_Stream.py" TargetMode="External"/><Relationship Id="rId424" Type="http://schemas.openxmlformats.org/officeDocument/2006/relationships/hyperlink" Target="https://github.com/kaleabe-n/A2SV/blob/main/boats%20to%20save%20people.py" TargetMode="External"/><Relationship Id="rId666" Type="http://schemas.openxmlformats.org/officeDocument/2006/relationships/hyperlink" Target="https://github.com/Biruk-Tassew/A2SV_leetcode_practice/blob/main/1642_Furthest_Building_You%20_Can_Reach/1642_Furthest_Building_You%20_Can_Reach.py" TargetMode="External"/><Relationship Id="rId423" Type="http://schemas.openxmlformats.org/officeDocument/2006/relationships/hyperlink" Target="https://github.com/kaleabe-n/A2SV/blob/main/jump%20game%20III.py" TargetMode="External"/><Relationship Id="rId665" Type="http://schemas.openxmlformats.org/officeDocument/2006/relationships/hyperlink" Target="https://github.com/Biruk-Tassew/A2SV_leetcode_practice/blob/main/378_Kth_Smallest_Element_in_a_Sorted_Matrix/378_Kth_Smallest_Element_in_a_Sorted_Matrix.py" TargetMode="External"/><Relationship Id="rId429" Type="http://schemas.openxmlformats.org/officeDocument/2006/relationships/hyperlink" Target="https://github.com/ben-on/A2SV/blob/main/703.%20Kth%20Largest%20Element%20in%20a%20Stream.py" TargetMode="External"/><Relationship Id="rId428" Type="http://schemas.openxmlformats.org/officeDocument/2006/relationships/hyperlink" Target="https://github.com/ben-on/A2SV/blob/main/heap%20sort.py" TargetMode="External"/><Relationship Id="rId427" Type="http://schemas.openxmlformats.org/officeDocument/2006/relationships/hyperlink" Target="https://github.com/kaleabe-n/A2SV/blob/main/remove%20duplicate%20letters.py" TargetMode="External"/><Relationship Id="rId669" Type="http://schemas.openxmlformats.org/officeDocument/2006/relationships/hyperlink" Target="https://github.com/Biruk-Tassew/A2SV_leetcode_practice/blob/main/1237_Find_Positive_Integer_Solution_for_a_Given_Equation/1237_Find_Positive_Integer_Solution_for_a_Given_Equation.py" TargetMode="External"/><Relationship Id="rId660" Type="http://schemas.openxmlformats.org/officeDocument/2006/relationships/hyperlink" Target="https://github.com/Biruk-Tassew/A2SV_leetcode_practice/blob/main/347_Top_K_Frequent_Elements/347_Top_K_Frequent_Elements.py" TargetMode="External"/><Relationship Id="rId1250" Type="http://schemas.openxmlformats.org/officeDocument/2006/relationships/hyperlink" Target="https://github.com/semere01/Comptetitive-Programming/blob/main/a2sv-converts-progress/greedy/remove-duplicate-letters.py" TargetMode="External"/><Relationship Id="rId1251" Type="http://schemas.openxmlformats.org/officeDocument/2006/relationships/hyperlink" Target="https://github.com/semere01/Comptetitive-Programming/blob/main/a2sv-converts-progress/greedy/power-walking.py" TargetMode="External"/><Relationship Id="rId1010" Type="http://schemas.openxmlformats.org/officeDocument/2006/relationships/hyperlink" Target="https://github.com/henok2159/Competative-Programming/blob/main/heap.java" TargetMode="External"/><Relationship Id="rId1252" Type="http://schemas.openxmlformats.org/officeDocument/2006/relationships/hyperlink" Target="https://github.com/semere01/Comptetitive-Programming/blob/main/a2sv-converts-progress/greedy/minimum-number-of-arrows-to-burst-balloons.py" TargetMode="External"/><Relationship Id="rId422" Type="http://schemas.openxmlformats.org/officeDocument/2006/relationships/hyperlink" Target="https://github.com/kaleabe-n/A2SV/blob/main/binary%20tree%20zigzag%20level%20order%20traversal.py" TargetMode="External"/><Relationship Id="rId664" Type="http://schemas.openxmlformats.org/officeDocument/2006/relationships/hyperlink" Target="https://github.com/Biruk-Tassew/A2SV_leetcode_practice/blob/main/215_Kth_Largest_Element_in_an_Array/215_Kth_Largest_Element_in_an_Array.py" TargetMode="External"/><Relationship Id="rId1011" Type="http://schemas.openxmlformats.org/officeDocument/2006/relationships/hyperlink" Target="https://github.com/henok2159/Competative-Programming/blob/main/kthlargeStream.java" TargetMode="External"/><Relationship Id="rId1253" Type="http://schemas.openxmlformats.org/officeDocument/2006/relationships/drawing" Target="../drawings/drawing1.xml"/><Relationship Id="rId421" Type="http://schemas.openxmlformats.org/officeDocument/2006/relationships/hyperlink" Target="https://github.com/kaleabe-n/A2SV/blob/main/rotting%20oranges.py" TargetMode="External"/><Relationship Id="rId663" Type="http://schemas.openxmlformats.org/officeDocument/2006/relationships/hyperlink" Target="https://github.com/Biruk-Tassew/A2SV_leetcode_practice/blob/main/1046_Last_Stone_Weight/1046_Last_Stone_Weight.py" TargetMode="External"/><Relationship Id="rId1012" Type="http://schemas.openxmlformats.org/officeDocument/2006/relationships/hyperlink" Target="https://github.com/henok2159/Competative-Programming/blob/main/topKFrequent.java" TargetMode="External"/><Relationship Id="rId1254" Type="http://schemas.openxmlformats.org/officeDocument/2006/relationships/vmlDrawing" Target="../drawings/vmlDrawing1.vml"/><Relationship Id="rId420" Type="http://schemas.openxmlformats.org/officeDocument/2006/relationships/hyperlink" Target="https://github.com/kaleabe-n/A2SV/blob/main/average%20of%20levels%20in%20binary%20tree.py" TargetMode="External"/><Relationship Id="rId662" Type="http://schemas.openxmlformats.org/officeDocument/2006/relationships/hyperlink" Target="https://github.com/Biruk-Tassew/A2SV_leetcode_practice/blob/main/23_Merge_k_Sorted_Lists/23_Merge_k_Sorted_Lists.py" TargetMode="External"/><Relationship Id="rId1013" Type="http://schemas.openxmlformats.org/officeDocument/2006/relationships/hyperlink" Target="https://github.com/henok2159/Competative-Programming/blob/main/topKString.java" TargetMode="External"/><Relationship Id="rId661" Type="http://schemas.openxmlformats.org/officeDocument/2006/relationships/hyperlink" Target="https://github.com/Biruk-Tassew/A2SV_leetcode_practice/blob/main/692_Top_K_Frequent_Words/692_Top_K_Frequent_Words.py" TargetMode="External"/><Relationship Id="rId1014" Type="http://schemas.openxmlformats.org/officeDocument/2006/relationships/hyperlink" Target="https://github.com/henok2159/Competative-Programming/blob/main/mergeKList.java" TargetMode="External"/><Relationship Id="rId1004" Type="http://schemas.openxmlformats.org/officeDocument/2006/relationships/hyperlink" Target="https://github.com/YasubGetu/Competitive-programming/blob/main/findMinArrowShots.py" TargetMode="External"/><Relationship Id="rId1246" Type="http://schemas.openxmlformats.org/officeDocument/2006/relationships/hyperlink" Target="https://github.com/semere01/Comptetitive-Programming/blob/main/a2sv-comminity-progress/Heaps/1642-furthest-building-you-can-reach.py" TargetMode="External"/><Relationship Id="rId1005" Type="http://schemas.openxmlformats.org/officeDocument/2006/relationships/hyperlink" Target="https://github.com/YasubGetu/Competitive-programming/blob/main/powerWolking.py" TargetMode="External"/><Relationship Id="rId1247" Type="http://schemas.openxmlformats.org/officeDocument/2006/relationships/hyperlink" Target="https://github.com/semere01/Comptetitive-Programming/blob/main/a2sv-comminity-progress/Heaps/295-find-median-from-data-stream.py" TargetMode="External"/><Relationship Id="rId1006" Type="http://schemas.openxmlformats.org/officeDocument/2006/relationships/hyperlink" Target="https://github.com/YasubGetu/Competitive-programming/blob/main/moreRAM.py" TargetMode="External"/><Relationship Id="rId1248" Type="http://schemas.openxmlformats.org/officeDocument/2006/relationships/hyperlink" Target="https://github.com/semere01/Comptetitive-Programming/blob/main/a2sv-comminity-progress/Two%20Pointers/boats-to-save-people.py" TargetMode="External"/><Relationship Id="rId1007" Type="http://schemas.openxmlformats.org/officeDocument/2006/relationships/hyperlink" Target="https://github.com/YasubGetu/Competitive-programming/blob/main/qualityvsquantity.py" TargetMode="External"/><Relationship Id="rId1249" Type="http://schemas.openxmlformats.org/officeDocument/2006/relationships/hyperlink" Target="https://github.com/semere01/Comptetitive-Programming/blob/main/a2sv-converts-progress/greedy/break-palindrome.py" TargetMode="External"/><Relationship Id="rId1008" Type="http://schemas.openxmlformats.org/officeDocument/2006/relationships/hyperlink" Target="https://github.com/YasubGetu/Competitive-programming/blob/main/findMinArrowShots.py" TargetMode="External"/><Relationship Id="rId1009" Type="http://schemas.openxmlformats.org/officeDocument/2006/relationships/hyperlink" Target="https://github.com/YasubGetu/Competitive-programming/blob/main/candy.py" TargetMode="External"/><Relationship Id="rId415" Type="http://schemas.openxmlformats.org/officeDocument/2006/relationships/hyperlink" Target="https://github.com/kaleabe-n/A2SV/blob/main/minesweeper.py" TargetMode="External"/><Relationship Id="rId657" Type="http://schemas.openxmlformats.org/officeDocument/2006/relationships/hyperlink" Target="https://github.com/beimnet777/A2SV/blob/main/Minimum%20Number%20of%20Arrows%20to%20Burst%20Balloons.py" TargetMode="External"/><Relationship Id="rId899" Type="http://schemas.openxmlformats.org/officeDocument/2006/relationships/hyperlink" Target="https://github.com/MuleHakim/Competitive-Programming-A2SV/blob/main/692-top-k-frequent-words/692-top-k-frequent-words.py" TargetMode="External"/><Relationship Id="rId414" Type="http://schemas.openxmlformats.org/officeDocument/2006/relationships/hyperlink" Target="https://github.com/kaleabe-n/A2SV/blob/main/surrounded%20regions.py" TargetMode="External"/><Relationship Id="rId656" Type="http://schemas.openxmlformats.org/officeDocument/2006/relationships/hyperlink" Target="https://github.com/beimnet777/A2SV/blob/main/Quality%20vs%20Quantity.py" TargetMode="External"/><Relationship Id="rId898" Type="http://schemas.openxmlformats.org/officeDocument/2006/relationships/hyperlink" Target="https://github.com/MuleHakim/Competitive-Programming-A2SV/blob/main/topKFrequent.py" TargetMode="External"/><Relationship Id="rId413" Type="http://schemas.openxmlformats.org/officeDocument/2006/relationships/hyperlink" Target="https://github.com/kaleabe-n/A2SV/blob/main/max%20area%20of%20island.py" TargetMode="External"/><Relationship Id="rId655" Type="http://schemas.openxmlformats.org/officeDocument/2006/relationships/hyperlink" Target="https://github.com/beimnet777/A2SV/blob/main/Downlaod_more_ram.py" TargetMode="External"/><Relationship Id="rId897" Type="http://schemas.openxmlformats.org/officeDocument/2006/relationships/hyperlink" Target="https://github.com/MuleHakim/Competitive-Programming-A2SV/blob/main/703-kth-largest-element-in-a-stream/703-kth-largest-element-in-a-stream.py" TargetMode="External"/><Relationship Id="rId412" Type="http://schemas.openxmlformats.org/officeDocument/2006/relationships/hyperlink" Target="https://github.com/kaleabe-n/A2SV/blob/main/sum%20of%20nodes%20with%20even-valued%20grandparent.py" TargetMode="External"/><Relationship Id="rId654" Type="http://schemas.openxmlformats.org/officeDocument/2006/relationships/hyperlink" Target="https://github.com/beimnet777/A2SV/blob/main/Minimum%20Number%20of%20Arrows%20to%20Burst%20Balloons.py" TargetMode="External"/><Relationship Id="rId896" Type="http://schemas.openxmlformats.org/officeDocument/2006/relationships/hyperlink" Target="https://github.com/MuleHakim/Competitive-Programming-A2SV/blob/main/heap.py" TargetMode="External"/><Relationship Id="rId419" Type="http://schemas.openxmlformats.org/officeDocument/2006/relationships/hyperlink" Target="https://github.com/kaleabe-n/A2SV/blob/main/symmetric%20tree.py" TargetMode="External"/><Relationship Id="rId418" Type="http://schemas.openxmlformats.org/officeDocument/2006/relationships/hyperlink" Target="https://github.com/kaleabe-n/A2SV/blob/main/recover%20binary%20search%20tree.py" TargetMode="External"/><Relationship Id="rId417" Type="http://schemas.openxmlformats.org/officeDocument/2006/relationships/hyperlink" Target="https://github.com/kaleabe-n/A2SV/blob/main/lowest%20common%20ancestor%20of%20deepest%20leaves.py" TargetMode="External"/><Relationship Id="rId659" Type="http://schemas.openxmlformats.org/officeDocument/2006/relationships/hyperlink" Target="https://github.com/Biruk-Tassew/A2SV_leetcode_practice/blob/main/703_Kth_Largest_Element_in_a_Stream/703_Kth_Largest_Element_in_a_Stream.py" TargetMode="External"/><Relationship Id="rId416" Type="http://schemas.openxmlformats.org/officeDocument/2006/relationships/hyperlink" Target="https://github.com/kaleabe-n/A2SV/blob/main/number%20of%20enclaves.py" TargetMode="External"/><Relationship Id="rId658" Type="http://schemas.openxmlformats.org/officeDocument/2006/relationships/hyperlink" Target="https://github.com/Biruk-Tassew/A2SV_leetcode_practice/blob/main/Heap_Sort/Heap_Sort.py" TargetMode="External"/><Relationship Id="rId891" Type="http://schemas.openxmlformats.org/officeDocument/2006/relationships/hyperlink" Target="https://github.com/duressaJemal/Competitive-Programming/blob/main/leetcode/637.%20Average%20of%20Levels%20in%20Binary%20Tree.py" TargetMode="External"/><Relationship Id="rId890" Type="http://schemas.openxmlformats.org/officeDocument/2006/relationships/hyperlink" Target="https://github.com/duressaJemal/Competitive-Programming/blob/main/leetcode/101.%20Symmetric%20Tree.py" TargetMode="External"/><Relationship Id="rId1240" Type="http://schemas.openxmlformats.org/officeDocument/2006/relationships/hyperlink" Target="https://github.com/semere01/Comptetitive-Programming/blob/main/a2sv-comminity-progress/Heaps/703-kth-largest-element-in-a-stream.py" TargetMode="External"/><Relationship Id="rId1241" Type="http://schemas.openxmlformats.org/officeDocument/2006/relationships/hyperlink" Target="https://github.com/semere01/Comptetitive-Programming/blob/main/a2sv-comminity-progress/Heaps/347-top-k-frequent-elements.py" TargetMode="External"/><Relationship Id="rId411" Type="http://schemas.openxmlformats.org/officeDocument/2006/relationships/hyperlink" Target="https://github.com/kaleabe-n/A2SV/blob/main/number%20of%20provinces.py" TargetMode="External"/><Relationship Id="rId653" Type="http://schemas.openxmlformats.org/officeDocument/2006/relationships/hyperlink" Target="https://github.com/beimnet777/A2SV/commit/586b438c00948dda33062e17ae6dad7fd7882be9" TargetMode="External"/><Relationship Id="rId895" Type="http://schemas.openxmlformats.org/officeDocument/2006/relationships/hyperlink" Target="https://github.com/duressaJemal/Competitive-Programming/blob/main/leetcode/778.%20Swim%20in%20Rising%20Water.py" TargetMode="External"/><Relationship Id="rId1000" Type="http://schemas.openxmlformats.org/officeDocument/2006/relationships/hyperlink" Target="https://github.com/YasubGetu/Competitive-programming/blob/main/breakPalindrome.py" TargetMode="External"/><Relationship Id="rId1242" Type="http://schemas.openxmlformats.org/officeDocument/2006/relationships/hyperlink" Target="https://github.com/semere01/Comptetitive-Programming/blob/main/a2sv-comminity-progress/Heaps/692-top-k-frequent-words.py" TargetMode="External"/><Relationship Id="rId410" Type="http://schemas.openxmlformats.org/officeDocument/2006/relationships/hyperlink" Target="https://github.com/kaleabe-n/A2SV/blob/main/employee%20importance.py" TargetMode="External"/><Relationship Id="rId652" Type="http://schemas.openxmlformats.org/officeDocument/2006/relationships/hyperlink" Target="https://github.com/beimnet777/A2SV/commit/c8ddf42afd332998128226dc3181095f19918908" TargetMode="External"/><Relationship Id="rId894" Type="http://schemas.openxmlformats.org/officeDocument/2006/relationships/hyperlink" Target="https://github.com/duressaJemal/Competitive-Programming/blob/main/leetcode/1306.%20Jump%20Game%20III.py" TargetMode="External"/><Relationship Id="rId1001" Type="http://schemas.openxmlformats.org/officeDocument/2006/relationships/hyperlink" Target="https://github.com/YasubGetu/Competitive-programming/blob/main/Dota2Senate.py" TargetMode="External"/><Relationship Id="rId1243" Type="http://schemas.openxmlformats.org/officeDocument/2006/relationships/hyperlink" Target="https://github.com/semere01/Comptetitive-Programming/blob/main/a2sv-comminity-progress/Heaps/1046-last-stone-weight.py" TargetMode="External"/><Relationship Id="rId651" Type="http://schemas.openxmlformats.org/officeDocument/2006/relationships/hyperlink" Target="https://github.com/beimnet777/A2SV/blob/main/Break%20a%20Palindrome.py" TargetMode="External"/><Relationship Id="rId893" Type="http://schemas.openxmlformats.org/officeDocument/2006/relationships/hyperlink" Target="https://github.com/duressaJemal/Competitive-Programming/blob/main/leetcode/103.%20Binary%20Tree%20Zigzag%20Level%20Order%20Traversal.py" TargetMode="External"/><Relationship Id="rId1002" Type="http://schemas.openxmlformats.org/officeDocument/2006/relationships/hyperlink" Target="https://github.com/YasubGetu/Competitive-programming/blob/main/removeDuplicateLetters.py" TargetMode="External"/><Relationship Id="rId1244" Type="http://schemas.openxmlformats.org/officeDocument/2006/relationships/hyperlink" Target="https://github.com/semere01/Comptetitive-Programming/blob/main/a2sv-comminity-progress/Heaps/215-kth-largest-element-in-an-array.py" TargetMode="External"/><Relationship Id="rId650" Type="http://schemas.openxmlformats.org/officeDocument/2006/relationships/hyperlink" Target="https://github.com/beimnet777/A2SV/commit/d5a87348117f5ec4f43d953e65dd4f2bc0cea74e" TargetMode="External"/><Relationship Id="rId892" Type="http://schemas.openxmlformats.org/officeDocument/2006/relationships/hyperlink" Target="https://github.com/duressaJemal/Competitive-Programming/blob/main/leetcode/994.%20Rotting%20Oranges.py" TargetMode="External"/><Relationship Id="rId1003" Type="http://schemas.openxmlformats.org/officeDocument/2006/relationships/hyperlink" Target="https://github.com/YasubGetu/Competitive-programming/blob/main/smallestRangeII.py" TargetMode="External"/><Relationship Id="rId1245" Type="http://schemas.openxmlformats.org/officeDocument/2006/relationships/hyperlink" Target="https://github.com/semere01/Comptetitive-Programming/blob/main/a2sv-comminity-progress/Heaps/378-kth-smallest-element-in-a-sorted-matrix.py" TargetMode="External"/><Relationship Id="rId1037" Type="http://schemas.openxmlformats.org/officeDocument/2006/relationships/hyperlink" Target="https://github.com/henok2159/Competative-Programming/tree/main/101-symmetric-tree" TargetMode="External"/><Relationship Id="rId1038" Type="http://schemas.openxmlformats.org/officeDocument/2006/relationships/hyperlink" Target="https://github.com/henok2159/Competative-Programming/tree/main/637-average-of-levels-in-binary-tree" TargetMode="External"/><Relationship Id="rId1039" Type="http://schemas.openxmlformats.org/officeDocument/2006/relationships/hyperlink" Target="https://github.com/henok2159/Competative-Programming/tree/main/994-rotting-oranges" TargetMode="External"/><Relationship Id="rId206" Type="http://schemas.openxmlformats.org/officeDocument/2006/relationships/hyperlink" Target="https://github.com/Daniel-W1/Competitive-Programming/blob/main/23-merge-k-sorted-lists/23-merge-k-sorted-lists.py" TargetMode="External"/><Relationship Id="rId448" Type="http://schemas.openxmlformats.org/officeDocument/2006/relationships/hyperlink" Target="https://github.com/ben-on/A2SV/blob/main/ramp%20up/33.%20Search%20in%20Rotated%20Sorted%20Array.py" TargetMode="External"/><Relationship Id="rId205" Type="http://schemas.openxmlformats.org/officeDocument/2006/relationships/hyperlink" Target="https://github.com/Daniel-W1/Competitive-Programming/blob/main/692-top-k-frequent-words/692-top-k-frequent-words.py" TargetMode="External"/><Relationship Id="rId447" Type="http://schemas.openxmlformats.org/officeDocument/2006/relationships/hyperlink" Target="https://github.com/ben-on/A2SV/blob/main/ramp%20up/668.%20Kth%20Smallest%20Number%20in%20Multiplication%20Table.py" TargetMode="External"/><Relationship Id="rId689" Type="http://schemas.openxmlformats.org/officeDocument/2006/relationships/hyperlink" Target="https://github.com/Biruk-Tassew/A2SV_leetcode_practice/blob/main/529_Minesweeper/529_Minesweeper.py" TargetMode="External"/><Relationship Id="rId204" Type="http://schemas.openxmlformats.org/officeDocument/2006/relationships/hyperlink" Target="https://github.com/Daniel-W1/Competitive-Programming/blob/main/347-top-k-frequent-elements/347-top-k-frequent-elements.py" TargetMode="External"/><Relationship Id="rId446" Type="http://schemas.openxmlformats.org/officeDocument/2006/relationships/hyperlink" Target="https://github.com/ben-on/A2SV/blob/main/ramp%20up/287.%20Find%20the%20Duplicate%20Number.py" TargetMode="External"/><Relationship Id="rId688" Type="http://schemas.openxmlformats.org/officeDocument/2006/relationships/hyperlink" Target="https://github.com/Biruk-Tassew/A2SV_leetcode_practice/blob/main/130_Surrounded_Regions/130_Surrounded_Regions.py" TargetMode="External"/><Relationship Id="rId203" Type="http://schemas.openxmlformats.org/officeDocument/2006/relationships/hyperlink" Target="https://github.com/Daniel-W1/Competitive-Programming/blob/main/703-kth-largest-element-in-a-stream/703-kth-largest-element-in-a-stream.py" TargetMode="External"/><Relationship Id="rId445" Type="http://schemas.openxmlformats.org/officeDocument/2006/relationships/hyperlink" Target="https://github.com/ben-on/A2SV/blob/main/ramp%20up/1011.%20Capacity%20To%20Ship%20Packages%20Within%20D%20Days.py" TargetMode="External"/><Relationship Id="rId687" Type="http://schemas.openxmlformats.org/officeDocument/2006/relationships/hyperlink" Target="https://github.com/Biruk-Tassew/A2SV_leetcode_practice/blob/main/695_Max_Area_of_Island/695_Max_Area_of_Island.py" TargetMode="External"/><Relationship Id="rId209" Type="http://schemas.openxmlformats.org/officeDocument/2006/relationships/hyperlink" Target="https://github.com/Daniel-W1/Competitive-Programming/blob/main/378-kth-smallest-element-in-a-sorted-matrix/378-kth-smallest-element-in-a-sorted-matrix.py" TargetMode="External"/><Relationship Id="rId208" Type="http://schemas.openxmlformats.org/officeDocument/2006/relationships/hyperlink" Target="https://github.com/Daniel-W1/Competitive-Programming/blob/main/215-kth-largest-element-in-an-array/215-kth-largest-element-in-an-array.py" TargetMode="External"/><Relationship Id="rId207" Type="http://schemas.openxmlformats.org/officeDocument/2006/relationships/hyperlink" Target="https://github.com/Daniel-W1/Competitive-Programming/blob/main/1046-last-stone-weight/1046-last-stone-weight.py" TargetMode="External"/><Relationship Id="rId449" Type="http://schemas.openxmlformats.org/officeDocument/2006/relationships/hyperlink" Target="https://github.com/ben-on/A2SV/blob/main/ramp%20up/74.%20Search%20a%202D%20Matrix.py" TargetMode="External"/><Relationship Id="rId440" Type="http://schemas.openxmlformats.org/officeDocument/2006/relationships/hyperlink" Target="https://github.com/ben-on/A2SV/blob/main/ramp%20up/1351.%20Count%20Negative%20Numbers%20in%20a%20Sorted%20Matrix.py" TargetMode="External"/><Relationship Id="rId682" Type="http://schemas.openxmlformats.org/officeDocument/2006/relationships/hyperlink" Target="https://github.com/Biruk-Tassew/A2SV_leetcode_practice/blob/main/559_Maximum_Depth_of_N-ary_Tree/559_Maximum_Depth_of_N-ary_Tree.py" TargetMode="External"/><Relationship Id="rId681" Type="http://schemas.openxmlformats.org/officeDocument/2006/relationships/hyperlink" Target="https://github.com/Biruk-Tassew/A2SV_leetcode_practice/blob/main/112_Path_Sum/112_Path_Sum.py" TargetMode="External"/><Relationship Id="rId1030" Type="http://schemas.openxmlformats.org/officeDocument/2006/relationships/hyperlink" Target="https://github.com/henok2159/Competative-Programming/tree/main/547-number-of-provinces" TargetMode="External"/><Relationship Id="rId680" Type="http://schemas.openxmlformats.org/officeDocument/2006/relationships/hyperlink" Target="https://github.com/Biruk-Tassew/A2SV_leetcode_practice/blob/main/733_Flood_Fill/733_Flood_Fill.py" TargetMode="External"/><Relationship Id="rId1031" Type="http://schemas.openxmlformats.org/officeDocument/2006/relationships/hyperlink" Target="https://github.com/henok2159/Competative-Programming/tree/main/1315-sum-of-nodes-with-even-valued-grandparent" TargetMode="External"/><Relationship Id="rId1032" Type="http://schemas.openxmlformats.org/officeDocument/2006/relationships/hyperlink" Target="https://github.com/henok2159/Competative-Programming/tree/main/695-max-area-of-island" TargetMode="External"/><Relationship Id="rId202" Type="http://schemas.openxmlformats.org/officeDocument/2006/relationships/hyperlink" Target="https://github.com/Daniel-W1/Competitive-Programming/blob/main/Heap%20sort" TargetMode="External"/><Relationship Id="rId444" Type="http://schemas.openxmlformats.org/officeDocument/2006/relationships/hyperlink" Target="https://github.com/ben-on/A2SV/blob/main/ramp%20up/911.%20Online%20Election.py" TargetMode="External"/><Relationship Id="rId686" Type="http://schemas.openxmlformats.org/officeDocument/2006/relationships/hyperlink" Target="https://github.com/Biruk-Tassew/A2SV_leetcode_practice/blob/main/1315_Sum_of_Nodes_with_Even-Valued_Grandparent/1315_Sum_of_Nodes_with_Even-Valued_Grandparent.py" TargetMode="External"/><Relationship Id="rId1033" Type="http://schemas.openxmlformats.org/officeDocument/2006/relationships/hyperlink" Target="https://github.com/henok2159/Competative-Programming/tree/main/130-surrounded-regions" TargetMode="External"/><Relationship Id="rId201" Type="http://schemas.openxmlformats.org/officeDocument/2006/relationships/hyperlink" Target="https://github.com/Naboni/Competitive-Programming/blob/master/Week%2012/PowerWalking.py" TargetMode="External"/><Relationship Id="rId443" Type="http://schemas.openxmlformats.org/officeDocument/2006/relationships/hyperlink" Target="https://github.com/ben-on/A2SV/blob/main/ramp%20up/1283.%20Find%20the%20Smallest%20Divisor%20Given%20a%20Threshold.py" TargetMode="External"/><Relationship Id="rId685" Type="http://schemas.openxmlformats.org/officeDocument/2006/relationships/hyperlink" Target="https://github.com/Biruk-Tassew/A2SV_leetcode_practice/blob/main/547_Number_of_Provinces/547_Number_of_Provinces.py" TargetMode="External"/><Relationship Id="rId1034" Type="http://schemas.openxmlformats.org/officeDocument/2006/relationships/hyperlink" Target="https://github.com/henok2159/Competative-Programming/tree/main/1020-number-of-enclaves" TargetMode="External"/><Relationship Id="rId200" Type="http://schemas.openxmlformats.org/officeDocument/2006/relationships/hyperlink" Target="https://github.com/Naboni/Competitive-Programming/blob/master/Week%2012/findMinArrowShots.py" TargetMode="External"/><Relationship Id="rId442" Type="http://schemas.openxmlformats.org/officeDocument/2006/relationships/hyperlink" Target="https://github.com/ben-on/A2SV/blob/main/ramp%20up/275.%20H-Index%20II.py" TargetMode="External"/><Relationship Id="rId684" Type="http://schemas.openxmlformats.org/officeDocument/2006/relationships/hyperlink" Target="https://github.com/Biruk-Tassew/A2SV_leetcode_practice/blob/main/690_Employee_Importance/690_Employee_Importance.py" TargetMode="External"/><Relationship Id="rId1035" Type="http://schemas.openxmlformats.org/officeDocument/2006/relationships/hyperlink" Target="https://github.com/henok2159/Competative-Programming/commit/b31bb7103f0bb96e4c38e931c841c07d4afe4cfa" TargetMode="External"/><Relationship Id="rId441" Type="http://schemas.openxmlformats.org/officeDocument/2006/relationships/hyperlink" Target="https://github.com/ben-on/A2SV/blob/main/ramp%20up/34.%20Find%20First%20and%20Last%20Position%20of%20Element%20in%20Sorted%20Array.py" TargetMode="External"/><Relationship Id="rId683" Type="http://schemas.openxmlformats.org/officeDocument/2006/relationships/hyperlink" Target="https://github.com/Biruk-Tassew/A2SV_leetcode_practice/blob/main/563_Binary_Tree_Tilt/563_Binary_Tree_Tilt.py" TargetMode="External"/><Relationship Id="rId1036" Type="http://schemas.openxmlformats.org/officeDocument/2006/relationships/hyperlink" Target="https://github.com/henok2159/Competative-Programming/tree/main/99-recover-binary-search-tree" TargetMode="External"/><Relationship Id="rId1026" Type="http://schemas.openxmlformats.org/officeDocument/2006/relationships/hyperlink" Target="https://github.com/henok2159/Competative-Programming/tree/main/112-path-sum" TargetMode="External"/><Relationship Id="rId1027" Type="http://schemas.openxmlformats.org/officeDocument/2006/relationships/hyperlink" Target="https://github.com/henok2159/Competative-Programming/tree/main/559-maximum-depth-of-n-ary-tree" TargetMode="External"/><Relationship Id="rId1028" Type="http://schemas.openxmlformats.org/officeDocument/2006/relationships/hyperlink" Target="https://github.com/henok2159/Competative-Programming/tree/main/563-binary-tree-tilt" TargetMode="External"/><Relationship Id="rId1029" Type="http://schemas.openxmlformats.org/officeDocument/2006/relationships/hyperlink" Target="https://github.com/henok2159/Competative-Programming/tree/main/690-employee-importance" TargetMode="External"/><Relationship Id="rId437" Type="http://schemas.openxmlformats.org/officeDocument/2006/relationships/hyperlink" Target="https://github.com/ben-on/A2SV/blob/main/295.%20Find%20Median%20from%20Data%20Stream.py" TargetMode="External"/><Relationship Id="rId679" Type="http://schemas.openxmlformats.org/officeDocument/2006/relationships/hyperlink" Target="https://github.com/Biruk-Tassew/A2SV_leetcode_practice/blob/main/2187_Minimum_Time_to_Complete_Trips/2187_Minimum_Time_to_Complete_Trips.py" TargetMode="External"/><Relationship Id="rId436" Type="http://schemas.openxmlformats.org/officeDocument/2006/relationships/hyperlink" Target="https://github.com/ben-on/A2SV/blob/main/1642.%20Furthest%20Building%20You%20Can%20Reach.py" TargetMode="External"/><Relationship Id="rId678" Type="http://schemas.openxmlformats.org/officeDocument/2006/relationships/hyperlink" Target="https://github.com/Biruk-Tassew/A2SV_leetcode_practice/blob/main/74_Search_a_2D_Matrix/74_Search_a_2D_Matrix.py" TargetMode="External"/><Relationship Id="rId435" Type="http://schemas.openxmlformats.org/officeDocument/2006/relationships/hyperlink" Target="https://github.com/ben-on/A2SV/blob/main/378.%20Kth%20Smallest%20Element%20in%20a%20Sorted%20Matrix.py" TargetMode="External"/><Relationship Id="rId677" Type="http://schemas.openxmlformats.org/officeDocument/2006/relationships/hyperlink" Target="https://github.com/Biruk-Tassew/A2SV_leetcode_practice/blob/main/33_Search_in_Rotated_Sorted_Array/33_Search_in_Rotated_Sorted_Array.py" TargetMode="External"/><Relationship Id="rId434" Type="http://schemas.openxmlformats.org/officeDocument/2006/relationships/hyperlink" Target="https://github.com/ben-on/A2SV/blob/main/215.%20Kth%20Largest%20Element%20in%20an%20Array.py" TargetMode="External"/><Relationship Id="rId676" Type="http://schemas.openxmlformats.org/officeDocument/2006/relationships/hyperlink" Target="https://github.com/Biruk-Tassew/A2SV_leetcode_practice/blob/main/287_Find_the_Duplicate_Number/287_Find_the_Duplicate_Number.py" TargetMode="External"/><Relationship Id="rId439" Type="http://schemas.openxmlformats.org/officeDocument/2006/relationships/hyperlink" Target="https://github.com/ben-on/A2SV/blob/main/ramp%20up/1237.%20Find%20Positive%20Integer%20Solution%20for%20a%20Given%20Equation.py" TargetMode="External"/><Relationship Id="rId438" Type="http://schemas.openxmlformats.org/officeDocument/2006/relationships/hyperlink" Target="https://github.com/ben-on/A2SV/blob/main/ramp%20up/278.%20First%20Bad%20Version.py" TargetMode="External"/><Relationship Id="rId671" Type="http://schemas.openxmlformats.org/officeDocument/2006/relationships/hyperlink" Target="https://github.com/Biruk-Tassew/A2SV_leetcode_practice/blob/main/34_Find_First_and_Last_Position_of_Element_in_Sorted_Array/34_Find_First_and_Last_Position_of_Element_in_Sorted_Array.py" TargetMode="External"/><Relationship Id="rId670" Type="http://schemas.openxmlformats.org/officeDocument/2006/relationships/hyperlink" Target="https://github.com/Biruk-Tassew/A2SV_leetcode_practice/blob/main/1351_Count_Negative_Numbers_in_a_Sorted_Matrix/1351_Count_Negative_Numbers_in_a_Sorted_Matrix.py" TargetMode="External"/><Relationship Id="rId1020" Type="http://schemas.openxmlformats.org/officeDocument/2006/relationships/hyperlink" Target="https://github.com/henok2159/Competative-Programming/tree/main/1351-count-negative-numbers-in-a-sorted-matrix" TargetMode="External"/><Relationship Id="rId1021" Type="http://schemas.openxmlformats.org/officeDocument/2006/relationships/hyperlink" Target="https://github.com/henok2159/Competative-Programming/tree/main/34-find-first-and-last-position-of-element-in-sorted-array" TargetMode="External"/><Relationship Id="rId433" Type="http://schemas.openxmlformats.org/officeDocument/2006/relationships/hyperlink" Target="https://github.com/ben-on/A2SV/blob/main/1046.%20Last%20Stone%20Weight.py" TargetMode="External"/><Relationship Id="rId675" Type="http://schemas.openxmlformats.org/officeDocument/2006/relationships/hyperlink" Target="https://github.com/Biruk-Tassew/A2SV_leetcode_practice/blob/main/1011_Capacity_To_Ship_Packages_Within_D_Days/1011_Capacity_To_Ship_Packages_Within_D_Days.py" TargetMode="External"/><Relationship Id="rId1022" Type="http://schemas.openxmlformats.org/officeDocument/2006/relationships/hyperlink" Target="https://github.com/henok2159/Competative-Programming/tree/main/275-h-index-ii" TargetMode="External"/><Relationship Id="rId432" Type="http://schemas.openxmlformats.org/officeDocument/2006/relationships/hyperlink" Target="https://github.com/ben-on/A2SV/blob/main/23.%20Merge%20k%20Sorted%20Lists.py" TargetMode="External"/><Relationship Id="rId674" Type="http://schemas.openxmlformats.org/officeDocument/2006/relationships/hyperlink" Target="https://github.com/Biruk-Tassew/A2SV_leetcode_practice/blob/main/911_Online_Election/911_Online_Election.py" TargetMode="External"/><Relationship Id="rId1023" Type="http://schemas.openxmlformats.org/officeDocument/2006/relationships/hyperlink" Target="https://github.com/henok2159/Competative-Programming/tree/main/1283-find-the-smallest-divisor-given-a-threshold" TargetMode="External"/><Relationship Id="rId431" Type="http://schemas.openxmlformats.org/officeDocument/2006/relationships/hyperlink" Target="https://github.com/ben-on/A2SV/blob/main/692.%20Top%20K%20Frequent%20Words.py" TargetMode="External"/><Relationship Id="rId673" Type="http://schemas.openxmlformats.org/officeDocument/2006/relationships/hyperlink" Target="https://github.com/Biruk-Tassew/A2SV_leetcode_practice/blob/main/1283_Find_the_Smallest_Divisor_Given_a_Threshold/1283_Find_the_Smallest_Divisor_Given_a_Threshold.py" TargetMode="External"/><Relationship Id="rId1024" Type="http://schemas.openxmlformats.org/officeDocument/2006/relationships/hyperlink" Target="https://github.com/henok2159/Competative-Programming/tree/main/911-online-election" TargetMode="External"/><Relationship Id="rId430" Type="http://schemas.openxmlformats.org/officeDocument/2006/relationships/hyperlink" Target="https://github.com/ben-on/A2SV/blob/main/347.%20Top%20K%20Frequent%20Elements(heap).py" TargetMode="External"/><Relationship Id="rId672" Type="http://schemas.openxmlformats.org/officeDocument/2006/relationships/hyperlink" Target="https://github.com/Biruk-Tassew/A2SV_leetcode_practice/blob/main/275_H-Index_II/275_H-Index_II.py" TargetMode="External"/><Relationship Id="rId1025" Type="http://schemas.openxmlformats.org/officeDocument/2006/relationships/hyperlink" Target="https://github.com/henok2159/Competative-Programming/tree/main/733-flood-fil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Maruf-S/" TargetMode="External"/><Relationship Id="rId2" Type="http://schemas.openxmlformats.org/officeDocument/2006/relationships/hyperlink" Target="https://www.hackerrank.com/sherefamaruf" TargetMode="External"/><Relationship Id="rId3" Type="http://schemas.openxmlformats.org/officeDocument/2006/relationships/hyperlink" Target="https://github.com/Maruf-S/" TargetMode="External"/><Relationship Id="rId4" Type="http://schemas.openxmlformats.org/officeDocument/2006/relationships/hyperlink" Target="https://codeforces.com/profile/Maruf-s" TargetMode="External"/><Relationship Id="rId9" Type="http://schemas.openxmlformats.org/officeDocument/2006/relationships/hyperlink" Target="https://codeforces.com/profile/tamnahom7" TargetMode="External"/><Relationship Id="rId5" Type="http://schemas.openxmlformats.org/officeDocument/2006/relationships/hyperlink" Target="https://docs.google.com/document/d/1ZlNfXZqmdOV50EVq347C6JVqaxufbYXyiRWGbSGK_aE/edit?usp=sharing" TargetMode="External"/><Relationship Id="rId6" Type="http://schemas.openxmlformats.org/officeDocument/2006/relationships/hyperlink" Target="https://leetcode.com/nahomn7/" TargetMode="External"/><Relationship Id="rId7" Type="http://schemas.openxmlformats.org/officeDocument/2006/relationships/hyperlink" Target="https://www.hackerrank.com/nahomn7" TargetMode="External"/><Relationship Id="rId8" Type="http://schemas.openxmlformats.org/officeDocument/2006/relationships/hyperlink" Target="https://github.com/Nah7wzy" TargetMode="External"/><Relationship Id="rId40" Type="http://schemas.openxmlformats.org/officeDocument/2006/relationships/hyperlink" Target="https://t.me/KaleabeNE" TargetMode="External"/><Relationship Id="rId42" Type="http://schemas.openxmlformats.org/officeDocument/2006/relationships/hyperlink" Target="https://leetcode.com/kaleabe-n/" TargetMode="External"/><Relationship Id="rId41" Type="http://schemas.openxmlformats.org/officeDocument/2006/relationships/hyperlink" Target="https://www.canva.com/design/DAE8SzyU1zA/9sBavaePVuxAsI0IClWCxQ/view?utm_content=DAE8SzyU1zA&amp;utm_campaign=designshare&amp;utm_medium=link2&amp;utm_source=sharebutton" TargetMode="External"/><Relationship Id="rId44" Type="http://schemas.openxmlformats.org/officeDocument/2006/relationships/hyperlink" Target="https://github.com/kaleabe-n" TargetMode="External"/><Relationship Id="rId43" Type="http://schemas.openxmlformats.org/officeDocument/2006/relationships/hyperlink" Target="https://www.hackerrank.com/nkaleabe001" TargetMode="External"/><Relationship Id="rId46" Type="http://schemas.openxmlformats.org/officeDocument/2006/relationships/hyperlink" Target="https://docs.google.com/document/d/1D-bcSLX33qZ8JjTuuQSGK1qBd9hySUHh5-IZR1rGcvs/edit?usp=sharing" TargetMode="External"/><Relationship Id="rId45" Type="http://schemas.openxmlformats.org/officeDocument/2006/relationships/hyperlink" Target="https://codeforces.com/profile/Kaleabe" TargetMode="External"/><Relationship Id="rId48" Type="http://schemas.openxmlformats.org/officeDocument/2006/relationships/hyperlink" Target="https://www.hackerrank.com/hordofahaile7" TargetMode="External"/><Relationship Id="rId47" Type="http://schemas.openxmlformats.org/officeDocument/2006/relationships/hyperlink" Target="https://leetcode.com/HaileAdugna/" TargetMode="External"/><Relationship Id="rId49" Type="http://schemas.openxmlformats.org/officeDocument/2006/relationships/hyperlink" Target="https://github.com/haileadugna" TargetMode="External"/><Relationship Id="rId31" Type="http://schemas.openxmlformats.org/officeDocument/2006/relationships/hyperlink" Target="https://leetcode.com/mulukenhakim97/" TargetMode="External"/><Relationship Id="rId30" Type="http://schemas.openxmlformats.org/officeDocument/2006/relationships/hyperlink" Target="https://www.instagram.com/mulehakim" TargetMode="External"/><Relationship Id="rId33" Type="http://schemas.openxmlformats.org/officeDocument/2006/relationships/hyperlink" Target="https://www.instagram.com/ben_oni26/" TargetMode="External"/><Relationship Id="rId32" Type="http://schemas.openxmlformats.org/officeDocument/2006/relationships/hyperlink" Target="https://github.com/MuleHakim" TargetMode="External"/><Relationship Id="rId35" Type="http://schemas.openxmlformats.org/officeDocument/2006/relationships/hyperlink" Target="https://docs.google.com/document/d/1dRMZbRIK_FcJTCcHvua9LDe3YaDHJqbaYY4dbPYLV10/edit?usp=sharing" TargetMode="External"/><Relationship Id="rId34" Type="http://schemas.openxmlformats.org/officeDocument/2006/relationships/hyperlink" Target="https://docs.google.com/document/d/1C8i_kl-obMo3-1OOQbeRnTxcVk6JkwCQFrdpr7N8Oi4/edit?usp=sharing" TargetMode="External"/><Relationship Id="rId37" Type="http://schemas.openxmlformats.org/officeDocument/2006/relationships/hyperlink" Target="https://www.hackerrank.com/biniyamalemu595" TargetMode="External"/><Relationship Id="rId36" Type="http://schemas.openxmlformats.org/officeDocument/2006/relationships/hyperlink" Target="https://leetcode.com/benon/" TargetMode="External"/><Relationship Id="rId39" Type="http://schemas.openxmlformats.org/officeDocument/2006/relationships/hyperlink" Target="https://codeforces.com/profile/biniyamalemu595" TargetMode="External"/><Relationship Id="rId38" Type="http://schemas.openxmlformats.org/officeDocument/2006/relationships/hyperlink" Target="https://github.com/ben-on" TargetMode="External"/><Relationship Id="rId20" Type="http://schemas.openxmlformats.org/officeDocument/2006/relationships/hyperlink" Target="https://github.com/Daniel-W1" TargetMode="External"/><Relationship Id="rId22" Type="http://schemas.openxmlformats.org/officeDocument/2006/relationships/hyperlink" Target="https://leetcode.com/Ermias19/" TargetMode="External"/><Relationship Id="rId21" Type="http://schemas.openxmlformats.org/officeDocument/2006/relationships/hyperlink" Target="https://codeforces.com/profile/damurulife" TargetMode="External"/><Relationship Id="rId24" Type="http://schemas.openxmlformats.org/officeDocument/2006/relationships/hyperlink" Target="https://github.com/ermias19" TargetMode="External"/><Relationship Id="rId23" Type="http://schemas.openxmlformats.org/officeDocument/2006/relationships/hyperlink" Target="https://www.hackerrank.com/ermiasmulu19" TargetMode="External"/><Relationship Id="rId26" Type="http://schemas.openxmlformats.org/officeDocument/2006/relationships/hyperlink" Target="https://leetcode.com/YoniMerk/" TargetMode="External"/><Relationship Id="rId25" Type="http://schemas.openxmlformats.org/officeDocument/2006/relationships/hyperlink" Target="https://codeforces.com/profile/ermias19" TargetMode="External"/><Relationship Id="rId28" Type="http://schemas.openxmlformats.org/officeDocument/2006/relationships/hyperlink" Target="https://github.com/MyoniM" TargetMode="External"/><Relationship Id="rId27" Type="http://schemas.openxmlformats.org/officeDocument/2006/relationships/hyperlink" Target="https://www.hackerrank.com/se_yonatan_merk1" TargetMode="External"/><Relationship Id="rId29" Type="http://schemas.openxmlformats.org/officeDocument/2006/relationships/hyperlink" Target="https://t.me/MuleHakim" TargetMode="External"/><Relationship Id="rId11" Type="http://schemas.openxmlformats.org/officeDocument/2006/relationships/hyperlink" Target="https://www.hackerrank.com/se_naboni_abebe" TargetMode="External"/><Relationship Id="rId10" Type="http://schemas.openxmlformats.org/officeDocument/2006/relationships/hyperlink" Target="https://leetcode.com/Naboni/" TargetMode="External"/><Relationship Id="rId13" Type="http://schemas.openxmlformats.org/officeDocument/2006/relationships/hyperlink" Target="https://codeforces.com/profile/Naboni" TargetMode="External"/><Relationship Id="rId12" Type="http://schemas.openxmlformats.org/officeDocument/2006/relationships/hyperlink" Target="https://github.com/Naboni" TargetMode="External"/><Relationship Id="rId15" Type="http://schemas.openxmlformats.org/officeDocument/2006/relationships/hyperlink" Target="https://www.hackerrank.com/abianamo282" TargetMode="External"/><Relationship Id="rId14" Type="http://schemas.openxmlformats.org/officeDocument/2006/relationships/hyperlink" Target="https://leetcode.com/Abianamo/" TargetMode="External"/><Relationship Id="rId17" Type="http://schemas.openxmlformats.org/officeDocument/2006/relationships/hyperlink" Target="https://codeforces.com/profile/abianamo" TargetMode="External"/><Relationship Id="rId16" Type="http://schemas.openxmlformats.org/officeDocument/2006/relationships/hyperlink" Target="https://github.com/abi26anamo" TargetMode="External"/><Relationship Id="rId19" Type="http://schemas.openxmlformats.org/officeDocument/2006/relationships/hyperlink" Target="https://www.hackerrank.com/wossendaniel7" TargetMode="External"/><Relationship Id="rId18" Type="http://schemas.openxmlformats.org/officeDocument/2006/relationships/hyperlink" Target="https://leetcode.com/Damurulife/" TargetMode="External"/><Relationship Id="rId84" Type="http://schemas.openxmlformats.org/officeDocument/2006/relationships/hyperlink" Target="https://www.hackerrank.com/josephbirara92" TargetMode="External"/><Relationship Id="rId83" Type="http://schemas.openxmlformats.org/officeDocument/2006/relationships/hyperlink" Target="https://leetcode.com/Joseph_birara1/" TargetMode="External"/><Relationship Id="rId86" Type="http://schemas.openxmlformats.org/officeDocument/2006/relationships/hyperlink" Target="https://codeforces.com/profile/joseph-birara" TargetMode="External"/><Relationship Id="rId85" Type="http://schemas.openxmlformats.org/officeDocument/2006/relationships/hyperlink" Target="https://github.com/joseph-birara" TargetMode="External"/><Relationship Id="rId88" Type="http://schemas.openxmlformats.org/officeDocument/2006/relationships/hyperlink" Target="https://leetcode.com/duressaJemal/" TargetMode="External"/><Relationship Id="rId87" Type="http://schemas.openxmlformats.org/officeDocument/2006/relationships/hyperlink" Target="http://duressajemal/" TargetMode="External"/><Relationship Id="rId89" Type="http://schemas.openxmlformats.org/officeDocument/2006/relationships/hyperlink" Target="https://www.hackerrank.com/duressajemal" TargetMode="External"/><Relationship Id="rId80" Type="http://schemas.openxmlformats.org/officeDocument/2006/relationships/hyperlink" Target="https://www.hackerrank.com/yeshiwastikimu0" TargetMode="External"/><Relationship Id="rId82" Type="http://schemas.openxmlformats.org/officeDocument/2006/relationships/hyperlink" Target="https://codeforces.com/profile/yeshiwastikimu0" TargetMode="External"/><Relationship Id="rId81" Type="http://schemas.openxmlformats.org/officeDocument/2006/relationships/hyperlink" Target="https://github.com/YeshiwasT" TargetMode="External"/><Relationship Id="rId73" Type="http://schemas.openxmlformats.org/officeDocument/2006/relationships/hyperlink" Target="https://t.me/saamaso" TargetMode="External"/><Relationship Id="rId72" Type="http://schemas.openxmlformats.org/officeDocument/2006/relationships/hyperlink" Target="https://leetcode.com/Elizura/" TargetMode="External"/><Relationship Id="rId75" Type="http://schemas.openxmlformats.org/officeDocument/2006/relationships/hyperlink" Target="https://www.hackerrank.com/Semir2578" TargetMode="External"/><Relationship Id="rId74" Type="http://schemas.openxmlformats.org/officeDocument/2006/relationships/hyperlink" Target="https://leetcode.com/sam348/" TargetMode="External"/><Relationship Id="rId77" Type="http://schemas.openxmlformats.org/officeDocument/2006/relationships/hyperlink" Target="https://codeforces.com/profile/se348" TargetMode="External"/><Relationship Id="rId76" Type="http://schemas.openxmlformats.org/officeDocument/2006/relationships/hyperlink" Target="https://www.hackerrank.com/Semir2578" TargetMode="External"/><Relationship Id="rId79" Type="http://schemas.openxmlformats.org/officeDocument/2006/relationships/hyperlink" Target="https://leetcode.com/yeshiwas_tikimu/" TargetMode="External"/><Relationship Id="rId78" Type="http://schemas.openxmlformats.org/officeDocument/2006/relationships/hyperlink" Target="https://t.me/Yesltb" TargetMode="External"/><Relationship Id="rId71" Type="http://schemas.openxmlformats.org/officeDocument/2006/relationships/hyperlink" Target="https://codeforces.com/profile/beimnet777" TargetMode="External"/><Relationship Id="rId70" Type="http://schemas.openxmlformats.org/officeDocument/2006/relationships/hyperlink" Target="https://github.com/beimnet777" TargetMode="External"/><Relationship Id="rId62" Type="http://schemas.openxmlformats.org/officeDocument/2006/relationships/hyperlink" Target="https://t.me/Biruktas" TargetMode="External"/><Relationship Id="rId61" Type="http://schemas.openxmlformats.org/officeDocument/2006/relationships/hyperlink" Target="https://codeforces.com/profile/TheMaze" TargetMode="External"/><Relationship Id="rId64" Type="http://schemas.openxmlformats.org/officeDocument/2006/relationships/hyperlink" Target="https://www.hackerrank.com/biruktassew21" TargetMode="External"/><Relationship Id="rId63" Type="http://schemas.openxmlformats.org/officeDocument/2006/relationships/hyperlink" Target="https://leetcode.com/b21/" TargetMode="External"/><Relationship Id="rId66" Type="http://schemas.openxmlformats.org/officeDocument/2006/relationships/hyperlink" Target="https://codeforces.com/profile/Biruktas" TargetMode="External"/><Relationship Id="rId65" Type="http://schemas.openxmlformats.org/officeDocument/2006/relationships/hyperlink" Target="https://github.com/Biruk-Tassew" TargetMode="External"/><Relationship Id="rId68" Type="http://schemas.openxmlformats.org/officeDocument/2006/relationships/hyperlink" Target="https://leetcode.com/beiminet/" TargetMode="External"/><Relationship Id="rId67" Type="http://schemas.openxmlformats.org/officeDocument/2006/relationships/hyperlink" Target="https://t.me/Leg3ndary" TargetMode="External"/><Relationship Id="rId60" Type="http://schemas.openxmlformats.org/officeDocument/2006/relationships/hyperlink" Target="https://github.com/Mussie7" TargetMode="External"/><Relationship Id="rId69" Type="http://schemas.openxmlformats.org/officeDocument/2006/relationships/hyperlink" Target="https://www.hackerrank.com/beimnetbekele123" TargetMode="External"/><Relationship Id="rId51" Type="http://schemas.openxmlformats.org/officeDocument/2006/relationships/hyperlink" Target="https://t.me/night1star" TargetMode="External"/><Relationship Id="rId50" Type="http://schemas.openxmlformats.org/officeDocument/2006/relationships/hyperlink" Target="https://codeforces.com/profile/hordofahaile7" TargetMode="External"/><Relationship Id="rId53" Type="http://schemas.openxmlformats.org/officeDocument/2006/relationships/hyperlink" Target="https://drive.google.com/file/d/1IvSaO2mbDjHfK_c6iMtQWvvjeLIEgs1e/view?usp=sharing" TargetMode="External"/><Relationship Id="rId52" Type="http://schemas.openxmlformats.org/officeDocument/2006/relationships/hyperlink" Target="https://drive.google.com/file/d/1U0-VByniRO9j5AcmsO_zQVleQe-uQrzs/view?usp=sharing" TargetMode="External"/><Relationship Id="rId55" Type="http://schemas.openxmlformats.org/officeDocument/2006/relationships/hyperlink" Target="https://www.hackerrank.com/estifanosbireda" TargetMode="External"/><Relationship Id="rId54" Type="http://schemas.openxmlformats.org/officeDocument/2006/relationships/hyperlink" Target="https://leetcode.com/destifo/" TargetMode="External"/><Relationship Id="rId57" Type="http://schemas.openxmlformats.org/officeDocument/2006/relationships/hyperlink" Target="https://codeforces.com/profile/destifo" TargetMode="External"/><Relationship Id="rId56" Type="http://schemas.openxmlformats.org/officeDocument/2006/relationships/hyperlink" Target="https://github.com/destifo" TargetMode="External"/><Relationship Id="rId59" Type="http://schemas.openxmlformats.org/officeDocument/2006/relationships/hyperlink" Target="https://www.hackerrank.com/mussieasamere7" TargetMode="External"/><Relationship Id="rId58" Type="http://schemas.openxmlformats.org/officeDocument/2006/relationships/hyperlink" Target="https://leetcode.com/muss7/" TargetMode="External"/><Relationship Id="rId107" Type="http://schemas.openxmlformats.org/officeDocument/2006/relationships/hyperlink" Target="https://leetcode.com/yasub/" TargetMode="External"/><Relationship Id="rId106" Type="http://schemas.openxmlformats.org/officeDocument/2006/relationships/hyperlink" Target="https://codeforces.com/profile/kenenisa" TargetMode="External"/><Relationship Id="rId105" Type="http://schemas.openxmlformats.org/officeDocument/2006/relationships/hyperlink" Target="https://github.com/kenenisa" TargetMode="External"/><Relationship Id="rId104" Type="http://schemas.openxmlformats.org/officeDocument/2006/relationships/hyperlink" Target="https://www.hackerrank.com/kenenisaalemayh1" TargetMode="External"/><Relationship Id="rId109" Type="http://schemas.openxmlformats.org/officeDocument/2006/relationships/hyperlink" Target="https://leetcode.com/Bernabas/" TargetMode="External"/><Relationship Id="rId108" Type="http://schemas.openxmlformats.org/officeDocument/2006/relationships/hyperlink" Target="https://codeforces.com/profile/yasubg9" TargetMode="External"/><Relationship Id="rId103" Type="http://schemas.openxmlformats.org/officeDocument/2006/relationships/hyperlink" Target="https://leetcode.com/kenenisa" TargetMode="External"/><Relationship Id="rId102" Type="http://schemas.openxmlformats.org/officeDocument/2006/relationships/hyperlink" Target="https://www.instagram.com/_keni.al/" TargetMode="External"/><Relationship Id="rId101" Type="http://schemas.openxmlformats.org/officeDocument/2006/relationships/hyperlink" Target="https://t.me/keni99" TargetMode="External"/><Relationship Id="rId100" Type="http://schemas.openxmlformats.org/officeDocument/2006/relationships/hyperlink" Target="https://codeforces.com/profile/jenoP" TargetMode="External"/><Relationship Id="rId121" Type="http://schemas.openxmlformats.org/officeDocument/2006/relationships/hyperlink" Target="https://www.github.com/semere01" TargetMode="External"/><Relationship Id="rId120" Type="http://schemas.openxmlformats.org/officeDocument/2006/relationships/hyperlink" Target="https://www.hackerrank.com/semeretereffe02" TargetMode="External"/><Relationship Id="rId123" Type="http://schemas.openxmlformats.org/officeDocument/2006/relationships/drawing" Target="../drawings/drawing2.xml"/><Relationship Id="rId122" Type="http://schemas.openxmlformats.org/officeDocument/2006/relationships/hyperlink" Target="https://codeforces.com/profile/semere" TargetMode="External"/><Relationship Id="rId95" Type="http://schemas.openxmlformats.org/officeDocument/2006/relationships/hyperlink" Target="https://github.com/pm-mth" TargetMode="External"/><Relationship Id="rId94" Type="http://schemas.openxmlformats.org/officeDocument/2006/relationships/hyperlink" Target="https://www.hackerrank.com/merrykayo_mt" TargetMode="External"/><Relationship Id="rId97" Type="http://schemas.openxmlformats.org/officeDocument/2006/relationships/hyperlink" Target="https://leetcode.com/jenoP/" TargetMode="External"/><Relationship Id="rId96" Type="http://schemas.openxmlformats.org/officeDocument/2006/relationships/hyperlink" Target="https://codeforces.com/profile/pmerry" TargetMode="External"/><Relationship Id="rId99" Type="http://schemas.openxmlformats.org/officeDocument/2006/relationships/hyperlink" Target="http://www.github.com/jeno1990" TargetMode="External"/><Relationship Id="rId98" Type="http://schemas.openxmlformats.org/officeDocument/2006/relationships/hyperlink" Target="https://www.hackerrank.com/nigatujeno" TargetMode="External"/><Relationship Id="rId91" Type="http://schemas.openxmlformats.org/officeDocument/2006/relationships/hyperlink" Target="https://codeforces.com/profile/dure" TargetMode="External"/><Relationship Id="rId90" Type="http://schemas.openxmlformats.org/officeDocument/2006/relationships/hyperlink" Target="https://github.com/duressaJemal" TargetMode="External"/><Relationship Id="rId93" Type="http://schemas.openxmlformats.org/officeDocument/2006/relationships/hyperlink" Target="https://leetcode.com/pmerry/" TargetMode="External"/><Relationship Id="rId92" Type="http://schemas.openxmlformats.org/officeDocument/2006/relationships/hyperlink" Target="http://merrykayo.mt/" TargetMode="External"/><Relationship Id="rId118" Type="http://schemas.openxmlformats.org/officeDocument/2006/relationships/hyperlink" Target="https://github.com/nathy-min" TargetMode="External"/><Relationship Id="rId117" Type="http://schemas.openxmlformats.org/officeDocument/2006/relationships/hyperlink" Target="https://leetcode.com/Nathaniel_Minwuyelet/" TargetMode="External"/><Relationship Id="rId116" Type="http://schemas.openxmlformats.org/officeDocument/2006/relationships/hyperlink" Target="https://codeforces.com/profile/HenokM" TargetMode="External"/><Relationship Id="rId115" Type="http://schemas.openxmlformats.org/officeDocument/2006/relationships/hyperlink" Target="https://github.com/henok2159" TargetMode="External"/><Relationship Id="rId119" Type="http://schemas.openxmlformats.org/officeDocument/2006/relationships/hyperlink" Target="https://leetcode.com/Aspiring_Intellect/" TargetMode="External"/><Relationship Id="rId110" Type="http://schemas.openxmlformats.org/officeDocument/2006/relationships/hyperlink" Target="https://www.hackerrank.com/mbernabas1" TargetMode="External"/><Relationship Id="rId114" Type="http://schemas.openxmlformats.org/officeDocument/2006/relationships/hyperlink" Target="https://www.hackerrank.com/mitkuhenok/hackos" TargetMode="External"/><Relationship Id="rId113" Type="http://schemas.openxmlformats.org/officeDocument/2006/relationships/hyperlink" Target="https://leetcode.com/HenokM/" TargetMode="External"/><Relationship Id="rId112" Type="http://schemas.openxmlformats.org/officeDocument/2006/relationships/hyperlink" Target="https://codeforces.com/profile/Bernabas" TargetMode="External"/><Relationship Id="rId111" Type="http://schemas.openxmlformats.org/officeDocument/2006/relationships/hyperlink" Target="https://github.com/Bernabas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eksforgeeks.org/heap-data-structure/" TargetMode="External"/><Relationship Id="rId2" Type="http://schemas.openxmlformats.org/officeDocument/2006/relationships/hyperlink" Target="https://www.freecodecamp.org/news/what-is-binary-search/" TargetMode="External"/><Relationship Id="rId3" Type="http://schemas.openxmlformats.org/officeDocument/2006/relationships/hyperlink" Target="https://docs.google.com/presentation/d/1DP2TQaCaisG8ofvX6StU7BdzVn56bvb8zBqO9opUYto/edit" TargetMode="External"/><Relationship Id="rId4" Type="http://schemas.openxmlformats.org/officeDocument/2006/relationships/hyperlink" Target="https://docs.google.com/presentation/d/1EvoI3TXXsFg4Ywp_8BMidENUh3Lp7Heb8Dun90DxcfI/edit?usp=sharing" TargetMode="External"/><Relationship Id="rId9" Type="http://schemas.openxmlformats.org/officeDocument/2006/relationships/hyperlink" Target="https://www.hackerearth.com/practice/algorithms/graphs/breadth-first-search/tutorial/" TargetMode="External"/><Relationship Id="rId5" Type="http://schemas.openxmlformats.org/officeDocument/2006/relationships/hyperlink" Target="https://www.topcoder.com/thrive/articles/Greedy%20is%20Good" TargetMode="External"/><Relationship Id="rId6" Type="http://schemas.openxmlformats.org/officeDocument/2006/relationships/hyperlink" Target="https://www.hackerearth.com/practice/data-structures/trees/heapspriority-queues/tutorial/" TargetMode="External"/><Relationship Id="rId7" Type="http://schemas.openxmlformats.org/officeDocument/2006/relationships/hyperlink" Target="https://www.topcoder.com/thrive/articles/Binary%20Search" TargetMode="External"/><Relationship Id="rId8" Type="http://schemas.openxmlformats.org/officeDocument/2006/relationships/hyperlink" Target="https://www.hackerearth.com/practice/algorithms/graphs/depth-first-search/tutorial/" TargetMode="External"/><Relationship Id="rId11" Type="http://schemas.openxmlformats.org/officeDocument/2006/relationships/hyperlink" Target="https://ocw.mit.edu/courses/6-006-introduction-to-algorithms-fall-2011/resources/lecture-4-heaps-and-heap-sort/" TargetMode="External"/><Relationship Id="rId10" Type="http://schemas.openxmlformats.org/officeDocument/2006/relationships/hyperlink" Target="https://www.hackerearth.com/practice/algorithms/greedy/basics-of-greedy-algorithms/tutorial/" TargetMode="External"/><Relationship Id="rId13" Type="http://schemas.openxmlformats.org/officeDocument/2006/relationships/hyperlink" Target="https://ocw.mit.edu/courses/6-006-introduction-to-algorithms-spring-2020/resources/lecture-10-depth-first-search/" TargetMode="External"/><Relationship Id="rId12" Type="http://schemas.openxmlformats.org/officeDocument/2006/relationships/hyperlink" Target="https://www.topcoder.com/blog/binary-stride-a-variant-on-binary-search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livebook.manning.com/book/grokking-algorithms/chapter-8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deforces.com/gym/393454/problem/A" TargetMode="External"/><Relationship Id="rId2" Type="http://schemas.openxmlformats.org/officeDocument/2006/relationships/hyperlink" Target="https://codeforces.com/gym/393454/problem/B" TargetMode="External"/><Relationship Id="rId3" Type="http://schemas.openxmlformats.org/officeDocument/2006/relationships/hyperlink" Target="https://codeforces.com/gym/393454/problem/C" TargetMode="External"/><Relationship Id="rId4" Type="http://schemas.openxmlformats.org/officeDocument/2006/relationships/hyperlink" Target="https://codeforces.com/gym/393454/problem/D" TargetMode="External"/><Relationship Id="rId9" Type="http://schemas.openxmlformats.org/officeDocument/2006/relationships/hyperlink" Target="https://codeforces.com/gym/395575/problem/A" TargetMode="External"/><Relationship Id="rId5" Type="http://schemas.openxmlformats.org/officeDocument/2006/relationships/hyperlink" Target="https://codeforces.com/gym/394506/problem/A" TargetMode="External"/><Relationship Id="rId6" Type="http://schemas.openxmlformats.org/officeDocument/2006/relationships/hyperlink" Target="https://codeforces.com/gym/394506/problem/B" TargetMode="External"/><Relationship Id="rId7" Type="http://schemas.openxmlformats.org/officeDocument/2006/relationships/hyperlink" Target="https://codeforces.com/gym/394506/problem/C" TargetMode="External"/><Relationship Id="rId8" Type="http://schemas.openxmlformats.org/officeDocument/2006/relationships/hyperlink" Target="https://codeforces.com/gym/394506/problem/D" TargetMode="External"/><Relationship Id="rId11" Type="http://schemas.openxmlformats.org/officeDocument/2006/relationships/hyperlink" Target="https://codeforces.com/gym/395575/problem/C" TargetMode="External"/><Relationship Id="rId10" Type="http://schemas.openxmlformats.org/officeDocument/2006/relationships/hyperlink" Target="https://codeforces.com/gym/395575/problem/B" TargetMode="External"/><Relationship Id="rId13" Type="http://schemas.openxmlformats.org/officeDocument/2006/relationships/hyperlink" Target="https://codeforces.com/gym/395575/problem/E" TargetMode="External"/><Relationship Id="rId12" Type="http://schemas.openxmlformats.org/officeDocument/2006/relationships/hyperlink" Target="https://codeforces.com/gym/395575/problem/D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codeforces.com/gym/395575/problem/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1" max="1" width="17.63"/>
  </cols>
  <sheetData>
    <row r="1">
      <c r="A1" s="1" t="s">
        <v>0</v>
      </c>
      <c r="D1" s="2"/>
      <c r="E1" s="2"/>
      <c r="F1" s="3" t="s">
        <v>1</v>
      </c>
      <c r="G1" s="4" t="s">
        <v>2</v>
      </c>
      <c r="I1" s="5" t="s">
        <v>3</v>
      </c>
      <c r="K1" s="4" t="s">
        <v>2</v>
      </c>
      <c r="M1" s="4" t="s">
        <v>2</v>
      </c>
      <c r="O1" s="6" t="s">
        <v>4</v>
      </c>
      <c r="Q1" s="5" t="s">
        <v>3</v>
      </c>
      <c r="S1" s="4" t="s">
        <v>2</v>
      </c>
      <c r="U1" s="4" t="s">
        <v>2</v>
      </c>
      <c r="W1" s="4" t="s">
        <v>2</v>
      </c>
      <c r="Y1" s="6" t="s">
        <v>4</v>
      </c>
      <c r="AA1" s="5" t="s">
        <v>3</v>
      </c>
      <c r="AC1" s="4" t="s">
        <v>2</v>
      </c>
      <c r="AE1" s="5" t="s">
        <v>3</v>
      </c>
      <c r="AG1" s="4" t="s">
        <v>2</v>
      </c>
      <c r="AI1" s="4" t="s">
        <v>2</v>
      </c>
      <c r="AK1" s="4" t="s">
        <v>2</v>
      </c>
      <c r="AM1" s="4" t="s">
        <v>2</v>
      </c>
      <c r="AO1" s="4" t="s">
        <v>2</v>
      </c>
      <c r="AQ1" s="4" t="s">
        <v>2</v>
      </c>
      <c r="AS1" s="6" t="s">
        <v>4</v>
      </c>
      <c r="AU1" s="4" t="s">
        <v>2</v>
      </c>
      <c r="AW1" s="4" t="s">
        <v>2</v>
      </c>
      <c r="AY1" s="4" t="s">
        <v>2</v>
      </c>
      <c r="BA1" s="5" t="s">
        <v>3</v>
      </c>
      <c r="BC1" s="5" t="s">
        <v>3</v>
      </c>
      <c r="BE1" s="5" t="s">
        <v>3</v>
      </c>
      <c r="BG1" s="5" t="s">
        <v>3</v>
      </c>
      <c r="BI1" s="4" t="s">
        <v>2</v>
      </c>
      <c r="BK1" s="4" t="s">
        <v>2</v>
      </c>
      <c r="BM1" s="4" t="s">
        <v>2</v>
      </c>
      <c r="BO1" s="4" t="s">
        <v>2</v>
      </c>
      <c r="BQ1" s="4" t="s">
        <v>2</v>
      </c>
      <c r="BS1" s="4" t="s">
        <v>2</v>
      </c>
      <c r="BU1" s="4" t="s">
        <v>2</v>
      </c>
      <c r="BW1" s="4" t="s">
        <v>2</v>
      </c>
      <c r="BY1" s="4" t="s">
        <v>2</v>
      </c>
      <c r="CA1" s="6" t="s">
        <v>4</v>
      </c>
      <c r="CC1" s="5" t="s">
        <v>3</v>
      </c>
      <c r="CE1" s="5" t="s">
        <v>3</v>
      </c>
      <c r="CG1" s="4" t="s">
        <v>2</v>
      </c>
      <c r="CI1" s="4" t="s">
        <v>2</v>
      </c>
      <c r="CK1" s="4" t="s">
        <v>2</v>
      </c>
      <c r="CM1" s="6" t="s">
        <v>4</v>
      </c>
      <c r="CO1" s="6" t="s">
        <v>4</v>
      </c>
      <c r="CQ1" s="4" t="s">
        <v>2</v>
      </c>
      <c r="CS1" s="4" t="s">
        <v>2</v>
      </c>
      <c r="CU1" s="4" t="s">
        <v>2</v>
      </c>
      <c r="CW1" s="4" t="s">
        <v>2</v>
      </c>
      <c r="CY1" s="4" t="s">
        <v>2</v>
      </c>
      <c r="DA1" s="4" t="s">
        <v>2</v>
      </c>
      <c r="DC1" s="5" t="s">
        <v>3</v>
      </c>
      <c r="DE1" s="5" t="s">
        <v>3</v>
      </c>
      <c r="DG1" s="5" t="s">
        <v>3</v>
      </c>
      <c r="DI1" s="4" t="s">
        <v>2</v>
      </c>
      <c r="DK1" s="6" t="s">
        <v>4</v>
      </c>
    </row>
    <row r="2">
      <c r="A2" s="7">
        <f>IFERROR(__xludf.DUMMYFUNCTION("COUNTIF(FILTER(G4:EC4, IF(MOD(COLUMN(G4:EC4),2)=0, 0, 1)), ""&lt;&gt;"")"),54.0)</f>
        <v>54</v>
      </c>
      <c r="D2" s="8"/>
      <c r="E2" s="8"/>
      <c r="F2" s="9" t="s">
        <v>5</v>
      </c>
      <c r="G2" s="10" t="s">
        <v>6</v>
      </c>
      <c r="I2" s="10" t="s">
        <v>6</v>
      </c>
      <c r="K2" s="10" t="s">
        <v>6</v>
      </c>
      <c r="M2" s="10" t="s">
        <v>6</v>
      </c>
      <c r="O2" s="10" t="s">
        <v>6</v>
      </c>
      <c r="Q2" s="10" t="s">
        <v>6</v>
      </c>
      <c r="S2" s="10" t="s">
        <v>6</v>
      </c>
      <c r="U2" s="10" t="s">
        <v>6</v>
      </c>
      <c r="W2" s="10" t="s">
        <v>6</v>
      </c>
      <c r="Y2" s="10" t="s">
        <v>6</v>
      </c>
      <c r="AA2" s="10" t="s">
        <v>7</v>
      </c>
      <c r="AC2" s="10" t="s">
        <v>7</v>
      </c>
      <c r="AE2" s="10" t="s">
        <v>7</v>
      </c>
      <c r="AG2" s="10" t="s">
        <v>7</v>
      </c>
      <c r="AI2" s="10" t="s">
        <v>7</v>
      </c>
      <c r="AK2" s="10" t="s">
        <v>7</v>
      </c>
      <c r="AM2" s="10" t="s">
        <v>7</v>
      </c>
      <c r="AO2" s="10" t="s">
        <v>7</v>
      </c>
      <c r="AQ2" s="10" t="s">
        <v>7</v>
      </c>
      <c r="AS2" s="10" t="s">
        <v>7</v>
      </c>
      <c r="AU2" s="10" t="s">
        <v>7</v>
      </c>
      <c r="AW2" s="10" t="s">
        <v>7</v>
      </c>
      <c r="AY2" s="10" t="s">
        <v>7</v>
      </c>
      <c r="BA2" s="10" t="s">
        <v>8</v>
      </c>
      <c r="BC2" s="10" t="s">
        <v>8</v>
      </c>
      <c r="BE2" s="10" t="s">
        <v>8</v>
      </c>
      <c r="BG2" s="10" t="s">
        <v>8</v>
      </c>
      <c r="BI2" s="10" t="s">
        <v>8</v>
      </c>
      <c r="BK2" s="10" t="s">
        <v>8</v>
      </c>
      <c r="BM2" s="10" t="s">
        <v>8</v>
      </c>
      <c r="BO2" s="10" t="s">
        <v>8</v>
      </c>
      <c r="BQ2" s="10" t="s">
        <v>8</v>
      </c>
      <c r="BS2" s="10" t="s">
        <v>8</v>
      </c>
      <c r="BU2" s="10" t="s">
        <v>8</v>
      </c>
      <c r="BW2" s="10" t="s">
        <v>8</v>
      </c>
      <c r="BY2" s="10" t="s">
        <v>8</v>
      </c>
      <c r="CA2" s="10" t="s">
        <v>8</v>
      </c>
      <c r="CC2" s="10" t="s">
        <v>9</v>
      </c>
      <c r="CE2" s="10" t="s">
        <v>9</v>
      </c>
      <c r="CG2" s="10" t="s">
        <v>9</v>
      </c>
      <c r="CI2" s="10" t="s">
        <v>9</v>
      </c>
      <c r="CK2" s="10" t="s">
        <v>9</v>
      </c>
      <c r="CM2" s="10" t="s">
        <v>9</v>
      </c>
      <c r="CO2" s="10" t="s">
        <v>9</v>
      </c>
      <c r="CQ2" s="10" t="s">
        <v>10</v>
      </c>
      <c r="CS2" s="10" t="s">
        <v>10</v>
      </c>
      <c r="CU2" s="10" t="s">
        <v>10</v>
      </c>
      <c r="CW2" s="10" t="s">
        <v>10</v>
      </c>
      <c r="CY2" s="10" t="s">
        <v>10</v>
      </c>
      <c r="DA2" s="10" t="s">
        <v>10</v>
      </c>
      <c r="DC2" s="10" t="s">
        <v>10</v>
      </c>
      <c r="DE2" s="10" t="s">
        <v>10</v>
      </c>
      <c r="DG2" s="10" t="s">
        <v>10</v>
      </c>
      <c r="DI2" s="10" t="s">
        <v>10</v>
      </c>
      <c r="DK2" s="10" t="s">
        <v>10</v>
      </c>
    </row>
    <row r="3">
      <c r="D3" s="2"/>
      <c r="E3" s="2"/>
      <c r="F3" s="11" t="s">
        <v>11</v>
      </c>
      <c r="G3" s="12" t="s">
        <v>12</v>
      </c>
      <c r="I3" s="12" t="s">
        <v>13</v>
      </c>
      <c r="K3" s="12" t="s">
        <v>13</v>
      </c>
      <c r="M3" s="12" t="s">
        <v>13</v>
      </c>
      <c r="O3" s="12" t="s">
        <v>13</v>
      </c>
      <c r="Q3" s="12" t="s">
        <v>13</v>
      </c>
      <c r="S3" s="12" t="s">
        <v>13</v>
      </c>
      <c r="U3" s="12" t="s">
        <v>13</v>
      </c>
      <c r="W3" s="12" t="s">
        <v>13</v>
      </c>
      <c r="Y3" s="12" t="s">
        <v>13</v>
      </c>
      <c r="AA3" s="12" t="s">
        <v>13</v>
      </c>
      <c r="AC3" s="12" t="s">
        <v>13</v>
      </c>
      <c r="AE3" s="12" t="s">
        <v>13</v>
      </c>
      <c r="AG3" s="12" t="s">
        <v>13</v>
      </c>
      <c r="AI3" s="12" t="s">
        <v>13</v>
      </c>
      <c r="AK3" s="12" t="s">
        <v>13</v>
      </c>
      <c r="AM3" s="12" t="s">
        <v>13</v>
      </c>
      <c r="AO3" s="12" t="s">
        <v>13</v>
      </c>
      <c r="AQ3" s="12" t="s">
        <v>13</v>
      </c>
      <c r="AS3" s="12" t="s">
        <v>13</v>
      </c>
      <c r="AU3" s="12" t="s">
        <v>13</v>
      </c>
      <c r="AW3" s="12" t="s">
        <v>13</v>
      </c>
      <c r="AY3" s="12" t="s">
        <v>13</v>
      </c>
      <c r="BA3" s="12" t="s">
        <v>14</v>
      </c>
      <c r="BC3" s="12" t="s">
        <v>14</v>
      </c>
      <c r="BE3" s="12" t="s">
        <v>14</v>
      </c>
      <c r="BG3" s="12" t="s">
        <v>14</v>
      </c>
      <c r="BI3" s="12" t="s">
        <v>14</v>
      </c>
      <c r="BK3" s="12" t="s">
        <v>14</v>
      </c>
      <c r="BM3" s="12" t="s">
        <v>14</v>
      </c>
      <c r="BO3" s="12" t="s">
        <v>14</v>
      </c>
      <c r="BQ3" s="12" t="s">
        <v>14</v>
      </c>
      <c r="BS3" s="12" t="s">
        <v>14</v>
      </c>
      <c r="BU3" s="12" t="s">
        <v>14</v>
      </c>
      <c r="BW3" s="12" t="s">
        <v>14</v>
      </c>
      <c r="BY3" s="12" t="s">
        <v>14</v>
      </c>
      <c r="CA3" s="12" t="s">
        <v>14</v>
      </c>
      <c r="CC3" s="12" t="s">
        <v>14</v>
      </c>
      <c r="CE3" s="12" t="s">
        <v>14</v>
      </c>
      <c r="CG3" s="12" t="s">
        <v>14</v>
      </c>
      <c r="CI3" s="12" t="s">
        <v>14</v>
      </c>
      <c r="CK3" s="12" t="s">
        <v>14</v>
      </c>
      <c r="CM3" s="12" t="s">
        <v>14</v>
      </c>
      <c r="CO3" s="12" t="s">
        <v>14</v>
      </c>
      <c r="CQ3" s="12" t="s">
        <v>14</v>
      </c>
      <c r="CS3" s="12" t="s">
        <v>14</v>
      </c>
      <c r="CU3" s="12" t="s">
        <v>14</v>
      </c>
      <c r="CW3" s="12" t="s">
        <v>14</v>
      </c>
      <c r="CY3" s="12" t="s">
        <v>14</v>
      </c>
      <c r="DA3" s="12" t="s">
        <v>14</v>
      </c>
      <c r="DC3" s="12" t="s">
        <v>15</v>
      </c>
      <c r="DE3" s="12" t="s">
        <v>15</v>
      </c>
      <c r="DG3" s="12" t="s">
        <v>15</v>
      </c>
      <c r="DI3" s="12" t="s">
        <v>14</v>
      </c>
      <c r="DK3" s="12" t="s">
        <v>14</v>
      </c>
    </row>
    <row r="4" ht="63.75" customHeight="1">
      <c r="A4" s="13"/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5" t="s">
        <v>21</v>
      </c>
      <c r="H4" s="16" t="s">
        <v>22</v>
      </c>
      <c r="I4" s="15" t="s">
        <v>23</v>
      </c>
      <c r="J4" s="16" t="s">
        <v>22</v>
      </c>
      <c r="K4" s="15" t="s">
        <v>24</v>
      </c>
      <c r="L4" s="16" t="s">
        <v>22</v>
      </c>
      <c r="M4" s="17" t="s">
        <v>25</v>
      </c>
      <c r="N4" s="16" t="s">
        <v>22</v>
      </c>
      <c r="O4" s="15" t="s">
        <v>26</v>
      </c>
      <c r="P4" s="16" t="s">
        <v>22</v>
      </c>
      <c r="Q4" s="18" t="s">
        <v>27</v>
      </c>
      <c r="R4" s="16" t="s">
        <v>22</v>
      </c>
      <c r="S4" s="18" t="s">
        <v>28</v>
      </c>
      <c r="T4" s="19" t="s">
        <v>22</v>
      </c>
      <c r="U4" s="18" t="s">
        <v>29</v>
      </c>
      <c r="V4" s="16" t="s">
        <v>22</v>
      </c>
      <c r="W4" s="18" t="s">
        <v>30</v>
      </c>
      <c r="X4" s="16" t="s">
        <v>22</v>
      </c>
      <c r="Y4" s="15" t="s">
        <v>31</v>
      </c>
      <c r="Z4" s="16" t="s">
        <v>22</v>
      </c>
      <c r="AA4" s="18" t="s">
        <v>32</v>
      </c>
      <c r="AB4" s="16" t="s">
        <v>22</v>
      </c>
      <c r="AC4" s="18" t="s">
        <v>33</v>
      </c>
      <c r="AD4" s="16" t="s">
        <v>22</v>
      </c>
      <c r="AE4" s="18" t="s">
        <v>34</v>
      </c>
      <c r="AF4" s="16" t="s">
        <v>22</v>
      </c>
      <c r="AG4" s="18" t="s">
        <v>35</v>
      </c>
      <c r="AH4" s="16" t="s">
        <v>22</v>
      </c>
      <c r="AI4" s="18" t="s">
        <v>36</v>
      </c>
      <c r="AJ4" s="16" t="s">
        <v>22</v>
      </c>
      <c r="AK4" s="18" t="s">
        <v>37</v>
      </c>
      <c r="AL4" s="16" t="s">
        <v>22</v>
      </c>
      <c r="AM4" s="18" t="s">
        <v>38</v>
      </c>
      <c r="AN4" s="16" t="s">
        <v>22</v>
      </c>
      <c r="AO4" s="18" t="s">
        <v>39</v>
      </c>
      <c r="AP4" s="16" t="s">
        <v>22</v>
      </c>
      <c r="AQ4" s="18" t="s">
        <v>40</v>
      </c>
      <c r="AR4" s="16" t="s">
        <v>22</v>
      </c>
      <c r="AS4" s="18" t="s">
        <v>41</v>
      </c>
      <c r="AT4" s="16" t="s">
        <v>22</v>
      </c>
      <c r="AU4" s="18" t="s">
        <v>42</v>
      </c>
      <c r="AV4" s="16" t="s">
        <v>22</v>
      </c>
      <c r="AW4" s="18"/>
      <c r="AX4" s="16" t="s">
        <v>22</v>
      </c>
      <c r="AY4" s="18" t="s">
        <v>43</v>
      </c>
      <c r="AZ4" s="16" t="s">
        <v>22</v>
      </c>
      <c r="BA4" s="18" t="s">
        <v>44</v>
      </c>
      <c r="BB4" s="16" t="s">
        <v>22</v>
      </c>
      <c r="BC4" s="18" t="s">
        <v>45</v>
      </c>
      <c r="BD4" s="16" t="s">
        <v>22</v>
      </c>
      <c r="BE4" s="18" t="s">
        <v>46</v>
      </c>
      <c r="BF4" s="16" t="s">
        <v>22</v>
      </c>
      <c r="BG4" s="18" t="s">
        <v>47</v>
      </c>
      <c r="BH4" s="16" t="s">
        <v>22</v>
      </c>
      <c r="BI4" s="18" t="s">
        <v>48</v>
      </c>
      <c r="BJ4" s="16" t="s">
        <v>22</v>
      </c>
      <c r="BK4" s="18" t="s">
        <v>49</v>
      </c>
      <c r="BL4" s="16" t="s">
        <v>22</v>
      </c>
      <c r="BM4" s="18" t="s">
        <v>50</v>
      </c>
      <c r="BN4" s="16" t="s">
        <v>22</v>
      </c>
      <c r="BO4" s="18" t="s">
        <v>51</v>
      </c>
      <c r="BP4" s="16" t="s">
        <v>22</v>
      </c>
      <c r="BQ4" s="18" t="s">
        <v>52</v>
      </c>
      <c r="BR4" s="16" t="s">
        <v>22</v>
      </c>
      <c r="BS4" s="18" t="s">
        <v>53</v>
      </c>
      <c r="BT4" s="16" t="s">
        <v>22</v>
      </c>
      <c r="BU4" s="18" t="s">
        <v>54</v>
      </c>
      <c r="BV4" s="16" t="s">
        <v>22</v>
      </c>
      <c r="BW4" s="18" t="s">
        <v>55</v>
      </c>
      <c r="BX4" s="16" t="s">
        <v>22</v>
      </c>
      <c r="BY4" s="18" t="s">
        <v>56</v>
      </c>
      <c r="BZ4" s="16" t="s">
        <v>22</v>
      </c>
      <c r="CA4" s="18" t="s">
        <v>57</v>
      </c>
      <c r="CB4" s="16" t="s">
        <v>22</v>
      </c>
      <c r="CC4" s="18" t="s">
        <v>58</v>
      </c>
      <c r="CD4" s="16" t="s">
        <v>22</v>
      </c>
      <c r="CE4" s="18" t="s">
        <v>59</v>
      </c>
      <c r="CF4" s="16" t="s">
        <v>22</v>
      </c>
      <c r="CG4" s="18" t="s">
        <v>60</v>
      </c>
      <c r="CH4" s="16" t="s">
        <v>22</v>
      </c>
      <c r="CI4" s="18" t="s">
        <v>61</v>
      </c>
      <c r="CJ4" s="16" t="s">
        <v>22</v>
      </c>
      <c r="CK4" s="18" t="s">
        <v>62</v>
      </c>
      <c r="CL4" s="16" t="s">
        <v>22</v>
      </c>
      <c r="CM4" s="18" t="s">
        <v>63</v>
      </c>
      <c r="CN4" s="16" t="s">
        <v>22</v>
      </c>
      <c r="CO4" s="18" t="s">
        <v>64</v>
      </c>
      <c r="CP4" s="16" t="s">
        <v>22</v>
      </c>
      <c r="CQ4" s="18" t="s">
        <v>65</v>
      </c>
      <c r="CR4" s="16" t="s">
        <v>22</v>
      </c>
      <c r="CS4" s="18" t="s">
        <v>66</v>
      </c>
      <c r="CT4" s="16" t="s">
        <v>22</v>
      </c>
      <c r="CU4" s="18" t="s">
        <v>67</v>
      </c>
      <c r="CV4" s="16" t="s">
        <v>22</v>
      </c>
      <c r="CW4" s="20" t="s">
        <v>68</v>
      </c>
      <c r="CX4" s="16" t="s">
        <v>22</v>
      </c>
      <c r="CY4" s="20" t="s">
        <v>69</v>
      </c>
      <c r="CZ4" s="16" t="s">
        <v>22</v>
      </c>
      <c r="DA4" s="18" t="s">
        <v>70</v>
      </c>
      <c r="DB4" s="16" t="s">
        <v>22</v>
      </c>
      <c r="DC4" s="18" t="s">
        <v>71</v>
      </c>
      <c r="DD4" s="16" t="s">
        <v>22</v>
      </c>
      <c r="DE4" s="18" t="s">
        <v>72</v>
      </c>
      <c r="DF4" s="16" t="s">
        <v>22</v>
      </c>
      <c r="DG4" s="18" t="s">
        <v>73</v>
      </c>
      <c r="DH4" s="16" t="s">
        <v>22</v>
      </c>
      <c r="DI4" s="18" t="s">
        <v>70</v>
      </c>
      <c r="DJ4" s="16" t="s">
        <v>22</v>
      </c>
      <c r="DK4" s="18" t="s">
        <v>74</v>
      </c>
      <c r="DL4" s="16" t="s">
        <v>22</v>
      </c>
    </row>
    <row r="5">
      <c r="A5" s="21" t="s">
        <v>75</v>
      </c>
      <c r="B5" s="22">
        <f t="shared" ref="B5:B33" si="1">RANK(C5,$C$5:$C$42)</f>
        <v>1</v>
      </c>
      <c r="C5" s="22">
        <f>IFERROR(__xludf.DUMMYFUNCTION("COUNTIF(FILTER(G5:EC5, IF(MOD(COLUMN(G5:EC5),2)=0, 0, 1)), ""&gt;0"")"),55.0)</f>
        <v>55</v>
      </c>
      <c r="D5" s="22">
        <f>IFERROR(__xludf.DUMMYFUNCTION("SUM(FILTER(G5:EC5, IF(MOD(COLUMN(G5:EC5),2)=0, 0, 1)))"),94.0)</f>
        <v>94</v>
      </c>
      <c r="E5" s="22">
        <f t="shared" ref="E5:E25" si="2">MINUS(D5,C5)</f>
        <v>39</v>
      </c>
      <c r="F5" s="22">
        <f>IFERROR(__xludf.DUMMYFUNCTION("ROUNDUP(SUM(FILTER(G5:EC5, IF(MOD(COLUMN(G5:EC5),2)=1, 0, 1))))"),986.0)</f>
        <v>986</v>
      </c>
      <c r="G5" s="23">
        <v>2.0</v>
      </c>
      <c r="H5" s="24">
        <v>50.0</v>
      </c>
      <c r="I5" s="23">
        <v>2.0</v>
      </c>
      <c r="J5" s="24">
        <v>15.0</v>
      </c>
      <c r="K5" s="23">
        <v>2.0</v>
      </c>
      <c r="L5" s="24">
        <v>10.0</v>
      </c>
      <c r="M5" s="23">
        <v>2.0</v>
      </c>
      <c r="N5" s="24">
        <v>30.0</v>
      </c>
      <c r="O5" s="23">
        <v>2.0</v>
      </c>
      <c r="P5" s="24">
        <v>20.0</v>
      </c>
      <c r="Q5" s="23">
        <v>2.0</v>
      </c>
      <c r="R5" s="24">
        <v>10.0</v>
      </c>
      <c r="S5" s="23">
        <v>2.0</v>
      </c>
      <c r="T5" s="24">
        <v>15.0</v>
      </c>
      <c r="U5" s="23">
        <v>2.0</v>
      </c>
      <c r="V5" s="24">
        <v>10.0</v>
      </c>
      <c r="W5" s="23">
        <v>2.0</v>
      </c>
      <c r="X5" s="24">
        <v>20.0</v>
      </c>
      <c r="Y5" s="23">
        <v>4.0</v>
      </c>
      <c r="Z5" s="24">
        <v>40.0</v>
      </c>
      <c r="AA5" s="25">
        <v>1.0</v>
      </c>
      <c r="AB5" s="26">
        <v>15.0</v>
      </c>
      <c r="AC5" s="27">
        <v>2.0</v>
      </c>
      <c r="AD5" s="26">
        <v>30.0</v>
      </c>
      <c r="AE5" s="25">
        <v>3.0</v>
      </c>
      <c r="AF5" s="26">
        <v>30.0</v>
      </c>
      <c r="AG5" s="27">
        <v>1.0</v>
      </c>
      <c r="AH5" s="26">
        <v>10.0</v>
      </c>
      <c r="AI5" s="27">
        <v>1.0</v>
      </c>
      <c r="AJ5" s="26">
        <v>10.0</v>
      </c>
      <c r="AK5" s="27">
        <v>1.0</v>
      </c>
      <c r="AL5" s="26">
        <v>10.0</v>
      </c>
      <c r="AM5" s="27">
        <v>2.0</v>
      </c>
      <c r="AN5" s="26">
        <v>15.0</v>
      </c>
      <c r="AO5" s="27">
        <v>1.0</v>
      </c>
      <c r="AP5" s="26">
        <v>5.0</v>
      </c>
      <c r="AQ5" s="27">
        <v>2.0</v>
      </c>
      <c r="AR5" s="26">
        <v>15.0</v>
      </c>
      <c r="AS5" s="27">
        <v>3.0</v>
      </c>
      <c r="AT5" s="26">
        <v>30.0</v>
      </c>
      <c r="AU5" s="27">
        <v>2.0</v>
      </c>
      <c r="AV5" s="26">
        <v>15.0</v>
      </c>
      <c r="AW5" s="27">
        <v>1.0</v>
      </c>
      <c r="AX5" s="26">
        <v>5.0</v>
      </c>
      <c r="AY5" s="27">
        <v>3.0</v>
      </c>
      <c r="AZ5" s="26">
        <v>40.0</v>
      </c>
      <c r="BA5" s="28">
        <v>1.0</v>
      </c>
      <c r="BB5" s="26">
        <v>2.0</v>
      </c>
      <c r="BC5" s="28">
        <v>1.0</v>
      </c>
      <c r="BD5" s="26">
        <v>2.0</v>
      </c>
      <c r="BE5" s="28">
        <v>1.0</v>
      </c>
      <c r="BF5" s="26">
        <v>10.0</v>
      </c>
      <c r="BG5" s="28">
        <v>1.0</v>
      </c>
      <c r="BH5" s="26">
        <v>20.0</v>
      </c>
      <c r="BI5" s="28">
        <v>1.0</v>
      </c>
      <c r="BJ5" s="26">
        <v>10.0</v>
      </c>
      <c r="BK5" s="28">
        <v>1.0</v>
      </c>
      <c r="BL5" s="26">
        <v>13.0</v>
      </c>
      <c r="BM5" s="28">
        <v>1.0</v>
      </c>
      <c r="BN5" s="26">
        <v>12.0</v>
      </c>
      <c r="BO5" s="28">
        <v>1.0</v>
      </c>
      <c r="BP5" s="26">
        <v>1.0</v>
      </c>
      <c r="BQ5" s="28">
        <v>1.0</v>
      </c>
      <c r="BR5" s="26">
        <v>1.0</v>
      </c>
      <c r="BS5" s="28">
        <v>1.0</v>
      </c>
      <c r="BT5" s="26">
        <v>25.0</v>
      </c>
      <c r="BU5" s="28">
        <v>1.0</v>
      </c>
      <c r="BV5" s="26">
        <v>1.0</v>
      </c>
      <c r="BW5" s="28">
        <v>1.0</v>
      </c>
      <c r="BX5" s="26">
        <v>15.0</v>
      </c>
      <c r="BY5" s="28">
        <v>1.0</v>
      </c>
      <c r="BZ5" s="26">
        <v>15.0</v>
      </c>
      <c r="CA5" s="28">
        <v>4.0</v>
      </c>
      <c r="CB5" s="26">
        <v>69.0</v>
      </c>
      <c r="CC5" s="28">
        <v>1.0</v>
      </c>
      <c r="CD5" s="26">
        <v>5.0</v>
      </c>
      <c r="CE5" s="28">
        <v>1.0</v>
      </c>
      <c r="CF5" s="26">
        <v>5.0</v>
      </c>
      <c r="CG5" s="28">
        <v>2.0</v>
      </c>
      <c r="CH5" s="26">
        <v>10.0</v>
      </c>
      <c r="CI5" s="28">
        <v>1.0</v>
      </c>
      <c r="CJ5" s="26">
        <v>5.0</v>
      </c>
      <c r="CK5" s="28">
        <v>1.0</v>
      </c>
      <c r="CL5" s="26">
        <v>5.0</v>
      </c>
      <c r="CM5" s="28">
        <v>3.0</v>
      </c>
      <c r="CN5" s="26">
        <v>25.0</v>
      </c>
      <c r="CO5" s="28">
        <v>2.0</v>
      </c>
      <c r="CP5" s="26">
        <v>30.0</v>
      </c>
      <c r="CQ5" s="25">
        <v>2.0</v>
      </c>
      <c r="CR5" s="29">
        <v>10.0</v>
      </c>
      <c r="CS5" s="25">
        <v>6.0</v>
      </c>
      <c r="CT5" s="29">
        <v>30.0</v>
      </c>
      <c r="CU5" s="25">
        <v>2.0</v>
      </c>
      <c r="CV5" s="29">
        <v>30.0</v>
      </c>
      <c r="CW5" s="25">
        <v>1.0</v>
      </c>
      <c r="CX5" s="29">
        <v>30.0</v>
      </c>
      <c r="CY5" s="25">
        <v>2.0</v>
      </c>
      <c r="CZ5" s="29">
        <v>30.0</v>
      </c>
      <c r="DA5" s="25">
        <v>1.0</v>
      </c>
      <c r="DB5" s="29">
        <v>30.0</v>
      </c>
      <c r="DC5" s="25">
        <v>2.0</v>
      </c>
      <c r="DD5" s="29">
        <v>20.0</v>
      </c>
      <c r="DE5" s="25">
        <v>1.0</v>
      </c>
      <c r="DF5" s="29">
        <v>5.0</v>
      </c>
      <c r="DG5" s="25">
        <v>1.0</v>
      </c>
      <c r="DH5" s="29">
        <v>10.0</v>
      </c>
      <c r="DI5" s="25">
        <v>1.0</v>
      </c>
      <c r="DJ5" s="29">
        <v>30.0</v>
      </c>
      <c r="DK5" s="25">
        <v>2.0</v>
      </c>
      <c r="DL5" s="29">
        <v>30.0</v>
      </c>
    </row>
    <row r="6">
      <c r="A6" s="21" t="s">
        <v>76</v>
      </c>
      <c r="B6" s="22">
        <f t="shared" si="1"/>
        <v>24</v>
      </c>
      <c r="C6" s="22">
        <f>IFERROR(__xludf.DUMMYFUNCTION("COUNTIF(FILTER(G6:EC6, IF(MOD(COLUMN(G6:EC6),2)=0, 0, 1)), ""&gt;0"")"),40.0)</f>
        <v>40</v>
      </c>
      <c r="D6" s="22">
        <f>IFERROR(__xludf.DUMMYFUNCTION("SUM(FILTER(G6:EC6, IF(MOD(COLUMN(G6:EC6),2)=0, 0, 1)))"),68.0)</f>
        <v>68</v>
      </c>
      <c r="E6" s="22">
        <f t="shared" si="2"/>
        <v>28</v>
      </c>
      <c r="F6" s="22">
        <f>IFERROR(__xludf.DUMMYFUNCTION("ROUNDUP(SUM(FILTER(G6:EC6, IF(MOD(COLUMN(G6:EC6),2)=1, 0, 1))))"),1367.0)</f>
        <v>1367</v>
      </c>
      <c r="G6" s="30">
        <v>1.0</v>
      </c>
      <c r="H6" s="26">
        <v>70.0</v>
      </c>
      <c r="I6" s="30">
        <v>6.0</v>
      </c>
      <c r="J6" s="26">
        <v>100.0</v>
      </c>
      <c r="K6" s="30">
        <v>1.0</v>
      </c>
      <c r="L6" s="26">
        <v>20.0</v>
      </c>
      <c r="M6" s="30">
        <v>1.0</v>
      </c>
      <c r="N6" s="26">
        <v>20.0</v>
      </c>
      <c r="O6" s="30">
        <v>2.0</v>
      </c>
      <c r="P6" s="26">
        <v>120.0</v>
      </c>
      <c r="Q6" s="30">
        <v>1.0</v>
      </c>
      <c r="R6" s="26">
        <v>20.0</v>
      </c>
      <c r="S6" s="30">
        <v>1.0</v>
      </c>
      <c r="T6" s="26">
        <v>10.0</v>
      </c>
      <c r="U6" s="30">
        <v>2.0</v>
      </c>
      <c r="V6" s="26">
        <v>110.0</v>
      </c>
      <c r="W6" s="27">
        <v>10.0</v>
      </c>
      <c r="X6" s="26">
        <v>150.0</v>
      </c>
      <c r="Y6" s="31"/>
      <c r="Z6" s="24"/>
      <c r="AA6" s="27">
        <v>1.0</v>
      </c>
      <c r="AB6" s="26">
        <v>6.0</v>
      </c>
      <c r="AC6" s="31"/>
      <c r="AD6" s="24"/>
      <c r="AE6" s="27">
        <v>2.0</v>
      </c>
      <c r="AF6" s="26">
        <v>12.0</v>
      </c>
      <c r="AG6" s="27">
        <v>1.0</v>
      </c>
      <c r="AH6" s="26">
        <v>8.0</v>
      </c>
      <c r="AI6" s="27">
        <v>1.0</v>
      </c>
      <c r="AJ6" s="26">
        <v>20.0</v>
      </c>
      <c r="AK6" s="27">
        <v>1.0</v>
      </c>
      <c r="AL6" s="26">
        <v>18.0</v>
      </c>
      <c r="AM6" s="27">
        <v>2.0</v>
      </c>
      <c r="AN6" s="26">
        <v>40.0</v>
      </c>
      <c r="AO6" s="31"/>
      <c r="AP6" s="24"/>
      <c r="AQ6" s="27">
        <v>1.0</v>
      </c>
      <c r="AR6" s="26">
        <v>30.0</v>
      </c>
      <c r="AS6" s="31"/>
      <c r="AT6" s="24"/>
      <c r="AU6" s="27">
        <v>3.0</v>
      </c>
      <c r="AV6" s="26">
        <v>25.0</v>
      </c>
      <c r="AW6" s="27">
        <v>1.0</v>
      </c>
      <c r="AX6" s="26">
        <v>20.0</v>
      </c>
      <c r="AY6" s="27">
        <v>1.0</v>
      </c>
      <c r="AZ6" s="26">
        <v>25.0</v>
      </c>
      <c r="BA6" s="28">
        <v>1.0</v>
      </c>
      <c r="BB6" s="26">
        <v>25.0</v>
      </c>
      <c r="BC6" s="28">
        <v>1.0</v>
      </c>
      <c r="BD6" s="26">
        <v>20.0</v>
      </c>
      <c r="BE6" s="28">
        <v>1.0</v>
      </c>
      <c r="BF6" s="26">
        <v>6.0</v>
      </c>
      <c r="BG6" s="28">
        <v>1.0</v>
      </c>
      <c r="BH6" s="26">
        <v>10.0</v>
      </c>
      <c r="BI6" s="28">
        <v>1.0</v>
      </c>
      <c r="BJ6" s="26">
        <v>10.0</v>
      </c>
      <c r="BK6" s="28">
        <v>2.0</v>
      </c>
      <c r="BL6" s="26">
        <v>30.0</v>
      </c>
      <c r="BM6" s="28">
        <v>1.0</v>
      </c>
      <c r="BN6" s="26">
        <v>7.0</v>
      </c>
      <c r="BO6" s="28">
        <v>1.0</v>
      </c>
      <c r="BP6" s="26">
        <v>40.0</v>
      </c>
      <c r="BQ6" s="28">
        <v>1.0</v>
      </c>
      <c r="BR6" s="26">
        <v>25.0</v>
      </c>
      <c r="BS6" s="28">
        <v>1.0</v>
      </c>
      <c r="BT6" s="26">
        <v>35.0</v>
      </c>
      <c r="BU6" s="28">
        <v>1.0</v>
      </c>
      <c r="BV6" s="26">
        <v>10.0</v>
      </c>
      <c r="BW6" s="28">
        <v>1.0</v>
      </c>
      <c r="BX6" s="26">
        <v>30.0</v>
      </c>
      <c r="BY6" s="28">
        <v>1.0</v>
      </c>
      <c r="BZ6" s="26">
        <v>45.0</v>
      </c>
      <c r="CA6" s="32"/>
      <c r="CB6" s="26"/>
      <c r="CC6" s="28">
        <v>2.0</v>
      </c>
      <c r="CD6" s="26">
        <v>15.0</v>
      </c>
      <c r="CE6" s="28">
        <v>1.0</v>
      </c>
      <c r="CF6" s="26">
        <v>15.0</v>
      </c>
      <c r="CG6" s="32"/>
      <c r="CH6" s="26"/>
      <c r="CI6" s="28">
        <v>1.0</v>
      </c>
      <c r="CJ6" s="26">
        <v>20.0</v>
      </c>
      <c r="CK6" s="28">
        <v>1.0</v>
      </c>
      <c r="CL6" s="26">
        <v>35.0</v>
      </c>
      <c r="CM6" s="32"/>
      <c r="CN6" s="26"/>
      <c r="CO6" s="32"/>
      <c r="CP6" s="26"/>
      <c r="CQ6" s="25">
        <v>5.0</v>
      </c>
      <c r="CR6" s="29">
        <v>25.0</v>
      </c>
      <c r="CS6" s="25">
        <v>2.0</v>
      </c>
      <c r="CT6" s="29">
        <v>45.0</v>
      </c>
      <c r="CW6" s="25">
        <v>1.0</v>
      </c>
      <c r="CX6" s="29">
        <v>50.0</v>
      </c>
      <c r="DK6" s="25">
        <v>2.0</v>
      </c>
      <c r="DL6" s="29">
        <v>45.0</v>
      </c>
    </row>
    <row r="7">
      <c r="A7" s="21" t="s">
        <v>77</v>
      </c>
      <c r="B7" s="22">
        <f t="shared" si="1"/>
        <v>12</v>
      </c>
      <c r="C7" s="22">
        <f>IFERROR(__xludf.DUMMYFUNCTION("COUNTIF(FILTER(G7:EC7, IF(MOD(COLUMN(G7:EC7),2)=0, 0, 1)), ""&gt;0"")"),51.0)</f>
        <v>51</v>
      </c>
      <c r="D7" s="22">
        <f>IFERROR(__xludf.DUMMYFUNCTION("SUM(FILTER(G7:EC7, IF(MOD(COLUMN(G7:EC7),2)=0, 0, 1)))"),63.0)</f>
        <v>63</v>
      </c>
      <c r="E7" s="22">
        <f t="shared" si="2"/>
        <v>12</v>
      </c>
      <c r="F7" s="22">
        <f>IFERROR(__xludf.DUMMYFUNCTION("ROUNDUP(SUM(FILTER(G7:EC7, IF(MOD(COLUMN(G7:EC7),2)=1, 0, 1))))"),1190.0)</f>
        <v>1190</v>
      </c>
      <c r="G7" s="30">
        <v>1.0</v>
      </c>
      <c r="H7" s="26">
        <v>30.0</v>
      </c>
      <c r="I7" s="30">
        <v>1.0</v>
      </c>
      <c r="J7" s="26">
        <v>10.0</v>
      </c>
      <c r="K7" s="30">
        <v>1.0</v>
      </c>
      <c r="L7" s="26">
        <v>10.0</v>
      </c>
      <c r="M7" s="30">
        <v>2.0</v>
      </c>
      <c r="N7" s="26">
        <v>15.0</v>
      </c>
      <c r="O7" s="30">
        <v>2.0</v>
      </c>
      <c r="P7" s="26">
        <v>45.0</v>
      </c>
      <c r="Q7" s="30">
        <v>1.0</v>
      </c>
      <c r="R7" s="26">
        <v>5.0</v>
      </c>
      <c r="S7" s="30">
        <v>1.0</v>
      </c>
      <c r="T7" s="26">
        <v>5.0</v>
      </c>
      <c r="U7" s="30">
        <v>1.0</v>
      </c>
      <c r="V7" s="26">
        <v>30.0</v>
      </c>
      <c r="W7" s="30">
        <v>1.0</v>
      </c>
      <c r="X7" s="26">
        <v>30.0</v>
      </c>
      <c r="Y7" s="30">
        <v>1.0</v>
      </c>
      <c r="Z7" s="26">
        <v>40.0</v>
      </c>
      <c r="AA7" s="27">
        <v>1.0</v>
      </c>
      <c r="AB7" s="26">
        <v>10.0</v>
      </c>
      <c r="AC7" s="27">
        <v>1.0</v>
      </c>
      <c r="AD7" s="26">
        <v>30.0</v>
      </c>
      <c r="AE7" s="27">
        <v>1.0</v>
      </c>
      <c r="AF7" s="26">
        <v>10.0</v>
      </c>
      <c r="AG7" s="27">
        <v>1.0</v>
      </c>
      <c r="AH7" s="26">
        <v>20.0</v>
      </c>
      <c r="AI7" s="27">
        <v>1.0</v>
      </c>
      <c r="AJ7" s="26">
        <v>15.0</v>
      </c>
      <c r="AK7" s="27">
        <v>1.0</v>
      </c>
      <c r="AL7" s="26">
        <v>15.0</v>
      </c>
      <c r="AM7" s="27">
        <v>1.0</v>
      </c>
      <c r="AN7" s="26">
        <v>30.0</v>
      </c>
      <c r="AO7" s="27">
        <v>1.0</v>
      </c>
      <c r="AP7" s="26">
        <v>30.0</v>
      </c>
      <c r="AQ7" s="27">
        <v>1.0</v>
      </c>
      <c r="AR7" s="26">
        <v>30.0</v>
      </c>
      <c r="AS7" s="27">
        <v>2.0</v>
      </c>
      <c r="AT7" s="26">
        <v>60.0</v>
      </c>
      <c r="AU7" s="27">
        <v>1.0</v>
      </c>
      <c r="AV7" s="26">
        <v>30.0</v>
      </c>
      <c r="AW7" s="27">
        <v>1.0</v>
      </c>
      <c r="AX7" s="26">
        <v>30.0</v>
      </c>
      <c r="AY7" s="27">
        <v>1.0</v>
      </c>
      <c r="AZ7" s="26">
        <v>10.0</v>
      </c>
      <c r="BA7" s="28">
        <v>1.0</v>
      </c>
      <c r="BB7" s="26">
        <v>5.0</v>
      </c>
      <c r="BC7" s="28">
        <v>1.0</v>
      </c>
      <c r="BD7" s="26">
        <v>5.0</v>
      </c>
      <c r="BE7" s="28">
        <v>1.0</v>
      </c>
      <c r="BF7" s="26">
        <v>10.0</v>
      </c>
      <c r="BG7" s="28">
        <v>1.0</v>
      </c>
      <c r="BH7" s="26">
        <v>10.0</v>
      </c>
      <c r="BI7" s="28">
        <v>1.0</v>
      </c>
      <c r="BJ7" s="26">
        <v>20.0</v>
      </c>
      <c r="BK7" s="28">
        <v>2.0</v>
      </c>
      <c r="BL7" s="26">
        <v>30.0</v>
      </c>
      <c r="BM7" s="28">
        <v>1.0</v>
      </c>
      <c r="BN7" s="26">
        <v>20.0</v>
      </c>
      <c r="BO7" s="28">
        <v>1.0</v>
      </c>
      <c r="BP7" s="26">
        <v>30.0</v>
      </c>
      <c r="BQ7" s="28">
        <v>1.0</v>
      </c>
      <c r="BR7" s="26">
        <v>30.0</v>
      </c>
      <c r="BS7" s="28">
        <v>1.0</v>
      </c>
      <c r="BT7" s="26">
        <v>60.0</v>
      </c>
      <c r="BU7" s="28">
        <v>1.0</v>
      </c>
      <c r="BV7" s="26">
        <v>10.0</v>
      </c>
      <c r="BW7" s="28">
        <v>1.0</v>
      </c>
      <c r="BX7" s="26">
        <v>25.0</v>
      </c>
      <c r="BY7" s="28">
        <v>2.0</v>
      </c>
      <c r="BZ7" s="26">
        <v>60.0</v>
      </c>
      <c r="CA7" s="28">
        <v>1.0</v>
      </c>
      <c r="CB7" s="26">
        <v>60.0</v>
      </c>
      <c r="CC7" s="28">
        <v>1.0</v>
      </c>
      <c r="CD7" s="26">
        <v>5.0</v>
      </c>
      <c r="CE7" s="28">
        <v>1.0</v>
      </c>
      <c r="CF7" s="26">
        <v>5.0</v>
      </c>
      <c r="CG7" s="28">
        <v>2.0</v>
      </c>
      <c r="CH7" s="26">
        <v>10.0</v>
      </c>
      <c r="CI7" s="28">
        <v>1.0</v>
      </c>
      <c r="CJ7" s="26">
        <v>5.0</v>
      </c>
      <c r="CK7" s="28">
        <v>2.0</v>
      </c>
      <c r="CL7" s="26">
        <v>20.0</v>
      </c>
      <c r="CM7" s="28">
        <v>2.0</v>
      </c>
      <c r="CN7" s="26">
        <v>40.0</v>
      </c>
      <c r="CO7" s="28">
        <v>3.0</v>
      </c>
      <c r="CP7" s="26">
        <v>60.0</v>
      </c>
      <c r="CQ7" s="25">
        <v>1.0</v>
      </c>
      <c r="CR7" s="29">
        <v>15.0</v>
      </c>
      <c r="CS7" s="25">
        <v>1.0</v>
      </c>
      <c r="CT7" s="29">
        <v>5.0</v>
      </c>
      <c r="CU7" s="25">
        <v>1.0</v>
      </c>
      <c r="CV7" s="29">
        <v>30.0</v>
      </c>
      <c r="CW7" s="25">
        <v>2.0</v>
      </c>
      <c r="CX7" s="29">
        <v>30.0</v>
      </c>
      <c r="CY7" s="25">
        <v>1.0</v>
      </c>
      <c r="CZ7" s="29">
        <v>20.0</v>
      </c>
      <c r="DA7" s="25">
        <v>2.0</v>
      </c>
      <c r="DB7" s="29">
        <v>10.0</v>
      </c>
      <c r="DC7" s="25">
        <v>1.0</v>
      </c>
      <c r="DD7" s="29">
        <v>20.0</v>
      </c>
    </row>
    <row r="8">
      <c r="A8" s="21" t="s">
        <v>78</v>
      </c>
      <c r="B8" s="22">
        <f t="shared" si="1"/>
        <v>9</v>
      </c>
      <c r="C8" s="22">
        <f>IFERROR(__xludf.DUMMYFUNCTION("COUNTIF(FILTER(G8:EC8, IF(MOD(COLUMN(G8:EC8),2)=0, 0, 1)), ""&gt;0"")"),52.0)</f>
        <v>52</v>
      </c>
      <c r="D8" s="22">
        <f>IFERROR(__xludf.DUMMYFUNCTION("SUM(FILTER(G8:EC8, IF(MOD(COLUMN(G8:EC8),2)=0, 0, 1)))"),52.0)</f>
        <v>52</v>
      </c>
      <c r="E8" s="22">
        <f t="shared" si="2"/>
        <v>0</v>
      </c>
      <c r="F8" s="22">
        <f>IFERROR(__xludf.DUMMYFUNCTION("ROUNDUP(SUM(FILTER(G8:EC8, IF(MOD(COLUMN(G8:EC8),2)=1, 0, 1))))"),1247.0)</f>
        <v>1247</v>
      </c>
      <c r="G8" s="33">
        <v>1.0</v>
      </c>
      <c r="H8" s="26">
        <v>45.0</v>
      </c>
      <c r="I8" s="33">
        <v>1.0</v>
      </c>
      <c r="J8" s="26">
        <v>5.0</v>
      </c>
      <c r="K8" s="33">
        <v>1.0</v>
      </c>
      <c r="L8" s="26">
        <v>15.0</v>
      </c>
      <c r="M8" s="33">
        <v>1.0</v>
      </c>
      <c r="N8" s="26">
        <v>45.0</v>
      </c>
      <c r="O8" s="33">
        <v>1.0</v>
      </c>
      <c r="P8" s="26">
        <v>45.0</v>
      </c>
      <c r="Q8" s="33">
        <v>1.0</v>
      </c>
      <c r="R8" s="26">
        <v>5.0</v>
      </c>
      <c r="S8" s="33">
        <v>1.0</v>
      </c>
      <c r="T8" s="26">
        <v>20.0</v>
      </c>
      <c r="U8" s="33">
        <v>1.0</v>
      </c>
      <c r="V8" s="26">
        <v>15.0</v>
      </c>
      <c r="W8" s="33">
        <v>1.0</v>
      </c>
      <c r="X8" s="26">
        <v>45.0</v>
      </c>
      <c r="Y8" s="31"/>
      <c r="Z8" s="24"/>
      <c r="AA8" s="33">
        <v>1.0</v>
      </c>
      <c r="AB8" s="26">
        <v>5.0</v>
      </c>
      <c r="AC8" s="33">
        <v>1.0</v>
      </c>
      <c r="AD8" s="26">
        <v>10.0</v>
      </c>
      <c r="AE8" s="33">
        <v>1.0</v>
      </c>
      <c r="AF8" s="26">
        <v>10.0</v>
      </c>
      <c r="AG8" s="33">
        <v>1.0</v>
      </c>
      <c r="AH8" s="26">
        <v>10.0</v>
      </c>
      <c r="AI8" s="33">
        <v>1.0</v>
      </c>
      <c r="AJ8" s="26">
        <v>40.0</v>
      </c>
      <c r="AK8" s="33">
        <v>1.0</v>
      </c>
      <c r="AL8" s="26">
        <v>20.0</v>
      </c>
      <c r="AM8" s="33">
        <v>1.0</v>
      </c>
      <c r="AN8" s="26">
        <v>45.0</v>
      </c>
      <c r="AO8" s="33">
        <v>1.0</v>
      </c>
      <c r="AP8" s="26">
        <v>20.0</v>
      </c>
      <c r="AQ8" s="33">
        <v>1.0</v>
      </c>
      <c r="AR8" s="26">
        <v>45.0</v>
      </c>
      <c r="AS8" s="33">
        <v>1.0</v>
      </c>
      <c r="AT8" s="26">
        <v>50.0</v>
      </c>
      <c r="AU8" s="33">
        <v>1.0</v>
      </c>
      <c r="AV8" s="26">
        <v>15.0</v>
      </c>
      <c r="AW8" s="33">
        <v>1.0</v>
      </c>
      <c r="AX8" s="26">
        <v>45.0</v>
      </c>
      <c r="AY8" s="33">
        <v>1.0</v>
      </c>
      <c r="AZ8" s="26">
        <v>15.0</v>
      </c>
      <c r="BA8" s="34">
        <v>1.0</v>
      </c>
      <c r="BB8" s="26">
        <v>10.0</v>
      </c>
      <c r="BC8" s="34">
        <v>1.0</v>
      </c>
      <c r="BD8" s="26">
        <v>5.0</v>
      </c>
      <c r="BE8" s="34">
        <v>1.0</v>
      </c>
      <c r="BF8" s="26">
        <v>5.0</v>
      </c>
      <c r="BG8" s="34">
        <v>1.0</v>
      </c>
      <c r="BH8" s="26">
        <v>15.0</v>
      </c>
      <c r="BI8" s="34">
        <v>1.0</v>
      </c>
      <c r="BJ8" s="26">
        <v>10.0</v>
      </c>
      <c r="BK8" s="34">
        <v>1.0</v>
      </c>
      <c r="BL8" s="26">
        <v>15.0</v>
      </c>
      <c r="BM8" s="34">
        <v>1.0</v>
      </c>
      <c r="BN8" s="26">
        <v>10.0</v>
      </c>
      <c r="BO8" s="34">
        <v>1.0</v>
      </c>
      <c r="BP8" s="26">
        <v>10.0</v>
      </c>
      <c r="BQ8" s="34">
        <v>1.0</v>
      </c>
      <c r="BR8" s="26">
        <v>15.0</v>
      </c>
      <c r="BS8" s="34">
        <v>1.0</v>
      </c>
      <c r="BT8" s="26">
        <v>60.0</v>
      </c>
      <c r="BU8" s="34">
        <v>1.0</v>
      </c>
      <c r="BV8" s="26">
        <v>8.0</v>
      </c>
      <c r="BW8" s="34">
        <v>1.0</v>
      </c>
      <c r="BX8" s="26">
        <v>45.0</v>
      </c>
      <c r="BY8" s="34">
        <v>1.0</v>
      </c>
      <c r="BZ8" s="26">
        <v>45.0</v>
      </c>
      <c r="CA8" s="32"/>
      <c r="CB8" s="26"/>
      <c r="CC8" s="34">
        <v>1.0</v>
      </c>
      <c r="CD8" s="26"/>
      <c r="CE8" s="28">
        <v>1.0</v>
      </c>
      <c r="CF8" s="26">
        <v>5.0</v>
      </c>
      <c r="CG8" s="34">
        <v>1.0</v>
      </c>
      <c r="CH8" s="26">
        <v>10.0</v>
      </c>
      <c r="CI8" s="34">
        <v>1.0</v>
      </c>
      <c r="CJ8" s="26">
        <v>5.0</v>
      </c>
      <c r="CK8" s="34">
        <v>1.0</v>
      </c>
      <c r="CL8" s="26">
        <v>7.0</v>
      </c>
      <c r="CM8" s="34">
        <v>1.0</v>
      </c>
      <c r="CN8" s="26">
        <v>60.0</v>
      </c>
      <c r="CO8" s="34">
        <v>1.0</v>
      </c>
      <c r="CP8" s="26">
        <v>30.0</v>
      </c>
      <c r="CQ8" s="35">
        <v>1.0</v>
      </c>
      <c r="CR8" s="29">
        <v>15.0</v>
      </c>
      <c r="CS8" s="35">
        <v>1.0</v>
      </c>
      <c r="CT8" s="29">
        <v>20.0</v>
      </c>
      <c r="CU8" s="35">
        <v>1.0</v>
      </c>
      <c r="CV8" s="29">
        <v>45.0</v>
      </c>
      <c r="CW8" s="35">
        <v>1.0</v>
      </c>
      <c r="CX8" s="29">
        <v>60.0</v>
      </c>
      <c r="CY8" s="35">
        <v>1.0</v>
      </c>
      <c r="CZ8" s="29">
        <v>60.0</v>
      </c>
      <c r="DA8" s="36">
        <v>1.0</v>
      </c>
      <c r="DB8" s="29">
        <v>30.0</v>
      </c>
      <c r="DC8" s="25">
        <v>1.0</v>
      </c>
      <c r="DD8" s="29">
        <v>30.0</v>
      </c>
      <c r="DE8" s="35">
        <v>1.0</v>
      </c>
      <c r="DF8" s="29">
        <v>7.0</v>
      </c>
      <c r="DG8" s="25">
        <v>1.0</v>
      </c>
      <c r="DH8" s="29">
        <v>10.0</v>
      </c>
      <c r="DI8" s="25">
        <v>1.0</v>
      </c>
      <c r="DJ8" s="29">
        <v>30.0</v>
      </c>
    </row>
    <row r="9">
      <c r="A9" s="21" t="s">
        <v>79</v>
      </c>
      <c r="B9" s="22">
        <f t="shared" si="1"/>
        <v>23</v>
      </c>
      <c r="C9" s="22">
        <f>IFERROR(__xludf.DUMMYFUNCTION("COUNTIF(FILTER(G9:EC9, IF(MOD(COLUMN(G9:EC9),2)=0, 0, 1)), ""&gt;0"")"),42.0)</f>
        <v>42</v>
      </c>
      <c r="D9" s="22">
        <f>IFERROR(__xludf.DUMMYFUNCTION("SUM(FILTER(G9:EC9, IF(MOD(COLUMN(G9:EC9),2)=0, 0, 1)))"),49.0)</f>
        <v>49</v>
      </c>
      <c r="E9" s="22">
        <f t="shared" si="2"/>
        <v>7</v>
      </c>
      <c r="F9" s="22">
        <f>IFERROR(__xludf.DUMMYFUNCTION("ROUNDUP(SUM(FILTER(G9:EC9, IF(MOD(COLUMN(G9:EC9),2)=1, 0, 1))))"),1603.0)</f>
        <v>1603</v>
      </c>
      <c r="G9" s="37">
        <v>1.0</v>
      </c>
      <c r="H9" s="26">
        <v>54.0</v>
      </c>
      <c r="I9" s="27">
        <v>1.0</v>
      </c>
      <c r="J9" s="26">
        <v>110.0</v>
      </c>
      <c r="K9" s="27">
        <v>1.0</v>
      </c>
      <c r="L9" s="26">
        <v>36.0</v>
      </c>
      <c r="M9" s="27">
        <v>1.0</v>
      </c>
      <c r="N9" s="26">
        <v>43.0</v>
      </c>
      <c r="O9" s="27">
        <v>1.0</v>
      </c>
      <c r="P9" s="26">
        <v>54.0</v>
      </c>
      <c r="Q9" s="27">
        <v>1.0</v>
      </c>
      <c r="R9" s="26">
        <v>32.0</v>
      </c>
      <c r="S9" s="27">
        <v>1.0</v>
      </c>
      <c r="T9" s="26">
        <v>32.0</v>
      </c>
      <c r="U9" s="27">
        <v>1.0</v>
      </c>
      <c r="V9" s="26">
        <v>80.0</v>
      </c>
      <c r="W9" s="27">
        <v>1.0</v>
      </c>
      <c r="X9" s="26">
        <v>54.0</v>
      </c>
      <c r="Y9" s="37">
        <v>1.0</v>
      </c>
      <c r="Z9" s="26">
        <v>56.0</v>
      </c>
      <c r="AA9" s="27">
        <v>1.0</v>
      </c>
      <c r="AB9" s="26">
        <v>18.0</v>
      </c>
      <c r="AC9" s="37">
        <v>2.0</v>
      </c>
      <c r="AD9" s="26">
        <v>43.0</v>
      </c>
      <c r="AE9" s="27">
        <v>1.0</v>
      </c>
      <c r="AF9" s="26">
        <v>24.0</v>
      </c>
      <c r="AG9" s="27">
        <v>1.0</v>
      </c>
      <c r="AH9" s="26">
        <v>34.0</v>
      </c>
      <c r="AI9" s="27">
        <v>1.0</v>
      </c>
      <c r="AJ9" s="26">
        <v>28.0</v>
      </c>
      <c r="AK9" s="37">
        <v>1.0</v>
      </c>
      <c r="AL9" s="26">
        <v>25.0</v>
      </c>
      <c r="AM9" s="27">
        <v>1.0</v>
      </c>
      <c r="AN9" s="26">
        <v>34.0</v>
      </c>
      <c r="AO9" s="37">
        <v>1.0</v>
      </c>
      <c r="AP9" s="26">
        <v>37.0</v>
      </c>
      <c r="AQ9" s="27">
        <v>1.0</v>
      </c>
      <c r="AR9" s="26">
        <v>43.0</v>
      </c>
      <c r="AS9" s="37">
        <v>1.0</v>
      </c>
      <c r="AT9" s="26">
        <v>34.0</v>
      </c>
      <c r="AU9" s="37">
        <v>1.0</v>
      </c>
      <c r="AV9" s="26">
        <v>34.0</v>
      </c>
      <c r="AW9" s="27">
        <v>1.0</v>
      </c>
      <c r="AX9" s="26">
        <v>32.0</v>
      </c>
      <c r="AY9" s="27">
        <v>2.0</v>
      </c>
      <c r="AZ9" s="26">
        <v>43.0</v>
      </c>
      <c r="BA9" s="28">
        <v>1.0</v>
      </c>
      <c r="BB9" s="26">
        <v>15.0</v>
      </c>
      <c r="BC9" s="28">
        <v>1.0</v>
      </c>
      <c r="BD9" s="26">
        <v>23.0</v>
      </c>
      <c r="BE9" s="28">
        <v>3.0</v>
      </c>
      <c r="BF9" s="26">
        <v>32.0</v>
      </c>
      <c r="BG9" s="28">
        <v>1.0</v>
      </c>
      <c r="BH9" s="26">
        <v>32.0</v>
      </c>
      <c r="BI9" s="28">
        <v>1.0</v>
      </c>
      <c r="BJ9" s="26">
        <v>32.0</v>
      </c>
      <c r="BK9" s="28">
        <v>2.0</v>
      </c>
      <c r="BL9" s="26">
        <v>35.0</v>
      </c>
      <c r="BM9" s="28">
        <v>1.0</v>
      </c>
      <c r="BN9" s="26">
        <v>25.0</v>
      </c>
      <c r="BO9" s="28">
        <v>1.0</v>
      </c>
      <c r="BP9" s="26">
        <v>45.0</v>
      </c>
      <c r="BQ9" s="28">
        <v>1.0</v>
      </c>
      <c r="BR9" s="26">
        <v>37.0</v>
      </c>
      <c r="BS9" s="28">
        <v>2.0</v>
      </c>
      <c r="BT9" s="26">
        <v>32.0</v>
      </c>
      <c r="BU9" s="28">
        <v>1.0</v>
      </c>
      <c r="BV9" s="26">
        <v>43.0</v>
      </c>
      <c r="BW9" s="28">
        <v>1.0</v>
      </c>
      <c r="BX9" s="26">
        <v>34.0</v>
      </c>
      <c r="BY9" s="28">
        <v>1.0</v>
      </c>
      <c r="BZ9" s="26">
        <v>36.0</v>
      </c>
      <c r="CA9" s="38"/>
      <c r="CB9" s="24"/>
      <c r="CC9" s="32">
        <v>1.0</v>
      </c>
      <c r="CD9" s="26">
        <v>34.0</v>
      </c>
      <c r="CE9" s="32">
        <v>1.0</v>
      </c>
      <c r="CF9" s="26">
        <v>23.0</v>
      </c>
      <c r="CG9" s="32">
        <v>2.0</v>
      </c>
      <c r="CH9" s="26">
        <v>43.0</v>
      </c>
      <c r="CI9" s="32">
        <v>1.0</v>
      </c>
      <c r="CJ9" s="26">
        <v>34.0</v>
      </c>
      <c r="CK9" s="32">
        <v>1.0</v>
      </c>
      <c r="CL9" s="26">
        <v>34.0</v>
      </c>
      <c r="CM9" s="32"/>
      <c r="CN9" s="24"/>
      <c r="CO9" s="32"/>
      <c r="CP9" s="24"/>
      <c r="DA9" s="29">
        <v>1.0</v>
      </c>
      <c r="DB9" s="29">
        <v>34.0</v>
      </c>
    </row>
    <row r="10">
      <c r="A10" s="21" t="s">
        <v>80</v>
      </c>
      <c r="B10" s="22">
        <f t="shared" si="1"/>
        <v>6</v>
      </c>
      <c r="C10" s="22">
        <f>IFERROR(__xludf.DUMMYFUNCTION("COUNTIF(FILTER(G10:EC10, IF(MOD(COLUMN(G10:EC10),2)=0, 0, 1)), ""&gt;0"")"),53.0)</f>
        <v>53</v>
      </c>
      <c r="D10" s="22">
        <f>IFERROR(__xludf.DUMMYFUNCTION("SUM(FILTER(G10:EC10, IF(MOD(COLUMN(G10:EC10),2)=0, 0, 1)))"),74.0)</f>
        <v>74</v>
      </c>
      <c r="E10" s="22">
        <f t="shared" si="2"/>
        <v>21</v>
      </c>
      <c r="F10" s="22">
        <f>IFERROR(__xludf.DUMMYFUNCTION("ROUNDUP(SUM(FILTER(G10:EC10, IF(MOD(COLUMN(G10:EC10),2)=1, 0, 1))))"),1930.0)</f>
        <v>1930</v>
      </c>
      <c r="G10" s="27">
        <v>1.0</v>
      </c>
      <c r="H10" s="26">
        <v>50.0</v>
      </c>
      <c r="I10" s="27">
        <v>1.0</v>
      </c>
      <c r="J10" s="26">
        <v>15.0</v>
      </c>
      <c r="K10" s="27">
        <v>1.0</v>
      </c>
      <c r="L10" s="26">
        <v>30.0</v>
      </c>
      <c r="M10" s="27">
        <v>1.0</v>
      </c>
      <c r="N10" s="26">
        <v>50.0</v>
      </c>
      <c r="O10" s="27">
        <v>1.0</v>
      </c>
      <c r="P10" s="26">
        <v>60.0</v>
      </c>
      <c r="Q10" s="27">
        <v>1.0</v>
      </c>
      <c r="R10" s="26">
        <v>15.0</v>
      </c>
      <c r="S10" s="27">
        <v>1.0</v>
      </c>
      <c r="T10" s="26">
        <v>35.0</v>
      </c>
      <c r="U10" s="27">
        <v>1.0</v>
      </c>
      <c r="V10" s="26">
        <v>60.0</v>
      </c>
      <c r="W10" s="27">
        <v>1.0</v>
      </c>
      <c r="X10" s="26">
        <v>45.0</v>
      </c>
      <c r="Y10" s="27">
        <v>1.0</v>
      </c>
      <c r="Z10" s="26">
        <v>55.0</v>
      </c>
      <c r="AA10" s="27">
        <v>1.0</v>
      </c>
      <c r="AB10" s="26">
        <v>8.0</v>
      </c>
      <c r="AC10" s="27">
        <v>2.0</v>
      </c>
      <c r="AD10" s="26">
        <v>15.0</v>
      </c>
      <c r="AE10" s="27">
        <v>2.0</v>
      </c>
      <c r="AF10" s="26">
        <v>15.0</v>
      </c>
      <c r="AG10" s="27">
        <v>2.0</v>
      </c>
      <c r="AH10" s="26">
        <v>30.0</v>
      </c>
      <c r="AI10" s="27">
        <v>2.0</v>
      </c>
      <c r="AJ10" s="26">
        <v>35.0</v>
      </c>
      <c r="AK10" s="27">
        <v>1.0</v>
      </c>
      <c r="AL10" s="26">
        <v>25.0</v>
      </c>
      <c r="AM10" s="27">
        <v>1.0</v>
      </c>
      <c r="AN10" s="26">
        <v>35.0</v>
      </c>
      <c r="AO10" s="27">
        <v>1.0</v>
      </c>
      <c r="AP10" s="26">
        <v>40.0</v>
      </c>
      <c r="AQ10" s="27">
        <v>3.0</v>
      </c>
      <c r="AR10" s="26">
        <v>37.0</v>
      </c>
      <c r="AS10" s="27">
        <v>2.0</v>
      </c>
      <c r="AT10" s="26">
        <v>45.0</v>
      </c>
      <c r="AU10" s="27">
        <v>1.0</v>
      </c>
      <c r="AV10" s="26">
        <v>25.0</v>
      </c>
      <c r="AW10" s="27">
        <v>3.0</v>
      </c>
      <c r="AX10" s="26">
        <v>38.0</v>
      </c>
      <c r="AY10" s="27">
        <v>3.0</v>
      </c>
      <c r="AZ10" s="26">
        <v>35.0</v>
      </c>
      <c r="BA10" s="28">
        <v>1.0</v>
      </c>
      <c r="BB10" s="26">
        <v>16.0</v>
      </c>
      <c r="BC10" s="28">
        <v>1.0</v>
      </c>
      <c r="BD10" s="26">
        <v>23.0</v>
      </c>
      <c r="BE10" s="28">
        <v>1.0</v>
      </c>
      <c r="BF10" s="26">
        <v>30.0</v>
      </c>
      <c r="BG10" s="28">
        <v>1.0</v>
      </c>
      <c r="BH10" s="26">
        <v>32.0</v>
      </c>
      <c r="BI10" s="28">
        <v>1.0</v>
      </c>
      <c r="BJ10" s="26">
        <v>30.0</v>
      </c>
      <c r="BK10" s="28">
        <v>1.0</v>
      </c>
      <c r="BL10" s="26">
        <v>35.0</v>
      </c>
      <c r="BM10" s="28">
        <v>1.0</v>
      </c>
      <c r="BN10" s="26">
        <v>30.0</v>
      </c>
      <c r="BO10" s="28">
        <v>1.0</v>
      </c>
      <c r="BP10" s="26">
        <v>35.0</v>
      </c>
      <c r="BQ10" s="28">
        <v>1.0</v>
      </c>
      <c r="BR10" s="26">
        <v>35.0</v>
      </c>
      <c r="BS10" s="28">
        <v>1.0</v>
      </c>
      <c r="BT10" s="26">
        <v>33.0</v>
      </c>
      <c r="BU10" s="28">
        <v>1.0</v>
      </c>
      <c r="BV10" s="26">
        <v>35.0</v>
      </c>
      <c r="BW10" s="28">
        <v>1.0</v>
      </c>
      <c r="BX10" s="26">
        <v>35.0</v>
      </c>
      <c r="BY10" s="28">
        <v>1.0</v>
      </c>
      <c r="BZ10" s="26">
        <v>35.0</v>
      </c>
      <c r="CA10" s="28">
        <v>1.0</v>
      </c>
      <c r="CB10" s="26">
        <v>85.0</v>
      </c>
      <c r="CC10" s="28">
        <v>1.0</v>
      </c>
      <c r="CD10" s="26">
        <v>34.0</v>
      </c>
      <c r="CE10" s="28">
        <v>1.0</v>
      </c>
      <c r="CF10" s="26">
        <v>40.0</v>
      </c>
      <c r="CG10" s="28">
        <v>1.0</v>
      </c>
      <c r="CH10" s="26">
        <v>55.0</v>
      </c>
      <c r="CI10" s="28">
        <v>1.0</v>
      </c>
      <c r="CJ10" s="26">
        <v>45.0</v>
      </c>
      <c r="CK10" s="28">
        <v>1.0</v>
      </c>
      <c r="CL10" s="26">
        <v>76.0</v>
      </c>
      <c r="CM10" s="28">
        <v>1.0</v>
      </c>
      <c r="CN10" s="26">
        <v>45.0</v>
      </c>
      <c r="CO10" s="28">
        <v>1.0</v>
      </c>
      <c r="CP10" s="26">
        <v>88.0</v>
      </c>
      <c r="CQ10" s="25">
        <v>1.0</v>
      </c>
      <c r="CR10" s="29">
        <v>20.0</v>
      </c>
      <c r="CS10" s="25">
        <v>1.0</v>
      </c>
      <c r="CT10" s="29">
        <v>25.0</v>
      </c>
      <c r="CU10" s="25">
        <v>1.0</v>
      </c>
      <c r="CV10" s="29">
        <v>35.0</v>
      </c>
      <c r="CW10" s="25">
        <v>1.0</v>
      </c>
      <c r="CX10" s="29">
        <v>25.0</v>
      </c>
      <c r="CY10" s="25">
        <v>2.0</v>
      </c>
      <c r="CZ10" s="29">
        <v>25.0</v>
      </c>
      <c r="DA10" s="25">
        <v>3.0</v>
      </c>
      <c r="DB10" s="29">
        <v>45.0</v>
      </c>
      <c r="DC10" s="25">
        <v>2.0</v>
      </c>
      <c r="DI10" s="25">
        <v>3.0</v>
      </c>
      <c r="DJ10" s="29">
        <v>45.0</v>
      </c>
      <c r="DK10" s="25">
        <v>5.0</v>
      </c>
      <c r="DL10" s="29">
        <v>40.0</v>
      </c>
    </row>
    <row r="11">
      <c r="A11" s="21" t="s">
        <v>81</v>
      </c>
      <c r="B11" s="22">
        <f t="shared" si="1"/>
        <v>14</v>
      </c>
      <c r="C11" s="22">
        <f>IFERROR(__xludf.DUMMYFUNCTION("COUNTIF(FILTER(G11:EC11, IF(MOD(COLUMN(G11:EC11),2)=0, 0, 1)), ""&gt;0"")"),49.0)</f>
        <v>49</v>
      </c>
      <c r="D11" s="22">
        <f>IFERROR(__xludf.DUMMYFUNCTION("SUM(FILTER(G11:EC11, IF(MOD(COLUMN(G11:EC11),2)=0, 0, 1)))"),58.0)</f>
        <v>58</v>
      </c>
      <c r="E11" s="22">
        <f t="shared" si="2"/>
        <v>9</v>
      </c>
      <c r="F11" s="22">
        <f>IFERROR(__xludf.DUMMYFUNCTION("ROUNDUP(SUM(FILTER(G11:EC11, IF(MOD(COLUMN(G11:EC11),2)=1, 0, 1))))"),1025.0)</f>
        <v>1025</v>
      </c>
      <c r="G11" s="30">
        <v>1.0</v>
      </c>
      <c r="H11" s="26">
        <v>30.0</v>
      </c>
      <c r="I11" s="30">
        <v>1.0</v>
      </c>
      <c r="J11" s="26">
        <v>15.0</v>
      </c>
      <c r="K11" s="30">
        <v>1.0</v>
      </c>
      <c r="L11" s="26">
        <v>10.0</v>
      </c>
      <c r="M11" s="30">
        <v>2.0</v>
      </c>
      <c r="N11" s="26">
        <v>10.0</v>
      </c>
      <c r="O11" s="27">
        <v>1.0</v>
      </c>
      <c r="P11" s="26">
        <v>60.0</v>
      </c>
      <c r="Q11" s="30">
        <v>1.0</v>
      </c>
      <c r="R11" s="26">
        <v>10.0</v>
      </c>
      <c r="S11" s="30">
        <v>1.0</v>
      </c>
      <c r="T11" s="26">
        <v>30.0</v>
      </c>
      <c r="U11" s="30">
        <v>1.0</v>
      </c>
      <c r="V11" s="26">
        <v>45.0</v>
      </c>
      <c r="W11" s="30">
        <v>1.0</v>
      </c>
      <c r="X11" s="26">
        <v>20.0</v>
      </c>
      <c r="Y11" s="27">
        <v>1.0</v>
      </c>
      <c r="Z11" s="26">
        <v>45.0</v>
      </c>
      <c r="AA11" s="27">
        <v>1.0</v>
      </c>
      <c r="AB11" s="26">
        <v>5.0</v>
      </c>
      <c r="AC11" s="27">
        <v>2.0</v>
      </c>
      <c r="AD11" s="26">
        <v>15.0</v>
      </c>
      <c r="AE11" s="27">
        <v>1.0</v>
      </c>
      <c r="AF11" s="26">
        <v>10.0</v>
      </c>
      <c r="AG11" s="27">
        <v>1.0</v>
      </c>
      <c r="AH11" s="26">
        <v>10.0</v>
      </c>
      <c r="AI11" s="27">
        <v>1.0</v>
      </c>
      <c r="AJ11" s="26">
        <v>5.0</v>
      </c>
      <c r="AK11" s="27">
        <v>1.0</v>
      </c>
      <c r="AL11" s="26">
        <v>20.0</v>
      </c>
      <c r="AM11" s="27">
        <v>1.0</v>
      </c>
      <c r="AN11" s="26">
        <v>40.0</v>
      </c>
      <c r="AO11" s="27">
        <v>1.0</v>
      </c>
      <c r="AP11" s="26">
        <v>15.0</v>
      </c>
      <c r="AQ11" s="27">
        <v>2.0</v>
      </c>
      <c r="AR11" s="26">
        <v>20.0</v>
      </c>
      <c r="AS11" s="27">
        <v>2.0</v>
      </c>
      <c r="AT11" s="26">
        <v>40.0</v>
      </c>
      <c r="AU11" s="27">
        <v>1.0</v>
      </c>
      <c r="AV11" s="26">
        <v>15.0</v>
      </c>
      <c r="AW11" s="27">
        <v>2.0</v>
      </c>
      <c r="AX11" s="26">
        <v>25.0</v>
      </c>
      <c r="AY11" s="27">
        <v>1.0</v>
      </c>
      <c r="AZ11" s="26">
        <v>20.0</v>
      </c>
      <c r="BA11" s="28">
        <v>1.0</v>
      </c>
      <c r="BB11" s="26">
        <v>10.0</v>
      </c>
      <c r="BC11" s="28">
        <v>1.0</v>
      </c>
      <c r="BD11" s="26">
        <v>10.0</v>
      </c>
      <c r="BE11" s="28">
        <v>1.0</v>
      </c>
      <c r="BF11" s="26">
        <v>5.0</v>
      </c>
      <c r="BG11" s="28">
        <v>1.0</v>
      </c>
      <c r="BH11" s="26">
        <v>10.0</v>
      </c>
      <c r="BI11" s="28">
        <v>1.0</v>
      </c>
      <c r="BJ11" s="26">
        <v>10.0</v>
      </c>
      <c r="BK11" s="28">
        <v>1.0</v>
      </c>
      <c r="BL11" s="26">
        <v>15.0</v>
      </c>
      <c r="BM11" s="28">
        <v>1.0</v>
      </c>
      <c r="BN11" s="26">
        <v>15.0</v>
      </c>
      <c r="BO11" s="28">
        <v>1.0</v>
      </c>
      <c r="BP11" s="26">
        <v>10.0</v>
      </c>
      <c r="BQ11" s="28">
        <v>1.0</v>
      </c>
      <c r="BR11" s="26">
        <v>30.0</v>
      </c>
      <c r="BS11" s="28">
        <v>1.0</v>
      </c>
      <c r="BT11" s="26">
        <v>30.0</v>
      </c>
      <c r="BU11" s="28">
        <v>1.0</v>
      </c>
      <c r="BV11" s="26">
        <v>10.0</v>
      </c>
      <c r="BW11" s="28">
        <v>2.0</v>
      </c>
      <c r="BX11" s="26">
        <v>25.0</v>
      </c>
      <c r="BY11" s="38"/>
      <c r="BZ11" s="24"/>
      <c r="CA11" s="28">
        <v>2.0</v>
      </c>
      <c r="CB11" s="26">
        <v>90.0</v>
      </c>
      <c r="CC11" s="28">
        <v>2.0</v>
      </c>
      <c r="CD11" s="26">
        <v>20.0</v>
      </c>
      <c r="CE11" s="28">
        <v>1.0</v>
      </c>
      <c r="CF11" s="26">
        <v>10.0</v>
      </c>
      <c r="CG11" s="28">
        <v>1.0</v>
      </c>
      <c r="CH11" s="26">
        <v>30.0</v>
      </c>
      <c r="CI11" s="28">
        <v>1.0</v>
      </c>
      <c r="CJ11" s="26">
        <v>20.0</v>
      </c>
      <c r="CK11" s="28">
        <v>1.0</v>
      </c>
      <c r="CL11" s="26">
        <v>10.0</v>
      </c>
      <c r="CM11" s="32"/>
      <c r="CN11" s="24"/>
      <c r="CO11" s="32"/>
      <c r="CP11" s="24"/>
      <c r="CQ11" s="25">
        <v>1.0</v>
      </c>
      <c r="CR11" s="29">
        <v>15.0</v>
      </c>
      <c r="CS11" s="25">
        <v>1.0</v>
      </c>
      <c r="CT11" s="29">
        <v>5.0</v>
      </c>
      <c r="CU11" s="25">
        <v>1.0</v>
      </c>
      <c r="CV11" s="29">
        <v>30.0</v>
      </c>
      <c r="CW11" s="25">
        <v>2.0</v>
      </c>
      <c r="CX11" s="29">
        <v>20.0</v>
      </c>
      <c r="CY11" s="25">
        <v>1.0</v>
      </c>
      <c r="CZ11" s="29">
        <v>35.0</v>
      </c>
      <c r="DA11" s="25">
        <v>1.0</v>
      </c>
      <c r="DB11" s="29">
        <v>15.0</v>
      </c>
      <c r="DC11" s="25">
        <v>1.0</v>
      </c>
      <c r="DD11" s="29">
        <v>15.0</v>
      </c>
      <c r="DI11" s="25">
        <v>1.0</v>
      </c>
      <c r="DJ11" s="29">
        <v>15.0</v>
      </c>
    </row>
    <row r="12">
      <c r="A12" s="21" t="s">
        <v>82</v>
      </c>
      <c r="B12" s="22">
        <f t="shared" si="1"/>
        <v>20</v>
      </c>
      <c r="C12" s="22">
        <f>IFERROR(__xludf.DUMMYFUNCTION("COUNTIF(FILTER(G12:EC12, IF(MOD(COLUMN(G12:EC12),2)=0, 0, 1)), ""&gt;0"")"),43.0)</f>
        <v>43</v>
      </c>
      <c r="D12" s="22">
        <f>IFERROR(__xludf.DUMMYFUNCTION("SUM(FILTER(G12:EC12, IF(MOD(COLUMN(G12:EC12),2)=0, 0, 1)))"),65.0)</f>
        <v>65</v>
      </c>
      <c r="E12" s="22">
        <f t="shared" si="2"/>
        <v>22</v>
      </c>
      <c r="F12" s="22">
        <f>IFERROR(__xludf.DUMMYFUNCTION("ROUNDUP(SUM(FILTER(G12:EC12, IF(MOD(COLUMN(G12:EC12),2)=1, 0, 1))))"),1430.0)</f>
        <v>1430</v>
      </c>
      <c r="G12" s="27">
        <v>3.0</v>
      </c>
      <c r="H12" s="26">
        <v>55.0</v>
      </c>
      <c r="I12" s="27">
        <v>3.0</v>
      </c>
      <c r="J12" s="26">
        <v>70.0</v>
      </c>
      <c r="K12" s="27">
        <v>4.0</v>
      </c>
      <c r="L12" s="26">
        <v>40.0</v>
      </c>
      <c r="M12" s="31"/>
      <c r="N12" s="24"/>
      <c r="O12" s="27">
        <v>1.0</v>
      </c>
      <c r="P12" s="26">
        <v>50.0</v>
      </c>
      <c r="Q12" s="27">
        <v>1.0</v>
      </c>
      <c r="R12" s="26">
        <v>10.0</v>
      </c>
      <c r="S12" s="27">
        <v>3.0</v>
      </c>
      <c r="T12" s="26">
        <v>35.0</v>
      </c>
      <c r="U12" s="27">
        <v>1.0</v>
      </c>
      <c r="V12" s="26">
        <v>30.0</v>
      </c>
      <c r="W12" s="27">
        <v>1.0</v>
      </c>
      <c r="X12" s="26">
        <v>40.0</v>
      </c>
      <c r="Y12" s="27">
        <v>1.0</v>
      </c>
      <c r="Z12" s="26">
        <v>50.0</v>
      </c>
      <c r="AA12" s="27">
        <v>1.0</v>
      </c>
      <c r="AB12" s="26">
        <v>10.0</v>
      </c>
      <c r="AC12" s="27">
        <v>1.0</v>
      </c>
      <c r="AD12" s="26">
        <v>35.0</v>
      </c>
      <c r="AE12" s="27">
        <v>1.0</v>
      </c>
      <c r="AF12" s="26">
        <v>20.0</v>
      </c>
      <c r="AG12" s="27">
        <v>1.0</v>
      </c>
      <c r="AH12" s="26">
        <v>35.0</v>
      </c>
      <c r="AI12" s="27">
        <v>2.0</v>
      </c>
      <c r="AJ12" s="26">
        <v>25.0</v>
      </c>
      <c r="AK12" s="27">
        <v>1.0</v>
      </c>
      <c r="AL12" s="26">
        <v>55.0</v>
      </c>
      <c r="AM12" s="27">
        <v>1.0</v>
      </c>
      <c r="AN12" s="26">
        <v>30.0</v>
      </c>
      <c r="AO12" s="27">
        <v>1.0</v>
      </c>
      <c r="AP12" s="26">
        <v>30.0</v>
      </c>
      <c r="AQ12" s="27">
        <v>2.0</v>
      </c>
      <c r="AR12" s="26">
        <v>40.0</v>
      </c>
      <c r="AS12" s="31"/>
      <c r="AT12" s="24"/>
      <c r="AU12" s="27">
        <v>3.0</v>
      </c>
      <c r="AV12" s="26">
        <v>30.0</v>
      </c>
      <c r="AW12" s="27">
        <v>2.0</v>
      </c>
      <c r="AX12" s="26">
        <v>30.0</v>
      </c>
      <c r="AY12" s="27">
        <v>1.0</v>
      </c>
      <c r="AZ12" s="26">
        <v>20.0</v>
      </c>
      <c r="BA12" s="28">
        <v>1.0</v>
      </c>
      <c r="BB12" s="26">
        <v>15.0</v>
      </c>
      <c r="BC12" s="28">
        <v>1.0</v>
      </c>
      <c r="BD12" s="26">
        <v>10.0</v>
      </c>
      <c r="BE12" s="28">
        <v>1.0</v>
      </c>
      <c r="BF12" s="26">
        <v>25.0</v>
      </c>
      <c r="BG12" s="28">
        <v>1.0</v>
      </c>
      <c r="BH12" s="26">
        <v>20.0</v>
      </c>
      <c r="BI12" s="28">
        <v>1.0</v>
      </c>
      <c r="BJ12" s="26">
        <v>15.0</v>
      </c>
      <c r="BK12" s="28">
        <v>1.0</v>
      </c>
      <c r="BL12" s="26">
        <v>60.0</v>
      </c>
      <c r="BM12" s="28">
        <v>1.0</v>
      </c>
      <c r="BN12" s="26">
        <v>30.0</v>
      </c>
      <c r="BO12" s="28">
        <v>1.0</v>
      </c>
      <c r="BP12" s="26">
        <v>35.0</v>
      </c>
      <c r="BQ12" s="28">
        <v>1.0</v>
      </c>
      <c r="BR12" s="26">
        <v>30.0</v>
      </c>
      <c r="BS12" s="28">
        <v>1.0</v>
      </c>
      <c r="BT12" s="26">
        <v>50.0</v>
      </c>
      <c r="BU12" s="28">
        <v>2.0</v>
      </c>
      <c r="BV12" s="26">
        <v>30.0</v>
      </c>
      <c r="BW12" s="28">
        <v>1.0</v>
      </c>
      <c r="BX12" s="26">
        <v>30.0</v>
      </c>
      <c r="BY12" s="28">
        <v>4.0</v>
      </c>
      <c r="BZ12" s="26">
        <v>70.0</v>
      </c>
      <c r="CA12" s="32"/>
      <c r="CB12" s="26"/>
      <c r="CC12" s="28">
        <v>1.0</v>
      </c>
      <c r="CD12" s="26">
        <v>30.0</v>
      </c>
      <c r="CE12" s="28">
        <v>1.0</v>
      </c>
      <c r="CF12" s="26">
        <v>25.0</v>
      </c>
      <c r="CG12" s="28">
        <v>1.0</v>
      </c>
      <c r="CH12" s="26">
        <v>35.0</v>
      </c>
      <c r="CI12" s="28">
        <v>1.0</v>
      </c>
      <c r="CJ12" s="26">
        <v>25.0</v>
      </c>
      <c r="CK12" s="28">
        <v>1.0</v>
      </c>
      <c r="CL12" s="26">
        <v>10.0</v>
      </c>
      <c r="CM12" s="32"/>
      <c r="CN12" s="26"/>
      <c r="CO12" s="32"/>
      <c r="CP12" s="26"/>
      <c r="CQ12" s="25">
        <v>1.0</v>
      </c>
      <c r="CR12" s="29">
        <v>10.0</v>
      </c>
      <c r="CS12" s="25">
        <v>1.0</v>
      </c>
      <c r="CT12" s="29">
        <v>20.0</v>
      </c>
      <c r="CU12" s="25">
        <v>2.0</v>
      </c>
      <c r="CV12" s="29">
        <v>55.0</v>
      </c>
      <c r="CW12" s="25">
        <v>4.0</v>
      </c>
      <c r="CX12" s="29">
        <v>60.0</v>
      </c>
    </row>
    <row r="13">
      <c r="A13" s="21" t="s">
        <v>83</v>
      </c>
      <c r="B13" s="22">
        <f t="shared" si="1"/>
        <v>12</v>
      </c>
      <c r="C13" s="22">
        <f>IFERROR(__xludf.DUMMYFUNCTION("COUNTIF(FILTER(G13:EC13, IF(MOD(COLUMN(G13:EC13),2)=0, 0, 1)), ""&gt;0"")"),51.0)</f>
        <v>51</v>
      </c>
      <c r="D13" s="22">
        <f>IFERROR(__xludf.DUMMYFUNCTION("SUM(FILTER(G13:EC13, IF(MOD(COLUMN(G13:EC13),2)=0, 0, 1)))"),100.0)</f>
        <v>100</v>
      </c>
      <c r="E13" s="22">
        <f t="shared" si="2"/>
        <v>49</v>
      </c>
      <c r="F13" s="22">
        <f>IFERROR(__xludf.DUMMYFUNCTION("ROUNDUP(SUM(FILTER(G13:EC13, IF(MOD(COLUMN(G13:EC13),2)=1, 0, 1))))"),1914.0)</f>
        <v>1914</v>
      </c>
      <c r="G13" s="30">
        <v>1.0</v>
      </c>
      <c r="H13" s="26">
        <v>30.0</v>
      </c>
      <c r="I13" s="30">
        <v>2.0</v>
      </c>
      <c r="J13" s="26">
        <v>15.0</v>
      </c>
      <c r="K13" s="30">
        <v>1.0</v>
      </c>
      <c r="L13" s="26">
        <v>20.0</v>
      </c>
      <c r="M13" s="30">
        <v>1.0</v>
      </c>
      <c r="N13" s="26">
        <v>5.0</v>
      </c>
      <c r="O13" s="30">
        <v>1.0</v>
      </c>
      <c r="P13" s="26">
        <v>33.0</v>
      </c>
      <c r="Q13" s="30">
        <v>1.0</v>
      </c>
      <c r="R13" s="26">
        <v>10.0</v>
      </c>
      <c r="S13" s="30">
        <v>1.0</v>
      </c>
      <c r="T13" s="26">
        <v>30.0</v>
      </c>
      <c r="U13" s="30">
        <v>1.0</v>
      </c>
      <c r="V13" s="26">
        <v>15.0</v>
      </c>
      <c r="W13" s="30">
        <v>1.0</v>
      </c>
      <c r="X13" s="26">
        <v>45.0</v>
      </c>
      <c r="Y13" s="30">
        <v>2.0</v>
      </c>
      <c r="Z13" s="26">
        <v>50.0</v>
      </c>
      <c r="AA13" s="27">
        <v>1.0</v>
      </c>
      <c r="AB13" s="26">
        <v>12.0</v>
      </c>
      <c r="AC13" s="27">
        <v>3.0</v>
      </c>
      <c r="AD13" s="26">
        <v>45.0</v>
      </c>
      <c r="AE13" s="27">
        <v>1.0</v>
      </c>
      <c r="AF13" s="26">
        <v>30.0</v>
      </c>
      <c r="AG13" s="27">
        <v>4.0</v>
      </c>
      <c r="AH13" s="26">
        <v>30.0</v>
      </c>
      <c r="AI13" s="27">
        <v>1.0</v>
      </c>
      <c r="AJ13" s="26">
        <v>20.0</v>
      </c>
      <c r="AK13" s="27">
        <v>2.0</v>
      </c>
      <c r="AL13" s="26">
        <v>50.0</v>
      </c>
      <c r="AM13" s="27">
        <v>5.0</v>
      </c>
      <c r="AN13" s="26">
        <v>100.0</v>
      </c>
      <c r="AO13" s="27">
        <v>2.0</v>
      </c>
      <c r="AP13" s="26">
        <v>25.0</v>
      </c>
      <c r="AQ13" s="27">
        <v>2.0</v>
      </c>
      <c r="AR13" s="26">
        <v>40.0</v>
      </c>
      <c r="AS13" s="27">
        <v>2.0</v>
      </c>
      <c r="AT13" s="26">
        <v>100.0</v>
      </c>
      <c r="AU13" s="27">
        <v>1.0</v>
      </c>
      <c r="AV13" s="26">
        <v>60.0</v>
      </c>
      <c r="AW13" s="27">
        <v>1.0</v>
      </c>
      <c r="AX13" s="26">
        <v>25.0</v>
      </c>
      <c r="AY13" s="27">
        <v>2.0</v>
      </c>
      <c r="AZ13" s="26">
        <v>34.0</v>
      </c>
      <c r="BA13" s="28">
        <v>1.0</v>
      </c>
      <c r="BB13" s="26">
        <v>45.0</v>
      </c>
      <c r="BC13" s="28">
        <v>1.0</v>
      </c>
      <c r="BD13" s="26">
        <v>20.0</v>
      </c>
      <c r="BE13" s="28">
        <v>1.0</v>
      </c>
      <c r="BF13" s="26">
        <v>30.0</v>
      </c>
      <c r="BG13" s="28">
        <v>2.0</v>
      </c>
      <c r="BH13" s="26">
        <v>30.0</v>
      </c>
      <c r="BI13" s="28">
        <v>1.0</v>
      </c>
      <c r="BJ13" s="26">
        <v>10.0</v>
      </c>
      <c r="BK13" s="28">
        <v>2.0</v>
      </c>
      <c r="BL13" s="26">
        <v>45.0</v>
      </c>
      <c r="BM13" s="28">
        <v>2.0</v>
      </c>
      <c r="BN13" s="26">
        <v>15.0</v>
      </c>
      <c r="BO13" s="28">
        <v>2.0</v>
      </c>
      <c r="BP13" s="26">
        <v>10.0</v>
      </c>
      <c r="BQ13" s="28">
        <v>3.0</v>
      </c>
      <c r="BR13" s="26">
        <v>50.0</v>
      </c>
      <c r="BS13" s="28">
        <v>1.0</v>
      </c>
      <c r="BT13" s="26">
        <v>40.0</v>
      </c>
      <c r="BU13" s="28">
        <v>1.0</v>
      </c>
      <c r="BV13" s="26">
        <v>20.0</v>
      </c>
      <c r="BW13" s="28">
        <v>3.0</v>
      </c>
      <c r="BX13" s="26">
        <v>65.0</v>
      </c>
      <c r="BY13" s="28">
        <v>3.0</v>
      </c>
      <c r="BZ13" s="26">
        <v>50.0</v>
      </c>
      <c r="CA13" s="28">
        <v>3.0</v>
      </c>
      <c r="CB13" s="26">
        <v>75.0</v>
      </c>
      <c r="CC13" s="28">
        <v>3.0</v>
      </c>
      <c r="CD13" s="26">
        <v>20.0</v>
      </c>
      <c r="CE13" s="28">
        <v>4.0</v>
      </c>
      <c r="CF13" s="26">
        <v>15.0</v>
      </c>
      <c r="CG13" s="28">
        <v>1.0</v>
      </c>
      <c r="CH13" s="26">
        <v>60.0</v>
      </c>
      <c r="CI13" s="28">
        <v>1.0</v>
      </c>
      <c r="CJ13" s="26">
        <v>25.0</v>
      </c>
      <c r="CK13" s="28">
        <v>1.0</v>
      </c>
      <c r="CL13" s="26">
        <v>15.0</v>
      </c>
      <c r="CM13" s="32"/>
      <c r="CN13" s="26"/>
      <c r="CO13" s="32"/>
      <c r="CP13" s="26"/>
      <c r="CQ13" s="25">
        <v>2.0</v>
      </c>
      <c r="CR13" s="29">
        <v>30.0</v>
      </c>
      <c r="CS13" s="25">
        <v>2.0</v>
      </c>
      <c r="CT13" s="29">
        <v>10.0</v>
      </c>
      <c r="CW13" s="25">
        <v>1.0</v>
      </c>
      <c r="CX13" s="29">
        <v>50.0</v>
      </c>
      <c r="CY13" s="25">
        <v>8.0</v>
      </c>
      <c r="CZ13" s="29">
        <v>190.0</v>
      </c>
      <c r="DA13" s="25">
        <v>3.0</v>
      </c>
      <c r="DB13" s="29">
        <v>15.0</v>
      </c>
      <c r="DC13" s="25">
        <v>4.0</v>
      </c>
      <c r="DD13" s="29">
        <v>70.0</v>
      </c>
      <c r="DE13" s="25">
        <v>1.0</v>
      </c>
      <c r="DF13" s="29">
        <v>40.0</v>
      </c>
      <c r="DG13" s="25">
        <v>1.0</v>
      </c>
      <c r="DH13" s="29">
        <v>30.0</v>
      </c>
      <c r="DI13" s="29">
        <v>3.0</v>
      </c>
      <c r="DJ13" s="29">
        <v>15.0</v>
      </c>
    </row>
    <row r="14">
      <c r="A14" s="39" t="s">
        <v>84</v>
      </c>
      <c r="B14" s="40">
        <f t="shared" si="1"/>
        <v>27</v>
      </c>
      <c r="C14" s="40">
        <f>IFERROR(__xludf.DUMMYFUNCTION("COUNTIF(FILTER(G14:EC14, IF(MOD(COLUMN(G14:EC14),2)=0, 0, 1)), ""&gt;0"")"),24.0)</f>
        <v>24</v>
      </c>
      <c r="D14" s="40">
        <f>IFERROR(__xludf.DUMMYFUNCTION("SUM(FILTER(G14:EC14, IF(MOD(COLUMN(G14:EC14),2)=0, 0, 1)))"),54.0)</f>
        <v>54</v>
      </c>
      <c r="E14" s="40">
        <f t="shared" si="2"/>
        <v>30</v>
      </c>
      <c r="F14" s="40">
        <f>IFERROR(__xludf.DUMMYFUNCTION("ROUNDUP(SUM(FILTER(G14:EC14, IF(MOD(COLUMN(G14:EC14),2)=1, 0, 1))))"),722.0)</f>
        <v>722</v>
      </c>
      <c r="G14" s="27">
        <v>1.0</v>
      </c>
      <c r="H14" s="26">
        <v>65.0</v>
      </c>
      <c r="I14" s="27">
        <v>1.0</v>
      </c>
      <c r="J14" s="26">
        <v>45.0</v>
      </c>
      <c r="K14" s="27">
        <v>2.0</v>
      </c>
      <c r="L14" s="26">
        <v>35.0</v>
      </c>
      <c r="M14" s="27">
        <v>1.0</v>
      </c>
      <c r="N14" s="26">
        <v>26.0</v>
      </c>
      <c r="O14" s="31"/>
      <c r="P14" s="24"/>
      <c r="Q14" s="27">
        <v>1.0</v>
      </c>
      <c r="R14" s="26">
        <v>25.0</v>
      </c>
      <c r="S14" s="27">
        <v>1.0</v>
      </c>
      <c r="T14" s="26">
        <v>45.0</v>
      </c>
      <c r="U14" s="27">
        <v>1.0</v>
      </c>
      <c r="V14" s="26">
        <v>6.0</v>
      </c>
      <c r="W14" s="31"/>
      <c r="X14" s="24"/>
      <c r="Y14" s="31"/>
      <c r="Z14" s="24"/>
      <c r="AA14" s="27">
        <v>1.0</v>
      </c>
      <c r="AB14" s="26">
        <v>10.0</v>
      </c>
      <c r="AC14" s="27">
        <v>1.0</v>
      </c>
      <c r="AD14" s="26">
        <v>25.0</v>
      </c>
      <c r="AE14" s="27">
        <v>1.0</v>
      </c>
      <c r="AF14" s="26">
        <v>10.0</v>
      </c>
      <c r="AG14" s="27">
        <v>3.0</v>
      </c>
      <c r="AH14" s="26">
        <v>30.0</v>
      </c>
      <c r="AI14" s="27">
        <v>5.0</v>
      </c>
      <c r="AJ14" s="26">
        <v>35.0</v>
      </c>
      <c r="AK14" s="27">
        <v>3.0</v>
      </c>
      <c r="AL14" s="26">
        <v>40.0</v>
      </c>
      <c r="AM14" s="31"/>
      <c r="AN14" s="24"/>
      <c r="AO14" s="27">
        <v>1.0</v>
      </c>
      <c r="AP14" s="26">
        <v>50.0</v>
      </c>
      <c r="AQ14" s="27">
        <v>1.0</v>
      </c>
      <c r="AR14" s="26">
        <v>60.0</v>
      </c>
      <c r="AS14" s="31"/>
      <c r="AT14" s="24"/>
      <c r="AU14" s="27">
        <v>1.0</v>
      </c>
      <c r="AV14" s="24"/>
      <c r="AW14" s="27">
        <v>6.0</v>
      </c>
      <c r="AX14" s="26">
        <v>30.0</v>
      </c>
      <c r="AY14" s="31"/>
      <c r="AZ14" s="24"/>
      <c r="BA14" s="38"/>
      <c r="BB14" s="24"/>
      <c r="BC14" s="38"/>
      <c r="BD14" s="24"/>
      <c r="BE14" s="38"/>
      <c r="BF14" s="24"/>
      <c r="BG14" s="38"/>
      <c r="BH14" s="24"/>
      <c r="BI14" s="38"/>
      <c r="BJ14" s="24"/>
      <c r="BK14" s="38"/>
      <c r="BL14" s="24"/>
      <c r="BM14" s="38"/>
      <c r="BN14" s="24"/>
      <c r="BO14" s="38"/>
      <c r="BP14" s="24"/>
      <c r="BQ14" s="38"/>
      <c r="BR14" s="24"/>
      <c r="BS14" s="38"/>
      <c r="BT14" s="24"/>
      <c r="BU14" s="38"/>
      <c r="BV14" s="24"/>
      <c r="BW14" s="38"/>
      <c r="BX14" s="24"/>
      <c r="BY14" s="38"/>
      <c r="BZ14" s="24"/>
      <c r="CA14" s="38"/>
      <c r="CB14" s="24"/>
      <c r="CC14" s="38"/>
      <c r="CD14" s="24"/>
      <c r="CE14" s="28">
        <v>1.0</v>
      </c>
      <c r="CF14" s="26">
        <v>10.0</v>
      </c>
      <c r="CG14" s="32"/>
      <c r="CH14" s="24"/>
      <c r="CI14" s="32"/>
      <c r="CJ14" s="24"/>
      <c r="CK14" s="32"/>
      <c r="CL14" s="24"/>
      <c r="CM14" s="32"/>
      <c r="CN14" s="24"/>
      <c r="CO14" s="32"/>
      <c r="CP14" s="24"/>
      <c r="CQ14" s="25">
        <v>7.0</v>
      </c>
      <c r="CR14" s="29">
        <v>45.0</v>
      </c>
      <c r="CS14" s="25">
        <v>3.0</v>
      </c>
      <c r="CT14" s="29">
        <v>25.0</v>
      </c>
      <c r="DA14" s="25">
        <v>1.0</v>
      </c>
      <c r="DB14" s="29">
        <v>20.0</v>
      </c>
      <c r="DC14" s="25">
        <v>3.0</v>
      </c>
      <c r="DI14" s="25">
        <v>1.0</v>
      </c>
      <c r="DJ14" s="29">
        <v>5.0</v>
      </c>
      <c r="DK14" s="25">
        <v>7.0</v>
      </c>
      <c r="DL14" s="29">
        <v>80.0</v>
      </c>
    </row>
    <row r="15">
      <c r="A15" s="21" t="s">
        <v>85</v>
      </c>
      <c r="B15" s="22">
        <f t="shared" si="1"/>
        <v>6</v>
      </c>
      <c r="C15" s="22">
        <f>IFERROR(__xludf.DUMMYFUNCTION("COUNTIF(FILTER(G15:EC15, IF(MOD(COLUMN(G15:EC15),2)=0, 0, 1)), ""&gt;0"")"),53.0)</f>
        <v>53</v>
      </c>
      <c r="D15" s="22">
        <f>IFERROR(__xludf.DUMMYFUNCTION("SUM(FILTER(G15:EC15, IF(MOD(COLUMN(G15:EC15),2)=0, 0, 1)))"),109.0)</f>
        <v>109</v>
      </c>
      <c r="E15" s="22">
        <f t="shared" si="2"/>
        <v>56</v>
      </c>
      <c r="F15" s="22">
        <f>IFERROR(__xludf.DUMMYFUNCTION("ROUNDUP(SUM(FILTER(G15:EC15, IF(MOD(COLUMN(G15:EC15),2)=1, 0, 1))))"),1724.0)</f>
        <v>1724</v>
      </c>
      <c r="G15" s="23">
        <v>1.0</v>
      </c>
      <c r="H15" s="24">
        <v>70.0</v>
      </c>
      <c r="I15" s="23">
        <v>3.0</v>
      </c>
      <c r="J15" s="24">
        <v>35.0</v>
      </c>
      <c r="K15" s="23">
        <v>1.0</v>
      </c>
      <c r="L15" s="24">
        <v>20.0</v>
      </c>
      <c r="M15" s="23">
        <v>1.0</v>
      </c>
      <c r="N15" s="24">
        <v>13.0</v>
      </c>
      <c r="O15" s="23">
        <v>1.0</v>
      </c>
      <c r="P15" s="26" t="s">
        <v>86</v>
      </c>
      <c r="Q15" s="23">
        <v>1.0</v>
      </c>
      <c r="R15" s="24">
        <v>13.0</v>
      </c>
      <c r="S15" s="23">
        <v>1.0</v>
      </c>
      <c r="T15" s="24">
        <v>13.0</v>
      </c>
      <c r="U15" s="23">
        <v>1.0</v>
      </c>
      <c r="V15" s="24">
        <v>60.0</v>
      </c>
      <c r="W15" s="23">
        <v>6.0</v>
      </c>
      <c r="X15" s="24">
        <v>80.0</v>
      </c>
      <c r="Y15" s="23">
        <v>1.0</v>
      </c>
      <c r="Z15" s="24">
        <v>35.0</v>
      </c>
      <c r="AA15" s="27">
        <v>1.0</v>
      </c>
      <c r="AB15" s="26">
        <v>13.0</v>
      </c>
      <c r="AC15" s="27">
        <v>1.0</v>
      </c>
      <c r="AD15" s="26">
        <v>20.0</v>
      </c>
      <c r="AE15" s="27">
        <v>3.0</v>
      </c>
      <c r="AF15" s="26">
        <v>20.0</v>
      </c>
      <c r="AG15" s="27">
        <v>3.0</v>
      </c>
      <c r="AH15" s="26">
        <v>23.0</v>
      </c>
      <c r="AI15" s="37">
        <v>6.0</v>
      </c>
      <c r="AJ15" s="26">
        <v>140.0</v>
      </c>
      <c r="AK15" s="27">
        <v>1.0</v>
      </c>
      <c r="AL15" s="26">
        <v>35.0</v>
      </c>
      <c r="AM15" s="27">
        <v>7.0</v>
      </c>
      <c r="AN15" s="26">
        <v>50.0</v>
      </c>
      <c r="AO15" s="27">
        <v>1.0</v>
      </c>
      <c r="AP15" s="26">
        <v>25.0</v>
      </c>
      <c r="AQ15" s="27">
        <v>4.0</v>
      </c>
      <c r="AR15" s="26">
        <v>35.0</v>
      </c>
      <c r="AS15" s="27">
        <v>2.0</v>
      </c>
      <c r="AT15" s="26">
        <v>85.0</v>
      </c>
      <c r="AU15" s="27">
        <v>3.0</v>
      </c>
      <c r="AV15" s="26">
        <v>70.0</v>
      </c>
      <c r="AW15" s="27">
        <v>8.0</v>
      </c>
      <c r="AX15" s="26">
        <v>50.0</v>
      </c>
      <c r="AY15" s="27">
        <v>1.0</v>
      </c>
      <c r="AZ15" s="26">
        <v>20.0</v>
      </c>
      <c r="BA15" s="28">
        <v>2.0</v>
      </c>
      <c r="BB15" s="26">
        <v>23.0</v>
      </c>
      <c r="BC15" s="28">
        <v>2.0</v>
      </c>
      <c r="BD15" s="26">
        <v>13.0</v>
      </c>
      <c r="BE15" s="28">
        <v>1.0</v>
      </c>
      <c r="BF15" s="26">
        <v>7.0</v>
      </c>
      <c r="BG15" s="28">
        <v>1.0</v>
      </c>
      <c r="BH15" s="26">
        <v>13.0</v>
      </c>
      <c r="BI15" s="28">
        <v>1.0</v>
      </c>
      <c r="BJ15" s="26">
        <v>20.0</v>
      </c>
      <c r="BK15" s="28">
        <v>2.0</v>
      </c>
      <c r="BL15" s="26">
        <v>23.0</v>
      </c>
      <c r="BM15" s="28">
        <v>1.0</v>
      </c>
      <c r="BN15" s="26">
        <v>7.0</v>
      </c>
      <c r="BO15" s="28">
        <v>2.0</v>
      </c>
      <c r="BP15" s="26">
        <v>25.0</v>
      </c>
      <c r="BQ15" s="28">
        <v>2.0</v>
      </c>
      <c r="BR15" s="26">
        <v>50.0</v>
      </c>
      <c r="BS15" s="41">
        <v>1.0</v>
      </c>
      <c r="BT15" s="26">
        <v>19.0</v>
      </c>
      <c r="BU15" s="28">
        <v>1.0</v>
      </c>
      <c r="BV15" s="26">
        <v>13.0</v>
      </c>
      <c r="BW15" s="28">
        <v>2.0</v>
      </c>
      <c r="BX15" s="26">
        <v>35.0</v>
      </c>
      <c r="BY15" s="28">
        <v>1.0</v>
      </c>
      <c r="BZ15" s="26">
        <v>70.0</v>
      </c>
      <c r="CA15" s="32"/>
      <c r="CB15" s="26"/>
      <c r="CC15" s="28">
        <v>1.0</v>
      </c>
      <c r="CD15" s="26">
        <v>13.0</v>
      </c>
      <c r="CE15" s="28">
        <v>1.0</v>
      </c>
      <c r="CF15" s="26">
        <v>5.0</v>
      </c>
      <c r="CG15" s="28">
        <v>4.0</v>
      </c>
      <c r="CH15" s="26">
        <v>35.0</v>
      </c>
      <c r="CI15" s="28">
        <v>1.0</v>
      </c>
      <c r="CJ15" s="26">
        <v>13.0</v>
      </c>
      <c r="CK15" s="28">
        <v>1.0</v>
      </c>
      <c r="CL15" s="26">
        <v>10.0</v>
      </c>
      <c r="CM15" s="28">
        <v>2.0</v>
      </c>
      <c r="CN15" s="26">
        <v>25.0</v>
      </c>
      <c r="CO15" s="28">
        <v>5.0</v>
      </c>
      <c r="CP15" s="26">
        <v>120.0</v>
      </c>
      <c r="CQ15" s="25">
        <v>3.0</v>
      </c>
      <c r="CR15" s="29">
        <v>30.0</v>
      </c>
      <c r="CS15" s="25">
        <v>1.0</v>
      </c>
      <c r="CT15" s="29">
        <v>13.0</v>
      </c>
      <c r="CU15" s="25">
        <v>2.0</v>
      </c>
      <c r="CV15" s="29">
        <v>25.0</v>
      </c>
      <c r="CW15" s="25">
        <v>2.0</v>
      </c>
      <c r="CX15" s="29">
        <v>40.0</v>
      </c>
      <c r="CY15" s="25">
        <v>2.0</v>
      </c>
      <c r="CZ15" s="29">
        <v>45.0</v>
      </c>
      <c r="DA15" s="25">
        <v>2.0</v>
      </c>
      <c r="DB15" s="29">
        <v>35.0</v>
      </c>
      <c r="DC15" s="25">
        <v>1.0</v>
      </c>
      <c r="DD15" s="29">
        <v>15.0</v>
      </c>
      <c r="DE15" s="25">
        <v>1.0</v>
      </c>
      <c r="DF15" s="29">
        <v>10.0</v>
      </c>
      <c r="DG15" s="25">
        <v>1.0</v>
      </c>
      <c r="DH15" s="29">
        <v>12.0</v>
      </c>
      <c r="DI15" s="25">
        <v>2.0</v>
      </c>
      <c r="DJ15" s="29">
        <v>35.0</v>
      </c>
    </row>
    <row r="16">
      <c r="A16" s="21" t="s">
        <v>87</v>
      </c>
      <c r="B16" s="22">
        <f t="shared" si="1"/>
        <v>3</v>
      </c>
      <c r="C16" s="22">
        <f>IFERROR(__xludf.DUMMYFUNCTION("COUNTIF(FILTER(G16:EC16, IF(MOD(COLUMN(G16:EC16),2)=0, 0, 1)), ""&gt;0"")"),54.0)</f>
        <v>54</v>
      </c>
      <c r="D16" s="22">
        <f>IFERROR(__xludf.DUMMYFUNCTION("SUM(FILTER(G16:EC16, IF(MOD(COLUMN(G16:EC16),2)=0, 0, 1)))"),92.0)</f>
        <v>92</v>
      </c>
      <c r="E16" s="22">
        <f t="shared" si="2"/>
        <v>38</v>
      </c>
      <c r="F16" s="22">
        <f>IFERROR(__xludf.DUMMYFUNCTION("ROUNDUP(SUM(FILTER(G16:EC16, IF(MOD(COLUMN(G16:EC16),2)=1, 0, 1))))"),1588.0)</f>
        <v>1588</v>
      </c>
      <c r="G16" s="30">
        <v>2.0</v>
      </c>
      <c r="H16" s="26">
        <v>30.0</v>
      </c>
      <c r="I16" s="30">
        <v>1.0</v>
      </c>
      <c r="J16" s="26">
        <v>10.0</v>
      </c>
      <c r="K16" s="30">
        <v>1.0</v>
      </c>
      <c r="L16" s="26">
        <v>15.0</v>
      </c>
      <c r="M16" s="30">
        <v>1.0</v>
      </c>
      <c r="N16" s="26">
        <v>15.0</v>
      </c>
      <c r="O16" s="30">
        <v>1.0</v>
      </c>
      <c r="P16" s="26">
        <v>30.0</v>
      </c>
      <c r="Q16" s="30">
        <v>1.0</v>
      </c>
      <c r="R16" s="26">
        <v>5.0</v>
      </c>
      <c r="S16" s="27">
        <v>1.0</v>
      </c>
      <c r="T16" s="26">
        <v>5.0</v>
      </c>
      <c r="U16" s="27">
        <v>3.0</v>
      </c>
      <c r="V16" s="26">
        <v>90.0</v>
      </c>
      <c r="W16" s="27">
        <v>1.0</v>
      </c>
      <c r="X16" s="26">
        <v>30.0</v>
      </c>
      <c r="Y16" s="27">
        <v>1.0</v>
      </c>
      <c r="Z16" s="26">
        <v>10.0</v>
      </c>
      <c r="AA16" s="27">
        <v>1.0</v>
      </c>
      <c r="AB16" s="26">
        <v>13.0</v>
      </c>
      <c r="AC16" s="27">
        <v>3.0</v>
      </c>
      <c r="AD16" s="26">
        <v>25.0</v>
      </c>
      <c r="AE16" s="27">
        <v>1.0</v>
      </c>
      <c r="AF16" s="26">
        <v>20.0</v>
      </c>
      <c r="AG16" s="27">
        <v>1.0</v>
      </c>
      <c r="AH16" s="26">
        <v>10.0</v>
      </c>
      <c r="AI16" s="27">
        <v>1.0</v>
      </c>
      <c r="AJ16" s="26">
        <v>11.0</v>
      </c>
      <c r="AK16" s="27">
        <v>1.0</v>
      </c>
      <c r="AL16" s="26">
        <v>20.0</v>
      </c>
      <c r="AM16" s="27">
        <v>1.0</v>
      </c>
      <c r="AN16" s="26">
        <v>35.0</v>
      </c>
      <c r="AO16" s="27">
        <v>1.0</v>
      </c>
      <c r="AP16" s="26">
        <v>35.0</v>
      </c>
      <c r="AQ16" s="27">
        <v>1.0</v>
      </c>
      <c r="AR16" s="26">
        <v>45.0</v>
      </c>
      <c r="AS16" s="27">
        <v>1.0</v>
      </c>
      <c r="AT16" s="26">
        <v>60.0</v>
      </c>
      <c r="AU16" s="27">
        <v>1.0</v>
      </c>
      <c r="AV16" s="26">
        <v>10.0</v>
      </c>
      <c r="AW16" s="27">
        <v>1.0</v>
      </c>
      <c r="AX16" s="26">
        <v>15.0</v>
      </c>
      <c r="AY16" s="27">
        <v>4.0</v>
      </c>
      <c r="AZ16" s="26">
        <v>20.0</v>
      </c>
      <c r="BA16" s="28">
        <v>1.0</v>
      </c>
      <c r="BB16" s="26">
        <v>35.0</v>
      </c>
      <c r="BC16" s="28">
        <v>4.0</v>
      </c>
      <c r="BD16" s="26">
        <v>40.0</v>
      </c>
      <c r="BE16" s="28">
        <v>1.0</v>
      </c>
      <c r="BF16" s="26">
        <v>12.0</v>
      </c>
      <c r="BG16" s="28">
        <v>1.0</v>
      </c>
      <c r="BH16" s="26">
        <v>50.0</v>
      </c>
      <c r="BI16" s="28">
        <v>1.0</v>
      </c>
      <c r="BJ16" s="26">
        <v>11.0</v>
      </c>
      <c r="BK16" s="28">
        <v>2.0</v>
      </c>
      <c r="BL16" s="26">
        <v>30.0</v>
      </c>
      <c r="BM16" s="28">
        <v>1.0</v>
      </c>
      <c r="BN16" s="26">
        <v>20.0</v>
      </c>
      <c r="BO16" s="28">
        <v>1.0</v>
      </c>
      <c r="BP16" s="26">
        <v>30.0</v>
      </c>
      <c r="BQ16" s="28">
        <v>3.0</v>
      </c>
      <c r="BR16" s="26">
        <v>40.0</v>
      </c>
      <c r="BS16" s="28">
        <v>1.0</v>
      </c>
      <c r="BT16" s="26">
        <v>25.0</v>
      </c>
      <c r="BU16" s="28">
        <v>1.0</v>
      </c>
      <c r="BV16" s="26">
        <v>30.0</v>
      </c>
      <c r="BW16" s="28">
        <v>2.0</v>
      </c>
      <c r="BX16" s="26">
        <v>30.0</v>
      </c>
      <c r="BY16" s="28">
        <v>7.0</v>
      </c>
      <c r="BZ16" s="26">
        <v>135.0</v>
      </c>
      <c r="CA16" s="28">
        <v>2.0</v>
      </c>
      <c r="CB16" s="26">
        <v>60.0</v>
      </c>
      <c r="CC16" s="28">
        <v>2.0</v>
      </c>
      <c r="CD16" s="26">
        <v>40.0</v>
      </c>
      <c r="CE16" s="28">
        <v>1.0</v>
      </c>
      <c r="CF16" s="26">
        <v>6.0</v>
      </c>
      <c r="CG16" s="28">
        <v>2.0</v>
      </c>
      <c r="CH16" s="26">
        <v>40.0</v>
      </c>
      <c r="CI16" s="28">
        <v>1.0</v>
      </c>
      <c r="CJ16" s="26">
        <v>7.0</v>
      </c>
      <c r="CK16" s="28">
        <v>1.0</v>
      </c>
      <c r="CL16" s="26">
        <v>5.0</v>
      </c>
      <c r="CM16" s="28">
        <v>3.0</v>
      </c>
      <c r="CN16" s="26">
        <v>19.0</v>
      </c>
      <c r="CO16" s="28">
        <v>4.0</v>
      </c>
      <c r="CP16" s="26">
        <v>60.0</v>
      </c>
      <c r="CQ16" s="25">
        <v>1.0</v>
      </c>
      <c r="CR16" s="29">
        <v>10.0</v>
      </c>
      <c r="CS16" s="25">
        <v>1.0</v>
      </c>
      <c r="CT16" s="29">
        <v>10.0</v>
      </c>
      <c r="CU16" s="25">
        <v>4.0</v>
      </c>
      <c r="CV16" s="29">
        <v>60.0</v>
      </c>
      <c r="CY16" s="25">
        <v>4.0</v>
      </c>
      <c r="CZ16" s="29">
        <v>60.0</v>
      </c>
      <c r="DA16" s="25">
        <v>1.0</v>
      </c>
      <c r="DB16" s="29">
        <v>7.0</v>
      </c>
      <c r="DC16" s="25">
        <v>3.0</v>
      </c>
      <c r="DD16" s="29">
        <v>30.0</v>
      </c>
      <c r="DE16" s="25">
        <v>1.0</v>
      </c>
      <c r="DF16" s="29">
        <v>15.0</v>
      </c>
      <c r="DG16" s="25">
        <v>2.0</v>
      </c>
      <c r="DH16" s="29">
        <v>45.0</v>
      </c>
      <c r="DI16" s="25">
        <v>1.0</v>
      </c>
      <c r="DJ16" s="29">
        <v>7.0</v>
      </c>
      <c r="DK16" s="29">
        <v>1.0</v>
      </c>
      <c r="DL16" s="29">
        <v>60.0</v>
      </c>
    </row>
    <row r="17">
      <c r="A17" s="21" t="s">
        <v>88</v>
      </c>
      <c r="B17" s="22">
        <f t="shared" si="1"/>
        <v>9</v>
      </c>
      <c r="C17" s="22">
        <f>IFERROR(__xludf.DUMMYFUNCTION("COUNTIF(FILTER(G17:EC17, IF(MOD(COLUMN(G17:EC17),2)=0, 0, 1)), ""&gt;0"")"),52.0)</f>
        <v>52</v>
      </c>
      <c r="D17" s="22">
        <f>IFERROR(__xludf.DUMMYFUNCTION("SUM(FILTER(G17:EC17, IF(MOD(COLUMN(G17:EC17),2)=0, 0, 1)))"),80.0)</f>
        <v>80</v>
      </c>
      <c r="E17" s="22">
        <f t="shared" si="2"/>
        <v>28</v>
      </c>
      <c r="F17" s="22">
        <f>IFERROR(__xludf.DUMMYFUNCTION("ROUNDUP(SUM(FILTER(G17:EC17, IF(MOD(COLUMN(G17:EC17),2)=1, 0, 1))))"),1770.0)</f>
        <v>1770</v>
      </c>
      <c r="G17" s="27">
        <v>2.0</v>
      </c>
      <c r="H17" s="26">
        <v>45.0</v>
      </c>
      <c r="I17" s="30">
        <v>3.0</v>
      </c>
      <c r="J17" s="26">
        <v>50.0</v>
      </c>
      <c r="K17" s="30">
        <v>1.0</v>
      </c>
      <c r="L17" s="26">
        <v>30.0</v>
      </c>
      <c r="M17" s="30">
        <v>3.0</v>
      </c>
      <c r="N17" s="26">
        <v>40.0</v>
      </c>
      <c r="O17" s="30">
        <v>1.0</v>
      </c>
      <c r="P17" s="26">
        <v>35.0</v>
      </c>
      <c r="Q17" s="30">
        <v>1.0</v>
      </c>
      <c r="R17" s="26">
        <v>15.0</v>
      </c>
      <c r="S17" s="30">
        <v>1.0</v>
      </c>
      <c r="T17" s="26">
        <v>10.0</v>
      </c>
      <c r="U17" s="30">
        <v>1.0</v>
      </c>
      <c r="V17" s="26">
        <v>10.0</v>
      </c>
      <c r="W17" s="30">
        <v>1.0</v>
      </c>
      <c r="X17" s="26">
        <v>60.0</v>
      </c>
      <c r="Y17" s="27">
        <v>4.0</v>
      </c>
      <c r="Z17" s="26">
        <v>70.0</v>
      </c>
      <c r="AA17" s="27">
        <v>2.0</v>
      </c>
      <c r="AB17" s="26">
        <v>25.0</v>
      </c>
      <c r="AC17" s="27">
        <v>1.0</v>
      </c>
      <c r="AD17" s="26">
        <v>25.0</v>
      </c>
      <c r="AE17" s="27">
        <v>1.0</v>
      </c>
      <c r="AF17" s="26">
        <v>25.0</v>
      </c>
      <c r="AG17" s="27">
        <v>3.0</v>
      </c>
      <c r="AH17" s="26">
        <v>30.0</v>
      </c>
      <c r="AI17" s="27">
        <v>2.0</v>
      </c>
      <c r="AJ17" s="26">
        <v>45.0</v>
      </c>
      <c r="AK17" s="27">
        <v>1.0</v>
      </c>
      <c r="AL17" s="26">
        <v>20.0</v>
      </c>
      <c r="AM17" s="27">
        <v>2.0</v>
      </c>
      <c r="AN17" s="26">
        <v>30.0</v>
      </c>
      <c r="AO17" s="27">
        <v>2.0</v>
      </c>
      <c r="AP17" s="26">
        <v>40.0</v>
      </c>
      <c r="AQ17" s="27">
        <v>2.0</v>
      </c>
      <c r="AR17" s="26">
        <v>60.0</v>
      </c>
      <c r="AS17" s="27">
        <v>1.0</v>
      </c>
      <c r="AT17" s="26">
        <v>120.0</v>
      </c>
      <c r="AU17" s="27">
        <v>1.0</v>
      </c>
      <c r="AV17" s="26">
        <v>20.0</v>
      </c>
      <c r="AW17" s="27">
        <v>2.0</v>
      </c>
      <c r="AX17" s="26">
        <v>40.0</v>
      </c>
      <c r="AY17" s="27">
        <v>2.0</v>
      </c>
      <c r="AZ17" s="26">
        <v>30.0</v>
      </c>
      <c r="BA17" s="28">
        <v>1.0</v>
      </c>
      <c r="BB17" s="26">
        <v>12.0</v>
      </c>
      <c r="BC17" s="28">
        <v>1.0</v>
      </c>
      <c r="BD17" s="26">
        <v>30.0</v>
      </c>
      <c r="BE17" s="28">
        <v>2.0</v>
      </c>
      <c r="BF17" s="26">
        <v>15.0</v>
      </c>
      <c r="BG17" s="28">
        <v>1.0</v>
      </c>
      <c r="BH17" s="26">
        <v>15.0</v>
      </c>
      <c r="BI17" s="28">
        <v>1.0</v>
      </c>
      <c r="BJ17" s="26">
        <v>25.0</v>
      </c>
      <c r="BK17" s="28">
        <v>3.0</v>
      </c>
      <c r="BL17" s="26">
        <v>40.0</v>
      </c>
      <c r="BM17" s="28">
        <v>1.0</v>
      </c>
      <c r="BN17" s="26">
        <v>15.0</v>
      </c>
      <c r="BO17" s="28">
        <v>1.0</v>
      </c>
      <c r="BP17" s="26">
        <v>20.0</v>
      </c>
      <c r="BQ17" s="28">
        <v>1.0</v>
      </c>
      <c r="BR17" s="26">
        <v>25.0</v>
      </c>
      <c r="BS17" s="28">
        <v>1.0</v>
      </c>
      <c r="BT17" s="26">
        <v>30.0</v>
      </c>
      <c r="BU17" s="28">
        <v>2.0</v>
      </c>
      <c r="BV17" s="26">
        <v>30.0</v>
      </c>
      <c r="BW17" s="28">
        <v>1.0</v>
      </c>
      <c r="BX17" s="26">
        <v>70.0</v>
      </c>
      <c r="BY17" s="28">
        <v>1.0</v>
      </c>
      <c r="BZ17" s="26">
        <v>45.0</v>
      </c>
      <c r="CA17" s="28">
        <v>1.0</v>
      </c>
      <c r="CB17" s="26">
        <v>100.0</v>
      </c>
      <c r="CC17" s="28">
        <v>2.0</v>
      </c>
      <c r="CD17" s="26">
        <v>25.0</v>
      </c>
      <c r="CE17" s="28">
        <v>1.0</v>
      </c>
      <c r="CF17" s="26">
        <v>15.0</v>
      </c>
      <c r="CG17" s="28">
        <v>1.0</v>
      </c>
      <c r="CH17" s="26">
        <v>30.0</v>
      </c>
      <c r="CI17" s="28">
        <v>1.0</v>
      </c>
      <c r="CJ17" s="26">
        <v>30.0</v>
      </c>
      <c r="CK17" s="28">
        <v>2.0</v>
      </c>
      <c r="CL17" s="26">
        <v>30.0</v>
      </c>
      <c r="CM17" s="28">
        <v>2.0</v>
      </c>
      <c r="CN17" s="26">
        <v>35.0</v>
      </c>
      <c r="CO17" s="28">
        <v>2.0</v>
      </c>
      <c r="CP17" s="26">
        <v>50.0</v>
      </c>
      <c r="CQ17" s="25">
        <v>1.0</v>
      </c>
      <c r="CR17" s="29">
        <v>20.0</v>
      </c>
      <c r="CS17" s="25">
        <v>3.0</v>
      </c>
      <c r="CT17" s="29">
        <v>18.0</v>
      </c>
      <c r="CU17" s="25">
        <v>1.0</v>
      </c>
      <c r="CV17" s="29">
        <v>25.0</v>
      </c>
      <c r="CW17" s="25">
        <v>1.0</v>
      </c>
      <c r="CX17" s="29">
        <v>60.0</v>
      </c>
      <c r="DA17" s="25">
        <v>1.0</v>
      </c>
      <c r="DB17" s="29">
        <v>25.0</v>
      </c>
      <c r="DE17" s="25">
        <v>1.0</v>
      </c>
      <c r="DF17" s="29">
        <v>10.0</v>
      </c>
      <c r="DG17" s="25">
        <v>2.0</v>
      </c>
      <c r="DH17" s="29">
        <v>25.0</v>
      </c>
      <c r="DI17" s="25">
        <v>1.0</v>
      </c>
      <c r="DJ17" s="29">
        <v>25.0</v>
      </c>
    </row>
    <row r="18">
      <c r="A18" s="21" t="s">
        <v>89</v>
      </c>
      <c r="B18" s="22">
        <f t="shared" si="1"/>
        <v>9</v>
      </c>
      <c r="C18" s="22">
        <f>IFERROR(__xludf.DUMMYFUNCTION("COUNTIF(FILTER(G18:EC18, IF(MOD(COLUMN(G18:EC18),2)=0, 0, 1)), ""&gt;0"")"),52.0)</f>
        <v>52</v>
      </c>
      <c r="D18" s="22">
        <f>IFERROR(__xludf.DUMMYFUNCTION("SUM(FILTER(G18:EC18, IF(MOD(COLUMN(G18:EC18),2)=0, 0, 1)))"),78.0)</f>
        <v>78</v>
      </c>
      <c r="E18" s="22">
        <f t="shared" si="2"/>
        <v>26</v>
      </c>
      <c r="F18" s="22">
        <f>IFERROR(__xludf.DUMMYFUNCTION("ROUNDUP(SUM(FILTER(G18:EC18, IF(MOD(COLUMN(G18:EC18),2)=1, 0, 1))))"),1882.0)</f>
        <v>1882</v>
      </c>
      <c r="G18" s="30">
        <v>1.0</v>
      </c>
      <c r="H18" s="26">
        <v>25.0</v>
      </c>
      <c r="I18" s="27">
        <v>1.0</v>
      </c>
      <c r="J18" s="26">
        <v>15.0</v>
      </c>
      <c r="K18" s="27">
        <v>1.0</v>
      </c>
      <c r="L18" s="26">
        <v>15.0</v>
      </c>
      <c r="M18" s="27">
        <v>1.0</v>
      </c>
      <c r="N18" s="26">
        <v>10.0</v>
      </c>
      <c r="O18" s="27">
        <v>3.0</v>
      </c>
      <c r="P18" s="26">
        <v>55.0</v>
      </c>
      <c r="Q18" s="27">
        <v>2.0</v>
      </c>
      <c r="R18" s="26">
        <v>15.0</v>
      </c>
      <c r="S18" s="27">
        <v>1.0</v>
      </c>
      <c r="T18" s="26">
        <v>10.0</v>
      </c>
      <c r="U18" s="27">
        <v>1.0</v>
      </c>
      <c r="V18" s="26">
        <v>35.0</v>
      </c>
      <c r="W18" s="27">
        <v>1.0</v>
      </c>
      <c r="X18" s="26">
        <v>40.0</v>
      </c>
      <c r="Y18" s="27">
        <v>2.0</v>
      </c>
      <c r="Z18" s="26">
        <v>85.0</v>
      </c>
      <c r="AA18" s="27">
        <v>1.0</v>
      </c>
      <c r="AB18" s="26">
        <v>20.0</v>
      </c>
      <c r="AC18" s="27">
        <v>1.0</v>
      </c>
      <c r="AD18" s="26">
        <v>30.0</v>
      </c>
      <c r="AE18" s="27">
        <v>3.0</v>
      </c>
      <c r="AF18" s="26">
        <v>35.0</v>
      </c>
      <c r="AG18" s="27">
        <v>3.0</v>
      </c>
      <c r="AH18" s="26">
        <v>45.0</v>
      </c>
      <c r="AI18" s="27">
        <v>4.0</v>
      </c>
      <c r="AJ18" s="26">
        <v>20.0</v>
      </c>
      <c r="AK18" s="27">
        <v>1.0</v>
      </c>
      <c r="AL18" s="26">
        <v>30.0</v>
      </c>
      <c r="AM18" s="27">
        <v>2.0</v>
      </c>
      <c r="AN18" s="26">
        <v>60.0</v>
      </c>
      <c r="AO18" s="27">
        <v>1.0</v>
      </c>
      <c r="AP18" s="26">
        <v>40.0</v>
      </c>
      <c r="AQ18" s="27">
        <v>1.0</v>
      </c>
      <c r="AR18" s="26">
        <v>20.0</v>
      </c>
      <c r="AS18" s="31"/>
      <c r="AT18" s="24"/>
      <c r="AU18" s="27">
        <v>1.0</v>
      </c>
      <c r="AV18" s="26">
        <v>30.0</v>
      </c>
      <c r="AW18" s="27">
        <v>1.0</v>
      </c>
      <c r="AX18" s="26">
        <v>20.0</v>
      </c>
      <c r="AY18" s="27">
        <v>4.0</v>
      </c>
      <c r="AZ18" s="26">
        <v>30.0</v>
      </c>
      <c r="BA18" s="28">
        <v>1.0</v>
      </c>
      <c r="BB18" s="26">
        <v>45.0</v>
      </c>
      <c r="BC18" s="28">
        <v>1.0</v>
      </c>
      <c r="BD18" s="26">
        <v>25.0</v>
      </c>
      <c r="BE18" s="28">
        <v>2.0</v>
      </c>
      <c r="BF18" s="26">
        <v>20.0</v>
      </c>
      <c r="BG18" s="28">
        <v>1.0</v>
      </c>
      <c r="BH18" s="26">
        <v>20.0</v>
      </c>
      <c r="BI18" s="28">
        <v>1.0</v>
      </c>
      <c r="BJ18" s="26">
        <v>15.0</v>
      </c>
      <c r="BK18" s="28">
        <v>1.0</v>
      </c>
      <c r="BL18" s="26">
        <v>40.0</v>
      </c>
      <c r="BM18" s="28">
        <v>1.0</v>
      </c>
      <c r="BN18" s="26">
        <v>20.0</v>
      </c>
      <c r="BO18" s="28">
        <v>1.0</v>
      </c>
      <c r="BP18" s="26">
        <v>35.0</v>
      </c>
      <c r="BQ18" s="28">
        <v>1.0</v>
      </c>
      <c r="BR18" s="26">
        <v>45.0</v>
      </c>
      <c r="BS18" s="28">
        <v>1.0</v>
      </c>
      <c r="BT18" s="26">
        <v>75.0</v>
      </c>
      <c r="BU18" s="28">
        <v>1.0</v>
      </c>
      <c r="BV18" s="26">
        <v>50.0</v>
      </c>
      <c r="BW18" s="28">
        <v>1.0</v>
      </c>
      <c r="BX18" s="26">
        <v>35.0</v>
      </c>
      <c r="BY18" s="28">
        <v>1.0</v>
      </c>
      <c r="BZ18" s="26">
        <v>35.0</v>
      </c>
      <c r="CA18" s="32"/>
      <c r="CB18" s="26"/>
      <c r="CC18" s="28">
        <v>1.0</v>
      </c>
      <c r="CD18" s="26">
        <v>20.0</v>
      </c>
      <c r="CE18" s="28">
        <v>1.0</v>
      </c>
      <c r="CF18" s="26">
        <v>15.0</v>
      </c>
      <c r="CG18" s="28">
        <v>1.0</v>
      </c>
      <c r="CH18" s="26">
        <v>45.0</v>
      </c>
      <c r="CI18" s="28">
        <v>3.0</v>
      </c>
      <c r="CJ18" s="26">
        <v>40.0</v>
      </c>
      <c r="CK18" s="28">
        <v>1.0</v>
      </c>
      <c r="CL18" s="26">
        <v>50.0</v>
      </c>
      <c r="CM18" s="28">
        <v>1.0</v>
      </c>
      <c r="CN18" s="26">
        <v>180.0</v>
      </c>
      <c r="CO18" s="32"/>
      <c r="CP18" s="26"/>
      <c r="CQ18" s="25">
        <v>1.0</v>
      </c>
      <c r="CR18" s="29">
        <v>20.0</v>
      </c>
      <c r="CS18" s="25">
        <v>3.0</v>
      </c>
      <c r="CT18" s="29">
        <v>37.0</v>
      </c>
      <c r="CU18" s="25">
        <v>2.0</v>
      </c>
      <c r="CV18" s="29">
        <v>45.0</v>
      </c>
      <c r="CW18" s="25">
        <v>1.0</v>
      </c>
      <c r="CX18" s="29">
        <v>30.0</v>
      </c>
      <c r="CY18" s="25">
        <v>1.0</v>
      </c>
      <c r="CZ18" s="29">
        <v>40.0</v>
      </c>
      <c r="DA18" s="25">
        <v>2.0</v>
      </c>
      <c r="DB18" s="29">
        <v>30.0</v>
      </c>
      <c r="DC18" s="25">
        <v>1.0</v>
      </c>
      <c r="DD18" s="29">
        <v>30.0</v>
      </c>
      <c r="DE18" s="25">
        <v>1.0</v>
      </c>
      <c r="DF18" s="29">
        <v>30.0</v>
      </c>
      <c r="DG18" s="25">
        <v>3.0</v>
      </c>
      <c r="DH18" s="29">
        <v>25.0</v>
      </c>
      <c r="DI18" s="25">
        <v>2.0</v>
      </c>
      <c r="DJ18" s="29">
        <v>30.0</v>
      </c>
      <c r="DK18" s="25">
        <v>2.0</v>
      </c>
      <c r="DL18" s="29">
        <v>70.0</v>
      </c>
    </row>
    <row r="19">
      <c r="A19" s="21" t="s">
        <v>90</v>
      </c>
      <c r="B19" s="22">
        <f t="shared" si="1"/>
        <v>26</v>
      </c>
      <c r="C19" s="22">
        <f>IFERROR(__xludf.DUMMYFUNCTION("COUNTIF(FILTER(G19:EC19, IF(MOD(COLUMN(G19:EC19),2)=0, 0, 1)), ""&gt;0"")"),33.0)</f>
        <v>33</v>
      </c>
      <c r="D19" s="22">
        <f>IFERROR(__xludf.DUMMYFUNCTION("SUM(FILTER(G19:EC19, IF(MOD(COLUMN(G19:EC19),2)=0, 0, 1)))"),40.0)</f>
        <v>40</v>
      </c>
      <c r="E19" s="22">
        <f t="shared" si="2"/>
        <v>7</v>
      </c>
      <c r="F19" s="22">
        <f>IFERROR(__xludf.DUMMYFUNCTION("ROUNDUP(SUM(FILTER(G19:EC19, IF(MOD(COLUMN(G19:EC19),2)=1, 0, 1))))"),470.0)</f>
        <v>470</v>
      </c>
      <c r="G19" s="27">
        <v>1.0</v>
      </c>
      <c r="H19" s="26">
        <v>10.0</v>
      </c>
      <c r="I19" s="27">
        <v>1.0</v>
      </c>
      <c r="J19" s="26">
        <v>10.0</v>
      </c>
      <c r="K19" s="27">
        <v>1.0</v>
      </c>
      <c r="L19" s="26">
        <v>10.0</v>
      </c>
      <c r="M19" s="27">
        <v>1.0</v>
      </c>
      <c r="N19" s="26">
        <v>10.0</v>
      </c>
      <c r="O19" s="27">
        <v>1.0</v>
      </c>
      <c r="P19" s="26">
        <v>30.0</v>
      </c>
      <c r="Q19" s="27">
        <v>1.0</v>
      </c>
      <c r="R19" s="26">
        <v>10.0</v>
      </c>
      <c r="S19" s="27">
        <v>1.0</v>
      </c>
      <c r="T19" s="26">
        <v>5.0</v>
      </c>
      <c r="U19" s="27">
        <v>1.0</v>
      </c>
      <c r="V19" s="26">
        <v>5.0</v>
      </c>
      <c r="W19" s="27">
        <v>1.0</v>
      </c>
      <c r="X19" s="26">
        <v>20.0</v>
      </c>
      <c r="Y19" s="27">
        <v>2.0</v>
      </c>
      <c r="Z19" s="26">
        <v>30.0</v>
      </c>
      <c r="AA19" s="27">
        <v>1.0</v>
      </c>
      <c r="AB19" s="26">
        <v>5.0</v>
      </c>
      <c r="AC19" s="31"/>
      <c r="AD19" s="24"/>
      <c r="AE19" s="27">
        <v>1.0</v>
      </c>
      <c r="AF19" s="26">
        <v>15.0</v>
      </c>
      <c r="AG19" s="27">
        <v>1.0</v>
      </c>
      <c r="AH19" s="26">
        <v>15.0</v>
      </c>
      <c r="AI19" s="31"/>
      <c r="AJ19" s="24"/>
      <c r="AK19" s="31"/>
      <c r="AL19" s="24"/>
      <c r="AM19" s="31"/>
      <c r="AN19" s="24"/>
      <c r="AO19" s="31"/>
      <c r="AP19" s="24"/>
      <c r="AQ19" s="27">
        <v>1.0</v>
      </c>
      <c r="AR19" s="26">
        <v>15.0</v>
      </c>
      <c r="AS19" s="31"/>
      <c r="AT19" s="24"/>
      <c r="AU19" s="27">
        <v>1.0</v>
      </c>
      <c r="AV19" s="26">
        <v>10.0</v>
      </c>
      <c r="AW19" s="27">
        <v>1.0</v>
      </c>
      <c r="AX19" s="26">
        <v>15.0</v>
      </c>
      <c r="AY19" s="31"/>
      <c r="AZ19" s="24"/>
      <c r="BA19" s="28">
        <v>1.0</v>
      </c>
      <c r="BB19" s="26">
        <v>15.0</v>
      </c>
      <c r="BC19" s="28">
        <v>3.0</v>
      </c>
      <c r="BD19" s="26">
        <v>15.0</v>
      </c>
      <c r="BE19" s="28">
        <v>1.0</v>
      </c>
      <c r="BF19" s="26">
        <v>20.0</v>
      </c>
      <c r="BG19" s="28">
        <v>1.0</v>
      </c>
      <c r="BH19" s="26">
        <v>15.0</v>
      </c>
      <c r="BI19" s="38"/>
      <c r="BJ19" s="24"/>
      <c r="BK19" s="28">
        <v>1.0</v>
      </c>
      <c r="BL19" s="26">
        <v>20.0</v>
      </c>
      <c r="BM19" s="28">
        <v>2.0</v>
      </c>
      <c r="BN19" s="26">
        <v>5.0</v>
      </c>
      <c r="BO19" s="28">
        <v>1.0</v>
      </c>
      <c r="BP19" s="26">
        <v>15.0</v>
      </c>
      <c r="BQ19" s="28">
        <v>1.0</v>
      </c>
      <c r="BR19" s="26">
        <v>20.0</v>
      </c>
      <c r="BS19" s="38"/>
      <c r="BT19" s="24"/>
      <c r="BU19" s="28">
        <v>2.0</v>
      </c>
      <c r="BV19" s="26">
        <v>10.0</v>
      </c>
      <c r="BW19" s="28">
        <v>1.0</v>
      </c>
      <c r="BX19" s="26">
        <v>20.0</v>
      </c>
      <c r="BY19" s="28">
        <v>1.0</v>
      </c>
      <c r="BZ19" s="26">
        <v>20.0</v>
      </c>
      <c r="CA19" s="38"/>
      <c r="CB19" s="24"/>
      <c r="CC19" s="28">
        <v>1.0</v>
      </c>
      <c r="CD19" s="26">
        <v>15.0</v>
      </c>
      <c r="CE19" s="28">
        <v>1.0</v>
      </c>
      <c r="CF19" s="26">
        <v>5.0</v>
      </c>
      <c r="CG19" s="28">
        <v>3.0</v>
      </c>
      <c r="CH19" s="26">
        <v>20.0</v>
      </c>
      <c r="CI19" s="28">
        <v>1.0</v>
      </c>
      <c r="CJ19" s="26">
        <v>15.0</v>
      </c>
      <c r="CK19" s="28">
        <v>1.0</v>
      </c>
      <c r="CL19" s="26">
        <v>10.0</v>
      </c>
      <c r="CM19" s="32"/>
      <c r="CN19" s="24"/>
      <c r="CO19" s="32"/>
      <c r="CP19" s="24"/>
      <c r="DI19" s="25">
        <v>1.0</v>
      </c>
      <c r="DJ19" s="29">
        <v>15.0</v>
      </c>
    </row>
    <row r="20">
      <c r="A20" s="21" t="s">
        <v>91</v>
      </c>
      <c r="B20" s="22">
        <f t="shared" si="1"/>
        <v>14</v>
      </c>
      <c r="C20" s="22">
        <f>IFERROR(__xludf.DUMMYFUNCTION("COUNTIF(FILTER(G20:EC20, IF(MOD(COLUMN(G20:EC20),2)=0, 0, 1)), ""&gt;0"")"),49.0)</f>
        <v>49</v>
      </c>
      <c r="D20" s="22">
        <f>IFERROR(__xludf.DUMMYFUNCTION("SUM(FILTER(G20:EC20, IF(MOD(COLUMN(G20:EC20),2)=0, 0, 1)))"),72.0)</f>
        <v>72</v>
      </c>
      <c r="E20" s="22">
        <f t="shared" si="2"/>
        <v>23</v>
      </c>
      <c r="F20" s="22">
        <f>IFERROR(__xludf.DUMMYFUNCTION("ROUNDUP(SUM(FILTER(G20:EC20, IF(MOD(COLUMN(G20:EC20),2)=1, 0, 1))))"),1760.0)</f>
        <v>1760</v>
      </c>
      <c r="G20" s="27">
        <v>2.0</v>
      </c>
      <c r="H20" s="26">
        <v>45.0</v>
      </c>
      <c r="I20" s="27">
        <v>3.0</v>
      </c>
      <c r="J20" s="26">
        <v>60.0</v>
      </c>
      <c r="K20" s="27">
        <v>1.0</v>
      </c>
      <c r="L20" s="26">
        <v>30.0</v>
      </c>
      <c r="M20" s="27">
        <v>1.0</v>
      </c>
      <c r="N20" s="26">
        <v>30.0</v>
      </c>
      <c r="O20" s="27">
        <v>1.0</v>
      </c>
      <c r="P20" s="26">
        <v>20.0</v>
      </c>
      <c r="Q20" s="27">
        <v>1.0</v>
      </c>
      <c r="R20" s="26">
        <v>5.0</v>
      </c>
      <c r="S20" s="27">
        <v>1.0</v>
      </c>
      <c r="T20" s="26">
        <v>5.0</v>
      </c>
      <c r="U20" s="27">
        <v>1.0</v>
      </c>
      <c r="V20" s="26">
        <v>45.0</v>
      </c>
      <c r="W20" s="27">
        <v>1.0</v>
      </c>
      <c r="X20" s="26">
        <v>60.0</v>
      </c>
      <c r="Y20" s="27">
        <v>1.0</v>
      </c>
      <c r="Z20" s="26">
        <v>45.0</v>
      </c>
      <c r="AA20" s="27">
        <v>1.0</v>
      </c>
      <c r="AB20" s="26">
        <v>30.0</v>
      </c>
      <c r="AC20" s="27">
        <v>1.0</v>
      </c>
      <c r="AD20" s="26">
        <v>60.0</v>
      </c>
      <c r="AE20" s="27">
        <v>1.0</v>
      </c>
      <c r="AF20" s="26">
        <v>45.0</v>
      </c>
      <c r="AG20" s="27">
        <v>2.0</v>
      </c>
      <c r="AH20" s="26">
        <v>30.0</v>
      </c>
      <c r="AI20" s="27">
        <v>1.0</v>
      </c>
      <c r="AJ20" s="26">
        <v>30.0</v>
      </c>
      <c r="AK20" s="27">
        <v>1.0</v>
      </c>
      <c r="AL20" s="26">
        <v>45.0</v>
      </c>
      <c r="AM20" s="27">
        <v>2.0</v>
      </c>
      <c r="AN20" s="26">
        <v>45.0</v>
      </c>
      <c r="AO20" s="27">
        <v>2.0</v>
      </c>
      <c r="AP20" s="26">
        <v>45.0</v>
      </c>
      <c r="AQ20" s="27">
        <v>1.0</v>
      </c>
      <c r="AR20" s="26">
        <v>30.0</v>
      </c>
      <c r="AS20" s="42"/>
      <c r="AT20" s="26"/>
      <c r="AU20" s="43">
        <v>2.0</v>
      </c>
      <c r="AV20" s="26">
        <v>45.0</v>
      </c>
      <c r="AW20" s="27">
        <v>1.0</v>
      </c>
      <c r="AX20" s="26">
        <v>20.0</v>
      </c>
      <c r="AY20" s="27">
        <v>1.0</v>
      </c>
      <c r="AZ20" s="26">
        <v>30.0</v>
      </c>
      <c r="BA20" s="28">
        <v>1.0</v>
      </c>
      <c r="BB20" s="26">
        <v>10.0</v>
      </c>
      <c r="BC20" s="28">
        <v>1.0</v>
      </c>
      <c r="BD20" s="26">
        <v>10.0</v>
      </c>
      <c r="BE20" s="28">
        <v>1.0</v>
      </c>
      <c r="BF20" s="26">
        <v>15.0</v>
      </c>
      <c r="BG20" s="28">
        <v>1.0</v>
      </c>
      <c r="BH20" s="26">
        <v>30.0</v>
      </c>
      <c r="BI20" s="28">
        <v>1.0</v>
      </c>
      <c r="BJ20" s="26">
        <v>30.0</v>
      </c>
      <c r="BK20" s="28">
        <v>2.0</v>
      </c>
      <c r="BL20" s="26">
        <v>45.0</v>
      </c>
      <c r="BM20" s="28">
        <v>1.0</v>
      </c>
      <c r="BN20" s="26">
        <v>30.0</v>
      </c>
      <c r="BO20" s="28">
        <v>1.0</v>
      </c>
      <c r="BP20" s="26">
        <v>30.0</v>
      </c>
      <c r="BQ20" s="28">
        <v>5.0</v>
      </c>
      <c r="BR20" s="26">
        <v>60.0</v>
      </c>
      <c r="BS20" s="28">
        <v>1.0</v>
      </c>
      <c r="BT20" s="26">
        <v>30.0</v>
      </c>
      <c r="BU20" s="28">
        <v>1.0</v>
      </c>
      <c r="BV20" s="26">
        <v>10.0</v>
      </c>
      <c r="BW20" s="28">
        <v>1.0</v>
      </c>
      <c r="BX20" s="26">
        <v>45.0</v>
      </c>
      <c r="BY20" s="28">
        <v>1.0</v>
      </c>
      <c r="BZ20" s="26">
        <v>60.0</v>
      </c>
      <c r="CA20" s="32"/>
      <c r="CB20" s="26"/>
      <c r="CC20" s="28">
        <v>1.0</v>
      </c>
      <c r="CD20" s="26">
        <v>20.0</v>
      </c>
      <c r="CE20" s="28">
        <v>1.0</v>
      </c>
      <c r="CF20" s="26">
        <v>10.0</v>
      </c>
      <c r="CG20" s="28">
        <v>1.0</v>
      </c>
      <c r="CH20" s="26">
        <v>25.0</v>
      </c>
      <c r="CI20" s="28">
        <v>2.0</v>
      </c>
      <c r="CJ20" s="26">
        <v>30.0</v>
      </c>
      <c r="CK20" s="28">
        <v>1.0</v>
      </c>
      <c r="CL20" s="26">
        <v>30.0</v>
      </c>
      <c r="CM20" s="28">
        <v>3.0</v>
      </c>
      <c r="CN20" s="26">
        <v>90.0</v>
      </c>
      <c r="CO20" s="28">
        <v>4.0</v>
      </c>
      <c r="CP20" s="26">
        <v>120.0</v>
      </c>
      <c r="CQ20" s="25">
        <v>1.0</v>
      </c>
      <c r="CR20" s="29">
        <v>20.0</v>
      </c>
      <c r="CS20" s="25">
        <v>1.0</v>
      </c>
      <c r="CT20" s="29">
        <v>20.0</v>
      </c>
      <c r="DA20" s="25">
        <v>3.0</v>
      </c>
      <c r="DB20" s="29">
        <v>60.0</v>
      </c>
      <c r="DC20" s="25">
        <v>2.0</v>
      </c>
      <c r="DD20" s="29">
        <v>30.0</v>
      </c>
      <c r="DE20" s="44">
        <v>1.0</v>
      </c>
      <c r="DF20" s="29">
        <v>20.0</v>
      </c>
      <c r="DG20" s="25">
        <v>1.0</v>
      </c>
      <c r="DH20" s="29">
        <v>20.0</v>
      </c>
      <c r="DI20" s="25">
        <v>3.0</v>
      </c>
      <c r="DJ20" s="29">
        <v>60.0</v>
      </c>
    </row>
    <row r="21">
      <c r="A21" s="21" t="s">
        <v>92</v>
      </c>
      <c r="B21" s="22">
        <f t="shared" si="1"/>
        <v>14</v>
      </c>
      <c r="C21" s="22">
        <f>IFERROR(__xludf.DUMMYFUNCTION("COUNTIF(FILTER(G21:EC21, IF(MOD(COLUMN(G21:EC21),2)=0, 0, 1)), ""&gt;0"")"),49.0)</f>
        <v>49</v>
      </c>
      <c r="D21" s="22">
        <f>IFERROR(__xludf.DUMMYFUNCTION("SUM(FILTER(G21:EC21, IF(MOD(COLUMN(G21:EC21),2)=0, 0, 1)))"),86.0)</f>
        <v>86</v>
      </c>
      <c r="E21" s="22">
        <f t="shared" si="2"/>
        <v>37</v>
      </c>
      <c r="F21" s="22">
        <f>IFERROR(__xludf.DUMMYFUNCTION("ROUNDUP(SUM(FILTER(G21:EC21, IF(MOD(COLUMN(G21:EC21),2)=1, 0, 1))))"),1460.0)</f>
        <v>1460</v>
      </c>
      <c r="G21" s="27">
        <v>2.0</v>
      </c>
      <c r="H21" s="26">
        <v>45.0</v>
      </c>
      <c r="I21" s="30">
        <v>2.0</v>
      </c>
      <c r="J21" s="26">
        <v>25.0</v>
      </c>
      <c r="K21" s="30">
        <v>4.0</v>
      </c>
      <c r="L21" s="26">
        <v>40.0</v>
      </c>
      <c r="M21" s="27">
        <v>2.0</v>
      </c>
      <c r="N21" s="26">
        <v>25.0</v>
      </c>
      <c r="O21" s="27">
        <v>2.0</v>
      </c>
      <c r="P21" s="26">
        <v>40.0</v>
      </c>
      <c r="Q21" s="27">
        <v>2.0</v>
      </c>
      <c r="R21" s="26">
        <v>15.0</v>
      </c>
      <c r="S21" s="27">
        <v>2.0</v>
      </c>
      <c r="T21" s="26">
        <v>10.0</v>
      </c>
      <c r="U21" s="27">
        <v>1.0</v>
      </c>
      <c r="V21" s="26">
        <v>70.0</v>
      </c>
      <c r="W21" s="27">
        <v>1.0</v>
      </c>
      <c r="X21" s="26">
        <v>45.0</v>
      </c>
      <c r="Y21" s="27">
        <v>1.0</v>
      </c>
      <c r="Z21" s="26">
        <v>35.0</v>
      </c>
      <c r="AA21" s="27">
        <v>2.0</v>
      </c>
      <c r="AB21" s="26">
        <v>9.0</v>
      </c>
      <c r="AC21" s="27">
        <v>1.0</v>
      </c>
      <c r="AD21" s="26">
        <v>48.0</v>
      </c>
      <c r="AE21" s="27">
        <v>3.0</v>
      </c>
      <c r="AF21" s="26">
        <v>40.0</v>
      </c>
      <c r="AG21" s="27">
        <v>1.0</v>
      </c>
      <c r="AH21" s="26">
        <v>25.0</v>
      </c>
      <c r="AI21" s="27">
        <v>1.0</v>
      </c>
      <c r="AJ21" s="26">
        <v>15.0</v>
      </c>
      <c r="AK21" s="27">
        <v>2.0</v>
      </c>
      <c r="AL21" s="26">
        <v>30.0</v>
      </c>
      <c r="AM21" s="27">
        <v>2.0</v>
      </c>
      <c r="AN21" s="26">
        <v>30.0</v>
      </c>
      <c r="AO21" s="27">
        <v>1.0</v>
      </c>
      <c r="AP21" s="26">
        <v>40.0</v>
      </c>
      <c r="AQ21" s="27">
        <v>1.0</v>
      </c>
      <c r="AR21" s="26">
        <v>35.0</v>
      </c>
      <c r="AS21" s="27">
        <v>1.0</v>
      </c>
      <c r="AT21" s="26">
        <v>60.0</v>
      </c>
      <c r="AU21" s="27">
        <v>2.0</v>
      </c>
      <c r="AV21" s="26">
        <v>60.0</v>
      </c>
      <c r="AW21" s="27">
        <v>1.0</v>
      </c>
      <c r="AX21" s="26">
        <v>40.0</v>
      </c>
      <c r="AY21" s="27">
        <v>3.0</v>
      </c>
      <c r="AZ21" s="26">
        <v>30.0</v>
      </c>
      <c r="BA21" s="28">
        <v>2.0</v>
      </c>
      <c r="BB21" s="26">
        <v>20.0</v>
      </c>
      <c r="BC21" s="28">
        <v>1.0</v>
      </c>
      <c r="BD21" s="26">
        <v>15.0</v>
      </c>
      <c r="BE21" s="28">
        <v>1.0</v>
      </c>
      <c r="BF21" s="26">
        <v>10.0</v>
      </c>
      <c r="BG21" s="28">
        <v>1.0</v>
      </c>
      <c r="BH21" s="26">
        <v>15.0</v>
      </c>
      <c r="BI21" s="28">
        <v>1.0</v>
      </c>
      <c r="BJ21" s="26">
        <v>10.0</v>
      </c>
      <c r="BK21" s="28">
        <v>1.0</v>
      </c>
      <c r="BL21" s="26">
        <v>20.0</v>
      </c>
      <c r="BM21" s="28">
        <v>1.0</v>
      </c>
      <c r="BN21" s="26">
        <v>8.0</v>
      </c>
      <c r="BO21" s="28">
        <v>2.0</v>
      </c>
      <c r="BP21" s="26">
        <v>25.0</v>
      </c>
      <c r="BQ21" s="28">
        <v>2.0</v>
      </c>
      <c r="BR21" s="26">
        <v>20.0</v>
      </c>
      <c r="BS21" s="28">
        <v>1.0</v>
      </c>
      <c r="BT21" s="26">
        <v>25.0</v>
      </c>
      <c r="BU21" s="28">
        <v>1.0</v>
      </c>
      <c r="BV21" s="26">
        <v>10.0</v>
      </c>
      <c r="BW21" s="28">
        <v>1.0</v>
      </c>
      <c r="BX21" s="26">
        <v>60.0</v>
      </c>
      <c r="BY21" s="28">
        <v>2.0</v>
      </c>
      <c r="BZ21" s="26">
        <v>50.0</v>
      </c>
      <c r="CA21" s="32"/>
      <c r="CB21" s="26"/>
      <c r="CC21" s="28">
        <v>2.0</v>
      </c>
      <c r="CD21" s="26">
        <v>10.0</v>
      </c>
      <c r="CE21" s="28">
        <v>1.0</v>
      </c>
      <c r="CF21" s="26">
        <v>10.0</v>
      </c>
      <c r="CG21" s="28">
        <v>3.0</v>
      </c>
      <c r="CH21" s="26">
        <v>60.0</v>
      </c>
      <c r="CI21" s="28">
        <v>1.0</v>
      </c>
      <c r="CJ21" s="26">
        <v>10.0</v>
      </c>
      <c r="CK21" s="28">
        <v>1.0</v>
      </c>
      <c r="CL21" s="26">
        <v>20.0</v>
      </c>
      <c r="CM21" s="28">
        <v>1.0</v>
      </c>
      <c r="CN21" s="26">
        <v>30.0</v>
      </c>
      <c r="CO21" s="28">
        <v>6.0</v>
      </c>
      <c r="CP21" s="26">
        <v>60.0</v>
      </c>
      <c r="CQ21" s="25">
        <v>1.0</v>
      </c>
      <c r="CR21" s="29">
        <v>20.0</v>
      </c>
      <c r="CS21" s="25">
        <v>1.0</v>
      </c>
      <c r="CT21" s="29">
        <v>20.0</v>
      </c>
      <c r="CU21" s="25">
        <v>2.0</v>
      </c>
      <c r="CV21" s="29">
        <v>30.0</v>
      </c>
      <c r="CW21" s="25">
        <v>4.0</v>
      </c>
      <c r="CX21" s="29">
        <v>30.0</v>
      </c>
      <c r="DA21" s="25">
        <v>3.0</v>
      </c>
      <c r="DB21" s="29">
        <v>30.0</v>
      </c>
      <c r="DI21" s="25">
        <v>3.0</v>
      </c>
      <c r="DJ21" s="29">
        <v>30.0</v>
      </c>
    </row>
    <row r="22">
      <c r="A22" s="21" t="s">
        <v>93</v>
      </c>
      <c r="B22" s="22">
        <f t="shared" si="1"/>
        <v>3</v>
      </c>
      <c r="C22" s="22">
        <f>IFERROR(__xludf.DUMMYFUNCTION("COUNTIF(FILTER(G22:EC22, IF(MOD(COLUMN(G22:EC22),2)=0, 0, 1)), ""&gt;0"")"),54.0)</f>
        <v>54</v>
      </c>
      <c r="D22" s="22">
        <f>IFERROR(__xludf.DUMMYFUNCTION("SUM(FILTER(G22:EC22, IF(MOD(COLUMN(G22:EC22),2)=0, 0, 1)))"),98.0)</f>
        <v>98</v>
      </c>
      <c r="E22" s="22">
        <f t="shared" si="2"/>
        <v>44</v>
      </c>
      <c r="F22" s="22">
        <f>IFERROR(__xludf.DUMMYFUNCTION("ROUNDUP(SUM(FILTER(G22:EC22, IF(MOD(COLUMN(G22:EC22),2)=1, 0, 1))))"),2735.0)</f>
        <v>2735</v>
      </c>
      <c r="G22" s="37">
        <v>1.0</v>
      </c>
      <c r="H22" s="26">
        <v>35.0</v>
      </c>
      <c r="I22" s="27">
        <v>3.0</v>
      </c>
      <c r="J22" s="26">
        <v>30.0</v>
      </c>
      <c r="K22" s="27">
        <v>2.0</v>
      </c>
      <c r="L22" s="26">
        <v>30.0</v>
      </c>
      <c r="M22" s="27">
        <v>1.0</v>
      </c>
      <c r="N22" s="26">
        <v>60.0</v>
      </c>
      <c r="O22" s="27">
        <v>2.0</v>
      </c>
      <c r="P22" s="26">
        <v>30.0</v>
      </c>
      <c r="Q22" s="27">
        <v>1.0</v>
      </c>
      <c r="R22" s="26">
        <v>15.0</v>
      </c>
      <c r="S22" s="27">
        <v>1.0</v>
      </c>
      <c r="T22" s="26">
        <v>15.0</v>
      </c>
      <c r="U22" s="27">
        <v>1.0</v>
      </c>
      <c r="V22" s="26">
        <v>10.0</v>
      </c>
      <c r="W22" s="27">
        <v>1.0</v>
      </c>
      <c r="X22" s="26">
        <v>60.0</v>
      </c>
      <c r="Y22" s="37">
        <v>3.0</v>
      </c>
      <c r="Z22" s="26">
        <v>90.0</v>
      </c>
      <c r="AA22" s="27">
        <v>2.0</v>
      </c>
      <c r="AB22" s="26">
        <v>20.0</v>
      </c>
      <c r="AC22" s="27">
        <v>1.0</v>
      </c>
      <c r="AD22" s="26">
        <v>40.0</v>
      </c>
      <c r="AE22" s="27">
        <v>1.0</v>
      </c>
      <c r="AF22" s="26">
        <v>15.0</v>
      </c>
      <c r="AG22" s="27">
        <v>5.0</v>
      </c>
      <c r="AH22" s="26">
        <v>60.0</v>
      </c>
      <c r="AI22" s="37">
        <v>1.0</v>
      </c>
      <c r="AJ22" s="26">
        <v>20.0</v>
      </c>
      <c r="AK22" s="27">
        <v>1.0</v>
      </c>
      <c r="AL22" s="26">
        <v>60.0</v>
      </c>
      <c r="AM22" s="37">
        <v>6.0</v>
      </c>
      <c r="AN22" s="26">
        <v>120.0</v>
      </c>
      <c r="AO22" s="37">
        <v>1.0</v>
      </c>
      <c r="AP22" s="26">
        <v>100.0</v>
      </c>
      <c r="AQ22" s="27">
        <v>1.0</v>
      </c>
      <c r="AR22" s="26">
        <v>30.0</v>
      </c>
      <c r="AS22" s="37">
        <v>1.0</v>
      </c>
      <c r="AT22" s="26">
        <v>150.0</v>
      </c>
      <c r="AU22" s="37">
        <v>1.0</v>
      </c>
      <c r="AV22" s="26">
        <v>25.0</v>
      </c>
      <c r="AW22" s="37">
        <v>1.0</v>
      </c>
      <c r="AX22" s="26">
        <v>30.0</v>
      </c>
      <c r="AY22" s="37">
        <v>2.0</v>
      </c>
      <c r="AZ22" s="26">
        <v>60.0</v>
      </c>
      <c r="BA22" s="32">
        <v>1.0</v>
      </c>
      <c r="BB22" s="26">
        <v>30.0</v>
      </c>
      <c r="BC22" s="32">
        <v>1.0</v>
      </c>
      <c r="BD22" s="26">
        <v>20.0</v>
      </c>
      <c r="BE22" s="32">
        <v>1.0</v>
      </c>
      <c r="BF22" s="26">
        <v>20.0</v>
      </c>
      <c r="BG22" s="32">
        <v>2.0</v>
      </c>
      <c r="BH22" s="26">
        <v>30.0</v>
      </c>
      <c r="BI22" s="32">
        <v>1.0</v>
      </c>
      <c r="BJ22" s="26">
        <v>30.0</v>
      </c>
      <c r="BK22" s="32">
        <v>1.0</v>
      </c>
      <c r="BL22" s="26">
        <v>50.0</v>
      </c>
      <c r="BM22" s="32">
        <v>1.0</v>
      </c>
      <c r="BN22" s="26">
        <v>25.0</v>
      </c>
      <c r="BO22" s="32">
        <v>1.0</v>
      </c>
      <c r="BP22" s="26">
        <v>15.0</v>
      </c>
      <c r="BQ22" s="32">
        <v>2.0</v>
      </c>
      <c r="BR22" s="26">
        <v>60.0</v>
      </c>
      <c r="BS22" s="32">
        <v>1.0</v>
      </c>
      <c r="BT22" s="26">
        <v>100.0</v>
      </c>
      <c r="BU22" s="32">
        <v>2.0</v>
      </c>
      <c r="BV22" s="26">
        <v>60.0</v>
      </c>
      <c r="BW22" s="32">
        <v>1.0</v>
      </c>
      <c r="BX22" s="26">
        <v>90.0</v>
      </c>
      <c r="BY22" s="32">
        <v>2.0</v>
      </c>
      <c r="BZ22" s="26">
        <v>50.0</v>
      </c>
      <c r="CA22" s="32">
        <v>2.0</v>
      </c>
      <c r="CB22" s="26">
        <v>150.0</v>
      </c>
      <c r="CC22" s="32">
        <v>1.0</v>
      </c>
      <c r="CD22" s="26">
        <v>20.0</v>
      </c>
      <c r="CE22" s="32">
        <v>2.0</v>
      </c>
      <c r="CF22" s="26">
        <v>20.0</v>
      </c>
      <c r="CG22" s="28">
        <v>2.0</v>
      </c>
      <c r="CH22" s="26">
        <v>40.0</v>
      </c>
      <c r="CI22" s="28">
        <v>1.0</v>
      </c>
      <c r="CJ22" s="26">
        <v>30.0</v>
      </c>
      <c r="CK22" s="28">
        <v>1.0</v>
      </c>
      <c r="CL22" s="26">
        <v>25.0</v>
      </c>
      <c r="CM22" s="32">
        <v>3.0</v>
      </c>
      <c r="CN22" s="26">
        <v>90.0</v>
      </c>
      <c r="CO22" s="32">
        <v>4.0</v>
      </c>
      <c r="CP22" s="26">
        <v>200.0</v>
      </c>
      <c r="CQ22" s="29">
        <v>4.0</v>
      </c>
      <c r="CR22" s="29">
        <v>35.0</v>
      </c>
      <c r="CS22" s="29">
        <v>1.0</v>
      </c>
      <c r="CT22" s="29">
        <v>30.0</v>
      </c>
      <c r="CU22" s="29">
        <v>3.0</v>
      </c>
      <c r="CV22" s="29">
        <v>60.0</v>
      </c>
      <c r="CW22" s="29">
        <v>4.0</v>
      </c>
      <c r="CX22" s="29">
        <v>60.0</v>
      </c>
      <c r="DA22" s="29">
        <v>2.0</v>
      </c>
      <c r="DB22" s="29">
        <v>35.0</v>
      </c>
      <c r="DC22" s="29">
        <v>3.0</v>
      </c>
      <c r="DD22" s="29">
        <v>60.0</v>
      </c>
      <c r="DE22" s="29">
        <v>1.0</v>
      </c>
      <c r="DF22" s="29">
        <v>35.0</v>
      </c>
      <c r="DG22" s="29">
        <v>3.0</v>
      </c>
      <c r="DH22" s="29">
        <v>35.0</v>
      </c>
      <c r="DI22" s="29">
        <v>2.0</v>
      </c>
      <c r="DJ22" s="29">
        <v>35.0</v>
      </c>
      <c r="DK22" s="29">
        <v>2.0</v>
      </c>
      <c r="DL22" s="29">
        <v>90.0</v>
      </c>
    </row>
    <row r="23">
      <c r="A23" s="21" t="s">
        <v>94</v>
      </c>
      <c r="B23" s="22">
        <f t="shared" si="1"/>
        <v>24</v>
      </c>
      <c r="C23" s="22">
        <f>IFERROR(__xludf.DUMMYFUNCTION("COUNTIF(FILTER(G23:EC23, IF(MOD(COLUMN(G23:EC23),2)=0, 0, 1)), ""&gt;0"")"),40.0)</f>
        <v>40</v>
      </c>
      <c r="D23" s="22">
        <f>IFERROR(__xludf.DUMMYFUNCTION("SUM(FILTER(G23:EC23, IF(MOD(COLUMN(G23:EC23),2)=0, 0, 1)))"),59.0)</f>
        <v>59</v>
      </c>
      <c r="E23" s="22">
        <f t="shared" si="2"/>
        <v>19</v>
      </c>
      <c r="F23" s="22">
        <f>IFERROR(__xludf.DUMMYFUNCTION("ROUNDUP(SUM(FILTER(G23:EC23, IF(MOD(COLUMN(G23:EC23),2)=1, 0, 1))))"),1459.0)</f>
        <v>1459</v>
      </c>
      <c r="G23" s="27">
        <v>1.0</v>
      </c>
      <c r="H23" s="26">
        <v>45.0</v>
      </c>
      <c r="I23" s="27">
        <v>1.0</v>
      </c>
      <c r="J23" s="26">
        <v>30.0</v>
      </c>
      <c r="K23" s="27">
        <v>1.0</v>
      </c>
      <c r="L23" s="26">
        <v>60.0</v>
      </c>
      <c r="M23" s="27">
        <v>1.0</v>
      </c>
      <c r="N23" s="26">
        <v>8.0</v>
      </c>
      <c r="O23" s="27">
        <v>1.0</v>
      </c>
      <c r="P23" s="26">
        <v>20.0</v>
      </c>
      <c r="Q23" s="27">
        <v>2.0</v>
      </c>
      <c r="R23" s="26">
        <v>15.0</v>
      </c>
      <c r="S23" s="27">
        <v>1.0</v>
      </c>
      <c r="T23" s="26">
        <v>7.0</v>
      </c>
      <c r="U23" s="27">
        <v>1.0</v>
      </c>
      <c r="V23" s="26">
        <v>10.0</v>
      </c>
      <c r="W23" s="27">
        <v>2.0</v>
      </c>
      <c r="X23" s="26">
        <v>50.0</v>
      </c>
      <c r="Y23" s="27">
        <v>2.0</v>
      </c>
      <c r="Z23" s="26">
        <v>60.0</v>
      </c>
      <c r="AA23" s="27">
        <v>1.0</v>
      </c>
      <c r="AB23" s="26">
        <v>25.0</v>
      </c>
      <c r="AC23" s="27">
        <v>1.0</v>
      </c>
      <c r="AD23" s="26">
        <v>27.0</v>
      </c>
      <c r="AE23" s="27">
        <v>1.0</v>
      </c>
      <c r="AF23" s="26">
        <v>40.0</v>
      </c>
      <c r="AG23" s="27">
        <v>2.0</v>
      </c>
      <c r="AH23" s="26">
        <v>14.0</v>
      </c>
      <c r="AI23" s="27">
        <v>3.0</v>
      </c>
      <c r="AJ23" s="26">
        <v>34.0</v>
      </c>
      <c r="AK23" s="27">
        <v>2.0</v>
      </c>
      <c r="AL23" s="26">
        <v>60.0</v>
      </c>
      <c r="AM23" s="31"/>
      <c r="AN23" s="24"/>
      <c r="AO23" s="27">
        <v>1.0</v>
      </c>
      <c r="AP23" s="26">
        <v>30.0</v>
      </c>
      <c r="AQ23" s="27">
        <v>1.0</v>
      </c>
      <c r="AR23" s="26">
        <v>40.0</v>
      </c>
      <c r="AS23" s="27">
        <v>2.0</v>
      </c>
      <c r="AT23" s="26">
        <v>110.0</v>
      </c>
      <c r="AU23" s="27">
        <v>1.0</v>
      </c>
      <c r="AV23" s="26">
        <v>12.0</v>
      </c>
      <c r="AW23" s="27">
        <v>1.0</v>
      </c>
      <c r="AX23" s="26">
        <v>20.0</v>
      </c>
      <c r="AY23" s="27">
        <v>2.0</v>
      </c>
      <c r="AZ23" s="26">
        <v>25.0</v>
      </c>
      <c r="BA23" s="28">
        <v>2.0</v>
      </c>
      <c r="BB23" s="26">
        <v>45.0</v>
      </c>
      <c r="BC23" s="28">
        <v>1.0</v>
      </c>
      <c r="BD23" s="26">
        <v>30.0</v>
      </c>
      <c r="BE23" s="28">
        <v>2.0</v>
      </c>
      <c r="BF23" s="26">
        <v>25.0</v>
      </c>
      <c r="BG23" s="28">
        <v>1.0</v>
      </c>
      <c r="BH23" s="26">
        <v>30.0</v>
      </c>
      <c r="BI23" s="28">
        <v>1.0</v>
      </c>
      <c r="BJ23" s="26">
        <v>25.0</v>
      </c>
      <c r="BK23" s="28">
        <v>2.0</v>
      </c>
      <c r="BL23" s="26">
        <v>90.0</v>
      </c>
      <c r="BM23" s="28">
        <v>1.0</v>
      </c>
      <c r="BN23" s="26">
        <v>45.0</v>
      </c>
      <c r="BO23" s="28">
        <v>2.0</v>
      </c>
      <c r="BP23" s="26">
        <v>50.0</v>
      </c>
      <c r="BQ23" s="28">
        <v>4.0</v>
      </c>
      <c r="BR23" s="26">
        <v>90.0</v>
      </c>
      <c r="BS23" s="32">
        <v>2.0</v>
      </c>
      <c r="BT23" s="26">
        <v>34.0</v>
      </c>
      <c r="BU23" s="28">
        <v>2.0</v>
      </c>
      <c r="BV23" s="26">
        <v>60.0</v>
      </c>
      <c r="BW23" s="28">
        <v>1.0</v>
      </c>
      <c r="BX23" s="26">
        <v>60.0</v>
      </c>
      <c r="BY23" s="32"/>
      <c r="BZ23" s="26"/>
      <c r="CA23" s="32"/>
      <c r="CB23" s="26"/>
      <c r="CC23" s="28">
        <v>1.0</v>
      </c>
      <c r="CD23" s="26">
        <v>30.0</v>
      </c>
      <c r="CE23" s="28">
        <v>1.0</v>
      </c>
      <c r="CF23" s="26">
        <v>5.0</v>
      </c>
      <c r="CG23" s="28">
        <v>1.0</v>
      </c>
      <c r="CH23" s="26">
        <v>19.0</v>
      </c>
      <c r="CI23" s="28">
        <v>1.0</v>
      </c>
      <c r="CJ23" s="26">
        <v>14.0</v>
      </c>
      <c r="CK23" s="28">
        <v>1.0</v>
      </c>
      <c r="CL23" s="26">
        <v>10.0</v>
      </c>
      <c r="CM23" s="28">
        <v>2.0</v>
      </c>
      <c r="CN23" s="26">
        <v>55.0</v>
      </c>
      <c r="CO23" s="32"/>
      <c r="CP23" s="26"/>
    </row>
    <row r="24">
      <c r="A24" s="21" t="s">
        <v>95</v>
      </c>
      <c r="B24" s="22">
        <f t="shared" si="1"/>
        <v>20</v>
      </c>
      <c r="C24" s="22">
        <f>IFERROR(__xludf.DUMMYFUNCTION("COUNTIF(FILTER(G24:EC24, IF(MOD(COLUMN(G24:EC24),2)=0, 0, 1)), ""&gt;0"")"),43.0)</f>
        <v>43</v>
      </c>
      <c r="D24" s="22">
        <f>IFERROR(__xludf.DUMMYFUNCTION("SUM(FILTER(G24:EC24, IF(MOD(COLUMN(G24:EC24),2)=0, 0, 1)))"),46.0)</f>
        <v>46</v>
      </c>
      <c r="E24" s="22">
        <f t="shared" si="2"/>
        <v>3</v>
      </c>
      <c r="F24" s="22">
        <f>IFERROR(__xludf.DUMMYFUNCTION("ROUNDUP(SUM(FILTER(G24:EC24, IF(MOD(COLUMN(G24:EC24),2)=1, 0, 1))))"),1661.0)</f>
        <v>1661</v>
      </c>
      <c r="G24" s="45">
        <v>1.0</v>
      </c>
      <c r="H24" s="26">
        <v>55.0</v>
      </c>
      <c r="I24" s="45">
        <v>1.0</v>
      </c>
      <c r="J24" s="26">
        <v>40.0</v>
      </c>
      <c r="K24" s="45">
        <v>1.0</v>
      </c>
      <c r="L24" s="26">
        <v>50.0</v>
      </c>
      <c r="M24" s="45">
        <v>2.0</v>
      </c>
      <c r="N24" s="26">
        <v>25.0</v>
      </c>
      <c r="O24" s="27">
        <v>1.0</v>
      </c>
      <c r="P24" s="26">
        <v>40.0</v>
      </c>
      <c r="Q24" s="45">
        <v>2.0</v>
      </c>
      <c r="R24" s="26">
        <v>12.0</v>
      </c>
      <c r="S24" s="45">
        <v>1.0</v>
      </c>
      <c r="T24" s="26">
        <v>25.0</v>
      </c>
      <c r="U24" s="45">
        <v>1.0</v>
      </c>
      <c r="V24" s="26">
        <v>15.0</v>
      </c>
      <c r="W24" s="45">
        <v>2.0</v>
      </c>
      <c r="X24" s="26">
        <v>70.0</v>
      </c>
      <c r="Y24" s="27">
        <v>1.0</v>
      </c>
      <c r="Z24" s="26">
        <v>110.0</v>
      </c>
      <c r="AA24" s="45">
        <v>1.0</v>
      </c>
      <c r="AB24" s="26">
        <v>12.0</v>
      </c>
      <c r="AC24" s="45">
        <v>1.0</v>
      </c>
      <c r="AD24" s="26">
        <v>30.0</v>
      </c>
      <c r="AE24" s="45">
        <v>1.0</v>
      </c>
      <c r="AF24" s="26">
        <v>37.0</v>
      </c>
      <c r="AG24" s="45">
        <v>1.0</v>
      </c>
      <c r="AH24" s="26">
        <v>40.0</v>
      </c>
      <c r="AI24" s="45">
        <v>1.0</v>
      </c>
      <c r="AJ24" s="26">
        <v>30.0</v>
      </c>
      <c r="AK24" s="45">
        <v>1.0</v>
      </c>
      <c r="AL24" s="26">
        <v>75.0</v>
      </c>
      <c r="AM24" s="45">
        <v>1.0</v>
      </c>
      <c r="AN24" s="26">
        <v>40.0</v>
      </c>
      <c r="AO24" s="45">
        <v>1.0</v>
      </c>
      <c r="AP24" s="26">
        <v>45.0</v>
      </c>
      <c r="AQ24" s="45">
        <v>1.0</v>
      </c>
      <c r="AR24" s="26">
        <v>55.0</v>
      </c>
      <c r="AS24" s="31"/>
      <c r="AT24" s="24"/>
      <c r="AU24" s="45">
        <v>1.0</v>
      </c>
      <c r="AV24" s="26">
        <v>25.0</v>
      </c>
      <c r="AW24" s="45">
        <v>1.0</v>
      </c>
      <c r="AX24" s="26">
        <v>35.0</v>
      </c>
      <c r="AY24" s="45">
        <v>1.0</v>
      </c>
      <c r="AZ24" s="26">
        <v>40.0</v>
      </c>
      <c r="BA24" s="46">
        <v>1.0</v>
      </c>
      <c r="BB24" s="26">
        <v>30.0</v>
      </c>
      <c r="BC24" s="46">
        <v>1.0</v>
      </c>
      <c r="BD24" s="26">
        <v>15.0</v>
      </c>
      <c r="BE24" s="46">
        <v>1.0</v>
      </c>
      <c r="BF24" s="26">
        <v>10.0</v>
      </c>
      <c r="BG24" s="46">
        <v>1.0</v>
      </c>
      <c r="BH24" s="26">
        <v>25.0</v>
      </c>
      <c r="BI24" s="28">
        <v>1.0</v>
      </c>
      <c r="BJ24" s="26">
        <v>35.0</v>
      </c>
      <c r="BK24" s="46">
        <v>1.0</v>
      </c>
      <c r="BL24" s="26">
        <v>45.0</v>
      </c>
      <c r="BM24" s="28">
        <v>1.0</v>
      </c>
      <c r="BN24" s="26">
        <v>30.0</v>
      </c>
      <c r="BO24" s="28">
        <v>1.0</v>
      </c>
      <c r="BP24" s="26">
        <v>65.0</v>
      </c>
      <c r="BQ24" s="28">
        <v>1.0</v>
      </c>
      <c r="BR24" s="26">
        <v>75.0</v>
      </c>
      <c r="BS24" s="28">
        <v>1.0</v>
      </c>
      <c r="BT24" s="26">
        <v>65.0</v>
      </c>
      <c r="BU24" s="32"/>
      <c r="BV24" s="26"/>
      <c r="BW24" s="32"/>
      <c r="BX24" s="26"/>
      <c r="BY24" s="28">
        <v>1.0</v>
      </c>
      <c r="BZ24" s="26">
        <v>60.0</v>
      </c>
      <c r="CA24" s="32"/>
      <c r="CB24" s="26"/>
      <c r="CC24" s="28">
        <v>1.0</v>
      </c>
      <c r="CD24" s="26">
        <v>25.0</v>
      </c>
      <c r="CE24" s="28">
        <v>1.0</v>
      </c>
      <c r="CF24" s="26">
        <v>30.0</v>
      </c>
      <c r="CG24" s="28">
        <v>1.0</v>
      </c>
      <c r="CH24" s="26">
        <v>45.0</v>
      </c>
      <c r="CI24" s="28">
        <v>1.0</v>
      </c>
      <c r="CJ24" s="26">
        <v>25.0</v>
      </c>
      <c r="CK24" s="28">
        <v>1.0</v>
      </c>
      <c r="CL24" s="26">
        <v>35.0</v>
      </c>
      <c r="CM24" s="32"/>
      <c r="CN24" s="26"/>
      <c r="CO24" s="32"/>
      <c r="CP24" s="26"/>
      <c r="CQ24" s="25">
        <v>1.0</v>
      </c>
      <c r="CR24" s="29">
        <v>20.0</v>
      </c>
      <c r="CS24" s="25">
        <v>1.0</v>
      </c>
      <c r="CT24" s="29">
        <v>10.0</v>
      </c>
      <c r="CU24" s="25">
        <v>1.0</v>
      </c>
      <c r="CV24" s="29">
        <v>50.0</v>
      </c>
      <c r="CW24" s="25">
        <v>1.0</v>
      </c>
      <c r="CX24" s="29">
        <v>40.0</v>
      </c>
      <c r="CY24" s="25">
        <v>1.0</v>
      </c>
      <c r="CZ24" s="29">
        <v>20.0</v>
      </c>
    </row>
    <row r="25">
      <c r="A25" s="47" t="s">
        <v>96</v>
      </c>
      <c r="B25" s="48">
        <f t="shared" si="1"/>
        <v>29</v>
      </c>
      <c r="C25" s="48">
        <f>IFERROR(__xludf.DUMMYFUNCTION("COUNTIF(FILTER(G25:EC25, IF(MOD(COLUMN(G25:EC25),2)=0, 0, 1)), ""&gt;0"")"),18.0)</f>
        <v>18</v>
      </c>
      <c r="D25" s="48">
        <f>IFERROR(__xludf.DUMMYFUNCTION("SUM(FILTER(G25:EC25, IF(MOD(COLUMN(G25:EC25),2)=0, 0, 1)))"),27.0)</f>
        <v>27</v>
      </c>
      <c r="E25" s="48">
        <f t="shared" si="2"/>
        <v>9</v>
      </c>
      <c r="F25" s="48">
        <f>IFERROR(__xludf.DUMMYFUNCTION("ROUNDUP(SUM(FILTER(G25:EC25, IF(MOD(COLUMN(G25:EC25),2)=1, 0, 1))))"),473.0)</f>
        <v>473</v>
      </c>
      <c r="G25" s="27">
        <v>1.0</v>
      </c>
      <c r="H25" s="26">
        <v>30.0</v>
      </c>
      <c r="I25" s="27">
        <v>2.0</v>
      </c>
      <c r="J25" s="26">
        <v>25.0</v>
      </c>
      <c r="K25" s="27">
        <v>3.0</v>
      </c>
      <c r="L25" s="26">
        <v>20.0</v>
      </c>
      <c r="M25" s="27">
        <v>2.0</v>
      </c>
      <c r="N25" s="26">
        <v>15.0</v>
      </c>
      <c r="O25" s="31"/>
      <c r="P25" s="24"/>
      <c r="Q25" s="27">
        <v>1.0</v>
      </c>
      <c r="R25" s="26">
        <v>10.0</v>
      </c>
      <c r="S25" s="27">
        <v>1.0</v>
      </c>
      <c r="T25" s="26">
        <v>3.0</v>
      </c>
      <c r="U25" s="27">
        <v>2.0</v>
      </c>
      <c r="V25" s="26">
        <v>30.0</v>
      </c>
      <c r="W25" s="31"/>
      <c r="X25" s="24"/>
      <c r="Y25" s="31"/>
      <c r="Z25" s="24"/>
      <c r="AA25" s="27">
        <v>2.0</v>
      </c>
      <c r="AB25" s="26">
        <v>20.0</v>
      </c>
      <c r="AC25" s="27">
        <v>1.0</v>
      </c>
      <c r="AD25" s="26">
        <v>20.0</v>
      </c>
      <c r="AE25" s="27">
        <v>1.0</v>
      </c>
      <c r="AF25" s="26">
        <v>10.0</v>
      </c>
      <c r="AG25" s="27">
        <v>1.0</v>
      </c>
      <c r="AH25" s="26">
        <v>30.0</v>
      </c>
      <c r="AI25" s="27">
        <v>1.0</v>
      </c>
      <c r="AJ25" s="26">
        <v>20.0</v>
      </c>
      <c r="AK25" s="27">
        <v>2.0</v>
      </c>
      <c r="AL25" s="26">
        <v>35.0</v>
      </c>
      <c r="AM25" s="27">
        <v>1.0</v>
      </c>
      <c r="AN25" s="26">
        <v>45.0</v>
      </c>
      <c r="AO25" s="27">
        <v>1.0</v>
      </c>
      <c r="AP25" s="26">
        <v>45.0</v>
      </c>
      <c r="AQ25" s="27">
        <v>2.0</v>
      </c>
      <c r="AR25" s="26">
        <v>40.0</v>
      </c>
      <c r="AS25" s="31"/>
      <c r="AT25" s="24"/>
      <c r="AU25" s="27">
        <v>2.0</v>
      </c>
      <c r="AV25" s="26">
        <v>35.0</v>
      </c>
      <c r="AW25" s="27">
        <v>1.0</v>
      </c>
      <c r="AX25" s="26">
        <v>40.0</v>
      </c>
      <c r="AY25" s="31"/>
      <c r="AZ25" s="24"/>
      <c r="BA25" s="38"/>
      <c r="BB25" s="24"/>
      <c r="BC25" s="38"/>
      <c r="BD25" s="24"/>
      <c r="BE25" s="38"/>
      <c r="BF25" s="24"/>
      <c r="BG25" s="38"/>
      <c r="BH25" s="24"/>
      <c r="BI25" s="38"/>
      <c r="BJ25" s="24"/>
      <c r="BK25" s="38"/>
      <c r="BL25" s="24"/>
      <c r="BM25" s="38"/>
      <c r="BN25" s="24"/>
      <c r="BO25" s="38"/>
      <c r="BP25" s="24"/>
      <c r="BQ25" s="38"/>
      <c r="BR25" s="24"/>
      <c r="BS25" s="38"/>
      <c r="BT25" s="24"/>
      <c r="BU25" s="38"/>
      <c r="BV25" s="24"/>
      <c r="BW25" s="38"/>
      <c r="BX25" s="24"/>
      <c r="BY25" s="38"/>
      <c r="BZ25" s="24"/>
      <c r="CA25" s="38"/>
      <c r="CB25" s="24"/>
      <c r="CC25" s="38"/>
      <c r="CD25" s="24"/>
      <c r="CE25" s="38"/>
      <c r="CF25" s="24"/>
      <c r="CG25" s="32"/>
      <c r="CH25" s="24"/>
      <c r="CI25" s="32"/>
      <c r="CJ25" s="24"/>
      <c r="CK25" s="32"/>
      <c r="CL25" s="24"/>
      <c r="CM25" s="32"/>
      <c r="CN25" s="24"/>
      <c r="CO25" s="32"/>
      <c r="CP25" s="24"/>
    </row>
    <row r="26">
      <c r="A26" s="21" t="s">
        <v>97</v>
      </c>
      <c r="B26" s="22">
        <f t="shared" si="1"/>
        <v>1</v>
      </c>
      <c r="C26" s="22">
        <f>IFERROR(__xludf.DUMMYFUNCTION("COUNTIF(FILTER(G26:EC26, IF(MOD(COLUMN(G26:EC26),2)=0, 0, 1)), ""&gt;0"")"),55.0)</f>
        <v>55</v>
      </c>
      <c r="D26" s="22">
        <f>IFERROR(__xludf.DUMMYFUNCTION("SUM(FILTER(G26:EC26, IF(MOD(COLUMN(G26:EC26),2)=0, 0, 1)))"),99.0)</f>
        <v>99</v>
      </c>
      <c r="E26" s="22">
        <f>IFERROR(__xludf.DUMMYFUNCTION("SUM(FILTER(H26:EC26, IF(MOD(COLUMN(H26:EC26),2)=0, 0, 1)))"),98.0)</f>
        <v>98</v>
      </c>
      <c r="F26" s="22">
        <f>IFERROR(__xludf.DUMMYFUNCTION("ROUNDUP(SUM(FILTER(G26:EC26, IF(MOD(COLUMN(G26:EC26),2)=1, 0, 1))))"),1845.0)</f>
        <v>1845</v>
      </c>
      <c r="G26" s="37">
        <v>1.0</v>
      </c>
      <c r="H26" s="26">
        <v>30.0</v>
      </c>
      <c r="I26" s="37">
        <v>4.0</v>
      </c>
      <c r="J26" s="26">
        <v>60.0</v>
      </c>
      <c r="K26" s="37">
        <v>1.0</v>
      </c>
      <c r="L26" s="26">
        <v>15.0</v>
      </c>
      <c r="M26" s="37">
        <v>1.0</v>
      </c>
      <c r="N26" s="26">
        <v>20.0</v>
      </c>
      <c r="O26" s="37">
        <v>1.0</v>
      </c>
      <c r="P26" s="26">
        <v>60.0</v>
      </c>
      <c r="Q26" s="37">
        <v>1.0</v>
      </c>
      <c r="R26" s="26">
        <v>10.0</v>
      </c>
      <c r="S26" s="37">
        <v>1.0</v>
      </c>
      <c r="T26" s="26">
        <v>10.0</v>
      </c>
      <c r="U26" s="37">
        <v>1.0</v>
      </c>
      <c r="V26" s="26">
        <v>15.0</v>
      </c>
      <c r="W26" s="37">
        <v>2.0</v>
      </c>
      <c r="X26" s="26">
        <v>40.0</v>
      </c>
      <c r="Y26" s="37">
        <v>3.0</v>
      </c>
      <c r="Z26" s="26">
        <v>120.0</v>
      </c>
      <c r="AA26" s="37">
        <v>2.0</v>
      </c>
      <c r="AB26" s="26">
        <v>5.0</v>
      </c>
      <c r="AC26" s="37">
        <v>3.0</v>
      </c>
      <c r="AD26" s="26">
        <v>25.0</v>
      </c>
      <c r="AE26" s="37">
        <v>1.0</v>
      </c>
      <c r="AF26" s="26">
        <v>5.0</v>
      </c>
      <c r="AG26" s="37">
        <v>3.0</v>
      </c>
      <c r="AH26" s="26">
        <v>30.0</v>
      </c>
      <c r="AI26" s="37">
        <v>2.0</v>
      </c>
      <c r="AJ26" s="26">
        <v>30.0</v>
      </c>
      <c r="AK26" s="37">
        <v>2.0</v>
      </c>
      <c r="AL26" s="26">
        <v>25.0</v>
      </c>
      <c r="AM26" s="37">
        <v>2.0</v>
      </c>
      <c r="AN26" s="26">
        <v>60.0</v>
      </c>
      <c r="AO26" s="37">
        <v>3.0</v>
      </c>
      <c r="AP26" s="26">
        <v>150.0</v>
      </c>
      <c r="AQ26" s="37">
        <v>1.0</v>
      </c>
      <c r="AR26" s="26">
        <v>10.0</v>
      </c>
      <c r="AS26" s="37">
        <v>2.0</v>
      </c>
      <c r="AT26" s="26">
        <v>100.0</v>
      </c>
      <c r="AU26" s="37">
        <v>4.0</v>
      </c>
      <c r="AV26" s="26">
        <v>40.0</v>
      </c>
      <c r="AW26" s="37">
        <v>2.0</v>
      </c>
      <c r="AX26" s="26">
        <v>15.0</v>
      </c>
      <c r="AY26" s="37">
        <v>2.0</v>
      </c>
      <c r="AZ26" s="26">
        <v>30.0</v>
      </c>
      <c r="BA26" s="32">
        <v>2.0</v>
      </c>
      <c r="BB26" s="26">
        <v>10.0</v>
      </c>
      <c r="BC26" s="32">
        <v>1.0</v>
      </c>
      <c r="BD26" s="26">
        <v>10.0</v>
      </c>
      <c r="BE26" s="32">
        <v>1.0</v>
      </c>
      <c r="BF26" s="26">
        <v>10.0</v>
      </c>
      <c r="BG26" s="32">
        <v>1.0</v>
      </c>
      <c r="BH26" s="26">
        <v>5.0</v>
      </c>
      <c r="BI26" s="32">
        <v>2.0</v>
      </c>
      <c r="BJ26" s="26"/>
      <c r="BK26" s="32">
        <v>2.0</v>
      </c>
      <c r="BL26" s="26">
        <v>20.0</v>
      </c>
      <c r="BM26" s="32">
        <v>1.0</v>
      </c>
      <c r="BN26" s="26">
        <v>15.0</v>
      </c>
      <c r="BO26" s="32">
        <v>2.0</v>
      </c>
      <c r="BP26" s="26">
        <v>20.0</v>
      </c>
      <c r="BQ26" s="32">
        <v>4.0</v>
      </c>
      <c r="BR26" s="26">
        <v>60.0</v>
      </c>
      <c r="BS26" s="32">
        <v>2.0</v>
      </c>
      <c r="BT26" s="26">
        <v>30.0</v>
      </c>
      <c r="BU26" s="32">
        <v>1.0</v>
      </c>
      <c r="BV26" s="26">
        <v>20.0</v>
      </c>
      <c r="BW26" s="32">
        <v>1.0</v>
      </c>
      <c r="BX26" s="26">
        <v>30.0</v>
      </c>
      <c r="BY26" s="32">
        <v>2.0</v>
      </c>
      <c r="BZ26" s="26">
        <v>20.0</v>
      </c>
      <c r="CA26" s="32">
        <v>2.0</v>
      </c>
      <c r="CB26" s="26">
        <v>200.0</v>
      </c>
      <c r="CC26" s="32">
        <v>2.0</v>
      </c>
      <c r="CD26" s="26">
        <v>5.0</v>
      </c>
      <c r="CE26" s="32">
        <v>1.0</v>
      </c>
      <c r="CF26" s="26">
        <v>5.0</v>
      </c>
      <c r="CG26" s="32">
        <v>3.0</v>
      </c>
      <c r="CH26" s="26">
        <v>50.0</v>
      </c>
      <c r="CI26" s="32">
        <v>1.0</v>
      </c>
      <c r="CJ26" s="26">
        <v>20.0</v>
      </c>
      <c r="CK26" s="32">
        <v>2.0</v>
      </c>
      <c r="CL26" s="26">
        <v>20.0</v>
      </c>
      <c r="CM26" s="32">
        <v>2.0</v>
      </c>
      <c r="CN26" s="26">
        <v>40.0</v>
      </c>
      <c r="CO26" s="32">
        <v>1.0</v>
      </c>
      <c r="CP26" s="26">
        <v>150.0</v>
      </c>
      <c r="CQ26" s="29">
        <v>2.0</v>
      </c>
      <c r="CR26" s="29">
        <v>15.0</v>
      </c>
      <c r="CS26" s="29">
        <v>2.0</v>
      </c>
      <c r="CT26" s="29">
        <v>15.0</v>
      </c>
      <c r="CU26" s="29">
        <v>1.0</v>
      </c>
      <c r="CV26" s="29">
        <v>30.0</v>
      </c>
      <c r="CW26" s="29">
        <v>2.0</v>
      </c>
      <c r="CX26" s="29">
        <v>20.0</v>
      </c>
      <c r="CY26" s="29">
        <v>3.0</v>
      </c>
      <c r="CZ26" s="29">
        <v>30.0</v>
      </c>
      <c r="DA26" s="29">
        <v>1.0</v>
      </c>
      <c r="DB26" s="29">
        <v>10.0</v>
      </c>
      <c r="DC26" s="29">
        <v>1.0</v>
      </c>
      <c r="DD26" s="29">
        <v>5.0</v>
      </c>
      <c r="DE26" s="29">
        <v>1.0</v>
      </c>
      <c r="DF26" s="29">
        <v>5.0</v>
      </c>
      <c r="DG26" s="29">
        <v>2.0</v>
      </c>
      <c r="DH26" s="29">
        <v>10.0</v>
      </c>
      <c r="DI26" s="29">
        <v>1.0</v>
      </c>
      <c r="DJ26" s="29">
        <v>10.0</v>
      </c>
      <c r="DK26" s="29">
        <v>2.0</v>
      </c>
      <c r="DL26" s="29">
        <v>50.0</v>
      </c>
    </row>
    <row r="27">
      <c r="A27" s="49" t="s">
        <v>98</v>
      </c>
      <c r="B27" s="22">
        <f t="shared" si="1"/>
        <v>3</v>
      </c>
      <c r="C27" s="22">
        <f>IFERROR(__xludf.DUMMYFUNCTION("COUNTIF(FILTER(G27:EC27, IF(MOD(COLUMN(G27:EC27),2)=0, 0, 1)), ""&gt;0"")"),54.0)</f>
        <v>54</v>
      </c>
      <c r="D27" s="22">
        <f>IFERROR(__xludf.DUMMYFUNCTION("SUM(FILTER(G27:EC27, IF(MOD(COLUMN(G27:EC27),2)=0, 0, 1)))"),84.0)</f>
        <v>84</v>
      </c>
      <c r="E27" s="22">
        <f t="shared" ref="E27:E33" si="3">MINUS(D27,C27)</f>
        <v>30</v>
      </c>
      <c r="F27" s="22">
        <f>IFERROR(__xludf.DUMMYFUNCTION("ROUNDUP(SUM(FILTER(G27:EC27, IF(MOD(COLUMN(G27:EC27),2)=1, 0, 1))))"),386.0)</f>
        <v>386</v>
      </c>
      <c r="G27" s="27">
        <v>2.0</v>
      </c>
      <c r="H27" s="24"/>
      <c r="I27" s="27">
        <v>1.0</v>
      </c>
      <c r="J27" s="24"/>
      <c r="K27" s="27">
        <v>3.0</v>
      </c>
      <c r="L27" s="24"/>
      <c r="M27" s="27">
        <v>1.0</v>
      </c>
      <c r="N27" s="24"/>
      <c r="O27" s="37">
        <v>1.0</v>
      </c>
      <c r="P27" s="24"/>
      <c r="Q27" s="27">
        <v>2.0</v>
      </c>
      <c r="R27" s="26">
        <v>23.0</v>
      </c>
      <c r="S27" s="27">
        <v>1.0</v>
      </c>
      <c r="T27" s="24"/>
      <c r="U27" s="27">
        <v>1.0</v>
      </c>
      <c r="V27" s="24"/>
      <c r="W27" s="27">
        <v>1.0</v>
      </c>
      <c r="X27" s="24"/>
      <c r="Y27" s="27">
        <v>2.0</v>
      </c>
      <c r="Z27" s="24"/>
      <c r="AA27" s="27">
        <v>2.0</v>
      </c>
      <c r="AB27" s="24"/>
      <c r="AC27" s="27">
        <v>1.0</v>
      </c>
      <c r="AD27" s="24"/>
      <c r="AE27" s="27">
        <v>1.0</v>
      </c>
      <c r="AF27" s="24"/>
      <c r="AG27" s="27">
        <v>1.0</v>
      </c>
      <c r="AH27" s="24"/>
      <c r="AI27" s="27">
        <v>1.0</v>
      </c>
      <c r="AJ27" s="26">
        <v>38.0</v>
      </c>
      <c r="AK27" s="27">
        <v>1.0</v>
      </c>
      <c r="AL27" s="26">
        <v>45.0</v>
      </c>
      <c r="AM27" s="27">
        <v>3.0</v>
      </c>
      <c r="AN27" s="24"/>
      <c r="AO27" s="27">
        <v>1.0</v>
      </c>
      <c r="AP27" s="26">
        <v>70.0</v>
      </c>
      <c r="AQ27" s="27">
        <v>2.0</v>
      </c>
      <c r="AR27" s="26">
        <v>30.0</v>
      </c>
      <c r="AS27" s="27">
        <v>1.0</v>
      </c>
      <c r="AT27" s="24"/>
      <c r="AU27" s="27">
        <v>1.0</v>
      </c>
      <c r="AV27" s="24"/>
      <c r="AW27" s="27">
        <v>2.0</v>
      </c>
      <c r="AX27" s="26">
        <v>27.0</v>
      </c>
      <c r="AY27" s="27">
        <v>2.0</v>
      </c>
      <c r="AZ27" s="26">
        <v>60.0</v>
      </c>
      <c r="BA27" s="28">
        <v>1.0</v>
      </c>
      <c r="BB27" s="26"/>
      <c r="BC27" s="28">
        <v>1.0</v>
      </c>
      <c r="BD27" s="26"/>
      <c r="BE27" s="28">
        <v>1.0</v>
      </c>
      <c r="BF27" s="26"/>
      <c r="BG27" s="28">
        <v>1.0</v>
      </c>
      <c r="BH27" s="26"/>
      <c r="BI27" s="28">
        <v>2.0</v>
      </c>
      <c r="BJ27" s="26"/>
      <c r="BK27" s="28">
        <v>1.0</v>
      </c>
      <c r="BL27" s="26"/>
      <c r="BM27" s="28">
        <v>1.0</v>
      </c>
      <c r="BN27" s="26"/>
      <c r="BO27" s="28">
        <v>3.0</v>
      </c>
      <c r="BP27" s="26">
        <v>43.0</v>
      </c>
      <c r="BQ27" s="28">
        <v>1.0</v>
      </c>
      <c r="BR27" s="26">
        <v>50.0</v>
      </c>
      <c r="BS27" s="28">
        <v>1.0</v>
      </c>
      <c r="BT27" s="26"/>
      <c r="BU27" s="28">
        <v>1.0</v>
      </c>
      <c r="BV27" s="26"/>
      <c r="BW27" s="28">
        <v>1.0</v>
      </c>
      <c r="BX27" s="26"/>
      <c r="BY27" s="28">
        <v>2.0</v>
      </c>
      <c r="BZ27" s="26"/>
      <c r="CA27" s="32"/>
      <c r="CB27" s="26"/>
      <c r="CC27" s="28">
        <v>1.0</v>
      </c>
      <c r="CD27" s="26"/>
      <c r="CE27" s="28">
        <v>1.0</v>
      </c>
      <c r="CF27" s="26"/>
      <c r="CG27" s="28">
        <v>1.0</v>
      </c>
      <c r="CH27" s="26"/>
      <c r="CI27" s="28">
        <v>1.0</v>
      </c>
      <c r="CJ27" s="26"/>
      <c r="CK27" s="28">
        <v>3.0</v>
      </c>
      <c r="CL27" s="26"/>
      <c r="CM27" s="28">
        <v>1.0</v>
      </c>
      <c r="CN27" s="26"/>
      <c r="CO27" s="28">
        <v>1.0</v>
      </c>
      <c r="CP27" s="26"/>
      <c r="CQ27" s="25">
        <v>1.0</v>
      </c>
      <c r="CS27" s="25">
        <v>2.0</v>
      </c>
      <c r="CU27" s="25">
        <v>5.0</v>
      </c>
      <c r="CW27" s="25">
        <v>1.0</v>
      </c>
      <c r="CY27" s="25">
        <v>2.0</v>
      </c>
      <c r="DA27" s="25">
        <v>2.0</v>
      </c>
      <c r="DC27" s="25">
        <v>1.0</v>
      </c>
      <c r="DE27" s="25">
        <v>1.0</v>
      </c>
      <c r="DG27" s="25">
        <v>3.0</v>
      </c>
      <c r="DI27" s="25">
        <v>2.0</v>
      </c>
      <c r="DK27" s="25">
        <v>4.0</v>
      </c>
    </row>
    <row r="28">
      <c r="A28" s="21" t="s">
        <v>99</v>
      </c>
      <c r="B28" s="22">
        <f t="shared" si="1"/>
        <v>18</v>
      </c>
      <c r="C28" s="22">
        <f>IFERROR(__xludf.DUMMYFUNCTION("COUNTIF(FILTER(G28:EC28, IF(MOD(COLUMN(G28:EC28),2)=0, 0, 1)), ""&gt;0"")"),46.0)</f>
        <v>46</v>
      </c>
      <c r="D28" s="22">
        <f>IFERROR(__xludf.DUMMYFUNCTION("SUM(FILTER(G28:EC28, IF(MOD(COLUMN(G28:EC28),2)=0, 0, 1)))"),62.0)</f>
        <v>62</v>
      </c>
      <c r="E28" s="22">
        <f t="shared" si="3"/>
        <v>16</v>
      </c>
      <c r="F28" s="22">
        <f>IFERROR(__xludf.DUMMYFUNCTION("ROUNDUP(SUM(FILTER(G28:EC28, IF(MOD(COLUMN(G28:EC28),2)=1, 0, 1))))"),1625.0)</f>
        <v>1625</v>
      </c>
      <c r="G28" s="27">
        <v>2.0</v>
      </c>
      <c r="H28" s="26">
        <v>30.0</v>
      </c>
      <c r="I28" s="27">
        <v>1.0</v>
      </c>
      <c r="J28" s="26">
        <v>40.0</v>
      </c>
      <c r="K28" s="27">
        <v>1.0</v>
      </c>
      <c r="L28" s="26">
        <v>40.0</v>
      </c>
      <c r="M28" s="27">
        <v>1.0</v>
      </c>
      <c r="N28" s="26">
        <v>40.0</v>
      </c>
      <c r="O28" s="27">
        <v>2.0</v>
      </c>
      <c r="P28" s="26">
        <v>50.0</v>
      </c>
      <c r="Q28" s="27">
        <v>2.0</v>
      </c>
      <c r="R28" s="26">
        <v>20.0</v>
      </c>
      <c r="S28" s="27">
        <v>1.0</v>
      </c>
      <c r="T28" s="26">
        <v>20.0</v>
      </c>
      <c r="U28" s="27">
        <v>1.0</v>
      </c>
      <c r="V28" s="26">
        <v>20.0</v>
      </c>
      <c r="W28" s="27">
        <v>2.0</v>
      </c>
      <c r="X28" s="26">
        <v>100.0</v>
      </c>
      <c r="Y28" s="37">
        <v>3.0</v>
      </c>
      <c r="Z28" s="26">
        <v>200.0</v>
      </c>
      <c r="AA28" s="27">
        <v>1.0</v>
      </c>
      <c r="AB28" s="26">
        <v>30.0</v>
      </c>
      <c r="AC28" s="37">
        <v>1.0</v>
      </c>
      <c r="AD28" s="26">
        <v>20.0</v>
      </c>
      <c r="AE28" s="27">
        <v>1.0</v>
      </c>
      <c r="AF28" s="50">
        <v>20.0</v>
      </c>
      <c r="AG28" s="27">
        <v>2.0</v>
      </c>
      <c r="AH28" s="26">
        <v>20.0</v>
      </c>
      <c r="AI28" s="27">
        <v>3.0</v>
      </c>
      <c r="AJ28" s="26">
        <v>60.0</v>
      </c>
      <c r="AK28" s="27">
        <v>2.0</v>
      </c>
      <c r="AL28" s="26">
        <v>60.0</v>
      </c>
      <c r="AM28" s="27">
        <v>2.0</v>
      </c>
      <c r="AN28" s="26">
        <v>30.0</v>
      </c>
      <c r="AO28" s="37">
        <v>1.0</v>
      </c>
      <c r="AP28" s="26">
        <v>30.0</v>
      </c>
      <c r="AQ28" s="37">
        <v>1.0</v>
      </c>
      <c r="AR28" s="26">
        <v>20.0</v>
      </c>
      <c r="AS28" s="31"/>
      <c r="AT28" s="24"/>
      <c r="AU28" s="31"/>
      <c r="AV28" s="24"/>
      <c r="AW28" s="31"/>
      <c r="AX28" s="24"/>
      <c r="AY28" s="31"/>
      <c r="AZ28" s="24"/>
      <c r="BA28" s="28">
        <v>1.0</v>
      </c>
      <c r="BB28" s="26">
        <v>20.0</v>
      </c>
      <c r="BC28" s="28">
        <v>1.0</v>
      </c>
      <c r="BD28" s="26">
        <v>20.0</v>
      </c>
      <c r="BE28" s="28">
        <v>1.0</v>
      </c>
      <c r="BF28" s="26">
        <v>20.0</v>
      </c>
      <c r="BG28" s="28">
        <v>1.0</v>
      </c>
      <c r="BH28" s="26">
        <v>30.0</v>
      </c>
      <c r="BI28" s="28">
        <v>1.0</v>
      </c>
      <c r="BJ28" s="26">
        <v>50.0</v>
      </c>
      <c r="BK28" s="28">
        <v>1.0</v>
      </c>
      <c r="BL28" s="26">
        <v>60.0</v>
      </c>
      <c r="BM28" s="28">
        <v>1.0</v>
      </c>
      <c r="BN28" s="26">
        <v>40.0</v>
      </c>
      <c r="BO28" s="28">
        <v>1.0</v>
      </c>
      <c r="BP28" s="26">
        <v>30.0</v>
      </c>
      <c r="BQ28" s="28">
        <v>1.0</v>
      </c>
      <c r="BR28" s="26">
        <v>60.0</v>
      </c>
      <c r="BS28" s="32">
        <v>1.0</v>
      </c>
      <c r="BT28" s="26">
        <v>60.0</v>
      </c>
      <c r="BU28" s="28">
        <v>1.0</v>
      </c>
      <c r="BV28" s="26">
        <v>20.0</v>
      </c>
      <c r="BW28" s="28">
        <v>2.0</v>
      </c>
      <c r="BX28" s="26">
        <v>60.0</v>
      </c>
      <c r="BY28" s="28">
        <v>1.0</v>
      </c>
      <c r="BZ28" s="26">
        <v>60.0</v>
      </c>
      <c r="CA28" s="38"/>
      <c r="CB28" s="24"/>
      <c r="CC28" s="28">
        <v>1.0</v>
      </c>
      <c r="CD28" s="26">
        <v>20.0</v>
      </c>
      <c r="CE28" s="28">
        <v>1.0</v>
      </c>
      <c r="CF28" s="26">
        <v>15.0</v>
      </c>
      <c r="CG28" s="28">
        <v>2.0</v>
      </c>
      <c r="CH28" s="26">
        <v>30.0</v>
      </c>
      <c r="CI28" s="28">
        <v>1.0</v>
      </c>
      <c r="CJ28" s="26">
        <v>10.0</v>
      </c>
      <c r="CK28" s="28">
        <v>2.0</v>
      </c>
      <c r="CL28" s="26">
        <v>20.0</v>
      </c>
      <c r="CM28" s="32"/>
      <c r="CN28" s="24"/>
      <c r="CO28" s="32"/>
      <c r="CP28" s="24"/>
      <c r="CQ28" s="25">
        <v>1.0</v>
      </c>
      <c r="CR28" s="29">
        <v>20.0</v>
      </c>
      <c r="CS28" s="25">
        <v>1.0</v>
      </c>
      <c r="CT28" s="29">
        <v>10.0</v>
      </c>
      <c r="CU28" s="29">
        <v>2.0</v>
      </c>
      <c r="CV28" s="29">
        <v>20.0</v>
      </c>
      <c r="CW28" s="29">
        <v>1.0</v>
      </c>
      <c r="CX28" s="29">
        <v>20.0</v>
      </c>
      <c r="CY28" s="29">
        <v>1.0</v>
      </c>
      <c r="CZ28" s="29">
        <v>20.0</v>
      </c>
      <c r="DA28" s="29">
        <v>1.0</v>
      </c>
      <c r="DB28" s="29">
        <v>20.0</v>
      </c>
      <c r="DC28" s="29">
        <v>1.0</v>
      </c>
      <c r="DD28" s="29">
        <v>10.0</v>
      </c>
      <c r="DE28" s="29">
        <v>1.0</v>
      </c>
      <c r="DF28" s="29">
        <v>15.0</v>
      </c>
      <c r="DG28" s="29">
        <v>2.0</v>
      </c>
      <c r="DH28" s="29">
        <v>15.0</v>
      </c>
    </row>
    <row r="29">
      <c r="A29" s="21" t="s">
        <v>100</v>
      </c>
      <c r="B29" s="22">
        <f t="shared" si="1"/>
        <v>18</v>
      </c>
      <c r="C29" s="22">
        <f>IFERROR(__xludf.DUMMYFUNCTION("COUNTIF(FILTER(G29:EC29, IF(MOD(COLUMN(G29:EC29),2)=0, 0, 1)), ""&gt;0"")"),46.0)</f>
        <v>46</v>
      </c>
      <c r="D29" s="22">
        <f>IFERROR(__xludf.DUMMYFUNCTION("SUM(FILTER(G29:EC29, IF(MOD(COLUMN(G29:EC29),2)=0, 0, 1)))"),81.0)</f>
        <v>81</v>
      </c>
      <c r="E29" s="22">
        <f t="shared" si="3"/>
        <v>35</v>
      </c>
      <c r="F29" s="22">
        <f>IFERROR(__xludf.DUMMYFUNCTION("ROUNDUP(SUM(FILTER(G29:EC29, IF(MOD(COLUMN(G29:EC29),2)=1, 0, 1))))"),1710.0)</f>
        <v>1710</v>
      </c>
      <c r="G29" s="31"/>
      <c r="H29" s="24"/>
      <c r="I29" s="27">
        <v>1.0</v>
      </c>
      <c r="J29" s="26">
        <v>60.0</v>
      </c>
      <c r="K29" s="27">
        <v>2.0</v>
      </c>
      <c r="L29" s="26">
        <v>40.0</v>
      </c>
      <c r="M29" s="27">
        <v>1.0</v>
      </c>
      <c r="N29" s="26">
        <v>30.0</v>
      </c>
      <c r="O29" s="27">
        <v>1.0</v>
      </c>
      <c r="P29" s="26">
        <v>30.0</v>
      </c>
      <c r="Q29" s="27">
        <v>2.0</v>
      </c>
      <c r="R29" s="26">
        <v>30.0</v>
      </c>
      <c r="S29" s="27">
        <v>1.0</v>
      </c>
      <c r="T29" s="26">
        <v>20.0</v>
      </c>
      <c r="U29" s="27">
        <v>1.0</v>
      </c>
      <c r="V29" s="26">
        <v>30.0</v>
      </c>
      <c r="W29" s="27">
        <v>3.0</v>
      </c>
      <c r="X29" s="26">
        <v>60.0</v>
      </c>
      <c r="Y29" s="27">
        <v>3.0</v>
      </c>
      <c r="Z29" s="26">
        <v>60.0</v>
      </c>
      <c r="AA29" s="27">
        <v>3.0</v>
      </c>
      <c r="AB29" s="26">
        <v>30.0</v>
      </c>
      <c r="AC29" s="27">
        <v>1.0</v>
      </c>
      <c r="AD29" s="26">
        <v>20.0</v>
      </c>
      <c r="AE29" s="27">
        <v>2.0</v>
      </c>
      <c r="AF29" s="26">
        <v>30.0</v>
      </c>
      <c r="AG29" s="27">
        <v>6.0</v>
      </c>
      <c r="AH29" s="26">
        <v>60.0</v>
      </c>
      <c r="AI29" s="27">
        <v>2.0</v>
      </c>
      <c r="AJ29" s="26">
        <v>30.0</v>
      </c>
      <c r="AK29" s="27">
        <v>2.0</v>
      </c>
      <c r="AL29" s="26">
        <v>30.0</v>
      </c>
      <c r="AM29" s="27">
        <v>2.0</v>
      </c>
      <c r="AN29" s="26">
        <v>60.0</v>
      </c>
      <c r="AO29" s="27">
        <v>1.0</v>
      </c>
      <c r="AP29" s="26">
        <v>30.0</v>
      </c>
      <c r="AQ29" s="27">
        <v>1.0</v>
      </c>
      <c r="AR29" s="26">
        <v>10.0</v>
      </c>
      <c r="AS29" s="27">
        <v>1.0</v>
      </c>
      <c r="AT29" s="26">
        <v>60.0</v>
      </c>
      <c r="AU29" s="27">
        <v>3.0</v>
      </c>
      <c r="AV29" s="26">
        <v>30.0</v>
      </c>
      <c r="AW29" s="27">
        <v>1.0</v>
      </c>
      <c r="AX29" s="26">
        <v>20.0</v>
      </c>
      <c r="AY29" s="27">
        <v>1.0</v>
      </c>
      <c r="AZ29" s="26">
        <v>30.0</v>
      </c>
      <c r="BA29" s="28">
        <v>1.0</v>
      </c>
      <c r="BB29" s="26">
        <v>30.0</v>
      </c>
      <c r="BC29" s="28">
        <v>1.0</v>
      </c>
      <c r="BD29" s="26">
        <v>30.0</v>
      </c>
      <c r="BE29" s="28">
        <v>2.0</v>
      </c>
      <c r="BF29" s="26">
        <v>30.0</v>
      </c>
      <c r="BG29" s="28">
        <v>1.0</v>
      </c>
      <c r="BH29" s="26">
        <v>30.0</v>
      </c>
      <c r="BI29" s="28">
        <v>2.0</v>
      </c>
      <c r="BJ29" s="26">
        <v>30.0</v>
      </c>
      <c r="BK29" s="28">
        <v>1.0</v>
      </c>
      <c r="BL29" s="26">
        <v>30.0</v>
      </c>
      <c r="BM29" s="28">
        <v>2.0</v>
      </c>
      <c r="BN29" s="26">
        <v>60.0</v>
      </c>
      <c r="BO29" s="28">
        <v>1.0</v>
      </c>
      <c r="BP29" s="26">
        <v>30.0</v>
      </c>
      <c r="BQ29" s="28">
        <v>2.0</v>
      </c>
      <c r="BR29" s="26">
        <v>60.0</v>
      </c>
      <c r="BS29" s="28">
        <v>2.0</v>
      </c>
      <c r="BT29" s="26">
        <v>60.0</v>
      </c>
      <c r="BU29" s="28">
        <v>2.0</v>
      </c>
      <c r="BV29" s="26">
        <v>30.0</v>
      </c>
      <c r="BW29" s="38"/>
      <c r="BX29" s="24"/>
      <c r="BY29" s="38"/>
      <c r="BZ29" s="24"/>
      <c r="CA29" s="38"/>
      <c r="CB29" s="24"/>
      <c r="CC29" s="28">
        <v>1.0</v>
      </c>
      <c r="CD29" s="26">
        <v>30.0</v>
      </c>
      <c r="CE29" s="28">
        <v>1.0</v>
      </c>
      <c r="CF29" s="26">
        <v>10.0</v>
      </c>
      <c r="CG29" s="28">
        <v>2.0</v>
      </c>
      <c r="CH29" s="26">
        <v>30.0</v>
      </c>
      <c r="CI29" s="28">
        <v>1.0</v>
      </c>
      <c r="CJ29" s="26">
        <v>20.0</v>
      </c>
      <c r="CK29" s="28">
        <v>2.0</v>
      </c>
      <c r="CL29" s="26">
        <v>30.0</v>
      </c>
      <c r="CM29" s="28">
        <v>2.0</v>
      </c>
      <c r="CN29" s="26">
        <v>40.0</v>
      </c>
      <c r="CO29" s="28">
        <v>2.0</v>
      </c>
      <c r="CP29" s="26">
        <v>60.0</v>
      </c>
      <c r="CQ29" s="25">
        <v>1.0</v>
      </c>
      <c r="CR29" s="29">
        <v>30.0</v>
      </c>
      <c r="CS29" s="25">
        <v>2.0</v>
      </c>
      <c r="CT29" s="29">
        <v>60.0</v>
      </c>
      <c r="CW29" s="25">
        <v>4.0</v>
      </c>
      <c r="CX29" s="29">
        <v>60.0</v>
      </c>
      <c r="DA29" s="25">
        <v>3.0</v>
      </c>
      <c r="DB29" s="29">
        <v>60.0</v>
      </c>
      <c r="DE29" s="25">
        <v>1.0</v>
      </c>
      <c r="DF29" s="29">
        <v>30.0</v>
      </c>
      <c r="DG29" s="25">
        <v>1.0</v>
      </c>
      <c r="DH29" s="29">
        <v>30.0</v>
      </c>
    </row>
    <row r="30">
      <c r="A30" s="21" t="s">
        <v>101</v>
      </c>
      <c r="B30" s="22">
        <f t="shared" si="1"/>
        <v>20</v>
      </c>
      <c r="C30" s="22">
        <f>IFERROR(__xludf.DUMMYFUNCTION("COUNTIF(FILTER(G30:EC30, IF(MOD(COLUMN(G30:EC30),2)=0, 0, 1)), ""&gt;0"")"),43.0)</f>
        <v>43</v>
      </c>
      <c r="D30" s="22">
        <f>IFERROR(__xludf.DUMMYFUNCTION("SUM(FILTER(G30:EC30, IF(MOD(COLUMN(G30:EC30),2)=0, 0, 1)))"),46.0)</f>
        <v>46</v>
      </c>
      <c r="E30" s="22">
        <f t="shared" si="3"/>
        <v>3</v>
      </c>
      <c r="F30" s="22">
        <f>IFERROR(__xludf.DUMMYFUNCTION("ROUNDUP(SUM(FILTER(G30:EC30, IF(MOD(COLUMN(G30:EC30),2)=1, 0, 1))))"),1198.0)</f>
        <v>1198</v>
      </c>
      <c r="G30" s="27">
        <v>1.0</v>
      </c>
      <c r="H30" s="26">
        <v>20.0</v>
      </c>
      <c r="I30" s="27">
        <v>1.0</v>
      </c>
      <c r="J30" s="26">
        <v>15.0</v>
      </c>
      <c r="K30" s="27">
        <v>1.0</v>
      </c>
      <c r="L30" s="26">
        <v>5.0</v>
      </c>
      <c r="M30" s="27">
        <v>1.0</v>
      </c>
      <c r="N30" s="26">
        <v>25.0</v>
      </c>
      <c r="O30" s="27">
        <v>1.0</v>
      </c>
      <c r="P30" s="26">
        <v>35.0</v>
      </c>
      <c r="Q30" s="27">
        <v>1.0</v>
      </c>
      <c r="R30" s="26">
        <v>15.0</v>
      </c>
      <c r="S30" s="27">
        <v>1.0</v>
      </c>
      <c r="T30" s="26">
        <v>30.0</v>
      </c>
      <c r="U30" s="27">
        <v>1.0</v>
      </c>
      <c r="V30" s="26">
        <v>10.0</v>
      </c>
      <c r="W30" s="27">
        <v>1.0</v>
      </c>
      <c r="X30" s="26">
        <v>35.0</v>
      </c>
      <c r="Y30" s="27">
        <v>1.0</v>
      </c>
      <c r="Z30" s="26">
        <v>50.0</v>
      </c>
      <c r="AA30" s="27">
        <v>1.0</v>
      </c>
      <c r="AB30" s="26">
        <v>3.0</v>
      </c>
      <c r="AC30" s="27">
        <v>1.0</v>
      </c>
      <c r="AD30" s="26">
        <v>30.0</v>
      </c>
      <c r="AE30" s="27">
        <v>1.0</v>
      </c>
      <c r="AF30" s="26">
        <v>5.0</v>
      </c>
      <c r="AG30" s="27">
        <v>1.0</v>
      </c>
      <c r="AH30" s="26">
        <v>15.0</v>
      </c>
      <c r="AI30" s="27">
        <v>1.0</v>
      </c>
      <c r="AJ30" s="26">
        <v>20.0</v>
      </c>
      <c r="AK30" s="27">
        <v>1.0</v>
      </c>
      <c r="AL30" s="26">
        <v>30.0</v>
      </c>
      <c r="AM30" s="27">
        <v>1.0</v>
      </c>
      <c r="AN30" s="26">
        <v>50.0</v>
      </c>
      <c r="AO30" s="27">
        <v>1.0</v>
      </c>
      <c r="AP30" s="26">
        <v>25.0</v>
      </c>
      <c r="AQ30" s="27">
        <v>2.0</v>
      </c>
      <c r="AR30" s="26">
        <v>25.0</v>
      </c>
      <c r="AS30" s="27">
        <v>2.0</v>
      </c>
      <c r="AT30" s="26">
        <v>60.0</v>
      </c>
      <c r="AU30" s="27">
        <v>1.0</v>
      </c>
      <c r="AV30" s="26">
        <v>25.0</v>
      </c>
      <c r="AW30" s="27">
        <v>1.0</v>
      </c>
      <c r="AX30" s="26">
        <v>10.0</v>
      </c>
      <c r="AY30" s="27">
        <v>2.0</v>
      </c>
      <c r="AZ30" s="26">
        <v>30.0</v>
      </c>
      <c r="BA30" s="28">
        <v>1.0</v>
      </c>
      <c r="BB30" s="26">
        <v>30.0</v>
      </c>
      <c r="BC30" s="28">
        <v>1.0</v>
      </c>
      <c r="BD30" s="26">
        <v>25.0</v>
      </c>
      <c r="BE30" s="28">
        <v>1.0</v>
      </c>
      <c r="BF30" s="26">
        <v>25.0</v>
      </c>
      <c r="BG30" s="28">
        <v>1.0</v>
      </c>
      <c r="BH30" s="26">
        <v>30.0</v>
      </c>
      <c r="BI30" s="28">
        <v>1.0</v>
      </c>
      <c r="BJ30" s="26">
        <v>25.0</v>
      </c>
      <c r="BK30" s="28">
        <v>1.0</v>
      </c>
      <c r="BL30" s="26">
        <v>30.0</v>
      </c>
      <c r="BM30" s="28">
        <v>1.0</v>
      </c>
      <c r="BN30" s="26">
        <v>20.0</v>
      </c>
      <c r="BO30" s="28">
        <v>1.0</v>
      </c>
      <c r="BP30" s="26">
        <v>25.0</v>
      </c>
      <c r="BQ30" s="28">
        <v>1.0</v>
      </c>
      <c r="BR30" s="26">
        <v>35.0</v>
      </c>
      <c r="BS30" s="28">
        <v>1.0</v>
      </c>
      <c r="BT30" s="26">
        <v>50.0</v>
      </c>
      <c r="BU30" s="28">
        <v>1.0</v>
      </c>
      <c r="BV30" s="26">
        <v>35.0</v>
      </c>
      <c r="BW30" s="28">
        <v>1.0</v>
      </c>
      <c r="BX30" s="26">
        <v>25.0</v>
      </c>
      <c r="BY30" s="28">
        <v>1.0</v>
      </c>
      <c r="BZ30" s="26">
        <v>50.0</v>
      </c>
      <c r="CA30" s="38"/>
      <c r="CB30" s="24"/>
      <c r="CC30" s="28">
        <v>1.0</v>
      </c>
      <c r="CD30" s="26">
        <v>15.0</v>
      </c>
      <c r="CE30" s="28">
        <v>1.0</v>
      </c>
      <c r="CF30" s="26">
        <v>30.0</v>
      </c>
      <c r="CG30" s="28">
        <v>1.0</v>
      </c>
      <c r="CH30" s="26">
        <v>30.0</v>
      </c>
      <c r="CI30" s="28">
        <v>1.0</v>
      </c>
      <c r="CJ30" s="26">
        <v>45.0</v>
      </c>
      <c r="CK30" s="28">
        <v>1.0</v>
      </c>
      <c r="CL30" s="26">
        <v>35.0</v>
      </c>
      <c r="CM30" s="32"/>
      <c r="CN30" s="24"/>
      <c r="CO30" s="32"/>
      <c r="CP30" s="24"/>
      <c r="CQ30" s="25">
        <v>1.0</v>
      </c>
      <c r="CR30" s="29">
        <v>30.0</v>
      </c>
      <c r="CS30" s="25">
        <v>1.0</v>
      </c>
      <c r="CT30" s="29">
        <v>40.0</v>
      </c>
    </row>
    <row r="31">
      <c r="A31" s="21" t="s">
        <v>102</v>
      </c>
      <c r="B31" s="22">
        <f t="shared" si="1"/>
        <v>17</v>
      </c>
      <c r="C31" s="22">
        <f>IFERROR(__xludf.DUMMYFUNCTION("COUNTIF(FILTER(G31:EC31, IF(MOD(COLUMN(G31:EC31),2)=0, 0, 1)), ""&gt;0"")"),47.0)</f>
        <v>47</v>
      </c>
      <c r="D31" s="22">
        <f>IFERROR(__xludf.DUMMYFUNCTION("SUM(FILTER(G31:EC31, IF(MOD(COLUMN(G31:EC31),2)=0, 0, 1)))"),77.0)</f>
        <v>77</v>
      </c>
      <c r="E31" s="22">
        <f t="shared" si="3"/>
        <v>30</v>
      </c>
      <c r="F31" s="22">
        <f>IFERROR(__xludf.DUMMYFUNCTION("ROUNDUP(SUM(FILTER(G31:EC31, IF(MOD(COLUMN(G31:EC31),2)=1, 0, 1))))"),1593.0)</f>
        <v>1593</v>
      </c>
      <c r="G31" s="27">
        <v>3.0</v>
      </c>
      <c r="H31" s="26">
        <v>50.0</v>
      </c>
      <c r="I31" s="27">
        <v>1.0</v>
      </c>
      <c r="J31" s="26">
        <v>30.0</v>
      </c>
      <c r="K31" s="27">
        <v>2.0</v>
      </c>
      <c r="L31" s="26">
        <v>45.0</v>
      </c>
      <c r="M31" s="27">
        <v>2.0</v>
      </c>
      <c r="N31" s="26">
        <v>10.0</v>
      </c>
      <c r="O31" s="27">
        <v>1.0</v>
      </c>
      <c r="P31" s="26">
        <v>10.0</v>
      </c>
      <c r="Q31" s="27">
        <v>3.0</v>
      </c>
      <c r="R31" s="26">
        <v>40.0</v>
      </c>
      <c r="S31" s="27">
        <v>1.0</v>
      </c>
      <c r="T31" s="26">
        <v>8.0</v>
      </c>
      <c r="U31" s="27">
        <v>2.0</v>
      </c>
      <c r="V31" s="26">
        <v>20.0</v>
      </c>
      <c r="W31" s="27">
        <v>3.0</v>
      </c>
      <c r="X31" s="26">
        <v>50.0</v>
      </c>
      <c r="Y31" s="27">
        <v>2.0</v>
      </c>
      <c r="Z31" s="26">
        <v>30.0</v>
      </c>
      <c r="AA31" s="27">
        <v>2.0</v>
      </c>
      <c r="AB31" s="26">
        <v>30.0</v>
      </c>
      <c r="AC31" s="27">
        <v>4.0</v>
      </c>
      <c r="AD31" s="26">
        <v>60.0</v>
      </c>
      <c r="AE31" s="27">
        <v>2.0</v>
      </c>
      <c r="AF31" s="26">
        <v>50.0</v>
      </c>
      <c r="AG31" s="27">
        <v>3.0</v>
      </c>
      <c r="AH31" s="26">
        <v>45.0</v>
      </c>
      <c r="AI31" s="27">
        <v>5.0</v>
      </c>
      <c r="AJ31" s="26">
        <v>70.0</v>
      </c>
      <c r="AK31" s="37">
        <v>1.0</v>
      </c>
      <c r="AL31" s="26">
        <v>20.0</v>
      </c>
      <c r="AM31" s="27">
        <v>2.0</v>
      </c>
      <c r="AN31" s="26">
        <v>45.0</v>
      </c>
      <c r="AO31" s="27">
        <v>1.0</v>
      </c>
      <c r="AP31" s="26">
        <v>40.0</v>
      </c>
      <c r="AQ31" s="27">
        <v>1.0</v>
      </c>
      <c r="AR31" s="26">
        <v>20.0</v>
      </c>
      <c r="AS31" s="27">
        <v>1.0</v>
      </c>
      <c r="AT31" s="26">
        <v>70.0</v>
      </c>
      <c r="AU31" s="27">
        <v>1.0</v>
      </c>
      <c r="AV31" s="26">
        <v>30.0</v>
      </c>
      <c r="AW31" s="27">
        <v>2.0</v>
      </c>
      <c r="AX31" s="26">
        <v>30.0</v>
      </c>
      <c r="AY31" s="27">
        <v>1.0</v>
      </c>
      <c r="AZ31" s="26">
        <v>40.0</v>
      </c>
      <c r="BA31" s="28">
        <v>1.0</v>
      </c>
      <c r="BB31" s="26">
        <v>10.0</v>
      </c>
      <c r="BC31" s="28">
        <v>1.0</v>
      </c>
      <c r="BD31" s="26">
        <v>20.0</v>
      </c>
      <c r="BE31" s="28">
        <v>1.0</v>
      </c>
      <c r="BF31" s="26">
        <v>10.0</v>
      </c>
      <c r="BG31" s="28">
        <v>1.0</v>
      </c>
      <c r="BH31" s="26">
        <v>25.0</v>
      </c>
      <c r="BI31" s="28">
        <v>1.0</v>
      </c>
      <c r="BJ31" s="26">
        <v>20.0</v>
      </c>
      <c r="BK31" s="28">
        <v>2.0</v>
      </c>
      <c r="BL31" s="26">
        <v>40.0</v>
      </c>
      <c r="BM31" s="28">
        <v>2.0</v>
      </c>
      <c r="BN31" s="26">
        <v>15.0</v>
      </c>
      <c r="BO31" s="28">
        <v>2.0</v>
      </c>
      <c r="BP31" s="26">
        <v>30.0</v>
      </c>
      <c r="BQ31" s="28">
        <v>1.0</v>
      </c>
      <c r="BR31" s="26">
        <v>50.0</v>
      </c>
      <c r="BS31" s="28">
        <v>3.0</v>
      </c>
      <c r="BT31" s="26">
        <v>70.0</v>
      </c>
      <c r="BU31" s="28">
        <v>1.0</v>
      </c>
      <c r="BV31" s="26">
        <v>20.0</v>
      </c>
      <c r="BW31" s="28">
        <v>2.0</v>
      </c>
      <c r="BX31" s="26">
        <v>60.0</v>
      </c>
      <c r="BY31" s="28">
        <v>1.0</v>
      </c>
      <c r="BZ31" s="26">
        <v>45.0</v>
      </c>
      <c r="CA31" s="28">
        <v>1.0</v>
      </c>
      <c r="CB31" s="26">
        <v>60.0</v>
      </c>
      <c r="CC31" s="28">
        <v>1.0</v>
      </c>
      <c r="CD31" s="26">
        <v>15.0</v>
      </c>
      <c r="CE31" s="28">
        <v>1.0</v>
      </c>
      <c r="CF31" s="26">
        <v>15.0</v>
      </c>
      <c r="CG31" s="28">
        <v>1.0</v>
      </c>
      <c r="CH31" s="26">
        <v>30.0</v>
      </c>
      <c r="CI31" s="28">
        <v>1.0</v>
      </c>
      <c r="CJ31" s="26">
        <v>10.0</v>
      </c>
      <c r="CK31" s="28">
        <v>1.0</v>
      </c>
      <c r="CL31" s="26">
        <v>15.0</v>
      </c>
      <c r="CM31" s="28">
        <v>2.0</v>
      </c>
      <c r="CN31" s="26">
        <v>60.0</v>
      </c>
      <c r="CO31" s="28">
        <v>1.0</v>
      </c>
      <c r="CP31" s="26">
        <v>70.0</v>
      </c>
      <c r="CQ31" s="25">
        <v>1.0</v>
      </c>
      <c r="CR31" s="29">
        <v>10.0</v>
      </c>
      <c r="CS31" s="25">
        <v>1.0</v>
      </c>
      <c r="CT31" s="29">
        <v>20.0</v>
      </c>
      <c r="CU31" s="25">
        <v>1.0</v>
      </c>
      <c r="CV31" s="29">
        <v>30.0</v>
      </c>
      <c r="DC31" s="29"/>
      <c r="DD31" s="29"/>
    </row>
    <row r="32">
      <c r="A32" s="21" t="s">
        <v>103</v>
      </c>
      <c r="B32" s="22">
        <f t="shared" si="1"/>
        <v>6</v>
      </c>
      <c r="C32" s="22">
        <f>IFERROR(__xludf.DUMMYFUNCTION("COUNTIF(FILTER(G32:EC32, IF(MOD(COLUMN(G32:EC32),2)=0, 0, 1)), ""&gt;0"")"),53.0)</f>
        <v>53</v>
      </c>
      <c r="D32" s="22">
        <f>IFERROR(__xludf.DUMMYFUNCTION("SUM(FILTER(G32:EC32, IF(MOD(COLUMN(G32:EC32),2)=0, 0, 1)))"),91.0)</f>
        <v>91</v>
      </c>
      <c r="E32" s="22">
        <f t="shared" si="3"/>
        <v>38</v>
      </c>
      <c r="F32" s="22">
        <f>IFERROR(__xludf.DUMMYFUNCTION("ROUNDUP(SUM(FILTER(G32:EC32, IF(MOD(COLUMN(G32:EC32),2)=1, 0, 1))))"),2097.0)</f>
        <v>2097</v>
      </c>
      <c r="G32" s="28">
        <v>2.0</v>
      </c>
      <c r="H32" s="26">
        <v>35.0</v>
      </c>
      <c r="I32" s="51">
        <v>1.0</v>
      </c>
      <c r="J32" s="26">
        <v>30.0</v>
      </c>
      <c r="K32" s="51">
        <v>1.0</v>
      </c>
      <c r="L32" s="26">
        <v>30.0</v>
      </c>
      <c r="M32" s="51">
        <v>1.0</v>
      </c>
      <c r="N32" s="26">
        <v>15.0</v>
      </c>
      <c r="O32" s="51">
        <v>1.0</v>
      </c>
      <c r="P32" s="26">
        <v>20.0</v>
      </c>
      <c r="Q32" s="51">
        <v>2.0</v>
      </c>
      <c r="R32" s="26">
        <v>20.0</v>
      </c>
      <c r="S32" s="51">
        <v>1.0</v>
      </c>
      <c r="T32" s="26">
        <v>5.0</v>
      </c>
      <c r="U32" s="51">
        <v>2.0</v>
      </c>
      <c r="V32" s="26">
        <v>25.0</v>
      </c>
      <c r="W32" s="51">
        <v>3.0</v>
      </c>
      <c r="X32" s="26">
        <v>40.0</v>
      </c>
      <c r="Y32" s="52"/>
      <c r="Z32" s="24"/>
      <c r="AA32" s="51">
        <v>3.0</v>
      </c>
      <c r="AB32" s="53">
        <v>20.0</v>
      </c>
      <c r="AC32" s="51">
        <v>2.0</v>
      </c>
      <c r="AD32" s="26">
        <v>50.0</v>
      </c>
      <c r="AE32" s="28">
        <v>1.0</v>
      </c>
      <c r="AF32" s="26">
        <v>50.0</v>
      </c>
      <c r="AG32" s="28">
        <v>1.0</v>
      </c>
      <c r="AH32" s="26">
        <v>20.0</v>
      </c>
      <c r="AI32" s="28">
        <v>1.0</v>
      </c>
      <c r="AJ32" s="26">
        <v>30.0</v>
      </c>
      <c r="AK32" s="28">
        <v>1.0</v>
      </c>
      <c r="AL32" s="26">
        <v>35.0</v>
      </c>
      <c r="AM32" s="28">
        <v>3.0</v>
      </c>
      <c r="AN32" s="26">
        <v>60.0</v>
      </c>
      <c r="AO32" s="28">
        <v>2.0</v>
      </c>
      <c r="AP32" s="26">
        <v>60.0</v>
      </c>
      <c r="AQ32" s="28">
        <v>1.0</v>
      </c>
      <c r="AR32" s="26">
        <v>50.0</v>
      </c>
      <c r="AS32" s="28">
        <v>3.0</v>
      </c>
      <c r="AT32" s="26">
        <v>60.0</v>
      </c>
      <c r="AU32" s="28">
        <v>2.0</v>
      </c>
      <c r="AV32" s="26">
        <v>25.0</v>
      </c>
      <c r="AW32" s="28">
        <v>1.0</v>
      </c>
      <c r="AX32" s="26">
        <v>15.0</v>
      </c>
      <c r="AY32" s="28">
        <v>5.0</v>
      </c>
      <c r="AZ32" s="26">
        <v>45.0</v>
      </c>
      <c r="BA32" s="28">
        <v>1.0</v>
      </c>
      <c r="BB32" s="26">
        <v>60.0</v>
      </c>
      <c r="BC32" s="28">
        <v>3.0</v>
      </c>
      <c r="BD32" s="26">
        <v>15.0</v>
      </c>
      <c r="BE32" s="28">
        <v>1.0</v>
      </c>
      <c r="BF32" s="26">
        <v>15.0</v>
      </c>
      <c r="BG32" s="28">
        <v>1.0</v>
      </c>
      <c r="BH32" s="26">
        <v>20.0</v>
      </c>
      <c r="BI32" s="28">
        <v>1.0</v>
      </c>
      <c r="BJ32" s="26">
        <v>30.0</v>
      </c>
      <c r="BK32" s="28">
        <v>1.0</v>
      </c>
      <c r="BL32" s="26">
        <v>40.0</v>
      </c>
      <c r="BM32" s="28">
        <v>1.0</v>
      </c>
      <c r="BN32" s="26">
        <v>25.0</v>
      </c>
      <c r="BO32" s="28">
        <v>1.0</v>
      </c>
      <c r="BP32" s="26">
        <v>45.0</v>
      </c>
      <c r="BQ32" s="28">
        <v>3.0</v>
      </c>
      <c r="BR32" s="26">
        <v>60.0</v>
      </c>
      <c r="BS32" s="28">
        <v>1.0</v>
      </c>
      <c r="BT32" s="26">
        <v>100.0</v>
      </c>
      <c r="BU32" s="32">
        <v>1.0</v>
      </c>
      <c r="BV32" s="26">
        <v>15.0</v>
      </c>
      <c r="BW32" s="28">
        <v>1.0</v>
      </c>
      <c r="BX32" s="26">
        <v>60.0</v>
      </c>
      <c r="BY32" s="28">
        <v>1.0</v>
      </c>
      <c r="BZ32" s="26">
        <v>100.0</v>
      </c>
      <c r="CA32" s="32">
        <v>2.0</v>
      </c>
      <c r="CB32" s="26">
        <v>200.0</v>
      </c>
      <c r="CC32" s="28">
        <v>2.0</v>
      </c>
      <c r="CD32" s="26">
        <v>25.0</v>
      </c>
      <c r="CE32" s="28">
        <v>3.0</v>
      </c>
      <c r="CF32" s="26">
        <v>30.0</v>
      </c>
      <c r="CG32" s="28">
        <v>2.0</v>
      </c>
      <c r="CH32" s="26">
        <v>45.0</v>
      </c>
      <c r="CI32" s="28">
        <v>1.0</v>
      </c>
      <c r="CJ32" s="26">
        <v>10.0</v>
      </c>
      <c r="CK32" s="28">
        <v>1.0</v>
      </c>
      <c r="CL32" s="26">
        <v>10.0</v>
      </c>
      <c r="CM32" s="28">
        <v>3.0</v>
      </c>
      <c r="CN32" s="26">
        <v>100.0</v>
      </c>
      <c r="CO32" s="32"/>
      <c r="CP32" s="24"/>
      <c r="CQ32" s="25">
        <v>1.0</v>
      </c>
      <c r="CR32" s="29">
        <v>15.0</v>
      </c>
      <c r="CS32" s="29">
        <v>1.0</v>
      </c>
      <c r="CT32" s="29">
        <v>30.0</v>
      </c>
      <c r="CU32" s="25">
        <v>2.0</v>
      </c>
      <c r="CV32" s="29">
        <v>60.0</v>
      </c>
      <c r="CW32" s="25">
        <v>3.0</v>
      </c>
      <c r="CX32" s="29">
        <v>60.0</v>
      </c>
      <c r="CY32" s="25">
        <v>2.0</v>
      </c>
      <c r="CZ32" s="29">
        <v>45.0</v>
      </c>
      <c r="DA32" s="25">
        <v>2.0</v>
      </c>
      <c r="DB32" s="29">
        <v>7.0</v>
      </c>
      <c r="DC32" s="25">
        <v>1.0</v>
      </c>
      <c r="DD32" s="29">
        <v>10.0</v>
      </c>
      <c r="DE32" s="25">
        <v>1.0</v>
      </c>
      <c r="DF32" s="29">
        <v>8.0</v>
      </c>
      <c r="DG32" s="25">
        <v>1.0</v>
      </c>
      <c r="DH32" s="29">
        <v>10.0</v>
      </c>
      <c r="DI32" s="25">
        <v>2.0</v>
      </c>
      <c r="DJ32" s="29">
        <v>7.0</v>
      </c>
      <c r="DK32" s="25">
        <v>4.0</v>
      </c>
      <c r="DL32" s="29">
        <v>100.0</v>
      </c>
    </row>
    <row r="33">
      <c r="A33" s="21" t="s">
        <v>104</v>
      </c>
      <c r="B33" s="22">
        <f t="shared" si="1"/>
        <v>28</v>
      </c>
      <c r="C33" s="22">
        <f>IFERROR(__xludf.DUMMYFUNCTION("COUNTIF(FILTER(G33:EC33, IF(MOD(COLUMN(G33:EC33),2)=0, 0, 1)), ""&gt;0"")"),19.0)</f>
        <v>19</v>
      </c>
      <c r="D33" s="22">
        <f>IFERROR(__xludf.DUMMYFUNCTION("SUM(FILTER(G33:EC33, IF(MOD(COLUMN(G33:EC33),2)=0, 0, 1)))"),23.0)</f>
        <v>23</v>
      </c>
      <c r="E33" s="22">
        <f t="shared" si="3"/>
        <v>4</v>
      </c>
      <c r="F33" s="22">
        <f>IFERROR(__xludf.DUMMYFUNCTION("ROUNDUP(SUM(FILTER(G33:EC33, IF(MOD(COLUMN(G33:EC33),2)=1, 0, 1))))"),470.0)</f>
        <v>470</v>
      </c>
      <c r="G33" s="28">
        <v>1.0</v>
      </c>
      <c r="H33" s="26">
        <v>20.0</v>
      </c>
      <c r="I33" s="28">
        <v>1.0</v>
      </c>
      <c r="J33" s="26">
        <v>30.0</v>
      </c>
      <c r="K33" s="28">
        <v>1.0</v>
      </c>
      <c r="L33" s="26">
        <v>25.0</v>
      </c>
      <c r="M33" s="28">
        <v>2.0</v>
      </c>
      <c r="N33" s="26">
        <v>15.0</v>
      </c>
      <c r="O33" s="28">
        <v>2.0</v>
      </c>
      <c r="P33" s="26">
        <v>40.0</v>
      </c>
      <c r="Q33" s="28">
        <v>3.0</v>
      </c>
      <c r="R33" s="26">
        <v>25.0</v>
      </c>
      <c r="S33" s="28">
        <v>1.0</v>
      </c>
      <c r="T33" s="26">
        <v>10.0</v>
      </c>
      <c r="U33" s="28">
        <v>1.0</v>
      </c>
      <c r="V33" s="26">
        <v>20.0</v>
      </c>
      <c r="W33" s="28">
        <v>1.0</v>
      </c>
      <c r="X33" s="26">
        <v>20.0</v>
      </c>
      <c r="Y33" s="28">
        <v>1.0</v>
      </c>
      <c r="Z33" s="26">
        <v>40.0</v>
      </c>
      <c r="AA33" s="28">
        <v>1.0</v>
      </c>
      <c r="AB33" s="26">
        <v>15.0</v>
      </c>
      <c r="AC33" s="28">
        <v>1.0</v>
      </c>
      <c r="AD33" s="26">
        <v>25.0</v>
      </c>
      <c r="AE33" s="28">
        <v>1.0</v>
      </c>
      <c r="AF33" s="26">
        <v>25.0</v>
      </c>
      <c r="AG33" s="28">
        <v>1.0</v>
      </c>
      <c r="AH33" s="26">
        <v>20.0</v>
      </c>
      <c r="AI33" s="28">
        <v>1.0</v>
      </c>
      <c r="AJ33" s="26">
        <v>25.0</v>
      </c>
      <c r="AK33" s="28">
        <v>1.0</v>
      </c>
      <c r="AL33" s="26">
        <v>30.0</v>
      </c>
      <c r="AM33" s="52"/>
      <c r="AN33" s="24"/>
      <c r="AO33" s="52"/>
      <c r="AP33" s="24"/>
      <c r="AQ33" s="52"/>
      <c r="AR33" s="24"/>
      <c r="AS33" s="52"/>
      <c r="AT33" s="24"/>
      <c r="AU33" s="52"/>
      <c r="AV33" s="24"/>
      <c r="AW33" s="52"/>
      <c r="AX33" s="24"/>
      <c r="AY33" s="52"/>
      <c r="AZ33" s="24"/>
      <c r="BA33" s="38"/>
      <c r="BB33" s="24"/>
      <c r="BC33" s="38"/>
      <c r="BD33" s="24"/>
      <c r="BE33" s="38"/>
      <c r="BF33" s="24"/>
      <c r="BG33" s="32"/>
      <c r="BH33" s="24"/>
      <c r="BI33" s="28">
        <v>1.0</v>
      </c>
      <c r="BJ33" s="26">
        <v>30.0</v>
      </c>
      <c r="BK33" s="28">
        <v>1.0</v>
      </c>
      <c r="BL33" s="26">
        <v>35.0</v>
      </c>
      <c r="BM33" s="28">
        <v>1.0</v>
      </c>
      <c r="BN33" s="26">
        <v>20.0</v>
      </c>
      <c r="BO33" s="38"/>
      <c r="BP33" s="24"/>
      <c r="BQ33" s="38"/>
      <c r="BR33" s="24"/>
      <c r="BS33" s="38"/>
      <c r="BT33" s="24"/>
      <c r="BU33" s="38"/>
      <c r="BV33" s="24"/>
      <c r="BW33" s="38"/>
      <c r="BX33" s="24"/>
      <c r="BY33" s="38"/>
      <c r="BZ33" s="24"/>
      <c r="CA33" s="38"/>
      <c r="CB33" s="24"/>
      <c r="CC33" s="38"/>
      <c r="CD33" s="24"/>
      <c r="CE33" s="38"/>
      <c r="CF33" s="24"/>
      <c r="CG33" s="32"/>
      <c r="CH33" s="24"/>
      <c r="CI33" s="32"/>
      <c r="CJ33" s="24"/>
      <c r="CK33" s="32"/>
      <c r="CL33" s="24"/>
      <c r="CM33" s="32"/>
      <c r="CN33" s="24"/>
      <c r="CO33" s="32"/>
      <c r="CP33" s="24"/>
    </row>
    <row r="34">
      <c r="A34" s="47" t="s">
        <v>105</v>
      </c>
      <c r="B34" s="48"/>
      <c r="C34" s="48"/>
      <c r="D34" s="48"/>
      <c r="E34" s="48"/>
      <c r="F34" s="48"/>
      <c r="G34" s="34">
        <v>1.0</v>
      </c>
      <c r="H34" s="32">
        <v>20.0</v>
      </c>
      <c r="I34" s="34">
        <v>2.0</v>
      </c>
      <c r="J34" s="32">
        <v>30.0</v>
      </c>
      <c r="K34" s="34">
        <v>2.0</v>
      </c>
      <c r="L34" s="32">
        <v>40.0</v>
      </c>
      <c r="M34" s="34">
        <v>2.0</v>
      </c>
      <c r="N34" s="32">
        <v>20.0</v>
      </c>
      <c r="O34" s="52"/>
      <c r="P34" s="38"/>
      <c r="Q34" s="34">
        <v>4.0</v>
      </c>
      <c r="R34" s="32">
        <v>40.0</v>
      </c>
      <c r="S34" s="34">
        <v>2.0</v>
      </c>
      <c r="T34" s="32">
        <v>30.0</v>
      </c>
      <c r="U34" s="34">
        <v>2.0</v>
      </c>
      <c r="V34" s="32">
        <v>30.0</v>
      </c>
      <c r="W34" s="34">
        <v>3.0</v>
      </c>
      <c r="X34" s="32">
        <v>20.0</v>
      </c>
      <c r="Y34" s="34">
        <v>2.0</v>
      </c>
      <c r="Z34" s="32">
        <v>30.0</v>
      </c>
      <c r="AA34" s="52"/>
      <c r="AB34" s="38"/>
      <c r="AC34" s="52"/>
      <c r="AD34" s="38"/>
      <c r="AE34" s="41"/>
      <c r="AF34" s="38"/>
      <c r="AG34" s="52"/>
      <c r="AH34" s="38"/>
      <c r="AI34" s="52"/>
      <c r="AJ34" s="38"/>
      <c r="AK34" s="52"/>
      <c r="AL34" s="38"/>
      <c r="AM34" s="52"/>
      <c r="AN34" s="38"/>
      <c r="AO34" s="52"/>
      <c r="AP34" s="38"/>
      <c r="AQ34" s="52"/>
      <c r="AR34" s="38"/>
      <c r="AS34" s="52"/>
      <c r="AT34" s="38"/>
      <c r="AU34" s="52"/>
      <c r="AV34" s="38"/>
      <c r="AW34" s="52"/>
      <c r="AX34" s="38"/>
      <c r="AY34" s="52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2"/>
      <c r="CH34" s="38"/>
      <c r="CI34" s="32"/>
      <c r="CJ34" s="38"/>
      <c r="CK34" s="32"/>
      <c r="CL34" s="38"/>
      <c r="CM34" s="32"/>
      <c r="CN34" s="38"/>
      <c r="CO34" s="32"/>
      <c r="CP34" s="32"/>
      <c r="CQ34" s="34">
        <v>1.0</v>
      </c>
      <c r="CR34" s="32">
        <v>15.0</v>
      </c>
      <c r="CS34" s="34">
        <v>3.0</v>
      </c>
      <c r="CT34" s="32">
        <v>30.0</v>
      </c>
      <c r="CU34" s="32"/>
      <c r="CV34" s="32"/>
      <c r="CW34" s="34">
        <v>2.0</v>
      </c>
      <c r="CX34" s="32">
        <v>45.0</v>
      </c>
      <c r="CY34" s="32"/>
      <c r="CZ34" s="32"/>
      <c r="DA34" s="32"/>
      <c r="DB34" s="32"/>
      <c r="DC34" s="34">
        <v>1.0</v>
      </c>
      <c r="DD34" s="32">
        <v>30.0</v>
      </c>
      <c r="DE34" s="32"/>
      <c r="DF34" s="32"/>
      <c r="DG34" s="32"/>
      <c r="DH34" s="32"/>
      <c r="DI34" s="34">
        <v>3.0</v>
      </c>
      <c r="DJ34" s="32">
        <v>20.0</v>
      </c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8"/>
    </row>
    <row r="35">
      <c r="A35" s="21" t="s">
        <v>106</v>
      </c>
      <c r="B35" s="22"/>
      <c r="C35" s="22"/>
      <c r="D35" s="22"/>
      <c r="E35" s="22"/>
      <c r="F35" s="22"/>
      <c r="G35" s="52"/>
      <c r="H35" s="38"/>
      <c r="I35" s="52"/>
      <c r="J35" s="38"/>
      <c r="K35" s="52"/>
      <c r="L35" s="38"/>
      <c r="M35" s="52"/>
      <c r="N35" s="38"/>
      <c r="O35" s="52"/>
      <c r="P35" s="38"/>
      <c r="Q35" s="52"/>
      <c r="R35" s="38"/>
      <c r="S35" s="52"/>
      <c r="T35" s="38"/>
      <c r="U35" s="52"/>
      <c r="V35" s="38"/>
      <c r="W35" s="52"/>
      <c r="X35" s="38"/>
      <c r="Y35" s="52"/>
      <c r="Z35" s="38"/>
      <c r="AA35" s="52"/>
      <c r="AB35" s="38"/>
      <c r="AC35" s="52"/>
      <c r="AD35" s="38"/>
      <c r="AE35" s="52"/>
      <c r="AF35" s="38"/>
      <c r="AG35" s="52"/>
      <c r="AH35" s="38"/>
      <c r="AI35" s="52"/>
      <c r="AJ35" s="38"/>
      <c r="AK35" s="52"/>
      <c r="AL35" s="38"/>
      <c r="AM35" s="52"/>
      <c r="AN35" s="38"/>
      <c r="AO35" s="52"/>
      <c r="AP35" s="38"/>
      <c r="AQ35" s="52"/>
      <c r="AR35" s="38"/>
      <c r="AS35" s="52"/>
      <c r="AT35" s="38"/>
      <c r="AU35" s="52"/>
      <c r="AV35" s="38"/>
      <c r="AW35" s="52"/>
      <c r="AX35" s="38"/>
      <c r="AY35" s="52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2"/>
      <c r="CH35" s="38"/>
      <c r="CI35" s="32"/>
      <c r="CJ35" s="38"/>
      <c r="CK35" s="32"/>
      <c r="CL35" s="38"/>
      <c r="CM35" s="32"/>
      <c r="CN35" s="38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8"/>
    </row>
    <row r="36">
      <c r="A36" s="54"/>
      <c r="B36" s="55"/>
      <c r="C36" s="55"/>
      <c r="D36" s="55"/>
      <c r="E36" s="55"/>
      <c r="F36" s="55"/>
      <c r="G36" s="52"/>
      <c r="H36" s="38"/>
      <c r="I36" s="52"/>
      <c r="J36" s="38"/>
      <c r="K36" s="52"/>
      <c r="L36" s="38"/>
      <c r="M36" s="52"/>
      <c r="N36" s="38"/>
      <c r="O36" s="52"/>
      <c r="P36" s="38"/>
      <c r="Q36" s="52"/>
      <c r="R36" s="38"/>
      <c r="S36" s="52"/>
      <c r="T36" s="38"/>
      <c r="U36" s="52"/>
      <c r="V36" s="38"/>
      <c r="W36" s="52"/>
      <c r="X36" s="38"/>
      <c r="Y36" s="52"/>
      <c r="Z36" s="38"/>
      <c r="AA36" s="52"/>
      <c r="AB36" s="38"/>
      <c r="AC36" s="52"/>
      <c r="AD36" s="38"/>
      <c r="AE36" s="52"/>
      <c r="AF36" s="38"/>
      <c r="AG36" s="52"/>
      <c r="AH36" s="38"/>
      <c r="AI36" s="52"/>
      <c r="AJ36" s="38"/>
      <c r="AK36" s="52"/>
      <c r="AL36" s="38"/>
      <c r="AM36" s="52"/>
      <c r="AN36" s="38"/>
      <c r="AO36" s="52"/>
      <c r="AP36" s="38"/>
      <c r="AQ36" s="52"/>
      <c r="AR36" s="38"/>
      <c r="AS36" s="52"/>
      <c r="AT36" s="38"/>
      <c r="AU36" s="52"/>
      <c r="AV36" s="38"/>
      <c r="AW36" s="52"/>
      <c r="AX36" s="38"/>
      <c r="AY36" s="52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2"/>
      <c r="CH36" s="38"/>
      <c r="CI36" s="32"/>
      <c r="CJ36" s="38"/>
      <c r="CK36" s="32"/>
      <c r="CL36" s="38"/>
      <c r="CM36" s="32"/>
      <c r="CN36" s="38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8"/>
    </row>
    <row r="37"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2"/>
      <c r="CH37" s="31"/>
      <c r="CI37" s="32"/>
      <c r="CJ37" s="31"/>
      <c r="CK37" s="32"/>
      <c r="CL37" s="31"/>
      <c r="CM37" s="32"/>
      <c r="CN37" s="31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1"/>
    </row>
    <row r="38"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2"/>
      <c r="CH38" s="31"/>
      <c r="CI38" s="32"/>
      <c r="CJ38" s="31"/>
      <c r="CK38" s="32"/>
      <c r="CL38" s="31"/>
      <c r="CM38" s="32"/>
      <c r="CN38" s="31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1"/>
    </row>
    <row r="39"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2"/>
      <c r="CH39" s="31"/>
      <c r="CI39" s="32"/>
      <c r="CJ39" s="31"/>
      <c r="CK39" s="32"/>
      <c r="CL39" s="31"/>
      <c r="CM39" s="32"/>
      <c r="CN39" s="31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1"/>
    </row>
    <row r="40"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2"/>
      <c r="CH40" s="31"/>
      <c r="CI40" s="32"/>
      <c r="CJ40" s="31"/>
      <c r="CK40" s="32"/>
      <c r="CL40" s="31"/>
      <c r="CM40" s="32"/>
      <c r="CN40" s="31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1"/>
    </row>
    <row r="41"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2"/>
      <c r="CH41" s="31"/>
      <c r="CI41" s="32"/>
      <c r="CJ41" s="31"/>
      <c r="CK41" s="32"/>
      <c r="CL41" s="31"/>
      <c r="CM41" s="32"/>
      <c r="CN41" s="31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1"/>
    </row>
    <row r="42"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2"/>
      <c r="CH42" s="31"/>
      <c r="CI42" s="32"/>
      <c r="CJ42" s="31"/>
      <c r="CK42" s="32"/>
      <c r="CL42" s="31"/>
      <c r="CM42" s="32"/>
      <c r="CN42" s="31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1"/>
    </row>
    <row r="43"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2"/>
      <c r="CH43" s="31"/>
      <c r="CI43" s="32"/>
      <c r="CJ43" s="31"/>
      <c r="CK43" s="32"/>
      <c r="CL43" s="31"/>
      <c r="CM43" s="32"/>
      <c r="CN43" s="31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1"/>
    </row>
    <row r="44"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2"/>
      <c r="CH44" s="31"/>
      <c r="CI44" s="32"/>
      <c r="CJ44" s="31"/>
      <c r="CK44" s="32"/>
      <c r="CL44" s="31"/>
      <c r="CM44" s="32"/>
      <c r="CN44" s="31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1"/>
    </row>
    <row r="45"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2"/>
      <c r="CH45" s="31"/>
      <c r="CI45" s="32"/>
      <c r="CJ45" s="31"/>
      <c r="CK45" s="32"/>
      <c r="CL45" s="31"/>
      <c r="CM45" s="32"/>
      <c r="CN45" s="31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1"/>
    </row>
    <row r="46"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2"/>
      <c r="CH46" s="31"/>
      <c r="CI46" s="32"/>
      <c r="CJ46" s="31"/>
      <c r="CK46" s="32"/>
      <c r="CL46" s="31"/>
      <c r="CM46" s="32"/>
      <c r="CN46" s="31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1"/>
    </row>
    <row r="47"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2"/>
      <c r="CH47" s="31"/>
      <c r="CI47" s="32"/>
      <c r="CJ47" s="31"/>
      <c r="CK47" s="32"/>
      <c r="CL47" s="31"/>
      <c r="CM47" s="32"/>
      <c r="CN47" s="31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1"/>
    </row>
    <row r="48"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2"/>
      <c r="CH48" s="31"/>
      <c r="CI48" s="32"/>
      <c r="CJ48" s="31"/>
      <c r="CK48" s="32"/>
      <c r="CL48" s="31"/>
      <c r="CM48" s="32"/>
      <c r="CN48" s="31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1"/>
    </row>
    <row r="49"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2"/>
      <c r="CH49" s="31"/>
      <c r="CI49" s="32"/>
      <c r="CJ49" s="31"/>
      <c r="CK49" s="32"/>
      <c r="CL49" s="31"/>
      <c r="CM49" s="32"/>
      <c r="CN49" s="31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1"/>
    </row>
    <row r="50"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2"/>
      <c r="CH50" s="31"/>
      <c r="CI50" s="32"/>
      <c r="CJ50" s="31"/>
      <c r="CK50" s="32"/>
      <c r="CL50" s="31"/>
      <c r="CM50" s="32"/>
      <c r="CN50" s="31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1"/>
    </row>
    <row r="51"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2"/>
      <c r="CH51" s="31"/>
      <c r="CI51" s="32"/>
      <c r="CJ51" s="31"/>
      <c r="CK51" s="32"/>
      <c r="CL51" s="31"/>
      <c r="CM51" s="32"/>
      <c r="CN51" s="31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1"/>
    </row>
    <row r="52"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2"/>
      <c r="CH52" s="31"/>
      <c r="CI52" s="32"/>
      <c r="CJ52" s="31"/>
      <c r="CK52" s="32"/>
      <c r="CL52" s="31"/>
      <c r="CM52" s="32"/>
      <c r="CN52" s="31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1"/>
    </row>
    <row r="53"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2"/>
      <c r="CH53" s="31"/>
      <c r="CI53" s="32"/>
      <c r="CJ53" s="31"/>
      <c r="CK53" s="32"/>
      <c r="CL53" s="31"/>
      <c r="CM53" s="32"/>
      <c r="CN53" s="31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1"/>
    </row>
    <row r="54"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2"/>
      <c r="CH54" s="31"/>
      <c r="CI54" s="32"/>
      <c r="CJ54" s="31"/>
      <c r="CK54" s="32"/>
      <c r="CL54" s="31"/>
      <c r="CM54" s="32"/>
      <c r="CN54" s="31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1"/>
    </row>
    <row r="55"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2"/>
      <c r="CH55" s="31"/>
      <c r="CI55" s="32"/>
      <c r="CJ55" s="31"/>
      <c r="CK55" s="32"/>
      <c r="CL55" s="31"/>
      <c r="CM55" s="32"/>
      <c r="CN55" s="31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1"/>
    </row>
    <row r="56"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2"/>
      <c r="CH56" s="31"/>
      <c r="CI56" s="32"/>
      <c r="CJ56" s="31"/>
      <c r="CK56" s="32"/>
      <c r="CL56" s="31"/>
      <c r="CM56" s="32"/>
      <c r="CN56" s="31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1"/>
    </row>
    <row r="57"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2"/>
      <c r="CH57" s="31"/>
      <c r="CI57" s="32"/>
      <c r="CJ57" s="31"/>
      <c r="CK57" s="32"/>
      <c r="CL57" s="31"/>
      <c r="CM57" s="32"/>
      <c r="CN57" s="31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1"/>
    </row>
    <row r="58"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2"/>
      <c r="CH58" s="31"/>
      <c r="CI58" s="32"/>
      <c r="CJ58" s="31"/>
      <c r="CK58" s="32"/>
      <c r="CL58" s="31"/>
      <c r="CM58" s="32"/>
      <c r="CN58" s="31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1"/>
    </row>
    <row r="59"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2"/>
      <c r="CH59" s="31"/>
      <c r="CI59" s="32"/>
      <c r="CJ59" s="31"/>
      <c r="CK59" s="32"/>
      <c r="CL59" s="31"/>
      <c r="CM59" s="32"/>
      <c r="CN59" s="31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1"/>
    </row>
    <row r="60"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2"/>
      <c r="CH60" s="31"/>
      <c r="CI60" s="32"/>
      <c r="CJ60" s="31"/>
      <c r="CK60" s="32"/>
      <c r="CL60" s="31"/>
      <c r="CM60" s="32"/>
      <c r="CN60" s="31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1"/>
    </row>
    <row r="61"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2"/>
      <c r="CH61" s="31"/>
      <c r="CI61" s="32"/>
      <c r="CJ61" s="31"/>
      <c r="CK61" s="32"/>
      <c r="CL61" s="31"/>
      <c r="CM61" s="32"/>
      <c r="CN61" s="31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1"/>
    </row>
    <row r="62"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2"/>
      <c r="CH62" s="31"/>
      <c r="CI62" s="32"/>
      <c r="CJ62" s="31"/>
      <c r="CK62" s="32"/>
      <c r="CL62" s="31"/>
      <c r="CM62" s="32"/>
      <c r="CN62" s="31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1"/>
    </row>
    <row r="63"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2"/>
      <c r="CH63" s="31"/>
      <c r="CI63" s="32"/>
      <c r="CJ63" s="31"/>
      <c r="CK63" s="32"/>
      <c r="CL63" s="31"/>
      <c r="CM63" s="32"/>
      <c r="CN63" s="31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1"/>
    </row>
    <row r="64"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2"/>
      <c r="CH64" s="31"/>
      <c r="CI64" s="32"/>
      <c r="CJ64" s="31"/>
      <c r="CK64" s="32"/>
      <c r="CL64" s="31"/>
      <c r="CM64" s="32"/>
      <c r="CN64" s="31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1"/>
    </row>
    <row r="65"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2"/>
      <c r="CH65" s="31"/>
      <c r="CI65" s="32"/>
      <c r="CJ65" s="31"/>
      <c r="CK65" s="32"/>
      <c r="CL65" s="31"/>
      <c r="CM65" s="32"/>
      <c r="CN65" s="31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1"/>
    </row>
    <row r="66"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2"/>
      <c r="CH66" s="31"/>
      <c r="CI66" s="32"/>
      <c r="CJ66" s="31"/>
      <c r="CK66" s="32"/>
      <c r="CL66" s="31"/>
      <c r="CM66" s="32"/>
      <c r="CN66" s="31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1"/>
    </row>
    <row r="67"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2"/>
      <c r="CH67" s="31"/>
      <c r="CI67" s="32"/>
      <c r="CJ67" s="31"/>
      <c r="CK67" s="32"/>
      <c r="CL67" s="31"/>
      <c r="CM67" s="32"/>
      <c r="CN67" s="31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1"/>
    </row>
    <row r="68"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2"/>
      <c r="CH68" s="31"/>
      <c r="CI68" s="32"/>
      <c r="CJ68" s="31"/>
      <c r="CK68" s="32"/>
      <c r="CL68" s="31"/>
      <c r="CM68" s="32"/>
      <c r="CN68" s="31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1"/>
    </row>
    <row r="69"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2"/>
      <c r="CH69" s="31"/>
      <c r="CI69" s="32"/>
      <c r="CJ69" s="31"/>
      <c r="CK69" s="32"/>
      <c r="CL69" s="31"/>
      <c r="CM69" s="32"/>
      <c r="CN69" s="31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1"/>
    </row>
    <row r="70"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2"/>
      <c r="CH70" s="31"/>
      <c r="CI70" s="32"/>
      <c r="CJ70" s="31"/>
      <c r="CK70" s="32"/>
      <c r="CL70" s="31"/>
      <c r="CM70" s="32"/>
      <c r="CN70" s="31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1"/>
    </row>
    <row r="71"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2"/>
      <c r="CH71" s="31"/>
      <c r="CI71" s="32"/>
      <c r="CJ71" s="31"/>
      <c r="CK71" s="32"/>
      <c r="CL71" s="31"/>
      <c r="CM71" s="32"/>
      <c r="CN71" s="31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1"/>
    </row>
    <row r="72"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2"/>
      <c r="CH72" s="31"/>
      <c r="CI72" s="32"/>
      <c r="CJ72" s="31"/>
      <c r="CK72" s="32"/>
      <c r="CL72" s="31"/>
      <c r="CM72" s="32"/>
      <c r="CN72" s="31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1"/>
    </row>
    <row r="73"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2"/>
      <c r="CH73" s="31"/>
      <c r="CI73" s="32"/>
      <c r="CJ73" s="31"/>
      <c r="CK73" s="32"/>
      <c r="CL73" s="31"/>
      <c r="CM73" s="32"/>
      <c r="CN73" s="31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1"/>
    </row>
    <row r="74"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2"/>
      <c r="CH74" s="31"/>
      <c r="CI74" s="32"/>
      <c r="CJ74" s="31"/>
      <c r="CK74" s="32"/>
      <c r="CL74" s="31"/>
      <c r="CM74" s="32"/>
      <c r="CN74" s="31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1"/>
    </row>
    <row r="75"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2"/>
      <c r="CH75" s="31"/>
      <c r="CI75" s="32"/>
      <c r="CJ75" s="31"/>
      <c r="CK75" s="32"/>
      <c r="CL75" s="31"/>
      <c r="CM75" s="32"/>
      <c r="CN75" s="31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1"/>
    </row>
    <row r="76"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2"/>
      <c r="CH76" s="31"/>
      <c r="CI76" s="32"/>
      <c r="CJ76" s="31"/>
      <c r="CK76" s="32"/>
      <c r="CL76" s="31"/>
      <c r="CM76" s="32"/>
      <c r="CN76" s="31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1"/>
    </row>
    <row r="77"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2"/>
      <c r="CH77" s="31"/>
      <c r="CI77" s="32"/>
      <c r="CJ77" s="31"/>
      <c r="CK77" s="32"/>
      <c r="CL77" s="31"/>
      <c r="CM77" s="32"/>
      <c r="CN77" s="31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1"/>
    </row>
    <row r="78"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2"/>
      <c r="CH78" s="31"/>
      <c r="CI78" s="32"/>
      <c r="CJ78" s="31"/>
      <c r="CK78" s="32"/>
      <c r="CL78" s="31"/>
      <c r="CM78" s="32"/>
      <c r="CN78" s="31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1"/>
    </row>
    <row r="79"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2"/>
      <c r="CH79" s="31"/>
      <c r="CI79" s="32"/>
      <c r="CJ79" s="31"/>
      <c r="CK79" s="32"/>
      <c r="CL79" s="31"/>
      <c r="CM79" s="32"/>
      <c r="CN79" s="31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1"/>
    </row>
    <row r="80"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2"/>
      <c r="CH80" s="31"/>
      <c r="CI80" s="32"/>
      <c r="CJ80" s="31"/>
      <c r="CK80" s="32"/>
      <c r="CL80" s="31"/>
      <c r="CM80" s="32"/>
      <c r="CN80" s="31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1"/>
    </row>
    <row r="81"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2"/>
      <c r="CH81" s="31"/>
      <c r="CI81" s="32"/>
      <c r="CJ81" s="31"/>
      <c r="CK81" s="32"/>
      <c r="CL81" s="31"/>
      <c r="CM81" s="32"/>
      <c r="CN81" s="31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1"/>
    </row>
    <row r="82"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2"/>
      <c r="CH82" s="31"/>
      <c r="CI82" s="32"/>
      <c r="CJ82" s="31"/>
      <c r="CK82" s="32"/>
      <c r="CL82" s="31"/>
      <c r="CM82" s="32"/>
      <c r="CN82" s="31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1"/>
    </row>
    <row r="83"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2"/>
      <c r="CH83" s="31"/>
      <c r="CI83" s="32"/>
      <c r="CJ83" s="31"/>
      <c r="CK83" s="32"/>
      <c r="CL83" s="31"/>
      <c r="CM83" s="32"/>
      <c r="CN83" s="31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1"/>
    </row>
    <row r="84"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2"/>
      <c r="CH84" s="31"/>
      <c r="CI84" s="32"/>
      <c r="CJ84" s="31"/>
      <c r="CK84" s="32"/>
      <c r="CL84" s="31"/>
      <c r="CM84" s="32"/>
      <c r="CN84" s="31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1"/>
    </row>
    <row r="85"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2"/>
      <c r="CH85" s="31"/>
      <c r="CI85" s="32"/>
      <c r="CJ85" s="31"/>
      <c r="CK85" s="32"/>
      <c r="CL85" s="31"/>
      <c r="CM85" s="32"/>
      <c r="CN85" s="31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1"/>
    </row>
    <row r="86"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2"/>
      <c r="CH86" s="31"/>
      <c r="CI86" s="32"/>
      <c r="CJ86" s="31"/>
      <c r="CK86" s="32"/>
      <c r="CL86" s="31"/>
      <c r="CM86" s="32"/>
      <c r="CN86" s="31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1"/>
    </row>
    <row r="87"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2"/>
      <c r="CH87" s="31"/>
      <c r="CI87" s="32"/>
      <c r="CJ87" s="31"/>
      <c r="CK87" s="32"/>
      <c r="CL87" s="31"/>
      <c r="CM87" s="32"/>
      <c r="CN87" s="31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1"/>
    </row>
    <row r="88"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2"/>
      <c r="CH88" s="31"/>
      <c r="CI88" s="32"/>
      <c r="CJ88" s="31"/>
      <c r="CK88" s="32"/>
      <c r="CL88" s="31"/>
      <c r="CM88" s="32"/>
      <c r="CN88" s="31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1"/>
    </row>
    <row r="89"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2"/>
      <c r="CH89" s="31"/>
      <c r="CI89" s="32"/>
      <c r="CJ89" s="31"/>
      <c r="CK89" s="32"/>
      <c r="CL89" s="31"/>
      <c r="CM89" s="32"/>
      <c r="CN89" s="31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1"/>
    </row>
    <row r="90"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2"/>
      <c r="CH90" s="31"/>
      <c r="CI90" s="32"/>
      <c r="CJ90" s="31"/>
      <c r="CK90" s="32"/>
      <c r="CL90" s="31"/>
      <c r="CM90" s="32"/>
      <c r="CN90" s="31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1"/>
    </row>
    <row r="91"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2"/>
      <c r="CH91" s="31"/>
      <c r="CI91" s="32"/>
      <c r="CJ91" s="31"/>
      <c r="CK91" s="32"/>
      <c r="CL91" s="31"/>
      <c r="CM91" s="32"/>
      <c r="CN91" s="31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1"/>
    </row>
    <row r="92"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2"/>
      <c r="CH92" s="31"/>
      <c r="CI92" s="32"/>
      <c r="CJ92" s="31"/>
      <c r="CK92" s="32"/>
      <c r="CL92" s="31"/>
      <c r="CM92" s="32"/>
      <c r="CN92" s="31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1"/>
    </row>
    <row r="93"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2"/>
      <c r="CH93" s="31"/>
      <c r="CI93" s="32"/>
      <c r="CJ93" s="31"/>
      <c r="CK93" s="32"/>
      <c r="CL93" s="31"/>
      <c r="CM93" s="32"/>
      <c r="CN93" s="31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1"/>
    </row>
    <row r="94"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2"/>
      <c r="CH94" s="31"/>
      <c r="CI94" s="32"/>
      <c r="CJ94" s="31"/>
      <c r="CK94" s="32"/>
      <c r="CL94" s="31"/>
      <c r="CM94" s="32"/>
      <c r="CN94" s="31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1"/>
    </row>
    <row r="95"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2"/>
      <c r="CH95" s="31"/>
      <c r="CI95" s="32"/>
      <c r="CJ95" s="31"/>
      <c r="CK95" s="32"/>
      <c r="CL95" s="31"/>
      <c r="CM95" s="32"/>
      <c r="CN95" s="31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1"/>
    </row>
    <row r="96"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2"/>
      <c r="CH96" s="31"/>
      <c r="CI96" s="32"/>
      <c r="CJ96" s="31"/>
      <c r="CK96" s="32"/>
      <c r="CL96" s="31"/>
      <c r="CM96" s="32"/>
      <c r="CN96" s="31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1"/>
    </row>
    <row r="97"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2"/>
      <c r="CH97" s="31"/>
      <c r="CI97" s="32"/>
      <c r="CJ97" s="31"/>
      <c r="CK97" s="32"/>
      <c r="CL97" s="31"/>
      <c r="CM97" s="32"/>
      <c r="CN97" s="31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1"/>
    </row>
    <row r="98"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2"/>
      <c r="CH98" s="31"/>
      <c r="CI98" s="32"/>
      <c r="CJ98" s="31"/>
      <c r="CK98" s="32"/>
      <c r="CL98" s="31"/>
      <c r="CM98" s="32"/>
      <c r="CN98" s="31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1"/>
    </row>
    <row r="99"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2"/>
      <c r="CH99" s="31"/>
      <c r="CI99" s="32"/>
      <c r="CJ99" s="31"/>
      <c r="CK99" s="32"/>
      <c r="CL99" s="31"/>
      <c r="CM99" s="32"/>
      <c r="CN99" s="31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1"/>
    </row>
    <row r="100"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2"/>
      <c r="CH100" s="31"/>
      <c r="CI100" s="32"/>
      <c r="CJ100" s="31"/>
      <c r="CK100" s="32"/>
      <c r="CL100" s="31"/>
      <c r="CM100" s="32"/>
      <c r="CN100" s="31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1"/>
    </row>
    <row r="101"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2"/>
      <c r="CH101" s="31"/>
      <c r="CI101" s="32"/>
      <c r="CJ101" s="31"/>
      <c r="CK101" s="32"/>
      <c r="CL101" s="31"/>
      <c r="CM101" s="32"/>
      <c r="CN101" s="31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1"/>
    </row>
    <row r="102"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2"/>
      <c r="CH102" s="31"/>
      <c r="CI102" s="32"/>
      <c r="CJ102" s="31"/>
      <c r="CK102" s="32"/>
      <c r="CL102" s="31"/>
      <c r="CM102" s="32"/>
      <c r="CN102" s="31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1"/>
    </row>
    <row r="103"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2"/>
      <c r="CH103" s="31"/>
      <c r="CI103" s="32"/>
      <c r="CJ103" s="31"/>
      <c r="CK103" s="32"/>
      <c r="CL103" s="31"/>
      <c r="CM103" s="32"/>
      <c r="CN103" s="31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1"/>
    </row>
    <row r="104"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2"/>
      <c r="CH104" s="31"/>
      <c r="CI104" s="32"/>
      <c r="CJ104" s="31"/>
      <c r="CK104" s="32"/>
      <c r="CL104" s="31"/>
      <c r="CM104" s="32"/>
      <c r="CN104" s="31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1"/>
    </row>
    <row r="105"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2"/>
      <c r="CH105" s="31"/>
      <c r="CI105" s="32"/>
      <c r="CJ105" s="31"/>
      <c r="CK105" s="32"/>
      <c r="CL105" s="31"/>
      <c r="CM105" s="32"/>
      <c r="CN105" s="31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1"/>
    </row>
    <row r="106"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2"/>
      <c r="CH106" s="31"/>
      <c r="CI106" s="32"/>
      <c r="CJ106" s="31"/>
      <c r="CK106" s="32"/>
      <c r="CL106" s="31"/>
      <c r="CM106" s="32"/>
      <c r="CN106" s="31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1"/>
    </row>
    <row r="107"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2"/>
      <c r="CH107" s="31"/>
      <c r="CI107" s="32"/>
      <c r="CJ107" s="31"/>
      <c r="CK107" s="32"/>
      <c r="CL107" s="31"/>
      <c r="CM107" s="32"/>
      <c r="CN107" s="31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1"/>
    </row>
    <row r="108"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2"/>
      <c r="CH108" s="31"/>
      <c r="CI108" s="32"/>
      <c r="CJ108" s="31"/>
      <c r="CK108" s="32"/>
      <c r="CL108" s="31"/>
      <c r="CM108" s="32"/>
      <c r="CN108" s="31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1"/>
    </row>
    <row r="109"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2"/>
      <c r="CH109" s="31"/>
      <c r="CI109" s="32"/>
      <c r="CJ109" s="31"/>
      <c r="CK109" s="32"/>
      <c r="CL109" s="31"/>
      <c r="CM109" s="32"/>
      <c r="CN109" s="31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1"/>
    </row>
    <row r="110"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2"/>
      <c r="CH110" s="31"/>
      <c r="CI110" s="32"/>
      <c r="CJ110" s="31"/>
      <c r="CK110" s="32"/>
      <c r="CL110" s="31"/>
      <c r="CM110" s="32"/>
      <c r="CN110" s="31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1"/>
    </row>
    <row r="111"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2"/>
      <c r="CH111" s="31"/>
      <c r="CI111" s="32"/>
      <c r="CJ111" s="31"/>
      <c r="CK111" s="32"/>
      <c r="CL111" s="31"/>
      <c r="CM111" s="32"/>
      <c r="CN111" s="31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1"/>
    </row>
    <row r="112"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2"/>
      <c r="CH112" s="31"/>
      <c r="CI112" s="32"/>
      <c r="CJ112" s="31"/>
      <c r="CK112" s="32"/>
      <c r="CL112" s="31"/>
      <c r="CM112" s="32"/>
      <c r="CN112" s="31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1"/>
    </row>
    <row r="113"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2"/>
      <c r="CH113" s="31"/>
      <c r="CI113" s="32"/>
      <c r="CJ113" s="31"/>
      <c r="CK113" s="32"/>
      <c r="CL113" s="31"/>
      <c r="CM113" s="32"/>
      <c r="CN113" s="31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1"/>
    </row>
    <row r="114"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2"/>
      <c r="CH114" s="31"/>
      <c r="CI114" s="32"/>
      <c r="CJ114" s="31"/>
      <c r="CK114" s="32"/>
      <c r="CL114" s="31"/>
      <c r="CM114" s="32"/>
      <c r="CN114" s="31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1"/>
    </row>
    <row r="115"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2"/>
      <c r="CH115" s="31"/>
      <c r="CI115" s="32"/>
      <c r="CJ115" s="31"/>
      <c r="CK115" s="32"/>
      <c r="CL115" s="31"/>
      <c r="CM115" s="32"/>
      <c r="CN115" s="31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1"/>
    </row>
    <row r="116"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2"/>
      <c r="CH116" s="31"/>
      <c r="CI116" s="32"/>
      <c r="CJ116" s="31"/>
      <c r="CK116" s="32"/>
      <c r="CL116" s="31"/>
      <c r="CM116" s="32"/>
      <c r="CN116" s="31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1"/>
    </row>
    <row r="117"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2"/>
      <c r="CH117" s="31"/>
      <c r="CI117" s="32"/>
      <c r="CJ117" s="31"/>
      <c r="CK117" s="32"/>
      <c r="CL117" s="31"/>
      <c r="CM117" s="32"/>
      <c r="CN117" s="31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1"/>
    </row>
    <row r="118"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2"/>
      <c r="CH118" s="31"/>
      <c r="CI118" s="32"/>
      <c r="CJ118" s="31"/>
      <c r="CK118" s="32"/>
      <c r="CL118" s="31"/>
      <c r="CM118" s="32"/>
      <c r="CN118" s="31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1"/>
    </row>
    <row r="119"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2"/>
      <c r="CH119" s="31"/>
      <c r="CI119" s="32"/>
      <c r="CJ119" s="31"/>
      <c r="CK119" s="32"/>
      <c r="CL119" s="31"/>
      <c r="CM119" s="32"/>
      <c r="CN119" s="31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1"/>
    </row>
    <row r="120"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2"/>
      <c r="CH120" s="31"/>
      <c r="CI120" s="32"/>
      <c r="CJ120" s="31"/>
      <c r="CK120" s="32"/>
      <c r="CL120" s="31"/>
      <c r="CM120" s="32"/>
      <c r="CN120" s="31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1"/>
    </row>
    <row r="121"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2"/>
      <c r="CH121" s="31"/>
      <c r="CI121" s="32"/>
      <c r="CJ121" s="31"/>
      <c r="CK121" s="32"/>
      <c r="CL121" s="31"/>
      <c r="CM121" s="32"/>
      <c r="CN121" s="31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1"/>
    </row>
    <row r="122"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2"/>
      <c r="CH122" s="31"/>
      <c r="CI122" s="32"/>
      <c r="CJ122" s="31"/>
      <c r="CK122" s="32"/>
      <c r="CL122" s="31"/>
      <c r="CM122" s="32"/>
      <c r="CN122" s="31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1"/>
    </row>
    <row r="123"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2"/>
      <c r="CH123" s="31"/>
      <c r="CI123" s="32"/>
      <c r="CJ123" s="31"/>
      <c r="CK123" s="32"/>
      <c r="CL123" s="31"/>
      <c r="CM123" s="32"/>
      <c r="CN123" s="31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1"/>
    </row>
    <row r="124"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2"/>
      <c r="CH124" s="31"/>
      <c r="CI124" s="32"/>
      <c r="CJ124" s="31"/>
      <c r="CK124" s="32"/>
      <c r="CL124" s="31"/>
      <c r="CM124" s="32"/>
      <c r="CN124" s="31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1"/>
    </row>
    <row r="125"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2"/>
      <c r="CH125" s="31"/>
      <c r="CI125" s="32"/>
      <c r="CJ125" s="31"/>
      <c r="CK125" s="32"/>
      <c r="CL125" s="31"/>
      <c r="CM125" s="32"/>
      <c r="CN125" s="31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1"/>
    </row>
    <row r="126"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2"/>
      <c r="CH126" s="31"/>
      <c r="CI126" s="32"/>
      <c r="CJ126" s="31"/>
      <c r="CK126" s="32"/>
      <c r="CL126" s="31"/>
      <c r="CM126" s="32"/>
      <c r="CN126" s="31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1"/>
    </row>
    <row r="127"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2"/>
      <c r="CH127" s="31"/>
      <c r="CI127" s="32"/>
      <c r="CJ127" s="31"/>
      <c r="CK127" s="32"/>
      <c r="CL127" s="31"/>
      <c r="CM127" s="32"/>
      <c r="CN127" s="31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1"/>
    </row>
    <row r="128"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2"/>
      <c r="CH128" s="31"/>
      <c r="CI128" s="32"/>
      <c r="CJ128" s="31"/>
      <c r="CK128" s="32"/>
      <c r="CL128" s="31"/>
      <c r="CM128" s="32"/>
      <c r="CN128" s="31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1"/>
    </row>
    <row r="129"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2"/>
      <c r="CH129" s="31"/>
      <c r="CI129" s="32"/>
      <c r="CJ129" s="31"/>
      <c r="CK129" s="32"/>
      <c r="CL129" s="31"/>
      <c r="CM129" s="32"/>
      <c r="CN129" s="31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1"/>
    </row>
    <row r="130"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2"/>
      <c r="CH130" s="31"/>
      <c r="CI130" s="32"/>
      <c r="CJ130" s="31"/>
      <c r="CK130" s="32"/>
      <c r="CL130" s="31"/>
      <c r="CM130" s="32"/>
      <c r="CN130" s="31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1"/>
    </row>
    <row r="131"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2"/>
      <c r="CH131" s="31"/>
      <c r="CI131" s="32"/>
      <c r="CJ131" s="31"/>
      <c r="CK131" s="32"/>
      <c r="CL131" s="31"/>
      <c r="CM131" s="32"/>
      <c r="CN131" s="31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1"/>
    </row>
    <row r="132"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2"/>
      <c r="CH132" s="31"/>
      <c r="CI132" s="32"/>
      <c r="CJ132" s="31"/>
      <c r="CK132" s="32"/>
      <c r="CL132" s="31"/>
      <c r="CM132" s="32"/>
      <c r="CN132" s="31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1"/>
    </row>
    <row r="133"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2"/>
      <c r="CH133" s="31"/>
      <c r="CI133" s="32"/>
      <c r="CJ133" s="31"/>
      <c r="CK133" s="32"/>
      <c r="CL133" s="31"/>
      <c r="CM133" s="32"/>
      <c r="CN133" s="31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1"/>
    </row>
    <row r="134"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2"/>
      <c r="CH134" s="31"/>
      <c r="CI134" s="32"/>
      <c r="CJ134" s="31"/>
      <c r="CK134" s="32"/>
      <c r="CL134" s="31"/>
      <c r="CM134" s="32"/>
      <c r="CN134" s="31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1"/>
    </row>
    <row r="135"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2"/>
      <c r="CH135" s="31"/>
      <c r="CI135" s="32"/>
      <c r="CJ135" s="31"/>
      <c r="CK135" s="32"/>
      <c r="CL135" s="31"/>
      <c r="CM135" s="32"/>
      <c r="CN135" s="31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1"/>
    </row>
    <row r="136"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2"/>
      <c r="CH136" s="31"/>
      <c r="CI136" s="32"/>
      <c r="CJ136" s="31"/>
      <c r="CK136" s="32"/>
      <c r="CL136" s="31"/>
      <c r="CM136" s="32"/>
      <c r="CN136" s="31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1"/>
    </row>
    <row r="137"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2"/>
      <c r="CH137" s="31"/>
      <c r="CI137" s="32"/>
      <c r="CJ137" s="31"/>
      <c r="CK137" s="32"/>
      <c r="CL137" s="31"/>
      <c r="CM137" s="32"/>
      <c r="CN137" s="31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1"/>
    </row>
    <row r="138"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2"/>
      <c r="CH138" s="31"/>
      <c r="CI138" s="32"/>
      <c r="CJ138" s="31"/>
      <c r="CK138" s="32"/>
      <c r="CL138" s="31"/>
      <c r="CM138" s="32"/>
      <c r="CN138" s="31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1"/>
    </row>
    <row r="139"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2"/>
      <c r="CH139" s="31"/>
      <c r="CI139" s="32"/>
      <c r="CJ139" s="31"/>
      <c r="CK139" s="32"/>
      <c r="CL139" s="31"/>
      <c r="CM139" s="32"/>
      <c r="CN139" s="31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1"/>
    </row>
    <row r="140"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2"/>
      <c r="CH140" s="31"/>
      <c r="CI140" s="32"/>
      <c r="CJ140" s="31"/>
      <c r="CK140" s="32"/>
      <c r="CL140" s="31"/>
      <c r="CM140" s="32"/>
      <c r="CN140" s="31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1"/>
    </row>
    <row r="141"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2"/>
      <c r="CH141" s="31"/>
      <c r="CI141" s="32"/>
      <c r="CJ141" s="31"/>
      <c r="CK141" s="32"/>
      <c r="CL141" s="31"/>
      <c r="CM141" s="32"/>
      <c r="CN141" s="31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1"/>
    </row>
    <row r="142"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2"/>
      <c r="CH142" s="31"/>
      <c r="CI142" s="32"/>
      <c r="CJ142" s="31"/>
      <c r="CK142" s="32"/>
      <c r="CL142" s="31"/>
      <c r="CM142" s="32"/>
      <c r="CN142" s="31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1"/>
    </row>
    <row r="143"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2"/>
      <c r="CH143" s="31"/>
      <c r="CI143" s="32"/>
      <c r="CJ143" s="31"/>
      <c r="CK143" s="32"/>
      <c r="CL143" s="31"/>
      <c r="CM143" s="32"/>
      <c r="CN143" s="31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1"/>
    </row>
    <row r="144"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2"/>
      <c r="CH144" s="31"/>
      <c r="CI144" s="32"/>
      <c r="CJ144" s="31"/>
      <c r="CK144" s="32"/>
      <c r="CL144" s="31"/>
      <c r="CM144" s="32"/>
      <c r="CN144" s="31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1"/>
    </row>
    <row r="145"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2"/>
      <c r="CH145" s="31"/>
      <c r="CI145" s="32"/>
      <c r="CJ145" s="31"/>
      <c r="CK145" s="32"/>
      <c r="CL145" s="31"/>
      <c r="CM145" s="32"/>
      <c r="CN145" s="31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1"/>
    </row>
    <row r="146"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2"/>
      <c r="CH146" s="31"/>
      <c r="CI146" s="32"/>
      <c r="CJ146" s="31"/>
      <c r="CK146" s="32"/>
      <c r="CL146" s="31"/>
      <c r="CM146" s="32"/>
      <c r="CN146" s="31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1"/>
    </row>
    <row r="147"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2"/>
      <c r="CH147" s="31"/>
      <c r="CI147" s="32"/>
      <c r="CJ147" s="31"/>
      <c r="CK147" s="32"/>
      <c r="CL147" s="31"/>
      <c r="CM147" s="32"/>
      <c r="CN147" s="31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1"/>
    </row>
    <row r="148"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2"/>
      <c r="CH148" s="31"/>
      <c r="CI148" s="32"/>
      <c r="CJ148" s="31"/>
      <c r="CK148" s="32"/>
      <c r="CL148" s="31"/>
      <c r="CM148" s="32"/>
      <c r="CN148" s="31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1"/>
    </row>
    <row r="149"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2"/>
      <c r="CH149" s="31"/>
      <c r="CI149" s="32"/>
      <c r="CJ149" s="31"/>
      <c r="CK149" s="32"/>
      <c r="CL149" s="31"/>
      <c r="CM149" s="32"/>
      <c r="CN149" s="31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1"/>
    </row>
    <row r="150"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2"/>
      <c r="CH150" s="31"/>
      <c r="CI150" s="32"/>
      <c r="CJ150" s="31"/>
      <c r="CK150" s="32"/>
      <c r="CL150" s="31"/>
      <c r="CM150" s="32"/>
      <c r="CN150" s="31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1"/>
    </row>
    <row r="151"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2"/>
      <c r="CH151" s="31"/>
      <c r="CI151" s="32"/>
      <c r="CJ151" s="31"/>
      <c r="CK151" s="32"/>
      <c r="CL151" s="31"/>
      <c r="CM151" s="32"/>
      <c r="CN151" s="31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1"/>
    </row>
    <row r="152"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2"/>
      <c r="CH152" s="31"/>
      <c r="CI152" s="32"/>
      <c r="CJ152" s="31"/>
      <c r="CK152" s="32"/>
      <c r="CL152" s="31"/>
      <c r="CM152" s="32"/>
      <c r="CN152" s="31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1"/>
    </row>
    <row r="153"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2"/>
      <c r="CH153" s="31"/>
      <c r="CI153" s="32"/>
      <c r="CJ153" s="31"/>
      <c r="CK153" s="32"/>
      <c r="CL153" s="31"/>
      <c r="CM153" s="32"/>
      <c r="CN153" s="31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1"/>
    </row>
    <row r="154"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2"/>
      <c r="CH154" s="31"/>
      <c r="CI154" s="32"/>
      <c r="CJ154" s="31"/>
      <c r="CK154" s="32"/>
      <c r="CL154" s="31"/>
      <c r="CM154" s="32"/>
      <c r="CN154" s="31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1"/>
    </row>
    <row r="155"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2"/>
      <c r="CH155" s="31"/>
      <c r="CI155" s="32"/>
      <c r="CJ155" s="31"/>
      <c r="CK155" s="32"/>
      <c r="CL155" s="31"/>
      <c r="CM155" s="32"/>
      <c r="CN155" s="31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1"/>
    </row>
    <row r="156"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2"/>
      <c r="CH156" s="31"/>
      <c r="CI156" s="32"/>
      <c r="CJ156" s="31"/>
      <c r="CK156" s="32"/>
      <c r="CL156" s="31"/>
      <c r="CM156" s="32"/>
      <c r="CN156" s="31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1"/>
    </row>
    <row r="157"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2"/>
      <c r="CH157" s="31"/>
      <c r="CI157" s="32"/>
      <c r="CJ157" s="31"/>
      <c r="CK157" s="32"/>
      <c r="CL157" s="31"/>
      <c r="CM157" s="32"/>
      <c r="CN157" s="31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1"/>
    </row>
    <row r="158"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2"/>
      <c r="CH158" s="31"/>
      <c r="CI158" s="32"/>
      <c r="CJ158" s="31"/>
      <c r="CK158" s="32"/>
      <c r="CL158" s="31"/>
      <c r="CM158" s="32"/>
      <c r="CN158" s="31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1"/>
    </row>
    <row r="159"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2"/>
      <c r="CH159" s="31"/>
      <c r="CI159" s="32"/>
      <c r="CJ159" s="31"/>
      <c r="CK159" s="32"/>
      <c r="CL159" s="31"/>
      <c r="CM159" s="32"/>
      <c r="CN159" s="31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1"/>
    </row>
    <row r="160"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2"/>
      <c r="CH160" s="31"/>
      <c r="CI160" s="32"/>
      <c r="CJ160" s="31"/>
      <c r="CK160" s="32"/>
      <c r="CL160" s="31"/>
      <c r="CM160" s="32"/>
      <c r="CN160" s="31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1"/>
    </row>
    <row r="161"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2"/>
      <c r="CH161" s="31"/>
      <c r="CI161" s="32"/>
      <c r="CJ161" s="31"/>
      <c r="CK161" s="32"/>
      <c r="CL161" s="31"/>
      <c r="CM161" s="32"/>
      <c r="CN161" s="31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1"/>
    </row>
    <row r="162"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2"/>
      <c r="CH162" s="31"/>
      <c r="CI162" s="32"/>
      <c r="CJ162" s="31"/>
      <c r="CK162" s="32"/>
      <c r="CL162" s="31"/>
      <c r="CM162" s="32"/>
      <c r="CN162" s="31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1"/>
    </row>
    <row r="163"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2"/>
      <c r="CH163" s="31"/>
      <c r="CI163" s="32"/>
      <c r="CJ163" s="31"/>
      <c r="CK163" s="32"/>
      <c r="CL163" s="31"/>
      <c r="CM163" s="32"/>
      <c r="CN163" s="31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1"/>
    </row>
    <row r="164"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2"/>
      <c r="CH164" s="31"/>
      <c r="CI164" s="32"/>
      <c r="CJ164" s="31"/>
      <c r="CK164" s="32"/>
      <c r="CL164" s="31"/>
      <c r="CM164" s="32"/>
      <c r="CN164" s="31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1"/>
    </row>
    <row r="165"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2"/>
      <c r="CH165" s="31"/>
      <c r="CI165" s="32"/>
      <c r="CJ165" s="31"/>
      <c r="CK165" s="32"/>
      <c r="CL165" s="31"/>
      <c r="CM165" s="32"/>
      <c r="CN165" s="31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1"/>
    </row>
    <row r="166"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2"/>
      <c r="CH166" s="31"/>
      <c r="CI166" s="32"/>
      <c r="CJ166" s="31"/>
      <c r="CK166" s="32"/>
      <c r="CL166" s="31"/>
      <c r="CM166" s="32"/>
      <c r="CN166" s="31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1"/>
    </row>
    <row r="167"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2"/>
      <c r="CH167" s="31"/>
      <c r="CI167" s="32"/>
      <c r="CJ167" s="31"/>
      <c r="CK167" s="32"/>
      <c r="CL167" s="31"/>
      <c r="CM167" s="32"/>
      <c r="CN167" s="31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1"/>
    </row>
    <row r="168"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2"/>
      <c r="CH168" s="31"/>
      <c r="CI168" s="32"/>
      <c r="CJ168" s="31"/>
      <c r="CK168" s="32"/>
      <c r="CL168" s="31"/>
      <c r="CM168" s="32"/>
      <c r="CN168" s="31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1"/>
    </row>
    <row r="169"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2"/>
      <c r="CH169" s="31"/>
      <c r="CI169" s="32"/>
      <c r="CJ169" s="31"/>
      <c r="CK169" s="32"/>
      <c r="CL169" s="31"/>
      <c r="CM169" s="32"/>
      <c r="CN169" s="31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1"/>
    </row>
    <row r="170"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2"/>
      <c r="CH170" s="31"/>
      <c r="CI170" s="32"/>
      <c r="CJ170" s="31"/>
      <c r="CK170" s="32"/>
      <c r="CL170" s="31"/>
      <c r="CM170" s="32"/>
      <c r="CN170" s="31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1"/>
    </row>
    <row r="171"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2"/>
      <c r="CH171" s="31"/>
      <c r="CI171" s="32"/>
      <c r="CJ171" s="31"/>
      <c r="CK171" s="32"/>
      <c r="CL171" s="31"/>
      <c r="CM171" s="32"/>
      <c r="CN171" s="31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1"/>
    </row>
    <row r="172"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2"/>
      <c r="CH172" s="31"/>
      <c r="CI172" s="32"/>
      <c r="CJ172" s="31"/>
      <c r="CK172" s="32"/>
      <c r="CL172" s="31"/>
      <c r="CM172" s="32"/>
      <c r="CN172" s="31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1"/>
    </row>
    <row r="173"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2"/>
      <c r="CH173" s="31"/>
      <c r="CI173" s="32"/>
      <c r="CJ173" s="31"/>
      <c r="CK173" s="32"/>
      <c r="CL173" s="31"/>
      <c r="CM173" s="32"/>
      <c r="CN173" s="31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1"/>
    </row>
    <row r="174"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2"/>
      <c r="CH174" s="31"/>
      <c r="CI174" s="32"/>
      <c r="CJ174" s="31"/>
      <c r="CK174" s="32"/>
      <c r="CL174" s="31"/>
      <c r="CM174" s="32"/>
      <c r="CN174" s="31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1"/>
    </row>
    <row r="175"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2"/>
      <c r="CH175" s="31"/>
      <c r="CI175" s="32"/>
      <c r="CJ175" s="31"/>
      <c r="CK175" s="32"/>
      <c r="CL175" s="31"/>
      <c r="CM175" s="32"/>
      <c r="CN175" s="31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1"/>
    </row>
    <row r="176"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2"/>
      <c r="CH176" s="31"/>
      <c r="CI176" s="32"/>
      <c r="CJ176" s="31"/>
      <c r="CK176" s="32"/>
      <c r="CL176" s="31"/>
      <c r="CM176" s="32"/>
      <c r="CN176" s="31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1"/>
    </row>
    <row r="177"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2"/>
      <c r="CH177" s="31"/>
      <c r="CI177" s="32"/>
      <c r="CJ177" s="31"/>
      <c r="CK177" s="32"/>
      <c r="CL177" s="31"/>
      <c r="CM177" s="32"/>
      <c r="CN177" s="31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1"/>
    </row>
    <row r="178"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2"/>
      <c r="CH178" s="31"/>
      <c r="CI178" s="32"/>
      <c r="CJ178" s="31"/>
      <c r="CK178" s="32"/>
      <c r="CL178" s="31"/>
      <c r="CM178" s="32"/>
      <c r="CN178" s="31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1"/>
    </row>
    <row r="179"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2"/>
      <c r="CH179" s="31"/>
      <c r="CI179" s="32"/>
      <c r="CJ179" s="31"/>
      <c r="CK179" s="32"/>
      <c r="CL179" s="31"/>
      <c r="CM179" s="32"/>
      <c r="CN179" s="31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1"/>
    </row>
    <row r="180"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2"/>
      <c r="CH180" s="31"/>
      <c r="CI180" s="32"/>
      <c r="CJ180" s="31"/>
      <c r="CK180" s="32"/>
      <c r="CL180" s="31"/>
      <c r="CM180" s="32"/>
      <c r="CN180" s="31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1"/>
    </row>
    <row r="181"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2"/>
      <c r="CH181" s="31"/>
      <c r="CI181" s="32"/>
      <c r="CJ181" s="31"/>
      <c r="CK181" s="32"/>
      <c r="CL181" s="31"/>
      <c r="CM181" s="32"/>
      <c r="CN181" s="31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1"/>
    </row>
    <row r="182"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2"/>
      <c r="CH182" s="31"/>
      <c r="CI182" s="32"/>
      <c r="CJ182" s="31"/>
      <c r="CK182" s="32"/>
      <c r="CL182" s="31"/>
      <c r="CM182" s="32"/>
      <c r="CN182" s="31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1"/>
    </row>
    <row r="183"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2"/>
      <c r="CH183" s="31"/>
      <c r="CI183" s="32"/>
      <c r="CJ183" s="31"/>
      <c r="CK183" s="32"/>
      <c r="CL183" s="31"/>
      <c r="CM183" s="32"/>
      <c r="CN183" s="31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1"/>
    </row>
    <row r="184"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2"/>
      <c r="CH184" s="31"/>
      <c r="CI184" s="32"/>
      <c r="CJ184" s="31"/>
      <c r="CK184" s="32"/>
      <c r="CL184" s="31"/>
      <c r="CM184" s="32"/>
      <c r="CN184" s="31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1"/>
    </row>
    <row r="185"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2"/>
      <c r="CH185" s="31"/>
      <c r="CI185" s="32"/>
      <c r="CJ185" s="31"/>
      <c r="CK185" s="32"/>
      <c r="CL185" s="31"/>
      <c r="CM185" s="32"/>
      <c r="CN185" s="31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1"/>
    </row>
    <row r="186"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2"/>
      <c r="CH186" s="31"/>
      <c r="CI186" s="32"/>
      <c r="CJ186" s="31"/>
      <c r="CK186" s="32"/>
      <c r="CL186" s="31"/>
      <c r="CM186" s="32"/>
      <c r="CN186" s="31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1"/>
    </row>
    <row r="187"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2"/>
      <c r="CH187" s="31"/>
      <c r="CI187" s="32"/>
      <c r="CJ187" s="31"/>
      <c r="CK187" s="32"/>
      <c r="CL187" s="31"/>
      <c r="CM187" s="32"/>
      <c r="CN187" s="31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1"/>
    </row>
    <row r="188"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2"/>
      <c r="CH188" s="31"/>
      <c r="CI188" s="32"/>
      <c r="CJ188" s="31"/>
      <c r="CK188" s="32"/>
      <c r="CL188" s="31"/>
      <c r="CM188" s="32"/>
      <c r="CN188" s="31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1"/>
    </row>
    <row r="189"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2"/>
      <c r="CH189" s="31"/>
      <c r="CI189" s="32"/>
      <c r="CJ189" s="31"/>
      <c r="CK189" s="32"/>
      <c r="CL189" s="31"/>
      <c r="CM189" s="32"/>
      <c r="CN189" s="31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1"/>
    </row>
    <row r="190"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2"/>
      <c r="CH190" s="31"/>
      <c r="CI190" s="32"/>
      <c r="CJ190" s="31"/>
      <c r="CK190" s="32"/>
      <c r="CL190" s="31"/>
      <c r="CM190" s="32"/>
      <c r="CN190" s="31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1"/>
    </row>
    <row r="191"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2"/>
      <c r="CH191" s="31"/>
      <c r="CI191" s="32"/>
      <c r="CJ191" s="31"/>
      <c r="CK191" s="32"/>
      <c r="CL191" s="31"/>
      <c r="CM191" s="32"/>
      <c r="CN191" s="31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1"/>
    </row>
    <row r="192"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2"/>
      <c r="CH192" s="31"/>
      <c r="CI192" s="32"/>
      <c r="CJ192" s="31"/>
      <c r="CK192" s="32"/>
      <c r="CL192" s="31"/>
      <c r="CM192" s="32"/>
      <c r="CN192" s="31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1"/>
    </row>
    <row r="193"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2"/>
      <c r="CH193" s="31"/>
      <c r="CI193" s="32"/>
      <c r="CJ193" s="31"/>
      <c r="CK193" s="32"/>
      <c r="CL193" s="31"/>
      <c r="CM193" s="32"/>
      <c r="CN193" s="31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1"/>
    </row>
    <row r="194"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2"/>
      <c r="CH194" s="31"/>
      <c r="CI194" s="32"/>
      <c r="CJ194" s="31"/>
      <c r="CK194" s="32"/>
      <c r="CL194" s="31"/>
      <c r="CM194" s="32"/>
      <c r="CN194" s="31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1"/>
    </row>
    <row r="195"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2"/>
      <c r="CH195" s="31"/>
      <c r="CI195" s="32"/>
      <c r="CJ195" s="31"/>
      <c r="CK195" s="32"/>
      <c r="CL195" s="31"/>
      <c r="CM195" s="32"/>
      <c r="CN195" s="31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1"/>
    </row>
    <row r="196"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2"/>
      <c r="CH196" s="31"/>
      <c r="CI196" s="32"/>
      <c r="CJ196" s="31"/>
      <c r="CK196" s="32"/>
      <c r="CL196" s="31"/>
      <c r="CM196" s="32"/>
      <c r="CN196" s="31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1"/>
    </row>
    <row r="197"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2"/>
      <c r="CH197" s="31"/>
      <c r="CI197" s="32"/>
      <c r="CJ197" s="31"/>
      <c r="CK197" s="32"/>
      <c r="CL197" s="31"/>
      <c r="CM197" s="32"/>
      <c r="CN197" s="31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1"/>
    </row>
    <row r="198"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2"/>
      <c r="CH198" s="31"/>
      <c r="CI198" s="32"/>
      <c r="CJ198" s="31"/>
      <c r="CK198" s="32"/>
      <c r="CL198" s="31"/>
      <c r="CM198" s="32"/>
      <c r="CN198" s="31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1"/>
    </row>
    <row r="199"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2"/>
      <c r="CH199" s="31"/>
      <c r="CI199" s="32"/>
      <c r="CJ199" s="31"/>
      <c r="CK199" s="32"/>
      <c r="CL199" s="31"/>
      <c r="CM199" s="32"/>
      <c r="CN199" s="31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1"/>
    </row>
    <row r="200"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2"/>
      <c r="CH200" s="31"/>
      <c r="CI200" s="32"/>
      <c r="CJ200" s="31"/>
      <c r="CK200" s="32"/>
      <c r="CL200" s="31"/>
      <c r="CM200" s="32"/>
      <c r="CN200" s="31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1"/>
    </row>
    <row r="201"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2"/>
      <c r="CH201" s="31"/>
      <c r="CI201" s="32"/>
      <c r="CJ201" s="31"/>
      <c r="CK201" s="32"/>
      <c r="CL201" s="31"/>
      <c r="CM201" s="32"/>
      <c r="CN201" s="31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1"/>
    </row>
    <row r="202"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2"/>
      <c r="CH202" s="31"/>
      <c r="CI202" s="32"/>
      <c r="CJ202" s="31"/>
      <c r="CK202" s="32"/>
      <c r="CL202" s="31"/>
      <c r="CM202" s="32"/>
      <c r="CN202" s="31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1"/>
    </row>
    <row r="203"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2"/>
      <c r="CH203" s="31"/>
      <c r="CI203" s="32"/>
      <c r="CJ203" s="31"/>
      <c r="CK203" s="32"/>
      <c r="CL203" s="31"/>
      <c r="CM203" s="32"/>
      <c r="CN203" s="31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1"/>
    </row>
    <row r="204"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2"/>
      <c r="CH204" s="31"/>
      <c r="CI204" s="32"/>
      <c r="CJ204" s="31"/>
      <c r="CK204" s="32"/>
      <c r="CL204" s="31"/>
      <c r="CM204" s="32"/>
      <c r="CN204" s="31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1"/>
    </row>
    <row r="205"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2"/>
      <c r="CH205" s="31"/>
      <c r="CI205" s="32"/>
      <c r="CJ205" s="31"/>
      <c r="CK205" s="32"/>
      <c r="CL205" s="31"/>
      <c r="CM205" s="32"/>
      <c r="CN205" s="31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1"/>
    </row>
    <row r="206"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2"/>
      <c r="CH206" s="31"/>
      <c r="CI206" s="32"/>
      <c r="CJ206" s="31"/>
      <c r="CK206" s="32"/>
      <c r="CL206" s="31"/>
      <c r="CM206" s="32"/>
      <c r="CN206" s="31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1"/>
    </row>
    <row r="207"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2"/>
      <c r="CH207" s="31"/>
      <c r="CI207" s="32"/>
      <c r="CJ207" s="31"/>
      <c r="CK207" s="32"/>
      <c r="CL207" s="31"/>
      <c r="CM207" s="32"/>
      <c r="CN207" s="31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1"/>
    </row>
    <row r="208"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2"/>
      <c r="CH208" s="31"/>
      <c r="CI208" s="32"/>
      <c r="CJ208" s="31"/>
      <c r="CK208" s="32"/>
      <c r="CL208" s="31"/>
      <c r="CM208" s="32"/>
      <c r="CN208" s="31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1"/>
    </row>
    <row r="209"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2"/>
      <c r="CH209" s="31"/>
      <c r="CI209" s="32"/>
      <c r="CJ209" s="31"/>
      <c r="CK209" s="32"/>
      <c r="CL209" s="31"/>
      <c r="CM209" s="32"/>
      <c r="CN209" s="31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1"/>
    </row>
    <row r="210"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2"/>
      <c r="CH210" s="31"/>
      <c r="CI210" s="32"/>
      <c r="CJ210" s="31"/>
      <c r="CK210" s="32"/>
      <c r="CL210" s="31"/>
      <c r="CM210" s="32"/>
      <c r="CN210" s="31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1"/>
    </row>
    <row r="211"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2"/>
      <c r="CH211" s="31"/>
      <c r="CI211" s="32"/>
      <c r="CJ211" s="31"/>
      <c r="CK211" s="32"/>
      <c r="CL211" s="31"/>
      <c r="CM211" s="32"/>
      <c r="CN211" s="31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1"/>
    </row>
    <row r="212"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2"/>
      <c r="CH212" s="31"/>
      <c r="CI212" s="32"/>
      <c r="CJ212" s="31"/>
      <c r="CK212" s="32"/>
      <c r="CL212" s="31"/>
      <c r="CM212" s="32"/>
      <c r="CN212" s="31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1"/>
    </row>
    <row r="213"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2"/>
      <c r="CH213" s="31"/>
      <c r="CI213" s="32"/>
      <c r="CJ213" s="31"/>
      <c r="CK213" s="32"/>
      <c r="CL213" s="31"/>
      <c r="CM213" s="32"/>
      <c r="CN213" s="31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1"/>
    </row>
    <row r="214"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2"/>
      <c r="CH214" s="31"/>
      <c r="CI214" s="32"/>
      <c r="CJ214" s="31"/>
      <c r="CK214" s="32"/>
      <c r="CL214" s="31"/>
      <c r="CM214" s="32"/>
      <c r="CN214" s="31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1"/>
    </row>
    <row r="215"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2"/>
      <c r="CH215" s="31"/>
      <c r="CI215" s="32"/>
      <c r="CJ215" s="31"/>
      <c r="CK215" s="32"/>
      <c r="CL215" s="31"/>
      <c r="CM215" s="32"/>
      <c r="CN215" s="31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1"/>
    </row>
    <row r="216"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2"/>
      <c r="CH216" s="31"/>
      <c r="CI216" s="32"/>
      <c r="CJ216" s="31"/>
      <c r="CK216" s="32"/>
      <c r="CL216" s="31"/>
      <c r="CM216" s="32"/>
      <c r="CN216" s="31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1"/>
    </row>
    <row r="217"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2"/>
      <c r="CH217" s="31"/>
      <c r="CI217" s="32"/>
      <c r="CJ217" s="31"/>
      <c r="CK217" s="32"/>
      <c r="CL217" s="31"/>
      <c r="CM217" s="32"/>
      <c r="CN217" s="31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1"/>
    </row>
    <row r="218"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2"/>
      <c r="CH218" s="31"/>
      <c r="CI218" s="32"/>
      <c r="CJ218" s="31"/>
      <c r="CK218" s="32"/>
      <c r="CL218" s="31"/>
      <c r="CM218" s="32"/>
      <c r="CN218" s="31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1"/>
    </row>
    <row r="219"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2"/>
      <c r="CH219" s="31"/>
      <c r="CI219" s="32"/>
      <c r="CJ219" s="31"/>
      <c r="CK219" s="32"/>
      <c r="CL219" s="31"/>
      <c r="CM219" s="32"/>
      <c r="CN219" s="31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1"/>
    </row>
    <row r="220"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2"/>
      <c r="CH220" s="31"/>
      <c r="CI220" s="32"/>
      <c r="CJ220" s="31"/>
      <c r="CK220" s="32"/>
      <c r="CL220" s="31"/>
      <c r="CM220" s="32"/>
      <c r="CN220" s="31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1"/>
    </row>
    <row r="221"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2"/>
      <c r="CH221" s="31"/>
      <c r="CI221" s="32"/>
      <c r="CJ221" s="31"/>
      <c r="CK221" s="32"/>
      <c r="CL221" s="31"/>
      <c r="CM221" s="32"/>
      <c r="CN221" s="31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1"/>
    </row>
    <row r="222"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2"/>
      <c r="CH222" s="31"/>
      <c r="CI222" s="32"/>
      <c r="CJ222" s="31"/>
      <c r="CK222" s="32"/>
      <c r="CL222" s="31"/>
      <c r="CM222" s="32"/>
      <c r="CN222" s="31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1"/>
    </row>
    <row r="223"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2"/>
      <c r="CH223" s="31"/>
      <c r="CI223" s="32"/>
      <c r="CJ223" s="31"/>
      <c r="CK223" s="32"/>
      <c r="CL223" s="31"/>
      <c r="CM223" s="32"/>
      <c r="CN223" s="31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1"/>
    </row>
    <row r="224"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2"/>
      <c r="CH224" s="31"/>
      <c r="CI224" s="32"/>
      <c r="CJ224" s="31"/>
      <c r="CK224" s="32"/>
      <c r="CL224" s="31"/>
      <c r="CM224" s="32"/>
      <c r="CN224" s="31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1"/>
    </row>
    <row r="225"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2"/>
      <c r="CH225" s="31"/>
      <c r="CI225" s="32"/>
      <c r="CJ225" s="31"/>
      <c r="CK225" s="32"/>
      <c r="CL225" s="31"/>
      <c r="CM225" s="32"/>
      <c r="CN225" s="31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1"/>
    </row>
    <row r="226"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2"/>
      <c r="CH226" s="31"/>
      <c r="CI226" s="32"/>
      <c r="CJ226" s="31"/>
      <c r="CK226" s="32"/>
      <c r="CL226" s="31"/>
      <c r="CM226" s="32"/>
      <c r="CN226" s="31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1"/>
    </row>
    <row r="227"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2"/>
      <c r="CH227" s="31"/>
      <c r="CI227" s="32"/>
      <c r="CJ227" s="31"/>
      <c r="CK227" s="32"/>
      <c r="CL227" s="31"/>
      <c r="CM227" s="32"/>
      <c r="CN227" s="31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1"/>
    </row>
    <row r="228"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2"/>
      <c r="CH228" s="31"/>
      <c r="CI228" s="32"/>
      <c r="CJ228" s="31"/>
      <c r="CK228" s="32"/>
      <c r="CL228" s="31"/>
      <c r="CM228" s="32"/>
      <c r="CN228" s="31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1"/>
    </row>
    <row r="229"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2"/>
      <c r="CH229" s="31"/>
      <c r="CI229" s="32"/>
      <c r="CJ229" s="31"/>
      <c r="CK229" s="32"/>
      <c r="CL229" s="31"/>
      <c r="CM229" s="32"/>
      <c r="CN229" s="31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1"/>
    </row>
    <row r="230"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2"/>
      <c r="CH230" s="31"/>
      <c r="CI230" s="32"/>
      <c r="CJ230" s="31"/>
      <c r="CK230" s="32"/>
      <c r="CL230" s="31"/>
      <c r="CM230" s="32"/>
      <c r="CN230" s="31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1"/>
    </row>
    <row r="231"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2"/>
      <c r="CH231" s="31"/>
      <c r="CI231" s="32"/>
      <c r="CJ231" s="31"/>
      <c r="CK231" s="32"/>
      <c r="CL231" s="31"/>
      <c r="CM231" s="32"/>
      <c r="CN231" s="31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1"/>
    </row>
    <row r="232"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2"/>
      <c r="CH232" s="31"/>
      <c r="CI232" s="32"/>
      <c r="CJ232" s="31"/>
      <c r="CK232" s="32"/>
      <c r="CL232" s="31"/>
      <c r="CM232" s="32"/>
      <c r="CN232" s="31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1"/>
    </row>
    <row r="233"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2"/>
      <c r="CH233" s="31"/>
      <c r="CI233" s="32"/>
      <c r="CJ233" s="31"/>
      <c r="CK233" s="32"/>
      <c r="CL233" s="31"/>
      <c r="CM233" s="32"/>
      <c r="CN233" s="31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1"/>
    </row>
    <row r="234"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2"/>
      <c r="CH234" s="31"/>
      <c r="CI234" s="32"/>
      <c r="CJ234" s="31"/>
      <c r="CK234" s="32"/>
      <c r="CL234" s="31"/>
      <c r="CM234" s="32"/>
      <c r="CN234" s="31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1"/>
    </row>
    <row r="235"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2"/>
      <c r="CH235" s="31"/>
      <c r="CI235" s="32"/>
      <c r="CJ235" s="31"/>
      <c r="CK235" s="32"/>
      <c r="CL235" s="31"/>
      <c r="CM235" s="32"/>
      <c r="CN235" s="31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1"/>
    </row>
    <row r="236"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2"/>
      <c r="CH236" s="31"/>
      <c r="CI236" s="32"/>
      <c r="CJ236" s="31"/>
      <c r="CK236" s="32"/>
      <c r="CL236" s="31"/>
      <c r="CM236" s="32"/>
      <c r="CN236" s="31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1"/>
    </row>
    <row r="237"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2"/>
      <c r="CH237" s="31"/>
      <c r="CI237" s="32"/>
      <c r="CJ237" s="31"/>
      <c r="CK237" s="32"/>
      <c r="CL237" s="31"/>
      <c r="CM237" s="32"/>
      <c r="CN237" s="31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1"/>
    </row>
    <row r="238"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2"/>
      <c r="CH238" s="31"/>
      <c r="CI238" s="32"/>
      <c r="CJ238" s="31"/>
      <c r="CK238" s="32"/>
      <c r="CL238" s="31"/>
      <c r="CM238" s="32"/>
      <c r="CN238" s="31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1"/>
    </row>
    <row r="239"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2"/>
      <c r="CH239" s="31"/>
      <c r="CI239" s="32"/>
      <c r="CJ239" s="31"/>
      <c r="CK239" s="32"/>
      <c r="CL239" s="31"/>
      <c r="CM239" s="32"/>
      <c r="CN239" s="31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1"/>
    </row>
    <row r="240"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2"/>
      <c r="CH240" s="31"/>
      <c r="CI240" s="32"/>
      <c r="CJ240" s="31"/>
      <c r="CK240" s="32"/>
      <c r="CL240" s="31"/>
      <c r="CM240" s="32"/>
      <c r="CN240" s="31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1"/>
    </row>
    <row r="241"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2"/>
      <c r="CH241" s="31"/>
      <c r="CI241" s="32"/>
      <c r="CJ241" s="31"/>
      <c r="CK241" s="32"/>
      <c r="CL241" s="31"/>
      <c r="CM241" s="32"/>
      <c r="CN241" s="31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1"/>
    </row>
    <row r="242"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2"/>
      <c r="CH242" s="31"/>
      <c r="CI242" s="32"/>
      <c r="CJ242" s="31"/>
      <c r="CK242" s="32"/>
      <c r="CL242" s="31"/>
      <c r="CM242" s="32"/>
      <c r="CN242" s="31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1"/>
    </row>
    <row r="243"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2"/>
      <c r="CH243" s="31"/>
      <c r="CI243" s="32"/>
      <c r="CJ243" s="31"/>
      <c r="CK243" s="32"/>
      <c r="CL243" s="31"/>
      <c r="CM243" s="32"/>
      <c r="CN243" s="31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1"/>
    </row>
    <row r="244"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2"/>
      <c r="CH244" s="31"/>
      <c r="CI244" s="32"/>
      <c r="CJ244" s="31"/>
      <c r="CK244" s="32"/>
      <c r="CL244" s="31"/>
      <c r="CM244" s="32"/>
      <c r="CN244" s="31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1"/>
    </row>
    <row r="245"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2"/>
      <c r="CH245" s="31"/>
      <c r="CI245" s="32"/>
      <c r="CJ245" s="31"/>
      <c r="CK245" s="32"/>
      <c r="CL245" s="31"/>
      <c r="CM245" s="32"/>
      <c r="CN245" s="31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1"/>
    </row>
    <row r="246"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2"/>
      <c r="CH246" s="31"/>
      <c r="CI246" s="32"/>
      <c r="CJ246" s="31"/>
      <c r="CK246" s="32"/>
      <c r="CL246" s="31"/>
      <c r="CM246" s="32"/>
      <c r="CN246" s="31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1"/>
    </row>
    <row r="247"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2"/>
      <c r="CH247" s="31"/>
      <c r="CI247" s="32"/>
      <c r="CJ247" s="31"/>
      <c r="CK247" s="32"/>
      <c r="CL247" s="31"/>
      <c r="CM247" s="32"/>
      <c r="CN247" s="31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1"/>
    </row>
    <row r="248"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2"/>
      <c r="CH248" s="31"/>
      <c r="CI248" s="32"/>
      <c r="CJ248" s="31"/>
      <c r="CK248" s="32"/>
      <c r="CL248" s="31"/>
      <c r="CM248" s="32"/>
      <c r="CN248" s="31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1"/>
    </row>
    <row r="249"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2"/>
      <c r="CH249" s="31"/>
      <c r="CI249" s="32"/>
      <c r="CJ249" s="31"/>
      <c r="CK249" s="32"/>
      <c r="CL249" s="31"/>
      <c r="CM249" s="32"/>
      <c r="CN249" s="31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1"/>
    </row>
    <row r="250"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2"/>
      <c r="CH250" s="31"/>
      <c r="CI250" s="32"/>
      <c r="CJ250" s="31"/>
      <c r="CK250" s="32"/>
      <c r="CL250" s="31"/>
      <c r="CM250" s="32"/>
      <c r="CN250" s="31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1"/>
    </row>
    <row r="251"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2"/>
      <c r="CH251" s="31"/>
      <c r="CI251" s="32"/>
      <c r="CJ251" s="31"/>
      <c r="CK251" s="32"/>
      <c r="CL251" s="31"/>
      <c r="CM251" s="32"/>
      <c r="CN251" s="31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1"/>
    </row>
    <row r="252"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2"/>
      <c r="CH252" s="31"/>
      <c r="CI252" s="32"/>
      <c r="CJ252" s="31"/>
      <c r="CK252" s="32"/>
      <c r="CL252" s="31"/>
      <c r="CM252" s="32"/>
      <c r="CN252" s="31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1"/>
    </row>
    <row r="253"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2"/>
      <c r="CH253" s="31"/>
      <c r="CI253" s="32"/>
      <c r="CJ253" s="31"/>
      <c r="CK253" s="32"/>
      <c r="CL253" s="31"/>
      <c r="CM253" s="32"/>
      <c r="CN253" s="31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1"/>
    </row>
    <row r="254"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2"/>
      <c r="CH254" s="31"/>
      <c r="CI254" s="32"/>
      <c r="CJ254" s="31"/>
      <c r="CK254" s="32"/>
      <c r="CL254" s="31"/>
      <c r="CM254" s="32"/>
      <c r="CN254" s="31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1"/>
    </row>
    <row r="255"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2"/>
      <c r="CH255" s="31"/>
      <c r="CI255" s="32"/>
      <c r="CJ255" s="31"/>
      <c r="CK255" s="32"/>
      <c r="CL255" s="31"/>
      <c r="CM255" s="32"/>
      <c r="CN255" s="31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1"/>
    </row>
    <row r="256"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2"/>
      <c r="CH256" s="31"/>
      <c r="CI256" s="32"/>
      <c r="CJ256" s="31"/>
      <c r="CK256" s="32"/>
      <c r="CL256" s="31"/>
      <c r="CM256" s="32"/>
      <c r="CN256" s="31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1"/>
    </row>
    <row r="257"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2"/>
      <c r="CH257" s="31"/>
      <c r="CI257" s="32"/>
      <c r="CJ257" s="31"/>
      <c r="CK257" s="32"/>
      <c r="CL257" s="31"/>
      <c r="CM257" s="32"/>
      <c r="CN257" s="31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1"/>
    </row>
    <row r="258"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2"/>
      <c r="CH258" s="31"/>
      <c r="CI258" s="32"/>
      <c r="CJ258" s="31"/>
      <c r="CK258" s="32"/>
      <c r="CL258" s="31"/>
      <c r="CM258" s="32"/>
      <c r="CN258" s="31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1"/>
    </row>
    <row r="259"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2"/>
      <c r="CH259" s="31"/>
      <c r="CI259" s="32"/>
      <c r="CJ259" s="31"/>
      <c r="CK259" s="32"/>
      <c r="CL259" s="31"/>
      <c r="CM259" s="32"/>
      <c r="CN259" s="31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1"/>
    </row>
    <row r="260"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2"/>
      <c r="CH260" s="31"/>
      <c r="CI260" s="32"/>
      <c r="CJ260" s="31"/>
      <c r="CK260" s="32"/>
      <c r="CL260" s="31"/>
      <c r="CM260" s="32"/>
      <c r="CN260" s="31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1"/>
    </row>
    <row r="261"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2"/>
      <c r="CH261" s="31"/>
      <c r="CI261" s="32"/>
      <c r="CJ261" s="31"/>
      <c r="CK261" s="32"/>
      <c r="CL261" s="31"/>
      <c r="CM261" s="32"/>
      <c r="CN261" s="31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1"/>
    </row>
    <row r="262"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2"/>
      <c r="CH262" s="31"/>
      <c r="CI262" s="32"/>
      <c r="CJ262" s="31"/>
      <c r="CK262" s="32"/>
      <c r="CL262" s="31"/>
      <c r="CM262" s="32"/>
      <c r="CN262" s="31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1"/>
    </row>
    <row r="263"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2"/>
      <c r="CH263" s="31"/>
      <c r="CI263" s="32"/>
      <c r="CJ263" s="31"/>
      <c r="CK263" s="32"/>
      <c r="CL263" s="31"/>
      <c r="CM263" s="32"/>
      <c r="CN263" s="31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1"/>
    </row>
    <row r="264"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2"/>
      <c r="CH264" s="31"/>
      <c r="CI264" s="32"/>
      <c r="CJ264" s="31"/>
      <c r="CK264" s="32"/>
      <c r="CL264" s="31"/>
      <c r="CM264" s="32"/>
      <c r="CN264" s="31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1"/>
    </row>
    <row r="265"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2"/>
      <c r="CH265" s="31"/>
      <c r="CI265" s="32"/>
      <c r="CJ265" s="31"/>
      <c r="CK265" s="32"/>
      <c r="CL265" s="31"/>
      <c r="CM265" s="32"/>
      <c r="CN265" s="31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1"/>
    </row>
    <row r="266"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2"/>
      <c r="CH266" s="31"/>
      <c r="CI266" s="32"/>
      <c r="CJ266" s="31"/>
      <c r="CK266" s="32"/>
      <c r="CL266" s="31"/>
      <c r="CM266" s="32"/>
      <c r="CN266" s="31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1"/>
    </row>
    <row r="267"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2"/>
      <c r="CH267" s="31"/>
      <c r="CI267" s="32"/>
      <c r="CJ267" s="31"/>
      <c r="CK267" s="32"/>
      <c r="CL267" s="31"/>
      <c r="CM267" s="32"/>
      <c r="CN267" s="31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1"/>
    </row>
    <row r="268"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2"/>
      <c r="CH268" s="31"/>
      <c r="CI268" s="32"/>
      <c r="CJ268" s="31"/>
      <c r="CK268" s="32"/>
      <c r="CL268" s="31"/>
      <c r="CM268" s="32"/>
      <c r="CN268" s="31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1"/>
    </row>
    <row r="269"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2"/>
      <c r="CH269" s="31"/>
      <c r="CI269" s="32"/>
      <c r="CJ269" s="31"/>
      <c r="CK269" s="32"/>
      <c r="CL269" s="31"/>
      <c r="CM269" s="32"/>
      <c r="CN269" s="31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1"/>
    </row>
    <row r="270"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2"/>
      <c r="CH270" s="31"/>
      <c r="CI270" s="32"/>
      <c r="CJ270" s="31"/>
      <c r="CK270" s="32"/>
      <c r="CL270" s="31"/>
      <c r="CM270" s="32"/>
      <c r="CN270" s="31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1"/>
    </row>
    <row r="271"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2"/>
      <c r="CH271" s="31"/>
      <c r="CI271" s="32"/>
      <c r="CJ271" s="31"/>
      <c r="CK271" s="32"/>
      <c r="CL271" s="31"/>
      <c r="CM271" s="32"/>
      <c r="CN271" s="31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1"/>
    </row>
    <row r="272"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2"/>
      <c r="CH272" s="31"/>
      <c r="CI272" s="32"/>
      <c r="CJ272" s="31"/>
      <c r="CK272" s="32"/>
      <c r="CL272" s="31"/>
      <c r="CM272" s="32"/>
      <c r="CN272" s="31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1"/>
    </row>
    <row r="273"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2"/>
      <c r="CH273" s="31"/>
      <c r="CI273" s="32"/>
      <c r="CJ273" s="31"/>
      <c r="CK273" s="32"/>
      <c r="CL273" s="31"/>
      <c r="CM273" s="32"/>
      <c r="CN273" s="31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1"/>
    </row>
    <row r="274"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2"/>
      <c r="CH274" s="31"/>
      <c r="CI274" s="32"/>
      <c r="CJ274" s="31"/>
      <c r="CK274" s="32"/>
      <c r="CL274" s="31"/>
      <c r="CM274" s="32"/>
      <c r="CN274" s="31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1"/>
    </row>
    <row r="275"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2"/>
      <c r="CH275" s="31"/>
      <c r="CI275" s="32"/>
      <c r="CJ275" s="31"/>
      <c r="CK275" s="32"/>
      <c r="CL275" s="31"/>
      <c r="CM275" s="32"/>
      <c r="CN275" s="31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1"/>
    </row>
    <row r="276"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2"/>
      <c r="CH276" s="31"/>
      <c r="CI276" s="32"/>
      <c r="CJ276" s="31"/>
      <c r="CK276" s="32"/>
      <c r="CL276" s="31"/>
      <c r="CM276" s="32"/>
      <c r="CN276" s="31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1"/>
    </row>
    <row r="277"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2"/>
      <c r="CH277" s="31"/>
      <c r="CI277" s="32"/>
      <c r="CJ277" s="31"/>
      <c r="CK277" s="32"/>
      <c r="CL277" s="31"/>
      <c r="CM277" s="32"/>
      <c r="CN277" s="31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1"/>
    </row>
    <row r="278"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2"/>
      <c r="CH278" s="31"/>
      <c r="CI278" s="32"/>
      <c r="CJ278" s="31"/>
      <c r="CK278" s="32"/>
      <c r="CL278" s="31"/>
      <c r="CM278" s="32"/>
      <c r="CN278" s="31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1"/>
    </row>
    <row r="279"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2"/>
      <c r="CH279" s="31"/>
      <c r="CI279" s="32"/>
      <c r="CJ279" s="31"/>
      <c r="CK279" s="32"/>
      <c r="CL279" s="31"/>
      <c r="CM279" s="32"/>
      <c r="CN279" s="31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1"/>
    </row>
    <row r="280"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2"/>
      <c r="CH280" s="31"/>
      <c r="CI280" s="32"/>
      <c r="CJ280" s="31"/>
      <c r="CK280" s="32"/>
      <c r="CL280" s="31"/>
      <c r="CM280" s="32"/>
      <c r="CN280" s="31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1"/>
    </row>
    <row r="281"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2"/>
      <c r="CH281" s="31"/>
      <c r="CI281" s="32"/>
      <c r="CJ281" s="31"/>
      <c r="CK281" s="32"/>
      <c r="CL281" s="31"/>
      <c r="CM281" s="32"/>
      <c r="CN281" s="31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1"/>
    </row>
    <row r="282"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2"/>
      <c r="CH282" s="31"/>
      <c r="CI282" s="32"/>
      <c r="CJ282" s="31"/>
      <c r="CK282" s="32"/>
      <c r="CL282" s="31"/>
      <c r="CM282" s="32"/>
      <c r="CN282" s="31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1"/>
    </row>
    <row r="283"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2"/>
      <c r="CH283" s="31"/>
      <c r="CI283" s="32"/>
      <c r="CJ283" s="31"/>
      <c r="CK283" s="32"/>
      <c r="CL283" s="31"/>
      <c r="CM283" s="32"/>
      <c r="CN283" s="31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1"/>
    </row>
    <row r="284"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2"/>
      <c r="CH284" s="31"/>
      <c r="CI284" s="32"/>
      <c r="CJ284" s="31"/>
      <c r="CK284" s="32"/>
      <c r="CL284" s="31"/>
      <c r="CM284" s="32"/>
      <c r="CN284" s="31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  <c r="DB284" s="32"/>
      <c r="DC284" s="32"/>
      <c r="DD284" s="32"/>
      <c r="DE284" s="32"/>
      <c r="DF284" s="32"/>
      <c r="DG284" s="32"/>
      <c r="DH284" s="32"/>
      <c r="DI284" s="32"/>
      <c r="DJ284" s="32"/>
      <c r="DK284" s="32"/>
      <c r="DL284" s="32"/>
      <c r="DM284" s="32"/>
      <c r="DN284" s="32"/>
      <c r="DO284" s="32"/>
      <c r="DP284" s="32"/>
      <c r="DQ284" s="32"/>
      <c r="DR284" s="32"/>
      <c r="DS284" s="32"/>
      <c r="DT284" s="32"/>
      <c r="DU284" s="32"/>
      <c r="DV284" s="32"/>
      <c r="DW284" s="32"/>
      <c r="DX284" s="32"/>
      <c r="DY284" s="32"/>
      <c r="DZ284" s="32"/>
      <c r="EA284" s="32"/>
      <c r="EB284" s="32"/>
      <c r="EC284" s="31"/>
    </row>
    <row r="285"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2"/>
      <c r="CH285" s="31"/>
      <c r="CI285" s="32"/>
      <c r="CJ285" s="31"/>
      <c r="CK285" s="32"/>
      <c r="CL285" s="31"/>
      <c r="CM285" s="32"/>
      <c r="CN285" s="31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2"/>
      <c r="DA285" s="32"/>
      <c r="DB285" s="32"/>
      <c r="DC285" s="32"/>
      <c r="DD285" s="32"/>
      <c r="DE285" s="32"/>
      <c r="DF285" s="32"/>
      <c r="DG285" s="32"/>
      <c r="DH285" s="32"/>
      <c r="DI285" s="32"/>
      <c r="DJ285" s="32"/>
      <c r="DK285" s="32"/>
      <c r="DL285" s="32"/>
      <c r="DM285" s="32"/>
      <c r="DN285" s="32"/>
      <c r="DO285" s="32"/>
      <c r="DP285" s="32"/>
      <c r="DQ285" s="32"/>
      <c r="DR285" s="32"/>
      <c r="DS285" s="32"/>
      <c r="DT285" s="32"/>
      <c r="DU285" s="32"/>
      <c r="DV285" s="32"/>
      <c r="DW285" s="32"/>
      <c r="DX285" s="32"/>
      <c r="DY285" s="32"/>
      <c r="DZ285" s="32"/>
      <c r="EA285" s="32"/>
      <c r="EB285" s="32"/>
      <c r="EC285" s="31"/>
    </row>
    <row r="286"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2"/>
      <c r="CH286" s="31"/>
      <c r="CI286" s="32"/>
      <c r="CJ286" s="31"/>
      <c r="CK286" s="32"/>
      <c r="CL286" s="31"/>
      <c r="CM286" s="32"/>
      <c r="CN286" s="31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2"/>
      <c r="DA286" s="32"/>
      <c r="DB286" s="32"/>
      <c r="DC286" s="32"/>
      <c r="DD286" s="32"/>
      <c r="DE286" s="32"/>
      <c r="DF286" s="32"/>
      <c r="DG286" s="32"/>
      <c r="DH286" s="32"/>
      <c r="DI286" s="32"/>
      <c r="DJ286" s="32"/>
      <c r="DK286" s="32"/>
      <c r="DL286" s="32"/>
      <c r="DM286" s="32"/>
      <c r="DN286" s="32"/>
      <c r="DO286" s="32"/>
      <c r="DP286" s="32"/>
      <c r="DQ286" s="32"/>
      <c r="DR286" s="32"/>
      <c r="DS286" s="32"/>
      <c r="DT286" s="32"/>
      <c r="DU286" s="32"/>
      <c r="DV286" s="32"/>
      <c r="DW286" s="32"/>
      <c r="DX286" s="32"/>
      <c r="DY286" s="32"/>
      <c r="DZ286" s="32"/>
      <c r="EA286" s="32"/>
      <c r="EB286" s="32"/>
      <c r="EC286" s="31"/>
    </row>
    <row r="287"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2"/>
      <c r="CH287" s="31"/>
      <c r="CI287" s="32"/>
      <c r="CJ287" s="31"/>
      <c r="CK287" s="32"/>
      <c r="CL287" s="31"/>
      <c r="CM287" s="32"/>
      <c r="CN287" s="31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2"/>
      <c r="DA287" s="32"/>
      <c r="DB287" s="32"/>
      <c r="DC287" s="32"/>
      <c r="DD287" s="32"/>
      <c r="DE287" s="32"/>
      <c r="DF287" s="32"/>
      <c r="DG287" s="32"/>
      <c r="DH287" s="32"/>
      <c r="DI287" s="32"/>
      <c r="DJ287" s="32"/>
      <c r="DK287" s="32"/>
      <c r="DL287" s="32"/>
      <c r="DM287" s="32"/>
      <c r="DN287" s="32"/>
      <c r="DO287" s="32"/>
      <c r="DP287" s="32"/>
      <c r="DQ287" s="32"/>
      <c r="DR287" s="32"/>
      <c r="DS287" s="32"/>
      <c r="DT287" s="32"/>
      <c r="DU287" s="32"/>
      <c r="DV287" s="32"/>
      <c r="DW287" s="32"/>
      <c r="DX287" s="32"/>
      <c r="DY287" s="32"/>
      <c r="DZ287" s="32"/>
      <c r="EA287" s="32"/>
      <c r="EB287" s="32"/>
      <c r="EC287" s="31"/>
    </row>
    <row r="288"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2"/>
      <c r="CH288" s="31"/>
      <c r="CI288" s="32"/>
      <c r="CJ288" s="31"/>
      <c r="CK288" s="32"/>
      <c r="CL288" s="31"/>
      <c r="CM288" s="32"/>
      <c r="CN288" s="31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  <c r="CZ288" s="32"/>
      <c r="DA288" s="32"/>
      <c r="DB288" s="32"/>
      <c r="DC288" s="32"/>
      <c r="DD288" s="32"/>
      <c r="DE288" s="32"/>
      <c r="DF288" s="32"/>
      <c r="DG288" s="32"/>
      <c r="DH288" s="32"/>
      <c r="DI288" s="32"/>
      <c r="DJ288" s="32"/>
      <c r="DK288" s="32"/>
      <c r="DL288" s="32"/>
      <c r="DM288" s="32"/>
      <c r="DN288" s="32"/>
      <c r="DO288" s="32"/>
      <c r="DP288" s="32"/>
      <c r="DQ288" s="32"/>
      <c r="DR288" s="32"/>
      <c r="DS288" s="32"/>
      <c r="DT288" s="32"/>
      <c r="DU288" s="32"/>
      <c r="DV288" s="32"/>
      <c r="DW288" s="32"/>
      <c r="DX288" s="32"/>
      <c r="DY288" s="32"/>
      <c r="DZ288" s="32"/>
      <c r="EA288" s="32"/>
      <c r="EB288" s="32"/>
      <c r="EC288" s="31"/>
    </row>
    <row r="289"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2"/>
      <c r="CH289" s="31"/>
      <c r="CI289" s="32"/>
      <c r="CJ289" s="31"/>
      <c r="CK289" s="32"/>
      <c r="CL289" s="31"/>
      <c r="CM289" s="32"/>
      <c r="CN289" s="31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32"/>
      <c r="DG289" s="32"/>
      <c r="DH289" s="32"/>
      <c r="DI289" s="32"/>
      <c r="DJ289" s="32"/>
      <c r="DK289" s="32"/>
      <c r="DL289" s="32"/>
      <c r="DM289" s="32"/>
      <c r="DN289" s="32"/>
      <c r="DO289" s="32"/>
      <c r="DP289" s="32"/>
      <c r="DQ289" s="32"/>
      <c r="DR289" s="32"/>
      <c r="DS289" s="32"/>
      <c r="DT289" s="32"/>
      <c r="DU289" s="32"/>
      <c r="DV289" s="32"/>
      <c r="DW289" s="32"/>
      <c r="DX289" s="32"/>
      <c r="DY289" s="32"/>
      <c r="DZ289" s="32"/>
      <c r="EA289" s="32"/>
      <c r="EB289" s="32"/>
      <c r="EC289" s="31"/>
    </row>
    <row r="290"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2"/>
      <c r="CH290" s="31"/>
      <c r="CI290" s="32"/>
      <c r="CJ290" s="31"/>
      <c r="CK290" s="32"/>
      <c r="CL290" s="31"/>
      <c r="CM290" s="32"/>
      <c r="CN290" s="31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  <c r="CZ290" s="32"/>
      <c r="DA290" s="32"/>
      <c r="DB290" s="32"/>
      <c r="DC290" s="32"/>
      <c r="DD290" s="32"/>
      <c r="DE290" s="32"/>
      <c r="DF290" s="32"/>
      <c r="DG290" s="32"/>
      <c r="DH290" s="32"/>
      <c r="DI290" s="32"/>
      <c r="DJ290" s="32"/>
      <c r="DK290" s="32"/>
      <c r="DL290" s="32"/>
      <c r="DM290" s="32"/>
      <c r="DN290" s="32"/>
      <c r="DO290" s="32"/>
      <c r="DP290" s="32"/>
      <c r="DQ290" s="32"/>
      <c r="DR290" s="32"/>
      <c r="DS290" s="32"/>
      <c r="DT290" s="32"/>
      <c r="DU290" s="32"/>
      <c r="DV290" s="32"/>
      <c r="DW290" s="32"/>
      <c r="DX290" s="32"/>
      <c r="DY290" s="32"/>
      <c r="DZ290" s="32"/>
      <c r="EA290" s="32"/>
      <c r="EB290" s="32"/>
      <c r="EC290" s="31"/>
    </row>
    <row r="291"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2"/>
      <c r="CH291" s="31"/>
      <c r="CI291" s="32"/>
      <c r="CJ291" s="31"/>
      <c r="CK291" s="32"/>
      <c r="CL291" s="31"/>
      <c r="CM291" s="32"/>
      <c r="CN291" s="31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  <c r="DZ291" s="32"/>
      <c r="EA291" s="32"/>
      <c r="EB291" s="32"/>
      <c r="EC291" s="31"/>
    </row>
    <row r="292"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2"/>
      <c r="CH292" s="31"/>
      <c r="CI292" s="32"/>
      <c r="CJ292" s="31"/>
      <c r="CK292" s="32"/>
      <c r="CL292" s="31"/>
      <c r="CM292" s="32"/>
      <c r="CN292" s="31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  <c r="DB292" s="32"/>
      <c r="DC292" s="32"/>
      <c r="DD292" s="32"/>
      <c r="DE292" s="32"/>
      <c r="DF292" s="32"/>
      <c r="DG292" s="32"/>
      <c r="DH292" s="32"/>
      <c r="DI292" s="32"/>
      <c r="DJ292" s="32"/>
      <c r="DK292" s="32"/>
      <c r="DL292" s="32"/>
      <c r="DM292" s="32"/>
      <c r="DN292" s="32"/>
      <c r="DO292" s="32"/>
      <c r="DP292" s="32"/>
      <c r="DQ292" s="32"/>
      <c r="DR292" s="32"/>
      <c r="DS292" s="32"/>
      <c r="DT292" s="32"/>
      <c r="DU292" s="32"/>
      <c r="DV292" s="32"/>
      <c r="DW292" s="32"/>
      <c r="DX292" s="32"/>
      <c r="DY292" s="32"/>
      <c r="DZ292" s="32"/>
      <c r="EA292" s="32"/>
      <c r="EB292" s="32"/>
      <c r="EC292" s="31"/>
    </row>
    <row r="293"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2"/>
      <c r="CH293" s="31"/>
      <c r="CI293" s="32"/>
      <c r="CJ293" s="31"/>
      <c r="CK293" s="32"/>
      <c r="CL293" s="31"/>
      <c r="CM293" s="32"/>
      <c r="CN293" s="31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  <c r="DB293" s="32"/>
      <c r="DC293" s="32"/>
      <c r="DD293" s="32"/>
      <c r="DE293" s="32"/>
      <c r="DF293" s="32"/>
      <c r="DG293" s="32"/>
      <c r="DH293" s="32"/>
      <c r="DI293" s="32"/>
      <c r="DJ293" s="32"/>
      <c r="DK293" s="32"/>
      <c r="DL293" s="32"/>
      <c r="DM293" s="32"/>
      <c r="DN293" s="32"/>
      <c r="DO293" s="32"/>
      <c r="DP293" s="32"/>
      <c r="DQ293" s="32"/>
      <c r="DR293" s="32"/>
      <c r="DS293" s="32"/>
      <c r="DT293" s="32"/>
      <c r="DU293" s="32"/>
      <c r="DV293" s="32"/>
      <c r="DW293" s="32"/>
      <c r="DX293" s="32"/>
      <c r="DY293" s="32"/>
      <c r="DZ293" s="32"/>
      <c r="EA293" s="32"/>
      <c r="EB293" s="32"/>
      <c r="EC293" s="31"/>
    </row>
    <row r="294"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2"/>
      <c r="CH294" s="31"/>
      <c r="CI294" s="32"/>
      <c r="CJ294" s="31"/>
      <c r="CK294" s="32"/>
      <c r="CL294" s="31"/>
      <c r="CM294" s="32"/>
      <c r="CN294" s="31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2"/>
      <c r="DA294" s="32"/>
      <c r="DB294" s="32"/>
      <c r="DC294" s="32"/>
      <c r="DD294" s="32"/>
      <c r="DE294" s="32"/>
      <c r="DF294" s="32"/>
      <c r="DG294" s="32"/>
      <c r="DH294" s="32"/>
      <c r="DI294" s="32"/>
      <c r="DJ294" s="32"/>
      <c r="DK294" s="32"/>
      <c r="DL294" s="32"/>
      <c r="DM294" s="32"/>
      <c r="DN294" s="32"/>
      <c r="DO294" s="32"/>
      <c r="DP294" s="32"/>
      <c r="DQ294" s="32"/>
      <c r="DR294" s="32"/>
      <c r="DS294" s="32"/>
      <c r="DT294" s="32"/>
      <c r="DU294" s="32"/>
      <c r="DV294" s="32"/>
      <c r="DW294" s="32"/>
      <c r="DX294" s="32"/>
      <c r="DY294" s="32"/>
      <c r="DZ294" s="32"/>
      <c r="EA294" s="32"/>
      <c r="EB294" s="32"/>
      <c r="EC294" s="31"/>
    </row>
    <row r="295"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2"/>
      <c r="CH295" s="31"/>
      <c r="CI295" s="32"/>
      <c r="CJ295" s="31"/>
      <c r="CK295" s="32"/>
      <c r="CL295" s="31"/>
      <c r="CM295" s="32"/>
      <c r="CN295" s="31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  <c r="DT295" s="32"/>
      <c r="DU295" s="32"/>
      <c r="DV295" s="32"/>
      <c r="DW295" s="32"/>
      <c r="DX295" s="32"/>
      <c r="DY295" s="32"/>
      <c r="DZ295" s="32"/>
      <c r="EA295" s="32"/>
      <c r="EB295" s="32"/>
      <c r="EC295" s="31"/>
    </row>
    <row r="296"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2"/>
      <c r="CH296" s="31"/>
      <c r="CI296" s="32"/>
      <c r="CJ296" s="31"/>
      <c r="CK296" s="32"/>
      <c r="CL296" s="31"/>
      <c r="CM296" s="32"/>
      <c r="CN296" s="31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2"/>
      <c r="DA296" s="32"/>
      <c r="DB296" s="32"/>
      <c r="DC296" s="32"/>
      <c r="DD296" s="32"/>
      <c r="DE296" s="32"/>
      <c r="DF296" s="32"/>
      <c r="DG296" s="32"/>
      <c r="DH296" s="32"/>
      <c r="DI296" s="32"/>
      <c r="DJ296" s="32"/>
      <c r="DK296" s="32"/>
      <c r="DL296" s="32"/>
      <c r="DM296" s="32"/>
      <c r="DN296" s="32"/>
      <c r="DO296" s="32"/>
      <c r="DP296" s="32"/>
      <c r="DQ296" s="32"/>
      <c r="DR296" s="32"/>
      <c r="DS296" s="32"/>
      <c r="DT296" s="32"/>
      <c r="DU296" s="32"/>
      <c r="DV296" s="32"/>
      <c r="DW296" s="32"/>
      <c r="DX296" s="32"/>
      <c r="DY296" s="32"/>
      <c r="DZ296" s="32"/>
      <c r="EA296" s="32"/>
      <c r="EB296" s="32"/>
      <c r="EC296" s="31"/>
    </row>
    <row r="297"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2"/>
      <c r="CH297" s="31"/>
      <c r="CI297" s="32"/>
      <c r="CJ297" s="31"/>
      <c r="CK297" s="32"/>
      <c r="CL297" s="31"/>
      <c r="CM297" s="32"/>
      <c r="CN297" s="31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2"/>
      <c r="DA297" s="32"/>
      <c r="DB297" s="32"/>
      <c r="DC297" s="32"/>
      <c r="DD297" s="32"/>
      <c r="DE297" s="32"/>
      <c r="DF297" s="32"/>
      <c r="DG297" s="32"/>
      <c r="DH297" s="32"/>
      <c r="DI297" s="32"/>
      <c r="DJ297" s="32"/>
      <c r="DK297" s="32"/>
      <c r="DL297" s="32"/>
      <c r="DM297" s="32"/>
      <c r="DN297" s="32"/>
      <c r="DO297" s="32"/>
      <c r="DP297" s="32"/>
      <c r="DQ297" s="32"/>
      <c r="DR297" s="32"/>
      <c r="DS297" s="32"/>
      <c r="DT297" s="32"/>
      <c r="DU297" s="32"/>
      <c r="DV297" s="32"/>
      <c r="DW297" s="32"/>
      <c r="DX297" s="32"/>
      <c r="DY297" s="32"/>
      <c r="DZ297" s="32"/>
      <c r="EA297" s="32"/>
      <c r="EB297" s="32"/>
      <c r="EC297" s="31"/>
    </row>
    <row r="298"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2"/>
      <c r="CH298" s="31"/>
      <c r="CI298" s="32"/>
      <c r="CJ298" s="31"/>
      <c r="CK298" s="32"/>
      <c r="CL298" s="31"/>
      <c r="CM298" s="32"/>
      <c r="CN298" s="31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32"/>
      <c r="DQ298" s="32"/>
      <c r="DR298" s="32"/>
      <c r="DS298" s="32"/>
      <c r="DT298" s="32"/>
      <c r="DU298" s="32"/>
      <c r="DV298" s="32"/>
      <c r="DW298" s="32"/>
      <c r="DX298" s="32"/>
      <c r="DY298" s="32"/>
      <c r="DZ298" s="32"/>
      <c r="EA298" s="32"/>
      <c r="EB298" s="32"/>
      <c r="EC298" s="31"/>
    </row>
    <row r="299"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2"/>
      <c r="CH299" s="31"/>
      <c r="CI299" s="32"/>
      <c r="CJ299" s="31"/>
      <c r="CK299" s="32"/>
      <c r="CL299" s="31"/>
      <c r="CM299" s="32"/>
      <c r="CN299" s="31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2"/>
      <c r="DA299" s="32"/>
      <c r="DB299" s="32"/>
      <c r="DC299" s="32"/>
      <c r="DD299" s="32"/>
      <c r="DE299" s="32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  <c r="DZ299" s="32"/>
      <c r="EA299" s="32"/>
      <c r="EB299" s="32"/>
      <c r="EC299" s="31"/>
    </row>
    <row r="300"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2"/>
      <c r="CH300" s="31"/>
      <c r="CI300" s="32"/>
      <c r="CJ300" s="31"/>
      <c r="CK300" s="32"/>
      <c r="CL300" s="31"/>
      <c r="CM300" s="32"/>
      <c r="CN300" s="31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2"/>
      <c r="DA300" s="32"/>
      <c r="DB300" s="32"/>
      <c r="DC300" s="32"/>
      <c r="DD300" s="32"/>
      <c r="DE300" s="32"/>
      <c r="DF300" s="32"/>
      <c r="DG300" s="32"/>
      <c r="DH300" s="32"/>
      <c r="DI300" s="32"/>
      <c r="DJ300" s="32"/>
      <c r="DK300" s="32"/>
      <c r="DL300" s="32"/>
      <c r="DM300" s="32"/>
      <c r="DN300" s="32"/>
      <c r="DO300" s="32"/>
      <c r="DP300" s="32"/>
      <c r="DQ300" s="32"/>
      <c r="DR300" s="32"/>
      <c r="DS300" s="32"/>
      <c r="DT300" s="32"/>
      <c r="DU300" s="32"/>
      <c r="DV300" s="32"/>
      <c r="DW300" s="32"/>
      <c r="DX300" s="32"/>
      <c r="DY300" s="32"/>
      <c r="DZ300" s="32"/>
      <c r="EA300" s="32"/>
      <c r="EB300" s="32"/>
      <c r="EC300" s="31"/>
    </row>
    <row r="301"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2"/>
      <c r="CH301" s="31"/>
      <c r="CI301" s="32"/>
      <c r="CJ301" s="31"/>
      <c r="CK301" s="32"/>
      <c r="CL301" s="31"/>
      <c r="CM301" s="32"/>
      <c r="CN301" s="31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  <c r="CZ301" s="32"/>
      <c r="DA301" s="32"/>
      <c r="DB301" s="32"/>
      <c r="DC301" s="32"/>
      <c r="DD301" s="32"/>
      <c r="DE301" s="32"/>
      <c r="DF301" s="32"/>
      <c r="DG301" s="32"/>
      <c r="DH301" s="32"/>
      <c r="DI301" s="32"/>
      <c r="DJ301" s="32"/>
      <c r="DK301" s="32"/>
      <c r="DL301" s="32"/>
      <c r="DM301" s="32"/>
      <c r="DN301" s="32"/>
      <c r="DO301" s="32"/>
      <c r="DP301" s="32"/>
      <c r="DQ301" s="32"/>
      <c r="DR301" s="32"/>
      <c r="DS301" s="32"/>
      <c r="DT301" s="32"/>
      <c r="DU301" s="32"/>
      <c r="DV301" s="32"/>
      <c r="DW301" s="32"/>
      <c r="DX301" s="32"/>
      <c r="DY301" s="32"/>
      <c r="DZ301" s="32"/>
      <c r="EA301" s="32"/>
      <c r="EB301" s="32"/>
      <c r="EC301" s="31"/>
    </row>
    <row r="302"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2"/>
      <c r="CH302" s="31"/>
      <c r="CI302" s="32"/>
      <c r="CJ302" s="31"/>
      <c r="CK302" s="32"/>
      <c r="CL302" s="31"/>
      <c r="CM302" s="32"/>
      <c r="CN302" s="31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  <c r="CZ302" s="32"/>
      <c r="DA302" s="32"/>
      <c r="DB302" s="32"/>
      <c r="DC302" s="32"/>
      <c r="DD302" s="32"/>
      <c r="DE302" s="32"/>
      <c r="DF302" s="32"/>
      <c r="DG302" s="32"/>
      <c r="DH302" s="32"/>
      <c r="DI302" s="32"/>
      <c r="DJ302" s="32"/>
      <c r="DK302" s="32"/>
      <c r="DL302" s="32"/>
      <c r="DM302" s="32"/>
      <c r="DN302" s="32"/>
      <c r="DO302" s="32"/>
      <c r="DP302" s="32"/>
      <c r="DQ302" s="32"/>
      <c r="DR302" s="32"/>
      <c r="DS302" s="32"/>
      <c r="DT302" s="32"/>
      <c r="DU302" s="32"/>
      <c r="DV302" s="32"/>
      <c r="DW302" s="32"/>
      <c r="DX302" s="32"/>
      <c r="DY302" s="32"/>
      <c r="DZ302" s="32"/>
      <c r="EA302" s="32"/>
      <c r="EB302" s="32"/>
      <c r="EC302" s="31"/>
    </row>
    <row r="303"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2"/>
      <c r="CH303" s="31"/>
      <c r="CI303" s="32"/>
      <c r="CJ303" s="31"/>
      <c r="CK303" s="32"/>
      <c r="CL303" s="31"/>
      <c r="CM303" s="32"/>
      <c r="CN303" s="31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2"/>
      <c r="DA303" s="32"/>
      <c r="DB303" s="32"/>
      <c r="DC303" s="32"/>
      <c r="DD303" s="32"/>
      <c r="DE303" s="32"/>
      <c r="DF303" s="32"/>
      <c r="DG303" s="32"/>
      <c r="DH303" s="32"/>
      <c r="DI303" s="32"/>
      <c r="DJ303" s="32"/>
      <c r="DK303" s="32"/>
      <c r="DL303" s="32"/>
      <c r="DM303" s="32"/>
      <c r="DN303" s="32"/>
      <c r="DO303" s="32"/>
      <c r="DP303" s="32"/>
      <c r="DQ303" s="32"/>
      <c r="DR303" s="32"/>
      <c r="DS303" s="32"/>
      <c r="DT303" s="32"/>
      <c r="DU303" s="32"/>
      <c r="DV303" s="32"/>
      <c r="DW303" s="32"/>
      <c r="DX303" s="32"/>
      <c r="DY303" s="32"/>
      <c r="DZ303" s="32"/>
      <c r="EA303" s="32"/>
      <c r="EB303" s="32"/>
      <c r="EC303" s="31"/>
    </row>
    <row r="304"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2"/>
      <c r="CH304" s="31"/>
      <c r="CI304" s="32"/>
      <c r="CJ304" s="31"/>
      <c r="CK304" s="32"/>
      <c r="CL304" s="31"/>
      <c r="CM304" s="32"/>
      <c r="CN304" s="31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32"/>
      <c r="DO304" s="32"/>
      <c r="DP304" s="32"/>
      <c r="DQ304" s="32"/>
      <c r="DR304" s="32"/>
      <c r="DS304" s="32"/>
      <c r="DT304" s="32"/>
      <c r="DU304" s="32"/>
      <c r="DV304" s="32"/>
      <c r="DW304" s="32"/>
      <c r="DX304" s="32"/>
      <c r="DY304" s="32"/>
      <c r="DZ304" s="32"/>
      <c r="EA304" s="32"/>
      <c r="EB304" s="32"/>
      <c r="EC304" s="31"/>
    </row>
    <row r="305"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2"/>
      <c r="CH305" s="31"/>
      <c r="CI305" s="32"/>
      <c r="CJ305" s="31"/>
      <c r="CK305" s="32"/>
      <c r="CL305" s="31"/>
      <c r="CM305" s="32"/>
      <c r="CN305" s="31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  <c r="CZ305" s="32"/>
      <c r="DA305" s="32"/>
      <c r="DB305" s="32"/>
      <c r="DC305" s="32"/>
      <c r="DD305" s="32"/>
      <c r="DE305" s="32"/>
      <c r="DF305" s="32"/>
      <c r="DG305" s="32"/>
      <c r="DH305" s="32"/>
      <c r="DI305" s="32"/>
      <c r="DJ305" s="32"/>
      <c r="DK305" s="32"/>
      <c r="DL305" s="32"/>
      <c r="DM305" s="32"/>
      <c r="DN305" s="32"/>
      <c r="DO305" s="32"/>
      <c r="DP305" s="32"/>
      <c r="DQ305" s="32"/>
      <c r="DR305" s="32"/>
      <c r="DS305" s="32"/>
      <c r="DT305" s="32"/>
      <c r="DU305" s="32"/>
      <c r="DV305" s="32"/>
      <c r="DW305" s="32"/>
      <c r="DX305" s="32"/>
      <c r="DY305" s="32"/>
      <c r="DZ305" s="32"/>
      <c r="EA305" s="32"/>
      <c r="EB305" s="32"/>
      <c r="EC305" s="31"/>
    </row>
    <row r="306"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2"/>
      <c r="CH306" s="31"/>
      <c r="CI306" s="32"/>
      <c r="CJ306" s="31"/>
      <c r="CK306" s="32"/>
      <c r="CL306" s="31"/>
      <c r="CM306" s="32"/>
      <c r="CN306" s="31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32"/>
      <c r="DO306" s="32"/>
      <c r="DP306" s="32"/>
      <c r="DQ306" s="32"/>
      <c r="DR306" s="32"/>
      <c r="DS306" s="32"/>
      <c r="DT306" s="32"/>
      <c r="DU306" s="32"/>
      <c r="DV306" s="32"/>
      <c r="DW306" s="32"/>
      <c r="DX306" s="32"/>
      <c r="DY306" s="32"/>
      <c r="DZ306" s="32"/>
      <c r="EA306" s="32"/>
      <c r="EB306" s="32"/>
      <c r="EC306" s="31"/>
    </row>
    <row r="307"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2"/>
      <c r="CH307" s="31"/>
      <c r="CI307" s="32"/>
      <c r="CJ307" s="31"/>
      <c r="CK307" s="32"/>
      <c r="CL307" s="31"/>
      <c r="CM307" s="32"/>
      <c r="CN307" s="31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32"/>
      <c r="DO307" s="32"/>
      <c r="DP307" s="32"/>
      <c r="DQ307" s="32"/>
      <c r="DR307" s="32"/>
      <c r="DS307" s="32"/>
      <c r="DT307" s="32"/>
      <c r="DU307" s="32"/>
      <c r="DV307" s="32"/>
      <c r="DW307" s="32"/>
      <c r="DX307" s="32"/>
      <c r="DY307" s="32"/>
      <c r="DZ307" s="32"/>
      <c r="EA307" s="32"/>
      <c r="EB307" s="32"/>
      <c r="EC307" s="31"/>
    </row>
    <row r="308"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2"/>
      <c r="CH308" s="31"/>
      <c r="CI308" s="32"/>
      <c r="CJ308" s="31"/>
      <c r="CK308" s="32"/>
      <c r="CL308" s="31"/>
      <c r="CM308" s="32"/>
      <c r="CN308" s="31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32"/>
      <c r="DO308" s="32"/>
      <c r="DP308" s="32"/>
      <c r="DQ308" s="32"/>
      <c r="DR308" s="32"/>
      <c r="DS308" s="32"/>
      <c r="DT308" s="32"/>
      <c r="DU308" s="32"/>
      <c r="DV308" s="32"/>
      <c r="DW308" s="32"/>
      <c r="DX308" s="32"/>
      <c r="DY308" s="32"/>
      <c r="DZ308" s="32"/>
      <c r="EA308" s="32"/>
      <c r="EB308" s="32"/>
      <c r="EC308" s="31"/>
    </row>
    <row r="309"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2"/>
      <c r="CH309" s="31"/>
      <c r="CI309" s="32"/>
      <c r="CJ309" s="31"/>
      <c r="CK309" s="32"/>
      <c r="CL309" s="31"/>
      <c r="CM309" s="32"/>
      <c r="CN309" s="31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  <c r="CZ309" s="32"/>
      <c r="DA309" s="32"/>
      <c r="DB309" s="32"/>
      <c r="DC309" s="32"/>
      <c r="DD309" s="32"/>
      <c r="DE309" s="32"/>
      <c r="DF309" s="32"/>
      <c r="DG309" s="32"/>
      <c r="DH309" s="32"/>
      <c r="DI309" s="32"/>
      <c r="DJ309" s="32"/>
      <c r="DK309" s="32"/>
      <c r="DL309" s="32"/>
      <c r="DM309" s="32"/>
      <c r="DN309" s="32"/>
      <c r="DO309" s="32"/>
      <c r="DP309" s="32"/>
      <c r="DQ309" s="32"/>
      <c r="DR309" s="32"/>
      <c r="DS309" s="32"/>
      <c r="DT309" s="32"/>
      <c r="DU309" s="32"/>
      <c r="DV309" s="32"/>
      <c r="DW309" s="32"/>
      <c r="DX309" s="32"/>
      <c r="DY309" s="32"/>
      <c r="DZ309" s="32"/>
      <c r="EA309" s="32"/>
      <c r="EB309" s="32"/>
      <c r="EC309" s="31"/>
    </row>
    <row r="310"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2"/>
      <c r="CH310" s="31"/>
      <c r="CI310" s="32"/>
      <c r="CJ310" s="31"/>
      <c r="CK310" s="32"/>
      <c r="CL310" s="31"/>
      <c r="CM310" s="32"/>
      <c r="CN310" s="31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  <c r="CZ310" s="32"/>
      <c r="DA310" s="32"/>
      <c r="DB310" s="32"/>
      <c r="DC310" s="32"/>
      <c r="DD310" s="32"/>
      <c r="DE310" s="32"/>
      <c r="DF310" s="32"/>
      <c r="DG310" s="32"/>
      <c r="DH310" s="32"/>
      <c r="DI310" s="32"/>
      <c r="DJ310" s="32"/>
      <c r="DK310" s="32"/>
      <c r="DL310" s="32"/>
      <c r="DM310" s="32"/>
      <c r="DN310" s="32"/>
      <c r="DO310" s="32"/>
      <c r="DP310" s="32"/>
      <c r="DQ310" s="32"/>
      <c r="DR310" s="32"/>
      <c r="DS310" s="32"/>
      <c r="DT310" s="32"/>
      <c r="DU310" s="32"/>
      <c r="DV310" s="32"/>
      <c r="DW310" s="32"/>
      <c r="DX310" s="32"/>
      <c r="DY310" s="32"/>
      <c r="DZ310" s="32"/>
      <c r="EA310" s="32"/>
      <c r="EB310" s="32"/>
      <c r="EC310" s="31"/>
    </row>
    <row r="311"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2"/>
      <c r="CH311" s="31"/>
      <c r="CI311" s="32"/>
      <c r="CJ311" s="31"/>
      <c r="CK311" s="32"/>
      <c r="CL311" s="31"/>
      <c r="CM311" s="32"/>
      <c r="CN311" s="31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32"/>
      <c r="DO311" s="32"/>
      <c r="DP311" s="32"/>
      <c r="DQ311" s="32"/>
      <c r="DR311" s="32"/>
      <c r="DS311" s="32"/>
      <c r="DT311" s="32"/>
      <c r="DU311" s="32"/>
      <c r="DV311" s="32"/>
      <c r="DW311" s="32"/>
      <c r="DX311" s="32"/>
      <c r="DY311" s="32"/>
      <c r="DZ311" s="32"/>
      <c r="EA311" s="32"/>
      <c r="EB311" s="32"/>
      <c r="EC311" s="31"/>
    </row>
    <row r="312"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2"/>
      <c r="CH312" s="31"/>
      <c r="CI312" s="32"/>
      <c r="CJ312" s="31"/>
      <c r="CK312" s="32"/>
      <c r="CL312" s="31"/>
      <c r="CM312" s="32"/>
      <c r="CN312" s="31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  <c r="CZ312" s="32"/>
      <c r="DA312" s="32"/>
      <c r="DB312" s="32"/>
      <c r="DC312" s="32"/>
      <c r="DD312" s="32"/>
      <c r="DE312" s="32"/>
      <c r="DF312" s="32"/>
      <c r="DG312" s="32"/>
      <c r="DH312" s="32"/>
      <c r="DI312" s="32"/>
      <c r="DJ312" s="32"/>
      <c r="DK312" s="32"/>
      <c r="DL312" s="32"/>
      <c r="DM312" s="32"/>
      <c r="DN312" s="32"/>
      <c r="DO312" s="32"/>
      <c r="DP312" s="32"/>
      <c r="DQ312" s="32"/>
      <c r="DR312" s="32"/>
      <c r="DS312" s="32"/>
      <c r="DT312" s="32"/>
      <c r="DU312" s="32"/>
      <c r="DV312" s="32"/>
      <c r="DW312" s="32"/>
      <c r="DX312" s="32"/>
      <c r="DY312" s="32"/>
      <c r="DZ312" s="32"/>
      <c r="EA312" s="32"/>
      <c r="EB312" s="32"/>
      <c r="EC312" s="31"/>
    </row>
    <row r="313"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2"/>
      <c r="CH313" s="31"/>
      <c r="CI313" s="32"/>
      <c r="CJ313" s="31"/>
      <c r="CK313" s="32"/>
      <c r="CL313" s="31"/>
      <c r="CM313" s="32"/>
      <c r="CN313" s="31"/>
      <c r="CO313" s="32"/>
      <c r="CP313" s="32"/>
      <c r="CQ313" s="32"/>
      <c r="CR313" s="32"/>
      <c r="CS313" s="32"/>
      <c r="CT313" s="32"/>
      <c r="CU313" s="32"/>
      <c r="CV313" s="32"/>
      <c r="CW313" s="32"/>
      <c r="CX313" s="32"/>
      <c r="CY313" s="32"/>
      <c r="CZ313" s="32"/>
      <c r="DA313" s="32"/>
      <c r="DB313" s="32"/>
      <c r="DC313" s="32"/>
      <c r="DD313" s="32"/>
      <c r="DE313" s="32"/>
      <c r="DF313" s="32"/>
      <c r="DG313" s="32"/>
      <c r="DH313" s="32"/>
      <c r="DI313" s="32"/>
      <c r="DJ313" s="32"/>
      <c r="DK313" s="32"/>
      <c r="DL313" s="32"/>
      <c r="DM313" s="32"/>
      <c r="DN313" s="32"/>
      <c r="DO313" s="32"/>
      <c r="DP313" s="32"/>
      <c r="DQ313" s="32"/>
      <c r="DR313" s="32"/>
      <c r="DS313" s="32"/>
      <c r="DT313" s="32"/>
      <c r="DU313" s="32"/>
      <c r="DV313" s="32"/>
      <c r="DW313" s="32"/>
      <c r="DX313" s="32"/>
      <c r="DY313" s="32"/>
      <c r="DZ313" s="32"/>
      <c r="EA313" s="32"/>
      <c r="EB313" s="32"/>
      <c r="EC313" s="31"/>
    </row>
    <row r="314"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2"/>
      <c r="CH314" s="31"/>
      <c r="CI314" s="32"/>
      <c r="CJ314" s="31"/>
      <c r="CK314" s="32"/>
      <c r="CL314" s="31"/>
      <c r="CM314" s="32"/>
      <c r="CN314" s="31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  <c r="CZ314" s="32"/>
      <c r="DA314" s="32"/>
      <c r="DB314" s="32"/>
      <c r="DC314" s="32"/>
      <c r="DD314" s="32"/>
      <c r="DE314" s="32"/>
      <c r="DF314" s="32"/>
      <c r="DG314" s="32"/>
      <c r="DH314" s="32"/>
      <c r="DI314" s="32"/>
      <c r="DJ314" s="32"/>
      <c r="DK314" s="32"/>
      <c r="DL314" s="32"/>
      <c r="DM314" s="32"/>
      <c r="DN314" s="32"/>
      <c r="DO314" s="32"/>
      <c r="DP314" s="32"/>
      <c r="DQ314" s="32"/>
      <c r="DR314" s="32"/>
      <c r="DS314" s="32"/>
      <c r="DT314" s="32"/>
      <c r="DU314" s="32"/>
      <c r="DV314" s="32"/>
      <c r="DW314" s="32"/>
      <c r="DX314" s="32"/>
      <c r="DY314" s="32"/>
      <c r="DZ314" s="32"/>
      <c r="EA314" s="32"/>
      <c r="EB314" s="32"/>
      <c r="EC314" s="31"/>
    </row>
    <row r="315"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2"/>
      <c r="CH315" s="31"/>
      <c r="CI315" s="32"/>
      <c r="CJ315" s="31"/>
      <c r="CK315" s="32"/>
      <c r="CL315" s="31"/>
      <c r="CM315" s="32"/>
      <c r="CN315" s="31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  <c r="CZ315" s="32"/>
      <c r="DA315" s="32"/>
      <c r="DB315" s="32"/>
      <c r="DC315" s="32"/>
      <c r="DD315" s="32"/>
      <c r="DE315" s="32"/>
      <c r="DF315" s="32"/>
      <c r="DG315" s="32"/>
      <c r="DH315" s="32"/>
      <c r="DI315" s="32"/>
      <c r="DJ315" s="32"/>
      <c r="DK315" s="32"/>
      <c r="DL315" s="32"/>
      <c r="DM315" s="32"/>
      <c r="DN315" s="32"/>
      <c r="DO315" s="32"/>
      <c r="DP315" s="32"/>
      <c r="DQ315" s="32"/>
      <c r="DR315" s="32"/>
      <c r="DS315" s="32"/>
      <c r="DT315" s="32"/>
      <c r="DU315" s="32"/>
      <c r="DV315" s="32"/>
      <c r="DW315" s="32"/>
      <c r="DX315" s="32"/>
      <c r="DY315" s="32"/>
      <c r="DZ315" s="32"/>
      <c r="EA315" s="32"/>
      <c r="EB315" s="32"/>
      <c r="EC315" s="31"/>
    </row>
    <row r="316"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2"/>
      <c r="CH316" s="31"/>
      <c r="CI316" s="32"/>
      <c r="CJ316" s="31"/>
      <c r="CK316" s="32"/>
      <c r="CL316" s="31"/>
      <c r="CM316" s="32"/>
      <c r="CN316" s="31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  <c r="CZ316" s="32"/>
      <c r="DA316" s="32"/>
      <c r="DB316" s="32"/>
      <c r="DC316" s="32"/>
      <c r="DD316" s="32"/>
      <c r="DE316" s="32"/>
      <c r="DF316" s="32"/>
      <c r="DG316" s="32"/>
      <c r="DH316" s="32"/>
      <c r="DI316" s="32"/>
      <c r="DJ316" s="32"/>
      <c r="DK316" s="32"/>
      <c r="DL316" s="32"/>
      <c r="DM316" s="32"/>
      <c r="DN316" s="32"/>
      <c r="DO316" s="32"/>
      <c r="DP316" s="32"/>
      <c r="DQ316" s="32"/>
      <c r="DR316" s="32"/>
      <c r="DS316" s="32"/>
      <c r="DT316" s="32"/>
      <c r="DU316" s="32"/>
      <c r="DV316" s="32"/>
      <c r="DW316" s="32"/>
      <c r="DX316" s="32"/>
      <c r="DY316" s="32"/>
      <c r="DZ316" s="32"/>
      <c r="EA316" s="32"/>
      <c r="EB316" s="32"/>
      <c r="EC316" s="31"/>
    </row>
    <row r="317"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2"/>
      <c r="CH317" s="31"/>
      <c r="CI317" s="32"/>
      <c r="CJ317" s="31"/>
      <c r="CK317" s="32"/>
      <c r="CL317" s="31"/>
      <c r="CM317" s="32"/>
      <c r="CN317" s="31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  <c r="CZ317" s="32"/>
      <c r="DA317" s="32"/>
      <c r="DB317" s="32"/>
      <c r="DC317" s="32"/>
      <c r="DD317" s="32"/>
      <c r="DE317" s="32"/>
      <c r="DF317" s="32"/>
      <c r="DG317" s="32"/>
      <c r="DH317" s="32"/>
      <c r="DI317" s="32"/>
      <c r="DJ317" s="32"/>
      <c r="DK317" s="32"/>
      <c r="DL317" s="32"/>
      <c r="DM317" s="32"/>
      <c r="DN317" s="32"/>
      <c r="DO317" s="32"/>
      <c r="DP317" s="32"/>
      <c r="DQ317" s="32"/>
      <c r="DR317" s="32"/>
      <c r="DS317" s="32"/>
      <c r="DT317" s="32"/>
      <c r="DU317" s="32"/>
      <c r="DV317" s="32"/>
      <c r="DW317" s="32"/>
      <c r="DX317" s="32"/>
      <c r="DY317" s="32"/>
      <c r="DZ317" s="32"/>
      <c r="EA317" s="32"/>
      <c r="EB317" s="32"/>
      <c r="EC317" s="31"/>
    </row>
    <row r="318"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2"/>
      <c r="CH318" s="31"/>
      <c r="CI318" s="32"/>
      <c r="CJ318" s="31"/>
      <c r="CK318" s="32"/>
      <c r="CL318" s="31"/>
      <c r="CM318" s="32"/>
      <c r="CN318" s="31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32"/>
      <c r="DO318" s="32"/>
      <c r="DP318" s="32"/>
      <c r="DQ318" s="32"/>
      <c r="DR318" s="32"/>
      <c r="DS318" s="32"/>
      <c r="DT318" s="32"/>
      <c r="DU318" s="32"/>
      <c r="DV318" s="32"/>
      <c r="DW318" s="32"/>
      <c r="DX318" s="32"/>
      <c r="DY318" s="32"/>
      <c r="DZ318" s="32"/>
      <c r="EA318" s="32"/>
      <c r="EB318" s="32"/>
      <c r="EC318" s="31"/>
    </row>
    <row r="319"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2"/>
      <c r="CH319" s="31"/>
      <c r="CI319" s="32"/>
      <c r="CJ319" s="31"/>
      <c r="CK319" s="32"/>
      <c r="CL319" s="31"/>
      <c r="CM319" s="32"/>
      <c r="CN319" s="31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32"/>
      <c r="DO319" s="32"/>
      <c r="DP319" s="32"/>
      <c r="DQ319" s="32"/>
      <c r="DR319" s="32"/>
      <c r="DS319" s="32"/>
      <c r="DT319" s="32"/>
      <c r="DU319" s="32"/>
      <c r="DV319" s="32"/>
      <c r="DW319" s="32"/>
      <c r="DX319" s="32"/>
      <c r="DY319" s="32"/>
      <c r="DZ319" s="32"/>
      <c r="EA319" s="32"/>
      <c r="EB319" s="32"/>
      <c r="EC319" s="31"/>
    </row>
    <row r="320"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2"/>
      <c r="CH320" s="31"/>
      <c r="CI320" s="32"/>
      <c r="CJ320" s="31"/>
      <c r="CK320" s="32"/>
      <c r="CL320" s="31"/>
      <c r="CM320" s="32"/>
      <c r="CN320" s="31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  <c r="CZ320" s="32"/>
      <c r="DA320" s="32"/>
      <c r="DB320" s="32"/>
      <c r="DC320" s="32"/>
      <c r="DD320" s="32"/>
      <c r="DE320" s="32"/>
      <c r="DF320" s="32"/>
      <c r="DG320" s="32"/>
      <c r="DH320" s="32"/>
      <c r="DI320" s="32"/>
      <c r="DJ320" s="32"/>
      <c r="DK320" s="32"/>
      <c r="DL320" s="32"/>
      <c r="DM320" s="32"/>
      <c r="DN320" s="32"/>
      <c r="DO320" s="32"/>
      <c r="DP320" s="32"/>
      <c r="DQ320" s="32"/>
      <c r="DR320" s="32"/>
      <c r="DS320" s="32"/>
      <c r="DT320" s="32"/>
      <c r="DU320" s="32"/>
      <c r="DV320" s="32"/>
      <c r="DW320" s="32"/>
      <c r="DX320" s="32"/>
      <c r="DY320" s="32"/>
      <c r="DZ320" s="32"/>
      <c r="EA320" s="32"/>
      <c r="EB320" s="32"/>
      <c r="EC320" s="31"/>
    </row>
    <row r="321"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2"/>
      <c r="CH321" s="31"/>
      <c r="CI321" s="32"/>
      <c r="CJ321" s="31"/>
      <c r="CK321" s="32"/>
      <c r="CL321" s="31"/>
      <c r="CM321" s="32"/>
      <c r="CN321" s="31"/>
      <c r="CO321" s="32"/>
      <c r="CP321" s="32"/>
      <c r="CQ321" s="32"/>
      <c r="CR321" s="32"/>
      <c r="CS321" s="32"/>
      <c r="CT321" s="32"/>
      <c r="CU321" s="32"/>
      <c r="CV321" s="32"/>
      <c r="CW321" s="32"/>
      <c r="CX321" s="32"/>
      <c r="CY321" s="32"/>
      <c r="CZ321" s="32"/>
      <c r="DA321" s="32"/>
      <c r="DB321" s="32"/>
      <c r="DC321" s="32"/>
      <c r="DD321" s="32"/>
      <c r="DE321" s="32"/>
      <c r="DF321" s="32"/>
      <c r="DG321" s="32"/>
      <c r="DH321" s="32"/>
      <c r="DI321" s="32"/>
      <c r="DJ321" s="32"/>
      <c r="DK321" s="32"/>
      <c r="DL321" s="32"/>
      <c r="DM321" s="32"/>
      <c r="DN321" s="32"/>
      <c r="DO321" s="32"/>
      <c r="DP321" s="32"/>
      <c r="DQ321" s="32"/>
      <c r="DR321" s="32"/>
      <c r="DS321" s="32"/>
      <c r="DT321" s="32"/>
      <c r="DU321" s="32"/>
      <c r="DV321" s="32"/>
      <c r="DW321" s="32"/>
      <c r="DX321" s="32"/>
      <c r="DY321" s="32"/>
      <c r="DZ321" s="32"/>
      <c r="EA321" s="32"/>
      <c r="EB321" s="32"/>
      <c r="EC321" s="31"/>
    </row>
    <row r="322"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2"/>
      <c r="CH322" s="31"/>
      <c r="CI322" s="32"/>
      <c r="CJ322" s="31"/>
      <c r="CK322" s="32"/>
      <c r="CL322" s="31"/>
      <c r="CM322" s="32"/>
      <c r="CN322" s="31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  <c r="CZ322" s="32"/>
      <c r="DA322" s="32"/>
      <c r="DB322" s="32"/>
      <c r="DC322" s="32"/>
      <c r="DD322" s="32"/>
      <c r="DE322" s="32"/>
      <c r="DF322" s="32"/>
      <c r="DG322" s="32"/>
      <c r="DH322" s="32"/>
      <c r="DI322" s="32"/>
      <c r="DJ322" s="32"/>
      <c r="DK322" s="32"/>
      <c r="DL322" s="32"/>
      <c r="DM322" s="32"/>
      <c r="DN322" s="32"/>
      <c r="DO322" s="32"/>
      <c r="DP322" s="32"/>
      <c r="DQ322" s="32"/>
      <c r="DR322" s="32"/>
      <c r="DS322" s="32"/>
      <c r="DT322" s="32"/>
      <c r="DU322" s="32"/>
      <c r="DV322" s="32"/>
      <c r="DW322" s="32"/>
      <c r="DX322" s="32"/>
      <c r="DY322" s="32"/>
      <c r="DZ322" s="32"/>
      <c r="EA322" s="32"/>
      <c r="EB322" s="32"/>
      <c r="EC322" s="31"/>
    </row>
    <row r="323"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2"/>
      <c r="CH323" s="31"/>
      <c r="CI323" s="32"/>
      <c r="CJ323" s="31"/>
      <c r="CK323" s="32"/>
      <c r="CL323" s="31"/>
      <c r="CM323" s="32"/>
      <c r="CN323" s="31"/>
      <c r="CO323" s="32"/>
      <c r="CP323" s="32"/>
      <c r="CQ323" s="32"/>
      <c r="CR323" s="32"/>
      <c r="CS323" s="32"/>
      <c r="CT323" s="32"/>
      <c r="CU323" s="32"/>
      <c r="CV323" s="32"/>
      <c r="CW323" s="32"/>
      <c r="CX323" s="32"/>
      <c r="CY323" s="32"/>
      <c r="CZ323" s="32"/>
      <c r="DA323" s="32"/>
      <c r="DB323" s="32"/>
      <c r="DC323" s="32"/>
      <c r="DD323" s="32"/>
      <c r="DE323" s="32"/>
      <c r="DF323" s="32"/>
      <c r="DG323" s="32"/>
      <c r="DH323" s="32"/>
      <c r="DI323" s="32"/>
      <c r="DJ323" s="32"/>
      <c r="DK323" s="32"/>
      <c r="DL323" s="32"/>
      <c r="DM323" s="32"/>
      <c r="DN323" s="32"/>
      <c r="DO323" s="32"/>
      <c r="DP323" s="32"/>
      <c r="DQ323" s="32"/>
      <c r="DR323" s="32"/>
      <c r="DS323" s="32"/>
      <c r="DT323" s="32"/>
      <c r="DU323" s="32"/>
      <c r="DV323" s="32"/>
      <c r="DW323" s="32"/>
      <c r="DX323" s="32"/>
      <c r="DY323" s="32"/>
      <c r="DZ323" s="32"/>
      <c r="EA323" s="32"/>
      <c r="EB323" s="32"/>
      <c r="EC323" s="31"/>
    </row>
    <row r="324"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2"/>
      <c r="CH324" s="31"/>
      <c r="CI324" s="32"/>
      <c r="CJ324" s="31"/>
      <c r="CK324" s="32"/>
      <c r="CL324" s="31"/>
      <c r="CM324" s="32"/>
      <c r="CN324" s="31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  <c r="CZ324" s="32"/>
      <c r="DA324" s="32"/>
      <c r="DB324" s="32"/>
      <c r="DC324" s="32"/>
      <c r="DD324" s="32"/>
      <c r="DE324" s="32"/>
      <c r="DF324" s="32"/>
      <c r="DG324" s="32"/>
      <c r="DH324" s="32"/>
      <c r="DI324" s="32"/>
      <c r="DJ324" s="32"/>
      <c r="DK324" s="32"/>
      <c r="DL324" s="32"/>
      <c r="DM324" s="32"/>
      <c r="DN324" s="32"/>
      <c r="DO324" s="32"/>
      <c r="DP324" s="32"/>
      <c r="DQ324" s="32"/>
      <c r="DR324" s="32"/>
      <c r="DS324" s="32"/>
      <c r="DT324" s="32"/>
      <c r="DU324" s="32"/>
      <c r="DV324" s="32"/>
      <c r="DW324" s="32"/>
      <c r="DX324" s="32"/>
      <c r="DY324" s="32"/>
      <c r="DZ324" s="32"/>
      <c r="EA324" s="32"/>
      <c r="EB324" s="32"/>
      <c r="EC324" s="31"/>
    </row>
    <row r="325"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2"/>
      <c r="CH325" s="31"/>
      <c r="CI325" s="32"/>
      <c r="CJ325" s="31"/>
      <c r="CK325" s="32"/>
      <c r="CL325" s="31"/>
      <c r="CM325" s="32"/>
      <c r="CN325" s="31"/>
      <c r="CO325" s="32"/>
      <c r="CP325" s="32"/>
      <c r="CQ325" s="32"/>
      <c r="CR325" s="32"/>
      <c r="CS325" s="32"/>
      <c r="CT325" s="32"/>
      <c r="CU325" s="32"/>
      <c r="CV325" s="32"/>
      <c r="CW325" s="32"/>
      <c r="CX325" s="32"/>
      <c r="CY325" s="32"/>
      <c r="CZ325" s="32"/>
      <c r="DA325" s="32"/>
      <c r="DB325" s="32"/>
      <c r="DC325" s="32"/>
      <c r="DD325" s="32"/>
      <c r="DE325" s="32"/>
      <c r="DF325" s="32"/>
      <c r="DG325" s="32"/>
      <c r="DH325" s="32"/>
      <c r="DI325" s="32"/>
      <c r="DJ325" s="32"/>
      <c r="DK325" s="32"/>
      <c r="DL325" s="32"/>
      <c r="DM325" s="32"/>
      <c r="DN325" s="32"/>
      <c r="DO325" s="32"/>
      <c r="DP325" s="32"/>
      <c r="DQ325" s="32"/>
      <c r="DR325" s="32"/>
      <c r="DS325" s="32"/>
      <c r="DT325" s="32"/>
      <c r="DU325" s="32"/>
      <c r="DV325" s="32"/>
      <c r="DW325" s="32"/>
      <c r="DX325" s="32"/>
      <c r="DY325" s="32"/>
      <c r="DZ325" s="32"/>
      <c r="EA325" s="32"/>
      <c r="EB325" s="32"/>
      <c r="EC325" s="31"/>
    </row>
    <row r="326"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2"/>
      <c r="CH326" s="31"/>
      <c r="CI326" s="32"/>
      <c r="CJ326" s="31"/>
      <c r="CK326" s="32"/>
      <c r="CL326" s="31"/>
      <c r="CM326" s="32"/>
      <c r="CN326" s="31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32"/>
      <c r="DO326" s="32"/>
      <c r="DP326" s="32"/>
      <c r="DQ326" s="32"/>
      <c r="DR326" s="32"/>
      <c r="DS326" s="32"/>
      <c r="DT326" s="32"/>
      <c r="DU326" s="32"/>
      <c r="DV326" s="32"/>
      <c r="DW326" s="32"/>
      <c r="DX326" s="32"/>
      <c r="DY326" s="32"/>
      <c r="DZ326" s="32"/>
      <c r="EA326" s="32"/>
      <c r="EB326" s="32"/>
      <c r="EC326" s="31"/>
    </row>
    <row r="327"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2"/>
      <c r="CH327" s="31"/>
      <c r="CI327" s="32"/>
      <c r="CJ327" s="31"/>
      <c r="CK327" s="32"/>
      <c r="CL327" s="31"/>
      <c r="CM327" s="32"/>
      <c r="CN327" s="31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32"/>
      <c r="DO327" s="32"/>
      <c r="DP327" s="32"/>
      <c r="DQ327" s="32"/>
      <c r="DR327" s="32"/>
      <c r="DS327" s="32"/>
      <c r="DT327" s="32"/>
      <c r="DU327" s="32"/>
      <c r="DV327" s="32"/>
      <c r="DW327" s="32"/>
      <c r="DX327" s="32"/>
      <c r="DY327" s="32"/>
      <c r="DZ327" s="32"/>
      <c r="EA327" s="32"/>
      <c r="EB327" s="32"/>
      <c r="EC327" s="31"/>
    </row>
    <row r="328"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2"/>
      <c r="CH328" s="31"/>
      <c r="CI328" s="32"/>
      <c r="CJ328" s="31"/>
      <c r="CK328" s="32"/>
      <c r="CL328" s="31"/>
      <c r="CM328" s="32"/>
      <c r="CN328" s="31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32"/>
      <c r="DO328" s="32"/>
      <c r="DP328" s="32"/>
      <c r="DQ328" s="32"/>
      <c r="DR328" s="32"/>
      <c r="DS328" s="32"/>
      <c r="DT328" s="32"/>
      <c r="DU328" s="32"/>
      <c r="DV328" s="32"/>
      <c r="DW328" s="32"/>
      <c r="DX328" s="32"/>
      <c r="DY328" s="32"/>
      <c r="DZ328" s="32"/>
      <c r="EA328" s="32"/>
      <c r="EB328" s="32"/>
      <c r="EC328" s="31"/>
    </row>
    <row r="329"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2"/>
      <c r="CH329" s="31"/>
      <c r="CI329" s="32"/>
      <c r="CJ329" s="31"/>
      <c r="CK329" s="32"/>
      <c r="CL329" s="31"/>
      <c r="CM329" s="32"/>
      <c r="CN329" s="31"/>
      <c r="CO329" s="32"/>
      <c r="CP329" s="32"/>
      <c r="CQ329" s="32"/>
      <c r="CR329" s="32"/>
      <c r="CS329" s="32"/>
      <c r="CT329" s="32"/>
      <c r="CU329" s="32"/>
      <c r="CV329" s="32"/>
      <c r="CW329" s="32"/>
      <c r="CX329" s="32"/>
      <c r="CY329" s="32"/>
      <c r="CZ329" s="32"/>
      <c r="DA329" s="32"/>
      <c r="DB329" s="32"/>
      <c r="DC329" s="32"/>
      <c r="DD329" s="32"/>
      <c r="DE329" s="32"/>
      <c r="DF329" s="32"/>
      <c r="DG329" s="32"/>
      <c r="DH329" s="32"/>
      <c r="DI329" s="32"/>
      <c r="DJ329" s="32"/>
      <c r="DK329" s="32"/>
      <c r="DL329" s="32"/>
      <c r="DM329" s="32"/>
      <c r="DN329" s="32"/>
      <c r="DO329" s="32"/>
      <c r="DP329" s="32"/>
      <c r="DQ329" s="32"/>
      <c r="DR329" s="32"/>
      <c r="DS329" s="32"/>
      <c r="DT329" s="32"/>
      <c r="DU329" s="32"/>
      <c r="DV329" s="32"/>
      <c r="DW329" s="32"/>
      <c r="DX329" s="32"/>
      <c r="DY329" s="32"/>
      <c r="DZ329" s="32"/>
      <c r="EA329" s="32"/>
      <c r="EB329" s="32"/>
      <c r="EC329" s="31"/>
    </row>
    <row r="330"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2"/>
      <c r="CH330" s="31"/>
      <c r="CI330" s="32"/>
      <c r="CJ330" s="31"/>
      <c r="CK330" s="32"/>
      <c r="CL330" s="31"/>
      <c r="CM330" s="32"/>
      <c r="CN330" s="31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  <c r="CZ330" s="32"/>
      <c r="DA330" s="32"/>
      <c r="DB330" s="32"/>
      <c r="DC330" s="32"/>
      <c r="DD330" s="32"/>
      <c r="DE330" s="32"/>
      <c r="DF330" s="32"/>
      <c r="DG330" s="32"/>
      <c r="DH330" s="32"/>
      <c r="DI330" s="32"/>
      <c r="DJ330" s="32"/>
      <c r="DK330" s="32"/>
      <c r="DL330" s="32"/>
      <c r="DM330" s="32"/>
      <c r="DN330" s="32"/>
      <c r="DO330" s="32"/>
      <c r="DP330" s="32"/>
      <c r="DQ330" s="32"/>
      <c r="DR330" s="32"/>
      <c r="DS330" s="32"/>
      <c r="DT330" s="32"/>
      <c r="DU330" s="32"/>
      <c r="DV330" s="32"/>
      <c r="DW330" s="32"/>
      <c r="DX330" s="32"/>
      <c r="DY330" s="32"/>
      <c r="DZ330" s="32"/>
      <c r="EA330" s="32"/>
      <c r="EB330" s="32"/>
      <c r="EC330" s="31"/>
    </row>
    <row r="331"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2"/>
      <c r="CH331" s="31"/>
      <c r="CI331" s="32"/>
      <c r="CJ331" s="31"/>
      <c r="CK331" s="32"/>
      <c r="CL331" s="31"/>
      <c r="CM331" s="32"/>
      <c r="CN331" s="31"/>
      <c r="CO331" s="32"/>
      <c r="CP331" s="32"/>
      <c r="CQ331" s="32"/>
      <c r="CR331" s="32"/>
      <c r="CS331" s="32"/>
      <c r="CT331" s="32"/>
      <c r="CU331" s="32"/>
      <c r="CV331" s="32"/>
      <c r="CW331" s="32"/>
      <c r="CX331" s="32"/>
      <c r="CY331" s="32"/>
      <c r="CZ331" s="32"/>
      <c r="DA331" s="32"/>
      <c r="DB331" s="32"/>
      <c r="DC331" s="32"/>
      <c r="DD331" s="32"/>
      <c r="DE331" s="32"/>
      <c r="DF331" s="32"/>
      <c r="DG331" s="32"/>
      <c r="DH331" s="32"/>
      <c r="DI331" s="32"/>
      <c r="DJ331" s="32"/>
      <c r="DK331" s="32"/>
      <c r="DL331" s="32"/>
      <c r="DM331" s="32"/>
      <c r="DN331" s="32"/>
      <c r="DO331" s="32"/>
      <c r="DP331" s="32"/>
      <c r="DQ331" s="32"/>
      <c r="DR331" s="32"/>
      <c r="DS331" s="32"/>
      <c r="DT331" s="32"/>
      <c r="DU331" s="32"/>
      <c r="DV331" s="32"/>
      <c r="DW331" s="32"/>
      <c r="DX331" s="32"/>
      <c r="DY331" s="32"/>
      <c r="DZ331" s="32"/>
      <c r="EA331" s="32"/>
      <c r="EB331" s="32"/>
      <c r="EC331" s="31"/>
    </row>
    <row r="332"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2"/>
      <c r="CH332" s="31"/>
      <c r="CI332" s="32"/>
      <c r="CJ332" s="31"/>
      <c r="CK332" s="32"/>
      <c r="CL332" s="31"/>
      <c r="CM332" s="32"/>
      <c r="CN332" s="31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32"/>
      <c r="DO332" s="32"/>
      <c r="DP332" s="32"/>
      <c r="DQ332" s="32"/>
      <c r="DR332" s="32"/>
      <c r="DS332" s="32"/>
      <c r="DT332" s="32"/>
      <c r="DU332" s="32"/>
      <c r="DV332" s="32"/>
      <c r="DW332" s="32"/>
      <c r="DX332" s="32"/>
      <c r="DY332" s="32"/>
      <c r="DZ332" s="32"/>
      <c r="EA332" s="32"/>
      <c r="EB332" s="32"/>
      <c r="EC332" s="31"/>
    </row>
    <row r="333"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2"/>
      <c r="CH333" s="31"/>
      <c r="CI333" s="32"/>
      <c r="CJ333" s="31"/>
      <c r="CK333" s="32"/>
      <c r="CL333" s="31"/>
      <c r="CM333" s="32"/>
      <c r="CN333" s="31"/>
      <c r="CO333" s="32"/>
      <c r="CP333" s="32"/>
      <c r="CQ333" s="32"/>
      <c r="CR333" s="32"/>
      <c r="CS333" s="32"/>
      <c r="CT333" s="32"/>
      <c r="CU333" s="32"/>
      <c r="CV333" s="32"/>
      <c r="CW333" s="32"/>
      <c r="CX333" s="32"/>
      <c r="CY333" s="32"/>
      <c r="CZ333" s="32"/>
      <c r="DA333" s="32"/>
      <c r="DB333" s="32"/>
      <c r="DC333" s="32"/>
      <c r="DD333" s="32"/>
      <c r="DE333" s="32"/>
      <c r="DF333" s="32"/>
      <c r="DG333" s="32"/>
      <c r="DH333" s="32"/>
      <c r="DI333" s="32"/>
      <c r="DJ333" s="32"/>
      <c r="DK333" s="32"/>
      <c r="DL333" s="32"/>
      <c r="DM333" s="32"/>
      <c r="DN333" s="32"/>
      <c r="DO333" s="32"/>
      <c r="DP333" s="32"/>
      <c r="DQ333" s="32"/>
      <c r="DR333" s="32"/>
      <c r="DS333" s="32"/>
      <c r="DT333" s="32"/>
      <c r="DU333" s="32"/>
      <c r="DV333" s="32"/>
      <c r="DW333" s="32"/>
      <c r="DX333" s="32"/>
      <c r="DY333" s="32"/>
      <c r="DZ333" s="32"/>
      <c r="EA333" s="32"/>
      <c r="EB333" s="32"/>
      <c r="EC333" s="31"/>
    </row>
    <row r="334"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2"/>
      <c r="CH334" s="31"/>
      <c r="CI334" s="32"/>
      <c r="CJ334" s="31"/>
      <c r="CK334" s="32"/>
      <c r="CL334" s="31"/>
      <c r="CM334" s="32"/>
      <c r="CN334" s="31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  <c r="CZ334" s="32"/>
      <c r="DA334" s="32"/>
      <c r="DB334" s="32"/>
      <c r="DC334" s="32"/>
      <c r="DD334" s="32"/>
      <c r="DE334" s="32"/>
      <c r="DF334" s="32"/>
      <c r="DG334" s="32"/>
      <c r="DH334" s="32"/>
      <c r="DI334" s="32"/>
      <c r="DJ334" s="32"/>
      <c r="DK334" s="32"/>
      <c r="DL334" s="32"/>
      <c r="DM334" s="32"/>
      <c r="DN334" s="32"/>
      <c r="DO334" s="32"/>
      <c r="DP334" s="32"/>
      <c r="DQ334" s="32"/>
      <c r="DR334" s="32"/>
      <c r="DS334" s="32"/>
      <c r="DT334" s="32"/>
      <c r="DU334" s="32"/>
      <c r="DV334" s="32"/>
      <c r="DW334" s="32"/>
      <c r="DX334" s="32"/>
      <c r="DY334" s="32"/>
      <c r="DZ334" s="32"/>
      <c r="EA334" s="32"/>
      <c r="EB334" s="32"/>
      <c r="EC334" s="31"/>
    </row>
    <row r="335"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2"/>
      <c r="CH335" s="31"/>
      <c r="CI335" s="32"/>
      <c r="CJ335" s="31"/>
      <c r="CK335" s="32"/>
      <c r="CL335" s="31"/>
      <c r="CM335" s="32"/>
      <c r="CN335" s="31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32"/>
      <c r="DO335" s="32"/>
      <c r="DP335" s="32"/>
      <c r="DQ335" s="32"/>
      <c r="DR335" s="32"/>
      <c r="DS335" s="32"/>
      <c r="DT335" s="32"/>
      <c r="DU335" s="32"/>
      <c r="DV335" s="32"/>
      <c r="DW335" s="32"/>
      <c r="DX335" s="32"/>
      <c r="DY335" s="32"/>
      <c r="DZ335" s="32"/>
      <c r="EA335" s="32"/>
      <c r="EB335" s="32"/>
      <c r="EC335" s="31"/>
    </row>
    <row r="336"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2"/>
      <c r="CH336" s="31"/>
      <c r="CI336" s="32"/>
      <c r="CJ336" s="31"/>
      <c r="CK336" s="32"/>
      <c r="CL336" s="31"/>
      <c r="CM336" s="32"/>
      <c r="CN336" s="31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  <c r="CZ336" s="32"/>
      <c r="DA336" s="32"/>
      <c r="DB336" s="32"/>
      <c r="DC336" s="32"/>
      <c r="DD336" s="32"/>
      <c r="DE336" s="32"/>
      <c r="DF336" s="32"/>
      <c r="DG336" s="32"/>
      <c r="DH336" s="32"/>
      <c r="DI336" s="32"/>
      <c r="DJ336" s="32"/>
      <c r="DK336" s="32"/>
      <c r="DL336" s="32"/>
      <c r="DM336" s="32"/>
      <c r="DN336" s="32"/>
      <c r="DO336" s="32"/>
      <c r="DP336" s="32"/>
      <c r="DQ336" s="32"/>
      <c r="DR336" s="32"/>
      <c r="DS336" s="32"/>
      <c r="DT336" s="32"/>
      <c r="DU336" s="32"/>
      <c r="DV336" s="32"/>
      <c r="DW336" s="32"/>
      <c r="DX336" s="32"/>
      <c r="DY336" s="32"/>
      <c r="DZ336" s="32"/>
      <c r="EA336" s="32"/>
      <c r="EB336" s="32"/>
      <c r="EC336" s="31"/>
    </row>
    <row r="337"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2"/>
      <c r="CH337" s="31"/>
      <c r="CI337" s="32"/>
      <c r="CJ337" s="31"/>
      <c r="CK337" s="32"/>
      <c r="CL337" s="31"/>
      <c r="CM337" s="32"/>
      <c r="CN337" s="31"/>
      <c r="CO337" s="32"/>
      <c r="CP337" s="32"/>
      <c r="CQ337" s="32"/>
      <c r="CR337" s="32"/>
      <c r="CS337" s="32"/>
      <c r="CT337" s="32"/>
      <c r="CU337" s="32"/>
      <c r="CV337" s="32"/>
      <c r="CW337" s="32"/>
      <c r="CX337" s="32"/>
      <c r="CY337" s="32"/>
      <c r="CZ337" s="32"/>
      <c r="DA337" s="32"/>
      <c r="DB337" s="32"/>
      <c r="DC337" s="32"/>
      <c r="DD337" s="32"/>
      <c r="DE337" s="32"/>
      <c r="DF337" s="32"/>
      <c r="DG337" s="32"/>
      <c r="DH337" s="32"/>
      <c r="DI337" s="32"/>
      <c r="DJ337" s="32"/>
      <c r="DK337" s="32"/>
      <c r="DL337" s="32"/>
      <c r="DM337" s="32"/>
      <c r="DN337" s="32"/>
      <c r="DO337" s="32"/>
      <c r="DP337" s="32"/>
      <c r="DQ337" s="32"/>
      <c r="DR337" s="32"/>
      <c r="DS337" s="32"/>
      <c r="DT337" s="32"/>
      <c r="DU337" s="32"/>
      <c r="DV337" s="32"/>
      <c r="DW337" s="32"/>
      <c r="DX337" s="32"/>
      <c r="DY337" s="32"/>
      <c r="DZ337" s="32"/>
      <c r="EA337" s="32"/>
      <c r="EB337" s="32"/>
      <c r="EC337" s="31"/>
    </row>
    <row r="338"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2"/>
      <c r="CH338" s="31"/>
      <c r="CI338" s="32"/>
      <c r="CJ338" s="31"/>
      <c r="CK338" s="32"/>
      <c r="CL338" s="31"/>
      <c r="CM338" s="32"/>
      <c r="CN338" s="31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  <c r="CZ338" s="32"/>
      <c r="DA338" s="32"/>
      <c r="DB338" s="32"/>
      <c r="DC338" s="32"/>
      <c r="DD338" s="32"/>
      <c r="DE338" s="32"/>
      <c r="DF338" s="32"/>
      <c r="DG338" s="32"/>
      <c r="DH338" s="32"/>
      <c r="DI338" s="32"/>
      <c r="DJ338" s="32"/>
      <c r="DK338" s="32"/>
      <c r="DL338" s="32"/>
      <c r="DM338" s="32"/>
      <c r="DN338" s="32"/>
      <c r="DO338" s="32"/>
      <c r="DP338" s="32"/>
      <c r="DQ338" s="32"/>
      <c r="DR338" s="32"/>
      <c r="DS338" s="32"/>
      <c r="DT338" s="32"/>
      <c r="DU338" s="32"/>
      <c r="DV338" s="32"/>
      <c r="DW338" s="32"/>
      <c r="DX338" s="32"/>
      <c r="DY338" s="32"/>
      <c r="DZ338" s="32"/>
      <c r="EA338" s="32"/>
      <c r="EB338" s="32"/>
      <c r="EC338" s="31"/>
    </row>
    <row r="339"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2"/>
      <c r="CH339" s="31"/>
      <c r="CI339" s="32"/>
      <c r="CJ339" s="31"/>
      <c r="CK339" s="32"/>
      <c r="CL339" s="31"/>
      <c r="CM339" s="32"/>
      <c r="CN339" s="31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32"/>
      <c r="DO339" s="32"/>
      <c r="DP339" s="32"/>
      <c r="DQ339" s="32"/>
      <c r="DR339" s="32"/>
      <c r="DS339" s="32"/>
      <c r="DT339" s="32"/>
      <c r="DU339" s="32"/>
      <c r="DV339" s="32"/>
      <c r="DW339" s="32"/>
      <c r="DX339" s="32"/>
      <c r="DY339" s="32"/>
      <c r="DZ339" s="32"/>
      <c r="EA339" s="32"/>
      <c r="EB339" s="32"/>
      <c r="EC339" s="31"/>
    </row>
    <row r="340"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2"/>
      <c r="CH340" s="31"/>
      <c r="CI340" s="32"/>
      <c r="CJ340" s="31"/>
      <c r="CK340" s="32"/>
      <c r="CL340" s="31"/>
      <c r="CM340" s="32"/>
      <c r="CN340" s="31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2"/>
      <c r="DA340" s="32"/>
      <c r="DB340" s="32"/>
      <c r="DC340" s="32"/>
      <c r="DD340" s="32"/>
      <c r="DE340" s="32"/>
      <c r="DF340" s="32"/>
      <c r="DG340" s="32"/>
      <c r="DH340" s="32"/>
      <c r="DI340" s="32"/>
      <c r="DJ340" s="32"/>
      <c r="DK340" s="32"/>
      <c r="DL340" s="32"/>
      <c r="DM340" s="32"/>
      <c r="DN340" s="32"/>
      <c r="DO340" s="32"/>
      <c r="DP340" s="32"/>
      <c r="DQ340" s="32"/>
      <c r="DR340" s="32"/>
      <c r="DS340" s="32"/>
      <c r="DT340" s="32"/>
      <c r="DU340" s="32"/>
      <c r="DV340" s="32"/>
      <c r="DW340" s="32"/>
      <c r="DX340" s="32"/>
      <c r="DY340" s="32"/>
      <c r="DZ340" s="32"/>
      <c r="EA340" s="32"/>
      <c r="EB340" s="32"/>
      <c r="EC340" s="31"/>
    </row>
    <row r="341"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2"/>
      <c r="CH341" s="31"/>
      <c r="CI341" s="32"/>
      <c r="CJ341" s="31"/>
      <c r="CK341" s="32"/>
      <c r="CL341" s="31"/>
      <c r="CM341" s="32"/>
      <c r="CN341" s="31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  <c r="CZ341" s="32"/>
      <c r="DA341" s="32"/>
      <c r="DB341" s="32"/>
      <c r="DC341" s="32"/>
      <c r="DD341" s="32"/>
      <c r="DE341" s="32"/>
      <c r="DF341" s="32"/>
      <c r="DG341" s="32"/>
      <c r="DH341" s="32"/>
      <c r="DI341" s="32"/>
      <c r="DJ341" s="32"/>
      <c r="DK341" s="32"/>
      <c r="DL341" s="32"/>
      <c r="DM341" s="32"/>
      <c r="DN341" s="32"/>
      <c r="DO341" s="32"/>
      <c r="DP341" s="32"/>
      <c r="DQ341" s="32"/>
      <c r="DR341" s="32"/>
      <c r="DS341" s="32"/>
      <c r="DT341" s="32"/>
      <c r="DU341" s="32"/>
      <c r="DV341" s="32"/>
      <c r="DW341" s="32"/>
      <c r="DX341" s="32"/>
      <c r="DY341" s="32"/>
      <c r="DZ341" s="32"/>
      <c r="EA341" s="32"/>
      <c r="EB341" s="32"/>
      <c r="EC341" s="31"/>
    </row>
    <row r="342"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2"/>
      <c r="CH342" s="31"/>
      <c r="CI342" s="32"/>
      <c r="CJ342" s="31"/>
      <c r="CK342" s="32"/>
      <c r="CL342" s="31"/>
      <c r="CM342" s="32"/>
      <c r="CN342" s="31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  <c r="DB342" s="32"/>
      <c r="DC342" s="32"/>
      <c r="DD342" s="32"/>
      <c r="DE342" s="32"/>
      <c r="DF342" s="32"/>
      <c r="DG342" s="32"/>
      <c r="DH342" s="32"/>
      <c r="DI342" s="32"/>
      <c r="DJ342" s="32"/>
      <c r="DK342" s="32"/>
      <c r="DL342" s="32"/>
      <c r="DM342" s="32"/>
      <c r="DN342" s="32"/>
      <c r="DO342" s="32"/>
      <c r="DP342" s="32"/>
      <c r="DQ342" s="32"/>
      <c r="DR342" s="32"/>
      <c r="DS342" s="32"/>
      <c r="DT342" s="32"/>
      <c r="DU342" s="32"/>
      <c r="DV342" s="32"/>
      <c r="DW342" s="32"/>
      <c r="DX342" s="32"/>
      <c r="DY342" s="32"/>
      <c r="DZ342" s="32"/>
      <c r="EA342" s="32"/>
      <c r="EB342" s="32"/>
      <c r="EC342" s="31"/>
    </row>
    <row r="343"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2"/>
      <c r="CH343" s="31"/>
      <c r="CI343" s="32"/>
      <c r="CJ343" s="31"/>
      <c r="CK343" s="32"/>
      <c r="CL343" s="31"/>
      <c r="CM343" s="32"/>
      <c r="CN343" s="31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  <c r="DB343" s="32"/>
      <c r="DC343" s="32"/>
      <c r="DD343" s="32"/>
      <c r="DE343" s="32"/>
      <c r="DF343" s="32"/>
      <c r="DG343" s="32"/>
      <c r="DH343" s="32"/>
      <c r="DI343" s="32"/>
      <c r="DJ343" s="32"/>
      <c r="DK343" s="32"/>
      <c r="DL343" s="32"/>
      <c r="DM343" s="32"/>
      <c r="DN343" s="32"/>
      <c r="DO343" s="32"/>
      <c r="DP343" s="32"/>
      <c r="DQ343" s="32"/>
      <c r="DR343" s="32"/>
      <c r="DS343" s="32"/>
      <c r="DT343" s="32"/>
      <c r="DU343" s="32"/>
      <c r="DV343" s="32"/>
      <c r="DW343" s="32"/>
      <c r="DX343" s="32"/>
      <c r="DY343" s="32"/>
      <c r="DZ343" s="32"/>
      <c r="EA343" s="32"/>
      <c r="EB343" s="32"/>
      <c r="EC343" s="31"/>
    </row>
    <row r="344"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2"/>
      <c r="CH344" s="31"/>
      <c r="CI344" s="32"/>
      <c r="CJ344" s="31"/>
      <c r="CK344" s="32"/>
      <c r="CL344" s="31"/>
      <c r="CM344" s="32"/>
      <c r="CN344" s="31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2"/>
      <c r="DA344" s="32"/>
      <c r="DB344" s="32"/>
      <c r="DC344" s="32"/>
      <c r="DD344" s="32"/>
      <c r="DE344" s="32"/>
      <c r="DF344" s="32"/>
      <c r="DG344" s="32"/>
      <c r="DH344" s="32"/>
      <c r="DI344" s="32"/>
      <c r="DJ344" s="32"/>
      <c r="DK344" s="32"/>
      <c r="DL344" s="32"/>
      <c r="DM344" s="32"/>
      <c r="DN344" s="32"/>
      <c r="DO344" s="32"/>
      <c r="DP344" s="32"/>
      <c r="DQ344" s="32"/>
      <c r="DR344" s="32"/>
      <c r="DS344" s="32"/>
      <c r="DT344" s="32"/>
      <c r="DU344" s="32"/>
      <c r="DV344" s="32"/>
      <c r="DW344" s="32"/>
      <c r="DX344" s="32"/>
      <c r="DY344" s="32"/>
      <c r="DZ344" s="32"/>
      <c r="EA344" s="32"/>
      <c r="EB344" s="32"/>
      <c r="EC344" s="31"/>
    </row>
    <row r="345"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2"/>
      <c r="CH345" s="31"/>
      <c r="CI345" s="32"/>
      <c r="CJ345" s="31"/>
      <c r="CK345" s="32"/>
      <c r="CL345" s="31"/>
      <c r="CM345" s="32"/>
      <c r="CN345" s="31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  <c r="CZ345" s="32"/>
      <c r="DA345" s="32"/>
      <c r="DB345" s="32"/>
      <c r="DC345" s="32"/>
      <c r="DD345" s="32"/>
      <c r="DE345" s="32"/>
      <c r="DF345" s="32"/>
      <c r="DG345" s="32"/>
      <c r="DH345" s="32"/>
      <c r="DI345" s="32"/>
      <c r="DJ345" s="32"/>
      <c r="DK345" s="32"/>
      <c r="DL345" s="32"/>
      <c r="DM345" s="32"/>
      <c r="DN345" s="32"/>
      <c r="DO345" s="32"/>
      <c r="DP345" s="32"/>
      <c r="DQ345" s="32"/>
      <c r="DR345" s="32"/>
      <c r="DS345" s="32"/>
      <c r="DT345" s="32"/>
      <c r="DU345" s="32"/>
      <c r="DV345" s="32"/>
      <c r="DW345" s="32"/>
      <c r="DX345" s="32"/>
      <c r="DY345" s="32"/>
      <c r="DZ345" s="32"/>
      <c r="EA345" s="32"/>
      <c r="EB345" s="32"/>
      <c r="EC345" s="31"/>
    </row>
    <row r="346"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2"/>
      <c r="CH346" s="31"/>
      <c r="CI346" s="32"/>
      <c r="CJ346" s="31"/>
      <c r="CK346" s="32"/>
      <c r="CL346" s="31"/>
      <c r="CM346" s="32"/>
      <c r="CN346" s="31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  <c r="CZ346" s="32"/>
      <c r="DA346" s="32"/>
      <c r="DB346" s="32"/>
      <c r="DC346" s="32"/>
      <c r="DD346" s="32"/>
      <c r="DE346" s="32"/>
      <c r="DF346" s="32"/>
      <c r="DG346" s="32"/>
      <c r="DH346" s="32"/>
      <c r="DI346" s="32"/>
      <c r="DJ346" s="32"/>
      <c r="DK346" s="32"/>
      <c r="DL346" s="32"/>
      <c r="DM346" s="32"/>
      <c r="DN346" s="32"/>
      <c r="DO346" s="32"/>
      <c r="DP346" s="32"/>
      <c r="DQ346" s="32"/>
      <c r="DR346" s="32"/>
      <c r="DS346" s="32"/>
      <c r="DT346" s="32"/>
      <c r="DU346" s="32"/>
      <c r="DV346" s="32"/>
      <c r="DW346" s="32"/>
      <c r="DX346" s="32"/>
      <c r="DY346" s="32"/>
      <c r="DZ346" s="32"/>
      <c r="EA346" s="32"/>
      <c r="EB346" s="32"/>
      <c r="EC346" s="31"/>
    </row>
    <row r="347"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2"/>
      <c r="CH347" s="31"/>
      <c r="CI347" s="32"/>
      <c r="CJ347" s="31"/>
      <c r="CK347" s="32"/>
      <c r="CL347" s="31"/>
      <c r="CM347" s="32"/>
      <c r="CN347" s="31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2"/>
      <c r="DA347" s="32"/>
      <c r="DB347" s="32"/>
      <c r="DC347" s="32"/>
      <c r="DD347" s="32"/>
      <c r="DE347" s="32"/>
      <c r="DF347" s="32"/>
      <c r="DG347" s="32"/>
      <c r="DH347" s="32"/>
      <c r="DI347" s="32"/>
      <c r="DJ347" s="32"/>
      <c r="DK347" s="32"/>
      <c r="DL347" s="32"/>
      <c r="DM347" s="32"/>
      <c r="DN347" s="32"/>
      <c r="DO347" s="32"/>
      <c r="DP347" s="32"/>
      <c r="DQ347" s="32"/>
      <c r="DR347" s="32"/>
      <c r="DS347" s="32"/>
      <c r="DT347" s="32"/>
      <c r="DU347" s="32"/>
      <c r="DV347" s="32"/>
      <c r="DW347" s="32"/>
      <c r="DX347" s="32"/>
      <c r="DY347" s="32"/>
      <c r="DZ347" s="32"/>
      <c r="EA347" s="32"/>
      <c r="EB347" s="32"/>
      <c r="EC347" s="31"/>
    </row>
    <row r="348"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2"/>
      <c r="CH348" s="31"/>
      <c r="CI348" s="32"/>
      <c r="CJ348" s="31"/>
      <c r="CK348" s="32"/>
      <c r="CL348" s="31"/>
      <c r="CM348" s="32"/>
      <c r="CN348" s="31"/>
      <c r="CO348" s="32"/>
      <c r="CP348" s="32"/>
      <c r="CQ348" s="32"/>
      <c r="CR348" s="32"/>
      <c r="CS348" s="32"/>
      <c r="CT348" s="32"/>
      <c r="CU348" s="32"/>
      <c r="CV348" s="32"/>
      <c r="CW348" s="32"/>
      <c r="CX348" s="32"/>
      <c r="CY348" s="32"/>
      <c r="CZ348" s="32"/>
      <c r="DA348" s="32"/>
      <c r="DB348" s="32"/>
      <c r="DC348" s="32"/>
      <c r="DD348" s="32"/>
      <c r="DE348" s="32"/>
      <c r="DF348" s="32"/>
      <c r="DG348" s="32"/>
      <c r="DH348" s="32"/>
      <c r="DI348" s="32"/>
      <c r="DJ348" s="32"/>
      <c r="DK348" s="32"/>
      <c r="DL348" s="32"/>
      <c r="DM348" s="32"/>
      <c r="DN348" s="32"/>
      <c r="DO348" s="32"/>
      <c r="DP348" s="32"/>
      <c r="DQ348" s="32"/>
      <c r="DR348" s="32"/>
      <c r="DS348" s="32"/>
      <c r="DT348" s="32"/>
      <c r="DU348" s="32"/>
      <c r="DV348" s="32"/>
      <c r="DW348" s="32"/>
      <c r="DX348" s="32"/>
      <c r="DY348" s="32"/>
      <c r="DZ348" s="32"/>
      <c r="EA348" s="32"/>
      <c r="EB348" s="32"/>
      <c r="EC348" s="31"/>
    </row>
    <row r="349"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2"/>
      <c r="CH349" s="31"/>
      <c r="CI349" s="32"/>
      <c r="CJ349" s="31"/>
      <c r="CK349" s="32"/>
      <c r="CL349" s="31"/>
      <c r="CM349" s="32"/>
      <c r="CN349" s="31"/>
      <c r="CO349" s="32"/>
      <c r="CP349" s="32"/>
      <c r="CQ349" s="32"/>
      <c r="CR349" s="32"/>
      <c r="CS349" s="32"/>
      <c r="CT349" s="32"/>
      <c r="CU349" s="32"/>
      <c r="CV349" s="32"/>
      <c r="CW349" s="32"/>
      <c r="CX349" s="32"/>
      <c r="CY349" s="32"/>
      <c r="CZ349" s="32"/>
      <c r="DA349" s="32"/>
      <c r="DB349" s="32"/>
      <c r="DC349" s="32"/>
      <c r="DD349" s="32"/>
      <c r="DE349" s="32"/>
      <c r="DF349" s="32"/>
      <c r="DG349" s="32"/>
      <c r="DH349" s="32"/>
      <c r="DI349" s="32"/>
      <c r="DJ349" s="32"/>
      <c r="DK349" s="32"/>
      <c r="DL349" s="32"/>
      <c r="DM349" s="32"/>
      <c r="DN349" s="32"/>
      <c r="DO349" s="32"/>
      <c r="DP349" s="32"/>
      <c r="DQ349" s="32"/>
      <c r="DR349" s="32"/>
      <c r="DS349" s="32"/>
      <c r="DT349" s="32"/>
      <c r="DU349" s="32"/>
      <c r="DV349" s="32"/>
      <c r="DW349" s="32"/>
      <c r="DX349" s="32"/>
      <c r="DY349" s="32"/>
      <c r="DZ349" s="32"/>
      <c r="EA349" s="32"/>
      <c r="EB349" s="32"/>
      <c r="EC349" s="31"/>
    </row>
    <row r="350"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2"/>
      <c r="CH350" s="31"/>
      <c r="CI350" s="32"/>
      <c r="CJ350" s="31"/>
      <c r="CK350" s="32"/>
      <c r="CL350" s="31"/>
      <c r="CM350" s="32"/>
      <c r="CN350" s="31"/>
      <c r="CO350" s="32"/>
      <c r="CP350" s="32"/>
      <c r="CQ350" s="32"/>
      <c r="CR350" s="32"/>
      <c r="CS350" s="32"/>
      <c r="CT350" s="32"/>
      <c r="CU350" s="32"/>
      <c r="CV350" s="32"/>
      <c r="CW350" s="32"/>
      <c r="CX350" s="32"/>
      <c r="CY350" s="32"/>
      <c r="CZ350" s="32"/>
      <c r="DA350" s="32"/>
      <c r="DB350" s="32"/>
      <c r="DC350" s="32"/>
      <c r="DD350" s="32"/>
      <c r="DE350" s="32"/>
      <c r="DF350" s="32"/>
      <c r="DG350" s="32"/>
      <c r="DH350" s="32"/>
      <c r="DI350" s="32"/>
      <c r="DJ350" s="32"/>
      <c r="DK350" s="32"/>
      <c r="DL350" s="32"/>
      <c r="DM350" s="32"/>
      <c r="DN350" s="32"/>
      <c r="DO350" s="32"/>
      <c r="DP350" s="32"/>
      <c r="DQ350" s="32"/>
      <c r="DR350" s="32"/>
      <c r="DS350" s="32"/>
      <c r="DT350" s="32"/>
      <c r="DU350" s="32"/>
      <c r="DV350" s="32"/>
      <c r="DW350" s="32"/>
      <c r="DX350" s="32"/>
      <c r="DY350" s="32"/>
      <c r="DZ350" s="32"/>
      <c r="EA350" s="32"/>
      <c r="EB350" s="32"/>
      <c r="EC350" s="31"/>
    </row>
    <row r="351"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2"/>
      <c r="CH351" s="31"/>
      <c r="CI351" s="32"/>
      <c r="CJ351" s="31"/>
      <c r="CK351" s="32"/>
      <c r="CL351" s="31"/>
      <c r="CM351" s="32"/>
      <c r="CN351" s="31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  <c r="DB351" s="32"/>
      <c r="DC351" s="32"/>
      <c r="DD351" s="32"/>
      <c r="DE351" s="32"/>
      <c r="DF351" s="32"/>
      <c r="DG351" s="32"/>
      <c r="DH351" s="32"/>
      <c r="DI351" s="32"/>
      <c r="DJ351" s="32"/>
      <c r="DK351" s="32"/>
      <c r="DL351" s="32"/>
      <c r="DM351" s="32"/>
      <c r="DN351" s="32"/>
      <c r="DO351" s="32"/>
      <c r="DP351" s="32"/>
      <c r="DQ351" s="32"/>
      <c r="DR351" s="32"/>
      <c r="DS351" s="32"/>
      <c r="DT351" s="32"/>
      <c r="DU351" s="32"/>
      <c r="DV351" s="32"/>
      <c r="DW351" s="32"/>
      <c r="DX351" s="32"/>
      <c r="DY351" s="32"/>
      <c r="DZ351" s="32"/>
      <c r="EA351" s="32"/>
      <c r="EB351" s="32"/>
      <c r="EC351" s="31"/>
    </row>
    <row r="352"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2"/>
      <c r="CH352" s="31"/>
      <c r="CI352" s="32"/>
      <c r="CJ352" s="31"/>
      <c r="CK352" s="32"/>
      <c r="CL352" s="31"/>
      <c r="CM352" s="32"/>
      <c r="CN352" s="31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2"/>
      <c r="DA352" s="32"/>
      <c r="DB352" s="32"/>
      <c r="DC352" s="32"/>
      <c r="DD352" s="32"/>
      <c r="DE352" s="32"/>
      <c r="DF352" s="32"/>
      <c r="DG352" s="32"/>
      <c r="DH352" s="32"/>
      <c r="DI352" s="32"/>
      <c r="DJ352" s="32"/>
      <c r="DK352" s="32"/>
      <c r="DL352" s="32"/>
      <c r="DM352" s="32"/>
      <c r="DN352" s="32"/>
      <c r="DO352" s="32"/>
      <c r="DP352" s="32"/>
      <c r="DQ352" s="32"/>
      <c r="DR352" s="32"/>
      <c r="DS352" s="32"/>
      <c r="DT352" s="32"/>
      <c r="DU352" s="32"/>
      <c r="DV352" s="32"/>
      <c r="DW352" s="32"/>
      <c r="DX352" s="32"/>
      <c r="DY352" s="32"/>
      <c r="DZ352" s="32"/>
      <c r="EA352" s="32"/>
      <c r="EB352" s="32"/>
      <c r="EC352" s="31"/>
    </row>
    <row r="353"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2"/>
      <c r="CH353" s="31"/>
      <c r="CI353" s="32"/>
      <c r="CJ353" s="31"/>
      <c r="CK353" s="32"/>
      <c r="CL353" s="31"/>
      <c r="CM353" s="32"/>
      <c r="CN353" s="31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  <c r="DB353" s="32"/>
      <c r="DC353" s="32"/>
      <c r="DD353" s="32"/>
      <c r="DE353" s="32"/>
      <c r="DF353" s="32"/>
      <c r="DG353" s="32"/>
      <c r="DH353" s="32"/>
      <c r="DI353" s="32"/>
      <c r="DJ353" s="32"/>
      <c r="DK353" s="32"/>
      <c r="DL353" s="32"/>
      <c r="DM353" s="32"/>
      <c r="DN353" s="32"/>
      <c r="DO353" s="32"/>
      <c r="DP353" s="32"/>
      <c r="DQ353" s="32"/>
      <c r="DR353" s="32"/>
      <c r="DS353" s="32"/>
      <c r="DT353" s="32"/>
      <c r="DU353" s="32"/>
      <c r="DV353" s="32"/>
      <c r="DW353" s="32"/>
      <c r="DX353" s="32"/>
      <c r="DY353" s="32"/>
      <c r="DZ353" s="32"/>
      <c r="EA353" s="32"/>
      <c r="EB353" s="32"/>
      <c r="EC353" s="31"/>
    </row>
    <row r="354"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2"/>
      <c r="CH354" s="31"/>
      <c r="CI354" s="32"/>
      <c r="CJ354" s="31"/>
      <c r="CK354" s="32"/>
      <c r="CL354" s="31"/>
      <c r="CM354" s="32"/>
      <c r="CN354" s="31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  <c r="CZ354" s="32"/>
      <c r="DA354" s="32"/>
      <c r="DB354" s="32"/>
      <c r="DC354" s="32"/>
      <c r="DD354" s="32"/>
      <c r="DE354" s="32"/>
      <c r="DF354" s="32"/>
      <c r="DG354" s="32"/>
      <c r="DH354" s="32"/>
      <c r="DI354" s="32"/>
      <c r="DJ354" s="32"/>
      <c r="DK354" s="32"/>
      <c r="DL354" s="32"/>
      <c r="DM354" s="32"/>
      <c r="DN354" s="32"/>
      <c r="DO354" s="32"/>
      <c r="DP354" s="32"/>
      <c r="DQ354" s="32"/>
      <c r="DR354" s="32"/>
      <c r="DS354" s="32"/>
      <c r="DT354" s="32"/>
      <c r="DU354" s="32"/>
      <c r="DV354" s="32"/>
      <c r="DW354" s="32"/>
      <c r="DX354" s="32"/>
      <c r="DY354" s="32"/>
      <c r="DZ354" s="32"/>
      <c r="EA354" s="32"/>
      <c r="EB354" s="32"/>
      <c r="EC354" s="31"/>
    </row>
    <row r="355"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2"/>
      <c r="CH355" s="31"/>
      <c r="CI355" s="32"/>
      <c r="CJ355" s="31"/>
      <c r="CK355" s="32"/>
      <c r="CL355" s="31"/>
      <c r="CM355" s="32"/>
      <c r="CN355" s="31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  <c r="DZ355" s="32"/>
      <c r="EA355" s="32"/>
      <c r="EB355" s="32"/>
      <c r="EC355" s="31"/>
    </row>
    <row r="356"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2"/>
      <c r="CH356" s="31"/>
      <c r="CI356" s="32"/>
      <c r="CJ356" s="31"/>
      <c r="CK356" s="32"/>
      <c r="CL356" s="31"/>
      <c r="CM356" s="32"/>
      <c r="CN356" s="31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  <c r="CZ356" s="32"/>
      <c r="DA356" s="32"/>
      <c r="DB356" s="32"/>
      <c r="DC356" s="32"/>
      <c r="DD356" s="32"/>
      <c r="DE356" s="32"/>
      <c r="DF356" s="32"/>
      <c r="DG356" s="32"/>
      <c r="DH356" s="32"/>
      <c r="DI356" s="32"/>
      <c r="DJ356" s="32"/>
      <c r="DK356" s="32"/>
      <c r="DL356" s="32"/>
      <c r="DM356" s="32"/>
      <c r="DN356" s="32"/>
      <c r="DO356" s="32"/>
      <c r="DP356" s="32"/>
      <c r="DQ356" s="32"/>
      <c r="DR356" s="32"/>
      <c r="DS356" s="32"/>
      <c r="DT356" s="32"/>
      <c r="DU356" s="32"/>
      <c r="DV356" s="32"/>
      <c r="DW356" s="32"/>
      <c r="DX356" s="32"/>
      <c r="DY356" s="32"/>
      <c r="DZ356" s="32"/>
      <c r="EA356" s="32"/>
      <c r="EB356" s="32"/>
      <c r="EC356" s="31"/>
    </row>
    <row r="357"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2"/>
      <c r="CH357" s="31"/>
      <c r="CI357" s="32"/>
      <c r="CJ357" s="31"/>
      <c r="CK357" s="32"/>
      <c r="CL357" s="31"/>
      <c r="CM357" s="32"/>
      <c r="CN357" s="31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  <c r="DB357" s="32"/>
      <c r="DC357" s="32"/>
      <c r="DD357" s="32"/>
      <c r="DE357" s="32"/>
      <c r="DF357" s="32"/>
      <c r="DG357" s="32"/>
      <c r="DH357" s="32"/>
      <c r="DI357" s="32"/>
      <c r="DJ357" s="32"/>
      <c r="DK357" s="32"/>
      <c r="DL357" s="32"/>
      <c r="DM357" s="32"/>
      <c r="DN357" s="32"/>
      <c r="DO357" s="32"/>
      <c r="DP357" s="32"/>
      <c r="DQ357" s="32"/>
      <c r="DR357" s="32"/>
      <c r="DS357" s="32"/>
      <c r="DT357" s="32"/>
      <c r="DU357" s="32"/>
      <c r="DV357" s="32"/>
      <c r="DW357" s="32"/>
      <c r="DX357" s="32"/>
      <c r="DY357" s="32"/>
      <c r="DZ357" s="32"/>
      <c r="EA357" s="32"/>
      <c r="EB357" s="32"/>
      <c r="EC357" s="31"/>
    </row>
    <row r="358"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2"/>
      <c r="CH358" s="31"/>
      <c r="CI358" s="32"/>
      <c r="CJ358" s="31"/>
      <c r="CK358" s="32"/>
      <c r="CL358" s="31"/>
      <c r="CM358" s="32"/>
      <c r="CN358" s="31"/>
      <c r="CO358" s="32"/>
      <c r="CP358" s="32"/>
      <c r="CQ358" s="32"/>
      <c r="CR358" s="32"/>
      <c r="CS358" s="32"/>
      <c r="CT358" s="32"/>
      <c r="CU358" s="32"/>
      <c r="CV358" s="32"/>
      <c r="CW358" s="32"/>
      <c r="CX358" s="32"/>
      <c r="CY358" s="32"/>
      <c r="CZ358" s="32"/>
      <c r="DA358" s="32"/>
      <c r="DB358" s="32"/>
      <c r="DC358" s="32"/>
      <c r="DD358" s="32"/>
      <c r="DE358" s="32"/>
      <c r="DF358" s="32"/>
      <c r="DG358" s="32"/>
      <c r="DH358" s="32"/>
      <c r="DI358" s="32"/>
      <c r="DJ358" s="32"/>
      <c r="DK358" s="32"/>
      <c r="DL358" s="32"/>
      <c r="DM358" s="32"/>
      <c r="DN358" s="32"/>
      <c r="DO358" s="32"/>
      <c r="DP358" s="32"/>
      <c r="DQ358" s="32"/>
      <c r="DR358" s="32"/>
      <c r="DS358" s="32"/>
      <c r="DT358" s="32"/>
      <c r="DU358" s="32"/>
      <c r="DV358" s="32"/>
      <c r="DW358" s="32"/>
      <c r="DX358" s="32"/>
      <c r="DY358" s="32"/>
      <c r="DZ358" s="32"/>
      <c r="EA358" s="32"/>
      <c r="EB358" s="32"/>
      <c r="EC358" s="31"/>
    </row>
    <row r="359"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2"/>
      <c r="CH359" s="31"/>
      <c r="CI359" s="32"/>
      <c r="CJ359" s="31"/>
      <c r="CK359" s="32"/>
      <c r="CL359" s="31"/>
      <c r="CM359" s="32"/>
      <c r="CN359" s="31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  <c r="DB359" s="32"/>
      <c r="DC359" s="32"/>
      <c r="DD359" s="32"/>
      <c r="DE359" s="32"/>
      <c r="DF359" s="32"/>
      <c r="DG359" s="32"/>
      <c r="DH359" s="32"/>
      <c r="DI359" s="32"/>
      <c r="DJ359" s="32"/>
      <c r="DK359" s="32"/>
      <c r="DL359" s="32"/>
      <c r="DM359" s="32"/>
      <c r="DN359" s="32"/>
      <c r="DO359" s="32"/>
      <c r="DP359" s="32"/>
      <c r="DQ359" s="32"/>
      <c r="DR359" s="32"/>
      <c r="DS359" s="32"/>
      <c r="DT359" s="32"/>
      <c r="DU359" s="32"/>
      <c r="DV359" s="32"/>
      <c r="DW359" s="32"/>
      <c r="DX359" s="32"/>
      <c r="DY359" s="32"/>
      <c r="DZ359" s="32"/>
      <c r="EA359" s="32"/>
      <c r="EB359" s="32"/>
      <c r="EC359" s="31"/>
    </row>
    <row r="360"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2"/>
      <c r="CH360" s="31"/>
      <c r="CI360" s="32"/>
      <c r="CJ360" s="31"/>
      <c r="CK360" s="32"/>
      <c r="CL360" s="31"/>
      <c r="CM360" s="32"/>
      <c r="CN360" s="31"/>
      <c r="CO360" s="32"/>
      <c r="CP360" s="32"/>
      <c r="CQ360" s="32"/>
      <c r="CR360" s="32"/>
      <c r="CS360" s="32"/>
      <c r="CT360" s="32"/>
      <c r="CU360" s="32"/>
      <c r="CV360" s="32"/>
      <c r="CW360" s="32"/>
      <c r="CX360" s="32"/>
      <c r="CY360" s="32"/>
      <c r="CZ360" s="32"/>
      <c r="DA360" s="32"/>
      <c r="DB360" s="32"/>
      <c r="DC360" s="32"/>
      <c r="DD360" s="32"/>
      <c r="DE360" s="32"/>
      <c r="DF360" s="32"/>
      <c r="DG360" s="32"/>
      <c r="DH360" s="32"/>
      <c r="DI360" s="32"/>
      <c r="DJ360" s="32"/>
      <c r="DK360" s="32"/>
      <c r="DL360" s="32"/>
      <c r="DM360" s="32"/>
      <c r="DN360" s="32"/>
      <c r="DO360" s="32"/>
      <c r="DP360" s="32"/>
      <c r="DQ360" s="32"/>
      <c r="DR360" s="32"/>
      <c r="DS360" s="32"/>
      <c r="DT360" s="32"/>
      <c r="DU360" s="32"/>
      <c r="DV360" s="32"/>
      <c r="DW360" s="32"/>
      <c r="DX360" s="32"/>
      <c r="DY360" s="32"/>
      <c r="DZ360" s="32"/>
      <c r="EA360" s="32"/>
      <c r="EB360" s="32"/>
      <c r="EC360" s="31"/>
    </row>
    <row r="361"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2"/>
      <c r="CH361" s="31"/>
      <c r="CI361" s="32"/>
      <c r="CJ361" s="31"/>
      <c r="CK361" s="32"/>
      <c r="CL361" s="31"/>
      <c r="CM361" s="32"/>
      <c r="CN361" s="31"/>
      <c r="CO361" s="32"/>
      <c r="CP361" s="32"/>
      <c r="CQ361" s="32"/>
      <c r="CR361" s="32"/>
      <c r="CS361" s="32"/>
      <c r="CT361" s="32"/>
      <c r="CU361" s="32"/>
      <c r="CV361" s="32"/>
      <c r="CW361" s="32"/>
      <c r="CX361" s="32"/>
      <c r="CY361" s="32"/>
      <c r="CZ361" s="32"/>
      <c r="DA361" s="32"/>
      <c r="DB361" s="32"/>
      <c r="DC361" s="32"/>
      <c r="DD361" s="32"/>
      <c r="DE361" s="32"/>
      <c r="DF361" s="32"/>
      <c r="DG361" s="32"/>
      <c r="DH361" s="32"/>
      <c r="DI361" s="32"/>
      <c r="DJ361" s="32"/>
      <c r="DK361" s="32"/>
      <c r="DL361" s="32"/>
      <c r="DM361" s="32"/>
      <c r="DN361" s="32"/>
      <c r="DO361" s="32"/>
      <c r="DP361" s="32"/>
      <c r="DQ361" s="32"/>
      <c r="DR361" s="32"/>
      <c r="DS361" s="32"/>
      <c r="DT361" s="32"/>
      <c r="DU361" s="32"/>
      <c r="DV361" s="32"/>
      <c r="DW361" s="32"/>
      <c r="DX361" s="32"/>
      <c r="DY361" s="32"/>
      <c r="DZ361" s="32"/>
      <c r="EA361" s="32"/>
      <c r="EB361" s="32"/>
      <c r="EC361" s="31"/>
    </row>
    <row r="362"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2"/>
      <c r="CH362" s="31"/>
      <c r="CI362" s="32"/>
      <c r="CJ362" s="31"/>
      <c r="CK362" s="32"/>
      <c r="CL362" s="31"/>
      <c r="CM362" s="32"/>
      <c r="CN362" s="31"/>
      <c r="CO362" s="32"/>
      <c r="CP362" s="32"/>
      <c r="CQ362" s="32"/>
      <c r="CR362" s="32"/>
      <c r="CS362" s="32"/>
      <c r="CT362" s="32"/>
      <c r="CU362" s="32"/>
      <c r="CV362" s="32"/>
      <c r="CW362" s="32"/>
      <c r="CX362" s="32"/>
      <c r="CY362" s="32"/>
      <c r="CZ362" s="32"/>
      <c r="DA362" s="32"/>
      <c r="DB362" s="32"/>
      <c r="DC362" s="32"/>
      <c r="DD362" s="32"/>
      <c r="DE362" s="32"/>
      <c r="DF362" s="32"/>
      <c r="DG362" s="32"/>
      <c r="DH362" s="32"/>
      <c r="DI362" s="32"/>
      <c r="DJ362" s="32"/>
      <c r="DK362" s="32"/>
      <c r="DL362" s="32"/>
      <c r="DM362" s="32"/>
      <c r="DN362" s="32"/>
      <c r="DO362" s="32"/>
      <c r="DP362" s="32"/>
      <c r="DQ362" s="32"/>
      <c r="DR362" s="32"/>
      <c r="DS362" s="32"/>
      <c r="DT362" s="32"/>
      <c r="DU362" s="32"/>
      <c r="DV362" s="32"/>
      <c r="DW362" s="32"/>
      <c r="DX362" s="32"/>
      <c r="DY362" s="32"/>
      <c r="DZ362" s="32"/>
      <c r="EA362" s="32"/>
      <c r="EB362" s="32"/>
      <c r="EC362" s="31"/>
    </row>
    <row r="363"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2"/>
      <c r="CH363" s="31"/>
      <c r="CI363" s="32"/>
      <c r="CJ363" s="31"/>
      <c r="CK363" s="32"/>
      <c r="CL363" s="31"/>
      <c r="CM363" s="32"/>
      <c r="CN363" s="31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  <c r="DB363" s="32"/>
      <c r="DC363" s="32"/>
      <c r="DD363" s="32"/>
      <c r="DE363" s="32"/>
      <c r="DF363" s="32"/>
      <c r="DG363" s="32"/>
      <c r="DH363" s="32"/>
      <c r="DI363" s="32"/>
      <c r="DJ363" s="32"/>
      <c r="DK363" s="32"/>
      <c r="DL363" s="32"/>
      <c r="DM363" s="32"/>
      <c r="DN363" s="32"/>
      <c r="DO363" s="32"/>
      <c r="DP363" s="32"/>
      <c r="DQ363" s="32"/>
      <c r="DR363" s="32"/>
      <c r="DS363" s="32"/>
      <c r="DT363" s="32"/>
      <c r="DU363" s="32"/>
      <c r="DV363" s="32"/>
      <c r="DW363" s="32"/>
      <c r="DX363" s="32"/>
      <c r="DY363" s="32"/>
      <c r="DZ363" s="32"/>
      <c r="EA363" s="32"/>
      <c r="EB363" s="32"/>
      <c r="EC363" s="31"/>
    </row>
    <row r="364"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2"/>
      <c r="CH364" s="31"/>
      <c r="CI364" s="32"/>
      <c r="CJ364" s="31"/>
      <c r="CK364" s="32"/>
      <c r="CL364" s="31"/>
      <c r="CM364" s="32"/>
      <c r="CN364" s="31"/>
      <c r="CO364" s="32"/>
      <c r="CP364" s="32"/>
      <c r="CQ364" s="32"/>
      <c r="CR364" s="32"/>
      <c r="CS364" s="32"/>
      <c r="CT364" s="32"/>
      <c r="CU364" s="32"/>
      <c r="CV364" s="32"/>
      <c r="CW364" s="32"/>
      <c r="CX364" s="32"/>
      <c r="CY364" s="32"/>
      <c r="CZ364" s="32"/>
      <c r="DA364" s="32"/>
      <c r="DB364" s="32"/>
      <c r="DC364" s="32"/>
      <c r="DD364" s="32"/>
      <c r="DE364" s="32"/>
      <c r="DF364" s="32"/>
      <c r="DG364" s="32"/>
      <c r="DH364" s="32"/>
      <c r="DI364" s="32"/>
      <c r="DJ364" s="32"/>
      <c r="DK364" s="32"/>
      <c r="DL364" s="32"/>
      <c r="DM364" s="32"/>
      <c r="DN364" s="32"/>
      <c r="DO364" s="32"/>
      <c r="DP364" s="32"/>
      <c r="DQ364" s="32"/>
      <c r="DR364" s="32"/>
      <c r="DS364" s="32"/>
      <c r="DT364" s="32"/>
      <c r="DU364" s="32"/>
      <c r="DV364" s="32"/>
      <c r="DW364" s="32"/>
      <c r="DX364" s="32"/>
      <c r="DY364" s="32"/>
      <c r="DZ364" s="32"/>
      <c r="EA364" s="32"/>
      <c r="EB364" s="32"/>
      <c r="EC364" s="31"/>
    </row>
    <row r="365"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2"/>
      <c r="CH365" s="31"/>
      <c r="CI365" s="32"/>
      <c r="CJ365" s="31"/>
      <c r="CK365" s="32"/>
      <c r="CL365" s="31"/>
      <c r="CM365" s="32"/>
      <c r="CN365" s="31"/>
      <c r="CO365" s="32"/>
      <c r="CP365" s="32"/>
      <c r="CQ365" s="32"/>
      <c r="CR365" s="32"/>
      <c r="CS365" s="32"/>
      <c r="CT365" s="32"/>
      <c r="CU365" s="32"/>
      <c r="CV365" s="32"/>
      <c r="CW365" s="32"/>
      <c r="CX365" s="32"/>
      <c r="CY365" s="32"/>
      <c r="CZ365" s="32"/>
      <c r="DA365" s="32"/>
      <c r="DB365" s="32"/>
      <c r="DC365" s="32"/>
      <c r="DD365" s="32"/>
      <c r="DE365" s="32"/>
      <c r="DF365" s="32"/>
      <c r="DG365" s="32"/>
      <c r="DH365" s="32"/>
      <c r="DI365" s="32"/>
      <c r="DJ365" s="32"/>
      <c r="DK365" s="32"/>
      <c r="DL365" s="32"/>
      <c r="DM365" s="32"/>
      <c r="DN365" s="32"/>
      <c r="DO365" s="32"/>
      <c r="DP365" s="32"/>
      <c r="DQ365" s="32"/>
      <c r="DR365" s="32"/>
      <c r="DS365" s="32"/>
      <c r="DT365" s="32"/>
      <c r="DU365" s="32"/>
      <c r="DV365" s="32"/>
      <c r="DW365" s="32"/>
      <c r="DX365" s="32"/>
      <c r="DY365" s="32"/>
      <c r="DZ365" s="32"/>
      <c r="EA365" s="32"/>
      <c r="EB365" s="32"/>
      <c r="EC365" s="31"/>
    </row>
    <row r="366"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2"/>
      <c r="CH366" s="31"/>
      <c r="CI366" s="32"/>
      <c r="CJ366" s="31"/>
      <c r="CK366" s="32"/>
      <c r="CL366" s="31"/>
      <c r="CM366" s="32"/>
      <c r="CN366" s="31"/>
      <c r="CO366" s="32"/>
      <c r="CP366" s="32"/>
      <c r="CQ366" s="32"/>
      <c r="CR366" s="32"/>
      <c r="CS366" s="32"/>
      <c r="CT366" s="32"/>
      <c r="CU366" s="32"/>
      <c r="CV366" s="32"/>
      <c r="CW366" s="32"/>
      <c r="CX366" s="32"/>
      <c r="CY366" s="32"/>
      <c r="CZ366" s="32"/>
      <c r="DA366" s="32"/>
      <c r="DB366" s="32"/>
      <c r="DC366" s="32"/>
      <c r="DD366" s="32"/>
      <c r="DE366" s="32"/>
      <c r="DF366" s="32"/>
      <c r="DG366" s="32"/>
      <c r="DH366" s="32"/>
      <c r="DI366" s="32"/>
      <c r="DJ366" s="32"/>
      <c r="DK366" s="32"/>
      <c r="DL366" s="32"/>
      <c r="DM366" s="32"/>
      <c r="DN366" s="32"/>
      <c r="DO366" s="32"/>
      <c r="DP366" s="32"/>
      <c r="DQ366" s="32"/>
      <c r="DR366" s="32"/>
      <c r="DS366" s="32"/>
      <c r="DT366" s="32"/>
      <c r="DU366" s="32"/>
      <c r="DV366" s="32"/>
      <c r="DW366" s="32"/>
      <c r="DX366" s="32"/>
      <c r="DY366" s="32"/>
      <c r="DZ366" s="32"/>
      <c r="EA366" s="32"/>
      <c r="EB366" s="32"/>
      <c r="EC366" s="31"/>
    </row>
    <row r="367"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2"/>
      <c r="CH367" s="31"/>
      <c r="CI367" s="32"/>
      <c r="CJ367" s="31"/>
      <c r="CK367" s="32"/>
      <c r="CL367" s="31"/>
      <c r="CM367" s="32"/>
      <c r="CN367" s="31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  <c r="DB367" s="32"/>
      <c r="DC367" s="32"/>
      <c r="DD367" s="32"/>
      <c r="DE367" s="32"/>
      <c r="DF367" s="32"/>
      <c r="DG367" s="32"/>
      <c r="DH367" s="32"/>
      <c r="DI367" s="32"/>
      <c r="DJ367" s="32"/>
      <c r="DK367" s="32"/>
      <c r="DL367" s="32"/>
      <c r="DM367" s="32"/>
      <c r="DN367" s="32"/>
      <c r="DO367" s="32"/>
      <c r="DP367" s="32"/>
      <c r="DQ367" s="32"/>
      <c r="DR367" s="32"/>
      <c r="DS367" s="32"/>
      <c r="DT367" s="32"/>
      <c r="DU367" s="32"/>
      <c r="DV367" s="32"/>
      <c r="DW367" s="32"/>
      <c r="DX367" s="32"/>
      <c r="DY367" s="32"/>
      <c r="DZ367" s="32"/>
      <c r="EA367" s="32"/>
      <c r="EB367" s="32"/>
      <c r="EC367" s="31"/>
    </row>
    <row r="368"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2"/>
      <c r="CH368" s="31"/>
      <c r="CI368" s="32"/>
      <c r="CJ368" s="31"/>
      <c r="CK368" s="32"/>
      <c r="CL368" s="31"/>
      <c r="CM368" s="32"/>
      <c r="CN368" s="31"/>
      <c r="CO368" s="32"/>
      <c r="CP368" s="32"/>
      <c r="CQ368" s="32"/>
      <c r="CR368" s="32"/>
      <c r="CS368" s="32"/>
      <c r="CT368" s="32"/>
      <c r="CU368" s="32"/>
      <c r="CV368" s="32"/>
      <c r="CW368" s="32"/>
      <c r="CX368" s="32"/>
      <c r="CY368" s="32"/>
      <c r="CZ368" s="32"/>
      <c r="DA368" s="32"/>
      <c r="DB368" s="32"/>
      <c r="DC368" s="32"/>
      <c r="DD368" s="32"/>
      <c r="DE368" s="32"/>
      <c r="DF368" s="32"/>
      <c r="DG368" s="32"/>
      <c r="DH368" s="32"/>
      <c r="DI368" s="32"/>
      <c r="DJ368" s="32"/>
      <c r="DK368" s="32"/>
      <c r="DL368" s="32"/>
      <c r="DM368" s="32"/>
      <c r="DN368" s="32"/>
      <c r="DO368" s="32"/>
      <c r="DP368" s="32"/>
      <c r="DQ368" s="32"/>
      <c r="DR368" s="32"/>
      <c r="DS368" s="32"/>
      <c r="DT368" s="32"/>
      <c r="DU368" s="32"/>
      <c r="DV368" s="32"/>
      <c r="DW368" s="32"/>
      <c r="DX368" s="32"/>
      <c r="DY368" s="32"/>
      <c r="DZ368" s="32"/>
      <c r="EA368" s="32"/>
      <c r="EB368" s="32"/>
      <c r="EC368" s="31"/>
    </row>
    <row r="369"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2"/>
      <c r="CH369" s="31"/>
      <c r="CI369" s="32"/>
      <c r="CJ369" s="31"/>
      <c r="CK369" s="32"/>
      <c r="CL369" s="31"/>
      <c r="CM369" s="32"/>
      <c r="CN369" s="31"/>
      <c r="CO369" s="32"/>
      <c r="CP369" s="32"/>
      <c r="CQ369" s="32"/>
      <c r="CR369" s="32"/>
      <c r="CS369" s="32"/>
      <c r="CT369" s="32"/>
      <c r="CU369" s="32"/>
      <c r="CV369" s="32"/>
      <c r="CW369" s="32"/>
      <c r="CX369" s="32"/>
      <c r="CY369" s="32"/>
      <c r="CZ369" s="32"/>
      <c r="DA369" s="32"/>
      <c r="DB369" s="32"/>
      <c r="DC369" s="32"/>
      <c r="DD369" s="32"/>
      <c r="DE369" s="32"/>
      <c r="DF369" s="32"/>
      <c r="DG369" s="32"/>
      <c r="DH369" s="32"/>
      <c r="DI369" s="32"/>
      <c r="DJ369" s="32"/>
      <c r="DK369" s="32"/>
      <c r="DL369" s="32"/>
      <c r="DM369" s="32"/>
      <c r="DN369" s="32"/>
      <c r="DO369" s="32"/>
      <c r="DP369" s="32"/>
      <c r="DQ369" s="32"/>
      <c r="DR369" s="32"/>
      <c r="DS369" s="32"/>
      <c r="DT369" s="32"/>
      <c r="DU369" s="32"/>
      <c r="DV369" s="32"/>
      <c r="DW369" s="32"/>
      <c r="DX369" s="32"/>
      <c r="DY369" s="32"/>
      <c r="DZ369" s="32"/>
      <c r="EA369" s="32"/>
      <c r="EB369" s="32"/>
      <c r="EC369" s="31"/>
    </row>
    <row r="370"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2"/>
      <c r="CH370" s="31"/>
      <c r="CI370" s="32"/>
      <c r="CJ370" s="31"/>
      <c r="CK370" s="32"/>
      <c r="CL370" s="31"/>
      <c r="CM370" s="32"/>
      <c r="CN370" s="31"/>
      <c r="CO370" s="32"/>
      <c r="CP370" s="32"/>
      <c r="CQ370" s="32"/>
      <c r="CR370" s="32"/>
      <c r="CS370" s="32"/>
      <c r="CT370" s="32"/>
      <c r="CU370" s="32"/>
      <c r="CV370" s="32"/>
      <c r="CW370" s="32"/>
      <c r="CX370" s="32"/>
      <c r="CY370" s="32"/>
      <c r="CZ370" s="32"/>
      <c r="DA370" s="32"/>
      <c r="DB370" s="32"/>
      <c r="DC370" s="32"/>
      <c r="DD370" s="32"/>
      <c r="DE370" s="32"/>
      <c r="DF370" s="32"/>
      <c r="DG370" s="32"/>
      <c r="DH370" s="32"/>
      <c r="DI370" s="32"/>
      <c r="DJ370" s="32"/>
      <c r="DK370" s="32"/>
      <c r="DL370" s="32"/>
      <c r="DM370" s="32"/>
      <c r="DN370" s="32"/>
      <c r="DO370" s="32"/>
      <c r="DP370" s="32"/>
      <c r="DQ370" s="32"/>
      <c r="DR370" s="32"/>
      <c r="DS370" s="32"/>
      <c r="DT370" s="32"/>
      <c r="DU370" s="32"/>
      <c r="DV370" s="32"/>
      <c r="DW370" s="32"/>
      <c r="DX370" s="32"/>
      <c r="DY370" s="32"/>
      <c r="DZ370" s="32"/>
      <c r="EA370" s="32"/>
      <c r="EB370" s="32"/>
      <c r="EC370" s="31"/>
    </row>
    <row r="371"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2"/>
      <c r="CH371" s="31"/>
      <c r="CI371" s="32"/>
      <c r="CJ371" s="31"/>
      <c r="CK371" s="32"/>
      <c r="CL371" s="31"/>
      <c r="CM371" s="32"/>
      <c r="CN371" s="31"/>
      <c r="CO371" s="32"/>
      <c r="CP371" s="32"/>
      <c r="CQ371" s="32"/>
      <c r="CR371" s="32"/>
      <c r="CS371" s="32"/>
      <c r="CT371" s="32"/>
      <c r="CU371" s="32"/>
      <c r="CV371" s="32"/>
      <c r="CW371" s="32"/>
      <c r="CX371" s="32"/>
      <c r="CY371" s="32"/>
      <c r="CZ371" s="32"/>
      <c r="DA371" s="32"/>
      <c r="DB371" s="32"/>
      <c r="DC371" s="32"/>
      <c r="DD371" s="32"/>
      <c r="DE371" s="32"/>
      <c r="DF371" s="32"/>
      <c r="DG371" s="32"/>
      <c r="DH371" s="32"/>
      <c r="DI371" s="32"/>
      <c r="DJ371" s="32"/>
      <c r="DK371" s="32"/>
      <c r="DL371" s="32"/>
      <c r="DM371" s="32"/>
      <c r="DN371" s="32"/>
      <c r="DO371" s="32"/>
      <c r="DP371" s="32"/>
      <c r="DQ371" s="32"/>
      <c r="DR371" s="32"/>
      <c r="DS371" s="32"/>
      <c r="DT371" s="32"/>
      <c r="DU371" s="32"/>
      <c r="DV371" s="32"/>
      <c r="DW371" s="32"/>
      <c r="DX371" s="32"/>
      <c r="DY371" s="32"/>
      <c r="DZ371" s="32"/>
      <c r="EA371" s="32"/>
      <c r="EB371" s="32"/>
      <c r="EC371" s="31"/>
    </row>
    <row r="372"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2"/>
      <c r="CH372" s="31"/>
      <c r="CI372" s="32"/>
      <c r="CJ372" s="31"/>
      <c r="CK372" s="32"/>
      <c r="CL372" s="31"/>
      <c r="CM372" s="32"/>
      <c r="CN372" s="31"/>
      <c r="CO372" s="32"/>
      <c r="CP372" s="32"/>
      <c r="CQ372" s="32"/>
      <c r="CR372" s="32"/>
      <c r="CS372" s="32"/>
      <c r="CT372" s="32"/>
      <c r="CU372" s="32"/>
      <c r="CV372" s="32"/>
      <c r="CW372" s="32"/>
      <c r="CX372" s="32"/>
      <c r="CY372" s="32"/>
      <c r="CZ372" s="32"/>
      <c r="DA372" s="32"/>
      <c r="DB372" s="32"/>
      <c r="DC372" s="32"/>
      <c r="DD372" s="32"/>
      <c r="DE372" s="32"/>
      <c r="DF372" s="32"/>
      <c r="DG372" s="32"/>
      <c r="DH372" s="32"/>
      <c r="DI372" s="32"/>
      <c r="DJ372" s="32"/>
      <c r="DK372" s="32"/>
      <c r="DL372" s="32"/>
      <c r="DM372" s="32"/>
      <c r="DN372" s="32"/>
      <c r="DO372" s="32"/>
      <c r="DP372" s="32"/>
      <c r="DQ372" s="32"/>
      <c r="DR372" s="32"/>
      <c r="DS372" s="32"/>
      <c r="DT372" s="32"/>
      <c r="DU372" s="32"/>
      <c r="DV372" s="32"/>
      <c r="DW372" s="32"/>
      <c r="DX372" s="32"/>
      <c r="DY372" s="32"/>
      <c r="DZ372" s="32"/>
      <c r="EA372" s="32"/>
      <c r="EB372" s="32"/>
      <c r="EC372" s="31"/>
    </row>
    <row r="373"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2"/>
      <c r="CH373" s="31"/>
      <c r="CI373" s="32"/>
      <c r="CJ373" s="31"/>
      <c r="CK373" s="32"/>
      <c r="CL373" s="31"/>
      <c r="CM373" s="32"/>
      <c r="CN373" s="31"/>
      <c r="CO373" s="32"/>
      <c r="CP373" s="32"/>
      <c r="CQ373" s="32"/>
      <c r="CR373" s="32"/>
      <c r="CS373" s="32"/>
      <c r="CT373" s="32"/>
      <c r="CU373" s="32"/>
      <c r="CV373" s="32"/>
      <c r="CW373" s="32"/>
      <c r="CX373" s="32"/>
      <c r="CY373" s="32"/>
      <c r="CZ373" s="32"/>
      <c r="DA373" s="32"/>
      <c r="DB373" s="32"/>
      <c r="DC373" s="32"/>
      <c r="DD373" s="32"/>
      <c r="DE373" s="32"/>
      <c r="DF373" s="32"/>
      <c r="DG373" s="32"/>
      <c r="DH373" s="32"/>
      <c r="DI373" s="32"/>
      <c r="DJ373" s="32"/>
      <c r="DK373" s="32"/>
      <c r="DL373" s="32"/>
      <c r="DM373" s="32"/>
      <c r="DN373" s="32"/>
      <c r="DO373" s="32"/>
      <c r="DP373" s="32"/>
      <c r="DQ373" s="32"/>
      <c r="DR373" s="32"/>
      <c r="DS373" s="32"/>
      <c r="DT373" s="32"/>
      <c r="DU373" s="32"/>
      <c r="DV373" s="32"/>
      <c r="DW373" s="32"/>
      <c r="DX373" s="32"/>
      <c r="DY373" s="32"/>
      <c r="DZ373" s="32"/>
      <c r="EA373" s="32"/>
      <c r="EB373" s="32"/>
      <c r="EC373" s="31"/>
    </row>
    <row r="374"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2"/>
      <c r="CH374" s="31"/>
      <c r="CI374" s="32"/>
      <c r="CJ374" s="31"/>
      <c r="CK374" s="32"/>
      <c r="CL374" s="31"/>
      <c r="CM374" s="32"/>
      <c r="CN374" s="31"/>
      <c r="CO374" s="32"/>
      <c r="CP374" s="32"/>
      <c r="CQ374" s="32"/>
      <c r="CR374" s="32"/>
      <c r="CS374" s="32"/>
      <c r="CT374" s="32"/>
      <c r="CU374" s="32"/>
      <c r="CV374" s="32"/>
      <c r="CW374" s="32"/>
      <c r="CX374" s="32"/>
      <c r="CY374" s="32"/>
      <c r="CZ374" s="32"/>
      <c r="DA374" s="32"/>
      <c r="DB374" s="32"/>
      <c r="DC374" s="32"/>
      <c r="DD374" s="32"/>
      <c r="DE374" s="32"/>
      <c r="DF374" s="32"/>
      <c r="DG374" s="32"/>
      <c r="DH374" s="32"/>
      <c r="DI374" s="32"/>
      <c r="DJ374" s="32"/>
      <c r="DK374" s="32"/>
      <c r="DL374" s="32"/>
      <c r="DM374" s="32"/>
      <c r="DN374" s="32"/>
      <c r="DO374" s="32"/>
      <c r="DP374" s="32"/>
      <c r="DQ374" s="32"/>
      <c r="DR374" s="32"/>
      <c r="DS374" s="32"/>
      <c r="DT374" s="32"/>
      <c r="DU374" s="32"/>
      <c r="DV374" s="32"/>
      <c r="DW374" s="32"/>
      <c r="DX374" s="32"/>
      <c r="DY374" s="32"/>
      <c r="DZ374" s="32"/>
      <c r="EA374" s="32"/>
      <c r="EB374" s="32"/>
      <c r="EC374" s="31"/>
    </row>
    <row r="375"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2"/>
      <c r="CH375" s="31"/>
      <c r="CI375" s="32"/>
      <c r="CJ375" s="31"/>
      <c r="CK375" s="32"/>
      <c r="CL375" s="31"/>
      <c r="CM375" s="32"/>
      <c r="CN375" s="31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  <c r="DB375" s="32"/>
      <c r="DC375" s="32"/>
      <c r="DD375" s="32"/>
      <c r="DE375" s="32"/>
      <c r="DF375" s="32"/>
      <c r="DG375" s="32"/>
      <c r="DH375" s="32"/>
      <c r="DI375" s="32"/>
      <c r="DJ375" s="32"/>
      <c r="DK375" s="32"/>
      <c r="DL375" s="32"/>
      <c r="DM375" s="32"/>
      <c r="DN375" s="32"/>
      <c r="DO375" s="32"/>
      <c r="DP375" s="32"/>
      <c r="DQ375" s="32"/>
      <c r="DR375" s="32"/>
      <c r="DS375" s="32"/>
      <c r="DT375" s="32"/>
      <c r="DU375" s="32"/>
      <c r="DV375" s="32"/>
      <c r="DW375" s="32"/>
      <c r="DX375" s="32"/>
      <c r="DY375" s="32"/>
      <c r="DZ375" s="32"/>
      <c r="EA375" s="32"/>
      <c r="EB375" s="32"/>
      <c r="EC375" s="31"/>
    </row>
    <row r="376"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2"/>
      <c r="CH376" s="31"/>
      <c r="CI376" s="32"/>
      <c r="CJ376" s="31"/>
      <c r="CK376" s="32"/>
      <c r="CL376" s="31"/>
      <c r="CM376" s="32"/>
      <c r="CN376" s="31"/>
      <c r="CO376" s="32"/>
      <c r="CP376" s="32"/>
      <c r="CQ376" s="32"/>
      <c r="CR376" s="32"/>
      <c r="CS376" s="32"/>
      <c r="CT376" s="32"/>
      <c r="CU376" s="32"/>
      <c r="CV376" s="32"/>
      <c r="CW376" s="32"/>
      <c r="CX376" s="32"/>
      <c r="CY376" s="32"/>
      <c r="CZ376" s="32"/>
      <c r="DA376" s="32"/>
      <c r="DB376" s="32"/>
      <c r="DC376" s="32"/>
      <c r="DD376" s="32"/>
      <c r="DE376" s="32"/>
      <c r="DF376" s="32"/>
      <c r="DG376" s="32"/>
      <c r="DH376" s="32"/>
      <c r="DI376" s="32"/>
      <c r="DJ376" s="32"/>
      <c r="DK376" s="32"/>
      <c r="DL376" s="32"/>
      <c r="DM376" s="32"/>
      <c r="DN376" s="32"/>
      <c r="DO376" s="32"/>
      <c r="DP376" s="32"/>
      <c r="DQ376" s="32"/>
      <c r="DR376" s="32"/>
      <c r="DS376" s="32"/>
      <c r="DT376" s="32"/>
      <c r="DU376" s="32"/>
      <c r="DV376" s="32"/>
      <c r="DW376" s="32"/>
      <c r="DX376" s="32"/>
      <c r="DY376" s="32"/>
      <c r="DZ376" s="32"/>
      <c r="EA376" s="32"/>
      <c r="EB376" s="32"/>
      <c r="EC376" s="31"/>
    </row>
    <row r="377"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2"/>
      <c r="CH377" s="31"/>
      <c r="CI377" s="32"/>
      <c r="CJ377" s="31"/>
      <c r="CK377" s="32"/>
      <c r="CL377" s="31"/>
      <c r="CM377" s="32"/>
      <c r="CN377" s="31"/>
      <c r="CO377" s="32"/>
      <c r="CP377" s="32"/>
      <c r="CQ377" s="32"/>
      <c r="CR377" s="32"/>
      <c r="CS377" s="32"/>
      <c r="CT377" s="32"/>
      <c r="CU377" s="32"/>
      <c r="CV377" s="32"/>
      <c r="CW377" s="32"/>
      <c r="CX377" s="32"/>
      <c r="CY377" s="32"/>
      <c r="CZ377" s="32"/>
      <c r="DA377" s="32"/>
      <c r="DB377" s="32"/>
      <c r="DC377" s="32"/>
      <c r="DD377" s="32"/>
      <c r="DE377" s="32"/>
      <c r="DF377" s="32"/>
      <c r="DG377" s="32"/>
      <c r="DH377" s="32"/>
      <c r="DI377" s="32"/>
      <c r="DJ377" s="32"/>
      <c r="DK377" s="32"/>
      <c r="DL377" s="32"/>
      <c r="DM377" s="32"/>
      <c r="DN377" s="32"/>
      <c r="DO377" s="32"/>
      <c r="DP377" s="32"/>
      <c r="DQ377" s="32"/>
      <c r="DR377" s="32"/>
      <c r="DS377" s="32"/>
      <c r="DT377" s="32"/>
      <c r="DU377" s="32"/>
      <c r="DV377" s="32"/>
      <c r="DW377" s="32"/>
      <c r="DX377" s="32"/>
      <c r="DY377" s="32"/>
      <c r="DZ377" s="32"/>
      <c r="EA377" s="32"/>
      <c r="EB377" s="32"/>
      <c r="EC377" s="31"/>
    </row>
    <row r="378"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2"/>
      <c r="CH378" s="31"/>
      <c r="CI378" s="32"/>
      <c r="CJ378" s="31"/>
      <c r="CK378" s="32"/>
      <c r="CL378" s="31"/>
      <c r="CM378" s="32"/>
      <c r="CN378" s="31"/>
      <c r="CO378" s="32"/>
      <c r="CP378" s="32"/>
      <c r="CQ378" s="32"/>
      <c r="CR378" s="32"/>
      <c r="CS378" s="32"/>
      <c r="CT378" s="32"/>
      <c r="CU378" s="32"/>
      <c r="CV378" s="32"/>
      <c r="CW378" s="32"/>
      <c r="CX378" s="32"/>
      <c r="CY378" s="32"/>
      <c r="CZ378" s="32"/>
      <c r="DA378" s="32"/>
      <c r="DB378" s="32"/>
      <c r="DC378" s="32"/>
      <c r="DD378" s="32"/>
      <c r="DE378" s="32"/>
      <c r="DF378" s="32"/>
      <c r="DG378" s="32"/>
      <c r="DH378" s="32"/>
      <c r="DI378" s="32"/>
      <c r="DJ378" s="32"/>
      <c r="DK378" s="32"/>
      <c r="DL378" s="32"/>
      <c r="DM378" s="32"/>
      <c r="DN378" s="32"/>
      <c r="DO378" s="32"/>
      <c r="DP378" s="32"/>
      <c r="DQ378" s="32"/>
      <c r="DR378" s="32"/>
      <c r="DS378" s="32"/>
      <c r="DT378" s="32"/>
      <c r="DU378" s="32"/>
      <c r="DV378" s="32"/>
      <c r="DW378" s="32"/>
      <c r="DX378" s="32"/>
      <c r="DY378" s="32"/>
      <c r="DZ378" s="32"/>
      <c r="EA378" s="32"/>
      <c r="EB378" s="32"/>
      <c r="EC378" s="31"/>
    </row>
    <row r="379"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2"/>
      <c r="CH379" s="31"/>
      <c r="CI379" s="32"/>
      <c r="CJ379" s="31"/>
      <c r="CK379" s="32"/>
      <c r="CL379" s="31"/>
      <c r="CM379" s="32"/>
      <c r="CN379" s="31"/>
      <c r="CO379" s="32"/>
      <c r="CP379" s="32"/>
      <c r="CQ379" s="32"/>
      <c r="CR379" s="32"/>
      <c r="CS379" s="32"/>
      <c r="CT379" s="32"/>
      <c r="CU379" s="32"/>
      <c r="CV379" s="32"/>
      <c r="CW379" s="32"/>
      <c r="CX379" s="32"/>
      <c r="CY379" s="32"/>
      <c r="CZ379" s="32"/>
      <c r="DA379" s="32"/>
      <c r="DB379" s="32"/>
      <c r="DC379" s="32"/>
      <c r="DD379" s="32"/>
      <c r="DE379" s="32"/>
      <c r="DF379" s="32"/>
      <c r="DG379" s="32"/>
      <c r="DH379" s="32"/>
      <c r="DI379" s="32"/>
      <c r="DJ379" s="32"/>
      <c r="DK379" s="32"/>
      <c r="DL379" s="32"/>
      <c r="DM379" s="32"/>
      <c r="DN379" s="32"/>
      <c r="DO379" s="32"/>
      <c r="DP379" s="32"/>
      <c r="DQ379" s="32"/>
      <c r="DR379" s="32"/>
      <c r="DS379" s="32"/>
      <c r="DT379" s="32"/>
      <c r="DU379" s="32"/>
      <c r="DV379" s="32"/>
      <c r="DW379" s="32"/>
      <c r="DX379" s="32"/>
      <c r="DY379" s="32"/>
      <c r="DZ379" s="32"/>
      <c r="EA379" s="32"/>
      <c r="EB379" s="32"/>
      <c r="EC379" s="31"/>
    </row>
    <row r="380"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2"/>
      <c r="CH380" s="31"/>
      <c r="CI380" s="32"/>
      <c r="CJ380" s="31"/>
      <c r="CK380" s="32"/>
      <c r="CL380" s="31"/>
      <c r="CM380" s="32"/>
      <c r="CN380" s="31"/>
      <c r="CO380" s="32"/>
      <c r="CP380" s="32"/>
      <c r="CQ380" s="32"/>
      <c r="CR380" s="32"/>
      <c r="CS380" s="32"/>
      <c r="CT380" s="32"/>
      <c r="CU380" s="32"/>
      <c r="CV380" s="32"/>
      <c r="CW380" s="32"/>
      <c r="CX380" s="32"/>
      <c r="CY380" s="32"/>
      <c r="CZ380" s="32"/>
      <c r="DA380" s="32"/>
      <c r="DB380" s="32"/>
      <c r="DC380" s="32"/>
      <c r="DD380" s="32"/>
      <c r="DE380" s="32"/>
      <c r="DF380" s="32"/>
      <c r="DG380" s="32"/>
      <c r="DH380" s="32"/>
      <c r="DI380" s="32"/>
      <c r="DJ380" s="32"/>
      <c r="DK380" s="32"/>
      <c r="DL380" s="32"/>
      <c r="DM380" s="32"/>
      <c r="DN380" s="32"/>
      <c r="DO380" s="32"/>
      <c r="DP380" s="32"/>
      <c r="DQ380" s="32"/>
      <c r="DR380" s="32"/>
      <c r="DS380" s="32"/>
      <c r="DT380" s="32"/>
      <c r="DU380" s="32"/>
      <c r="DV380" s="32"/>
      <c r="DW380" s="32"/>
      <c r="DX380" s="32"/>
      <c r="DY380" s="32"/>
      <c r="DZ380" s="32"/>
      <c r="EA380" s="32"/>
      <c r="EB380" s="32"/>
      <c r="EC380" s="31"/>
    </row>
    <row r="381"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2"/>
      <c r="CH381" s="31"/>
      <c r="CI381" s="32"/>
      <c r="CJ381" s="31"/>
      <c r="CK381" s="32"/>
      <c r="CL381" s="31"/>
      <c r="CM381" s="32"/>
      <c r="CN381" s="31"/>
      <c r="CO381" s="32"/>
      <c r="CP381" s="32"/>
      <c r="CQ381" s="32"/>
      <c r="CR381" s="32"/>
      <c r="CS381" s="32"/>
      <c r="CT381" s="32"/>
      <c r="CU381" s="32"/>
      <c r="CV381" s="32"/>
      <c r="CW381" s="32"/>
      <c r="CX381" s="32"/>
      <c r="CY381" s="32"/>
      <c r="CZ381" s="32"/>
      <c r="DA381" s="32"/>
      <c r="DB381" s="32"/>
      <c r="DC381" s="32"/>
      <c r="DD381" s="32"/>
      <c r="DE381" s="32"/>
      <c r="DF381" s="32"/>
      <c r="DG381" s="32"/>
      <c r="DH381" s="32"/>
      <c r="DI381" s="32"/>
      <c r="DJ381" s="32"/>
      <c r="DK381" s="32"/>
      <c r="DL381" s="32"/>
      <c r="DM381" s="32"/>
      <c r="DN381" s="32"/>
      <c r="DO381" s="32"/>
      <c r="DP381" s="32"/>
      <c r="DQ381" s="32"/>
      <c r="DR381" s="32"/>
      <c r="DS381" s="32"/>
      <c r="DT381" s="32"/>
      <c r="DU381" s="32"/>
      <c r="DV381" s="32"/>
      <c r="DW381" s="32"/>
      <c r="DX381" s="32"/>
      <c r="DY381" s="32"/>
      <c r="DZ381" s="32"/>
      <c r="EA381" s="32"/>
      <c r="EB381" s="32"/>
      <c r="EC381" s="31"/>
    </row>
    <row r="382"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2"/>
      <c r="CH382" s="31"/>
      <c r="CI382" s="32"/>
      <c r="CJ382" s="31"/>
      <c r="CK382" s="32"/>
      <c r="CL382" s="31"/>
      <c r="CM382" s="32"/>
      <c r="CN382" s="31"/>
      <c r="CO382" s="32"/>
      <c r="CP382" s="32"/>
      <c r="CQ382" s="32"/>
      <c r="CR382" s="32"/>
      <c r="CS382" s="32"/>
      <c r="CT382" s="32"/>
      <c r="CU382" s="32"/>
      <c r="CV382" s="32"/>
      <c r="CW382" s="32"/>
      <c r="CX382" s="32"/>
      <c r="CY382" s="32"/>
      <c r="CZ382" s="32"/>
      <c r="DA382" s="32"/>
      <c r="DB382" s="32"/>
      <c r="DC382" s="32"/>
      <c r="DD382" s="32"/>
      <c r="DE382" s="32"/>
      <c r="DF382" s="32"/>
      <c r="DG382" s="32"/>
      <c r="DH382" s="32"/>
      <c r="DI382" s="32"/>
      <c r="DJ382" s="32"/>
      <c r="DK382" s="32"/>
      <c r="DL382" s="32"/>
      <c r="DM382" s="32"/>
      <c r="DN382" s="32"/>
      <c r="DO382" s="32"/>
      <c r="DP382" s="32"/>
      <c r="DQ382" s="32"/>
      <c r="DR382" s="32"/>
      <c r="DS382" s="32"/>
      <c r="DT382" s="32"/>
      <c r="DU382" s="32"/>
      <c r="DV382" s="32"/>
      <c r="DW382" s="32"/>
      <c r="DX382" s="32"/>
      <c r="DY382" s="32"/>
      <c r="DZ382" s="32"/>
      <c r="EA382" s="32"/>
      <c r="EB382" s="32"/>
      <c r="EC382" s="31"/>
    </row>
    <row r="383"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2"/>
      <c r="CH383" s="31"/>
      <c r="CI383" s="32"/>
      <c r="CJ383" s="31"/>
      <c r="CK383" s="32"/>
      <c r="CL383" s="31"/>
      <c r="CM383" s="32"/>
      <c r="CN383" s="31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  <c r="DB383" s="32"/>
      <c r="DC383" s="32"/>
      <c r="DD383" s="32"/>
      <c r="DE383" s="32"/>
      <c r="DF383" s="32"/>
      <c r="DG383" s="32"/>
      <c r="DH383" s="32"/>
      <c r="DI383" s="32"/>
      <c r="DJ383" s="32"/>
      <c r="DK383" s="32"/>
      <c r="DL383" s="32"/>
      <c r="DM383" s="32"/>
      <c r="DN383" s="32"/>
      <c r="DO383" s="32"/>
      <c r="DP383" s="32"/>
      <c r="DQ383" s="32"/>
      <c r="DR383" s="32"/>
      <c r="DS383" s="32"/>
      <c r="DT383" s="32"/>
      <c r="DU383" s="32"/>
      <c r="DV383" s="32"/>
      <c r="DW383" s="32"/>
      <c r="DX383" s="32"/>
      <c r="DY383" s="32"/>
      <c r="DZ383" s="32"/>
      <c r="EA383" s="32"/>
      <c r="EB383" s="32"/>
      <c r="EC383" s="31"/>
    </row>
    <row r="384"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2"/>
      <c r="CH384" s="31"/>
      <c r="CI384" s="32"/>
      <c r="CJ384" s="31"/>
      <c r="CK384" s="32"/>
      <c r="CL384" s="31"/>
      <c r="CM384" s="32"/>
      <c r="CN384" s="31"/>
      <c r="CO384" s="32"/>
      <c r="CP384" s="32"/>
      <c r="CQ384" s="32"/>
      <c r="CR384" s="32"/>
      <c r="CS384" s="32"/>
      <c r="CT384" s="32"/>
      <c r="CU384" s="32"/>
      <c r="CV384" s="32"/>
      <c r="CW384" s="32"/>
      <c r="CX384" s="32"/>
      <c r="CY384" s="32"/>
      <c r="CZ384" s="32"/>
      <c r="DA384" s="32"/>
      <c r="DB384" s="32"/>
      <c r="DC384" s="32"/>
      <c r="DD384" s="32"/>
      <c r="DE384" s="32"/>
      <c r="DF384" s="32"/>
      <c r="DG384" s="32"/>
      <c r="DH384" s="32"/>
      <c r="DI384" s="32"/>
      <c r="DJ384" s="32"/>
      <c r="DK384" s="32"/>
      <c r="DL384" s="32"/>
      <c r="DM384" s="32"/>
      <c r="DN384" s="32"/>
      <c r="DO384" s="32"/>
      <c r="DP384" s="32"/>
      <c r="DQ384" s="32"/>
      <c r="DR384" s="32"/>
      <c r="DS384" s="32"/>
      <c r="DT384" s="32"/>
      <c r="DU384" s="32"/>
      <c r="DV384" s="32"/>
      <c r="DW384" s="32"/>
      <c r="DX384" s="32"/>
      <c r="DY384" s="32"/>
      <c r="DZ384" s="32"/>
      <c r="EA384" s="32"/>
      <c r="EB384" s="32"/>
      <c r="EC384" s="31"/>
    </row>
    <row r="385"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2"/>
      <c r="CH385" s="31"/>
      <c r="CI385" s="32"/>
      <c r="CJ385" s="31"/>
      <c r="CK385" s="32"/>
      <c r="CL385" s="31"/>
      <c r="CM385" s="32"/>
      <c r="CN385" s="31"/>
      <c r="CO385" s="32"/>
      <c r="CP385" s="32"/>
      <c r="CQ385" s="32"/>
      <c r="CR385" s="32"/>
      <c r="CS385" s="32"/>
      <c r="CT385" s="32"/>
      <c r="CU385" s="32"/>
      <c r="CV385" s="32"/>
      <c r="CW385" s="32"/>
      <c r="CX385" s="32"/>
      <c r="CY385" s="32"/>
      <c r="CZ385" s="32"/>
      <c r="DA385" s="32"/>
      <c r="DB385" s="32"/>
      <c r="DC385" s="32"/>
      <c r="DD385" s="32"/>
      <c r="DE385" s="32"/>
      <c r="DF385" s="32"/>
      <c r="DG385" s="32"/>
      <c r="DH385" s="32"/>
      <c r="DI385" s="32"/>
      <c r="DJ385" s="32"/>
      <c r="DK385" s="32"/>
      <c r="DL385" s="32"/>
      <c r="DM385" s="32"/>
      <c r="DN385" s="32"/>
      <c r="DO385" s="32"/>
      <c r="DP385" s="32"/>
      <c r="DQ385" s="32"/>
      <c r="DR385" s="32"/>
      <c r="DS385" s="32"/>
      <c r="DT385" s="32"/>
      <c r="DU385" s="32"/>
      <c r="DV385" s="32"/>
      <c r="DW385" s="32"/>
      <c r="DX385" s="32"/>
      <c r="DY385" s="32"/>
      <c r="DZ385" s="32"/>
      <c r="EA385" s="32"/>
      <c r="EB385" s="32"/>
      <c r="EC385" s="31"/>
    </row>
    <row r="386"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2"/>
      <c r="CH386" s="31"/>
      <c r="CI386" s="32"/>
      <c r="CJ386" s="31"/>
      <c r="CK386" s="32"/>
      <c r="CL386" s="31"/>
      <c r="CM386" s="32"/>
      <c r="CN386" s="31"/>
      <c r="CO386" s="32"/>
      <c r="CP386" s="32"/>
      <c r="CQ386" s="32"/>
      <c r="CR386" s="32"/>
      <c r="CS386" s="32"/>
      <c r="CT386" s="32"/>
      <c r="CU386" s="32"/>
      <c r="CV386" s="32"/>
      <c r="CW386" s="32"/>
      <c r="CX386" s="32"/>
      <c r="CY386" s="32"/>
      <c r="CZ386" s="32"/>
      <c r="DA386" s="32"/>
      <c r="DB386" s="32"/>
      <c r="DC386" s="32"/>
      <c r="DD386" s="32"/>
      <c r="DE386" s="32"/>
      <c r="DF386" s="32"/>
      <c r="DG386" s="32"/>
      <c r="DH386" s="32"/>
      <c r="DI386" s="32"/>
      <c r="DJ386" s="32"/>
      <c r="DK386" s="32"/>
      <c r="DL386" s="32"/>
      <c r="DM386" s="32"/>
      <c r="DN386" s="32"/>
      <c r="DO386" s="32"/>
      <c r="DP386" s="32"/>
      <c r="DQ386" s="32"/>
      <c r="DR386" s="32"/>
      <c r="DS386" s="32"/>
      <c r="DT386" s="32"/>
      <c r="DU386" s="32"/>
      <c r="DV386" s="32"/>
      <c r="DW386" s="32"/>
      <c r="DX386" s="32"/>
      <c r="DY386" s="32"/>
      <c r="DZ386" s="32"/>
      <c r="EA386" s="32"/>
      <c r="EB386" s="32"/>
      <c r="EC386" s="31"/>
    </row>
    <row r="387"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2"/>
      <c r="CH387" s="31"/>
      <c r="CI387" s="32"/>
      <c r="CJ387" s="31"/>
      <c r="CK387" s="32"/>
      <c r="CL387" s="31"/>
      <c r="CM387" s="32"/>
      <c r="CN387" s="31"/>
      <c r="CO387" s="32"/>
      <c r="CP387" s="32"/>
      <c r="CQ387" s="32"/>
      <c r="CR387" s="32"/>
      <c r="CS387" s="32"/>
      <c r="CT387" s="32"/>
      <c r="CU387" s="32"/>
      <c r="CV387" s="32"/>
      <c r="CW387" s="32"/>
      <c r="CX387" s="32"/>
      <c r="CY387" s="32"/>
      <c r="CZ387" s="32"/>
      <c r="DA387" s="32"/>
      <c r="DB387" s="32"/>
      <c r="DC387" s="32"/>
      <c r="DD387" s="32"/>
      <c r="DE387" s="32"/>
      <c r="DF387" s="32"/>
      <c r="DG387" s="32"/>
      <c r="DH387" s="32"/>
      <c r="DI387" s="32"/>
      <c r="DJ387" s="32"/>
      <c r="DK387" s="32"/>
      <c r="DL387" s="32"/>
      <c r="DM387" s="32"/>
      <c r="DN387" s="32"/>
      <c r="DO387" s="32"/>
      <c r="DP387" s="32"/>
      <c r="DQ387" s="32"/>
      <c r="DR387" s="32"/>
      <c r="DS387" s="32"/>
      <c r="DT387" s="32"/>
      <c r="DU387" s="32"/>
      <c r="DV387" s="32"/>
      <c r="DW387" s="32"/>
      <c r="DX387" s="32"/>
      <c r="DY387" s="32"/>
      <c r="DZ387" s="32"/>
      <c r="EA387" s="32"/>
      <c r="EB387" s="32"/>
      <c r="EC387" s="31"/>
    </row>
    <row r="388"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2"/>
      <c r="CH388" s="31"/>
      <c r="CI388" s="32"/>
      <c r="CJ388" s="31"/>
      <c r="CK388" s="32"/>
      <c r="CL388" s="31"/>
      <c r="CM388" s="32"/>
      <c r="CN388" s="31"/>
      <c r="CO388" s="32"/>
      <c r="CP388" s="32"/>
      <c r="CQ388" s="32"/>
      <c r="CR388" s="32"/>
      <c r="CS388" s="32"/>
      <c r="CT388" s="32"/>
      <c r="CU388" s="32"/>
      <c r="CV388" s="32"/>
      <c r="CW388" s="32"/>
      <c r="CX388" s="32"/>
      <c r="CY388" s="32"/>
      <c r="CZ388" s="32"/>
      <c r="DA388" s="32"/>
      <c r="DB388" s="32"/>
      <c r="DC388" s="32"/>
      <c r="DD388" s="32"/>
      <c r="DE388" s="32"/>
      <c r="DF388" s="32"/>
      <c r="DG388" s="32"/>
      <c r="DH388" s="32"/>
      <c r="DI388" s="32"/>
      <c r="DJ388" s="32"/>
      <c r="DK388" s="32"/>
      <c r="DL388" s="32"/>
      <c r="DM388" s="32"/>
      <c r="DN388" s="32"/>
      <c r="DO388" s="32"/>
      <c r="DP388" s="32"/>
      <c r="DQ388" s="32"/>
      <c r="DR388" s="32"/>
      <c r="DS388" s="32"/>
      <c r="DT388" s="32"/>
      <c r="DU388" s="32"/>
      <c r="DV388" s="32"/>
      <c r="DW388" s="32"/>
      <c r="DX388" s="32"/>
      <c r="DY388" s="32"/>
      <c r="DZ388" s="32"/>
      <c r="EA388" s="32"/>
      <c r="EB388" s="32"/>
      <c r="EC388" s="31"/>
    </row>
    <row r="389"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2"/>
      <c r="CH389" s="31"/>
      <c r="CI389" s="32"/>
      <c r="CJ389" s="31"/>
      <c r="CK389" s="32"/>
      <c r="CL389" s="31"/>
      <c r="CM389" s="32"/>
      <c r="CN389" s="31"/>
      <c r="CO389" s="32"/>
      <c r="CP389" s="32"/>
      <c r="CQ389" s="32"/>
      <c r="CR389" s="32"/>
      <c r="CS389" s="32"/>
      <c r="CT389" s="32"/>
      <c r="CU389" s="32"/>
      <c r="CV389" s="32"/>
      <c r="CW389" s="32"/>
      <c r="CX389" s="32"/>
      <c r="CY389" s="32"/>
      <c r="CZ389" s="32"/>
      <c r="DA389" s="32"/>
      <c r="DB389" s="32"/>
      <c r="DC389" s="32"/>
      <c r="DD389" s="32"/>
      <c r="DE389" s="32"/>
      <c r="DF389" s="32"/>
      <c r="DG389" s="32"/>
      <c r="DH389" s="32"/>
      <c r="DI389" s="32"/>
      <c r="DJ389" s="32"/>
      <c r="DK389" s="32"/>
      <c r="DL389" s="32"/>
      <c r="DM389" s="32"/>
      <c r="DN389" s="32"/>
      <c r="DO389" s="32"/>
      <c r="DP389" s="32"/>
      <c r="DQ389" s="32"/>
      <c r="DR389" s="32"/>
      <c r="DS389" s="32"/>
      <c r="DT389" s="32"/>
      <c r="DU389" s="32"/>
      <c r="DV389" s="32"/>
      <c r="DW389" s="32"/>
      <c r="DX389" s="32"/>
      <c r="DY389" s="32"/>
      <c r="DZ389" s="32"/>
      <c r="EA389" s="32"/>
      <c r="EB389" s="32"/>
      <c r="EC389" s="31"/>
    </row>
    <row r="390"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2"/>
      <c r="CH390" s="31"/>
      <c r="CI390" s="32"/>
      <c r="CJ390" s="31"/>
      <c r="CK390" s="32"/>
      <c r="CL390" s="31"/>
      <c r="CM390" s="32"/>
      <c r="CN390" s="31"/>
      <c r="CO390" s="32"/>
      <c r="CP390" s="32"/>
      <c r="CQ390" s="32"/>
      <c r="CR390" s="32"/>
      <c r="CS390" s="32"/>
      <c r="CT390" s="32"/>
      <c r="CU390" s="32"/>
      <c r="CV390" s="32"/>
      <c r="CW390" s="32"/>
      <c r="CX390" s="32"/>
      <c r="CY390" s="32"/>
      <c r="CZ390" s="32"/>
      <c r="DA390" s="32"/>
      <c r="DB390" s="32"/>
      <c r="DC390" s="32"/>
      <c r="DD390" s="32"/>
      <c r="DE390" s="32"/>
      <c r="DF390" s="32"/>
      <c r="DG390" s="32"/>
      <c r="DH390" s="32"/>
      <c r="DI390" s="32"/>
      <c r="DJ390" s="32"/>
      <c r="DK390" s="32"/>
      <c r="DL390" s="32"/>
      <c r="DM390" s="32"/>
      <c r="DN390" s="32"/>
      <c r="DO390" s="32"/>
      <c r="DP390" s="32"/>
      <c r="DQ390" s="32"/>
      <c r="DR390" s="32"/>
      <c r="DS390" s="32"/>
      <c r="DT390" s="32"/>
      <c r="DU390" s="32"/>
      <c r="DV390" s="32"/>
      <c r="DW390" s="32"/>
      <c r="DX390" s="32"/>
      <c r="DY390" s="32"/>
      <c r="DZ390" s="32"/>
      <c r="EA390" s="32"/>
      <c r="EB390" s="32"/>
      <c r="EC390" s="31"/>
    </row>
    <row r="391"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2"/>
      <c r="CH391" s="31"/>
      <c r="CI391" s="32"/>
      <c r="CJ391" s="31"/>
      <c r="CK391" s="32"/>
      <c r="CL391" s="31"/>
      <c r="CM391" s="32"/>
      <c r="CN391" s="31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  <c r="DB391" s="32"/>
      <c r="DC391" s="32"/>
      <c r="DD391" s="32"/>
      <c r="DE391" s="32"/>
      <c r="DF391" s="32"/>
      <c r="DG391" s="32"/>
      <c r="DH391" s="32"/>
      <c r="DI391" s="32"/>
      <c r="DJ391" s="32"/>
      <c r="DK391" s="32"/>
      <c r="DL391" s="32"/>
      <c r="DM391" s="32"/>
      <c r="DN391" s="32"/>
      <c r="DO391" s="32"/>
      <c r="DP391" s="32"/>
      <c r="DQ391" s="32"/>
      <c r="DR391" s="32"/>
      <c r="DS391" s="32"/>
      <c r="DT391" s="32"/>
      <c r="DU391" s="32"/>
      <c r="DV391" s="32"/>
      <c r="DW391" s="32"/>
      <c r="DX391" s="32"/>
      <c r="DY391" s="32"/>
      <c r="DZ391" s="32"/>
      <c r="EA391" s="32"/>
      <c r="EB391" s="32"/>
      <c r="EC391" s="31"/>
    </row>
    <row r="392"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2"/>
      <c r="CH392" s="31"/>
      <c r="CI392" s="32"/>
      <c r="CJ392" s="31"/>
      <c r="CK392" s="32"/>
      <c r="CL392" s="31"/>
      <c r="CM392" s="32"/>
      <c r="CN392" s="31"/>
      <c r="CO392" s="32"/>
      <c r="CP392" s="32"/>
      <c r="CQ392" s="32"/>
      <c r="CR392" s="32"/>
      <c r="CS392" s="32"/>
      <c r="CT392" s="32"/>
      <c r="CU392" s="32"/>
      <c r="CV392" s="32"/>
      <c r="CW392" s="32"/>
      <c r="CX392" s="32"/>
      <c r="CY392" s="32"/>
      <c r="CZ392" s="32"/>
      <c r="DA392" s="32"/>
      <c r="DB392" s="32"/>
      <c r="DC392" s="32"/>
      <c r="DD392" s="32"/>
      <c r="DE392" s="32"/>
      <c r="DF392" s="32"/>
      <c r="DG392" s="32"/>
      <c r="DH392" s="32"/>
      <c r="DI392" s="32"/>
      <c r="DJ392" s="32"/>
      <c r="DK392" s="32"/>
      <c r="DL392" s="32"/>
      <c r="DM392" s="32"/>
      <c r="DN392" s="32"/>
      <c r="DO392" s="32"/>
      <c r="DP392" s="32"/>
      <c r="DQ392" s="32"/>
      <c r="DR392" s="32"/>
      <c r="DS392" s="32"/>
      <c r="DT392" s="32"/>
      <c r="DU392" s="32"/>
      <c r="DV392" s="32"/>
      <c r="DW392" s="32"/>
      <c r="DX392" s="32"/>
      <c r="DY392" s="32"/>
      <c r="DZ392" s="32"/>
      <c r="EA392" s="32"/>
      <c r="EB392" s="32"/>
      <c r="EC392" s="31"/>
    </row>
    <row r="393"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2"/>
      <c r="CH393" s="31"/>
      <c r="CI393" s="32"/>
      <c r="CJ393" s="31"/>
      <c r="CK393" s="32"/>
      <c r="CL393" s="31"/>
      <c r="CM393" s="32"/>
      <c r="CN393" s="31"/>
      <c r="CO393" s="32"/>
      <c r="CP393" s="32"/>
      <c r="CQ393" s="32"/>
      <c r="CR393" s="32"/>
      <c r="CS393" s="32"/>
      <c r="CT393" s="32"/>
      <c r="CU393" s="32"/>
      <c r="CV393" s="32"/>
      <c r="CW393" s="32"/>
      <c r="CX393" s="32"/>
      <c r="CY393" s="32"/>
      <c r="CZ393" s="32"/>
      <c r="DA393" s="32"/>
      <c r="DB393" s="32"/>
      <c r="DC393" s="32"/>
      <c r="DD393" s="32"/>
      <c r="DE393" s="32"/>
      <c r="DF393" s="32"/>
      <c r="DG393" s="32"/>
      <c r="DH393" s="32"/>
      <c r="DI393" s="32"/>
      <c r="DJ393" s="32"/>
      <c r="DK393" s="32"/>
      <c r="DL393" s="32"/>
      <c r="DM393" s="32"/>
      <c r="DN393" s="32"/>
      <c r="DO393" s="32"/>
      <c r="DP393" s="32"/>
      <c r="DQ393" s="32"/>
      <c r="DR393" s="32"/>
      <c r="DS393" s="32"/>
      <c r="DT393" s="32"/>
      <c r="DU393" s="32"/>
      <c r="DV393" s="32"/>
      <c r="DW393" s="32"/>
      <c r="DX393" s="32"/>
      <c r="DY393" s="32"/>
      <c r="DZ393" s="32"/>
      <c r="EA393" s="32"/>
      <c r="EB393" s="32"/>
      <c r="EC393" s="31"/>
    </row>
    <row r="394"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2"/>
      <c r="CH394" s="31"/>
      <c r="CI394" s="32"/>
      <c r="CJ394" s="31"/>
      <c r="CK394" s="32"/>
      <c r="CL394" s="31"/>
      <c r="CM394" s="32"/>
      <c r="CN394" s="31"/>
      <c r="CO394" s="32"/>
      <c r="CP394" s="32"/>
      <c r="CQ394" s="32"/>
      <c r="CR394" s="32"/>
      <c r="CS394" s="32"/>
      <c r="CT394" s="32"/>
      <c r="CU394" s="32"/>
      <c r="CV394" s="32"/>
      <c r="CW394" s="32"/>
      <c r="CX394" s="32"/>
      <c r="CY394" s="32"/>
      <c r="CZ394" s="32"/>
      <c r="DA394" s="32"/>
      <c r="DB394" s="32"/>
      <c r="DC394" s="32"/>
      <c r="DD394" s="32"/>
      <c r="DE394" s="32"/>
      <c r="DF394" s="32"/>
      <c r="DG394" s="32"/>
      <c r="DH394" s="32"/>
      <c r="DI394" s="32"/>
      <c r="DJ394" s="32"/>
      <c r="DK394" s="32"/>
      <c r="DL394" s="32"/>
      <c r="DM394" s="32"/>
      <c r="DN394" s="32"/>
      <c r="DO394" s="32"/>
      <c r="DP394" s="32"/>
      <c r="DQ394" s="32"/>
      <c r="DR394" s="32"/>
      <c r="DS394" s="32"/>
      <c r="DT394" s="32"/>
      <c r="DU394" s="32"/>
      <c r="DV394" s="32"/>
      <c r="DW394" s="32"/>
      <c r="DX394" s="32"/>
      <c r="DY394" s="32"/>
      <c r="DZ394" s="32"/>
      <c r="EA394" s="32"/>
      <c r="EB394" s="32"/>
      <c r="EC394" s="31"/>
    </row>
    <row r="395"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2"/>
      <c r="CH395" s="31"/>
      <c r="CI395" s="32"/>
      <c r="CJ395" s="31"/>
      <c r="CK395" s="32"/>
      <c r="CL395" s="31"/>
      <c r="CM395" s="32"/>
      <c r="CN395" s="31"/>
      <c r="CO395" s="32"/>
      <c r="CP395" s="32"/>
      <c r="CQ395" s="32"/>
      <c r="CR395" s="32"/>
      <c r="CS395" s="32"/>
      <c r="CT395" s="32"/>
      <c r="CU395" s="32"/>
      <c r="CV395" s="32"/>
      <c r="CW395" s="32"/>
      <c r="CX395" s="32"/>
      <c r="CY395" s="32"/>
      <c r="CZ395" s="32"/>
      <c r="DA395" s="32"/>
      <c r="DB395" s="32"/>
      <c r="DC395" s="32"/>
      <c r="DD395" s="32"/>
      <c r="DE395" s="32"/>
      <c r="DF395" s="32"/>
      <c r="DG395" s="32"/>
      <c r="DH395" s="32"/>
      <c r="DI395" s="32"/>
      <c r="DJ395" s="32"/>
      <c r="DK395" s="32"/>
      <c r="DL395" s="32"/>
      <c r="DM395" s="32"/>
      <c r="DN395" s="32"/>
      <c r="DO395" s="32"/>
      <c r="DP395" s="32"/>
      <c r="DQ395" s="32"/>
      <c r="DR395" s="32"/>
      <c r="DS395" s="32"/>
      <c r="DT395" s="32"/>
      <c r="DU395" s="32"/>
      <c r="DV395" s="32"/>
      <c r="DW395" s="32"/>
      <c r="DX395" s="32"/>
      <c r="DY395" s="32"/>
      <c r="DZ395" s="32"/>
      <c r="EA395" s="32"/>
      <c r="EB395" s="32"/>
      <c r="EC395" s="31"/>
    </row>
    <row r="396"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2"/>
      <c r="CH396" s="31"/>
      <c r="CI396" s="32"/>
      <c r="CJ396" s="31"/>
      <c r="CK396" s="32"/>
      <c r="CL396" s="31"/>
      <c r="CM396" s="32"/>
      <c r="CN396" s="31"/>
      <c r="CO396" s="32"/>
      <c r="CP396" s="32"/>
      <c r="CQ396" s="32"/>
      <c r="CR396" s="32"/>
      <c r="CS396" s="32"/>
      <c r="CT396" s="32"/>
      <c r="CU396" s="32"/>
      <c r="CV396" s="32"/>
      <c r="CW396" s="32"/>
      <c r="CX396" s="32"/>
      <c r="CY396" s="32"/>
      <c r="CZ396" s="32"/>
      <c r="DA396" s="32"/>
      <c r="DB396" s="32"/>
      <c r="DC396" s="32"/>
      <c r="DD396" s="32"/>
      <c r="DE396" s="32"/>
      <c r="DF396" s="32"/>
      <c r="DG396" s="32"/>
      <c r="DH396" s="32"/>
      <c r="DI396" s="32"/>
      <c r="DJ396" s="32"/>
      <c r="DK396" s="32"/>
      <c r="DL396" s="32"/>
      <c r="DM396" s="32"/>
      <c r="DN396" s="32"/>
      <c r="DO396" s="32"/>
      <c r="DP396" s="32"/>
      <c r="DQ396" s="32"/>
      <c r="DR396" s="32"/>
      <c r="DS396" s="32"/>
      <c r="DT396" s="32"/>
      <c r="DU396" s="32"/>
      <c r="DV396" s="32"/>
      <c r="DW396" s="32"/>
      <c r="DX396" s="32"/>
      <c r="DY396" s="32"/>
      <c r="DZ396" s="32"/>
      <c r="EA396" s="32"/>
      <c r="EB396" s="32"/>
      <c r="EC396" s="31"/>
    </row>
    <row r="397"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2"/>
      <c r="CH397" s="31"/>
      <c r="CI397" s="32"/>
      <c r="CJ397" s="31"/>
      <c r="CK397" s="32"/>
      <c r="CL397" s="31"/>
      <c r="CM397" s="32"/>
      <c r="CN397" s="31"/>
      <c r="CO397" s="32"/>
      <c r="CP397" s="32"/>
      <c r="CQ397" s="32"/>
      <c r="CR397" s="32"/>
      <c r="CS397" s="32"/>
      <c r="CT397" s="32"/>
      <c r="CU397" s="32"/>
      <c r="CV397" s="32"/>
      <c r="CW397" s="32"/>
      <c r="CX397" s="32"/>
      <c r="CY397" s="32"/>
      <c r="CZ397" s="32"/>
      <c r="DA397" s="32"/>
      <c r="DB397" s="32"/>
      <c r="DC397" s="32"/>
      <c r="DD397" s="32"/>
      <c r="DE397" s="32"/>
      <c r="DF397" s="32"/>
      <c r="DG397" s="32"/>
      <c r="DH397" s="32"/>
      <c r="DI397" s="32"/>
      <c r="DJ397" s="32"/>
      <c r="DK397" s="32"/>
      <c r="DL397" s="32"/>
      <c r="DM397" s="32"/>
      <c r="DN397" s="32"/>
      <c r="DO397" s="32"/>
      <c r="DP397" s="32"/>
      <c r="DQ397" s="32"/>
      <c r="DR397" s="32"/>
      <c r="DS397" s="32"/>
      <c r="DT397" s="32"/>
      <c r="DU397" s="32"/>
      <c r="DV397" s="32"/>
      <c r="DW397" s="32"/>
      <c r="DX397" s="32"/>
      <c r="DY397" s="32"/>
      <c r="DZ397" s="32"/>
      <c r="EA397" s="32"/>
      <c r="EB397" s="32"/>
      <c r="EC397" s="31"/>
    </row>
    <row r="398"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2"/>
      <c r="CH398" s="31"/>
      <c r="CI398" s="32"/>
      <c r="CJ398" s="31"/>
      <c r="CK398" s="32"/>
      <c r="CL398" s="31"/>
      <c r="CM398" s="32"/>
      <c r="CN398" s="31"/>
      <c r="CO398" s="32"/>
      <c r="CP398" s="32"/>
      <c r="CQ398" s="32"/>
      <c r="CR398" s="32"/>
      <c r="CS398" s="32"/>
      <c r="CT398" s="32"/>
      <c r="CU398" s="32"/>
      <c r="CV398" s="32"/>
      <c r="CW398" s="32"/>
      <c r="CX398" s="32"/>
      <c r="CY398" s="32"/>
      <c r="CZ398" s="32"/>
      <c r="DA398" s="32"/>
      <c r="DB398" s="32"/>
      <c r="DC398" s="32"/>
      <c r="DD398" s="32"/>
      <c r="DE398" s="32"/>
      <c r="DF398" s="32"/>
      <c r="DG398" s="32"/>
      <c r="DH398" s="32"/>
      <c r="DI398" s="32"/>
      <c r="DJ398" s="32"/>
      <c r="DK398" s="32"/>
      <c r="DL398" s="32"/>
      <c r="DM398" s="32"/>
      <c r="DN398" s="32"/>
      <c r="DO398" s="32"/>
      <c r="DP398" s="32"/>
      <c r="DQ398" s="32"/>
      <c r="DR398" s="32"/>
      <c r="DS398" s="32"/>
      <c r="DT398" s="32"/>
      <c r="DU398" s="32"/>
      <c r="DV398" s="32"/>
      <c r="DW398" s="32"/>
      <c r="DX398" s="32"/>
      <c r="DY398" s="32"/>
      <c r="DZ398" s="32"/>
      <c r="EA398" s="32"/>
      <c r="EB398" s="32"/>
      <c r="EC398" s="31"/>
    </row>
    <row r="399"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2"/>
      <c r="CH399" s="31"/>
      <c r="CI399" s="32"/>
      <c r="CJ399" s="31"/>
      <c r="CK399" s="32"/>
      <c r="CL399" s="31"/>
      <c r="CM399" s="32"/>
      <c r="CN399" s="31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  <c r="CZ399" s="32"/>
      <c r="DA399" s="32"/>
      <c r="DB399" s="32"/>
      <c r="DC399" s="32"/>
      <c r="DD399" s="32"/>
      <c r="DE399" s="32"/>
      <c r="DF399" s="32"/>
      <c r="DG399" s="32"/>
      <c r="DH399" s="32"/>
      <c r="DI399" s="32"/>
      <c r="DJ399" s="32"/>
      <c r="DK399" s="32"/>
      <c r="DL399" s="32"/>
      <c r="DM399" s="32"/>
      <c r="DN399" s="32"/>
      <c r="DO399" s="32"/>
      <c r="DP399" s="32"/>
      <c r="DQ399" s="32"/>
      <c r="DR399" s="32"/>
      <c r="DS399" s="32"/>
      <c r="DT399" s="32"/>
      <c r="DU399" s="32"/>
      <c r="DV399" s="32"/>
      <c r="DW399" s="32"/>
      <c r="DX399" s="32"/>
      <c r="DY399" s="32"/>
      <c r="DZ399" s="32"/>
      <c r="EA399" s="32"/>
      <c r="EB399" s="32"/>
      <c r="EC399" s="31"/>
    </row>
    <row r="400"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2"/>
      <c r="CH400" s="31"/>
      <c r="CI400" s="32"/>
      <c r="CJ400" s="31"/>
      <c r="CK400" s="32"/>
      <c r="CL400" s="31"/>
      <c r="CM400" s="32"/>
      <c r="CN400" s="31"/>
      <c r="CO400" s="32"/>
      <c r="CP400" s="32"/>
      <c r="CQ400" s="32"/>
      <c r="CR400" s="32"/>
      <c r="CS400" s="32"/>
      <c r="CT400" s="32"/>
      <c r="CU400" s="32"/>
      <c r="CV400" s="32"/>
      <c r="CW400" s="32"/>
      <c r="CX400" s="32"/>
      <c r="CY400" s="32"/>
      <c r="CZ400" s="32"/>
      <c r="DA400" s="32"/>
      <c r="DB400" s="32"/>
      <c r="DC400" s="32"/>
      <c r="DD400" s="32"/>
      <c r="DE400" s="32"/>
      <c r="DF400" s="32"/>
      <c r="DG400" s="32"/>
      <c r="DH400" s="32"/>
      <c r="DI400" s="32"/>
      <c r="DJ400" s="32"/>
      <c r="DK400" s="32"/>
      <c r="DL400" s="32"/>
      <c r="DM400" s="32"/>
      <c r="DN400" s="32"/>
      <c r="DO400" s="32"/>
      <c r="DP400" s="32"/>
      <c r="DQ400" s="32"/>
      <c r="DR400" s="32"/>
      <c r="DS400" s="32"/>
      <c r="DT400" s="32"/>
      <c r="DU400" s="32"/>
      <c r="DV400" s="32"/>
      <c r="DW400" s="32"/>
      <c r="DX400" s="32"/>
      <c r="DY400" s="32"/>
      <c r="DZ400" s="32"/>
      <c r="EA400" s="32"/>
      <c r="EB400" s="32"/>
      <c r="EC400" s="31"/>
    </row>
    <row r="401"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2"/>
      <c r="CH401" s="31"/>
      <c r="CI401" s="32"/>
      <c r="CJ401" s="31"/>
      <c r="CK401" s="32"/>
      <c r="CL401" s="31"/>
      <c r="CM401" s="32"/>
      <c r="CN401" s="31"/>
      <c r="CO401" s="32"/>
      <c r="CP401" s="32"/>
      <c r="CQ401" s="32"/>
      <c r="CR401" s="32"/>
      <c r="CS401" s="32"/>
      <c r="CT401" s="32"/>
      <c r="CU401" s="32"/>
      <c r="CV401" s="32"/>
      <c r="CW401" s="32"/>
      <c r="CX401" s="32"/>
      <c r="CY401" s="32"/>
      <c r="CZ401" s="32"/>
      <c r="DA401" s="32"/>
      <c r="DB401" s="32"/>
      <c r="DC401" s="32"/>
      <c r="DD401" s="32"/>
      <c r="DE401" s="32"/>
      <c r="DF401" s="32"/>
      <c r="DG401" s="32"/>
      <c r="DH401" s="32"/>
      <c r="DI401" s="32"/>
      <c r="DJ401" s="32"/>
      <c r="DK401" s="32"/>
      <c r="DL401" s="32"/>
      <c r="DM401" s="32"/>
      <c r="DN401" s="32"/>
      <c r="DO401" s="32"/>
      <c r="DP401" s="32"/>
      <c r="DQ401" s="32"/>
      <c r="DR401" s="32"/>
      <c r="DS401" s="32"/>
      <c r="DT401" s="32"/>
      <c r="DU401" s="32"/>
      <c r="DV401" s="32"/>
      <c r="DW401" s="32"/>
      <c r="DX401" s="32"/>
      <c r="DY401" s="32"/>
      <c r="DZ401" s="32"/>
      <c r="EA401" s="32"/>
      <c r="EB401" s="32"/>
      <c r="EC401" s="31"/>
    </row>
    <row r="402"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2"/>
      <c r="CH402" s="31"/>
      <c r="CI402" s="32"/>
      <c r="CJ402" s="31"/>
      <c r="CK402" s="32"/>
      <c r="CL402" s="31"/>
      <c r="CM402" s="32"/>
      <c r="CN402" s="31"/>
      <c r="CO402" s="32"/>
      <c r="CP402" s="32"/>
      <c r="CQ402" s="32"/>
      <c r="CR402" s="32"/>
      <c r="CS402" s="32"/>
      <c r="CT402" s="32"/>
      <c r="CU402" s="32"/>
      <c r="CV402" s="32"/>
      <c r="CW402" s="32"/>
      <c r="CX402" s="32"/>
      <c r="CY402" s="32"/>
      <c r="CZ402" s="32"/>
      <c r="DA402" s="32"/>
      <c r="DB402" s="32"/>
      <c r="DC402" s="32"/>
      <c r="DD402" s="32"/>
      <c r="DE402" s="32"/>
      <c r="DF402" s="32"/>
      <c r="DG402" s="32"/>
      <c r="DH402" s="32"/>
      <c r="DI402" s="32"/>
      <c r="DJ402" s="32"/>
      <c r="DK402" s="32"/>
      <c r="DL402" s="32"/>
      <c r="DM402" s="32"/>
      <c r="DN402" s="32"/>
      <c r="DO402" s="32"/>
      <c r="DP402" s="32"/>
      <c r="DQ402" s="32"/>
      <c r="DR402" s="32"/>
      <c r="DS402" s="32"/>
      <c r="DT402" s="32"/>
      <c r="DU402" s="32"/>
      <c r="DV402" s="32"/>
      <c r="DW402" s="32"/>
      <c r="DX402" s="32"/>
      <c r="DY402" s="32"/>
      <c r="DZ402" s="32"/>
      <c r="EA402" s="32"/>
      <c r="EB402" s="32"/>
      <c r="EC402" s="31"/>
    </row>
    <row r="403"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2"/>
      <c r="CH403" s="31"/>
      <c r="CI403" s="32"/>
      <c r="CJ403" s="31"/>
      <c r="CK403" s="32"/>
      <c r="CL403" s="31"/>
      <c r="CM403" s="32"/>
      <c r="CN403" s="31"/>
      <c r="CO403" s="32"/>
      <c r="CP403" s="32"/>
      <c r="CQ403" s="32"/>
      <c r="CR403" s="32"/>
      <c r="CS403" s="32"/>
      <c r="CT403" s="32"/>
      <c r="CU403" s="32"/>
      <c r="CV403" s="32"/>
      <c r="CW403" s="32"/>
      <c r="CX403" s="32"/>
      <c r="CY403" s="32"/>
      <c r="CZ403" s="32"/>
      <c r="DA403" s="32"/>
      <c r="DB403" s="32"/>
      <c r="DC403" s="32"/>
      <c r="DD403" s="32"/>
      <c r="DE403" s="32"/>
      <c r="DF403" s="32"/>
      <c r="DG403" s="32"/>
      <c r="DH403" s="32"/>
      <c r="DI403" s="32"/>
      <c r="DJ403" s="32"/>
      <c r="DK403" s="32"/>
      <c r="DL403" s="32"/>
      <c r="DM403" s="32"/>
      <c r="DN403" s="32"/>
      <c r="DO403" s="32"/>
      <c r="DP403" s="32"/>
      <c r="DQ403" s="32"/>
      <c r="DR403" s="32"/>
      <c r="DS403" s="32"/>
      <c r="DT403" s="32"/>
      <c r="DU403" s="32"/>
      <c r="DV403" s="32"/>
      <c r="DW403" s="32"/>
      <c r="DX403" s="32"/>
      <c r="DY403" s="32"/>
      <c r="DZ403" s="32"/>
      <c r="EA403" s="32"/>
      <c r="EB403" s="32"/>
      <c r="EC403" s="31"/>
    </row>
    <row r="404"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2"/>
      <c r="CH404" s="31"/>
      <c r="CI404" s="32"/>
      <c r="CJ404" s="31"/>
      <c r="CK404" s="32"/>
      <c r="CL404" s="31"/>
      <c r="CM404" s="32"/>
      <c r="CN404" s="31"/>
      <c r="CO404" s="32"/>
      <c r="CP404" s="32"/>
      <c r="CQ404" s="32"/>
      <c r="CR404" s="32"/>
      <c r="CS404" s="32"/>
      <c r="CT404" s="32"/>
      <c r="CU404" s="32"/>
      <c r="CV404" s="32"/>
      <c r="CW404" s="32"/>
      <c r="CX404" s="32"/>
      <c r="CY404" s="32"/>
      <c r="CZ404" s="32"/>
      <c r="DA404" s="32"/>
      <c r="DB404" s="32"/>
      <c r="DC404" s="32"/>
      <c r="DD404" s="32"/>
      <c r="DE404" s="32"/>
      <c r="DF404" s="32"/>
      <c r="DG404" s="32"/>
      <c r="DH404" s="32"/>
      <c r="DI404" s="32"/>
      <c r="DJ404" s="32"/>
      <c r="DK404" s="32"/>
      <c r="DL404" s="32"/>
      <c r="DM404" s="32"/>
      <c r="DN404" s="32"/>
      <c r="DO404" s="32"/>
      <c r="DP404" s="32"/>
      <c r="DQ404" s="32"/>
      <c r="DR404" s="32"/>
      <c r="DS404" s="32"/>
      <c r="DT404" s="32"/>
      <c r="DU404" s="32"/>
      <c r="DV404" s="32"/>
      <c r="DW404" s="32"/>
      <c r="DX404" s="32"/>
      <c r="DY404" s="32"/>
      <c r="DZ404" s="32"/>
      <c r="EA404" s="32"/>
      <c r="EB404" s="32"/>
      <c r="EC404" s="31"/>
    </row>
    <row r="405"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2"/>
      <c r="CH405" s="31"/>
      <c r="CI405" s="32"/>
      <c r="CJ405" s="31"/>
      <c r="CK405" s="32"/>
      <c r="CL405" s="31"/>
      <c r="CM405" s="32"/>
      <c r="CN405" s="31"/>
      <c r="CO405" s="32"/>
      <c r="CP405" s="32"/>
      <c r="CQ405" s="32"/>
      <c r="CR405" s="32"/>
      <c r="CS405" s="32"/>
      <c r="CT405" s="32"/>
      <c r="CU405" s="32"/>
      <c r="CV405" s="32"/>
      <c r="CW405" s="32"/>
      <c r="CX405" s="32"/>
      <c r="CY405" s="32"/>
      <c r="CZ405" s="32"/>
      <c r="DA405" s="32"/>
      <c r="DB405" s="32"/>
      <c r="DC405" s="32"/>
      <c r="DD405" s="32"/>
      <c r="DE405" s="32"/>
      <c r="DF405" s="32"/>
      <c r="DG405" s="32"/>
      <c r="DH405" s="32"/>
      <c r="DI405" s="32"/>
      <c r="DJ405" s="32"/>
      <c r="DK405" s="32"/>
      <c r="DL405" s="32"/>
      <c r="DM405" s="32"/>
      <c r="DN405" s="32"/>
      <c r="DO405" s="32"/>
      <c r="DP405" s="32"/>
      <c r="DQ405" s="32"/>
      <c r="DR405" s="32"/>
      <c r="DS405" s="32"/>
      <c r="DT405" s="32"/>
      <c r="DU405" s="32"/>
      <c r="DV405" s="32"/>
      <c r="DW405" s="32"/>
      <c r="DX405" s="32"/>
      <c r="DY405" s="32"/>
      <c r="DZ405" s="32"/>
      <c r="EA405" s="32"/>
      <c r="EB405" s="32"/>
      <c r="EC405" s="31"/>
    </row>
    <row r="406"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2"/>
      <c r="CH406" s="31"/>
      <c r="CI406" s="32"/>
      <c r="CJ406" s="31"/>
      <c r="CK406" s="32"/>
      <c r="CL406" s="31"/>
      <c r="CM406" s="32"/>
      <c r="CN406" s="31"/>
      <c r="CO406" s="32"/>
      <c r="CP406" s="32"/>
      <c r="CQ406" s="32"/>
      <c r="CR406" s="32"/>
      <c r="CS406" s="32"/>
      <c r="CT406" s="32"/>
      <c r="CU406" s="32"/>
      <c r="CV406" s="32"/>
      <c r="CW406" s="32"/>
      <c r="CX406" s="32"/>
      <c r="CY406" s="32"/>
      <c r="CZ406" s="32"/>
      <c r="DA406" s="32"/>
      <c r="DB406" s="32"/>
      <c r="DC406" s="32"/>
      <c r="DD406" s="32"/>
      <c r="DE406" s="32"/>
      <c r="DF406" s="32"/>
      <c r="DG406" s="32"/>
      <c r="DH406" s="32"/>
      <c r="DI406" s="32"/>
      <c r="DJ406" s="32"/>
      <c r="DK406" s="32"/>
      <c r="DL406" s="32"/>
      <c r="DM406" s="32"/>
      <c r="DN406" s="32"/>
      <c r="DO406" s="32"/>
      <c r="DP406" s="32"/>
      <c r="DQ406" s="32"/>
      <c r="DR406" s="32"/>
      <c r="DS406" s="32"/>
      <c r="DT406" s="32"/>
      <c r="DU406" s="32"/>
      <c r="DV406" s="32"/>
      <c r="DW406" s="32"/>
      <c r="DX406" s="32"/>
      <c r="DY406" s="32"/>
      <c r="DZ406" s="32"/>
      <c r="EA406" s="32"/>
      <c r="EB406" s="32"/>
      <c r="EC406" s="31"/>
    </row>
    <row r="407"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2"/>
      <c r="CH407" s="31"/>
      <c r="CI407" s="32"/>
      <c r="CJ407" s="31"/>
      <c r="CK407" s="32"/>
      <c r="CL407" s="31"/>
      <c r="CM407" s="32"/>
      <c r="CN407" s="31"/>
      <c r="CO407" s="32"/>
      <c r="CP407" s="32"/>
      <c r="CQ407" s="32"/>
      <c r="CR407" s="32"/>
      <c r="CS407" s="32"/>
      <c r="CT407" s="32"/>
      <c r="CU407" s="32"/>
      <c r="CV407" s="32"/>
      <c r="CW407" s="32"/>
      <c r="CX407" s="32"/>
      <c r="CY407" s="32"/>
      <c r="CZ407" s="32"/>
      <c r="DA407" s="32"/>
      <c r="DB407" s="32"/>
      <c r="DC407" s="32"/>
      <c r="DD407" s="32"/>
      <c r="DE407" s="32"/>
      <c r="DF407" s="32"/>
      <c r="DG407" s="32"/>
      <c r="DH407" s="32"/>
      <c r="DI407" s="32"/>
      <c r="DJ407" s="32"/>
      <c r="DK407" s="32"/>
      <c r="DL407" s="32"/>
      <c r="DM407" s="32"/>
      <c r="DN407" s="32"/>
      <c r="DO407" s="32"/>
      <c r="DP407" s="32"/>
      <c r="DQ407" s="32"/>
      <c r="DR407" s="32"/>
      <c r="DS407" s="32"/>
      <c r="DT407" s="32"/>
      <c r="DU407" s="32"/>
      <c r="DV407" s="32"/>
      <c r="DW407" s="32"/>
      <c r="DX407" s="32"/>
      <c r="DY407" s="32"/>
      <c r="DZ407" s="32"/>
      <c r="EA407" s="32"/>
      <c r="EB407" s="32"/>
      <c r="EC407" s="31"/>
    </row>
    <row r="408"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2"/>
      <c r="CH408" s="31"/>
      <c r="CI408" s="32"/>
      <c r="CJ408" s="31"/>
      <c r="CK408" s="32"/>
      <c r="CL408" s="31"/>
      <c r="CM408" s="32"/>
      <c r="CN408" s="31"/>
      <c r="CO408" s="32"/>
      <c r="CP408" s="32"/>
      <c r="CQ408" s="32"/>
      <c r="CR408" s="32"/>
      <c r="CS408" s="32"/>
      <c r="CT408" s="32"/>
      <c r="CU408" s="32"/>
      <c r="CV408" s="32"/>
      <c r="CW408" s="32"/>
      <c r="CX408" s="32"/>
      <c r="CY408" s="32"/>
      <c r="CZ408" s="32"/>
      <c r="DA408" s="32"/>
      <c r="DB408" s="32"/>
      <c r="DC408" s="32"/>
      <c r="DD408" s="32"/>
      <c r="DE408" s="32"/>
      <c r="DF408" s="32"/>
      <c r="DG408" s="32"/>
      <c r="DH408" s="32"/>
      <c r="DI408" s="32"/>
      <c r="DJ408" s="32"/>
      <c r="DK408" s="32"/>
      <c r="DL408" s="32"/>
      <c r="DM408" s="32"/>
      <c r="DN408" s="32"/>
      <c r="DO408" s="32"/>
      <c r="DP408" s="32"/>
      <c r="DQ408" s="32"/>
      <c r="DR408" s="32"/>
      <c r="DS408" s="32"/>
      <c r="DT408" s="32"/>
      <c r="DU408" s="32"/>
      <c r="DV408" s="32"/>
      <c r="DW408" s="32"/>
      <c r="DX408" s="32"/>
      <c r="DY408" s="32"/>
      <c r="DZ408" s="32"/>
      <c r="EA408" s="32"/>
      <c r="EB408" s="32"/>
      <c r="EC408" s="31"/>
    </row>
    <row r="409"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2"/>
      <c r="CH409" s="31"/>
      <c r="CI409" s="32"/>
      <c r="CJ409" s="31"/>
      <c r="CK409" s="32"/>
      <c r="CL409" s="31"/>
      <c r="CM409" s="32"/>
      <c r="CN409" s="31"/>
      <c r="CO409" s="32"/>
      <c r="CP409" s="32"/>
      <c r="CQ409" s="32"/>
      <c r="CR409" s="32"/>
      <c r="CS409" s="32"/>
      <c r="CT409" s="32"/>
      <c r="CU409" s="32"/>
      <c r="CV409" s="32"/>
      <c r="CW409" s="32"/>
      <c r="CX409" s="32"/>
      <c r="CY409" s="32"/>
      <c r="CZ409" s="32"/>
      <c r="DA409" s="32"/>
      <c r="DB409" s="32"/>
      <c r="DC409" s="32"/>
      <c r="DD409" s="32"/>
      <c r="DE409" s="32"/>
      <c r="DF409" s="32"/>
      <c r="DG409" s="32"/>
      <c r="DH409" s="32"/>
      <c r="DI409" s="32"/>
      <c r="DJ409" s="32"/>
      <c r="DK409" s="32"/>
      <c r="DL409" s="32"/>
      <c r="DM409" s="32"/>
      <c r="DN409" s="32"/>
      <c r="DO409" s="32"/>
      <c r="DP409" s="32"/>
      <c r="DQ409" s="32"/>
      <c r="DR409" s="32"/>
      <c r="DS409" s="32"/>
      <c r="DT409" s="32"/>
      <c r="DU409" s="32"/>
      <c r="DV409" s="32"/>
      <c r="DW409" s="32"/>
      <c r="DX409" s="32"/>
      <c r="DY409" s="32"/>
      <c r="DZ409" s="32"/>
      <c r="EA409" s="32"/>
      <c r="EB409" s="32"/>
      <c r="EC409" s="31"/>
    </row>
    <row r="410"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2"/>
      <c r="CH410" s="31"/>
      <c r="CI410" s="32"/>
      <c r="CJ410" s="31"/>
      <c r="CK410" s="32"/>
      <c r="CL410" s="31"/>
      <c r="CM410" s="32"/>
      <c r="CN410" s="31"/>
      <c r="CO410" s="32"/>
      <c r="CP410" s="32"/>
      <c r="CQ410" s="32"/>
      <c r="CR410" s="32"/>
      <c r="CS410" s="32"/>
      <c r="CT410" s="32"/>
      <c r="CU410" s="32"/>
      <c r="CV410" s="32"/>
      <c r="CW410" s="32"/>
      <c r="CX410" s="32"/>
      <c r="CY410" s="32"/>
      <c r="CZ410" s="32"/>
      <c r="DA410" s="32"/>
      <c r="DB410" s="32"/>
      <c r="DC410" s="32"/>
      <c r="DD410" s="32"/>
      <c r="DE410" s="32"/>
      <c r="DF410" s="32"/>
      <c r="DG410" s="32"/>
      <c r="DH410" s="32"/>
      <c r="DI410" s="32"/>
      <c r="DJ410" s="32"/>
      <c r="DK410" s="32"/>
      <c r="DL410" s="32"/>
      <c r="DM410" s="32"/>
      <c r="DN410" s="32"/>
      <c r="DO410" s="32"/>
      <c r="DP410" s="32"/>
      <c r="DQ410" s="32"/>
      <c r="DR410" s="32"/>
      <c r="DS410" s="32"/>
      <c r="DT410" s="32"/>
      <c r="DU410" s="32"/>
      <c r="DV410" s="32"/>
      <c r="DW410" s="32"/>
      <c r="DX410" s="32"/>
      <c r="DY410" s="32"/>
      <c r="DZ410" s="32"/>
      <c r="EA410" s="32"/>
      <c r="EB410" s="32"/>
      <c r="EC410" s="31"/>
    </row>
    <row r="411"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2"/>
      <c r="CH411" s="31"/>
      <c r="CI411" s="32"/>
      <c r="CJ411" s="31"/>
      <c r="CK411" s="32"/>
      <c r="CL411" s="31"/>
      <c r="CM411" s="32"/>
      <c r="CN411" s="31"/>
      <c r="CO411" s="32"/>
      <c r="CP411" s="32"/>
      <c r="CQ411" s="32"/>
      <c r="CR411" s="32"/>
      <c r="CS411" s="32"/>
      <c r="CT411" s="32"/>
      <c r="CU411" s="32"/>
      <c r="CV411" s="32"/>
      <c r="CW411" s="32"/>
      <c r="CX411" s="32"/>
      <c r="CY411" s="32"/>
      <c r="CZ411" s="32"/>
      <c r="DA411" s="32"/>
      <c r="DB411" s="32"/>
      <c r="DC411" s="32"/>
      <c r="DD411" s="32"/>
      <c r="DE411" s="32"/>
      <c r="DF411" s="32"/>
      <c r="DG411" s="32"/>
      <c r="DH411" s="32"/>
      <c r="DI411" s="32"/>
      <c r="DJ411" s="32"/>
      <c r="DK411" s="32"/>
      <c r="DL411" s="32"/>
      <c r="DM411" s="32"/>
      <c r="DN411" s="32"/>
      <c r="DO411" s="32"/>
      <c r="DP411" s="32"/>
      <c r="DQ411" s="32"/>
      <c r="DR411" s="32"/>
      <c r="DS411" s="32"/>
      <c r="DT411" s="32"/>
      <c r="DU411" s="32"/>
      <c r="DV411" s="32"/>
      <c r="DW411" s="32"/>
      <c r="DX411" s="32"/>
      <c r="DY411" s="32"/>
      <c r="DZ411" s="32"/>
      <c r="EA411" s="32"/>
      <c r="EB411" s="32"/>
      <c r="EC411" s="31"/>
    </row>
    <row r="412"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2"/>
      <c r="CH412" s="31"/>
      <c r="CI412" s="32"/>
      <c r="CJ412" s="31"/>
      <c r="CK412" s="32"/>
      <c r="CL412" s="31"/>
      <c r="CM412" s="32"/>
      <c r="CN412" s="31"/>
      <c r="CO412" s="32"/>
      <c r="CP412" s="32"/>
      <c r="CQ412" s="32"/>
      <c r="CR412" s="32"/>
      <c r="CS412" s="32"/>
      <c r="CT412" s="32"/>
      <c r="CU412" s="32"/>
      <c r="CV412" s="32"/>
      <c r="CW412" s="32"/>
      <c r="CX412" s="32"/>
      <c r="CY412" s="32"/>
      <c r="CZ412" s="32"/>
      <c r="DA412" s="32"/>
      <c r="DB412" s="32"/>
      <c r="DC412" s="32"/>
      <c r="DD412" s="32"/>
      <c r="DE412" s="32"/>
      <c r="DF412" s="32"/>
      <c r="DG412" s="32"/>
      <c r="DH412" s="32"/>
      <c r="DI412" s="32"/>
      <c r="DJ412" s="32"/>
      <c r="DK412" s="32"/>
      <c r="DL412" s="32"/>
      <c r="DM412" s="32"/>
      <c r="DN412" s="32"/>
      <c r="DO412" s="32"/>
      <c r="DP412" s="32"/>
      <c r="DQ412" s="32"/>
      <c r="DR412" s="32"/>
      <c r="DS412" s="32"/>
      <c r="DT412" s="32"/>
      <c r="DU412" s="32"/>
      <c r="DV412" s="32"/>
      <c r="DW412" s="32"/>
      <c r="DX412" s="32"/>
      <c r="DY412" s="32"/>
      <c r="DZ412" s="32"/>
      <c r="EA412" s="32"/>
      <c r="EB412" s="32"/>
      <c r="EC412" s="31"/>
    </row>
    <row r="413"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2"/>
      <c r="CH413" s="31"/>
      <c r="CI413" s="32"/>
      <c r="CJ413" s="31"/>
      <c r="CK413" s="32"/>
      <c r="CL413" s="31"/>
      <c r="CM413" s="32"/>
      <c r="CN413" s="31"/>
      <c r="CO413" s="32"/>
      <c r="CP413" s="32"/>
      <c r="CQ413" s="32"/>
      <c r="CR413" s="32"/>
      <c r="CS413" s="32"/>
      <c r="CT413" s="32"/>
      <c r="CU413" s="32"/>
      <c r="CV413" s="32"/>
      <c r="CW413" s="32"/>
      <c r="CX413" s="32"/>
      <c r="CY413" s="32"/>
      <c r="CZ413" s="32"/>
      <c r="DA413" s="32"/>
      <c r="DB413" s="32"/>
      <c r="DC413" s="32"/>
      <c r="DD413" s="32"/>
      <c r="DE413" s="32"/>
      <c r="DF413" s="32"/>
      <c r="DG413" s="32"/>
      <c r="DH413" s="32"/>
      <c r="DI413" s="32"/>
      <c r="DJ413" s="32"/>
      <c r="DK413" s="32"/>
      <c r="DL413" s="32"/>
      <c r="DM413" s="32"/>
      <c r="DN413" s="32"/>
      <c r="DO413" s="32"/>
      <c r="DP413" s="32"/>
      <c r="DQ413" s="32"/>
      <c r="DR413" s="32"/>
      <c r="DS413" s="32"/>
      <c r="DT413" s="32"/>
      <c r="DU413" s="32"/>
      <c r="DV413" s="32"/>
      <c r="DW413" s="32"/>
      <c r="DX413" s="32"/>
      <c r="DY413" s="32"/>
      <c r="DZ413" s="32"/>
      <c r="EA413" s="32"/>
      <c r="EB413" s="32"/>
      <c r="EC413" s="31"/>
    </row>
    <row r="414"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2"/>
      <c r="CH414" s="31"/>
      <c r="CI414" s="32"/>
      <c r="CJ414" s="31"/>
      <c r="CK414" s="32"/>
      <c r="CL414" s="31"/>
      <c r="CM414" s="32"/>
      <c r="CN414" s="31"/>
      <c r="CO414" s="32"/>
      <c r="CP414" s="32"/>
      <c r="CQ414" s="32"/>
      <c r="CR414" s="32"/>
      <c r="CS414" s="32"/>
      <c r="CT414" s="32"/>
      <c r="CU414" s="32"/>
      <c r="CV414" s="32"/>
      <c r="CW414" s="32"/>
      <c r="CX414" s="32"/>
      <c r="CY414" s="32"/>
      <c r="CZ414" s="32"/>
      <c r="DA414" s="32"/>
      <c r="DB414" s="32"/>
      <c r="DC414" s="32"/>
      <c r="DD414" s="32"/>
      <c r="DE414" s="32"/>
      <c r="DF414" s="32"/>
      <c r="DG414" s="32"/>
      <c r="DH414" s="32"/>
      <c r="DI414" s="32"/>
      <c r="DJ414" s="32"/>
      <c r="DK414" s="32"/>
      <c r="DL414" s="32"/>
      <c r="DM414" s="32"/>
      <c r="DN414" s="32"/>
      <c r="DO414" s="32"/>
      <c r="DP414" s="32"/>
      <c r="DQ414" s="32"/>
      <c r="DR414" s="32"/>
      <c r="DS414" s="32"/>
      <c r="DT414" s="32"/>
      <c r="DU414" s="32"/>
      <c r="DV414" s="32"/>
      <c r="DW414" s="32"/>
      <c r="DX414" s="32"/>
      <c r="DY414" s="32"/>
      <c r="DZ414" s="32"/>
      <c r="EA414" s="32"/>
      <c r="EB414" s="32"/>
      <c r="EC414" s="31"/>
    </row>
    <row r="415"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2"/>
      <c r="CH415" s="31"/>
      <c r="CI415" s="32"/>
      <c r="CJ415" s="31"/>
      <c r="CK415" s="32"/>
      <c r="CL415" s="31"/>
      <c r="CM415" s="32"/>
      <c r="CN415" s="31"/>
      <c r="CO415" s="32"/>
      <c r="CP415" s="32"/>
      <c r="CQ415" s="32"/>
      <c r="CR415" s="32"/>
      <c r="CS415" s="32"/>
      <c r="CT415" s="32"/>
      <c r="CU415" s="32"/>
      <c r="CV415" s="32"/>
      <c r="CW415" s="32"/>
      <c r="CX415" s="32"/>
      <c r="CY415" s="32"/>
      <c r="CZ415" s="32"/>
      <c r="DA415" s="32"/>
      <c r="DB415" s="32"/>
      <c r="DC415" s="32"/>
      <c r="DD415" s="32"/>
      <c r="DE415" s="32"/>
      <c r="DF415" s="32"/>
      <c r="DG415" s="32"/>
      <c r="DH415" s="32"/>
      <c r="DI415" s="32"/>
      <c r="DJ415" s="32"/>
      <c r="DK415" s="32"/>
      <c r="DL415" s="32"/>
      <c r="DM415" s="32"/>
      <c r="DN415" s="32"/>
      <c r="DO415" s="32"/>
      <c r="DP415" s="32"/>
      <c r="DQ415" s="32"/>
      <c r="DR415" s="32"/>
      <c r="DS415" s="32"/>
      <c r="DT415" s="32"/>
      <c r="DU415" s="32"/>
      <c r="DV415" s="32"/>
      <c r="DW415" s="32"/>
      <c r="DX415" s="32"/>
      <c r="DY415" s="32"/>
      <c r="DZ415" s="32"/>
      <c r="EA415" s="32"/>
      <c r="EB415" s="32"/>
      <c r="EC415" s="31"/>
    </row>
    <row r="416"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2"/>
      <c r="CH416" s="31"/>
      <c r="CI416" s="32"/>
      <c r="CJ416" s="31"/>
      <c r="CK416" s="32"/>
      <c r="CL416" s="31"/>
      <c r="CM416" s="32"/>
      <c r="CN416" s="31"/>
      <c r="CO416" s="32"/>
      <c r="CP416" s="32"/>
      <c r="CQ416" s="32"/>
      <c r="CR416" s="32"/>
      <c r="CS416" s="32"/>
      <c r="CT416" s="32"/>
      <c r="CU416" s="32"/>
      <c r="CV416" s="32"/>
      <c r="CW416" s="32"/>
      <c r="CX416" s="32"/>
      <c r="CY416" s="32"/>
      <c r="CZ416" s="32"/>
      <c r="DA416" s="32"/>
      <c r="DB416" s="32"/>
      <c r="DC416" s="32"/>
      <c r="DD416" s="32"/>
      <c r="DE416" s="32"/>
      <c r="DF416" s="32"/>
      <c r="DG416" s="32"/>
      <c r="DH416" s="32"/>
      <c r="DI416" s="32"/>
      <c r="DJ416" s="32"/>
      <c r="DK416" s="32"/>
      <c r="DL416" s="32"/>
      <c r="DM416" s="32"/>
      <c r="DN416" s="32"/>
      <c r="DO416" s="32"/>
      <c r="DP416" s="32"/>
      <c r="DQ416" s="32"/>
      <c r="DR416" s="32"/>
      <c r="DS416" s="32"/>
      <c r="DT416" s="32"/>
      <c r="DU416" s="32"/>
      <c r="DV416" s="32"/>
      <c r="DW416" s="32"/>
      <c r="DX416" s="32"/>
      <c r="DY416" s="32"/>
      <c r="DZ416" s="32"/>
      <c r="EA416" s="32"/>
      <c r="EB416" s="32"/>
      <c r="EC416" s="31"/>
    </row>
    <row r="417"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2"/>
      <c r="CH417" s="31"/>
      <c r="CI417" s="32"/>
      <c r="CJ417" s="31"/>
      <c r="CK417" s="32"/>
      <c r="CL417" s="31"/>
      <c r="CM417" s="32"/>
      <c r="CN417" s="31"/>
      <c r="CO417" s="32"/>
      <c r="CP417" s="32"/>
      <c r="CQ417" s="32"/>
      <c r="CR417" s="32"/>
      <c r="CS417" s="32"/>
      <c r="CT417" s="32"/>
      <c r="CU417" s="32"/>
      <c r="CV417" s="32"/>
      <c r="CW417" s="32"/>
      <c r="CX417" s="32"/>
      <c r="CY417" s="32"/>
      <c r="CZ417" s="32"/>
      <c r="DA417" s="32"/>
      <c r="DB417" s="32"/>
      <c r="DC417" s="32"/>
      <c r="DD417" s="32"/>
      <c r="DE417" s="32"/>
      <c r="DF417" s="32"/>
      <c r="DG417" s="32"/>
      <c r="DH417" s="32"/>
      <c r="DI417" s="32"/>
      <c r="DJ417" s="32"/>
      <c r="DK417" s="32"/>
      <c r="DL417" s="32"/>
      <c r="DM417" s="32"/>
      <c r="DN417" s="32"/>
      <c r="DO417" s="32"/>
      <c r="DP417" s="32"/>
      <c r="DQ417" s="32"/>
      <c r="DR417" s="32"/>
      <c r="DS417" s="32"/>
      <c r="DT417" s="32"/>
      <c r="DU417" s="32"/>
      <c r="DV417" s="32"/>
      <c r="DW417" s="32"/>
      <c r="DX417" s="32"/>
      <c r="DY417" s="32"/>
      <c r="DZ417" s="32"/>
      <c r="EA417" s="32"/>
      <c r="EB417" s="32"/>
      <c r="EC417" s="31"/>
    </row>
    <row r="418"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2"/>
      <c r="CH418" s="31"/>
      <c r="CI418" s="32"/>
      <c r="CJ418" s="31"/>
      <c r="CK418" s="32"/>
      <c r="CL418" s="31"/>
      <c r="CM418" s="32"/>
      <c r="CN418" s="31"/>
      <c r="CO418" s="32"/>
      <c r="CP418" s="32"/>
      <c r="CQ418" s="32"/>
      <c r="CR418" s="32"/>
      <c r="CS418" s="32"/>
      <c r="CT418" s="32"/>
      <c r="CU418" s="32"/>
      <c r="CV418" s="32"/>
      <c r="CW418" s="32"/>
      <c r="CX418" s="32"/>
      <c r="CY418" s="32"/>
      <c r="CZ418" s="32"/>
      <c r="DA418" s="32"/>
      <c r="DB418" s="32"/>
      <c r="DC418" s="32"/>
      <c r="DD418" s="32"/>
      <c r="DE418" s="32"/>
      <c r="DF418" s="32"/>
      <c r="DG418" s="32"/>
      <c r="DH418" s="32"/>
      <c r="DI418" s="32"/>
      <c r="DJ418" s="32"/>
      <c r="DK418" s="32"/>
      <c r="DL418" s="32"/>
      <c r="DM418" s="32"/>
      <c r="DN418" s="32"/>
      <c r="DO418" s="32"/>
      <c r="DP418" s="32"/>
      <c r="DQ418" s="32"/>
      <c r="DR418" s="32"/>
      <c r="DS418" s="32"/>
      <c r="DT418" s="32"/>
      <c r="DU418" s="32"/>
      <c r="DV418" s="32"/>
      <c r="DW418" s="32"/>
      <c r="DX418" s="32"/>
      <c r="DY418" s="32"/>
      <c r="DZ418" s="32"/>
      <c r="EA418" s="32"/>
      <c r="EB418" s="32"/>
      <c r="EC418" s="31"/>
    </row>
    <row r="419"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2"/>
      <c r="CH419" s="31"/>
      <c r="CI419" s="32"/>
      <c r="CJ419" s="31"/>
      <c r="CK419" s="32"/>
      <c r="CL419" s="31"/>
      <c r="CM419" s="32"/>
      <c r="CN419" s="31"/>
      <c r="CO419" s="32"/>
      <c r="CP419" s="32"/>
      <c r="CQ419" s="32"/>
      <c r="CR419" s="32"/>
      <c r="CS419" s="32"/>
      <c r="CT419" s="32"/>
      <c r="CU419" s="32"/>
      <c r="CV419" s="32"/>
      <c r="CW419" s="32"/>
      <c r="CX419" s="32"/>
      <c r="CY419" s="32"/>
      <c r="CZ419" s="32"/>
      <c r="DA419" s="32"/>
      <c r="DB419" s="32"/>
      <c r="DC419" s="32"/>
      <c r="DD419" s="32"/>
      <c r="DE419" s="32"/>
      <c r="DF419" s="32"/>
      <c r="DG419" s="32"/>
      <c r="DH419" s="32"/>
      <c r="DI419" s="32"/>
      <c r="DJ419" s="32"/>
      <c r="DK419" s="32"/>
      <c r="DL419" s="32"/>
      <c r="DM419" s="32"/>
      <c r="DN419" s="32"/>
      <c r="DO419" s="32"/>
      <c r="DP419" s="32"/>
      <c r="DQ419" s="32"/>
      <c r="DR419" s="32"/>
      <c r="DS419" s="32"/>
      <c r="DT419" s="32"/>
      <c r="DU419" s="32"/>
      <c r="DV419" s="32"/>
      <c r="DW419" s="32"/>
      <c r="DX419" s="32"/>
      <c r="DY419" s="32"/>
      <c r="DZ419" s="32"/>
      <c r="EA419" s="32"/>
      <c r="EB419" s="32"/>
      <c r="EC419" s="31"/>
    </row>
    <row r="420"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2"/>
      <c r="CH420" s="31"/>
      <c r="CI420" s="32"/>
      <c r="CJ420" s="31"/>
      <c r="CK420" s="32"/>
      <c r="CL420" s="31"/>
      <c r="CM420" s="32"/>
      <c r="CN420" s="31"/>
      <c r="CO420" s="32"/>
      <c r="CP420" s="32"/>
      <c r="CQ420" s="32"/>
      <c r="CR420" s="32"/>
      <c r="CS420" s="32"/>
      <c r="CT420" s="32"/>
      <c r="CU420" s="32"/>
      <c r="CV420" s="32"/>
      <c r="CW420" s="32"/>
      <c r="CX420" s="32"/>
      <c r="CY420" s="32"/>
      <c r="CZ420" s="32"/>
      <c r="DA420" s="32"/>
      <c r="DB420" s="32"/>
      <c r="DC420" s="32"/>
      <c r="DD420" s="32"/>
      <c r="DE420" s="32"/>
      <c r="DF420" s="32"/>
      <c r="DG420" s="32"/>
      <c r="DH420" s="32"/>
      <c r="DI420" s="32"/>
      <c r="DJ420" s="32"/>
      <c r="DK420" s="32"/>
      <c r="DL420" s="32"/>
      <c r="DM420" s="32"/>
      <c r="DN420" s="32"/>
      <c r="DO420" s="32"/>
      <c r="DP420" s="32"/>
      <c r="DQ420" s="32"/>
      <c r="DR420" s="32"/>
      <c r="DS420" s="32"/>
      <c r="DT420" s="32"/>
      <c r="DU420" s="32"/>
      <c r="DV420" s="32"/>
      <c r="DW420" s="32"/>
      <c r="DX420" s="32"/>
      <c r="DY420" s="32"/>
      <c r="DZ420" s="32"/>
      <c r="EA420" s="32"/>
      <c r="EB420" s="32"/>
      <c r="EC420" s="31"/>
    </row>
    <row r="421"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2"/>
      <c r="CH421" s="31"/>
      <c r="CI421" s="32"/>
      <c r="CJ421" s="31"/>
      <c r="CK421" s="32"/>
      <c r="CL421" s="31"/>
      <c r="CM421" s="32"/>
      <c r="CN421" s="31"/>
      <c r="CO421" s="32"/>
      <c r="CP421" s="32"/>
      <c r="CQ421" s="32"/>
      <c r="CR421" s="32"/>
      <c r="CS421" s="32"/>
      <c r="CT421" s="32"/>
      <c r="CU421" s="32"/>
      <c r="CV421" s="32"/>
      <c r="CW421" s="32"/>
      <c r="CX421" s="32"/>
      <c r="CY421" s="32"/>
      <c r="CZ421" s="32"/>
      <c r="DA421" s="32"/>
      <c r="DB421" s="32"/>
      <c r="DC421" s="32"/>
      <c r="DD421" s="32"/>
      <c r="DE421" s="32"/>
      <c r="DF421" s="32"/>
      <c r="DG421" s="32"/>
      <c r="DH421" s="32"/>
      <c r="DI421" s="32"/>
      <c r="DJ421" s="32"/>
      <c r="DK421" s="32"/>
      <c r="DL421" s="32"/>
      <c r="DM421" s="32"/>
      <c r="DN421" s="32"/>
      <c r="DO421" s="32"/>
      <c r="DP421" s="32"/>
      <c r="DQ421" s="32"/>
      <c r="DR421" s="32"/>
      <c r="DS421" s="32"/>
      <c r="DT421" s="32"/>
      <c r="DU421" s="32"/>
      <c r="DV421" s="32"/>
      <c r="DW421" s="32"/>
      <c r="DX421" s="32"/>
      <c r="DY421" s="32"/>
      <c r="DZ421" s="32"/>
      <c r="EA421" s="32"/>
      <c r="EB421" s="32"/>
      <c r="EC421" s="31"/>
    </row>
    <row r="422"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2"/>
      <c r="CH422" s="31"/>
      <c r="CI422" s="32"/>
      <c r="CJ422" s="31"/>
      <c r="CK422" s="32"/>
      <c r="CL422" s="31"/>
      <c r="CM422" s="32"/>
      <c r="CN422" s="31"/>
      <c r="CO422" s="32"/>
      <c r="CP422" s="32"/>
      <c r="CQ422" s="32"/>
      <c r="CR422" s="32"/>
      <c r="CS422" s="32"/>
      <c r="CT422" s="32"/>
      <c r="CU422" s="32"/>
      <c r="CV422" s="32"/>
      <c r="CW422" s="32"/>
      <c r="CX422" s="32"/>
      <c r="CY422" s="32"/>
      <c r="CZ422" s="32"/>
      <c r="DA422" s="32"/>
      <c r="DB422" s="32"/>
      <c r="DC422" s="32"/>
      <c r="DD422" s="32"/>
      <c r="DE422" s="32"/>
      <c r="DF422" s="32"/>
      <c r="DG422" s="32"/>
      <c r="DH422" s="32"/>
      <c r="DI422" s="32"/>
      <c r="DJ422" s="32"/>
      <c r="DK422" s="32"/>
      <c r="DL422" s="32"/>
      <c r="DM422" s="32"/>
      <c r="DN422" s="32"/>
      <c r="DO422" s="32"/>
      <c r="DP422" s="32"/>
      <c r="DQ422" s="32"/>
      <c r="DR422" s="32"/>
      <c r="DS422" s="32"/>
      <c r="DT422" s="32"/>
      <c r="DU422" s="32"/>
      <c r="DV422" s="32"/>
      <c r="DW422" s="32"/>
      <c r="DX422" s="32"/>
      <c r="DY422" s="32"/>
      <c r="DZ422" s="32"/>
      <c r="EA422" s="32"/>
      <c r="EB422" s="32"/>
      <c r="EC422" s="31"/>
    </row>
    <row r="423"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2"/>
      <c r="CH423" s="31"/>
      <c r="CI423" s="32"/>
      <c r="CJ423" s="31"/>
      <c r="CK423" s="32"/>
      <c r="CL423" s="31"/>
      <c r="CM423" s="32"/>
      <c r="CN423" s="31"/>
      <c r="CO423" s="32"/>
      <c r="CP423" s="32"/>
      <c r="CQ423" s="32"/>
      <c r="CR423" s="32"/>
      <c r="CS423" s="32"/>
      <c r="CT423" s="32"/>
      <c r="CU423" s="32"/>
      <c r="CV423" s="32"/>
      <c r="CW423" s="32"/>
      <c r="CX423" s="32"/>
      <c r="CY423" s="32"/>
      <c r="CZ423" s="32"/>
      <c r="DA423" s="32"/>
      <c r="DB423" s="32"/>
      <c r="DC423" s="32"/>
      <c r="DD423" s="32"/>
      <c r="DE423" s="32"/>
      <c r="DF423" s="32"/>
      <c r="DG423" s="32"/>
      <c r="DH423" s="32"/>
      <c r="DI423" s="32"/>
      <c r="DJ423" s="32"/>
      <c r="DK423" s="32"/>
      <c r="DL423" s="32"/>
      <c r="DM423" s="32"/>
      <c r="DN423" s="32"/>
      <c r="DO423" s="32"/>
      <c r="DP423" s="32"/>
      <c r="DQ423" s="32"/>
      <c r="DR423" s="32"/>
      <c r="DS423" s="32"/>
      <c r="DT423" s="32"/>
      <c r="DU423" s="32"/>
      <c r="DV423" s="32"/>
      <c r="DW423" s="32"/>
      <c r="DX423" s="32"/>
      <c r="DY423" s="32"/>
      <c r="DZ423" s="32"/>
      <c r="EA423" s="32"/>
      <c r="EB423" s="32"/>
      <c r="EC423" s="31"/>
    </row>
    <row r="424"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2"/>
      <c r="CH424" s="31"/>
      <c r="CI424" s="32"/>
      <c r="CJ424" s="31"/>
      <c r="CK424" s="32"/>
      <c r="CL424" s="31"/>
      <c r="CM424" s="32"/>
      <c r="CN424" s="31"/>
      <c r="CO424" s="32"/>
      <c r="CP424" s="32"/>
      <c r="CQ424" s="32"/>
      <c r="CR424" s="32"/>
      <c r="CS424" s="32"/>
      <c r="CT424" s="32"/>
      <c r="CU424" s="32"/>
      <c r="CV424" s="32"/>
      <c r="CW424" s="32"/>
      <c r="CX424" s="32"/>
      <c r="CY424" s="32"/>
      <c r="CZ424" s="32"/>
      <c r="DA424" s="32"/>
      <c r="DB424" s="32"/>
      <c r="DC424" s="32"/>
      <c r="DD424" s="32"/>
      <c r="DE424" s="32"/>
      <c r="DF424" s="32"/>
      <c r="DG424" s="32"/>
      <c r="DH424" s="32"/>
      <c r="DI424" s="32"/>
      <c r="DJ424" s="32"/>
      <c r="DK424" s="32"/>
      <c r="DL424" s="32"/>
      <c r="DM424" s="32"/>
      <c r="DN424" s="32"/>
      <c r="DO424" s="32"/>
      <c r="DP424" s="32"/>
      <c r="DQ424" s="32"/>
      <c r="DR424" s="32"/>
      <c r="DS424" s="32"/>
      <c r="DT424" s="32"/>
      <c r="DU424" s="32"/>
      <c r="DV424" s="32"/>
      <c r="DW424" s="32"/>
      <c r="DX424" s="32"/>
      <c r="DY424" s="32"/>
      <c r="DZ424" s="32"/>
      <c r="EA424" s="32"/>
      <c r="EB424" s="32"/>
      <c r="EC424" s="31"/>
    </row>
    <row r="425"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2"/>
      <c r="CH425" s="31"/>
      <c r="CI425" s="32"/>
      <c r="CJ425" s="31"/>
      <c r="CK425" s="32"/>
      <c r="CL425" s="31"/>
      <c r="CM425" s="32"/>
      <c r="CN425" s="31"/>
      <c r="CO425" s="32"/>
      <c r="CP425" s="32"/>
      <c r="CQ425" s="32"/>
      <c r="CR425" s="32"/>
      <c r="CS425" s="32"/>
      <c r="CT425" s="32"/>
      <c r="CU425" s="32"/>
      <c r="CV425" s="32"/>
      <c r="CW425" s="32"/>
      <c r="CX425" s="32"/>
      <c r="CY425" s="32"/>
      <c r="CZ425" s="32"/>
      <c r="DA425" s="32"/>
      <c r="DB425" s="32"/>
      <c r="DC425" s="32"/>
      <c r="DD425" s="32"/>
      <c r="DE425" s="32"/>
      <c r="DF425" s="32"/>
      <c r="DG425" s="32"/>
      <c r="DH425" s="32"/>
      <c r="DI425" s="32"/>
      <c r="DJ425" s="32"/>
      <c r="DK425" s="32"/>
      <c r="DL425" s="32"/>
      <c r="DM425" s="32"/>
      <c r="DN425" s="32"/>
      <c r="DO425" s="32"/>
      <c r="DP425" s="32"/>
      <c r="DQ425" s="32"/>
      <c r="DR425" s="32"/>
      <c r="DS425" s="32"/>
      <c r="DT425" s="32"/>
      <c r="DU425" s="32"/>
      <c r="DV425" s="32"/>
      <c r="DW425" s="32"/>
      <c r="DX425" s="32"/>
      <c r="DY425" s="32"/>
      <c r="DZ425" s="32"/>
      <c r="EA425" s="32"/>
      <c r="EB425" s="32"/>
      <c r="EC425" s="31"/>
    </row>
    <row r="426"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2"/>
      <c r="CH426" s="31"/>
      <c r="CI426" s="32"/>
      <c r="CJ426" s="31"/>
      <c r="CK426" s="32"/>
      <c r="CL426" s="31"/>
      <c r="CM426" s="32"/>
      <c r="CN426" s="31"/>
      <c r="CO426" s="32"/>
      <c r="CP426" s="32"/>
      <c r="CQ426" s="32"/>
      <c r="CR426" s="32"/>
      <c r="CS426" s="32"/>
      <c r="CT426" s="32"/>
      <c r="CU426" s="32"/>
      <c r="CV426" s="32"/>
      <c r="CW426" s="32"/>
      <c r="CX426" s="32"/>
      <c r="CY426" s="32"/>
      <c r="CZ426" s="32"/>
      <c r="DA426" s="32"/>
      <c r="DB426" s="32"/>
      <c r="DC426" s="32"/>
      <c r="DD426" s="32"/>
      <c r="DE426" s="32"/>
      <c r="DF426" s="32"/>
      <c r="DG426" s="32"/>
      <c r="DH426" s="32"/>
      <c r="DI426" s="32"/>
      <c r="DJ426" s="32"/>
      <c r="DK426" s="32"/>
      <c r="DL426" s="32"/>
      <c r="DM426" s="32"/>
      <c r="DN426" s="32"/>
      <c r="DO426" s="32"/>
      <c r="DP426" s="32"/>
      <c r="DQ426" s="32"/>
      <c r="DR426" s="32"/>
      <c r="DS426" s="32"/>
      <c r="DT426" s="32"/>
      <c r="DU426" s="32"/>
      <c r="DV426" s="32"/>
      <c r="DW426" s="32"/>
      <c r="DX426" s="32"/>
      <c r="DY426" s="32"/>
      <c r="DZ426" s="32"/>
      <c r="EA426" s="32"/>
      <c r="EB426" s="32"/>
      <c r="EC426" s="31"/>
    </row>
    <row r="427"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2"/>
      <c r="CH427" s="31"/>
      <c r="CI427" s="32"/>
      <c r="CJ427" s="31"/>
      <c r="CK427" s="32"/>
      <c r="CL427" s="31"/>
      <c r="CM427" s="32"/>
      <c r="CN427" s="31"/>
      <c r="CO427" s="32"/>
      <c r="CP427" s="32"/>
      <c r="CQ427" s="32"/>
      <c r="CR427" s="32"/>
      <c r="CS427" s="32"/>
      <c r="CT427" s="32"/>
      <c r="CU427" s="32"/>
      <c r="CV427" s="32"/>
      <c r="CW427" s="32"/>
      <c r="CX427" s="32"/>
      <c r="CY427" s="32"/>
      <c r="CZ427" s="32"/>
      <c r="DA427" s="32"/>
      <c r="DB427" s="32"/>
      <c r="DC427" s="32"/>
      <c r="DD427" s="32"/>
      <c r="DE427" s="32"/>
      <c r="DF427" s="32"/>
      <c r="DG427" s="32"/>
      <c r="DH427" s="32"/>
      <c r="DI427" s="32"/>
      <c r="DJ427" s="32"/>
      <c r="DK427" s="32"/>
      <c r="DL427" s="32"/>
      <c r="DM427" s="32"/>
      <c r="DN427" s="32"/>
      <c r="DO427" s="32"/>
      <c r="DP427" s="32"/>
      <c r="DQ427" s="32"/>
      <c r="DR427" s="32"/>
      <c r="DS427" s="32"/>
      <c r="DT427" s="32"/>
      <c r="DU427" s="32"/>
      <c r="DV427" s="32"/>
      <c r="DW427" s="32"/>
      <c r="DX427" s="32"/>
      <c r="DY427" s="32"/>
      <c r="DZ427" s="32"/>
      <c r="EA427" s="32"/>
      <c r="EB427" s="32"/>
      <c r="EC427" s="31"/>
    </row>
    <row r="428"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2"/>
      <c r="CH428" s="31"/>
      <c r="CI428" s="32"/>
      <c r="CJ428" s="31"/>
      <c r="CK428" s="32"/>
      <c r="CL428" s="31"/>
      <c r="CM428" s="32"/>
      <c r="CN428" s="31"/>
      <c r="CO428" s="32"/>
      <c r="CP428" s="32"/>
      <c r="CQ428" s="32"/>
      <c r="CR428" s="32"/>
      <c r="CS428" s="32"/>
      <c r="CT428" s="32"/>
      <c r="CU428" s="32"/>
      <c r="CV428" s="32"/>
      <c r="CW428" s="32"/>
      <c r="CX428" s="32"/>
      <c r="CY428" s="32"/>
      <c r="CZ428" s="32"/>
      <c r="DA428" s="32"/>
      <c r="DB428" s="32"/>
      <c r="DC428" s="32"/>
      <c r="DD428" s="32"/>
      <c r="DE428" s="32"/>
      <c r="DF428" s="32"/>
      <c r="DG428" s="32"/>
      <c r="DH428" s="32"/>
      <c r="DI428" s="32"/>
      <c r="DJ428" s="32"/>
      <c r="DK428" s="32"/>
      <c r="DL428" s="32"/>
      <c r="DM428" s="32"/>
      <c r="DN428" s="32"/>
      <c r="DO428" s="32"/>
      <c r="DP428" s="32"/>
      <c r="DQ428" s="32"/>
      <c r="DR428" s="32"/>
      <c r="DS428" s="32"/>
      <c r="DT428" s="32"/>
      <c r="DU428" s="32"/>
      <c r="DV428" s="32"/>
      <c r="DW428" s="32"/>
      <c r="DX428" s="32"/>
      <c r="DY428" s="32"/>
      <c r="DZ428" s="32"/>
      <c r="EA428" s="32"/>
      <c r="EB428" s="32"/>
      <c r="EC428" s="31"/>
    </row>
    <row r="429"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2"/>
      <c r="CH429" s="31"/>
      <c r="CI429" s="32"/>
      <c r="CJ429" s="31"/>
      <c r="CK429" s="32"/>
      <c r="CL429" s="31"/>
      <c r="CM429" s="32"/>
      <c r="CN429" s="31"/>
      <c r="CO429" s="32"/>
      <c r="CP429" s="32"/>
      <c r="CQ429" s="32"/>
      <c r="CR429" s="32"/>
      <c r="CS429" s="32"/>
      <c r="CT429" s="32"/>
      <c r="CU429" s="32"/>
      <c r="CV429" s="32"/>
      <c r="CW429" s="32"/>
      <c r="CX429" s="32"/>
      <c r="CY429" s="32"/>
      <c r="CZ429" s="32"/>
      <c r="DA429" s="32"/>
      <c r="DB429" s="32"/>
      <c r="DC429" s="32"/>
      <c r="DD429" s="32"/>
      <c r="DE429" s="32"/>
      <c r="DF429" s="32"/>
      <c r="DG429" s="32"/>
      <c r="DH429" s="32"/>
      <c r="DI429" s="32"/>
      <c r="DJ429" s="32"/>
      <c r="DK429" s="32"/>
      <c r="DL429" s="32"/>
      <c r="DM429" s="32"/>
      <c r="DN429" s="32"/>
      <c r="DO429" s="32"/>
      <c r="DP429" s="32"/>
      <c r="DQ429" s="32"/>
      <c r="DR429" s="32"/>
      <c r="DS429" s="32"/>
      <c r="DT429" s="32"/>
      <c r="DU429" s="32"/>
      <c r="DV429" s="32"/>
      <c r="DW429" s="32"/>
      <c r="DX429" s="32"/>
      <c r="DY429" s="32"/>
      <c r="DZ429" s="32"/>
      <c r="EA429" s="32"/>
      <c r="EB429" s="32"/>
      <c r="EC429" s="31"/>
    </row>
    <row r="430"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2"/>
      <c r="CH430" s="31"/>
      <c r="CI430" s="32"/>
      <c r="CJ430" s="31"/>
      <c r="CK430" s="32"/>
      <c r="CL430" s="31"/>
      <c r="CM430" s="32"/>
      <c r="CN430" s="31"/>
      <c r="CO430" s="32"/>
      <c r="CP430" s="32"/>
      <c r="CQ430" s="32"/>
      <c r="CR430" s="32"/>
      <c r="CS430" s="32"/>
      <c r="CT430" s="32"/>
      <c r="CU430" s="32"/>
      <c r="CV430" s="32"/>
      <c r="CW430" s="32"/>
      <c r="CX430" s="32"/>
      <c r="CY430" s="32"/>
      <c r="CZ430" s="32"/>
      <c r="DA430" s="32"/>
      <c r="DB430" s="32"/>
      <c r="DC430" s="32"/>
      <c r="DD430" s="32"/>
      <c r="DE430" s="32"/>
      <c r="DF430" s="32"/>
      <c r="DG430" s="32"/>
      <c r="DH430" s="32"/>
      <c r="DI430" s="32"/>
      <c r="DJ430" s="32"/>
      <c r="DK430" s="32"/>
      <c r="DL430" s="32"/>
      <c r="DM430" s="32"/>
      <c r="DN430" s="32"/>
      <c r="DO430" s="32"/>
      <c r="DP430" s="32"/>
      <c r="DQ430" s="32"/>
      <c r="DR430" s="32"/>
      <c r="DS430" s="32"/>
      <c r="DT430" s="32"/>
      <c r="DU430" s="32"/>
      <c r="DV430" s="32"/>
      <c r="DW430" s="32"/>
      <c r="DX430" s="32"/>
      <c r="DY430" s="32"/>
      <c r="DZ430" s="32"/>
      <c r="EA430" s="32"/>
      <c r="EB430" s="32"/>
      <c r="EC430" s="31"/>
    </row>
    <row r="431"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2"/>
      <c r="CH431" s="31"/>
      <c r="CI431" s="32"/>
      <c r="CJ431" s="31"/>
      <c r="CK431" s="32"/>
      <c r="CL431" s="31"/>
      <c r="CM431" s="32"/>
      <c r="CN431" s="31"/>
      <c r="CO431" s="32"/>
      <c r="CP431" s="32"/>
      <c r="CQ431" s="32"/>
      <c r="CR431" s="32"/>
      <c r="CS431" s="32"/>
      <c r="CT431" s="32"/>
      <c r="CU431" s="32"/>
      <c r="CV431" s="32"/>
      <c r="CW431" s="32"/>
      <c r="CX431" s="32"/>
      <c r="CY431" s="32"/>
      <c r="CZ431" s="32"/>
      <c r="DA431" s="32"/>
      <c r="DB431" s="32"/>
      <c r="DC431" s="32"/>
      <c r="DD431" s="32"/>
      <c r="DE431" s="32"/>
      <c r="DF431" s="32"/>
      <c r="DG431" s="32"/>
      <c r="DH431" s="32"/>
      <c r="DI431" s="32"/>
      <c r="DJ431" s="32"/>
      <c r="DK431" s="32"/>
      <c r="DL431" s="32"/>
      <c r="DM431" s="32"/>
      <c r="DN431" s="32"/>
      <c r="DO431" s="32"/>
      <c r="DP431" s="32"/>
      <c r="DQ431" s="32"/>
      <c r="DR431" s="32"/>
      <c r="DS431" s="32"/>
      <c r="DT431" s="32"/>
      <c r="DU431" s="32"/>
      <c r="DV431" s="32"/>
      <c r="DW431" s="32"/>
      <c r="DX431" s="32"/>
      <c r="DY431" s="32"/>
      <c r="DZ431" s="32"/>
      <c r="EA431" s="32"/>
      <c r="EB431" s="32"/>
      <c r="EC431" s="31"/>
    </row>
    <row r="432"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2"/>
      <c r="CH432" s="31"/>
      <c r="CI432" s="32"/>
      <c r="CJ432" s="31"/>
      <c r="CK432" s="32"/>
      <c r="CL432" s="31"/>
      <c r="CM432" s="32"/>
      <c r="CN432" s="31"/>
      <c r="CO432" s="32"/>
      <c r="CP432" s="32"/>
      <c r="CQ432" s="32"/>
      <c r="CR432" s="32"/>
      <c r="CS432" s="32"/>
      <c r="CT432" s="32"/>
      <c r="CU432" s="32"/>
      <c r="CV432" s="32"/>
      <c r="CW432" s="32"/>
      <c r="CX432" s="32"/>
      <c r="CY432" s="32"/>
      <c r="CZ432" s="32"/>
      <c r="DA432" s="32"/>
      <c r="DB432" s="32"/>
      <c r="DC432" s="32"/>
      <c r="DD432" s="32"/>
      <c r="DE432" s="32"/>
      <c r="DF432" s="32"/>
      <c r="DG432" s="32"/>
      <c r="DH432" s="32"/>
      <c r="DI432" s="32"/>
      <c r="DJ432" s="32"/>
      <c r="DK432" s="32"/>
      <c r="DL432" s="32"/>
      <c r="DM432" s="32"/>
      <c r="DN432" s="32"/>
      <c r="DO432" s="32"/>
      <c r="DP432" s="32"/>
      <c r="DQ432" s="32"/>
      <c r="DR432" s="32"/>
      <c r="DS432" s="32"/>
      <c r="DT432" s="32"/>
      <c r="DU432" s="32"/>
      <c r="DV432" s="32"/>
      <c r="DW432" s="32"/>
      <c r="DX432" s="32"/>
      <c r="DY432" s="32"/>
      <c r="DZ432" s="32"/>
      <c r="EA432" s="32"/>
      <c r="EB432" s="32"/>
      <c r="EC432" s="31"/>
    </row>
    <row r="433"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2"/>
      <c r="CH433" s="31"/>
      <c r="CI433" s="32"/>
      <c r="CJ433" s="31"/>
      <c r="CK433" s="32"/>
      <c r="CL433" s="31"/>
      <c r="CM433" s="32"/>
      <c r="CN433" s="31"/>
      <c r="CO433" s="32"/>
      <c r="CP433" s="32"/>
      <c r="CQ433" s="32"/>
      <c r="CR433" s="32"/>
      <c r="CS433" s="32"/>
      <c r="CT433" s="32"/>
      <c r="CU433" s="32"/>
      <c r="CV433" s="32"/>
      <c r="CW433" s="32"/>
      <c r="CX433" s="32"/>
      <c r="CY433" s="32"/>
      <c r="CZ433" s="32"/>
      <c r="DA433" s="32"/>
      <c r="DB433" s="32"/>
      <c r="DC433" s="32"/>
      <c r="DD433" s="32"/>
      <c r="DE433" s="32"/>
      <c r="DF433" s="32"/>
      <c r="DG433" s="32"/>
      <c r="DH433" s="32"/>
      <c r="DI433" s="32"/>
      <c r="DJ433" s="32"/>
      <c r="DK433" s="32"/>
      <c r="DL433" s="32"/>
      <c r="DM433" s="32"/>
      <c r="DN433" s="32"/>
      <c r="DO433" s="32"/>
      <c r="DP433" s="32"/>
      <c r="DQ433" s="32"/>
      <c r="DR433" s="32"/>
      <c r="DS433" s="32"/>
      <c r="DT433" s="32"/>
      <c r="DU433" s="32"/>
      <c r="DV433" s="32"/>
      <c r="DW433" s="32"/>
      <c r="DX433" s="32"/>
      <c r="DY433" s="32"/>
      <c r="DZ433" s="32"/>
      <c r="EA433" s="32"/>
      <c r="EB433" s="32"/>
      <c r="EC433" s="31"/>
    </row>
    <row r="434"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2"/>
      <c r="CH434" s="31"/>
      <c r="CI434" s="32"/>
      <c r="CJ434" s="31"/>
      <c r="CK434" s="32"/>
      <c r="CL434" s="31"/>
      <c r="CM434" s="32"/>
      <c r="CN434" s="31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  <c r="CZ434" s="32"/>
      <c r="DA434" s="32"/>
      <c r="DB434" s="32"/>
      <c r="DC434" s="32"/>
      <c r="DD434" s="32"/>
      <c r="DE434" s="32"/>
      <c r="DF434" s="32"/>
      <c r="DG434" s="32"/>
      <c r="DH434" s="32"/>
      <c r="DI434" s="32"/>
      <c r="DJ434" s="32"/>
      <c r="DK434" s="32"/>
      <c r="DL434" s="32"/>
      <c r="DM434" s="32"/>
      <c r="DN434" s="32"/>
      <c r="DO434" s="32"/>
      <c r="DP434" s="32"/>
      <c r="DQ434" s="32"/>
      <c r="DR434" s="32"/>
      <c r="DS434" s="32"/>
      <c r="DT434" s="32"/>
      <c r="DU434" s="32"/>
      <c r="DV434" s="32"/>
      <c r="DW434" s="32"/>
      <c r="DX434" s="32"/>
      <c r="DY434" s="32"/>
      <c r="DZ434" s="32"/>
      <c r="EA434" s="32"/>
      <c r="EB434" s="32"/>
      <c r="EC434" s="31"/>
    </row>
    <row r="435"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2"/>
      <c r="CH435" s="31"/>
      <c r="CI435" s="32"/>
      <c r="CJ435" s="31"/>
      <c r="CK435" s="32"/>
      <c r="CL435" s="31"/>
      <c r="CM435" s="32"/>
      <c r="CN435" s="31"/>
      <c r="CO435" s="32"/>
      <c r="CP435" s="32"/>
      <c r="CQ435" s="32"/>
      <c r="CR435" s="32"/>
      <c r="CS435" s="32"/>
      <c r="CT435" s="32"/>
      <c r="CU435" s="32"/>
      <c r="CV435" s="32"/>
      <c r="CW435" s="32"/>
      <c r="CX435" s="32"/>
      <c r="CY435" s="32"/>
      <c r="CZ435" s="32"/>
      <c r="DA435" s="32"/>
      <c r="DB435" s="32"/>
      <c r="DC435" s="32"/>
      <c r="DD435" s="32"/>
      <c r="DE435" s="32"/>
      <c r="DF435" s="32"/>
      <c r="DG435" s="32"/>
      <c r="DH435" s="32"/>
      <c r="DI435" s="32"/>
      <c r="DJ435" s="32"/>
      <c r="DK435" s="32"/>
      <c r="DL435" s="32"/>
      <c r="DM435" s="32"/>
      <c r="DN435" s="32"/>
      <c r="DO435" s="32"/>
      <c r="DP435" s="32"/>
      <c r="DQ435" s="32"/>
      <c r="DR435" s="32"/>
      <c r="DS435" s="32"/>
      <c r="DT435" s="32"/>
      <c r="DU435" s="32"/>
      <c r="DV435" s="32"/>
      <c r="DW435" s="32"/>
      <c r="DX435" s="32"/>
      <c r="DY435" s="32"/>
      <c r="DZ435" s="32"/>
      <c r="EA435" s="32"/>
      <c r="EB435" s="32"/>
      <c r="EC435" s="31"/>
    </row>
    <row r="436"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2"/>
      <c r="CH436" s="31"/>
      <c r="CI436" s="32"/>
      <c r="CJ436" s="31"/>
      <c r="CK436" s="32"/>
      <c r="CL436" s="31"/>
      <c r="CM436" s="32"/>
      <c r="CN436" s="31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  <c r="CZ436" s="32"/>
      <c r="DA436" s="32"/>
      <c r="DB436" s="32"/>
      <c r="DC436" s="32"/>
      <c r="DD436" s="32"/>
      <c r="DE436" s="32"/>
      <c r="DF436" s="32"/>
      <c r="DG436" s="32"/>
      <c r="DH436" s="32"/>
      <c r="DI436" s="32"/>
      <c r="DJ436" s="32"/>
      <c r="DK436" s="32"/>
      <c r="DL436" s="32"/>
      <c r="DM436" s="32"/>
      <c r="DN436" s="32"/>
      <c r="DO436" s="32"/>
      <c r="DP436" s="32"/>
      <c r="DQ436" s="32"/>
      <c r="DR436" s="32"/>
      <c r="DS436" s="32"/>
      <c r="DT436" s="32"/>
      <c r="DU436" s="32"/>
      <c r="DV436" s="32"/>
      <c r="DW436" s="32"/>
      <c r="DX436" s="32"/>
      <c r="DY436" s="32"/>
      <c r="DZ436" s="32"/>
      <c r="EA436" s="32"/>
      <c r="EB436" s="32"/>
      <c r="EC436" s="31"/>
    </row>
    <row r="437"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2"/>
      <c r="CH437" s="31"/>
      <c r="CI437" s="32"/>
      <c r="CJ437" s="31"/>
      <c r="CK437" s="32"/>
      <c r="CL437" s="31"/>
      <c r="CM437" s="32"/>
      <c r="CN437" s="31"/>
      <c r="CO437" s="32"/>
      <c r="CP437" s="32"/>
      <c r="CQ437" s="32"/>
      <c r="CR437" s="32"/>
      <c r="CS437" s="32"/>
      <c r="CT437" s="32"/>
      <c r="CU437" s="32"/>
      <c r="CV437" s="32"/>
      <c r="CW437" s="32"/>
      <c r="CX437" s="32"/>
      <c r="CY437" s="32"/>
      <c r="CZ437" s="32"/>
      <c r="DA437" s="32"/>
      <c r="DB437" s="32"/>
      <c r="DC437" s="32"/>
      <c r="DD437" s="32"/>
      <c r="DE437" s="32"/>
      <c r="DF437" s="32"/>
      <c r="DG437" s="32"/>
      <c r="DH437" s="32"/>
      <c r="DI437" s="32"/>
      <c r="DJ437" s="32"/>
      <c r="DK437" s="32"/>
      <c r="DL437" s="32"/>
      <c r="DM437" s="32"/>
      <c r="DN437" s="32"/>
      <c r="DO437" s="32"/>
      <c r="DP437" s="32"/>
      <c r="DQ437" s="32"/>
      <c r="DR437" s="32"/>
      <c r="DS437" s="32"/>
      <c r="DT437" s="32"/>
      <c r="DU437" s="32"/>
      <c r="DV437" s="32"/>
      <c r="DW437" s="32"/>
      <c r="DX437" s="32"/>
      <c r="DY437" s="32"/>
      <c r="DZ437" s="32"/>
      <c r="EA437" s="32"/>
      <c r="EB437" s="32"/>
      <c r="EC437" s="31"/>
    </row>
    <row r="438"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2"/>
      <c r="CH438" s="31"/>
      <c r="CI438" s="32"/>
      <c r="CJ438" s="31"/>
      <c r="CK438" s="32"/>
      <c r="CL438" s="31"/>
      <c r="CM438" s="32"/>
      <c r="CN438" s="31"/>
      <c r="CO438" s="32"/>
      <c r="CP438" s="32"/>
      <c r="CQ438" s="32"/>
      <c r="CR438" s="32"/>
      <c r="CS438" s="32"/>
      <c r="CT438" s="32"/>
      <c r="CU438" s="32"/>
      <c r="CV438" s="32"/>
      <c r="CW438" s="32"/>
      <c r="CX438" s="32"/>
      <c r="CY438" s="32"/>
      <c r="CZ438" s="32"/>
      <c r="DA438" s="32"/>
      <c r="DB438" s="32"/>
      <c r="DC438" s="32"/>
      <c r="DD438" s="32"/>
      <c r="DE438" s="32"/>
      <c r="DF438" s="32"/>
      <c r="DG438" s="32"/>
      <c r="DH438" s="32"/>
      <c r="DI438" s="32"/>
      <c r="DJ438" s="32"/>
      <c r="DK438" s="32"/>
      <c r="DL438" s="32"/>
      <c r="DM438" s="32"/>
      <c r="DN438" s="32"/>
      <c r="DO438" s="32"/>
      <c r="DP438" s="32"/>
      <c r="DQ438" s="32"/>
      <c r="DR438" s="32"/>
      <c r="DS438" s="32"/>
      <c r="DT438" s="32"/>
      <c r="DU438" s="32"/>
      <c r="DV438" s="32"/>
      <c r="DW438" s="32"/>
      <c r="DX438" s="32"/>
      <c r="DY438" s="32"/>
      <c r="DZ438" s="32"/>
      <c r="EA438" s="32"/>
      <c r="EB438" s="32"/>
      <c r="EC438" s="31"/>
    </row>
    <row r="439"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2"/>
      <c r="CH439" s="31"/>
      <c r="CI439" s="32"/>
      <c r="CJ439" s="31"/>
      <c r="CK439" s="32"/>
      <c r="CL439" s="31"/>
      <c r="CM439" s="32"/>
      <c r="CN439" s="31"/>
      <c r="CO439" s="32"/>
      <c r="CP439" s="32"/>
      <c r="CQ439" s="32"/>
      <c r="CR439" s="32"/>
      <c r="CS439" s="32"/>
      <c r="CT439" s="32"/>
      <c r="CU439" s="32"/>
      <c r="CV439" s="32"/>
      <c r="CW439" s="32"/>
      <c r="CX439" s="32"/>
      <c r="CY439" s="32"/>
      <c r="CZ439" s="32"/>
      <c r="DA439" s="32"/>
      <c r="DB439" s="32"/>
      <c r="DC439" s="32"/>
      <c r="DD439" s="32"/>
      <c r="DE439" s="32"/>
      <c r="DF439" s="32"/>
      <c r="DG439" s="32"/>
      <c r="DH439" s="32"/>
      <c r="DI439" s="32"/>
      <c r="DJ439" s="32"/>
      <c r="DK439" s="32"/>
      <c r="DL439" s="32"/>
      <c r="DM439" s="32"/>
      <c r="DN439" s="32"/>
      <c r="DO439" s="32"/>
      <c r="DP439" s="32"/>
      <c r="DQ439" s="32"/>
      <c r="DR439" s="32"/>
      <c r="DS439" s="32"/>
      <c r="DT439" s="32"/>
      <c r="DU439" s="32"/>
      <c r="DV439" s="32"/>
      <c r="DW439" s="32"/>
      <c r="DX439" s="32"/>
      <c r="DY439" s="32"/>
      <c r="DZ439" s="32"/>
      <c r="EA439" s="32"/>
      <c r="EB439" s="32"/>
      <c r="EC439" s="31"/>
    </row>
    <row r="440"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2"/>
      <c r="CH440" s="31"/>
      <c r="CI440" s="32"/>
      <c r="CJ440" s="31"/>
      <c r="CK440" s="32"/>
      <c r="CL440" s="31"/>
      <c r="CM440" s="32"/>
      <c r="CN440" s="31"/>
      <c r="CO440" s="32"/>
      <c r="CP440" s="32"/>
      <c r="CQ440" s="32"/>
      <c r="CR440" s="32"/>
      <c r="CS440" s="32"/>
      <c r="CT440" s="32"/>
      <c r="CU440" s="32"/>
      <c r="CV440" s="32"/>
      <c r="CW440" s="32"/>
      <c r="CX440" s="32"/>
      <c r="CY440" s="32"/>
      <c r="CZ440" s="32"/>
      <c r="DA440" s="32"/>
      <c r="DB440" s="32"/>
      <c r="DC440" s="32"/>
      <c r="DD440" s="32"/>
      <c r="DE440" s="32"/>
      <c r="DF440" s="32"/>
      <c r="DG440" s="32"/>
      <c r="DH440" s="32"/>
      <c r="DI440" s="32"/>
      <c r="DJ440" s="32"/>
      <c r="DK440" s="32"/>
      <c r="DL440" s="32"/>
      <c r="DM440" s="32"/>
      <c r="DN440" s="32"/>
      <c r="DO440" s="32"/>
      <c r="DP440" s="32"/>
      <c r="DQ440" s="32"/>
      <c r="DR440" s="32"/>
      <c r="DS440" s="32"/>
      <c r="DT440" s="32"/>
      <c r="DU440" s="32"/>
      <c r="DV440" s="32"/>
      <c r="DW440" s="32"/>
      <c r="DX440" s="32"/>
      <c r="DY440" s="32"/>
      <c r="DZ440" s="32"/>
      <c r="EA440" s="32"/>
      <c r="EB440" s="32"/>
      <c r="EC440" s="31"/>
    </row>
    <row r="441"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2"/>
      <c r="CH441" s="31"/>
      <c r="CI441" s="32"/>
      <c r="CJ441" s="31"/>
      <c r="CK441" s="32"/>
      <c r="CL441" s="31"/>
      <c r="CM441" s="32"/>
      <c r="CN441" s="31"/>
      <c r="CO441" s="32"/>
      <c r="CP441" s="32"/>
      <c r="CQ441" s="32"/>
      <c r="CR441" s="32"/>
      <c r="CS441" s="32"/>
      <c r="CT441" s="32"/>
      <c r="CU441" s="32"/>
      <c r="CV441" s="32"/>
      <c r="CW441" s="32"/>
      <c r="CX441" s="32"/>
      <c r="CY441" s="32"/>
      <c r="CZ441" s="32"/>
      <c r="DA441" s="32"/>
      <c r="DB441" s="32"/>
      <c r="DC441" s="32"/>
      <c r="DD441" s="32"/>
      <c r="DE441" s="32"/>
      <c r="DF441" s="32"/>
      <c r="DG441" s="32"/>
      <c r="DH441" s="32"/>
      <c r="DI441" s="32"/>
      <c r="DJ441" s="32"/>
      <c r="DK441" s="32"/>
      <c r="DL441" s="32"/>
      <c r="DM441" s="32"/>
      <c r="DN441" s="32"/>
      <c r="DO441" s="32"/>
      <c r="DP441" s="32"/>
      <c r="DQ441" s="32"/>
      <c r="DR441" s="32"/>
      <c r="DS441" s="32"/>
      <c r="DT441" s="32"/>
      <c r="DU441" s="32"/>
      <c r="DV441" s="32"/>
      <c r="DW441" s="32"/>
      <c r="DX441" s="32"/>
      <c r="DY441" s="32"/>
      <c r="DZ441" s="32"/>
      <c r="EA441" s="32"/>
      <c r="EB441" s="32"/>
      <c r="EC441" s="31"/>
    </row>
    <row r="442"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2"/>
      <c r="CH442" s="31"/>
      <c r="CI442" s="32"/>
      <c r="CJ442" s="31"/>
      <c r="CK442" s="32"/>
      <c r="CL442" s="31"/>
      <c r="CM442" s="32"/>
      <c r="CN442" s="31"/>
      <c r="CO442" s="32"/>
      <c r="CP442" s="32"/>
      <c r="CQ442" s="32"/>
      <c r="CR442" s="32"/>
      <c r="CS442" s="32"/>
      <c r="CT442" s="32"/>
      <c r="CU442" s="32"/>
      <c r="CV442" s="32"/>
      <c r="CW442" s="32"/>
      <c r="CX442" s="32"/>
      <c r="CY442" s="32"/>
      <c r="CZ442" s="32"/>
      <c r="DA442" s="32"/>
      <c r="DB442" s="32"/>
      <c r="DC442" s="32"/>
      <c r="DD442" s="32"/>
      <c r="DE442" s="32"/>
      <c r="DF442" s="32"/>
      <c r="DG442" s="32"/>
      <c r="DH442" s="32"/>
      <c r="DI442" s="32"/>
      <c r="DJ442" s="32"/>
      <c r="DK442" s="32"/>
      <c r="DL442" s="32"/>
      <c r="DM442" s="32"/>
      <c r="DN442" s="32"/>
      <c r="DO442" s="32"/>
      <c r="DP442" s="32"/>
      <c r="DQ442" s="32"/>
      <c r="DR442" s="32"/>
      <c r="DS442" s="32"/>
      <c r="DT442" s="32"/>
      <c r="DU442" s="32"/>
      <c r="DV442" s="32"/>
      <c r="DW442" s="32"/>
      <c r="DX442" s="32"/>
      <c r="DY442" s="32"/>
      <c r="DZ442" s="32"/>
      <c r="EA442" s="32"/>
      <c r="EB442" s="32"/>
      <c r="EC442" s="31"/>
    </row>
    <row r="443"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2"/>
      <c r="CH443" s="31"/>
      <c r="CI443" s="32"/>
      <c r="CJ443" s="31"/>
      <c r="CK443" s="32"/>
      <c r="CL443" s="31"/>
      <c r="CM443" s="32"/>
      <c r="CN443" s="31"/>
      <c r="CO443" s="32"/>
      <c r="CP443" s="32"/>
      <c r="CQ443" s="32"/>
      <c r="CR443" s="32"/>
      <c r="CS443" s="32"/>
      <c r="CT443" s="32"/>
      <c r="CU443" s="32"/>
      <c r="CV443" s="32"/>
      <c r="CW443" s="32"/>
      <c r="CX443" s="32"/>
      <c r="CY443" s="32"/>
      <c r="CZ443" s="32"/>
      <c r="DA443" s="32"/>
      <c r="DB443" s="32"/>
      <c r="DC443" s="32"/>
      <c r="DD443" s="32"/>
      <c r="DE443" s="32"/>
      <c r="DF443" s="32"/>
      <c r="DG443" s="32"/>
      <c r="DH443" s="32"/>
      <c r="DI443" s="32"/>
      <c r="DJ443" s="32"/>
      <c r="DK443" s="32"/>
      <c r="DL443" s="32"/>
      <c r="DM443" s="32"/>
      <c r="DN443" s="32"/>
      <c r="DO443" s="32"/>
      <c r="DP443" s="32"/>
      <c r="DQ443" s="32"/>
      <c r="DR443" s="32"/>
      <c r="DS443" s="32"/>
      <c r="DT443" s="32"/>
      <c r="DU443" s="32"/>
      <c r="DV443" s="32"/>
      <c r="DW443" s="32"/>
      <c r="DX443" s="32"/>
      <c r="DY443" s="32"/>
      <c r="DZ443" s="32"/>
      <c r="EA443" s="32"/>
      <c r="EB443" s="32"/>
      <c r="EC443" s="31"/>
    </row>
    <row r="444"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2"/>
      <c r="CH444" s="31"/>
      <c r="CI444" s="32"/>
      <c r="CJ444" s="31"/>
      <c r="CK444" s="32"/>
      <c r="CL444" s="31"/>
      <c r="CM444" s="32"/>
      <c r="CN444" s="31"/>
      <c r="CO444" s="32"/>
      <c r="CP444" s="32"/>
      <c r="CQ444" s="32"/>
      <c r="CR444" s="32"/>
      <c r="CS444" s="32"/>
      <c r="CT444" s="32"/>
      <c r="CU444" s="32"/>
      <c r="CV444" s="32"/>
      <c r="CW444" s="32"/>
      <c r="CX444" s="32"/>
      <c r="CY444" s="32"/>
      <c r="CZ444" s="32"/>
      <c r="DA444" s="32"/>
      <c r="DB444" s="32"/>
      <c r="DC444" s="32"/>
      <c r="DD444" s="32"/>
      <c r="DE444" s="32"/>
      <c r="DF444" s="32"/>
      <c r="DG444" s="32"/>
      <c r="DH444" s="32"/>
      <c r="DI444" s="32"/>
      <c r="DJ444" s="32"/>
      <c r="DK444" s="32"/>
      <c r="DL444" s="32"/>
      <c r="DM444" s="32"/>
      <c r="DN444" s="32"/>
      <c r="DO444" s="32"/>
      <c r="DP444" s="32"/>
      <c r="DQ444" s="32"/>
      <c r="DR444" s="32"/>
      <c r="DS444" s="32"/>
      <c r="DT444" s="32"/>
      <c r="DU444" s="32"/>
      <c r="DV444" s="32"/>
      <c r="DW444" s="32"/>
      <c r="DX444" s="32"/>
      <c r="DY444" s="32"/>
      <c r="DZ444" s="32"/>
      <c r="EA444" s="32"/>
      <c r="EB444" s="32"/>
      <c r="EC444" s="31"/>
    </row>
    <row r="445"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2"/>
      <c r="CH445" s="31"/>
      <c r="CI445" s="32"/>
      <c r="CJ445" s="31"/>
      <c r="CK445" s="32"/>
      <c r="CL445" s="31"/>
      <c r="CM445" s="32"/>
      <c r="CN445" s="31"/>
      <c r="CO445" s="32"/>
      <c r="CP445" s="32"/>
      <c r="CQ445" s="32"/>
      <c r="CR445" s="32"/>
      <c r="CS445" s="32"/>
      <c r="CT445" s="32"/>
      <c r="CU445" s="32"/>
      <c r="CV445" s="32"/>
      <c r="CW445" s="32"/>
      <c r="CX445" s="32"/>
      <c r="CY445" s="32"/>
      <c r="CZ445" s="32"/>
      <c r="DA445" s="32"/>
      <c r="DB445" s="32"/>
      <c r="DC445" s="32"/>
      <c r="DD445" s="32"/>
      <c r="DE445" s="32"/>
      <c r="DF445" s="32"/>
      <c r="DG445" s="32"/>
      <c r="DH445" s="32"/>
      <c r="DI445" s="32"/>
      <c r="DJ445" s="32"/>
      <c r="DK445" s="32"/>
      <c r="DL445" s="32"/>
      <c r="DM445" s="32"/>
      <c r="DN445" s="32"/>
      <c r="DO445" s="32"/>
      <c r="DP445" s="32"/>
      <c r="DQ445" s="32"/>
      <c r="DR445" s="32"/>
      <c r="DS445" s="32"/>
      <c r="DT445" s="32"/>
      <c r="DU445" s="32"/>
      <c r="DV445" s="32"/>
      <c r="DW445" s="32"/>
      <c r="DX445" s="32"/>
      <c r="DY445" s="32"/>
      <c r="DZ445" s="32"/>
      <c r="EA445" s="32"/>
      <c r="EB445" s="32"/>
      <c r="EC445" s="31"/>
    </row>
    <row r="446"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2"/>
      <c r="CH446" s="31"/>
      <c r="CI446" s="32"/>
      <c r="CJ446" s="31"/>
      <c r="CK446" s="32"/>
      <c r="CL446" s="31"/>
      <c r="CM446" s="32"/>
      <c r="CN446" s="31"/>
      <c r="CO446" s="32"/>
      <c r="CP446" s="32"/>
      <c r="CQ446" s="32"/>
      <c r="CR446" s="32"/>
      <c r="CS446" s="32"/>
      <c r="CT446" s="32"/>
      <c r="CU446" s="32"/>
      <c r="CV446" s="32"/>
      <c r="CW446" s="32"/>
      <c r="CX446" s="32"/>
      <c r="CY446" s="32"/>
      <c r="CZ446" s="32"/>
      <c r="DA446" s="32"/>
      <c r="DB446" s="32"/>
      <c r="DC446" s="32"/>
      <c r="DD446" s="32"/>
      <c r="DE446" s="32"/>
      <c r="DF446" s="32"/>
      <c r="DG446" s="32"/>
      <c r="DH446" s="32"/>
      <c r="DI446" s="32"/>
      <c r="DJ446" s="32"/>
      <c r="DK446" s="32"/>
      <c r="DL446" s="32"/>
      <c r="DM446" s="32"/>
      <c r="DN446" s="32"/>
      <c r="DO446" s="32"/>
      <c r="DP446" s="32"/>
      <c r="DQ446" s="32"/>
      <c r="DR446" s="32"/>
      <c r="DS446" s="32"/>
      <c r="DT446" s="32"/>
      <c r="DU446" s="32"/>
      <c r="DV446" s="32"/>
      <c r="DW446" s="32"/>
      <c r="DX446" s="32"/>
      <c r="DY446" s="32"/>
      <c r="DZ446" s="32"/>
      <c r="EA446" s="32"/>
      <c r="EB446" s="32"/>
      <c r="EC446" s="31"/>
    </row>
    <row r="447"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2"/>
      <c r="CH447" s="31"/>
      <c r="CI447" s="32"/>
      <c r="CJ447" s="31"/>
      <c r="CK447" s="32"/>
      <c r="CL447" s="31"/>
      <c r="CM447" s="32"/>
      <c r="CN447" s="31"/>
      <c r="CO447" s="32"/>
      <c r="CP447" s="32"/>
      <c r="CQ447" s="32"/>
      <c r="CR447" s="32"/>
      <c r="CS447" s="32"/>
      <c r="CT447" s="32"/>
      <c r="CU447" s="32"/>
      <c r="CV447" s="32"/>
      <c r="CW447" s="32"/>
      <c r="CX447" s="32"/>
      <c r="CY447" s="32"/>
      <c r="CZ447" s="32"/>
      <c r="DA447" s="32"/>
      <c r="DB447" s="32"/>
      <c r="DC447" s="32"/>
      <c r="DD447" s="32"/>
      <c r="DE447" s="32"/>
      <c r="DF447" s="32"/>
      <c r="DG447" s="32"/>
      <c r="DH447" s="32"/>
      <c r="DI447" s="32"/>
      <c r="DJ447" s="32"/>
      <c r="DK447" s="32"/>
      <c r="DL447" s="32"/>
      <c r="DM447" s="32"/>
      <c r="DN447" s="32"/>
      <c r="DO447" s="32"/>
      <c r="DP447" s="32"/>
      <c r="DQ447" s="32"/>
      <c r="DR447" s="32"/>
      <c r="DS447" s="32"/>
      <c r="DT447" s="32"/>
      <c r="DU447" s="32"/>
      <c r="DV447" s="32"/>
      <c r="DW447" s="32"/>
      <c r="DX447" s="32"/>
      <c r="DY447" s="32"/>
      <c r="DZ447" s="32"/>
      <c r="EA447" s="32"/>
      <c r="EB447" s="32"/>
      <c r="EC447" s="31"/>
    </row>
    <row r="448"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2"/>
      <c r="CH448" s="31"/>
      <c r="CI448" s="32"/>
      <c r="CJ448" s="31"/>
      <c r="CK448" s="32"/>
      <c r="CL448" s="31"/>
      <c r="CM448" s="32"/>
      <c r="CN448" s="31"/>
      <c r="CO448" s="32"/>
      <c r="CP448" s="32"/>
      <c r="CQ448" s="32"/>
      <c r="CR448" s="32"/>
      <c r="CS448" s="32"/>
      <c r="CT448" s="32"/>
      <c r="CU448" s="32"/>
      <c r="CV448" s="32"/>
      <c r="CW448" s="32"/>
      <c r="CX448" s="32"/>
      <c r="CY448" s="32"/>
      <c r="CZ448" s="32"/>
      <c r="DA448" s="32"/>
      <c r="DB448" s="32"/>
      <c r="DC448" s="32"/>
      <c r="DD448" s="32"/>
      <c r="DE448" s="32"/>
      <c r="DF448" s="32"/>
      <c r="DG448" s="32"/>
      <c r="DH448" s="32"/>
      <c r="DI448" s="32"/>
      <c r="DJ448" s="32"/>
      <c r="DK448" s="32"/>
      <c r="DL448" s="32"/>
      <c r="DM448" s="32"/>
      <c r="DN448" s="32"/>
      <c r="DO448" s="32"/>
      <c r="DP448" s="32"/>
      <c r="DQ448" s="32"/>
      <c r="DR448" s="32"/>
      <c r="DS448" s="32"/>
      <c r="DT448" s="32"/>
      <c r="DU448" s="32"/>
      <c r="DV448" s="32"/>
      <c r="DW448" s="32"/>
      <c r="DX448" s="32"/>
      <c r="DY448" s="32"/>
      <c r="DZ448" s="32"/>
      <c r="EA448" s="32"/>
      <c r="EB448" s="32"/>
      <c r="EC448" s="31"/>
    </row>
    <row r="449"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2"/>
      <c r="CH449" s="31"/>
      <c r="CI449" s="32"/>
      <c r="CJ449" s="31"/>
      <c r="CK449" s="32"/>
      <c r="CL449" s="31"/>
      <c r="CM449" s="32"/>
      <c r="CN449" s="31"/>
      <c r="CO449" s="32"/>
      <c r="CP449" s="32"/>
      <c r="CQ449" s="32"/>
      <c r="CR449" s="32"/>
      <c r="CS449" s="32"/>
      <c r="CT449" s="32"/>
      <c r="CU449" s="32"/>
      <c r="CV449" s="32"/>
      <c r="CW449" s="32"/>
      <c r="CX449" s="32"/>
      <c r="CY449" s="32"/>
      <c r="CZ449" s="32"/>
      <c r="DA449" s="32"/>
      <c r="DB449" s="32"/>
      <c r="DC449" s="32"/>
      <c r="DD449" s="32"/>
      <c r="DE449" s="32"/>
      <c r="DF449" s="32"/>
      <c r="DG449" s="32"/>
      <c r="DH449" s="32"/>
      <c r="DI449" s="32"/>
      <c r="DJ449" s="32"/>
      <c r="DK449" s="32"/>
      <c r="DL449" s="32"/>
      <c r="DM449" s="32"/>
      <c r="DN449" s="32"/>
      <c r="DO449" s="32"/>
      <c r="DP449" s="32"/>
      <c r="DQ449" s="32"/>
      <c r="DR449" s="32"/>
      <c r="DS449" s="32"/>
      <c r="DT449" s="32"/>
      <c r="DU449" s="32"/>
      <c r="DV449" s="32"/>
      <c r="DW449" s="32"/>
      <c r="DX449" s="32"/>
      <c r="DY449" s="32"/>
      <c r="DZ449" s="32"/>
      <c r="EA449" s="32"/>
      <c r="EB449" s="32"/>
      <c r="EC449" s="31"/>
    </row>
    <row r="450"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2"/>
      <c r="CH450" s="31"/>
      <c r="CI450" s="32"/>
      <c r="CJ450" s="31"/>
      <c r="CK450" s="32"/>
      <c r="CL450" s="31"/>
      <c r="CM450" s="32"/>
      <c r="CN450" s="31"/>
      <c r="CO450" s="32"/>
      <c r="CP450" s="32"/>
      <c r="CQ450" s="32"/>
      <c r="CR450" s="32"/>
      <c r="CS450" s="32"/>
      <c r="CT450" s="32"/>
      <c r="CU450" s="32"/>
      <c r="CV450" s="32"/>
      <c r="CW450" s="32"/>
      <c r="CX450" s="32"/>
      <c r="CY450" s="32"/>
      <c r="CZ450" s="32"/>
      <c r="DA450" s="32"/>
      <c r="DB450" s="32"/>
      <c r="DC450" s="32"/>
      <c r="DD450" s="32"/>
      <c r="DE450" s="32"/>
      <c r="DF450" s="32"/>
      <c r="DG450" s="32"/>
      <c r="DH450" s="32"/>
      <c r="DI450" s="32"/>
      <c r="DJ450" s="32"/>
      <c r="DK450" s="32"/>
      <c r="DL450" s="32"/>
      <c r="DM450" s="32"/>
      <c r="DN450" s="32"/>
      <c r="DO450" s="32"/>
      <c r="DP450" s="32"/>
      <c r="DQ450" s="32"/>
      <c r="DR450" s="32"/>
      <c r="DS450" s="32"/>
      <c r="DT450" s="32"/>
      <c r="DU450" s="32"/>
      <c r="DV450" s="32"/>
      <c r="DW450" s="32"/>
      <c r="DX450" s="32"/>
      <c r="DY450" s="32"/>
      <c r="DZ450" s="32"/>
      <c r="EA450" s="32"/>
      <c r="EB450" s="32"/>
      <c r="EC450" s="31"/>
    </row>
    <row r="451"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2"/>
      <c r="CH451" s="31"/>
      <c r="CI451" s="32"/>
      <c r="CJ451" s="31"/>
      <c r="CK451" s="32"/>
      <c r="CL451" s="31"/>
      <c r="CM451" s="32"/>
      <c r="CN451" s="31"/>
      <c r="CO451" s="32"/>
      <c r="CP451" s="32"/>
      <c r="CQ451" s="32"/>
      <c r="CR451" s="32"/>
      <c r="CS451" s="32"/>
      <c r="CT451" s="32"/>
      <c r="CU451" s="32"/>
      <c r="CV451" s="32"/>
      <c r="CW451" s="32"/>
      <c r="CX451" s="32"/>
      <c r="CY451" s="32"/>
      <c r="CZ451" s="32"/>
      <c r="DA451" s="32"/>
      <c r="DB451" s="32"/>
      <c r="DC451" s="32"/>
      <c r="DD451" s="32"/>
      <c r="DE451" s="32"/>
      <c r="DF451" s="32"/>
      <c r="DG451" s="32"/>
      <c r="DH451" s="32"/>
      <c r="DI451" s="32"/>
      <c r="DJ451" s="32"/>
      <c r="DK451" s="32"/>
      <c r="DL451" s="32"/>
      <c r="DM451" s="32"/>
      <c r="DN451" s="32"/>
      <c r="DO451" s="32"/>
      <c r="DP451" s="32"/>
      <c r="DQ451" s="32"/>
      <c r="DR451" s="32"/>
      <c r="DS451" s="32"/>
      <c r="DT451" s="32"/>
      <c r="DU451" s="32"/>
      <c r="DV451" s="32"/>
      <c r="DW451" s="32"/>
      <c r="DX451" s="32"/>
      <c r="DY451" s="32"/>
      <c r="DZ451" s="32"/>
      <c r="EA451" s="32"/>
      <c r="EB451" s="32"/>
      <c r="EC451" s="31"/>
    </row>
    <row r="452"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2"/>
      <c r="CH452" s="31"/>
      <c r="CI452" s="32"/>
      <c r="CJ452" s="31"/>
      <c r="CK452" s="32"/>
      <c r="CL452" s="31"/>
      <c r="CM452" s="32"/>
      <c r="CN452" s="31"/>
      <c r="CO452" s="32"/>
      <c r="CP452" s="32"/>
      <c r="CQ452" s="32"/>
      <c r="CR452" s="32"/>
      <c r="CS452" s="32"/>
      <c r="CT452" s="32"/>
      <c r="CU452" s="32"/>
      <c r="CV452" s="32"/>
      <c r="CW452" s="32"/>
      <c r="CX452" s="32"/>
      <c r="CY452" s="32"/>
      <c r="CZ452" s="32"/>
      <c r="DA452" s="32"/>
      <c r="DB452" s="32"/>
      <c r="DC452" s="32"/>
      <c r="DD452" s="32"/>
      <c r="DE452" s="32"/>
      <c r="DF452" s="32"/>
      <c r="DG452" s="32"/>
      <c r="DH452" s="32"/>
      <c r="DI452" s="32"/>
      <c r="DJ452" s="32"/>
      <c r="DK452" s="32"/>
      <c r="DL452" s="32"/>
      <c r="DM452" s="32"/>
      <c r="DN452" s="32"/>
      <c r="DO452" s="32"/>
      <c r="DP452" s="32"/>
      <c r="DQ452" s="32"/>
      <c r="DR452" s="32"/>
      <c r="DS452" s="32"/>
      <c r="DT452" s="32"/>
      <c r="DU452" s="32"/>
      <c r="DV452" s="32"/>
      <c r="DW452" s="32"/>
      <c r="DX452" s="32"/>
      <c r="DY452" s="32"/>
      <c r="DZ452" s="32"/>
      <c r="EA452" s="32"/>
      <c r="EB452" s="32"/>
      <c r="EC452" s="31"/>
    </row>
    <row r="453"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2"/>
      <c r="CH453" s="31"/>
      <c r="CI453" s="32"/>
      <c r="CJ453" s="31"/>
      <c r="CK453" s="32"/>
      <c r="CL453" s="31"/>
      <c r="CM453" s="32"/>
      <c r="CN453" s="31"/>
      <c r="CO453" s="32"/>
      <c r="CP453" s="32"/>
      <c r="CQ453" s="32"/>
      <c r="CR453" s="32"/>
      <c r="CS453" s="32"/>
      <c r="CT453" s="32"/>
      <c r="CU453" s="32"/>
      <c r="CV453" s="32"/>
      <c r="CW453" s="32"/>
      <c r="CX453" s="32"/>
      <c r="CY453" s="32"/>
      <c r="CZ453" s="32"/>
      <c r="DA453" s="32"/>
      <c r="DB453" s="32"/>
      <c r="DC453" s="32"/>
      <c r="DD453" s="32"/>
      <c r="DE453" s="32"/>
      <c r="DF453" s="32"/>
      <c r="DG453" s="32"/>
      <c r="DH453" s="32"/>
      <c r="DI453" s="32"/>
      <c r="DJ453" s="32"/>
      <c r="DK453" s="32"/>
      <c r="DL453" s="32"/>
      <c r="DM453" s="32"/>
      <c r="DN453" s="32"/>
      <c r="DO453" s="32"/>
      <c r="DP453" s="32"/>
      <c r="DQ453" s="32"/>
      <c r="DR453" s="32"/>
      <c r="DS453" s="32"/>
      <c r="DT453" s="32"/>
      <c r="DU453" s="32"/>
      <c r="DV453" s="32"/>
      <c r="DW453" s="32"/>
      <c r="DX453" s="32"/>
      <c r="DY453" s="32"/>
      <c r="DZ453" s="32"/>
      <c r="EA453" s="32"/>
      <c r="EB453" s="32"/>
      <c r="EC453" s="31"/>
    </row>
    <row r="454"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2"/>
      <c r="CH454" s="31"/>
      <c r="CI454" s="32"/>
      <c r="CJ454" s="31"/>
      <c r="CK454" s="32"/>
      <c r="CL454" s="31"/>
      <c r="CM454" s="32"/>
      <c r="CN454" s="31"/>
      <c r="CO454" s="32"/>
      <c r="CP454" s="32"/>
      <c r="CQ454" s="32"/>
      <c r="CR454" s="32"/>
      <c r="CS454" s="32"/>
      <c r="CT454" s="32"/>
      <c r="CU454" s="32"/>
      <c r="CV454" s="32"/>
      <c r="CW454" s="32"/>
      <c r="CX454" s="32"/>
      <c r="CY454" s="32"/>
      <c r="CZ454" s="32"/>
      <c r="DA454" s="32"/>
      <c r="DB454" s="32"/>
      <c r="DC454" s="32"/>
      <c r="DD454" s="32"/>
      <c r="DE454" s="32"/>
      <c r="DF454" s="32"/>
      <c r="DG454" s="32"/>
      <c r="DH454" s="32"/>
      <c r="DI454" s="32"/>
      <c r="DJ454" s="32"/>
      <c r="DK454" s="32"/>
      <c r="DL454" s="32"/>
      <c r="DM454" s="32"/>
      <c r="DN454" s="32"/>
      <c r="DO454" s="32"/>
      <c r="DP454" s="32"/>
      <c r="DQ454" s="32"/>
      <c r="DR454" s="32"/>
      <c r="DS454" s="32"/>
      <c r="DT454" s="32"/>
      <c r="DU454" s="32"/>
      <c r="DV454" s="32"/>
      <c r="DW454" s="32"/>
      <c r="DX454" s="32"/>
      <c r="DY454" s="32"/>
      <c r="DZ454" s="32"/>
      <c r="EA454" s="32"/>
      <c r="EB454" s="32"/>
      <c r="EC454" s="31"/>
    </row>
    <row r="455"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2"/>
      <c r="CH455" s="31"/>
      <c r="CI455" s="32"/>
      <c r="CJ455" s="31"/>
      <c r="CK455" s="32"/>
      <c r="CL455" s="31"/>
      <c r="CM455" s="32"/>
      <c r="CN455" s="31"/>
      <c r="CO455" s="32"/>
      <c r="CP455" s="32"/>
      <c r="CQ455" s="32"/>
      <c r="CR455" s="32"/>
      <c r="CS455" s="32"/>
      <c r="CT455" s="32"/>
      <c r="CU455" s="32"/>
      <c r="CV455" s="32"/>
      <c r="CW455" s="32"/>
      <c r="CX455" s="32"/>
      <c r="CY455" s="32"/>
      <c r="CZ455" s="32"/>
      <c r="DA455" s="32"/>
      <c r="DB455" s="32"/>
      <c r="DC455" s="32"/>
      <c r="DD455" s="32"/>
      <c r="DE455" s="32"/>
      <c r="DF455" s="32"/>
      <c r="DG455" s="32"/>
      <c r="DH455" s="32"/>
      <c r="DI455" s="32"/>
      <c r="DJ455" s="32"/>
      <c r="DK455" s="32"/>
      <c r="DL455" s="32"/>
      <c r="DM455" s="32"/>
      <c r="DN455" s="32"/>
      <c r="DO455" s="32"/>
      <c r="DP455" s="32"/>
      <c r="DQ455" s="32"/>
      <c r="DR455" s="32"/>
      <c r="DS455" s="32"/>
      <c r="DT455" s="32"/>
      <c r="DU455" s="32"/>
      <c r="DV455" s="32"/>
      <c r="DW455" s="32"/>
      <c r="DX455" s="32"/>
      <c r="DY455" s="32"/>
      <c r="DZ455" s="32"/>
      <c r="EA455" s="32"/>
      <c r="EB455" s="32"/>
      <c r="EC455" s="31"/>
    </row>
    <row r="456"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2"/>
      <c r="CH456" s="31"/>
      <c r="CI456" s="32"/>
      <c r="CJ456" s="31"/>
      <c r="CK456" s="32"/>
      <c r="CL456" s="31"/>
      <c r="CM456" s="32"/>
      <c r="CN456" s="31"/>
      <c r="CO456" s="32"/>
      <c r="CP456" s="32"/>
      <c r="CQ456" s="32"/>
      <c r="CR456" s="32"/>
      <c r="CS456" s="32"/>
      <c r="CT456" s="32"/>
      <c r="CU456" s="32"/>
      <c r="CV456" s="32"/>
      <c r="CW456" s="32"/>
      <c r="CX456" s="32"/>
      <c r="CY456" s="32"/>
      <c r="CZ456" s="32"/>
      <c r="DA456" s="32"/>
      <c r="DB456" s="32"/>
      <c r="DC456" s="32"/>
      <c r="DD456" s="32"/>
      <c r="DE456" s="32"/>
      <c r="DF456" s="32"/>
      <c r="DG456" s="32"/>
      <c r="DH456" s="32"/>
      <c r="DI456" s="32"/>
      <c r="DJ456" s="32"/>
      <c r="DK456" s="32"/>
      <c r="DL456" s="32"/>
      <c r="DM456" s="32"/>
      <c r="DN456" s="32"/>
      <c r="DO456" s="32"/>
      <c r="DP456" s="32"/>
      <c r="DQ456" s="32"/>
      <c r="DR456" s="32"/>
      <c r="DS456" s="32"/>
      <c r="DT456" s="32"/>
      <c r="DU456" s="32"/>
      <c r="DV456" s="32"/>
      <c r="DW456" s="32"/>
      <c r="DX456" s="32"/>
      <c r="DY456" s="32"/>
      <c r="DZ456" s="32"/>
      <c r="EA456" s="32"/>
      <c r="EB456" s="32"/>
      <c r="EC456" s="31"/>
    </row>
    <row r="457"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2"/>
      <c r="CH457" s="31"/>
      <c r="CI457" s="32"/>
      <c r="CJ457" s="31"/>
      <c r="CK457" s="32"/>
      <c r="CL457" s="31"/>
      <c r="CM457" s="32"/>
      <c r="CN457" s="31"/>
      <c r="CO457" s="32"/>
      <c r="CP457" s="32"/>
      <c r="CQ457" s="32"/>
      <c r="CR457" s="32"/>
      <c r="CS457" s="32"/>
      <c r="CT457" s="32"/>
      <c r="CU457" s="32"/>
      <c r="CV457" s="32"/>
      <c r="CW457" s="32"/>
      <c r="CX457" s="32"/>
      <c r="CY457" s="32"/>
      <c r="CZ457" s="32"/>
      <c r="DA457" s="32"/>
      <c r="DB457" s="32"/>
      <c r="DC457" s="32"/>
      <c r="DD457" s="32"/>
      <c r="DE457" s="32"/>
      <c r="DF457" s="32"/>
      <c r="DG457" s="32"/>
      <c r="DH457" s="32"/>
      <c r="DI457" s="32"/>
      <c r="DJ457" s="32"/>
      <c r="DK457" s="32"/>
      <c r="DL457" s="32"/>
      <c r="DM457" s="32"/>
      <c r="DN457" s="32"/>
      <c r="DO457" s="32"/>
      <c r="DP457" s="32"/>
      <c r="DQ457" s="32"/>
      <c r="DR457" s="32"/>
      <c r="DS457" s="32"/>
      <c r="DT457" s="32"/>
      <c r="DU457" s="32"/>
      <c r="DV457" s="32"/>
      <c r="DW457" s="32"/>
      <c r="DX457" s="32"/>
      <c r="DY457" s="32"/>
      <c r="DZ457" s="32"/>
      <c r="EA457" s="32"/>
      <c r="EB457" s="32"/>
      <c r="EC457" s="31"/>
    </row>
    <row r="458"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2"/>
      <c r="CH458" s="31"/>
      <c r="CI458" s="32"/>
      <c r="CJ458" s="31"/>
      <c r="CK458" s="32"/>
      <c r="CL458" s="31"/>
      <c r="CM458" s="32"/>
      <c r="CN458" s="31"/>
      <c r="CO458" s="32"/>
      <c r="CP458" s="32"/>
      <c r="CQ458" s="32"/>
      <c r="CR458" s="32"/>
      <c r="CS458" s="32"/>
      <c r="CT458" s="32"/>
      <c r="CU458" s="32"/>
      <c r="CV458" s="32"/>
      <c r="CW458" s="32"/>
      <c r="CX458" s="32"/>
      <c r="CY458" s="32"/>
      <c r="CZ458" s="32"/>
      <c r="DA458" s="32"/>
      <c r="DB458" s="32"/>
      <c r="DC458" s="32"/>
      <c r="DD458" s="32"/>
      <c r="DE458" s="32"/>
      <c r="DF458" s="32"/>
      <c r="DG458" s="32"/>
      <c r="DH458" s="32"/>
      <c r="DI458" s="32"/>
      <c r="DJ458" s="32"/>
      <c r="DK458" s="32"/>
      <c r="DL458" s="32"/>
      <c r="DM458" s="32"/>
      <c r="DN458" s="32"/>
      <c r="DO458" s="32"/>
      <c r="DP458" s="32"/>
      <c r="DQ458" s="32"/>
      <c r="DR458" s="32"/>
      <c r="DS458" s="32"/>
      <c r="DT458" s="32"/>
      <c r="DU458" s="32"/>
      <c r="DV458" s="32"/>
      <c r="DW458" s="32"/>
      <c r="DX458" s="32"/>
      <c r="DY458" s="32"/>
      <c r="DZ458" s="32"/>
      <c r="EA458" s="32"/>
      <c r="EB458" s="32"/>
      <c r="EC458" s="31"/>
    </row>
    <row r="459"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2"/>
      <c r="CH459" s="31"/>
      <c r="CI459" s="32"/>
      <c r="CJ459" s="31"/>
      <c r="CK459" s="32"/>
      <c r="CL459" s="31"/>
      <c r="CM459" s="32"/>
      <c r="CN459" s="31"/>
      <c r="CO459" s="32"/>
      <c r="CP459" s="32"/>
      <c r="CQ459" s="32"/>
      <c r="CR459" s="32"/>
      <c r="CS459" s="32"/>
      <c r="CT459" s="32"/>
      <c r="CU459" s="32"/>
      <c r="CV459" s="32"/>
      <c r="CW459" s="32"/>
      <c r="CX459" s="32"/>
      <c r="CY459" s="32"/>
      <c r="CZ459" s="32"/>
      <c r="DA459" s="32"/>
      <c r="DB459" s="32"/>
      <c r="DC459" s="32"/>
      <c r="DD459" s="32"/>
      <c r="DE459" s="32"/>
      <c r="DF459" s="32"/>
      <c r="DG459" s="32"/>
      <c r="DH459" s="32"/>
      <c r="DI459" s="32"/>
      <c r="DJ459" s="32"/>
      <c r="DK459" s="32"/>
      <c r="DL459" s="32"/>
      <c r="DM459" s="32"/>
      <c r="DN459" s="32"/>
      <c r="DO459" s="32"/>
      <c r="DP459" s="32"/>
      <c r="DQ459" s="32"/>
      <c r="DR459" s="32"/>
      <c r="DS459" s="32"/>
      <c r="DT459" s="32"/>
      <c r="DU459" s="32"/>
      <c r="DV459" s="32"/>
      <c r="DW459" s="32"/>
      <c r="DX459" s="32"/>
      <c r="DY459" s="32"/>
      <c r="DZ459" s="32"/>
      <c r="EA459" s="32"/>
      <c r="EB459" s="32"/>
      <c r="EC459" s="31"/>
    </row>
    <row r="460"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2"/>
      <c r="CH460" s="31"/>
      <c r="CI460" s="32"/>
      <c r="CJ460" s="31"/>
      <c r="CK460" s="32"/>
      <c r="CL460" s="31"/>
      <c r="CM460" s="32"/>
      <c r="CN460" s="31"/>
      <c r="CO460" s="32"/>
      <c r="CP460" s="32"/>
      <c r="CQ460" s="32"/>
      <c r="CR460" s="32"/>
      <c r="CS460" s="32"/>
      <c r="CT460" s="32"/>
      <c r="CU460" s="32"/>
      <c r="CV460" s="32"/>
      <c r="CW460" s="32"/>
      <c r="CX460" s="32"/>
      <c r="CY460" s="32"/>
      <c r="CZ460" s="32"/>
      <c r="DA460" s="32"/>
      <c r="DB460" s="32"/>
      <c r="DC460" s="32"/>
      <c r="DD460" s="32"/>
      <c r="DE460" s="32"/>
      <c r="DF460" s="32"/>
      <c r="DG460" s="32"/>
      <c r="DH460" s="32"/>
      <c r="DI460" s="32"/>
      <c r="DJ460" s="32"/>
      <c r="DK460" s="32"/>
      <c r="DL460" s="32"/>
      <c r="DM460" s="32"/>
      <c r="DN460" s="32"/>
      <c r="DO460" s="32"/>
      <c r="DP460" s="32"/>
      <c r="DQ460" s="32"/>
      <c r="DR460" s="32"/>
      <c r="DS460" s="32"/>
      <c r="DT460" s="32"/>
      <c r="DU460" s="32"/>
      <c r="DV460" s="32"/>
      <c r="DW460" s="32"/>
      <c r="DX460" s="32"/>
      <c r="DY460" s="32"/>
      <c r="DZ460" s="32"/>
      <c r="EA460" s="32"/>
      <c r="EB460" s="32"/>
      <c r="EC460" s="31"/>
    </row>
    <row r="461"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2"/>
      <c r="CH461" s="31"/>
      <c r="CI461" s="32"/>
      <c r="CJ461" s="31"/>
      <c r="CK461" s="32"/>
      <c r="CL461" s="31"/>
      <c r="CM461" s="32"/>
      <c r="CN461" s="31"/>
      <c r="CO461" s="32"/>
      <c r="CP461" s="32"/>
      <c r="CQ461" s="32"/>
      <c r="CR461" s="32"/>
      <c r="CS461" s="32"/>
      <c r="CT461" s="32"/>
      <c r="CU461" s="32"/>
      <c r="CV461" s="32"/>
      <c r="CW461" s="32"/>
      <c r="CX461" s="32"/>
      <c r="CY461" s="32"/>
      <c r="CZ461" s="32"/>
      <c r="DA461" s="32"/>
      <c r="DB461" s="32"/>
      <c r="DC461" s="32"/>
      <c r="DD461" s="32"/>
      <c r="DE461" s="32"/>
      <c r="DF461" s="32"/>
      <c r="DG461" s="32"/>
      <c r="DH461" s="32"/>
      <c r="DI461" s="32"/>
      <c r="DJ461" s="32"/>
      <c r="DK461" s="32"/>
      <c r="DL461" s="32"/>
      <c r="DM461" s="32"/>
      <c r="DN461" s="32"/>
      <c r="DO461" s="32"/>
      <c r="DP461" s="32"/>
      <c r="DQ461" s="32"/>
      <c r="DR461" s="32"/>
      <c r="DS461" s="32"/>
      <c r="DT461" s="32"/>
      <c r="DU461" s="32"/>
      <c r="DV461" s="32"/>
      <c r="DW461" s="32"/>
      <c r="DX461" s="32"/>
      <c r="DY461" s="32"/>
      <c r="DZ461" s="32"/>
      <c r="EA461" s="32"/>
      <c r="EB461" s="32"/>
      <c r="EC461" s="31"/>
    </row>
    <row r="462"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2"/>
      <c r="CH462" s="31"/>
      <c r="CI462" s="32"/>
      <c r="CJ462" s="31"/>
      <c r="CK462" s="32"/>
      <c r="CL462" s="31"/>
      <c r="CM462" s="32"/>
      <c r="CN462" s="31"/>
      <c r="CO462" s="32"/>
      <c r="CP462" s="32"/>
      <c r="CQ462" s="32"/>
      <c r="CR462" s="32"/>
      <c r="CS462" s="32"/>
      <c r="CT462" s="32"/>
      <c r="CU462" s="32"/>
      <c r="CV462" s="32"/>
      <c r="CW462" s="32"/>
      <c r="CX462" s="32"/>
      <c r="CY462" s="32"/>
      <c r="CZ462" s="32"/>
      <c r="DA462" s="32"/>
      <c r="DB462" s="32"/>
      <c r="DC462" s="32"/>
      <c r="DD462" s="32"/>
      <c r="DE462" s="32"/>
      <c r="DF462" s="32"/>
      <c r="DG462" s="32"/>
      <c r="DH462" s="32"/>
      <c r="DI462" s="32"/>
      <c r="DJ462" s="32"/>
      <c r="DK462" s="32"/>
      <c r="DL462" s="32"/>
      <c r="DM462" s="32"/>
      <c r="DN462" s="32"/>
      <c r="DO462" s="32"/>
      <c r="DP462" s="32"/>
      <c r="DQ462" s="32"/>
      <c r="DR462" s="32"/>
      <c r="DS462" s="32"/>
      <c r="DT462" s="32"/>
      <c r="DU462" s="32"/>
      <c r="DV462" s="32"/>
      <c r="DW462" s="32"/>
      <c r="DX462" s="32"/>
      <c r="DY462" s="32"/>
      <c r="DZ462" s="32"/>
      <c r="EA462" s="32"/>
      <c r="EB462" s="32"/>
      <c r="EC462" s="31"/>
    </row>
    <row r="463"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2"/>
      <c r="CH463" s="31"/>
      <c r="CI463" s="32"/>
      <c r="CJ463" s="31"/>
      <c r="CK463" s="32"/>
      <c r="CL463" s="31"/>
      <c r="CM463" s="32"/>
      <c r="CN463" s="31"/>
      <c r="CO463" s="32"/>
      <c r="CP463" s="32"/>
      <c r="CQ463" s="32"/>
      <c r="CR463" s="32"/>
      <c r="CS463" s="32"/>
      <c r="CT463" s="32"/>
      <c r="CU463" s="32"/>
      <c r="CV463" s="32"/>
      <c r="CW463" s="32"/>
      <c r="CX463" s="32"/>
      <c r="CY463" s="32"/>
      <c r="CZ463" s="32"/>
      <c r="DA463" s="32"/>
      <c r="DB463" s="32"/>
      <c r="DC463" s="32"/>
      <c r="DD463" s="32"/>
      <c r="DE463" s="32"/>
      <c r="DF463" s="32"/>
      <c r="DG463" s="32"/>
      <c r="DH463" s="32"/>
      <c r="DI463" s="32"/>
      <c r="DJ463" s="32"/>
      <c r="DK463" s="32"/>
      <c r="DL463" s="32"/>
      <c r="DM463" s="32"/>
      <c r="DN463" s="32"/>
      <c r="DO463" s="32"/>
      <c r="DP463" s="32"/>
      <c r="DQ463" s="32"/>
      <c r="DR463" s="32"/>
      <c r="DS463" s="32"/>
      <c r="DT463" s="32"/>
      <c r="DU463" s="32"/>
      <c r="DV463" s="32"/>
      <c r="DW463" s="32"/>
      <c r="DX463" s="32"/>
      <c r="DY463" s="32"/>
      <c r="DZ463" s="32"/>
      <c r="EA463" s="32"/>
      <c r="EB463" s="32"/>
      <c r="EC463" s="31"/>
    </row>
    <row r="464"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2"/>
      <c r="CH464" s="31"/>
      <c r="CI464" s="32"/>
      <c r="CJ464" s="31"/>
      <c r="CK464" s="32"/>
      <c r="CL464" s="31"/>
      <c r="CM464" s="32"/>
      <c r="CN464" s="31"/>
      <c r="CO464" s="32"/>
      <c r="CP464" s="32"/>
      <c r="CQ464" s="32"/>
      <c r="CR464" s="32"/>
      <c r="CS464" s="32"/>
      <c r="CT464" s="32"/>
      <c r="CU464" s="32"/>
      <c r="CV464" s="32"/>
      <c r="CW464" s="32"/>
      <c r="CX464" s="32"/>
      <c r="CY464" s="32"/>
      <c r="CZ464" s="32"/>
      <c r="DA464" s="32"/>
      <c r="DB464" s="32"/>
      <c r="DC464" s="32"/>
      <c r="DD464" s="32"/>
      <c r="DE464" s="32"/>
      <c r="DF464" s="32"/>
      <c r="DG464" s="32"/>
      <c r="DH464" s="32"/>
      <c r="DI464" s="32"/>
      <c r="DJ464" s="32"/>
      <c r="DK464" s="32"/>
      <c r="DL464" s="32"/>
      <c r="DM464" s="32"/>
      <c r="DN464" s="32"/>
      <c r="DO464" s="32"/>
      <c r="DP464" s="32"/>
      <c r="DQ464" s="32"/>
      <c r="DR464" s="32"/>
      <c r="DS464" s="32"/>
      <c r="DT464" s="32"/>
      <c r="DU464" s="32"/>
      <c r="DV464" s="32"/>
      <c r="DW464" s="32"/>
      <c r="DX464" s="32"/>
      <c r="DY464" s="32"/>
      <c r="DZ464" s="32"/>
      <c r="EA464" s="32"/>
      <c r="EB464" s="32"/>
      <c r="EC464" s="31"/>
    </row>
    <row r="465"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2"/>
      <c r="CH465" s="31"/>
      <c r="CI465" s="32"/>
      <c r="CJ465" s="31"/>
      <c r="CK465" s="32"/>
      <c r="CL465" s="31"/>
      <c r="CM465" s="32"/>
      <c r="CN465" s="31"/>
      <c r="CO465" s="32"/>
      <c r="CP465" s="32"/>
      <c r="CQ465" s="32"/>
      <c r="CR465" s="32"/>
      <c r="CS465" s="32"/>
      <c r="CT465" s="32"/>
      <c r="CU465" s="32"/>
      <c r="CV465" s="32"/>
      <c r="CW465" s="32"/>
      <c r="CX465" s="32"/>
      <c r="CY465" s="32"/>
      <c r="CZ465" s="32"/>
      <c r="DA465" s="32"/>
      <c r="DB465" s="32"/>
      <c r="DC465" s="32"/>
      <c r="DD465" s="32"/>
      <c r="DE465" s="32"/>
      <c r="DF465" s="32"/>
      <c r="DG465" s="32"/>
      <c r="DH465" s="32"/>
      <c r="DI465" s="32"/>
      <c r="DJ465" s="32"/>
      <c r="DK465" s="32"/>
      <c r="DL465" s="32"/>
      <c r="DM465" s="32"/>
      <c r="DN465" s="32"/>
      <c r="DO465" s="32"/>
      <c r="DP465" s="32"/>
      <c r="DQ465" s="32"/>
      <c r="DR465" s="32"/>
      <c r="DS465" s="32"/>
      <c r="DT465" s="32"/>
      <c r="DU465" s="32"/>
      <c r="DV465" s="32"/>
      <c r="DW465" s="32"/>
      <c r="DX465" s="32"/>
      <c r="DY465" s="32"/>
      <c r="DZ465" s="32"/>
      <c r="EA465" s="32"/>
      <c r="EB465" s="32"/>
      <c r="EC465" s="31"/>
    </row>
    <row r="466"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2"/>
      <c r="CH466" s="31"/>
      <c r="CI466" s="32"/>
      <c r="CJ466" s="31"/>
      <c r="CK466" s="32"/>
      <c r="CL466" s="31"/>
      <c r="CM466" s="32"/>
      <c r="CN466" s="31"/>
      <c r="CO466" s="32"/>
      <c r="CP466" s="32"/>
      <c r="CQ466" s="32"/>
      <c r="CR466" s="32"/>
      <c r="CS466" s="32"/>
      <c r="CT466" s="32"/>
      <c r="CU466" s="32"/>
      <c r="CV466" s="32"/>
      <c r="CW466" s="32"/>
      <c r="CX466" s="32"/>
      <c r="CY466" s="32"/>
      <c r="CZ466" s="32"/>
      <c r="DA466" s="32"/>
      <c r="DB466" s="32"/>
      <c r="DC466" s="32"/>
      <c r="DD466" s="32"/>
      <c r="DE466" s="32"/>
      <c r="DF466" s="32"/>
      <c r="DG466" s="32"/>
      <c r="DH466" s="32"/>
      <c r="DI466" s="32"/>
      <c r="DJ466" s="32"/>
      <c r="DK466" s="32"/>
      <c r="DL466" s="32"/>
      <c r="DM466" s="32"/>
      <c r="DN466" s="32"/>
      <c r="DO466" s="32"/>
      <c r="DP466" s="32"/>
      <c r="DQ466" s="32"/>
      <c r="DR466" s="32"/>
      <c r="DS466" s="32"/>
      <c r="DT466" s="32"/>
      <c r="DU466" s="32"/>
      <c r="DV466" s="32"/>
      <c r="DW466" s="32"/>
      <c r="DX466" s="32"/>
      <c r="DY466" s="32"/>
      <c r="DZ466" s="32"/>
      <c r="EA466" s="32"/>
      <c r="EB466" s="32"/>
      <c r="EC466" s="31"/>
    </row>
    <row r="467"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2"/>
      <c r="CH467" s="31"/>
      <c r="CI467" s="32"/>
      <c r="CJ467" s="31"/>
      <c r="CK467" s="32"/>
      <c r="CL467" s="31"/>
      <c r="CM467" s="32"/>
      <c r="CN467" s="31"/>
      <c r="CO467" s="32"/>
      <c r="CP467" s="32"/>
      <c r="CQ467" s="32"/>
      <c r="CR467" s="32"/>
      <c r="CS467" s="32"/>
      <c r="CT467" s="32"/>
      <c r="CU467" s="32"/>
      <c r="CV467" s="32"/>
      <c r="CW467" s="32"/>
      <c r="CX467" s="32"/>
      <c r="CY467" s="32"/>
      <c r="CZ467" s="32"/>
      <c r="DA467" s="32"/>
      <c r="DB467" s="32"/>
      <c r="DC467" s="32"/>
      <c r="DD467" s="32"/>
      <c r="DE467" s="32"/>
      <c r="DF467" s="32"/>
      <c r="DG467" s="32"/>
      <c r="DH467" s="32"/>
      <c r="DI467" s="32"/>
      <c r="DJ467" s="32"/>
      <c r="DK467" s="32"/>
      <c r="DL467" s="32"/>
      <c r="DM467" s="32"/>
      <c r="DN467" s="32"/>
      <c r="DO467" s="32"/>
      <c r="DP467" s="32"/>
      <c r="DQ467" s="32"/>
      <c r="DR467" s="32"/>
      <c r="DS467" s="32"/>
      <c r="DT467" s="32"/>
      <c r="DU467" s="32"/>
      <c r="DV467" s="32"/>
      <c r="DW467" s="32"/>
      <c r="DX467" s="32"/>
      <c r="DY467" s="32"/>
      <c r="DZ467" s="32"/>
      <c r="EA467" s="32"/>
      <c r="EB467" s="32"/>
      <c r="EC467" s="31"/>
    </row>
    <row r="468"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2"/>
      <c r="CH468" s="31"/>
      <c r="CI468" s="32"/>
      <c r="CJ468" s="31"/>
      <c r="CK468" s="32"/>
      <c r="CL468" s="31"/>
      <c r="CM468" s="32"/>
      <c r="CN468" s="31"/>
      <c r="CO468" s="32"/>
      <c r="CP468" s="32"/>
      <c r="CQ468" s="32"/>
      <c r="CR468" s="32"/>
      <c r="CS468" s="32"/>
      <c r="CT468" s="32"/>
      <c r="CU468" s="32"/>
      <c r="CV468" s="32"/>
      <c r="CW468" s="32"/>
      <c r="CX468" s="32"/>
      <c r="CY468" s="32"/>
      <c r="CZ468" s="32"/>
      <c r="DA468" s="32"/>
      <c r="DB468" s="32"/>
      <c r="DC468" s="32"/>
      <c r="DD468" s="32"/>
      <c r="DE468" s="32"/>
      <c r="DF468" s="32"/>
      <c r="DG468" s="32"/>
      <c r="DH468" s="32"/>
      <c r="DI468" s="32"/>
      <c r="DJ468" s="32"/>
      <c r="DK468" s="32"/>
      <c r="DL468" s="32"/>
      <c r="DM468" s="32"/>
      <c r="DN468" s="32"/>
      <c r="DO468" s="32"/>
      <c r="DP468" s="32"/>
      <c r="DQ468" s="32"/>
      <c r="DR468" s="32"/>
      <c r="DS468" s="32"/>
      <c r="DT468" s="32"/>
      <c r="DU468" s="32"/>
      <c r="DV468" s="32"/>
      <c r="DW468" s="32"/>
      <c r="DX468" s="32"/>
      <c r="DY468" s="32"/>
      <c r="DZ468" s="32"/>
      <c r="EA468" s="32"/>
      <c r="EB468" s="32"/>
      <c r="EC468" s="31"/>
    </row>
    <row r="469"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2"/>
      <c r="CH469" s="31"/>
      <c r="CI469" s="32"/>
      <c r="CJ469" s="31"/>
      <c r="CK469" s="32"/>
      <c r="CL469" s="31"/>
      <c r="CM469" s="32"/>
      <c r="CN469" s="31"/>
      <c r="CO469" s="32"/>
      <c r="CP469" s="32"/>
      <c r="CQ469" s="32"/>
      <c r="CR469" s="32"/>
      <c r="CS469" s="32"/>
      <c r="CT469" s="32"/>
      <c r="CU469" s="32"/>
      <c r="CV469" s="32"/>
      <c r="CW469" s="32"/>
      <c r="CX469" s="32"/>
      <c r="CY469" s="32"/>
      <c r="CZ469" s="32"/>
      <c r="DA469" s="32"/>
      <c r="DB469" s="32"/>
      <c r="DC469" s="32"/>
      <c r="DD469" s="32"/>
      <c r="DE469" s="32"/>
      <c r="DF469" s="32"/>
      <c r="DG469" s="32"/>
      <c r="DH469" s="32"/>
      <c r="DI469" s="32"/>
      <c r="DJ469" s="32"/>
      <c r="DK469" s="32"/>
      <c r="DL469" s="32"/>
      <c r="DM469" s="32"/>
      <c r="DN469" s="32"/>
      <c r="DO469" s="32"/>
      <c r="DP469" s="32"/>
      <c r="DQ469" s="32"/>
      <c r="DR469" s="32"/>
      <c r="DS469" s="32"/>
      <c r="DT469" s="32"/>
      <c r="DU469" s="32"/>
      <c r="DV469" s="32"/>
      <c r="DW469" s="32"/>
      <c r="DX469" s="32"/>
      <c r="DY469" s="32"/>
      <c r="DZ469" s="32"/>
      <c r="EA469" s="32"/>
      <c r="EB469" s="32"/>
      <c r="EC469" s="31"/>
    </row>
    <row r="470"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2"/>
      <c r="CH470" s="31"/>
      <c r="CI470" s="32"/>
      <c r="CJ470" s="31"/>
      <c r="CK470" s="32"/>
      <c r="CL470" s="31"/>
      <c r="CM470" s="32"/>
      <c r="CN470" s="31"/>
      <c r="CO470" s="32"/>
      <c r="CP470" s="32"/>
      <c r="CQ470" s="32"/>
      <c r="CR470" s="32"/>
      <c r="CS470" s="32"/>
      <c r="CT470" s="32"/>
      <c r="CU470" s="32"/>
      <c r="CV470" s="32"/>
      <c r="CW470" s="32"/>
      <c r="CX470" s="32"/>
      <c r="CY470" s="32"/>
      <c r="CZ470" s="32"/>
      <c r="DA470" s="32"/>
      <c r="DB470" s="32"/>
      <c r="DC470" s="32"/>
      <c r="DD470" s="32"/>
      <c r="DE470" s="32"/>
      <c r="DF470" s="32"/>
      <c r="DG470" s="32"/>
      <c r="DH470" s="32"/>
      <c r="DI470" s="32"/>
      <c r="DJ470" s="32"/>
      <c r="DK470" s="32"/>
      <c r="DL470" s="32"/>
      <c r="DM470" s="32"/>
      <c r="DN470" s="32"/>
      <c r="DO470" s="32"/>
      <c r="DP470" s="32"/>
      <c r="DQ470" s="32"/>
      <c r="DR470" s="32"/>
      <c r="DS470" s="32"/>
      <c r="DT470" s="32"/>
      <c r="DU470" s="32"/>
      <c r="DV470" s="32"/>
      <c r="DW470" s="32"/>
      <c r="DX470" s="32"/>
      <c r="DY470" s="32"/>
      <c r="DZ470" s="32"/>
      <c r="EA470" s="32"/>
      <c r="EB470" s="32"/>
      <c r="EC470" s="31"/>
    </row>
    <row r="471"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2"/>
      <c r="CH471" s="31"/>
      <c r="CI471" s="32"/>
      <c r="CJ471" s="31"/>
      <c r="CK471" s="32"/>
      <c r="CL471" s="31"/>
      <c r="CM471" s="32"/>
      <c r="CN471" s="31"/>
      <c r="CO471" s="32"/>
      <c r="CP471" s="32"/>
      <c r="CQ471" s="32"/>
      <c r="CR471" s="32"/>
      <c r="CS471" s="32"/>
      <c r="CT471" s="32"/>
      <c r="CU471" s="32"/>
      <c r="CV471" s="32"/>
      <c r="CW471" s="32"/>
      <c r="CX471" s="32"/>
      <c r="CY471" s="32"/>
      <c r="CZ471" s="32"/>
      <c r="DA471" s="32"/>
      <c r="DB471" s="32"/>
      <c r="DC471" s="32"/>
      <c r="DD471" s="32"/>
      <c r="DE471" s="32"/>
      <c r="DF471" s="32"/>
      <c r="DG471" s="32"/>
      <c r="DH471" s="32"/>
      <c r="DI471" s="32"/>
      <c r="DJ471" s="32"/>
      <c r="DK471" s="32"/>
      <c r="DL471" s="32"/>
      <c r="DM471" s="32"/>
      <c r="DN471" s="32"/>
      <c r="DO471" s="32"/>
      <c r="DP471" s="32"/>
      <c r="DQ471" s="32"/>
      <c r="DR471" s="32"/>
      <c r="DS471" s="32"/>
      <c r="DT471" s="32"/>
      <c r="DU471" s="32"/>
      <c r="DV471" s="32"/>
      <c r="DW471" s="32"/>
      <c r="DX471" s="32"/>
      <c r="DY471" s="32"/>
      <c r="DZ471" s="32"/>
      <c r="EA471" s="32"/>
      <c r="EB471" s="32"/>
      <c r="EC471" s="31"/>
    </row>
    <row r="472"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2"/>
      <c r="CH472" s="31"/>
      <c r="CI472" s="32"/>
      <c r="CJ472" s="31"/>
      <c r="CK472" s="32"/>
      <c r="CL472" s="31"/>
      <c r="CM472" s="32"/>
      <c r="CN472" s="31"/>
      <c r="CO472" s="32"/>
      <c r="CP472" s="32"/>
      <c r="CQ472" s="32"/>
      <c r="CR472" s="32"/>
      <c r="CS472" s="32"/>
      <c r="CT472" s="32"/>
      <c r="CU472" s="32"/>
      <c r="CV472" s="32"/>
      <c r="CW472" s="32"/>
      <c r="CX472" s="32"/>
      <c r="CY472" s="32"/>
      <c r="CZ472" s="32"/>
      <c r="DA472" s="32"/>
      <c r="DB472" s="32"/>
      <c r="DC472" s="32"/>
      <c r="DD472" s="32"/>
      <c r="DE472" s="32"/>
      <c r="DF472" s="32"/>
      <c r="DG472" s="32"/>
      <c r="DH472" s="32"/>
      <c r="DI472" s="32"/>
      <c r="DJ472" s="32"/>
      <c r="DK472" s="32"/>
      <c r="DL472" s="32"/>
      <c r="DM472" s="32"/>
      <c r="DN472" s="32"/>
      <c r="DO472" s="32"/>
      <c r="DP472" s="32"/>
      <c r="DQ472" s="32"/>
      <c r="DR472" s="32"/>
      <c r="DS472" s="32"/>
      <c r="DT472" s="32"/>
      <c r="DU472" s="32"/>
      <c r="DV472" s="32"/>
      <c r="DW472" s="32"/>
      <c r="DX472" s="32"/>
      <c r="DY472" s="32"/>
      <c r="DZ472" s="32"/>
      <c r="EA472" s="32"/>
      <c r="EB472" s="32"/>
      <c r="EC472" s="31"/>
    </row>
    <row r="473"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2"/>
      <c r="CH473" s="31"/>
      <c r="CI473" s="32"/>
      <c r="CJ473" s="31"/>
      <c r="CK473" s="32"/>
      <c r="CL473" s="31"/>
      <c r="CM473" s="32"/>
      <c r="CN473" s="31"/>
      <c r="CO473" s="32"/>
      <c r="CP473" s="32"/>
      <c r="CQ473" s="32"/>
      <c r="CR473" s="32"/>
      <c r="CS473" s="32"/>
      <c r="CT473" s="32"/>
      <c r="CU473" s="32"/>
      <c r="CV473" s="32"/>
      <c r="CW473" s="32"/>
      <c r="CX473" s="32"/>
      <c r="CY473" s="32"/>
      <c r="CZ473" s="32"/>
      <c r="DA473" s="32"/>
      <c r="DB473" s="32"/>
      <c r="DC473" s="32"/>
      <c r="DD473" s="32"/>
      <c r="DE473" s="32"/>
      <c r="DF473" s="32"/>
      <c r="DG473" s="32"/>
      <c r="DH473" s="32"/>
      <c r="DI473" s="32"/>
      <c r="DJ473" s="32"/>
      <c r="DK473" s="32"/>
      <c r="DL473" s="32"/>
      <c r="DM473" s="32"/>
      <c r="DN473" s="32"/>
      <c r="DO473" s="32"/>
      <c r="DP473" s="32"/>
      <c r="DQ473" s="32"/>
      <c r="DR473" s="32"/>
      <c r="DS473" s="32"/>
      <c r="DT473" s="32"/>
      <c r="DU473" s="32"/>
      <c r="DV473" s="32"/>
      <c r="DW473" s="32"/>
      <c r="DX473" s="32"/>
      <c r="DY473" s="32"/>
      <c r="DZ473" s="32"/>
      <c r="EA473" s="32"/>
      <c r="EB473" s="32"/>
      <c r="EC473" s="31"/>
    </row>
    <row r="474"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2"/>
      <c r="CH474" s="31"/>
      <c r="CI474" s="32"/>
      <c r="CJ474" s="31"/>
      <c r="CK474" s="32"/>
      <c r="CL474" s="31"/>
      <c r="CM474" s="32"/>
      <c r="CN474" s="31"/>
      <c r="CO474" s="32"/>
      <c r="CP474" s="32"/>
      <c r="CQ474" s="32"/>
      <c r="CR474" s="32"/>
      <c r="CS474" s="32"/>
      <c r="CT474" s="32"/>
      <c r="CU474" s="32"/>
      <c r="CV474" s="32"/>
      <c r="CW474" s="32"/>
      <c r="CX474" s="32"/>
      <c r="CY474" s="32"/>
      <c r="CZ474" s="32"/>
      <c r="DA474" s="32"/>
      <c r="DB474" s="32"/>
      <c r="DC474" s="32"/>
      <c r="DD474" s="32"/>
      <c r="DE474" s="32"/>
      <c r="DF474" s="32"/>
      <c r="DG474" s="32"/>
      <c r="DH474" s="32"/>
      <c r="DI474" s="32"/>
      <c r="DJ474" s="32"/>
      <c r="DK474" s="32"/>
      <c r="DL474" s="32"/>
      <c r="DM474" s="32"/>
      <c r="DN474" s="32"/>
      <c r="DO474" s="32"/>
      <c r="DP474" s="32"/>
      <c r="DQ474" s="32"/>
      <c r="DR474" s="32"/>
      <c r="DS474" s="32"/>
      <c r="DT474" s="32"/>
      <c r="DU474" s="32"/>
      <c r="DV474" s="32"/>
      <c r="DW474" s="32"/>
      <c r="DX474" s="32"/>
      <c r="DY474" s="32"/>
      <c r="DZ474" s="32"/>
      <c r="EA474" s="32"/>
      <c r="EB474" s="32"/>
      <c r="EC474" s="31"/>
    </row>
    <row r="475"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2"/>
      <c r="CH475" s="31"/>
      <c r="CI475" s="32"/>
      <c r="CJ475" s="31"/>
      <c r="CK475" s="32"/>
      <c r="CL475" s="31"/>
      <c r="CM475" s="32"/>
      <c r="CN475" s="31"/>
      <c r="CO475" s="32"/>
      <c r="CP475" s="32"/>
      <c r="CQ475" s="32"/>
      <c r="CR475" s="32"/>
      <c r="CS475" s="32"/>
      <c r="CT475" s="32"/>
      <c r="CU475" s="32"/>
      <c r="CV475" s="32"/>
      <c r="CW475" s="32"/>
      <c r="CX475" s="32"/>
      <c r="CY475" s="32"/>
      <c r="CZ475" s="32"/>
      <c r="DA475" s="32"/>
      <c r="DB475" s="32"/>
      <c r="DC475" s="32"/>
      <c r="DD475" s="32"/>
      <c r="DE475" s="32"/>
      <c r="DF475" s="32"/>
      <c r="DG475" s="32"/>
      <c r="DH475" s="32"/>
      <c r="DI475" s="32"/>
      <c r="DJ475" s="32"/>
      <c r="DK475" s="32"/>
      <c r="DL475" s="32"/>
      <c r="DM475" s="32"/>
      <c r="DN475" s="32"/>
      <c r="DO475" s="32"/>
      <c r="DP475" s="32"/>
      <c r="DQ475" s="32"/>
      <c r="DR475" s="32"/>
      <c r="DS475" s="32"/>
      <c r="DT475" s="32"/>
      <c r="DU475" s="32"/>
      <c r="DV475" s="32"/>
      <c r="DW475" s="32"/>
      <c r="DX475" s="32"/>
      <c r="DY475" s="32"/>
      <c r="DZ475" s="32"/>
      <c r="EA475" s="32"/>
      <c r="EB475" s="32"/>
      <c r="EC475" s="31"/>
    </row>
    <row r="476"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2"/>
      <c r="CH476" s="31"/>
      <c r="CI476" s="32"/>
      <c r="CJ476" s="31"/>
      <c r="CK476" s="32"/>
      <c r="CL476" s="31"/>
      <c r="CM476" s="32"/>
      <c r="CN476" s="31"/>
      <c r="CO476" s="32"/>
      <c r="CP476" s="32"/>
      <c r="CQ476" s="32"/>
      <c r="CR476" s="32"/>
      <c r="CS476" s="32"/>
      <c r="CT476" s="32"/>
      <c r="CU476" s="32"/>
      <c r="CV476" s="32"/>
      <c r="CW476" s="32"/>
      <c r="CX476" s="32"/>
      <c r="CY476" s="32"/>
      <c r="CZ476" s="32"/>
      <c r="DA476" s="32"/>
      <c r="DB476" s="32"/>
      <c r="DC476" s="32"/>
      <c r="DD476" s="32"/>
      <c r="DE476" s="32"/>
      <c r="DF476" s="32"/>
      <c r="DG476" s="32"/>
      <c r="DH476" s="32"/>
      <c r="DI476" s="32"/>
      <c r="DJ476" s="32"/>
      <c r="DK476" s="32"/>
      <c r="DL476" s="32"/>
      <c r="DM476" s="32"/>
      <c r="DN476" s="32"/>
      <c r="DO476" s="32"/>
      <c r="DP476" s="32"/>
      <c r="DQ476" s="32"/>
      <c r="DR476" s="32"/>
      <c r="DS476" s="32"/>
      <c r="DT476" s="32"/>
      <c r="DU476" s="32"/>
      <c r="DV476" s="32"/>
      <c r="DW476" s="32"/>
      <c r="DX476" s="32"/>
      <c r="DY476" s="32"/>
      <c r="DZ476" s="32"/>
      <c r="EA476" s="32"/>
      <c r="EB476" s="32"/>
      <c r="EC476" s="31"/>
    </row>
    <row r="477"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2"/>
      <c r="CH477" s="31"/>
      <c r="CI477" s="32"/>
      <c r="CJ477" s="31"/>
      <c r="CK477" s="32"/>
      <c r="CL477" s="31"/>
      <c r="CM477" s="32"/>
      <c r="CN477" s="31"/>
      <c r="CO477" s="32"/>
      <c r="CP477" s="32"/>
      <c r="CQ477" s="32"/>
      <c r="CR477" s="32"/>
      <c r="CS477" s="32"/>
      <c r="CT477" s="32"/>
      <c r="CU477" s="32"/>
      <c r="CV477" s="32"/>
      <c r="CW477" s="32"/>
      <c r="CX477" s="32"/>
      <c r="CY477" s="32"/>
      <c r="CZ477" s="32"/>
      <c r="DA477" s="32"/>
      <c r="DB477" s="32"/>
      <c r="DC477" s="32"/>
      <c r="DD477" s="32"/>
      <c r="DE477" s="32"/>
      <c r="DF477" s="32"/>
      <c r="DG477" s="32"/>
      <c r="DH477" s="32"/>
      <c r="DI477" s="32"/>
      <c r="DJ477" s="32"/>
      <c r="DK477" s="32"/>
      <c r="DL477" s="32"/>
      <c r="DM477" s="32"/>
      <c r="DN477" s="32"/>
      <c r="DO477" s="32"/>
      <c r="DP477" s="32"/>
      <c r="DQ477" s="32"/>
      <c r="DR477" s="32"/>
      <c r="DS477" s="32"/>
      <c r="DT477" s="32"/>
      <c r="DU477" s="32"/>
      <c r="DV477" s="32"/>
      <c r="DW477" s="32"/>
      <c r="DX477" s="32"/>
      <c r="DY477" s="32"/>
      <c r="DZ477" s="32"/>
      <c r="EA477" s="32"/>
      <c r="EB477" s="32"/>
      <c r="EC477" s="31"/>
    </row>
    <row r="478"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2"/>
      <c r="CH478" s="31"/>
      <c r="CI478" s="32"/>
      <c r="CJ478" s="31"/>
      <c r="CK478" s="32"/>
      <c r="CL478" s="31"/>
      <c r="CM478" s="32"/>
      <c r="CN478" s="31"/>
      <c r="CO478" s="32"/>
      <c r="CP478" s="32"/>
      <c r="CQ478" s="32"/>
      <c r="CR478" s="32"/>
      <c r="CS478" s="32"/>
      <c r="CT478" s="32"/>
      <c r="CU478" s="32"/>
      <c r="CV478" s="32"/>
      <c r="CW478" s="32"/>
      <c r="CX478" s="32"/>
      <c r="CY478" s="32"/>
      <c r="CZ478" s="32"/>
      <c r="DA478" s="32"/>
      <c r="DB478" s="32"/>
      <c r="DC478" s="32"/>
      <c r="DD478" s="32"/>
      <c r="DE478" s="32"/>
      <c r="DF478" s="32"/>
      <c r="DG478" s="32"/>
      <c r="DH478" s="32"/>
      <c r="DI478" s="32"/>
      <c r="DJ478" s="32"/>
      <c r="DK478" s="32"/>
      <c r="DL478" s="32"/>
      <c r="DM478" s="32"/>
      <c r="DN478" s="32"/>
      <c r="DO478" s="32"/>
      <c r="DP478" s="32"/>
      <c r="DQ478" s="32"/>
      <c r="DR478" s="32"/>
      <c r="DS478" s="32"/>
      <c r="DT478" s="32"/>
      <c r="DU478" s="32"/>
      <c r="DV478" s="32"/>
      <c r="DW478" s="32"/>
      <c r="DX478" s="32"/>
      <c r="DY478" s="32"/>
      <c r="DZ478" s="32"/>
      <c r="EA478" s="32"/>
      <c r="EB478" s="32"/>
      <c r="EC478" s="31"/>
    </row>
    <row r="479"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2"/>
      <c r="CH479" s="31"/>
      <c r="CI479" s="32"/>
      <c r="CJ479" s="31"/>
      <c r="CK479" s="32"/>
      <c r="CL479" s="31"/>
      <c r="CM479" s="32"/>
      <c r="CN479" s="31"/>
      <c r="CO479" s="32"/>
      <c r="CP479" s="32"/>
      <c r="CQ479" s="32"/>
      <c r="CR479" s="32"/>
      <c r="CS479" s="32"/>
      <c r="CT479" s="32"/>
      <c r="CU479" s="32"/>
      <c r="CV479" s="32"/>
      <c r="CW479" s="32"/>
      <c r="CX479" s="32"/>
      <c r="CY479" s="32"/>
      <c r="CZ479" s="32"/>
      <c r="DA479" s="32"/>
      <c r="DB479" s="32"/>
      <c r="DC479" s="32"/>
      <c r="DD479" s="32"/>
      <c r="DE479" s="32"/>
      <c r="DF479" s="32"/>
      <c r="DG479" s="32"/>
      <c r="DH479" s="32"/>
      <c r="DI479" s="32"/>
      <c r="DJ479" s="32"/>
      <c r="DK479" s="32"/>
      <c r="DL479" s="32"/>
      <c r="DM479" s="32"/>
      <c r="DN479" s="32"/>
      <c r="DO479" s="32"/>
      <c r="DP479" s="32"/>
      <c r="DQ479" s="32"/>
      <c r="DR479" s="32"/>
      <c r="DS479" s="32"/>
      <c r="DT479" s="32"/>
      <c r="DU479" s="32"/>
      <c r="DV479" s="32"/>
      <c r="DW479" s="32"/>
      <c r="DX479" s="32"/>
      <c r="DY479" s="32"/>
      <c r="DZ479" s="32"/>
      <c r="EA479" s="32"/>
      <c r="EB479" s="32"/>
      <c r="EC479" s="31"/>
    </row>
    <row r="480"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2"/>
      <c r="CH480" s="31"/>
      <c r="CI480" s="32"/>
      <c r="CJ480" s="31"/>
      <c r="CK480" s="32"/>
      <c r="CL480" s="31"/>
      <c r="CM480" s="32"/>
      <c r="CN480" s="31"/>
      <c r="CO480" s="32"/>
      <c r="CP480" s="32"/>
      <c r="CQ480" s="32"/>
      <c r="CR480" s="32"/>
      <c r="CS480" s="32"/>
      <c r="CT480" s="32"/>
      <c r="CU480" s="32"/>
      <c r="CV480" s="32"/>
      <c r="CW480" s="32"/>
      <c r="CX480" s="32"/>
      <c r="CY480" s="32"/>
      <c r="CZ480" s="32"/>
      <c r="DA480" s="32"/>
      <c r="DB480" s="32"/>
      <c r="DC480" s="32"/>
      <c r="DD480" s="32"/>
      <c r="DE480" s="32"/>
      <c r="DF480" s="32"/>
      <c r="DG480" s="32"/>
      <c r="DH480" s="32"/>
      <c r="DI480" s="32"/>
      <c r="DJ480" s="32"/>
      <c r="DK480" s="32"/>
      <c r="DL480" s="32"/>
      <c r="DM480" s="32"/>
      <c r="DN480" s="32"/>
      <c r="DO480" s="32"/>
      <c r="DP480" s="32"/>
      <c r="DQ480" s="32"/>
      <c r="DR480" s="32"/>
      <c r="DS480" s="32"/>
      <c r="DT480" s="32"/>
      <c r="DU480" s="32"/>
      <c r="DV480" s="32"/>
      <c r="DW480" s="32"/>
      <c r="DX480" s="32"/>
      <c r="DY480" s="32"/>
      <c r="DZ480" s="32"/>
      <c r="EA480" s="32"/>
      <c r="EB480" s="32"/>
      <c r="EC480" s="31"/>
    </row>
    <row r="481"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2"/>
      <c r="CH481" s="31"/>
      <c r="CI481" s="32"/>
      <c r="CJ481" s="31"/>
      <c r="CK481" s="32"/>
      <c r="CL481" s="31"/>
      <c r="CM481" s="32"/>
      <c r="CN481" s="31"/>
      <c r="CO481" s="32"/>
      <c r="CP481" s="32"/>
      <c r="CQ481" s="32"/>
      <c r="CR481" s="32"/>
      <c r="CS481" s="32"/>
      <c r="CT481" s="32"/>
      <c r="CU481" s="32"/>
      <c r="CV481" s="32"/>
      <c r="CW481" s="32"/>
      <c r="CX481" s="32"/>
      <c r="CY481" s="32"/>
      <c r="CZ481" s="32"/>
      <c r="DA481" s="32"/>
      <c r="DB481" s="32"/>
      <c r="DC481" s="32"/>
      <c r="DD481" s="32"/>
      <c r="DE481" s="32"/>
      <c r="DF481" s="32"/>
      <c r="DG481" s="32"/>
      <c r="DH481" s="32"/>
      <c r="DI481" s="32"/>
      <c r="DJ481" s="32"/>
      <c r="DK481" s="32"/>
      <c r="DL481" s="32"/>
      <c r="DM481" s="32"/>
      <c r="DN481" s="32"/>
      <c r="DO481" s="32"/>
      <c r="DP481" s="32"/>
      <c r="DQ481" s="32"/>
      <c r="DR481" s="32"/>
      <c r="DS481" s="32"/>
      <c r="DT481" s="32"/>
      <c r="DU481" s="32"/>
      <c r="DV481" s="32"/>
      <c r="DW481" s="32"/>
      <c r="DX481" s="32"/>
      <c r="DY481" s="32"/>
      <c r="DZ481" s="32"/>
      <c r="EA481" s="32"/>
      <c r="EB481" s="32"/>
      <c r="EC481" s="31"/>
    </row>
    <row r="482"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2"/>
      <c r="CH482" s="31"/>
      <c r="CI482" s="32"/>
      <c r="CJ482" s="31"/>
      <c r="CK482" s="32"/>
      <c r="CL482" s="31"/>
      <c r="CM482" s="32"/>
      <c r="CN482" s="31"/>
      <c r="CO482" s="32"/>
      <c r="CP482" s="32"/>
      <c r="CQ482" s="32"/>
      <c r="CR482" s="32"/>
      <c r="CS482" s="32"/>
      <c r="CT482" s="32"/>
      <c r="CU482" s="32"/>
      <c r="CV482" s="32"/>
      <c r="CW482" s="32"/>
      <c r="CX482" s="32"/>
      <c r="CY482" s="32"/>
      <c r="CZ482" s="32"/>
      <c r="DA482" s="32"/>
      <c r="DB482" s="32"/>
      <c r="DC482" s="32"/>
      <c r="DD482" s="32"/>
      <c r="DE482" s="32"/>
      <c r="DF482" s="32"/>
      <c r="DG482" s="32"/>
      <c r="DH482" s="32"/>
      <c r="DI482" s="32"/>
      <c r="DJ482" s="32"/>
      <c r="DK482" s="32"/>
      <c r="DL482" s="32"/>
      <c r="DM482" s="32"/>
      <c r="DN482" s="32"/>
      <c r="DO482" s="32"/>
      <c r="DP482" s="32"/>
      <c r="DQ482" s="32"/>
      <c r="DR482" s="32"/>
      <c r="DS482" s="32"/>
      <c r="DT482" s="32"/>
      <c r="DU482" s="32"/>
      <c r="DV482" s="32"/>
      <c r="DW482" s="32"/>
      <c r="DX482" s="32"/>
      <c r="DY482" s="32"/>
      <c r="DZ482" s="32"/>
      <c r="EA482" s="32"/>
      <c r="EB482" s="32"/>
      <c r="EC482" s="31"/>
    </row>
    <row r="483"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2"/>
      <c r="CH483" s="31"/>
      <c r="CI483" s="32"/>
      <c r="CJ483" s="31"/>
      <c r="CK483" s="32"/>
      <c r="CL483" s="31"/>
      <c r="CM483" s="32"/>
      <c r="CN483" s="31"/>
      <c r="CO483" s="32"/>
      <c r="CP483" s="32"/>
      <c r="CQ483" s="32"/>
      <c r="CR483" s="32"/>
      <c r="CS483" s="32"/>
      <c r="CT483" s="32"/>
      <c r="CU483" s="32"/>
      <c r="CV483" s="32"/>
      <c r="CW483" s="32"/>
      <c r="CX483" s="32"/>
      <c r="CY483" s="32"/>
      <c r="CZ483" s="32"/>
      <c r="DA483" s="32"/>
      <c r="DB483" s="32"/>
      <c r="DC483" s="32"/>
      <c r="DD483" s="32"/>
      <c r="DE483" s="32"/>
      <c r="DF483" s="32"/>
      <c r="DG483" s="32"/>
      <c r="DH483" s="32"/>
      <c r="DI483" s="32"/>
      <c r="DJ483" s="32"/>
      <c r="DK483" s="32"/>
      <c r="DL483" s="32"/>
      <c r="DM483" s="32"/>
      <c r="DN483" s="32"/>
      <c r="DO483" s="32"/>
      <c r="DP483" s="32"/>
      <c r="DQ483" s="32"/>
      <c r="DR483" s="32"/>
      <c r="DS483" s="32"/>
      <c r="DT483" s="32"/>
      <c r="DU483" s="32"/>
      <c r="DV483" s="32"/>
      <c r="DW483" s="32"/>
      <c r="DX483" s="32"/>
      <c r="DY483" s="32"/>
      <c r="DZ483" s="32"/>
      <c r="EA483" s="32"/>
      <c r="EB483" s="32"/>
      <c r="EC483" s="31"/>
    </row>
    <row r="484"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2"/>
      <c r="CH484" s="31"/>
      <c r="CI484" s="32"/>
      <c r="CJ484" s="31"/>
      <c r="CK484" s="32"/>
      <c r="CL484" s="31"/>
      <c r="CM484" s="32"/>
      <c r="CN484" s="31"/>
      <c r="CO484" s="32"/>
      <c r="CP484" s="32"/>
      <c r="CQ484" s="32"/>
      <c r="CR484" s="32"/>
      <c r="CS484" s="32"/>
      <c r="CT484" s="32"/>
      <c r="CU484" s="32"/>
      <c r="CV484" s="32"/>
      <c r="CW484" s="32"/>
      <c r="CX484" s="32"/>
      <c r="CY484" s="32"/>
      <c r="CZ484" s="32"/>
      <c r="DA484" s="32"/>
      <c r="DB484" s="32"/>
      <c r="DC484" s="32"/>
      <c r="DD484" s="32"/>
      <c r="DE484" s="32"/>
      <c r="DF484" s="32"/>
      <c r="DG484" s="32"/>
      <c r="DH484" s="32"/>
      <c r="DI484" s="32"/>
      <c r="DJ484" s="32"/>
      <c r="DK484" s="32"/>
      <c r="DL484" s="32"/>
      <c r="DM484" s="32"/>
      <c r="DN484" s="32"/>
      <c r="DO484" s="32"/>
      <c r="DP484" s="32"/>
      <c r="DQ484" s="32"/>
      <c r="DR484" s="32"/>
      <c r="DS484" s="32"/>
      <c r="DT484" s="32"/>
      <c r="DU484" s="32"/>
      <c r="DV484" s="32"/>
      <c r="DW484" s="32"/>
      <c r="DX484" s="32"/>
      <c r="DY484" s="32"/>
      <c r="DZ484" s="32"/>
      <c r="EA484" s="32"/>
      <c r="EB484" s="32"/>
      <c r="EC484" s="31"/>
    </row>
    <row r="485"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2"/>
      <c r="CH485" s="31"/>
      <c r="CI485" s="32"/>
      <c r="CJ485" s="31"/>
      <c r="CK485" s="32"/>
      <c r="CL485" s="31"/>
      <c r="CM485" s="32"/>
      <c r="CN485" s="31"/>
      <c r="CO485" s="32"/>
      <c r="CP485" s="32"/>
      <c r="CQ485" s="32"/>
      <c r="CR485" s="32"/>
      <c r="CS485" s="32"/>
      <c r="CT485" s="32"/>
      <c r="CU485" s="32"/>
      <c r="CV485" s="32"/>
      <c r="CW485" s="32"/>
      <c r="CX485" s="32"/>
      <c r="CY485" s="32"/>
      <c r="CZ485" s="32"/>
      <c r="DA485" s="32"/>
      <c r="DB485" s="32"/>
      <c r="DC485" s="32"/>
      <c r="DD485" s="32"/>
      <c r="DE485" s="32"/>
      <c r="DF485" s="32"/>
      <c r="DG485" s="32"/>
      <c r="DH485" s="32"/>
      <c r="DI485" s="32"/>
      <c r="DJ485" s="32"/>
      <c r="DK485" s="32"/>
      <c r="DL485" s="32"/>
      <c r="DM485" s="32"/>
      <c r="DN485" s="32"/>
      <c r="DO485" s="32"/>
      <c r="DP485" s="32"/>
      <c r="DQ485" s="32"/>
      <c r="DR485" s="32"/>
      <c r="DS485" s="32"/>
      <c r="DT485" s="32"/>
      <c r="DU485" s="32"/>
      <c r="DV485" s="32"/>
      <c r="DW485" s="32"/>
      <c r="DX485" s="32"/>
      <c r="DY485" s="32"/>
      <c r="DZ485" s="32"/>
      <c r="EA485" s="32"/>
      <c r="EB485" s="32"/>
      <c r="EC485" s="31"/>
    </row>
    <row r="486"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2"/>
      <c r="CH486" s="31"/>
      <c r="CI486" s="32"/>
      <c r="CJ486" s="31"/>
      <c r="CK486" s="32"/>
      <c r="CL486" s="31"/>
      <c r="CM486" s="32"/>
      <c r="CN486" s="31"/>
      <c r="CO486" s="32"/>
      <c r="CP486" s="32"/>
      <c r="CQ486" s="32"/>
      <c r="CR486" s="32"/>
      <c r="CS486" s="32"/>
      <c r="CT486" s="32"/>
      <c r="CU486" s="32"/>
      <c r="CV486" s="32"/>
      <c r="CW486" s="32"/>
      <c r="CX486" s="32"/>
      <c r="CY486" s="32"/>
      <c r="CZ486" s="32"/>
      <c r="DA486" s="32"/>
      <c r="DB486" s="32"/>
      <c r="DC486" s="32"/>
      <c r="DD486" s="32"/>
      <c r="DE486" s="32"/>
      <c r="DF486" s="32"/>
      <c r="DG486" s="32"/>
      <c r="DH486" s="32"/>
      <c r="DI486" s="32"/>
      <c r="DJ486" s="32"/>
      <c r="DK486" s="32"/>
      <c r="DL486" s="32"/>
      <c r="DM486" s="32"/>
      <c r="DN486" s="32"/>
      <c r="DO486" s="32"/>
      <c r="DP486" s="32"/>
      <c r="DQ486" s="32"/>
      <c r="DR486" s="32"/>
      <c r="DS486" s="32"/>
      <c r="DT486" s="32"/>
      <c r="DU486" s="32"/>
      <c r="DV486" s="32"/>
      <c r="DW486" s="32"/>
      <c r="DX486" s="32"/>
      <c r="DY486" s="32"/>
      <c r="DZ486" s="32"/>
      <c r="EA486" s="32"/>
      <c r="EB486" s="32"/>
      <c r="EC486" s="31"/>
    </row>
    <row r="487"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2"/>
      <c r="CH487" s="31"/>
      <c r="CI487" s="32"/>
      <c r="CJ487" s="31"/>
      <c r="CK487" s="32"/>
      <c r="CL487" s="31"/>
      <c r="CM487" s="32"/>
      <c r="CN487" s="31"/>
      <c r="CO487" s="32"/>
      <c r="CP487" s="32"/>
      <c r="CQ487" s="32"/>
      <c r="CR487" s="32"/>
      <c r="CS487" s="32"/>
      <c r="CT487" s="32"/>
      <c r="CU487" s="32"/>
      <c r="CV487" s="32"/>
      <c r="CW487" s="32"/>
      <c r="CX487" s="32"/>
      <c r="CY487" s="32"/>
      <c r="CZ487" s="32"/>
      <c r="DA487" s="32"/>
      <c r="DB487" s="32"/>
      <c r="DC487" s="32"/>
      <c r="DD487" s="32"/>
      <c r="DE487" s="32"/>
      <c r="DF487" s="32"/>
      <c r="DG487" s="32"/>
      <c r="DH487" s="32"/>
      <c r="DI487" s="32"/>
      <c r="DJ487" s="32"/>
      <c r="DK487" s="32"/>
      <c r="DL487" s="32"/>
      <c r="DM487" s="32"/>
      <c r="DN487" s="32"/>
      <c r="DO487" s="32"/>
      <c r="DP487" s="32"/>
      <c r="DQ487" s="32"/>
      <c r="DR487" s="32"/>
      <c r="DS487" s="32"/>
      <c r="DT487" s="32"/>
      <c r="DU487" s="32"/>
      <c r="DV487" s="32"/>
      <c r="DW487" s="32"/>
      <c r="DX487" s="32"/>
      <c r="DY487" s="32"/>
      <c r="DZ487" s="32"/>
      <c r="EA487" s="32"/>
      <c r="EB487" s="32"/>
      <c r="EC487" s="31"/>
    </row>
    <row r="488"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2"/>
      <c r="CH488" s="31"/>
      <c r="CI488" s="32"/>
      <c r="CJ488" s="31"/>
      <c r="CK488" s="32"/>
      <c r="CL488" s="31"/>
      <c r="CM488" s="32"/>
      <c r="CN488" s="31"/>
      <c r="CO488" s="32"/>
      <c r="CP488" s="32"/>
      <c r="CQ488" s="32"/>
      <c r="CR488" s="32"/>
      <c r="CS488" s="32"/>
      <c r="CT488" s="32"/>
      <c r="CU488" s="32"/>
      <c r="CV488" s="32"/>
      <c r="CW488" s="32"/>
      <c r="CX488" s="32"/>
      <c r="CY488" s="32"/>
      <c r="CZ488" s="32"/>
      <c r="DA488" s="32"/>
      <c r="DB488" s="32"/>
      <c r="DC488" s="32"/>
      <c r="DD488" s="32"/>
      <c r="DE488" s="32"/>
      <c r="DF488" s="32"/>
      <c r="DG488" s="32"/>
      <c r="DH488" s="32"/>
      <c r="DI488" s="32"/>
      <c r="DJ488" s="32"/>
      <c r="DK488" s="32"/>
      <c r="DL488" s="32"/>
      <c r="DM488" s="32"/>
      <c r="DN488" s="32"/>
      <c r="DO488" s="32"/>
      <c r="DP488" s="32"/>
      <c r="DQ488" s="32"/>
      <c r="DR488" s="32"/>
      <c r="DS488" s="32"/>
      <c r="DT488" s="32"/>
      <c r="DU488" s="32"/>
      <c r="DV488" s="32"/>
      <c r="DW488" s="32"/>
      <c r="DX488" s="32"/>
      <c r="DY488" s="32"/>
      <c r="DZ488" s="32"/>
      <c r="EA488" s="32"/>
      <c r="EB488" s="32"/>
      <c r="EC488" s="31"/>
    </row>
    <row r="489"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2"/>
      <c r="CH489" s="31"/>
      <c r="CI489" s="32"/>
      <c r="CJ489" s="31"/>
      <c r="CK489" s="32"/>
      <c r="CL489" s="31"/>
      <c r="CM489" s="32"/>
      <c r="CN489" s="31"/>
      <c r="CO489" s="32"/>
      <c r="CP489" s="32"/>
      <c r="CQ489" s="32"/>
      <c r="CR489" s="32"/>
      <c r="CS489" s="32"/>
      <c r="CT489" s="32"/>
      <c r="CU489" s="32"/>
      <c r="CV489" s="32"/>
      <c r="CW489" s="32"/>
      <c r="CX489" s="32"/>
      <c r="CY489" s="32"/>
      <c r="CZ489" s="32"/>
      <c r="DA489" s="32"/>
      <c r="DB489" s="32"/>
      <c r="DC489" s="32"/>
      <c r="DD489" s="32"/>
      <c r="DE489" s="32"/>
      <c r="DF489" s="32"/>
      <c r="DG489" s="32"/>
      <c r="DH489" s="32"/>
      <c r="DI489" s="32"/>
      <c r="DJ489" s="32"/>
      <c r="DK489" s="32"/>
      <c r="DL489" s="32"/>
      <c r="DM489" s="32"/>
      <c r="DN489" s="32"/>
      <c r="DO489" s="32"/>
      <c r="DP489" s="32"/>
      <c r="DQ489" s="32"/>
      <c r="DR489" s="32"/>
      <c r="DS489" s="32"/>
      <c r="DT489" s="32"/>
      <c r="DU489" s="32"/>
      <c r="DV489" s="32"/>
      <c r="DW489" s="32"/>
      <c r="DX489" s="32"/>
      <c r="DY489" s="32"/>
      <c r="DZ489" s="32"/>
      <c r="EA489" s="32"/>
      <c r="EB489" s="32"/>
      <c r="EC489" s="31"/>
    </row>
    <row r="490"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2"/>
      <c r="CH490" s="31"/>
      <c r="CI490" s="32"/>
      <c r="CJ490" s="31"/>
      <c r="CK490" s="32"/>
      <c r="CL490" s="31"/>
      <c r="CM490" s="32"/>
      <c r="CN490" s="31"/>
      <c r="CO490" s="32"/>
      <c r="CP490" s="32"/>
      <c r="CQ490" s="32"/>
      <c r="CR490" s="32"/>
      <c r="CS490" s="32"/>
      <c r="CT490" s="32"/>
      <c r="CU490" s="32"/>
      <c r="CV490" s="32"/>
      <c r="CW490" s="32"/>
      <c r="CX490" s="32"/>
      <c r="CY490" s="32"/>
      <c r="CZ490" s="32"/>
      <c r="DA490" s="32"/>
      <c r="DB490" s="32"/>
      <c r="DC490" s="32"/>
      <c r="DD490" s="32"/>
      <c r="DE490" s="32"/>
      <c r="DF490" s="32"/>
      <c r="DG490" s="32"/>
      <c r="DH490" s="32"/>
      <c r="DI490" s="32"/>
      <c r="DJ490" s="32"/>
      <c r="DK490" s="32"/>
      <c r="DL490" s="32"/>
      <c r="DM490" s="32"/>
      <c r="DN490" s="32"/>
      <c r="DO490" s="32"/>
      <c r="DP490" s="32"/>
      <c r="DQ490" s="32"/>
      <c r="DR490" s="32"/>
      <c r="DS490" s="32"/>
      <c r="DT490" s="32"/>
      <c r="DU490" s="32"/>
      <c r="DV490" s="32"/>
      <c r="DW490" s="32"/>
      <c r="DX490" s="32"/>
      <c r="DY490" s="32"/>
      <c r="DZ490" s="32"/>
      <c r="EA490" s="32"/>
      <c r="EB490" s="32"/>
      <c r="EC490" s="31"/>
    </row>
    <row r="491"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2"/>
      <c r="CH491" s="31"/>
      <c r="CI491" s="32"/>
      <c r="CJ491" s="31"/>
      <c r="CK491" s="32"/>
      <c r="CL491" s="31"/>
      <c r="CM491" s="32"/>
      <c r="CN491" s="31"/>
      <c r="CO491" s="32"/>
      <c r="CP491" s="32"/>
      <c r="CQ491" s="32"/>
      <c r="CR491" s="32"/>
      <c r="CS491" s="32"/>
      <c r="CT491" s="32"/>
      <c r="CU491" s="32"/>
      <c r="CV491" s="32"/>
      <c r="CW491" s="32"/>
      <c r="CX491" s="32"/>
      <c r="CY491" s="32"/>
      <c r="CZ491" s="32"/>
      <c r="DA491" s="32"/>
      <c r="DB491" s="32"/>
      <c r="DC491" s="32"/>
      <c r="DD491" s="32"/>
      <c r="DE491" s="32"/>
      <c r="DF491" s="32"/>
      <c r="DG491" s="32"/>
      <c r="DH491" s="32"/>
      <c r="DI491" s="32"/>
      <c r="DJ491" s="32"/>
      <c r="DK491" s="32"/>
      <c r="DL491" s="32"/>
      <c r="DM491" s="32"/>
      <c r="DN491" s="32"/>
      <c r="DO491" s="32"/>
      <c r="DP491" s="32"/>
      <c r="DQ491" s="32"/>
      <c r="DR491" s="32"/>
      <c r="DS491" s="32"/>
      <c r="DT491" s="32"/>
      <c r="DU491" s="32"/>
      <c r="DV491" s="32"/>
      <c r="DW491" s="32"/>
      <c r="DX491" s="32"/>
      <c r="DY491" s="32"/>
      <c r="DZ491" s="32"/>
      <c r="EA491" s="32"/>
      <c r="EB491" s="32"/>
      <c r="EC491" s="31"/>
    </row>
    <row r="492"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2"/>
      <c r="CH492" s="31"/>
      <c r="CI492" s="32"/>
      <c r="CJ492" s="31"/>
      <c r="CK492" s="32"/>
      <c r="CL492" s="31"/>
      <c r="CM492" s="32"/>
      <c r="CN492" s="31"/>
      <c r="CO492" s="32"/>
      <c r="CP492" s="32"/>
      <c r="CQ492" s="32"/>
      <c r="CR492" s="32"/>
      <c r="CS492" s="32"/>
      <c r="CT492" s="32"/>
      <c r="CU492" s="32"/>
      <c r="CV492" s="32"/>
      <c r="CW492" s="32"/>
      <c r="CX492" s="32"/>
      <c r="CY492" s="32"/>
      <c r="CZ492" s="32"/>
      <c r="DA492" s="32"/>
      <c r="DB492" s="32"/>
      <c r="DC492" s="32"/>
      <c r="DD492" s="32"/>
      <c r="DE492" s="32"/>
      <c r="DF492" s="32"/>
      <c r="DG492" s="32"/>
      <c r="DH492" s="32"/>
      <c r="DI492" s="32"/>
      <c r="DJ492" s="32"/>
      <c r="DK492" s="32"/>
      <c r="DL492" s="32"/>
      <c r="DM492" s="32"/>
      <c r="DN492" s="32"/>
      <c r="DO492" s="32"/>
      <c r="DP492" s="32"/>
      <c r="DQ492" s="32"/>
      <c r="DR492" s="32"/>
      <c r="DS492" s="32"/>
      <c r="DT492" s="32"/>
      <c r="DU492" s="32"/>
      <c r="DV492" s="32"/>
      <c r="DW492" s="32"/>
      <c r="DX492" s="32"/>
      <c r="DY492" s="32"/>
      <c r="DZ492" s="32"/>
      <c r="EA492" s="32"/>
      <c r="EB492" s="32"/>
      <c r="EC492" s="31"/>
    </row>
    <row r="493"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2"/>
      <c r="CH493" s="31"/>
      <c r="CI493" s="32"/>
      <c r="CJ493" s="31"/>
      <c r="CK493" s="32"/>
      <c r="CL493" s="31"/>
      <c r="CM493" s="32"/>
      <c r="CN493" s="31"/>
      <c r="CO493" s="32"/>
      <c r="CP493" s="32"/>
      <c r="CQ493" s="32"/>
      <c r="CR493" s="32"/>
      <c r="CS493" s="32"/>
      <c r="CT493" s="32"/>
      <c r="CU493" s="32"/>
      <c r="CV493" s="32"/>
      <c r="CW493" s="32"/>
      <c r="CX493" s="32"/>
      <c r="CY493" s="32"/>
      <c r="CZ493" s="32"/>
      <c r="DA493" s="32"/>
      <c r="DB493" s="32"/>
      <c r="DC493" s="32"/>
      <c r="DD493" s="32"/>
      <c r="DE493" s="32"/>
      <c r="DF493" s="32"/>
      <c r="DG493" s="32"/>
      <c r="DH493" s="32"/>
      <c r="DI493" s="32"/>
      <c r="DJ493" s="32"/>
      <c r="DK493" s="32"/>
      <c r="DL493" s="32"/>
      <c r="DM493" s="32"/>
      <c r="DN493" s="32"/>
      <c r="DO493" s="32"/>
      <c r="DP493" s="32"/>
      <c r="DQ493" s="32"/>
      <c r="DR493" s="32"/>
      <c r="DS493" s="32"/>
      <c r="DT493" s="32"/>
      <c r="DU493" s="32"/>
      <c r="DV493" s="32"/>
      <c r="DW493" s="32"/>
      <c r="DX493" s="32"/>
      <c r="DY493" s="32"/>
      <c r="DZ493" s="32"/>
      <c r="EA493" s="32"/>
      <c r="EB493" s="32"/>
      <c r="EC493" s="31"/>
    </row>
    <row r="494"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2"/>
      <c r="CH494" s="31"/>
      <c r="CI494" s="32"/>
      <c r="CJ494" s="31"/>
      <c r="CK494" s="32"/>
      <c r="CL494" s="31"/>
      <c r="CM494" s="32"/>
      <c r="CN494" s="31"/>
      <c r="CO494" s="32"/>
      <c r="CP494" s="32"/>
      <c r="CQ494" s="32"/>
      <c r="CR494" s="32"/>
      <c r="CS494" s="32"/>
      <c r="CT494" s="32"/>
      <c r="CU494" s="32"/>
      <c r="CV494" s="32"/>
      <c r="CW494" s="32"/>
      <c r="CX494" s="32"/>
      <c r="CY494" s="32"/>
      <c r="CZ494" s="32"/>
      <c r="DA494" s="32"/>
      <c r="DB494" s="32"/>
      <c r="DC494" s="32"/>
      <c r="DD494" s="32"/>
      <c r="DE494" s="32"/>
      <c r="DF494" s="32"/>
      <c r="DG494" s="32"/>
      <c r="DH494" s="32"/>
      <c r="DI494" s="32"/>
      <c r="DJ494" s="32"/>
      <c r="DK494" s="32"/>
      <c r="DL494" s="32"/>
      <c r="DM494" s="32"/>
      <c r="DN494" s="32"/>
      <c r="DO494" s="32"/>
      <c r="DP494" s="32"/>
      <c r="DQ494" s="32"/>
      <c r="DR494" s="32"/>
      <c r="DS494" s="32"/>
      <c r="DT494" s="32"/>
      <c r="DU494" s="32"/>
      <c r="DV494" s="32"/>
      <c r="DW494" s="32"/>
      <c r="DX494" s="32"/>
      <c r="DY494" s="32"/>
      <c r="DZ494" s="32"/>
      <c r="EA494" s="32"/>
      <c r="EB494" s="32"/>
      <c r="EC494" s="31"/>
    </row>
    <row r="495"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2"/>
      <c r="CH495" s="31"/>
      <c r="CI495" s="32"/>
      <c r="CJ495" s="31"/>
      <c r="CK495" s="32"/>
      <c r="CL495" s="31"/>
      <c r="CM495" s="32"/>
      <c r="CN495" s="31"/>
      <c r="CO495" s="32"/>
      <c r="CP495" s="32"/>
      <c r="CQ495" s="32"/>
      <c r="CR495" s="32"/>
      <c r="CS495" s="32"/>
      <c r="CT495" s="32"/>
      <c r="CU495" s="32"/>
      <c r="CV495" s="32"/>
      <c r="CW495" s="32"/>
      <c r="CX495" s="32"/>
      <c r="CY495" s="32"/>
      <c r="CZ495" s="32"/>
      <c r="DA495" s="32"/>
      <c r="DB495" s="32"/>
      <c r="DC495" s="32"/>
      <c r="DD495" s="32"/>
      <c r="DE495" s="32"/>
      <c r="DF495" s="32"/>
      <c r="DG495" s="32"/>
      <c r="DH495" s="32"/>
      <c r="DI495" s="32"/>
      <c r="DJ495" s="32"/>
      <c r="DK495" s="32"/>
      <c r="DL495" s="32"/>
      <c r="DM495" s="32"/>
      <c r="DN495" s="32"/>
      <c r="DO495" s="32"/>
      <c r="DP495" s="32"/>
      <c r="DQ495" s="32"/>
      <c r="DR495" s="32"/>
      <c r="DS495" s="32"/>
      <c r="DT495" s="32"/>
      <c r="DU495" s="32"/>
      <c r="DV495" s="32"/>
      <c r="DW495" s="32"/>
      <c r="DX495" s="32"/>
      <c r="DY495" s="32"/>
      <c r="DZ495" s="32"/>
      <c r="EA495" s="32"/>
      <c r="EB495" s="32"/>
      <c r="EC495" s="31"/>
    </row>
    <row r="496"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2"/>
      <c r="CH496" s="31"/>
      <c r="CI496" s="32"/>
      <c r="CJ496" s="31"/>
      <c r="CK496" s="32"/>
      <c r="CL496" s="31"/>
      <c r="CM496" s="32"/>
      <c r="CN496" s="31"/>
      <c r="CO496" s="32"/>
      <c r="CP496" s="32"/>
      <c r="CQ496" s="32"/>
      <c r="CR496" s="32"/>
      <c r="CS496" s="32"/>
      <c r="CT496" s="32"/>
      <c r="CU496" s="32"/>
      <c r="CV496" s="32"/>
      <c r="CW496" s="32"/>
      <c r="CX496" s="32"/>
      <c r="CY496" s="32"/>
      <c r="CZ496" s="32"/>
      <c r="DA496" s="32"/>
      <c r="DB496" s="32"/>
      <c r="DC496" s="32"/>
      <c r="DD496" s="32"/>
      <c r="DE496" s="32"/>
      <c r="DF496" s="32"/>
      <c r="DG496" s="32"/>
      <c r="DH496" s="32"/>
      <c r="DI496" s="32"/>
      <c r="DJ496" s="32"/>
      <c r="DK496" s="32"/>
      <c r="DL496" s="32"/>
      <c r="DM496" s="32"/>
      <c r="DN496" s="32"/>
      <c r="DO496" s="32"/>
      <c r="DP496" s="32"/>
      <c r="DQ496" s="32"/>
      <c r="DR496" s="32"/>
      <c r="DS496" s="32"/>
      <c r="DT496" s="32"/>
      <c r="DU496" s="32"/>
      <c r="DV496" s="32"/>
      <c r="DW496" s="32"/>
      <c r="DX496" s="32"/>
      <c r="DY496" s="32"/>
      <c r="DZ496" s="32"/>
      <c r="EA496" s="32"/>
      <c r="EB496" s="32"/>
      <c r="EC496" s="31"/>
    </row>
    <row r="497"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2"/>
      <c r="CH497" s="31"/>
      <c r="CI497" s="32"/>
      <c r="CJ497" s="31"/>
      <c r="CK497" s="32"/>
      <c r="CL497" s="31"/>
      <c r="CM497" s="32"/>
      <c r="CN497" s="31"/>
      <c r="CO497" s="32"/>
      <c r="CP497" s="32"/>
      <c r="CQ497" s="32"/>
      <c r="CR497" s="32"/>
      <c r="CS497" s="32"/>
      <c r="CT497" s="32"/>
      <c r="CU497" s="32"/>
      <c r="CV497" s="32"/>
      <c r="CW497" s="32"/>
      <c r="CX497" s="32"/>
      <c r="CY497" s="32"/>
      <c r="CZ497" s="32"/>
      <c r="DA497" s="32"/>
      <c r="DB497" s="32"/>
      <c r="DC497" s="32"/>
      <c r="DD497" s="32"/>
      <c r="DE497" s="32"/>
      <c r="DF497" s="32"/>
      <c r="DG497" s="32"/>
      <c r="DH497" s="32"/>
      <c r="DI497" s="32"/>
      <c r="DJ497" s="32"/>
      <c r="DK497" s="32"/>
      <c r="DL497" s="32"/>
      <c r="DM497" s="32"/>
      <c r="DN497" s="32"/>
      <c r="DO497" s="32"/>
      <c r="DP497" s="32"/>
      <c r="DQ497" s="32"/>
      <c r="DR497" s="32"/>
      <c r="DS497" s="32"/>
      <c r="DT497" s="32"/>
      <c r="DU497" s="32"/>
      <c r="DV497" s="32"/>
      <c r="DW497" s="32"/>
      <c r="DX497" s="32"/>
      <c r="DY497" s="32"/>
      <c r="DZ497" s="32"/>
      <c r="EA497" s="32"/>
      <c r="EB497" s="32"/>
      <c r="EC497" s="31"/>
    </row>
    <row r="498"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2"/>
      <c r="CH498" s="31"/>
      <c r="CI498" s="32"/>
      <c r="CJ498" s="31"/>
      <c r="CK498" s="32"/>
      <c r="CL498" s="31"/>
      <c r="CM498" s="32"/>
      <c r="CN498" s="31"/>
      <c r="CO498" s="32"/>
      <c r="CP498" s="32"/>
      <c r="CQ498" s="32"/>
      <c r="CR498" s="32"/>
      <c r="CS498" s="32"/>
      <c r="CT498" s="32"/>
      <c r="CU498" s="32"/>
      <c r="CV498" s="32"/>
      <c r="CW498" s="32"/>
      <c r="CX498" s="32"/>
      <c r="CY498" s="32"/>
      <c r="CZ498" s="32"/>
      <c r="DA498" s="32"/>
      <c r="DB498" s="32"/>
      <c r="DC498" s="32"/>
      <c r="DD498" s="32"/>
      <c r="DE498" s="32"/>
      <c r="DF498" s="32"/>
      <c r="DG498" s="32"/>
      <c r="DH498" s="32"/>
      <c r="DI498" s="32"/>
      <c r="DJ498" s="32"/>
      <c r="DK498" s="32"/>
      <c r="DL498" s="32"/>
      <c r="DM498" s="32"/>
      <c r="DN498" s="32"/>
      <c r="DO498" s="32"/>
      <c r="DP498" s="32"/>
      <c r="DQ498" s="32"/>
      <c r="DR498" s="32"/>
      <c r="DS498" s="32"/>
      <c r="DT498" s="32"/>
      <c r="DU498" s="32"/>
      <c r="DV498" s="32"/>
      <c r="DW498" s="32"/>
      <c r="DX498" s="32"/>
      <c r="DY498" s="32"/>
      <c r="DZ498" s="32"/>
      <c r="EA498" s="32"/>
      <c r="EB498" s="32"/>
      <c r="EC498" s="31"/>
    </row>
    <row r="499"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2"/>
      <c r="CH499" s="31"/>
      <c r="CI499" s="32"/>
      <c r="CJ499" s="31"/>
      <c r="CK499" s="32"/>
      <c r="CL499" s="31"/>
      <c r="CM499" s="32"/>
      <c r="CN499" s="31"/>
      <c r="CO499" s="32"/>
      <c r="CP499" s="32"/>
      <c r="CQ499" s="32"/>
      <c r="CR499" s="32"/>
      <c r="CS499" s="32"/>
      <c r="CT499" s="32"/>
      <c r="CU499" s="32"/>
      <c r="CV499" s="32"/>
      <c r="CW499" s="32"/>
      <c r="CX499" s="32"/>
      <c r="CY499" s="32"/>
      <c r="CZ499" s="32"/>
      <c r="DA499" s="32"/>
      <c r="DB499" s="32"/>
      <c r="DC499" s="32"/>
      <c r="DD499" s="32"/>
      <c r="DE499" s="32"/>
      <c r="DF499" s="32"/>
      <c r="DG499" s="32"/>
      <c r="DH499" s="32"/>
      <c r="DI499" s="32"/>
      <c r="DJ499" s="32"/>
      <c r="DK499" s="32"/>
      <c r="DL499" s="32"/>
      <c r="DM499" s="32"/>
      <c r="DN499" s="32"/>
      <c r="DO499" s="32"/>
      <c r="DP499" s="32"/>
      <c r="DQ499" s="32"/>
      <c r="DR499" s="32"/>
      <c r="DS499" s="32"/>
      <c r="DT499" s="32"/>
      <c r="DU499" s="32"/>
      <c r="DV499" s="32"/>
      <c r="DW499" s="32"/>
      <c r="DX499" s="32"/>
      <c r="DY499" s="32"/>
      <c r="DZ499" s="32"/>
      <c r="EA499" s="32"/>
      <c r="EB499" s="32"/>
      <c r="EC499" s="31"/>
    </row>
    <row r="500"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2"/>
      <c r="CH500" s="31"/>
      <c r="CI500" s="32"/>
      <c r="CJ500" s="31"/>
      <c r="CK500" s="32"/>
      <c r="CL500" s="31"/>
      <c r="CM500" s="32"/>
      <c r="CN500" s="31"/>
      <c r="CO500" s="32"/>
      <c r="CP500" s="32"/>
      <c r="CQ500" s="32"/>
      <c r="CR500" s="32"/>
      <c r="CS500" s="32"/>
      <c r="CT500" s="32"/>
      <c r="CU500" s="32"/>
      <c r="CV500" s="32"/>
      <c r="CW500" s="32"/>
      <c r="CX500" s="32"/>
      <c r="CY500" s="32"/>
      <c r="CZ500" s="32"/>
      <c r="DA500" s="32"/>
      <c r="DB500" s="32"/>
      <c r="DC500" s="32"/>
      <c r="DD500" s="32"/>
      <c r="DE500" s="32"/>
      <c r="DF500" s="32"/>
      <c r="DG500" s="32"/>
      <c r="DH500" s="32"/>
      <c r="DI500" s="32"/>
      <c r="DJ500" s="32"/>
      <c r="DK500" s="32"/>
      <c r="DL500" s="32"/>
      <c r="DM500" s="32"/>
      <c r="DN500" s="32"/>
      <c r="DO500" s="32"/>
      <c r="DP500" s="32"/>
      <c r="DQ500" s="32"/>
      <c r="DR500" s="32"/>
      <c r="DS500" s="32"/>
      <c r="DT500" s="32"/>
      <c r="DU500" s="32"/>
      <c r="DV500" s="32"/>
      <c r="DW500" s="32"/>
      <c r="DX500" s="32"/>
      <c r="DY500" s="32"/>
      <c r="DZ500" s="32"/>
      <c r="EA500" s="32"/>
      <c r="EB500" s="32"/>
      <c r="EC500" s="31"/>
    </row>
    <row r="501"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2"/>
      <c r="CH501" s="31"/>
      <c r="CI501" s="32"/>
      <c r="CJ501" s="31"/>
      <c r="CK501" s="32"/>
      <c r="CL501" s="31"/>
      <c r="CM501" s="32"/>
      <c r="CN501" s="31"/>
      <c r="CO501" s="32"/>
      <c r="CP501" s="32"/>
      <c r="CQ501" s="32"/>
      <c r="CR501" s="32"/>
      <c r="CS501" s="32"/>
      <c r="CT501" s="32"/>
      <c r="CU501" s="32"/>
      <c r="CV501" s="32"/>
      <c r="CW501" s="32"/>
      <c r="CX501" s="32"/>
      <c r="CY501" s="32"/>
      <c r="CZ501" s="32"/>
      <c r="DA501" s="32"/>
      <c r="DB501" s="32"/>
      <c r="DC501" s="32"/>
      <c r="DD501" s="32"/>
      <c r="DE501" s="32"/>
      <c r="DF501" s="32"/>
      <c r="DG501" s="32"/>
      <c r="DH501" s="32"/>
      <c r="DI501" s="32"/>
      <c r="DJ501" s="32"/>
      <c r="DK501" s="32"/>
      <c r="DL501" s="32"/>
      <c r="DM501" s="32"/>
      <c r="DN501" s="32"/>
      <c r="DO501" s="32"/>
      <c r="DP501" s="32"/>
      <c r="DQ501" s="32"/>
      <c r="DR501" s="32"/>
      <c r="DS501" s="32"/>
      <c r="DT501" s="32"/>
      <c r="DU501" s="32"/>
      <c r="DV501" s="32"/>
      <c r="DW501" s="32"/>
      <c r="DX501" s="32"/>
      <c r="DY501" s="32"/>
      <c r="DZ501" s="32"/>
      <c r="EA501" s="32"/>
      <c r="EB501" s="32"/>
      <c r="EC501" s="31"/>
    </row>
    <row r="502"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2"/>
      <c r="CH502" s="31"/>
      <c r="CI502" s="32"/>
      <c r="CJ502" s="31"/>
      <c r="CK502" s="32"/>
      <c r="CL502" s="31"/>
      <c r="CM502" s="32"/>
      <c r="CN502" s="31"/>
      <c r="CO502" s="32"/>
      <c r="CP502" s="32"/>
      <c r="CQ502" s="32"/>
      <c r="CR502" s="32"/>
      <c r="CS502" s="32"/>
      <c r="CT502" s="32"/>
      <c r="CU502" s="32"/>
      <c r="CV502" s="32"/>
      <c r="CW502" s="32"/>
      <c r="CX502" s="32"/>
      <c r="CY502" s="32"/>
      <c r="CZ502" s="32"/>
      <c r="DA502" s="32"/>
      <c r="DB502" s="32"/>
      <c r="DC502" s="32"/>
      <c r="DD502" s="32"/>
      <c r="DE502" s="32"/>
      <c r="DF502" s="32"/>
      <c r="DG502" s="32"/>
      <c r="DH502" s="32"/>
      <c r="DI502" s="32"/>
      <c r="DJ502" s="32"/>
      <c r="DK502" s="32"/>
      <c r="DL502" s="32"/>
      <c r="DM502" s="32"/>
      <c r="DN502" s="32"/>
      <c r="DO502" s="32"/>
      <c r="DP502" s="32"/>
      <c r="DQ502" s="32"/>
      <c r="DR502" s="32"/>
      <c r="DS502" s="32"/>
      <c r="DT502" s="32"/>
      <c r="DU502" s="32"/>
      <c r="DV502" s="32"/>
      <c r="DW502" s="32"/>
      <c r="DX502" s="32"/>
      <c r="DY502" s="32"/>
      <c r="DZ502" s="32"/>
      <c r="EA502" s="32"/>
      <c r="EB502" s="32"/>
      <c r="EC502" s="31"/>
    </row>
    <row r="503"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2"/>
      <c r="CH503" s="31"/>
      <c r="CI503" s="32"/>
      <c r="CJ503" s="31"/>
      <c r="CK503" s="32"/>
      <c r="CL503" s="31"/>
      <c r="CM503" s="32"/>
      <c r="CN503" s="31"/>
      <c r="CO503" s="32"/>
      <c r="CP503" s="32"/>
      <c r="CQ503" s="32"/>
      <c r="CR503" s="32"/>
      <c r="CS503" s="32"/>
      <c r="CT503" s="32"/>
      <c r="CU503" s="32"/>
      <c r="CV503" s="32"/>
      <c r="CW503" s="32"/>
      <c r="CX503" s="32"/>
      <c r="CY503" s="32"/>
      <c r="CZ503" s="32"/>
      <c r="DA503" s="32"/>
      <c r="DB503" s="32"/>
      <c r="DC503" s="32"/>
      <c r="DD503" s="32"/>
      <c r="DE503" s="32"/>
      <c r="DF503" s="32"/>
      <c r="DG503" s="32"/>
      <c r="DH503" s="32"/>
      <c r="DI503" s="32"/>
      <c r="DJ503" s="32"/>
      <c r="DK503" s="32"/>
      <c r="DL503" s="32"/>
      <c r="DM503" s="32"/>
      <c r="DN503" s="32"/>
      <c r="DO503" s="32"/>
      <c r="DP503" s="32"/>
      <c r="DQ503" s="32"/>
      <c r="DR503" s="32"/>
      <c r="DS503" s="32"/>
      <c r="DT503" s="32"/>
      <c r="DU503" s="32"/>
      <c r="DV503" s="32"/>
      <c r="DW503" s="32"/>
      <c r="DX503" s="32"/>
      <c r="DY503" s="32"/>
      <c r="DZ503" s="32"/>
      <c r="EA503" s="32"/>
      <c r="EB503" s="32"/>
      <c r="EC503" s="31"/>
    </row>
    <row r="504"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2"/>
      <c r="CH504" s="31"/>
      <c r="CI504" s="32"/>
      <c r="CJ504" s="31"/>
      <c r="CK504" s="32"/>
      <c r="CL504" s="31"/>
      <c r="CM504" s="32"/>
      <c r="CN504" s="31"/>
      <c r="CO504" s="32"/>
      <c r="CP504" s="32"/>
      <c r="CQ504" s="32"/>
      <c r="CR504" s="32"/>
      <c r="CS504" s="32"/>
      <c r="CT504" s="32"/>
      <c r="CU504" s="32"/>
      <c r="CV504" s="32"/>
      <c r="CW504" s="32"/>
      <c r="CX504" s="32"/>
      <c r="CY504" s="32"/>
      <c r="CZ504" s="32"/>
      <c r="DA504" s="32"/>
      <c r="DB504" s="32"/>
      <c r="DC504" s="32"/>
      <c r="DD504" s="32"/>
      <c r="DE504" s="32"/>
      <c r="DF504" s="32"/>
      <c r="DG504" s="32"/>
      <c r="DH504" s="32"/>
      <c r="DI504" s="32"/>
      <c r="DJ504" s="32"/>
      <c r="DK504" s="32"/>
      <c r="DL504" s="32"/>
      <c r="DM504" s="32"/>
      <c r="DN504" s="32"/>
      <c r="DO504" s="32"/>
      <c r="DP504" s="32"/>
      <c r="DQ504" s="32"/>
      <c r="DR504" s="32"/>
      <c r="DS504" s="32"/>
      <c r="DT504" s="32"/>
      <c r="DU504" s="32"/>
      <c r="DV504" s="32"/>
      <c r="DW504" s="32"/>
      <c r="DX504" s="32"/>
      <c r="DY504" s="32"/>
      <c r="DZ504" s="32"/>
      <c r="EA504" s="32"/>
      <c r="EB504" s="32"/>
      <c r="EC504" s="31"/>
    </row>
    <row r="505"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2"/>
      <c r="CH505" s="31"/>
      <c r="CI505" s="32"/>
      <c r="CJ505" s="31"/>
      <c r="CK505" s="32"/>
      <c r="CL505" s="31"/>
      <c r="CM505" s="32"/>
      <c r="CN505" s="31"/>
      <c r="CO505" s="32"/>
      <c r="CP505" s="32"/>
      <c r="CQ505" s="32"/>
      <c r="CR505" s="32"/>
      <c r="CS505" s="32"/>
      <c r="CT505" s="32"/>
      <c r="CU505" s="32"/>
      <c r="CV505" s="32"/>
      <c r="CW505" s="32"/>
      <c r="CX505" s="32"/>
      <c r="CY505" s="32"/>
      <c r="CZ505" s="32"/>
      <c r="DA505" s="32"/>
      <c r="DB505" s="32"/>
      <c r="DC505" s="32"/>
      <c r="DD505" s="32"/>
      <c r="DE505" s="32"/>
      <c r="DF505" s="32"/>
      <c r="DG505" s="32"/>
      <c r="DH505" s="32"/>
      <c r="DI505" s="32"/>
      <c r="DJ505" s="32"/>
      <c r="DK505" s="32"/>
      <c r="DL505" s="32"/>
      <c r="DM505" s="32"/>
      <c r="DN505" s="32"/>
      <c r="DO505" s="32"/>
      <c r="DP505" s="32"/>
      <c r="DQ505" s="32"/>
      <c r="DR505" s="32"/>
      <c r="DS505" s="32"/>
      <c r="DT505" s="32"/>
      <c r="DU505" s="32"/>
      <c r="DV505" s="32"/>
      <c r="DW505" s="32"/>
      <c r="DX505" s="32"/>
      <c r="DY505" s="32"/>
      <c r="DZ505" s="32"/>
      <c r="EA505" s="32"/>
      <c r="EB505" s="32"/>
      <c r="EC505" s="31"/>
    </row>
    <row r="506"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2"/>
      <c r="CH506" s="31"/>
      <c r="CI506" s="32"/>
      <c r="CJ506" s="31"/>
      <c r="CK506" s="32"/>
      <c r="CL506" s="31"/>
      <c r="CM506" s="32"/>
      <c r="CN506" s="31"/>
      <c r="CO506" s="32"/>
      <c r="CP506" s="32"/>
      <c r="CQ506" s="32"/>
      <c r="CR506" s="32"/>
      <c r="CS506" s="32"/>
      <c r="CT506" s="32"/>
      <c r="CU506" s="32"/>
      <c r="CV506" s="32"/>
      <c r="CW506" s="32"/>
      <c r="CX506" s="32"/>
      <c r="CY506" s="32"/>
      <c r="CZ506" s="32"/>
      <c r="DA506" s="32"/>
      <c r="DB506" s="32"/>
      <c r="DC506" s="32"/>
      <c r="DD506" s="32"/>
      <c r="DE506" s="32"/>
      <c r="DF506" s="32"/>
      <c r="DG506" s="32"/>
      <c r="DH506" s="32"/>
      <c r="DI506" s="32"/>
      <c r="DJ506" s="32"/>
      <c r="DK506" s="32"/>
      <c r="DL506" s="32"/>
      <c r="DM506" s="32"/>
      <c r="DN506" s="32"/>
      <c r="DO506" s="32"/>
      <c r="DP506" s="32"/>
      <c r="DQ506" s="32"/>
      <c r="DR506" s="32"/>
      <c r="DS506" s="32"/>
      <c r="DT506" s="32"/>
      <c r="DU506" s="32"/>
      <c r="DV506" s="32"/>
      <c r="DW506" s="32"/>
      <c r="DX506" s="32"/>
      <c r="DY506" s="32"/>
      <c r="DZ506" s="32"/>
      <c r="EA506" s="32"/>
      <c r="EB506" s="32"/>
      <c r="EC506" s="31"/>
    </row>
    <row r="507"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2"/>
      <c r="CH507" s="31"/>
      <c r="CI507" s="32"/>
      <c r="CJ507" s="31"/>
      <c r="CK507" s="32"/>
      <c r="CL507" s="31"/>
      <c r="CM507" s="32"/>
      <c r="CN507" s="31"/>
      <c r="CO507" s="32"/>
      <c r="CP507" s="32"/>
      <c r="CQ507" s="32"/>
      <c r="CR507" s="32"/>
      <c r="CS507" s="32"/>
      <c r="CT507" s="32"/>
      <c r="CU507" s="32"/>
      <c r="CV507" s="32"/>
      <c r="CW507" s="32"/>
      <c r="CX507" s="32"/>
      <c r="CY507" s="32"/>
      <c r="CZ507" s="32"/>
      <c r="DA507" s="32"/>
      <c r="DB507" s="32"/>
      <c r="DC507" s="32"/>
      <c r="DD507" s="32"/>
      <c r="DE507" s="32"/>
      <c r="DF507" s="32"/>
      <c r="DG507" s="32"/>
      <c r="DH507" s="32"/>
      <c r="DI507" s="32"/>
      <c r="DJ507" s="32"/>
      <c r="DK507" s="32"/>
      <c r="DL507" s="32"/>
      <c r="DM507" s="32"/>
      <c r="DN507" s="32"/>
      <c r="DO507" s="32"/>
      <c r="DP507" s="32"/>
      <c r="DQ507" s="32"/>
      <c r="DR507" s="32"/>
      <c r="DS507" s="32"/>
      <c r="DT507" s="32"/>
      <c r="DU507" s="32"/>
      <c r="DV507" s="32"/>
      <c r="DW507" s="32"/>
      <c r="DX507" s="32"/>
      <c r="DY507" s="32"/>
      <c r="DZ507" s="32"/>
      <c r="EA507" s="32"/>
      <c r="EB507" s="32"/>
      <c r="EC507" s="31"/>
    </row>
    <row r="508"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2"/>
      <c r="CH508" s="31"/>
      <c r="CI508" s="32"/>
      <c r="CJ508" s="31"/>
      <c r="CK508" s="32"/>
      <c r="CL508" s="31"/>
      <c r="CM508" s="32"/>
      <c r="CN508" s="31"/>
      <c r="CO508" s="32"/>
      <c r="CP508" s="32"/>
      <c r="CQ508" s="32"/>
      <c r="CR508" s="32"/>
      <c r="CS508" s="32"/>
      <c r="CT508" s="32"/>
      <c r="CU508" s="32"/>
      <c r="CV508" s="32"/>
      <c r="CW508" s="32"/>
      <c r="CX508" s="32"/>
      <c r="CY508" s="32"/>
      <c r="CZ508" s="32"/>
      <c r="DA508" s="32"/>
      <c r="DB508" s="32"/>
      <c r="DC508" s="32"/>
      <c r="DD508" s="32"/>
      <c r="DE508" s="32"/>
      <c r="DF508" s="32"/>
      <c r="DG508" s="32"/>
      <c r="DH508" s="32"/>
      <c r="DI508" s="32"/>
      <c r="DJ508" s="32"/>
      <c r="DK508" s="32"/>
      <c r="DL508" s="32"/>
      <c r="DM508" s="32"/>
      <c r="DN508" s="32"/>
      <c r="DO508" s="32"/>
      <c r="DP508" s="32"/>
      <c r="DQ508" s="32"/>
      <c r="DR508" s="32"/>
      <c r="DS508" s="32"/>
      <c r="DT508" s="32"/>
      <c r="DU508" s="32"/>
      <c r="DV508" s="32"/>
      <c r="DW508" s="32"/>
      <c r="DX508" s="32"/>
      <c r="DY508" s="32"/>
      <c r="DZ508" s="32"/>
      <c r="EA508" s="32"/>
      <c r="EB508" s="32"/>
      <c r="EC508" s="31"/>
    </row>
    <row r="509"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2"/>
      <c r="CH509" s="31"/>
      <c r="CI509" s="32"/>
      <c r="CJ509" s="31"/>
      <c r="CK509" s="32"/>
      <c r="CL509" s="31"/>
      <c r="CM509" s="32"/>
      <c r="CN509" s="31"/>
      <c r="CO509" s="32"/>
      <c r="CP509" s="32"/>
      <c r="CQ509" s="32"/>
      <c r="CR509" s="32"/>
      <c r="CS509" s="32"/>
      <c r="CT509" s="32"/>
      <c r="CU509" s="32"/>
      <c r="CV509" s="32"/>
      <c r="CW509" s="32"/>
      <c r="CX509" s="32"/>
      <c r="CY509" s="32"/>
      <c r="CZ509" s="32"/>
      <c r="DA509" s="32"/>
      <c r="DB509" s="32"/>
      <c r="DC509" s="32"/>
      <c r="DD509" s="32"/>
      <c r="DE509" s="32"/>
      <c r="DF509" s="32"/>
      <c r="DG509" s="32"/>
      <c r="DH509" s="32"/>
      <c r="DI509" s="32"/>
      <c r="DJ509" s="32"/>
      <c r="DK509" s="32"/>
      <c r="DL509" s="32"/>
      <c r="DM509" s="32"/>
      <c r="DN509" s="32"/>
      <c r="DO509" s="32"/>
      <c r="DP509" s="32"/>
      <c r="DQ509" s="32"/>
      <c r="DR509" s="32"/>
      <c r="DS509" s="32"/>
      <c r="DT509" s="32"/>
      <c r="DU509" s="32"/>
      <c r="DV509" s="32"/>
      <c r="DW509" s="32"/>
      <c r="DX509" s="32"/>
      <c r="DY509" s="32"/>
      <c r="DZ509" s="32"/>
      <c r="EA509" s="32"/>
      <c r="EB509" s="32"/>
      <c r="EC509" s="31"/>
    </row>
    <row r="510"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2"/>
      <c r="CH510" s="31"/>
      <c r="CI510" s="32"/>
      <c r="CJ510" s="31"/>
      <c r="CK510" s="32"/>
      <c r="CL510" s="31"/>
      <c r="CM510" s="32"/>
      <c r="CN510" s="31"/>
      <c r="CO510" s="32"/>
      <c r="CP510" s="32"/>
      <c r="CQ510" s="32"/>
      <c r="CR510" s="32"/>
      <c r="CS510" s="32"/>
      <c r="CT510" s="32"/>
      <c r="CU510" s="32"/>
      <c r="CV510" s="32"/>
      <c r="CW510" s="32"/>
      <c r="CX510" s="32"/>
      <c r="CY510" s="32"/>
      <c r="CZ510" s="32"/>
      <c r="DA510" s="32"/>
      <c r="DB510" s="32"/>
      <c r="DC510" s="32"/>
      <c r="DD510" s="32"/>
      <c r="DE510" s="32"/>
      <c r="DF510" s="32"/>
      <c r="DG510" s="32"/>
      <c r="DH510" s="32"/>
      <c r="DI510" s="32"/>
      <c r="DJ510" s="32"/>
      <c r="DK510" s="32"/>
      <c r="DL510" s="32"/>
      <c r="DM510" s="32"/>
      <c r="DN510" s="32"/>
      <c r="DO510" s="32"/>
      <c r="DP510" s="32"/>
      <c r="DQ510" s="32"/>
      <c r="DR510" s="32"/>
      <c r="DS510" s="32"/>
      <c r="DT510" s="32"/>
      <c r="DU510" s="32"/>
      <c r="DV510" s="32"/>
      <c r="DW510" s="32"/>
      <c r="DX510" s="32"/>
      <c r="DY510" s="32"/>
      <c r="DZ510" s="32"/>
      <c r="EA510" s="32"/>
      <c r="EB510" s="32"/>
      <c r="EC510" s="31"/>
    </row>
    <row r="511"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2"/>
      <c r="CH511" s="31"/>
      <c r="CI511" s="32"/>
      <c r="CJ511" s="31"/>
      <c r="CK511" s="32"/>
      <c r="CL511" s="31"/>
      <c r="CM511" s="32"/>
      <c r="CN511" s="31"/>
      <c r="CO511" s="32"/>
      <c r="CP511" s="32"/>
      <c r="CQ511" s="32"/>
      <c r="CR511" s="32"/>
      <c r="CS511" s="32"/>
      <c r="CT511" s="32"/>
      <c r="CU511" s="32"/>
      <c r="CV511" s="32"/>
      <c r="CW511" s="32"/>
      <c r="CX511" s="32"/>
      <c r="CY511" s="32"/>
      <c r="CZ511" s="32"/>
      <c r="DA511" s="32"/>
      <c r="DB511" s="32"/>
      <c r="DC511" s="32"/>
      <c r="DD511" s="32"/>
      <c r="DE511" s="32"/>
      <c r="DF511" s="32"/>
      <c r="DG511" s="32"/>
      <c r="DH511" s="32"/>
      <c r="DI511" s="32"/>
      <c r="DJ511" s="32"/>
      <c r="DK511" s="32"/>
      <c r="DL511" s="32"/>
      <c r="DM511" s="32"/>
      <c r="DN511" s="32"/>
      <c r="DO511" s="32"/>
      <c r="DP511" s="32"/>
      <c r="DQ511" s="32"/>
      <c r="DR511" s="32"/>
      <c r="DS511" s="32"/>
      <c r="DT511" s="32"/>
      <c r="DU511" s="32"/>
      <c r="DV511" s="32"/>
      <c r="DW511" s="32"/>
      <c r="DX511" s="32"/>
      <c r="DY511" s="32"/>
      <c r="DZ511" s="32"/>
      <c r="EA511" s="32"/>
      <c r="EB511" s="32"/>
      <c r="EC511" s="31"/>
    </row>
    <row r="512"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2"/>
      <c r="CH512" s="31"/>
      <c r="CI512" s="32"/>
      <c r="CJ512" s="31"/>
      <c r="CK512" s="32"/>
      <c r="CL512" s="31"/>
      <c r="CM512" s="32"/>
      <c r="CN512" s="31"/>
      <c r="CO512" s="32"/>
      <c r="CP512" s="32"/>
      <c r="CQ512" s="32"/>
      <c r="CR512" s="32"/>
      <c r="CS512" s="32"/>
      <c r="CT512" s="32"/>
      <c r="CU512" s="32"/>
      <c r="CV512" s="32"/>
      <c r="CW512" s="32"/>
      <c r="CX512" s="32"/>
      <c r="CY512" s="32"/>
      <c r="CZ512" s="32"/>
      <c r="DA512" s="32"/>
      <c r="DB512" s="32"/>
      <c r="DC512" s="32"/>
      <c r="DD512" s="32"/>
      <c r="DE512" s="32"/>
      <c r="DF512" s="32"/>
      <c r="DG512" s="32"/>
      <c r="DH512" s="32"/>
      <c r="DI512" s="32"/>
      <c r="DJ512" s="32"/>
      <c r="DK512" s="32"/>
      <c r="DL512" s="32"/>
      <c r="DM512" s="32"/>
      <c r="DN512" s="32"/>
      <c r="DO512" s="32"/>
      <c r="DP512" s="32"/>
      <c r="DQ512" s="32"/>
      <c r="DR512" s="32"/>
      <c r="DS512" s="32"/>
      <c r="DT512" s="32"/>
      <c r="DU512" s="32"/>
      <c r="DV512" s="32"/>
      <c r="DW512" s="32"/>
      <c r="DX512" s="32"/>
      <c r="DY512" s="32"/>
      <c r="DZ512" s="32"/>
      <c r="EA512" s="32"/>
      <c r="EB512" s="32"/>
      <c r="EC512" s="31"/>
    </row>
    <row r="513"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2"/>
      <c r="CH513" s="31"/>
      <c r="CI513" s="32"/>
      <c r="CJ513" s="31"/>
      <c r="CK513" s="32"/>
      <c r="CL513" s="31"/>
      <c r="CM513" s="32"/>
      <c r="CN513" s="31"/>
      <c r="CO513" s="32"/>
      <c r="CP513" s="32"/>
      <c r="CQ513" s="32"/>
      <c r="CR513" s="32"/>
      <c r="CS513" s="32"/>
      <c r="CT513" s="32"/>
      <c r="CU513" s="32"/>
      <c r="CV513" s="32"/>
      <c r="CW513" s="32"/>
      <c r="CX513" s="32"/>
      <c r="CY513" s="32"/>
      <c r="CZ513" s="32"/>
      <c r="DA513" s="32"/>
      <c r="DB513" s="32"/>
      <c r="DC513" s="32"/>
      <c r="DD513" s="32"/>
      <c r="DE513" s="32"/>
      <c r="DF513" s="32"/>
      <c r="DG513" s="32"/>
      <c r="DH513" s="32"/>
      <c r="DI513" s="32"/>
      <c r="DJ513" s="32"/>
      <c r="DK513" s="32"/>
      <c r="DL513" s="32"/>
      <c r="DM513" s="32"/>
      <c r="DN513" s="32"/>
      <c r="DO513" s="32"/>
      <c r="DP513" s="32"/>
      <c r="DQ513" s="32"/>
      <c r="DR513" s="32"/>
      <c r="DS513" s="32"/>
      <c r="DT513" s="32"/>
      <c r="DU513" s="32"/>
      <c r="DV513" s="32"/>
      <c r="DW513" s="32"/>
      <c r="DX513" s="32"/>
      <c r="DY513" s="32"/>
      <c r="DZ513" s="32"/>
      <c r="EA513" s="32"/>
      <c r="EB513" s="32"/>
      <c r="EC513" s="31"/>
    </row>
    <row r="514"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2"/>
      <c r="CH514" s="31"/>
      <c r="CI514" s="32"/>
      <c r="CJ514" s="31"/>
      <c r="CK514" s="32"/>
      <c r="CL514" s="31"/>
      <c r="CM514" s="32"/>
      <c r="CN514" s="31"/>
      <c r="CO514" s="32"/>
      <c r="CP514" s="32"/>
      <c r="CQ514" s="32"/>
      <c r="CR514" s="32"/>
      <c r="CS514" s="32"/>
      <c r="CT514" s="32"/>
      <c r="CU514" s="32"/>
      <c r="CV514" s="32"/>
      <c r="CW514" s="32"/>
      <c r="CX514" s="32"/>
      <c r="CY514" s="32"/>
      <c r="CZ514" s="32"/>
      <c r="DA514" s="32"/>
      <c r="DB514" s="32"/>
      <c r="DC514" s="32"/>
      <c r="DD514" s="32"/>
      <c r="DE514" s="32"/>
      <c r="DF514" s="32"/>
      <c r="DG514" s="32"/>
      <c r="DH514" s="32"/>
      <c r="DI514" s="32"/>
      <c r="DJ514" s="32"/>
      <c r="DK514" s="32"/>
      <c r="DL514" s="32"/>
      <c r="DM514" s="32"/>
      <c r="DN514" s="32"/>
      <c r="DO514" s="32"/>
      <c r="DP514" s="32"/>
      <c r="DQ514" s="32"/>
      <c r="DR514" s="32"/>
      <c r="DS514" s="32"/>
      <c r="DT514" s="32"/>
      <c r="DU514" s="32"/>
      <c r="DV514" s="32"/>
      <c r="DW514" s="32"/>
      <c r="DX514" s="32"/>
      <c r="DY514" s="32"/>
      <c r="DZ514" s="32"/>
      <c r="EA514" s="32"/>
      <c r="EB514" s="32"/>
      <c r="EC514" s="31"/>
    </row>
    <row r="515"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2"/>
      <c r="CH515" s="31"/>
      <c r="CI515" s="32"/>
      <c r="CJ515" s="31"/>
      <c r="CK515" s="32"/>
      <c r="CL515" s="31"/>
      <c r="CM515" s="32"/>
      <c r="CN515" s="31"/>
      <c r="CO515" s="32"/>
      <c r="CP515" s="32"/>
      <c r="CQ515" s="32"/>
      <c r="CR515" s="32"/>
      <c r="CS515" s="32"/>
      <c r="CT515" s="32"/>
      <c r="CU515" s="32"/>
      <c r="CV515" s="32"/>
      <c r="CW515" s="32"/>
      <c r="CX515" s="32"/>
      <c r="CY515" s="32"/>
      <c r="CZ515" s="32"/>
      <c r="DA515" s="32"/>
      <c r="DB515" s="32"/>
      <c r="DC515" s="32"/>
      <c r="DD515" s="32"/>
      <c r="DE515" s="32"/>
      <c r="DF515" s="32"/>
      <c r="DG515" s="32"/>
      <c r="DH515" s="32"/>
      <c r="DI515" s="32"/>
      <c r="DJ515" s="32"/>
      <c r="DK515" s="32"/>
      <c r="DL515" s="32"/>
      <c r="DM515" s="32"/>
      <c r="DN515" s="32"/>
      <c r="DO515" s="32"/>
      <c r="DP515" s="32"/>
      <c r="DQ515" s="32"/>
      <c r="DR515" s="32"/>
      <c r="DS515" s="32"/>
      <c r="DT515" s="32"/>
      <c r="DU515" s="32"/>
      <c r="DV515" s="32"/>
      <c r="DW515" s="32"/>
      <c r="DX515" s="32"/>
      <c r="DY515" s="32"/>
      <c r="DZ515" s="32"/>
      <c r="EA515" s="32"/>
      <c r="EB515" s="32"/>
      <c r="EC515" s="31"/>
    </row>
    <row r="516"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2"/>
      <c r="CH516" s="31"/>
      <c r="CI516" s="32"/>
      <c r="CJ516" s="31"/>
      <c r="CK516" s="32"/>
      <c r="CL516" s="31"/>
      <c r="CM516" s="32"/>
      <c r="CN516" s="31"/>
      <c r="CO516" s="32"/>
      <c r="CP516" s="32"/>
      <c r="CQ516" s="32"/>
      <c r="CR516" s="32"/>
      <c r="CS516" s="32"/>
      <c r="CT516" s="32"/>
      <c r="CU516" s="32"/>
      <c r="CV516" s="32"/>
      <c r="CW516" s="32"/>
      <c r="CX516" s="32"/>
      <c r="CY516" s="32"/>
      <c r="CZ516" s="32"/>
      <c r="DA516" s="32"/>
      <c r="DB516" s="32"/>
      <c r="DC516" s="32"/>
      <c r="DD516" s="32"/>
      <c r="DE516" s="32"/>
      <c r="DF516" s="32"/>
      <c r="DG516" s="32"/>
      <c r="DH516" s="32"/>
      <c r="DI516" s="32"/>
      <c r="DJ516" s="32"/>
      <c r="DK516" s="32"/>
      <c r="DL516" s="32"/>
      <c r="DM516" s="32"/>
      <c r="DN516" s="32"/>
      <c r="DO516" s="32"/>
      <c r="DP516" s="32"/>
      <c r="DQ516" s="32"/>
      <c r="DR516" s="32"/>
      <c r="DS516" s="32"/>
      <c r="DT516" s="32"/>
      <c r="DU516" s="32"/>
      <c r="DV516" s="32"/>
      <c r="DW516" s="32"/>
      <c r="DX516" s="32"/>
      <c r="DY516" s="32"/>
      <c r="DZ516" s="32"/>
      <c r="EA516" s="32"/>
      <c r="EB516" s="32"/>
      <c r="EC516" s="31"/>
    </row>
    <row r="517"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2"/>
      <c r="CH517" s="31"/>
      <c r="CI517" s="32"/>
      <c r="CJ517" s="31"/>
      <c r="CK517" s="32"/>
      <c r="CL517" s="31"/>
      <c r="CM517" s="32"/>
      <c r="CN517" s="31"/>
      <c r="CO517" s="32"/>
      <c r="CP517" s="32"/>
      <c r="CQ517" s="32"/>
      <c r="CR517" s="32"/>
      <c r="CS517" s="32"/>
      <c r="CT517" s="32"/>
      <c r="CU517" s="32"/>
      <c r="CV517" s="32"/>
      <c r="CW517" s="32"/>
      <c r="CX517" s="32"/>
      <c r="CY517" s="32"/>
      <c r="CZ517" s="32"/>
      <c r="DA517" s="32"/>
      <c r="DB517" s="32"/>
      <c r="DC517" s="32"/>
      <c r="DD517" s="32"/>
      <c r="DE517" s="32"/>
      <c r="DF517" s="32"/>
      <c r="DG517" s="32"/>
      <c r="DH517" s="32"/>
      <c r="DI517" s="32"/>
      <c r="DJ517" s="32"/>
      <c r="DK517" s="32"/>
      <c r="DL517" s="32"/>
      <c r="DM517" s="32"/>
      <c r="DN517" s="32"/>
      <c r="DO517" s="32"/>
      <c r="DP517" s="32"/>
      <c r="DQ517" s="32"/>
      <c r="DR517" s="32"/>
      <c r="DS517" s="32"/>
      <c r="DT517" s="32"/>
      <c r="DU517" s="32"/>
      <c r="DV517" s="32"/>
      <c r="DW517" s="32"/>
      <c r="DX517" s="32"/>
      <c r="DY517" s="32"/>
      <c r="DZ517" s="32"/>
      <c r="EA517" s="32"/>
      <c r="EB517" s="32"/>
      <c r="EC517" s="31"/>
    </row>
    <row r="518"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2"/>
      <c r="CH518" s="31"/>
      <c r="CI518" s="32"/>
      <c r="CJ518" s="31"/>
      <c r="CK518" s="32"/>
      <c r="CL518" s="31"/>
      <c r="CM518" s="32"/>
      <c r="CN518" s="31"/>
      <c r="CO518" s="32"/>
      <c r="CP518" s="32"/>
      <c r="CQ518" s="32"/>
      <c r="CR518" s="32"/>
      <c r="CS518" s="32"/>
      <c r="CT518" s="32"/>
      <c r="CU518" s="32"/>
      <c r="CV518" s="32"/>
      <c r="CW518" s="32"/>
      <c r="CX518" s="32"/>
      <c r="CY518" s="32"/>
      <c r="CZ518" s="32"/>
      <c r="DA518" s="32"/>
      <c r="DB518" s="32"/>
      <c r="DC518" s="32"/>
      <c r="DD518" s="32"/>
      <c r="DE518" s="32"/>
      <c r="DF518" s="32"/>
      <c r="DG518" s="32"/>
      <c r="DH518" s="32"/>
      <c r="DI518" s="32"/>
      <c r="DJ518" s="32"/>
      <c r="DK518" s="32"/>
      <c r="DL518" s="32"/>
      <c r="DM518" s="32"/>
      <c r="DN518" s="32"/>
      <c r="DO518" s="32"/>
      <c r="DP518" s="32"/>
      <c r="DQ518" s="32"/>
      <c r="DR518" s="32"/>
      <c r="DS518" s="32"/>
      <c r="DT518" s="32"/>
      <c r="DU518" s="32"/>
      <c r="DV518" s="32"/>
      <c r="DW518" s="32"/>
      <c r="DX518" s="32"/>
      <c r="DY518" s="32"/>
      <c r="DZ518" s="32"/>
      <c r="EA518" s="32"/>
      <c r="EB518" s="32"/>
      <c r="EC518" s="31"/>
    </row>
    <row r="519"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2"/>
      <c r="CH519" s="31"/>
      <c r="CI519" s="32"/>
      <c r="CJ519" s="31"/>
      <c r="CK519" s="32"/>
      <c r="CL519" s="31"/>
      <c r="CM519" s="32"/>
      <c r="CN519" s="31"/>
      <c r="CO519" s="32"/>
      <c r="CP519" s="32"/>
      <c r="CQ519" s="32"/>
      <c r="CR519" s="32"/>
      <c r="CS519" s="32"/>
      <c r="CT519" s="32"/>
      <c r="CU519" s="32"/>
      <c r="CV519" s="32"/>
      <c r="CW519" s="32"/>
      <c r="CX519" s="32"/>
      <c r="CY519" s="32"/>
      <c r="CZ519" s="32"/>
      <c r="DA519" s="32"/>
      <c r="DB519" s="32"/>
      <c r="DC519" s="32"/>
      <c r="DD519" s="32"/>
      <c r="DE519" s="32"/>
      <c r="DF519" s="32"/>
      <c r="DG519" s="32"/>
      <c r="DH519" s="32"/>
      <c r="DI519" s="32"/>
      <c r="DJ519" s="32"/>
      <c r="DK519" s="32"/>
      <c r="DL519" s="32"/>
      <c r="DM519" s="32"/>
      <c r="DN519" s="32"/>
      <c r="DO519" s="32"/>
      <c r="DP519" s="32"/>
      <c r="DQ519" s="32"/>
      <c r="DR519" s="32"/>
      <c r="DS519" s="32"/>
      <c r="DT519" s="32"/>
      <c r="DU519" s="32"/>
      <c r="DV519" s="32"/>
      <c r="DW519" s="32"/>
      <c r="DX519" s="32"/>
      <c r="DY519" s="32"/>
      <c r="DZ519" s="32"/>
      <c r="EA519" s="32"/>
      <c r="EB519" s="32"/>
      <c r="EC519" s="31"/>
    </row>
    <row r="520"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2"/>
      <c r="CH520" s="31"/>
      <c r="CI520" s="32"/>
      <c r="CJ520" s="31"/>
      <c r="CK520" s="32"/>
      <c r="CL520" s="31"/>
      <c r="CM520" s="32"/>
      <c r="CN520" s="31"/>
      <c r="CO520" s="32"/>
      <c r="CP520" s="32"/>
      <c r="CQ520" s="32"/>
      <c r="CR520" s="32"/>
      <c r="CS520" s="32"/>
      <c r="CT520" s="32"/>
      <c r="CU520" s="32"/>
      <c r="CV520" s="32"/>
      <c r="CW520" s="32"/>
      <c r="CX520" s="32"/>
      <c r="CY520" s="32"/>
      <c r="CZ520" s="32"/>
      <c r="DA520" s="32"/>
      <c r="DB520" s="32"/>
      <c r="DC520" s="32"/>
      <c r="DD520" s="32"/>
      <c r="DE520" s="32"/>
      <c r="DF520" s="32"/>
      <c r="DG520" s="32"/>
      <c r="DH520" s="32"/>
      <c r="DI520" s="32"/>
      <c r="DJ520" s="32"/>
      <c r="DK520" s="32"/>
      <c r="DL520" s="32"/>
      <c r="DM520" s="32"/>
      <c r="DN520" s="32"/>
      <c r="DO520" s="32"/>
      <c r="DP520" s="32"/>
      <c r="DQ520" s="32"/>
      <c r="DR520" s="32"/>
      <c r="DS520" s="32"/>
      <c r="DT520" s="32"/>
      <c r="DU520" s="32"/>
      <c r="DV520" s="32"/>
      <c r="DW520" s="32"/>
      <c r="DX520" s="32"/>
      <c r="DY520" s="32"/>
      <c r="DZ520" s="32"/>
      <c r="EA520" s="32"/>
      <c r="EB520" s="32"/>
      <c r="EC520" s="31"/>
    </row>
    <row r="521"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2"/>
      <c r="CH521" s="31"/>
      <c r="CI521" s="32"/>
      <c r="CJ521" s="31"/>
      <c r="CK521" s="32"/>
      <c r="CL521" s="31"/>
      <c r="CM521" s="32"/>
      <c r="CN521" s="31"/>
      <c r="CO521" s="32"/>
      <c r="CP521" s="32"/>
      <c r="CQ521" s="32"/>
      <c r="CR521" s="32"/>
      <c r="CS521" s="32"/>
      <c r="CT521" s="32"/>
      <c r="CU521" s="32"/>
      <c r="CV521" s="32"/>
      <c r="CW521" s="32"/>
      <c r="CX521" s="32"/>
      <c r="CY521" s="32"/>
      <c r="CZ521" s="32"/>
      <c r="DA521" s="32"/>
      <c r="DB521" s="32"/>
      <c r="DC521" s="32"/>
      <c r="DD521" s="32"/>
      <c r="DE521" s="32"/>
      <c r="DF521" s="32"/>
      <c r="DG521" s="32"/>
      <c r="DH521" s="32"/>
      <c r="DI521" s="32"/>
      <c r="DJ521" s="32"/>
      <c r="DK521" s="32"/>
      <c r="DL521" s="32"/>
      <c r="DM521" s="32"/>
      <c r="DN521" s="32"/>
      <c r="DO521" s="32"/>
      <c r="DP521" s="32"/>
      <c r="DQ521" s="32"/>
      <c r="DR521" s="32"/>
      <c r="DS521" s="32"/>
      <c r="DT521" s="32"/>
      <c r="DU521" s="32"/>
      <c r="DV521" s="32"/>
      <c r="DW521" s="32"/>
      <c r="DX521" s="32"/>
      <c r="DY521" s="32"/>
      <c r="DZ521" s="32"/>
      <c r="EA521" s="32"/>
      <c r="EB521" s="32"/>
      <c r="EC521" s="31"/>
    </row>
    <row r="522"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2"/>
      <c r="CH522" s="31"/>
      <c r="CI522" s="32"/>
      <c r="CJ522" s="31"/>
      <c r="CK522" s="32"/>
      <c r="CL522" s="31"/>
      <c r="CM522" s="32"/>
      <c r="CN522" s="31"/>
      <c r="CO522" s="32"/>
      <c r="CP522" s="32"/>
      <c r="CQ522" s="32"/>
      <c r="CR522" s="32"/>
      <c r="CS522" s="32"/>
      <c r="CT522" s="32"/>
      <c r="CU522" s="32"/>
      <c r="CV522" s="32"/>
      <c r="CW522" s="32"/>
      <c r="CX522" s="32"/>
      <c r="CY522" s="32"/>
      <c r="CZ522" s="32"/>
      <c r="DA522" s="32"/>
      <c r="DB522" s="32"/>
      <c r="DC522" s="32"/>
      <c r="DD522" s="32"/>
      <c r="DE522" s="32"/>
      <c r="DF522" s="32"/>
      <c r="DG522" s="32"/>
      <c r="DH522" s="32"/>
      <c r="DI522" s="32"/>
      <c r="DJ522" s="32"/>
      <c r="DK522" s="32"/>
      <c r="DL522" s="32"/>
      <c r="DM522" s="32"/>
      <c r="DN522" s="32"/>
      <c r="DO522" s="32"/>
      <c r="DP522" s="32"/>
      <c r="DQ522" s="32"/>
      <c r="DR522" s="32"/>
      <c r="DS522" s="32"/>
      <c r="DT522" s="32"/>
      <c r="DU522" s="32"/>
      <c r="DV522" s="32"/>
      <c r="DW522" s="32"/>
      <c r="DX522" s="32"/>
      <c r="DY522" s="32"/>
      <c r="DZ522" s="32"/>
      <c r="EA522" s="32"/>
      <c r="EB522" s="32"/>
      <c r="EC522" s="31"/>
    </row>
    <row r="523"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2"/>
      <c r="CH523" s="31"/>
      <c r="CI523" s="32"/>
      <c r="CJ523" s="31"/>
      <c r="CK523" s="32"/>
      <c r="CL523" s="31"/>
      <c r="CM523" s="32"/>
      <c r="CN523" s="31"/>
      <c r="CO523" s="32"/>
      <c r="CP523" s="32"/>
      <c r="CQ523" s="32"/>
      <c r="CR523" s="32"/>
      <c r="CS523" s="32"/>
      <c r="CT523" s="32"/>
      <c r="CU523" s="32"/>
      <c r="CV523" s="32"/>
      <c r="CW523" s="32"/>
      <c r="CX523" s="32"/>
      <c r="CY523" s="32"/>
      <c r="CZ523" s="32"/>
      <c r="DA523" s="32"/>
      <c r="DB523" s="32"/>
      <c r="DC523" s="32"/>
      <c r="DD523" s="32"/>
      <c r="DE523" s="32"/>
      <c r="DF523" s="32"/>
      <c r="DG523" s="32"/>
      <c r="DH523" s="32"/>
      <c r="DI523" s="32"/>
      <c r="DJ523" s="32"/>
      <c r="DK523" s="32"/>
      <c r="DL523" s="32"/>
      <c r="DM523" s="32"/>
      <c r="DN523" s="32"/>
      <c r="DO523" s="32"/>
      <c r="DP523" s="32"/>
      <c r="DQ523" s="32"/>
      <c r="DR523" s="32"/>
      <c r="DS523" s="32"/>
      <c r="DT523" s="32"/>
      <c r="DU523" s="32"/>
      <c r="DV523" s="32"/>
      <c r="DW523" s="32"/>
      <c r="DX523" s="32"/>
      <c r="DY523" s="32"/>
      <c r="DZ523" s="32"/>
      <c r="EA523" s="32"/>
      <c r="EB523" s="32"/>
      <c r="EC523" s="31"/>
    </row>
    <row r="524"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2"/>
      <c r="CH524" s="31"/>
      <c r="CI524" s="32"/>
      <c r="CJ524" s="31"/>
      <c r="CK524" s="32"/>
      <c r="CL524" s="31"/>
      <c r="CM524" s="32"/>
      <c r="CN524" s="31"/>
      <c r="CO524" s="32"/>
      <c r="CP524" s="32"/>
      <c r="CQ524" s="32"/>
      <c r="CR524" s="32"/>
      <c r="CS524" s="32"/>
      <c r="CT524" s="32"/>
      <c r="CU524" s="32"/>
      <c r="CV524" s="32"/>
      <c r="CW524" s="32"/>
      <c r="CX524" s="32"/>
      <c r="CY524" s="32"/>
      <c r="CZ524" s="32"/>
      <c r="DA524" s="32"/>
      <c r="DB524" s="32"/>
      <c r="DC524" s="32"/>
      <c r="DD524" s="32"/>
      <c r="DE524" s="32"/>
      <c r="DF524" s="32"/>
      <c r="DG524" s="32"/>
      <c r="DH524" s="32"/>
      <c r="DI524" s="32"/>
      <c r="DJ524" s="32"/>
      <c r="DK524" s="32"/>
      <c r="DL524" s="32"/>
      <c r="DM524" s="32"/>
      <c r="DN524" s="32"/>
      <c r="DO524" s="32"/>
      <c r="DP524" s="32"/>
      <c r="DQ524" s="32"/>
      <c r="DR524" s="32"/>
      <c r="DS524" s="32"/>
      <c r="DT524" s="32"/>
      <c r="DU524" s="32"/>
      <c r="DV524" s="32"/>
      <c r="DW524" s="32"/>
      <c r="DX524" s="32"/>
      <c r="DY524" s="32"/>
      <c r="DZ524" s="32"/>
      <c r="EA524" s="32"/>
      <c r="EB524" s="32"/>
      <c r="EC524" s="31"/>
    </row>
    <row r="525"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2"/>
      <c r="CH525" s="31"/>
      <c r="CI525" s="32"/>
      <c r="CJ525" s="31"/>
      <c r="CK525" s="32"/>
      <c r="CL525" s="31"/>
      <c r="CM525" s="32"/>
      <c r="CN525" s="31"/>
      <c r="CO525" s="32"/>
      <c r="CP525" s="32"/>
      <c r="CQ525" s="32"/>
      <c r="CR525" s="32"/>
      <c r="CS525" s="32"/>
      <c r="CT525" s="32"/>
      <c r="CU525" s="32"/>
      <c r="CV525" s="32"/>
      <c r="CW525" s="32"/>
      <c r="CX525" s="32"/>
      <c r="CY525" s="32"/>
      <c r="CZ525" s="32"/>
      <c r="DA525" s="32"/>
      <c r="DB525" s="32"/>
      <c r="DC525" s="32"/>
      <c r="DD525" s="32"/>
      <c r="DE525" s="32"/>
      <c r="DF525" s="32"/>
      <c r="DG525" s="32"/>
      <c r="DH525" s="32"/>
      <c r="DI525" s="32"/>
      <c r="DJ525" s="32"/>
      <c r="DK525" s="32"/>
      <c r="DL525" s="32"/>
      <c r="DM525" s="32"/>
      <c r="DN525" s="32"/>
      <c r="DO525" s="32"/>
      <c r="DP525" s="32"/>
      <c r="DQ525" s="32"/>
      <c r="DR525" s="32"/>
      <c r="DS525" s="32"/>
      <c r="DT525" s="32"/>
      <c r="DU525" s="32"/>
      <c r="DV525" s="32"/>
      <c r="DW525" s="32"/>
      <c r="DX525" s="32"/>
      <c r="DY525" s="32"/>
      <c r="DZ525" s="32"/>
      <c r="EA525" s="32"/>
      <c r="EB525" s="32"/>
      <c r="EC525" s="31"/>
    </row>
    <row r="526"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2"/>
      <c r="CH526" s="31"/>
      <c r="CI526" s="32"/>
      <c r="CJ526" s="31"/>
      <c r="CK526" s="32"/>
      <c r="CL526" s="31"/>
      <c r="CM526" s="32"/>
      <c r="CN526" s="31"/>
      <c r="CO526" s="32"/>
      <c r="CP526" s="32"/>
      <c r="CQ526" s="32"/>
      <c r="CR526" s="32"/>
      <c r="CS526" s="32"/>
      <c r="CT526" s="32"/>
      <c r="CU526" s="32"/>
      <c r="CV526" s="32"/>
      <c r="CW526" s="32"/>
      <c r="CX526" s="32"/>
      <c r="CY526" s="32"/>
      <c r="CZ526" s="32"/>
      <c r="DA526" s="32"/>
      <c r="DB526" s="32"/>
      <c r="DC526" s="32"/>
      <c r="DD526" s="32"/>
      <c r="DE526" s="32"/>
      <c r="DF526" s="32"/>
      <c r="DG526" s="32"/>
      <c r="DH526" s="32"/>
      <c r="DI526" s="32"/>
      <c r="DJ526" s="32"/>
      <c r="DK526" s="32"/>
      <c r="DL526" s="32"/>
      <c r="DM526" s="32"/>
      <c r="DN526" s="32"/>
      <c r="DO526" s="32"/>
      <c r="DP526" s="32"/>
      <c r="DQ526" s="32"/>
      <c r="DR526" s="32"/>
      <c r="DS526" s="32"/>
      <c r="DT526" s="32"/>
      <c r="DU526" s="32"/>
      <c r="DV526" s="32"/>
      <c r="DW526" s="32"/>
      <c r="DX526" s="32"/>
      <c r="DY526" s="32"/>
      <c r="DZ526" s="32"/>
      <c r="EA526" s="32"/>
      <c r="EB526" s="32"/>
      <c r="EC526" s="31"/>
    </row>
    <row r="527"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2"/>
      <c r="CH527" s="31"/>
      <c r="CI527" s="32"/>
      <c r="CJ527" s="31"/>
      <c r="CK527" s="32"/>
      <c r="CL527" s="31"/>
      <c r="CM527" s="32"/>
      <c r="CN527" s="31"/>
      <c r="CO527" s="32"/>
      <c r="CP527" s="32"/>
      <c r="CQ527" s="32"/>
      <c r="CR527" s="32"/>
      <c r="CS527" s="32"/>
      <c r="CT527" s="32"/>
      <c r="CU527" s="32"/>
      <c r="CV527" s="32"/>
      <c r="CW527" s="32"/>
      <c r="CX527" s="32"/>
      <c r="CY527" s="32"/>
      <c r="CZ527" s="32"/>
      <c r="DA527" s="32"/>
      <c r="DB527" s="32"/>
      <c r="DC527" s="32"/>
      <c r="DD527" s="32"/>
      <c r="DE527" s="32"/>
      <c r="DF527" s="32"/>
      <c r="DG527" s="32"/>
      <c r="DH527" s="32"/>
      <c r="DI527" s="32"/>
      <c r="DJ527" s="32"/>
      <c r="DK527" s="32"/>
      <c r="DL527" s="32"/>
      <c r="DM527" s="32"/>
      <c r="DN527" s="32"/>
      <c r="DO527" s="32"/>
      <c r="DP527" s="32"/>
      <c r="DQ527" s="32"/>
      <c r="DR527" s="32"/>
      <c r="DS527" s="32"/>
      <c r="DT527" s="32"/>
      <c r="DU527" s="32"/>
      <c r="DV527" s="32"/>
      <c r="DW527" s="32"/>
      <c r="DX527" s="32"/>
      <c r="DY527" s="32"/>
      <c r="DZ527" s="32"/>
      <c r="EA527" s="32"/>
      <c r="EB527" s="32"/>
      <c r="EC527" s="31"/>
    </row>
    <row r="528"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2"/>
      <c r="CH528" s="31"/>
      <c r="CI528" s="32"/>
      <c r="CJ528" s="31"/>
      <c r="CK528" s="32"/>
      <c r="CL528" s="31"/>
      <c r="CM528" s="32"/>
      <c r="CN528" s="31"/>
      <c r="CO528" s="32"/>
      <c r="CP528" s="32"/>
      <c r="CQ528" s="32"/>
      <c r="CR528" s="32"/>
      <c r="CS528" s="32"/>
      <c r="CT528" s="32"/>
      <c r="CU528" s="32"/>
      <c r="CV528" s="32"/>
      <c r="CW528" s="32"/>
      <c r="CX528" s="32"/>
      <c r="CY528" s="32"/>
      <c r="CZ528" s="32"/>
      <c r="DA528" s="32"/>
      <c r="DB528" s="32"/>
      <c r="DC528" s="32"/>
      <c r="DD528" s="32"/>
      <c r="DE528" s="32"/>
      <c r="DF528" s="32"/>
      <c r="DG528" s="32"/>
      <c r="DH528" s="32"/>
      <c r="DI528" s="32"/>
      <c r="DJ528" s="32"/>
      <c r="DK528" s="32"/>
      <c r="DL528" s="32"/>
      <c r="DM528" s="32"/>
      <c r="DN528" s="32"/>
      <c r="DO528" s="32"/>
      <c r="DP528" s="32"/>
      <c r="DQ528" s="32"/>
      <c r="DR528" s="32"/>
      <c r="DS528" s="32"/>
      <c r="DT528" s="32"/>
      <c r="DU528" s="32"/>
      <c r="DV528" s="32"/>
      <c r="DW528" s="32"/>
      <c r="DX528" s="32"/>
      <c r="DY528" s="32"/>
      <c r="DZ528" s="32"/>
      <c r="EA528" s="32"/>
      <c r="EB528" s="32"/>
      <c r="EC528" s="31"/>
    </row>
    <row r="529"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2"/>
      <c r="CH529" s="31"/>
      <c r="CI529" s="32"/>
      <c r="CJ529" s="31"/>
      <c r="CK529" s="32"/>
      <c r="CL529" s="31"/>
      <c r="CM529" s="32"/>
      <c r="CN529" s="31"/>
      <c r="CO529" s="32"/>
      <c r="CP529" s="32"/>
      <c r="CQ529" s="32"/>
      <c r="CR529" s="32"/>
      <c r="CS529" s="32"/>
      <c r="CT529" s="32"/>
      <c r="CU529" s="32"/>
      <c r="CV529" s="32"/>
      <c r="CW529" s="32"/>
      <c r="CX529" s="32"/>
      <c r="CY529" s="32"/>
      <c r="CZ529" s="32"/>
      <c r="DA529" s="32"/>
      <c r="DB529" s="32"/>
      <c r="DC529" s="32"/>
      <c r="DD529" s="32"/>
      <c r="DE529" s="32"/>
      <c r="DF529" s="32"/>
      <c r="DG529" s="32"/>
      <c r="DH529" s="32"/>
      <c r="DI529" s="32"/>
      <c r="DJ529" s="32"/>
      <c r="DK529" s="32"/>
      <c r="DL529" s="32"/>
      <c r="DM529" s="32"/>
      <c r="DN529" s="32"/>
      <c r="DO529" s="32"/>
      <c r="DP529" s="32"/>
      <c r="DQ529" s="32"/>
      <c r="DR529" s="32"/>
      <c r="DS529" s="32"/>
      <c r="DT529" s="32"/>
      <c r="DU529" s="32"/>
      <c r="DV529" s="32"/>
      <c r="DW529" s="32"/>
      <c r="DX529" s="32"/>
      <c r="DY529" s="32"/>
      <c r="DZ529" s="32"/>
      <c r="EA529" s="32"/>
      <c r="EB529" s="32"/>
      <c r="EC529" s="31"/>
    </row>
    <row r="530"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2"/>
      <c r="CH530" s="31"/>
      <c r="CI530" s="32"/>
      <c r="CJ530" s="31"/>
      <c r="CK530" s="32"/>
      <c r="CL530" s="31"/>
      <c r="CM530" s="32"/>
      <c r="CN530" s="31"/>
      <c r="CO530" s="32"/>
      <c r="CP530" s="32"/>
      <c r="CQ530" s="32"/>
      <c r="CR530" s="32"/>
      <c r="CS530" s="32"/>
      <c r="CT530" s="32"/>
      <c r="CU530" s="32"/>
      <c r="CV530" s="32"/>
      <c r="CW530" s="32"/>
      <c r="CX530" s="32"/>
      <c r="CY530" s="32"/>
      <c r="CZ530" s="32"/>
      <c r="DA530" s="32"/>
      <c r="DB530" s="32"/>
      <c r="DC530" s="32"/>
      <c r="DD530" s="32"/>
      <c r="DE530" s="32"/>
      <c r="DF530" s="32"/>
      <c r="DG530" s="32"/>
      <c r="DH530" s="32"/>
      <c r="DI530" s="32"/>
      <c r="DJ530" s="32"/>
      <c r="DK530" s="32"/>
      <c r="DL530" s="32"/>
      <c r="DM530" s="32"/>
      <c r="DN530" s="32"/>
      <c r="DO530" s="32"/>
      <c r="DP530" s="32"/>
      <c r="DQ530" s="32"/>
      <c r="DR530" s="32"/>
      <c r="DS530" s="32"/>
      <c r="DT530" s="32"/>
      <c r="DU530" s="32"/>
      <c r="DV530" s="32"/>
      <c r="DW530" s="32"/>
      <c r="DX530" s="32"/>
      <c r="DY530" s="32"/>
      <c r="DZ530" s="32"/>
      <c r="EA530" s="32"/>
      <c r="EB530" s="32"/>
      <c r="EC530" s="31"/>
    </row>
    <row r="531"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2"/>
      <c r="CH531" s="31"/>
      <c r="CI531" s="32"/>
      <c r="CJ531" s="31"/>
      <c r="CK531" s="32"/>
      <c r="CL531" s="31"/>
      <c r="CM531" s="32"/>
      <c r="CN531" s="31"/>
      <c r="CO531" s="32"/>
      <c r="CP531" s="32"/>
      <c r="CQ531" s="32"/>
      <c r="CR531" s="32"/>
      <c r="CS531" s="32"/>
      <c r="CT531" s="32"/>
      <c r="CU531" s="32"/>
      <c r="CV531" s="32"/>
      <c r="CW531" s="32"/>
      <c r="CX531" s="32"/>
      <c r="CY531" s="32"/>
      <c r="CZ531" s="32"/>
      <c r="DA531" s="32"/>
      <c r="DB531" s="32"/>
      <c r="DC531" s="32"/>
      <c r="DD531" s="32"/>
      <c r="DE531" s="32"/>
      <c r="DF531" s="32"/>
      <c r="DG531" s="32"/>
      <c r="DH531" s="32"/>
      <c r="DI531" s="32"/>
      <c r="DJ531" s="32"/>
      <c r="DK531" s="32"/>
      <c r="DL531" s="32"/>
      <c r="DM531" s="32"/>
      <c r="DN531" s="32"/>
      <c r="DO531" s="32"/>
      <c r="DP531" s="32"/>
      <c r="DQ531" s="32"/>
      <c r="DR531" s="32"/>
      <c r="DS531" s="32"/>
      <c r="DT531" s="32"/>
      <c r="DU531" s="32"/>
      <c r="DV531" s="32"/>
      <c r="DW531" s="32"/>
      <c r="DX531" s="32"/>
      <c r="DY531" s="32"/>
      <c r="DZ531" s="32"/>
      <c r="EA531" s="32"/>
      <c r="EB531" s="32"/>
      <c r="EC531" s="31"/>
    </row>
    <row r="532"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2"/>
      <c r="CH532" s="31"/>
      <c r="CI532" s="32"/>
      <c r="CJ532" s="31"/>
      <c r="CK532" s="32"/>
      <c r="CL532" s="31"/>
      <c r="CM532" s="32"/>
      <c r="CN532" s="31"/>
      <c r="CO532" s="32"/>
      <c r="CP532" s="32"/>
      <c r="CQ532" s="32"/>
      <c r="CR532" s="32"/>
      <c r="CS532" s="32"/>
      <c r="CT532" s="32"/>
      <c r="CU532" s="32"/>
      <c r="CV532" s="32"/>
      <c r="CW532" s="32"/>
      <c r="CX532" s="32"/>
      <c r="CY532" s="32"/>
      <c r="CZ532" s="32"/>
      <c r="DA532" s="32"/>
      <c r="DB532" s="32"/>
      <c r="DC532" s="32"/>
      <c r="DD532" s="32"/>
      <c r="DE532" s="32"/>
      <c r="DF532" s="32"/>
      <c r="DG532" s="32"/>
      <c r="DH532" s="32"/>
      <c r="DI532" s="32"/>
      <c r="DJ532" s="32"/>
      <c r="DK532" s="32"/>
      <c r="DL532" s="32"/>
      <c r="DM532" s="32"/>
      <c r="DN532" s="32"/>
      <c r="DO532" s="32"/>
      <c r="DP532" s="32"/>
      <c r="DQ532" s="32"/>
      <c r="DR532" s="32"/>
      <c r="DS532" s="32"/>
      <c r="DT532" s="32"/>
      <c r="DU532" s="32"/>
      <c r="DV532" s="32"/>
      <c r="DW532" s="32"/>
      <c r="DX532" s="32"/>
      <c r="DY532" s="32"/>
      <c r="DZ532" s="32"/>
      <c r="EA532" s="32"/>
      <c r="EB532" s="32"/>
      <c r="EC532" s="31"/>
    </row>
    <row r="533"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2"/>
      <c r="CH533" s="31"/>
      <c r="CI533" s="32"/>
      <c r="CJ533" s="31"/>
      <c r="CK533" s="32"/>
      <c r="CL533" s="31"/>
      <c r="CM533" s="32"/>
      <c r="CN533" s="31"/>
      <c r="CO533" s="32"/>
      <c r="CP533" s="32"/>
      <c r="CQ533" s="32"/>
      <c r="CR533" s="32"/>
      <c r="CS533" s="32"/>
      <c r="CT533" s="32"/>
      <c r="CU533" s="32"/>
      <c r="CV533" s="32"/>
      <c r="CW533" s="32"/>
      <c r="CX533" s="32"/>
      <c r="CY533" s="32"/>
      <c r="CZ533" s="32"/>
      <c r="DA533" s="32"/>
      <c r="DB533" s="32"/>
      <c r="DC533" s="32"/>
      <c r="DD533" s="32"/>
      <c r="DE533" s="32"/>
      <c r="DF533" s="32"/>
      <c r="DG533" s="32"/>
      <c r="DH533" s="32"/>
      <c r="DI533" s="32"/>
      <c r="DJ533" s="32"/>
      <c r="DK533" s="32"/>
      <c r="DL533" s="32"/>
      <c r="DM533" s="32"/>
      <c r="DN533" s="32"/>
      <c r="DO533" s="32"/>
      <c r="DP533" s="32"/>
      <c r="DQ533" s="32"/>
      <c r="DR533" s="32"/>
      <c r="DS533" s="32"/>
      <c r="DT533" s="32"/>
      <c r="DU533" s="32"/>
      <c r="DV533" s="32"/>
      <c r="DW533" s="32"/>
      <c r="DX533" s="32"/>
      <c r="DY533" s="32"/>
      <c r="DZ533" s="32"/>
      <c r="EA533" s="32"/>
      <c r="EB533" s="32"/>
      <c r="EC533" s="31"/>
    </row>
    <row r="534"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2"/>
      <c r="CH534" s="31"/>
      <c r="CI534" s="32"/>
      <c r="CJ534" s="31"/>
      <c r="CK534" s="32"/>
      <c r="CL534" s="31"/>
      <c r="CM534" s="32"/>
      <c r="CN534" s="31"/>
      <c r="CO534" s="32"/>
      <c r="CP534" s="32"/>
      <c r="CQ534" s="32"/>
      <c r="CR534" s="32"/>
      <c r="CS534" s="32"/>
      <c r="CT534" s="32"/>
      <c r="CU534" s="32"/>
      <c r="CV534" s="32"/>
      <c r="CW534" s="32"/>
      <c r="CX534" s="32"/>
      <c r="CY534" s="32"/>
      <c r="CZ534" s="32"/>
      <c r="DA534" s="32"/>
      <c r="DB534" s="32"/>
      <c r="DC534" s="32"/>
      <c r="DD534" s="32"/>
      <c r="DE534" s="32"/>
      <c r="DF534" s="32"/>
      <c r="DG534" s="32"/>
      <c r="DH534" s="32"/>
      <c r="DI534" s="32"/>
      <c r="DJ534" s="32"/>
      <c r="DK534" s="32"/>
      <c r="DL534" s="32"/>
      <c r="DM534" s="32"/>
      <c r="DN534" s="32"/>
      <c r="DO534" s="32"/>
      <c r="DP534" s="32"/>
      <c r="DQ534" s="32"/>
      <c r="DR534" s="32"/>
      <c r="DS534" s="32"/>
      <c r="DT534" s="32"/>
      <c r="DU534" s="32"/>
      <c r="DV534" s="32"/>
      <c r="DW534" s="32"/>
      <c r="DX534" s="32"/>
      <c r="DY534" s="32"/>
      <c r="DZ534" s="32"/>
      <c r="EA534" s="32"/>
      <c r="EB534" s="32"/>
      <c r="EC534" s="31"/>
    </row>
    <row r="535"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2"/>
      <c r="CH535" s="31"/>
      <c r="CI535" s="32"/>
      <c r="CJ535" s="31"/>
      <c r="CK535" s="32"/>
      <c r="CL535" s="31"/>
      <c r="CM535" s="32"/>
      <c r="CN535" s="31"/>
      <c r="CO535" s="32"/>
      <c r="CP535" s="32"/>
      <c r="CQ535" s="32"/>
      <c r="CR535" s="32"/>
      <c r="CS535" s="32"/>
      <c r="CT535" s="32"/>
      <c r="CU535" s="32"/>
      <c r="CV535" s="32"/>
      <c r="CW535" s="32"/>
      <c r="CX535" s="32"/>
      <c r="CY535" s="32"/>
      <c r="CZ535" s="32"/>
      <c r="DA535" s="32"/>
      <c r="DB535" s="32"/>
      <c r="DC535" s="32"/>
      <c r="DD535" s="32"/>
      <c r="DE535" s="32"/>
      <c r="DF535" s="32"/>
      <c r="DG535" s="32"/>
      <c r="DH535" s="32"/>
      <c r="DI535" s="32"/>
      <c r="DJ535" s="32"/>
      <c r="DK535" s="32"/>
      <c r="DL535" s="32"/>
      <c r="DM535" s="32"/>
      <c r="DN535" s="32"/>
      <c r="DO535" s="32"/>
      <c r="DP535" s="32"/>
      <c r="DQ535" s="32"/>
      <c r="DR535" s="32"/>
      <c r="DS535" s="32"/>
      <c r="DT535" s="32"/>
      <c r="DU535" s="32"/>
      <c r="DV535" s="32"/>
      <c r="DW535" s="32"/>
      <c r="DX535" s="32"/>
      <c r="DY535" s="32"/>
      <c r="DZ535" s="32"/>
      <c r="EA535" s="32"/>
      <c r="EB535" s="32"/>
      <c r="EC535" s="31"/>
    </row>
    <row r="536"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2"/>
      <c r="CH536" s="31"/>
      <c r="CI536" s="32"/>
      <c r="CJ536" s="31"/>
      <c r="CK536" s="32"/>
      <c r="CL536" s="31"/>
      <c r="CM536" s="32"/>
      <c r="CN536" s="31"/>
      <c r="CO536" s="32"/>
      <c r="CP536" s="32"/>
      <c r="CQ536" s="32"/>
      <c r="CR536" s="32"/>
      <c r="CS536" s="32"/>
      <c r="CT536" s="32"/>
      <c r="CU536" s="32"/>
      <c r="CV536" s="32"/>
      <c r="CW536" s="32"/>
      <c r="CX536" s="32"/>
      <c r="CY536" s="32"/>
      <c r="CZ536" s="32"/>
      <c r="DA536" s="32"/>
      <c r="DB536" s="32"/>
      <c r="DC536" s="32"/>
      <c r="DD536" s="32"/>
      <c r="DE536" s="32"/>
      <c r="DF536" s="32"/>
      <c r="DG536" s="32"/>
      <c r="DH536" s="32"/>
      <c r="DI536" s="32"/>
      <c r="DJ536" s="32"/>
      <c r="DK536" s="32"/>
      <c r="DL536" s="32"/>
      <c r="DM536" s="32"/>
      <c r="DN536" s="32"/>
      <c r="DO536" s="32"/>
      <c r="DP536" s="32"/>
      <c r="DQ536" s="32"/>
      <c r="DR536" s="32"/>
      <c r="DS536" s="32"/>
      <c r="DT536" s="32"/>
      <c r="DU536" s="32"/>
      <c r="DV536" s="32"/>
      <c r="DW536" s="32"/>
      <c r="DX536" s="32"/>
      <c r="DY536" s="32"/>
      <c r="DZ536" s="32"/>
      <c r="EA536" s="32"/>
      <c r="EB536" s="32"/>
      <c r="EC536" s="31"/>
    </row>
    <row r="537"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2"/>
      <c r="CH537" s="31"/>
      <c r="CI537" s="32"/>
      <c r="CJ537" s="31"/>
      <c r="CK537" s="32"/>
      <c r="CL537" s="31"/>
      <c r="CM537" s="32"/>
      <c r="CN537" s="31"/>
      <c r="CO537" s="32"/>
      <c r="CP537" s="32"/>
      <c r="CQ537" s="32"/>
      <c r="CR537" s="32"/>
      <c r="CS537" s="32"/>
      <c r="CT537" s="32"/>
      <c r="CU537" s="32"/>
      <c r="CV537" s="32"/>
      <c r="CW537" s="32"/>
      <c r="CX537" s="32"/>
      <c r="CY537" s="32"/>
      <c r="CZ537" s="32"/>
      <c r="DA537" s="32"/>
      <c r="DB537" s="32"/>
      <c r="DC537" s="32"/>
      <c r="DD537" s="32"/>
      <c r="DE537" s="32"/>
      <c r="DF537" s="32"/>
      <c r="DG537" s="32"/>
      <c r="DH537" s="32"/>
      <c r="DI537" s="32"/>
      <c r="DJ537" s="32"/>
      <c r="DK537" s="32"/>
      <c r="DL537" s="32"/>
      <c r="DM537" s="32"/>
      <c r="DN537" s="32"/>
      <c r="DO537" s="32"/>
      <c r="DP537" s="32"/>
      <c r="DQ537" s="32"/>
      <c r="DR537" s="32"/>
      <c r="DS537" s="32"/>
      <c r="DT537" s="32"/>
      <c r="DU537" s="32"/>
      <c r="DV537" s="32"/>
      <c r="DW537" s="32"/>
      <c r="DX537" s="32"/>
      <c r="DY537" s="32"/>
      <c r="DZ537" s="32"/>
      <c r="EA537" s="32"/>
      <c r="EB537" s="32"/>
      <c r="EC537" s="31"/>
    </row>
    <row r="538"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2"/>
      <c r="CH538" s="31"/>
      <c r="CI538" s="32"/>
      <c r="CJ538" s="31"/>
      <c r="CK538" s="32"/>
      <c r="CL538" s="31"/>
      <c r="CM538" s="32"/>
      <c r="CN538" s="31"/>
      <c r="CO538" s="32"/>
      <c r="CP538" s="32"/>
      <c r="CQ538" s="32"/>
      <c r="CR538" s="32"/>
      <c r="CS538" s="32"/>
      <c r="CT538" s="32"/>
      <c r="CU538" s="32"/>
      <c r="CV538" s="32"/>
      <c r="CW538" s="32"/>
      <c r="CX538" s="32"/>
      <c r="CY538" s="32"/>
      <c r="CZ538" s="32"/>
      <c r="DA538" s="32"/>
      <c r="DB538" s="32"/>
      <c r="DC538" s="32"/>
      <c r="DD538" s="32"/>
      <c r="DE538" s="32"/>
      <c r="DF538" s="32"/>
      <c r="DG538" s="32"/>
      <c r="DH538" s="32"/>
      <c r="DI538" s="32"/>
      <c r="DJ538" s="32"/>
      <c r="DK538" s="32"/>
      <c r="DL538" s="32"/>
      <c r="DM538" s="32"/>
      <c r="DN538" s="32"/>
      <c r="DO538" s="32"/>
      <c r="DP538" s="32"/>
      <c r="DQ538" s="32"/>
      <c r="DR538" s="32"/>
      <c r="DS538" s="32"/>
      <c r="DT538" s="32"/>
      <c r="DU538" s="32"/>
      <c r="DV538" s="32"/>
      <c r="DW538" s="32"/>
      <c r="DX538" s="32"/>
      <c r="DY538" s="32"/>
      <c r="DZ538" s="32"/>
      <c r="EA538" s="32"/>
      <c r="EB538" s="32"/>
      <c r="EC538" s="31"/>
    </row>
    <row r="539"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2"/>
      <c r="CH539" s="31"/>
      <c r="CI539" s="32"/>
      <c r="CJ539" s="31"/>
      <c r="CK539" s="32"/>
      <c r="CL539" s="31"/>
      <c r="CM539" s="32"/>
      <c r="CN539" s="31"/>
      <c r="CO539" s="32"/>
      <c r="CP539" s="32"/>
      <c r="CQ539" s="32"/>
      <c r="CR539" s="32"/>
      <c r="CS539" s="32"/>
      <c r="CT539" s="32"/>
      <c r="CU539" s="32"/>
      <c r="CV539" s="32"/>
      <c r="CW539" s="32"/>
      <c r="CX539" s="32"/>
      <c r="CY539" s="32"/>
      <c r="CZ539" s="32"/>
      <c r="DA539" s="32"/>
      <c r="DB539" s="32"/>
      <c r="DC539" s="32"/>
      <c r="DD539" s="32"/>
      <c r="DE539" s="32"/>
      <c r="DF539" s="32"/>
      <c r="DG539" s="32"/>
      <c r="DH539" s="32"/>
      <c r="DI539" s="32"/>
      <c r="DJ539" s="32"/>
      <c r="DK539" s="32"/>
      <c r="DL539" s="32"/>
      <c r="DM539" s="32"/>
      <c r="DN539" s="32"/>
      <c r="DO539" s="32"/>
      <c r="DP539" s="32"/>
      <c r="DQ539" s="32"/>
      <c r="DR539" s="32"/>
      <c r="DS539" s="32"/>
      <c r="DT539" s="32"/>
      <c r="DU539" s="32"/>
      <c r="DV539" s="32"/>
      <c r="DW539" s="32"/>
      <c r="DX539" s="32"/>
      <c r="DY539" s="32"/>
      <c r="DZ539" s="32"/>
      <c r="EA539" s="32"/>
      <c r="EB539" s="32"/>
      <c r="EC539" s="31"/>
    </row>
    <row r="540"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2"/>
      <c r="CH540" s="31"/>
      <c r="CI540" s="32"/>
      <c r="CJ540" s="31"/>
      <c r="CK540" s="32"/>
      <c r="CL540" s="31"/>
      <c r="CM540" s="32"/>
      <c r="CN540" s="31"/>
      <c r="CO540" s="32"/>
      <c r="CP540" s="32"/>
      <c r="CQ540" s="32"/>
      <c r="CR540" s="32"/>
      <c r="CS540" s="32"/>
      <c r="CT540" s="32"/>
      <c r="CU540" s="32"/>
      <c r="CV540" s="32"/>
      <c r="CW540" s="32"/>
      <c r="CX540" s="32"/>
      <c r="CY540" s="32"/>
      <c r="CZ540" s="32"/>
      <c r="DA540" s="32"/>
      <c r="DB540" s="32"/>
      <c r="DC540" s="32"/>
      <c r="DD540" s="32"/>
      <c r="DE540" s="32"/>
      <c r="DF540" s="32"/>
      <c r="DG540" s="32"/>
      <c r="DH540" s="32"/>
      <c r="DI540" s="32"/>
      <c r="DJ540" s="32"/>
      <c r="DK540" s="32"/>
      <c r="DL540" s="32"/>
      <c r="DM540" s="32"/>
      <c r="DN540" s="32"/>
      <c r="DO540" s="32"/>
      <c r="DP540" s="32"/>
      <c r="DQ540" s="32"/>
      <c r="DR540" s="32"/>
      <c r="DS540" s="32"/>
      <c r="DT540" s="32"/>
      <c r="DU540" s="32"/>
      <c r="DV540" s="32"/>
      <c r="DW540" s="32"/>
      <c r="DX540" s="32"/>
      <c r="DY540" s="32"/>
      <c r="DZ540" s="32"/>
      <c r="EA540" s="32"/>
      <c r="EB540" s="32"/>
      <c r="EC540" s="31"/>
    </row>
    <row r="541"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2"/>
      <c r="CH541" s="31"/>
      <c r="CI541" s="32"/>
      <c r="CJ541" s="31"/>
      <c r="CK541" s="32"/>
      <c r="CL541" s="31"/>
      <c r="CM541" s="32"/>
      <c r="CN541" s="31"/>
      <c r="CO541" s="32"/>
      <c r="CP541" s="32"/>
      <c r="CQ541" s="32"/>
      <c r="CR541" s="32"/>
      <c r="CS541" s="32"/>
      <c r="CT541" s="32"/>
      <c r="CU541" s="32"/>
      <c r="CV541" s="32"/>
      <c r="CW541" s="32"/>
      <c r="CX541" s="32"/>
      <c r="CY541" s="32"/>
      <c r="CZ541" s="32"/>
      <c r="DA541" s="32"/>
      <c r="DB541" s="32"/>
      <c r="DC541" s="32"/>
      <c r="DD541" s="32"/>
      <c r="DE541" s="32"/>
      <c r="DF541" s="32"/>
      <c r="DG541" s="32"/>
      <c r="DH541" s="32"/>
      <c r="DI541" s="32"/>
      <c r="DJ541" s="32"/>
      <c r="DK541" s="32"/>
      <c r="DL541" s="32"/>
      <c r="DM541" s="32"/>
      <c r="DN541" s="32"/>
      <c r="DO541" s="32"/>
      <c r="DP541" s="32"/>
      <c r="DQ541" s="32"/>
      <c r="DR541" s="32"/>
      <c r="DS541" s="32"/>
      <c r="DT541" s="32"/>
      <c r="DU541" s="32"/>
      <c r="DV541" s="32"/>
      <c r="DW541" s="32"/>
      <c r="DX541" s="32"/>
      <c r="DY541" s="32"/>
      <c r="DZ541" s="32"/>
      <c r="EA541" s="32"/>
      <c r="EB541" s="32"/>
      <c r="EC541" s="31"/>
    </row>
    <row r="542"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2"/>
      <c r="CH542" s="31"/>
      <c r="CI542" s="32"/>
      <c r="CJ542" s="31"/>
      <c r="CK542" s="32"/>
      <c r="CL542" s="31"/>
      <c r="CM542" s="32"/>
      <c r="CN542" s="31"/>
      <c r="CO542" s="32"/>
      <c r="CP542" s="32"/>
      <c r="CQ542" s="32"/>
      <c r="CR542" s="32"/>
      <c r="CS542" s="32"/>
      <c r="CT542" s="32"/>
      <c r="CU542" s="32"/>
      <c r="CV542" s="32"/>
      <c r="CW542" s="32"/>
      <c r="CX542" s="32"/>
      <c r="CY542" s="32"/>
      <c r="CZ542" s="32"/>
      <c r="DA542" s="32"/>
      <c r="DB542" s="32"/>
      <c r="DC542" s="32"/>
      <c r="DD542" s="32"/>
      <c r="DE542" s="32"/>
      <c r="DF542" s="32"/>
      <c r="DG542" s="32"/>
      <c r="DH542" s="32"/>
      <c r="DI542" s="32"/>
      <c r="DJ542" s="32"/>
      <c r="DK542" s="32"/>
      <c r="DL542" s="32"/>
      <c r="DM542" s="32"/>
      <c r="DN542" s="32"/>
      <c r="DO542" s="32"/>
      <c r="DP542" s="32"/>
      <c r="DQ542" s="32"/>
      <c r="DR542" s="32"/>
      <c r="DS542" s="32"/>
      <c r="DT542" s="32"/>
      <c r="DU542" s="32"/>
      <c r="DV542" s="32"/>
      <c r="DW542" s="32"/>
      <c r="DX542" s="32"/>
      <c r="DY542" s="32"/>
      <c r="DZ542" s="32"/>
      <c r="EA542" s="32"/>
      <c r="EB542" s="32"/>
      <c r="EC542" s="31"/>
    </row>
    <row r="543"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2"/>
      <c r="CH543" s="31"/>
      <c r="CI543" s="32"/>
      <c r="CJ543" s="31"/>
      <c r="CK543" s="32"/>
      <c r="CL543" s="31"/>
      <c r="CM543" s="32"/>
      <c r="CN543" s="31"/>
      <c r="CO543" s="32"/>
      <c r="CP543" s="32"/>
      <c r="CQ543" s="32"/>
      <c r="CR543" s="32"/>
      <c r="CS543" s="32"/>
      <c r="CT543" s="32"/>
      <c r="CU543" s="32"/>
      <c r="CV543" s="32"/>
      <c r="CW543" s="32"/>
      <c r="CX543" s="32"/>
      <c r="CY543" s="32"/>
      <c r="CZ543" s="32"/>
      <c r="DA543" s="32"/>
      <c r="DB543" s="32"/>
      <c r="DC543" s="32"/>
      <c r="DD543" s="32"/>
      <c r="DE543" s="32"/>
      <c r="DF543" s="32"/>
      <c r="DG543" s="32"/>
      <c r="DH543" s="32"/>
      <c r="DI543" s="32"/>
      <c r="DJ543" s="32"/>
      <c r="DK543" s="32"/>
      <c r="DL543" s="32"/>
      <c r="DM543" s="32"/>
      <c r="DN543" s="32"/>
      <c r="DO543" s="32"/>
      <c r="DP543" s="32"/>
      <c r="DQ543" s="32"/>
      <c r="DR543" s="32"/>
      <c r="DS543" s="32"/>
      <c r="DT543" s="32"/>
      <c r="DU543" s="32"/>
      <c r="DV543" s="32"/>
      <c r="DW543" s="32"/>
      <c r="DX543" s="32"/>
      <c r="DY543" s="32"/>
      <c r="DZ543" s="32"/>
      <c r="EA543" s="32"/>
      <c r="EB543" s="32"/>
      <c r="EC543" s="31"/>
    </row>
    <row r="544"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  <c r="CF544" s="31"/>
      <c r="CG544" s="32"/>
      <c r="CH544" s="31"/>
      <c r="CI544" s="32"/>
      <c r="CJ544" s="31"/>
      <c r="CK544" s="32"/>
      <c r="CL544" s="31"/>
      <c r="CM544" s="32"/>
      <c r="CN544" s="31"/>
      <c r="CO544" s="32"/>
      <c r="CP544" s="32"/>
      <c r="CQ544" s="32"/>
      <c r="CR544" s="32"/>
      <c r="CS544" s="32"/>
      <c r="CT544" s="32"/>
      <c r="CU544" s="32"/>
      <c r="CV544" s="32"/>
      <c r="CW544" s="32"/>
      <c r="CX544" s="32"/>
      <c r="CY544" s="32"/>
      <c r="CZ544" s="32"/>
      <c r="DA544" s="32"/>
      <c r="DB544" s="32"/>
      <c r="DC544" s="32"/>
      <c r="DD544" s="32"/>
      <c r="DE544" s="32"/>
      <c r="DF544" s="32"/>
      <c r="DG544" s="32"/>
      <c r="DH544" s="32"/>
      <c r="DI544" s="32"/>
      <c r="DJ544" s="32"/>
      <c r="DK544" s="32"/>
      <c r="DL544" s="32"/>
      <c r="DM544" s="32"/>
      <c r="DN544" s="32"/>
      <c r="DO544" s="32"/>
      <c r="DP544" s="32"/>
      <c r="DQ544" s="32"/>
      <c r="DR544" s="32"/>
      <c r="DS544" s="32"/>
      <c r="DT544" s="32"/>
      <c r="DU544" s="32"/>
      <c r="DV544" s="32"/>
      <c r="DW544" s="32"/>
      <c r="DX544" s="32"/>
      <c r="DY544" s="32"/>
      <c r="DZ544" s="32"/>
      <c r="EA544" s="32"/>
      <c r="EB544" s="32"/>
      <c r="EC544" s="31"/>
    </row>
    <row r="545"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2"/>
      <c r="CH545" s="31"/>
      <c r="CI545" s="32"/>
      <c r="CJ545" s="31"/>
      <c r="CK545" s="32"/>
      <c r="CL545" s="31"/>
      <c r="CM545" s="32"/>
      <c r="CN545" s="31"/>
      <c r="CO545" s="32"/>
      <c r="CP545" s="32"/>
      <c r="CQ545" s="32"/>
      <c r="CR545" s="32"/>
      <c r="CS545" s="32"/>
      <c r="CT545" s="32"/>
      <c r="CU545" s="32"/>
      <c r="CV545" s="32"/>
      <c r="CW545" s="32"/>
      <c r="CX545" s="32"/>
      <c r="CY545" s="32"/>
      <c r="CZ545" s="32"/>
      <c r="DA545" s="32"/>
      <c r="DB545" s="32"/>
      <c r="DC545" s="32"/>
      <c r="DD545" s="32"/>
      <c r="DE545" s="32"/>
      <c r="DF545" s="32"/>
      <c r="DG545" s="32"/>
      <c r="DH545" s="32"/>
      <c r="DI545" s="32"/>
      <c r="DJ545" s="32"/>
      <c r="DK545" s="32"/>
      <c r="DL545" s="32"/>
      <c r="DM545" s="32"/>
      <c r="DN545" s="32"/>
      <c r="DO545" s="32"/>
      <c r="DP545" s="32"/>
      <c r="DQ545" s="32"/>
      <c r="DR545" s="32"/>
      <c r="DS545" s="32"/>
      <c r="DT545" s="32"/>
      <c r="DU545" s="32"/>
      <c r="DV545" s="32"/>
      <c r="DW545" s="32"/>
      <c r="DX545" s="32"/>
      <c r="DY545" s="32"/>
      <c r="DZ545" s="32"/>
      <c r="EA545" s="32"/>
      <c r="EB545" s="32"/>
      <c r="EC545" s="31"/>
    </row>
    <row r="546"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  <c r="CF546" s="31"/>
      <c r="CG546" s="32"/>
      <c r="CH546" s="31"/>
      <c r="CI546" s="32"/>
      <c r="CJ546" s="31"/>
      <c r="CK546" s="32"/>
      <c r="CL546" s="31"/>
      <c r="CM546" s="32"/>
      <c r="CN546" s="31"/>
      <c r="CO546" s="32"/>
      <c r="CP546" s="32"/>
      <c r="CQ546" s="32"/>
      <c r="CR546" s="32"/>
      <c r="CS546" s="32"/>
      <c r="CT546" s="32"/>
      <c r="CU546" s="32"/>
      <c r="CV546" s="32"/>
      <c r="CW546" s="32"/>
      <c r="CX546" s="32"/>
      <c r="CY546" s="32"/>
      <c r="CZ546" s="32"/>
      <c r="DA546" s="32"/>
      <c r="DB546" s="32"/>
      <c r="DC546" s="32"/>
      <c r="DD546" s="32"/>
      <c r="DE546" s="32"/>
      <c r="DF546" s="32"/>
      <c r="DG546" s="32"/>
      <c r="DH546" s="32"/>
      <c r="DI546" s="32"/>
      <c r="DJ546" s="32"/>
      <c r="DK546" s="32"/>
      <c r="DL546" s="32"/>
      <c r="DM546" s="32"/>
      <c r="DN546" s="32"/>
      <c r="DO546" s="32"/>
      <c r="DP546" s="32"/>
      <c r="DQ546" s="32"/>
      <c r="DR546" s="32"/>
      <c r="DS546" s="32"/>
      <c r="DT546" s="32"/>
      <c r="DU546" s="32"/>
      <c r="DV546" s="32"/>
      <c r="DW546" s="32"/>
      <c r="DX546" s="32"/>
      <c r="DY546" s="32"/>
      <c r="DZ546" s="32"/>
      <c r="EA546" s="32"/>
      <c r="EB546" s="32"/>
      <c r="EC546" s="31"/>
    </row>
    <row r="547"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2"/>
      <c r="CH547" s="31"/>
      <c r="CI547" s="32"/>
      <c r="CJ547" s="31"/>
      <c r="CK547" s="32"/>
      <c r="CL547" s="31"/>
      <c r="CM547" s="32"/>
      <c r="CN547" s="31"/>
      <c r="CO547" s="32"/>
      <c r="CP547" s="32"/>
      <c r="CQ547" s="32"/>
      <c r="CR547" s="32"/>
      <c r="CS547" s="32"/>
      <c r="CT547" s="32"/>
      <c r="CU547" s="32"/>
      <c r="CV547" s="32"/>
      <c r="CW547" s="32"/>
      <c r="CX547" s="32"/>
      <c r="CY547" s="32"/>
      <c r="CZ547" s="32"/>
      <c r="DA547" s="32"/>
      <c r="DB547" s="32"/>
      <c r="DC547" s="32"/>
      <c r="DD547" s="32"/>
      <c r="DE547" s="32"/>
      <c r="DF547" s="32"/>
      <c r="DG547" s="32"/>
      <c r="DH547" s="32"/>
      <c r="DI547" s="32"/>
      <c r="DJ547" s="32"/>
      <c r="DK547" s="32"/>
      <c r="DL547" s="32"/>
      <c r="DM547" s="32"/>
      <c r="DN547" s="32"/>
      <c r="DO547" s="32"/>
      <c r="DP547" s="32"/>
      <c r="DQ547" s="32"/>
      <c r="DR547" s="32"/>
      <c r="DS547" s="32"/>
      <c r="DT547" s="32"/>
      <c r="DU547" s="32"/>
      <c r="DV547" s="32"/>
      <c r="DW547" s="32"/>
      <c r="DX547" s="32"/>
      <c r="DY547" s="32"/>
      <c r="DZ547" s="32"/>
      <c r="EA547" s="32"/>
      <c r="EB547" s="32"/>
      <c r="EC547" s="31"/>
    </row>
    <row r="548"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  <c r="CF548" s="31"/>
      <c r="CG548" s="32"/>
      <c r="CH548" s="31"/>
      <c r="CI548" s="32"/>
      <c r="CJ548" s="31"/>
      <c r="CK548" s="32"/>
      <c r="CL548" s="31"/>
      <c r="CM548" s="32"/>
      <c r="CN548" s="31"/>
      <c r="CO548" s="32"/>
      <c r="CP548" s="32"/>
      <c r="CQ548" s="32"/>
      <c r="CR548" s="32"/>
      <c r="CS548" s="32"/>
      <c r="CT548" s="32"/>
      <c r="CU548" s="32"/>
      <c r="CV548" s="32"/>
      <c r="CW548" s="32"/>
      <c r="CX548" s="32"/>
      <c r="CY548" s="32"/>
      <c r="CZ548" s="32"/>
      <c r="DA548" s="32"/>
      <c r="DB548" s="32"/>
      <c r="DC548" s="32"/>
      <c r="DD548" s="32"/>
      <c r="DE548" s="32"/>
      <c r="DF548" s="32"/>
      <c r="DG548" s="32"/>
      <c r="DH548" s="32"/>
      <c r="DI548" s="32"/>
      <c r="DJ548" s="32"/>
      <c r="DK548" s="32"/>
      <c r="DL548" s="32"/>
      <c r="DM548" s="32"/>
      <c r="DN548" s="32"/>
      <c r="DO548" s="32"/>
      <c r="DP548" s="32"/>
      <c r="DQ548" s="32"/>
      <c r="DR548" s="32"/>
      <c r="DS548" s="32"/>
      <c r="DT548" s="32"/>
      <c r="DU548" s="32"/>
      <c r="DV548" s="32"/>
      <c r="DW548" s="32"/>
      <c r="DX548" s="32"/>
      <c r="DY548" s="32"/>
      <c r="DZ548" s="32"/>
      <c r="EA548" s="32"/>
      <c r="EB548" s="32"/>
      <c r="EC548" s="31"/>
    </row>
    <row r="549"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2"/>
      <c r="CH549" s="31"/>
      <c r="CI549" s="32"/>
      <c r="CJ549" s="31"/>
      <c r="CK549" s="32"/>
      <c r="CL549" s="31"/>
      <c r="CM549" s="32"/>
      <c r="CN549" s="31"/>
      <c r="CO549" s="32"/>
      <c r="CP549" s="32"/>
      <c r="CQ549" s="32"/>
      <c r="CR549" s="32"/>
      <c r="CS549" s="32"/>
      <c r="CT549" s="32"/>
      <c r="CU549" s="32"/>
      <c r="CV549" s="32"/>
      <c r="CW549" s="32"/>
      <c r="CX549" s="32"/>
      <c r="CY549" s="32"/>
      <c r="CZ549" s="32"/>
      <c r="DA549" s="32"/>
      <c r="DB549" s="32"/>
      <c r="DC549" s="32"/>
      <c r="DD549" s="32"/>
      <c r="DE549" s="32"/>
      <c r="DF549" s="32"/>
      <c r="DG549" s="32"/>
      <c r="DH549" s="32"/>
      <c r="DI549" s="32"/>
      <c r="DJ549" s="32"/>
      <c r="DK549" s="32"/>
      <c r="DL549" s="32"/>
      <c r="DM549" s="32"/>
      <c r="DN549" s="32"/>
      <c r="DO549" s="32"/>
      <c r="DP549" s="32"/>
      <c r="DQ549" s="32"/>
      <c r="DR549" s="32"/>
      <c r="DS549" s="32"/>
      <c r="DT549" s="32"/>
      <c r="DU549" s="32"/>
      <c r="DV549" s="32"/>
      <c r="DW549" s="32"/>
      <c r="DX549" s="32"/>
      <c r="DY549" s="32"/>
      <c r="DZ549" s="32"/>
      <c r="EA549" s="32"/>
      <c r="EB549" s="32"/>
      <c r="EC549" s="31"/>
    </row>
    <row r="550"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  <c r="CF550" s="31"/>
      <c r="CG550" s="32"/>
      <c r="CH550" s="31"/>
      <c r="CI550" s="32"/>
      <c r="CJ550" s="31"/>
      <c r="CK550" s="32"/>
      <c r="CL550" s="31"/>
      <c r="CM550" s="32"/>
      <c r="CN550" s="31"/>
      <c r="CO550" s="32"/>
      <c r="CP550" s="32"/>
      <c r="CQ550" s="32"/>
      <c r="CR550" s="32"/>
      <c r="CS550" s="32"/>
      <c r="CT550" s="32"/>
      <c r="CU550" s="32"/>
      <c r="CV550" s="32"/>
      <c r="CW550" s="32"/>
      <c r="CX550" s="32"/>
      <c r="CY550" s="32"/>
      <c r="CZ550" s="32"/>
      <c r="DA550" s="32"/>
      <c r="DB550" s="32"/>
      <c r="DC550" s="32"/>
      <c r="DD550" s="32"/>
      <c r="DE550" s="32"/>
      <c r="DF550" s="32"/>
      <c r="DG550" s="32"/>
      <c r="DH550" s="32"/>
      <c r="DI550" s="32"/>
      <c r="DJ550" s="32"/>
      <c r="DK550" s="32"/>
      <c r="DL550" s="32"/>
      <c r="DM550" s="32"/>
      <c r="DN550" s="32"/>
      <c r="DO550" s="32"/>
      <c r="DP550" s="32"/>
      <c r="DQ550" s="32"/>
      <c r="DR550" s="32"/>
      <c r="DS550" s="32"/>
      <c r="DT550" s="32"/>
      <c r="DU550" s="32"/>
      <c r="DV550" s="32"/>
      <c r="DW550" s="32"/>
      <c r="DX550" s="32"/>
      <c r="DY550" s="32"/>
      <c r="DZ550" s="32"/>
      <c r="EA550" s="32"/>
      <c r="EB550" s="32"/>
      <c r="EC550" s="31"/>
    </row>
    <row r="551"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2"/>
      <c r="CH551" s="31"/>
      <c r="CI551" s="32"/>
      <c r="CJ551" s="31"/>
      <c r="CK551" s="32"/>
      <c r="CL551" s="31"/>
      <c r="CM551" s="32"/>
      <c r="CN551" s="31"/>
      <c r="CO551" s="32"/>
      <c r="CP551" s="32"/>
      <c r="CQ551" s="32"/>
      <c r="CR551" s="32"/>
      <c r="CS551" s="32"/>
      <c r="CT551" s="32"/>
      <c r="CU551" s="32"/>
      <c r="CV551" s="32"/>
      <c r="CW551" s="32"/>
      <c r="CX551" s="32"/>
      <c r="CY551" s="32"/>
      <c r="CZ551" s="32"/>
      <c r="DA551" s="32"/>
      <c r="DB551" s="32"/>
      <c r="DC551" s="32"/>
      <c r="DD551" s="32"/>
      <c r="DE551" s="32"/>
      <c r="DF551" s="32"/>
      <c r="DG551" s="32"/>
      <c r="DH551" s="32"/>
      <c r="DI551" s="32"/>
      <c r="DJ551" s="32"/>
      <c r="DK551" s="32"/>
      <c r="DL551" s="32"/>
      <c r="DM551" s="32"/>
      <c r="DN551" s="32"/>
      <c r="DO551" s="32"/>
      <c r="DP551" s="32"/>
      <c r="DQ551" s="32"/>
      <c r="DR551" s="32"/>
      <c r="DS551" s="32"/>
      <c r="DT551" s="32"/>
      <c r="DU551" s="32"/>
      <c r="DV551" s="32"/>
      <c r="DW551" s="32"/>
      <c r="DX551" s="32"/>
      <c r="DY551" s="32"/>
      <c r="DZ551" s="32"/>
      <c r="EA551" s="32"/>
      <c r="EB551" s="32"/>
      <c r="EC551" s="31"/>
    </row>
    <row r="552"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  <c r="CF552" s="31"/>
      <c r="CG552" s="32"/>
      <c r="CH552" s="31"/>
      <c r="CI552" s="32"/>
      <c r="CJ552" s="31"/>
      <c r="CK552" s="32"/>
      <c r="CL552" s="31"/>
      <c r="CM552" s="32"/>
      <c r="CN552" s="31"/>
      <c r="CO552" s="32"/>
      <c r="CP552" s="32"/>
      <c r="CQ552" s="32"/>
      <c r="CR552" s="32"/>
      <c r="CS552" s="32"/>
      <c r="CT552" s="32"/>
      <c r="CU552" s="32"/>
      <c r="CV552" s="32"/>
      <c r="CW552" s="32"/>
      <c r="CX552" s="32"/>
      <c r="CY552" s="32"/>
      <c r="CZ552" s="32"/>
      <c r="DA552" s="32"/>
      <c r="DB552" s="32"/>
      <c r="DC552" s="32"/>
      <c r="DD552" s="32"/>
      <c r="DE552" s="32"/>
      <c r="DF552" s="32"/>
      <c r="DG552" s="32"/>
      <c r="DH552" s="32"/>
      <c r="DI552" s="32"/>
      <c r="DJ552" s="32"/>
      <c r="DK552" s="32"/>
      <c r="DL552" s="32"/>
      <c r="DM552" s="32"/>
      <c r="DN552" s="32"/>
      <c r="DO552" s="32"/>
      <c r="DP552" s="32"/>
      <c r="DQ552" s="32"/>
      <c r="DR552" s="32"/>
      <c r="DS552" s="32"/>
      <c r="DT552" s="32"/>
      <c r="DU552" s="32"/>
      <c r="DV552" s="32"/>
      <c r="DW552" s="32"/>
      <c r="DX552" s="32"/>
      <c r="DY552" s="32"/>
      <c r="DZ552" s="32"/>
      <c r="EA552" s="32"/>
      <c r="EB552" s="32"/>
      <c r="EC552" s="31"/>
    </row>
    <row r="553"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  <c r="CF553" s="31"/>
      <c r="CG553" s="32"/>
      <c r="CH553" s="31"/>
      <c r="CI553" s="32"/>
      <c r="CJ553" s="31"/>
      <c r="CK553" s="32"/>
      <c r="CL553" s="31"/>
      <c r="CM553" s="32"/>
      <c r="CN553" s="31"/>
      <c r="CO553" s="32"/>
      <c r="CP553" s="32"/>
      <c r="CQ553" s="32"/>
      <c r="CR553" s="32"/>
      <c r="CS553" s="32"/>
      <c r="CT553" s="32"/>
      <c r="CU553" s="32"/>
      <c r="CV553" s="32"/>
      <c r="CW553" s="32"/>
      <c r="CX553" s="32"/>
      <c r="CY553" s="32"/>
      <c r="CZ553" s="32"/>
      <c r="DA553" s="32"/>
      <c r="DB553" s="32"/>
      <c r="DC553" s="32"/>
      <c r="DD553" s="32"/>
      <c r="DE553" s="32"/>
      <c r="DF553" s="32"/>
      <c r="DG553" s="32"/>
      <c r="DH553" s="32"/>
      <c r="DI553" s="32"/>
      <c r="DJ553" s="32"/>
      <c r="DK553" s="32"/>
      <c r="DL553" s="32"/>
      <c r="DM553" s="32"/>
      <c r="DN553" s="32"/>
      <c r="DO553" s="32"/>
      <c r="DP553" s="32"/>
      <c r="DQ553" s="32"/>
      <c r="DR553" s="32"/>
      <c r="DS553" s="32"/>
      <c r="DT553" s="32"/>
      <c r="DU553" s="32"/>
      <c r="DV553" s="32"/>
      <c r="DW553" s="32"/>
      <c r="DX553" s="32"/>
      <c r="DY553" s="32"/>
      <c r="DZ553" s="32"/>
      <c r="EA553" s="32"/>
      <c r="EB553" s="32"/>
      <c r="EC553" s="31"/>
    </row>
    <row r="554"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  <c r="CF554" s="31"/>
      <c r="CG554" s="32"/>
      <c r="CH554" s="31"/>
      <c r="CI554" s="32"/>
      <c r="CJ554" s="31"/>
      <c r="CK554" s="32"/>
      <c r="CL554" s="31"/>
      <c r="CM554" s="32"/>
      <c r="CN554" s="31"/>
      <c r="CO554" s="32"/>
      <c r="CP554" s="32"/>
      <c r="CQ554" s="32"/>
      <c r="CR554" s="32"/>
      <c r="CS554" s="32"/>
      <c r="CT554" s="32"/>
      <c r="CU554" s="32"/>
      <c r="CV554" s="32"/>
      <c r="CW554" s="32"/>
      <c r="CX554" s="32"/>
      <c r="CY554" s="32"/>
      <c r="CZ554" s="32"/>
      <c r="DA554" s="32"/>
      <c r="DB554" s="32"/>
      <c r="DC554" s="32"/>
      <c r="DD554" s="32"/>
      <c r="DE554" s="32"/>
      <c r="DF554" s="32"/>
      <c r="DG554" s="32"/>
      <c r="DH554" s="32"/>
      <c r="DI554" s="32"/>
      <c r="DJ554" s="32"/>
      <c r="DK554" s="32"/>
      <c r="DL554" s="32"/>
      <c r="DM554" s="32"/>
      <c r="DN554" s="32"/>
      <c r="DO554" s="32"/>
      <c r="DP554" s="32"/>
      <c r="DQ554" s="32"/>
      <c r="DR554" s="32"/>
      <c r="DS554" s="32"/>
      <c r="DT554" s="32"/>
      <c r="DU554" s="32"/>
      <c r="DV554" s="32"/>
      <c r="DW554" s="32"/>
      <c r="DX554" s="32"/>
      <c r="DY554" s="32"/>
      <c r="DZ554" s="32"/>
      <c r="EA554" s="32"/>
      <c r="EB554" s="32"/>
      <c r="EC554" s="31"/>
    </row>
    <row r="555"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2"/>
      <c r="CH555" s="31"/>
      <c r="CI555" s="32"/>
      <c r="CJ555" s="31"/>
      <c r="CK555" s="32"/>
      <c r="CL555" s="31"/>
      <c r="CM555" s="32"/>
      <c r="CN555" s="31"/>
      <c r="CO555" s="32"/>
      <c r="CP555" s="32"/>
      <c r="CQ555" s="32"/>
      <c r="CR555" s="32"/>
      <c r="CS555" s="32"/>
      <c r="CT555" s="32"/>
      <c r="CU555" s="32"/>
      <c r="CV555" s="32"/>
      <c r="CW555" s="32"/>
      <c r="CX555" s="32"/>
      <c r="CY555" s="32"/>
      <c r="CZ555" s="32"/>
      <c r="DA555" s="32"/>
      <c r="DB555" s="32"/>
      <c r="DC555" s="32"/>
      <c r="DD555" s="32"/>
      <c r="DE555" s="32"/>
      <c r="DF555" s="32"/>
      <c r="DG555" s="32"/>
      <c r="DH555" s="32"/>
      <c r="DI555" s="32"/>
      <c r="DJ555" s="32"/>
      <c r="DK555" s="32"/>
      <c r="DL555" s="32"/>
      <c r="DM555" s="32"/>
      <c r="DN555" s="32"/>
      <c r="DO555" s="32"/>
      <c r="DP555" s="32"/>
      <c r="DQ555" s="32"/>
      <c r="DR555" s="32"/>
      <c r="DS555" s="32"/>
      <c r="DT555" s="32"/>
      <c r="DU555" s="32"/>
      <c r="DV555" s="32"/>
      <c r="DW555" s="32"/>
      <c r="DX555" s="32"/>
      <c r="DY555" s="32"/>
      <c r="DZ555" s="32"/>
      <c r="EA555" s="32"/>
      <c r="EB555" s="32"/>
      <c r="EC555" s="31"/>
    </row>
    <row r="556"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  <c r="CF556" s="31"/>
      <c r="CG556" s="32"/>
      <c r="CH556" s="31"/>
      <c r="CI556" s="32"/>
      <c r="CJ556" s="31"/>
      <c r="CK556" s="32"/>
      <c r="CL556" s="31"/>
      <c r="CM556" s="32"/>
      <c r="CN556" s="31"/>
      <c r="CO556" s="32"/>
      <c r="CP556" s="32"/>
      <c r="CQ556" s="32"/>
      <c r="CR556" s="32"/>
      <c r="CS556" s="32"/>
      <c r="CT556" s="32"/>
      <c r="CU556" s="32"/>
      <c r="CV556" s="32"/>
      <c r="CW556" s="32"/>
      <c r="CX556" s="32"/>
      <c r="CY556" s="32"/>
      <c r="CZ556" s="32"/>
      <c r="DA556" s="32"/>
      <c r="DB556" s="32"/>
      <c r="DC556" s="32"/>
      <c r="DD556" s="32"/>
      <c r="DE556" s="32"/>
      <c r="DF556" s="32"/>
      <c r="DG556" s="32"/>
      <c r="DH556" s="32"/>
      <c r="DI556" s="32"/>
      <c r="DJ556" s="32"/>
      <c r="DK556" s="32"/>
      <c r="DL556" s="32"/>
      <c r="DM556" s="32"/>
      <c r="DN556" s="32"/>
      <c r="DO556" s="32"/>
      <c r="DP556" s="32"/>
      <c r="DQ556" s="32"/>
      <c r="DR556" s="32"/>
      <c r="DS556" s="32"/>
      <c r="DT556" s="32"/>
      <c r="DU556" s="32"/>
      <c r="DV556" s="32"/>
      <c r="DW556" s="32"/>
      <c r="DX556" s="32"/>
      <c r="DY556" s="32"/>
      <c r="DZ556" s="32"/>
      <c r="EA556" s="32"/>
      <c r="EB556" s="32"/>
      <c r="EC556" s="31"/>
    </row>
    <row r="557"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2"/>
      <c r="CH557" s="31"/>
      <c r="CI557" s="32"/>
      <c r="CJ557" s="31"/>
      <c r="CK557" s="32"/>
      <c r="CL557" s="31"/>
      <c r="CM557" s="32"/>
      <c r="CN557" s="31"/>
      <c r="CO557" s="32"/>
      <c r="CP557" s="32"/>
      <c r="CQ557" s="32"/>
      <c r="CR557" s="32"/>
      <c r="CS557" s="32"/>
      <c r="CT557" s="32"/>
      <c r="CU557" s="32"/>
      <c r="CV557" s="32"/>
      <c r="CW557" s="32"/>
      <c r="CX557" s="32"/>
      <c r="CY557" s="32"/>
      <c r="CZ557" s="32"/>
      <c r="DA557" s="32"/>
      <c r="DB557" s="32"/>
      <c r="DC557" s="32"/>
      <c r="DD557" s="32"/>
      <c r="DE557" s="32"/>
      <c r="DF557" s="32"/>
      <c r="DG557" s="32"/>
      <c r="DH557" s="32"/>
      <c r="DI557" s="32"/>
      <c r="DJ557" s="32"/>
      <c r="DK557" s="32"/>
      <c r="DL557" s="32"/>
      <c r="DM557" s="32"/>
      <c r="DN557" s="32"/>
      <c r="DO557" s="32"/>
      <c r="DP557" s="32"/>
      <c r="DQ557" s="32"/>
      <c r="DR557" s="32"/>
      <c r="DS557" s="32"/>
      <c r="DT557" s="32"/>
      <c r="DU557" s="32"/>
      <c r="DV557" s="32"/>
      <c r="DW557" s="32"/>
      <c r="DX557" s="32"/>
      <c r="DY557" s="32"/>
      <c r="DZ557" s="32"/>
      <c r="EA557" s="32"/>
      <c r="EB557" s="32"/>
      <c r="EC557" s="31"/>
    </row>
    <row r="558"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  <c r="CF558" s="31"/>
      <c r="CG558" s="32"/>
      <c r="CH558" s="31"/>
      <c r="CI558" s="32"/>
      <c r="CJ558" s="31"/>
      <c r="CK558" s="32"/>
      <c r="CL558" s="31"/>
      <c r="CM558" s="32"/>
      <c r="CN558" s="31"/>
      <c r="CO558" s="32"/>
      <c r="CP558" s="32"/>
      <c r="CQ558" s="32"/>
      <c r="CR558" s="32"/>
      <c r="CS558" s="32"/>
      <c r="CT558" s="32"/>
      <c r="CU558" s="32"/>
      <c r="CV558" s="32"/>
      <c r="CW558" s="32"/>
      <c r="CX558" s="32"/>
      <c r="CY558" s="32"/>
      <c r="CZ558" s="32"/>
      <c r="DA558" s="32"/>
      <c r="DB558" s="32"/>
      <c r="DC558" s="32"/>
      <c r="DD558" s="32"/>
      <c r="DE558" s="32"/>
      <c r="DF558" s="32"/>
      <c r="DG558" s="32"/>
      <c r="DH558" s="32"/>
      <c r="DI558" s="32"/>
      <c r="DJ558" s="32"/>
      <c r="DK558" s="32"/>
      <c r="DL558" s="32"/>
      <c r="DM558" s="32"/>
      <c r="DN558" s="32"/>
      <c r="DO558" s="32"/>
      <c r="DP558" s="32"/>
      <c r="DQ558" s="32"/>
      <c r="DR558" s="32"/>
      <c r="DS558" s="32"/>
      <c r="DT558" s="32"/>
      <c r="DU558" s="32"/>
      <c r="DV558" s="32"/>
      <c r="DW558" s="32"/>
      <c r="DX558" s="32"/>
      <c r="DY558" s="32"/>
      <c r="DZ558" s="32"/>
      <c r="EA558" s="32"/>
      <c r="EB558" s="32"/>
      <c r="EC558" s="31"/>
    </row>
    <row r="559"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2"/>
      <c r="CH559" s="31"/>
      <c r="CI559" s="32"/>
      <c r="CJ559" s="31"/>
      <c r="CK559" s="32"/>
      <c r="CL559" s="31"/>
      <c r="CM559" s="32"/>
      <c r="CN559" s="31"/>
      <c r="CO559" s="32"/>
      <c r="CP559" s="32"/>
      <c r="CQ559" s="32"/>
      <c r="CR559" s="32"/>
      <c r="CS559" s="32"/>
      <c r="CT559" s="32"/>
      <c r="CU559" s="32"/>
      <c r="CV559" s="32"/>
      <c r="CW559" s="32"/>
      <c r="CX559" s="32"/>
      <c r="CY559" s="32"/>
      <c r="CZ559" s="32"/>
      <c r="DA559" s="32"/>
      <c r="DB559" s="32"/>
      <c r="DC559" s="32"/>
      <c r="DD559" s="32"/>
      <c r="DE559" s="32"/>
      <c r="DF559" s="32"/>
      <c r="DG559" s="32"/>
      <c r="DH559" s="32"/>
      <c r="DI559" s="32"/>
      <c r="DJ559" s="32"/>
      <c r="DK559" s="32"/>
      <c r="DL559" s="32"/>
      <c r="DM559" s="32"/>
      <c r="DN559" s="32"/>
      <c r="DO559" s="32"/>
      <c r="DP559" s="32"/>
      <c r="DQ559" s="32"/>
      <c r="DR559" s="32"/>
      <c r="DS559" s="32"/>
      <c r="DT559" s="32"/>
      <c r="DU559" s="32"/>
      <c r="DV559" s="32"/>
      <c r="DW559" s="32"/>
      <c r="DX559" s="32"/>
      <c r="DY559" s="32"/>
      <c r="DZ559" s="32"/>
      <c r="EA559" s="32"/>
      <c r="EB559" s="32"/>
      <c r="EC559" s="31"/>
    </row>
    <row r="560"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  <c r="CF560" s="31"/>
      <c r="CG560" s="32"/>
      <c r="CH560" s="31"/>
      <c r="CI560" s="32"/>
      <c r="CJ560" s="31"/>
      <c r="CK560" s="32"/>
      <c r="CL560" s="31"/>
      <c r="CM560" s="32"/>
      <c r="CN560" s="31"/>
      <c r="CO560" s="32"/>
      <c r="CP560" s="32"/>
      <c r="CQ560" s="32"/>
      <c r="CR560" s="32"/>
      <c r="CS560" s="32"/>
      <c r="CT560" s="32"/>
      <c r="CU560" s="32"/>
      <c r="CV560" s="32"/>
      <c r="CW560" s="32"/>
      <c r="CX560" s="32"/>
      <c r="CY560" s="32"/>
      <c r="CZ560" s="32"/>
      <c r="DA560" s="32"/>
      <c r="DB560" s="32"/>
      <c r="DC560" s="32"/>
      <c r="DD560" s="32"/>
      <c r="DE560" s="32"/>
      <c r="DF560" s="32"/>
      <c r="DG560" s="32"/>
      <c r="DH560" s="32"/>
      <c r="DI560" s="32"/>
      <c r="DJ560" s="32"/>
      <c r="DK560" s="32"/>
      <c r="DL560" s="32"/>
      <c r="DM560" s="32"/>
      <c r="DN560" s="32"/>
      <c r="DO560" s="32"/>
      <c r="DP560" s="32"/>
      <c r="DQ560" s="32"/>
      <c r="DR560" s="32"/>
      <c r="DS560" s="32"/>
      <c r="DT560" s="32"/>
      <c r="DU560" s="32"/>
      <c r="DV560" s="32"/>
      <c r="DW560" s="32"/>
      <c r="DX560" s="32"/>
      <c r="DY560" s="32"/>
      <c r="DZ560" s="32"/>
      <c r="EA560" s="32"/>
      <c r="EB560" s="32"/>
      <c r="EC560" s="31"/>
    </row>
    <row r="561"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2"/>
      <c r="CH561" s="31"/>
      <c r="CI561" s="32"/>
      <c r="CJ561" s="31"/>
      <c r="CK561" s="32"/>
      <c r="CL561" s="31"/>
      <c r="CM561" s="32"/>
      <c r="CN561" s="31"/>
      <c r="CO561" s="32"/>
      <c r="CP561" s="32"/>
      <c r="CQ561" s="32"/>
      <c r="CR561" s="32"/>
      <c r="CS561" s="32"/>
      <c r="CT561" s="32"/>
      <c r="CU561" s="32"/>
      <c r="CV561" s="32"/>
      <c r="CW561" s="32"/>
      <c r="CX561" s="32"/>
      <c r="CY561" s="32"/>
      <c r="CZ561" s="32"/>
      <c r="DA561" s="32"/>
      <c r="DB561" s="32"/>
      <c r="DC561" s="32"/>
      <c r="DD561" s="32"/>
      <c r="DE561" s="32"/>
      <c r="DF561" s="32"/>
      <c r="DG561" s="32"/>
      <c r="DH561" s="32"/>
      <c r="DI561" s="32"/>
      <c r="DJ561" s="32"/>
      <c r="DK561" s="32"/>
      <c r="DL561" s="32"/>
      <c r="DM561" s="32"/>
      <c r="DN561" s="32"/>
      <c r="DO561" s="32"/>
      <c r="DP561" s="32"/>
      <c r="DQ561" s="32"/>
      <c r="DR561" s="32"/>
      <c r="DS561" s="32"/>
      <c r="DT561" s="32"/>
      <c r="DU561" s="32"/>
      <c r="DV561" s="32"/>
      <c r="DW561" s="32"/>
      <c r="DX561" s="32"/>
      <c r="DY561" s="32"/>
      <c r="DZ561" s="32"/>
      <c r="EA561" s="32"/>
      <c r="EB561" s="32"/>
      <c r="EC561" s="31"/>
    </row>
    <row r="562"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  <c r="CF562" s="31"/>
      <c r="CG562" s="32"/>
      <c r="CH562" s="31"/>
      <c r="CI562" s="32"/>
      <c r="CJ562" s="31"/>
      <c r="CK562" s="32"/>
      <c r="CL562" s="31"/>
      <c r="CM562" s="32"/>
      <c r="CN562" s="31"/>
      <c r="CO562" s="32"/>
      <c r="CP562" s="32"/>
      <c r="CQ562" s="32"/>
      <c r="CR562" s="32"/>
      <c r="CS562" s="32"/>
      <c r="CT562" s="32"/>
      <c r="CU562" s="32"/>
      <c r="CV562" s="32"/>
      <c r="CW562" s="32"/>
      <c r="CX562" s="32"/>
      <c r="CY562" s="32"/>
      <c r="CZ562" s="32"/>
      <c r="DA562" s="32"/>
      <c r="DB562" s="32"/>
      <c r="DC562" s="32"/>
      <c r="DD562" s="32"/>
      <c r="DE562" s="32"/>
      <c r="DF562" s="32"/>
      <c r="DG562" s="32"/>
      <c r="DH562" s="32"/>
      <c r="DI562" s="32"/>
      <c r="DJ562" s="32"/>
      <c r="DK562" s="32"/>
      <c r="DL562" s="32"/>
      <c r="DM562" s="32"/>
      <c r="DN562" s="32"/>
      <c r="DO562" s="32"/>
      <c r="DP562" s="32"/>
      <c r="DQ562" s="32"/>
      <c r="DR562" s="32"/>
      <c r="DS562" s="32"/>
      <c r="DT562" s="32"/>
      <c r="DU562" s="32"/>
      <c r="DV562" s="32"/>
      <c r="DW562" s="32"/>
      <c r="DX562" s="32"/>
      <c r="DY562" s="32"/>
      <c r="DZ562" s="32"/>
      <c r="EA562" s="32"/>
      <c r="EB562" s="32"/>
      <c r="EC562" s="31"/>
    </row>
    <row r="563"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2"/>
      <c r="CH563" s="31"/>
      <c r="CI563" s="32"/>
      <c r="CJ563" s="31"/>
      <c r="CK563" s="32"/>
      <c r="CL563" s="31"/>
      <c r="CM563" s="32"/>
      <c r="CN563" s="31"/>
      <c r="CO563" s="32"/>
      <c r="CP563" s="32"/>
      <c r="CQ563" s="32"/>
      <c r="CR563" s="32"/>
      <c r="CS563" s="32"/>
      <c r="CT563" s="32"/>
      <c r="CU563" s="32"/>
      <c r="CV563" s="32"/>
      <c r="CW563" s="32"/>
      <c r="CX563" s="32"/>
      <c r="CY563" s="32"/>
      <c r="CZ563" s="32"/>
      <c r="DA563" s="32"/>
      <c r="DB563" s="32"/>
      <c r="DC563" s="32"/>
      <c r="DD563" s="32"/>
      <c r="DE563" s="32"/>
      <c r="DF563" s="32"/>
      <c r="DG563" s="32"/>
      <c r="DH563" s="32"/>
      <c r="DI563" s="32"/>
      <c r="DJ563" s="32"/>
      <c r="DK563" s="32"/>
      <c r="DL563" s="32"/>
      <c r="DM563" s="32"/>
      <c r="DN563" s="32"/>
      <c r="DO563" s="32"/>
      <c r="DP563" s="32"/>
      <c r="DQ563" s="32"/>
      <c r="DR563" s="32"/>
      <c r="DS563" s="32"/>
      <c r="DT563" s="32"/>
      <c r="DU563" s="32"/>
      <c r="DV563" s="32"/>
      <c r="DW563" s="32"/>
      <c r="DX563" s="32"/>
      <c r="DY563" s="32"/>
      <c r="DZ563" s="32"/>
      <c r="EA563" s="32"/>
      <c r="EB563" s="32"/>
      <c r="EC563" s="31"/>
    </row>
    <row r="564"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  <c r="CF564" s="31"/>
      <c r="CG564" s="32"/>
      <c r="CH564" s="31"/>
      <c r="CI564" s="32"/>
      <c r="CJ564" s="31"/>
      <c r="CK564" s="32"/>
      <c r="CL564" s="31"/>
      <c r="CM564" s="32"/>
      <c r="CN564" s="31"/>
      <c r="CO564" s="32"/>
      <c r="CP564" s="32"/>
      <c r="CQ564" s="32"/>
      <c r="CR564" s="32"/>
      <c r="CS564" s="32"/>
      <c r="CT564" s="32"/>
      <c r="CU564" s="32"/>
      <c r="CV564" s="32"/>
      <c r="CW564" s="32"/>
      <c r="CX564" s="32"/>
      <c r="CY564" s="32"/>
      <c r="CZ564" s="32"/>
      <c r="DA564" s="32"/>
      <c r="DB564" s="32"/>
      <c r="DC564" s="32"/>
      <c r="DD564" s="32"/>
      <c r="DE564" s="32"/>
      <c r="DF564" s="32"/>
      <c r="DG564" s="32"/>
      <c r="DH564" s="32"/>
      <c r="DI564" s="32"/>
      <c r="DJ564" s="32"/>
      <c r="DK564" s="32"/>
      <c r="DL564" s="32"/>
      <c r="DM564" s="32"/>
      <c r="DN564" s="32"/>
      <c r="DO564" s="32"/>
      <c r="DP564" s="32"/>
      <c r="DQ564" s="32"/>
      <c r="DR564" s="32"/>
      <c r="DS564" s="32"/>
      <c r="DT564" s="32"/>
      <c r="DU564" s="32"/>
      <c r="DV564" s="32"/>
      <c r="DW564" s="32"/>
      <c r="DX564" s="32"/>
      <c r="DY564" s="32"/>
      <c r="DZ564" s="32"/>
      <c r="EA564" s="32"/>
      <c r="EB564" s="32"/>
      <c r="EC564" s="31"/>
    </row>
    <row r="565"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2"/>
      <c r="CH565" s="31"/>
      <c r="CI565" s="32"/>
      <c r="CJ565" s="31"/>
      <c r="CK565" s="32"/>
      <c r="CL565" s="31"/>
      <c r="CM565" s="32"/>
      <c r="CN565" s="31"/>
      <c r="CO565" s="32"/>
      <c r="CP565" s="32"/>
      <c r="CQ565" s="32"/>
      <c r="CR565" s="32"/>
      <c r="CS565" s="32"/>
      <c r="CT565" s="32"/>
      <c r="CU565" s="32"/>
      <c r="CV565" s="32"/>
      <c r="CW565" s="32"/>
      <c r="CX565" s="32"/>
      <c r="CY565" s="32"/>
      <c r="CZ565" s="32"/>
      <c r="DA565" s="32"/>
      <c r="DB565" s="32"/>
      <c r="DC565" s="32"/>
      <c r="DD565" s="32"/>
      <c r="DE565" s="32"/>
      <c r="DF565" s="32"/>
      <c r="DG565" s="32"/>
      <c r="DH565" s="32"/>
      <c r="DI565" s="32"/>
      <c r="DJ565" s="32"/>
      <c r="DK565" s="32"/>
      <c r="DL565" s="32"/>
      <c r="DM565" s="32"/>
      <c r="DN565" s="32"/>
      <c r="DO565" s="32"/>
      <c r="DP565" s="32"/>
      <c r="DQ565" s="32"/>
      <c r="DR565" s="32"/>
      <c r="DS565" s="32"/>
      <c r="DT565" s="32"/>
      <c r="DU565" s="32"/>
      <c r="DV565" s="32"/>
      <c r="DW565" s="32"/>
      <c r="DX565" s="32"/>
      <c r="DY565" s="32"/>
      <c r="DZ565" s="32"/>
      <c r="EA565" s="32"/>
      <c r="EB565" s="32"/>
      <c r="EC565" s="31"/>
    </row>
    <row r="566"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  <c r="CF566" s="31"/>
      <c r="CG566" s="32"/>
      <c r="CH566" s="31"/>
      <c r="CI566" s="32"/>
      <c r="CJ566" s="31"/>
      <c r="CK566" s="32"/>
      <c r="CL566" s="31"/>
      <c r="CM566" s="32"/>
      <c r="CN566" s="31"/>
      <c r="CO566" s="32"/>
      <c r="CP566" s="32"/>
      <c r="CQ566" s="32"/>
      <c r="CR566" s="32"/>
      <c r="CS566" s="32"/>
      <c r="CT566" s="32"/>
      <c r="CU566" s="32"/>
      <c r="CV566" s="32"/>
      <c r="CW566" s="32"/>
      <c r="CX566" s="32"/>
      <c r="CY566" s="32"/>
      <c r="CZ566" s="32"/>
      <c r="DA566" s="32"/>
      <c r="DB566" s="32"/>
      <c r="DC566" s="32"/>
      <c r="DD566" s="32"/>
      <c r="DE566" s="32"/>
      <c r="DF566" s="32"/>
      <c r="DG566" s="32"/>
      <c r="DH566" s="32"/>
      <c r="DI566" s="32"/>
      <c r="DJ566" s="32"/>
      <c r="DK566" s="32"/>
      <c r="DL566" s="32"/>
      <c r="DM566" s="32"/>
      <c r="DN566" s="32"/>
      <c r="DO566" s="32"/>
      <c r="DP566" s="32"/>
      <c r="DQ566" s="32"/>
      <c r="DR566" s="32"/>
      <c r="DS566" s="32"/>
      <c r="DT566" s="32"/>
      <c r="DU566" s="32"/>
      <c r="DV566" s="32"/>
      <c r="DW566" s="32"/>
      <c r="DX566" s="32"/>
      <c r="DY566" s="32"/>
      <c r="DZ566" s="32"/>
      <c r="EA566" s="32"/>
      <c r="EB566" s="32"/>
      <c r="EC566" s="31"/>
    </row>
    <row r="567"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2"/>
      <c r="CH567" s="31"/>
      <c r="CI567" s="32"/>
      <c r="CJ567" s="31"/>
      <c r="CK567" s="32"/>
      <c r="CL567" s="31"/>
      <c r="CM567" s="32"/>
      <c r="CN567" s="31"/>
      <c r="CO567" s="32"/>
      <c r="CP567" s="32"/>
      <c r="CQ567" s="32"/>
      <c r="CR567" s="32"/>
      <c r="CS567" s="32"/>
      <c r="CT567" s="32"/>
      <c r="CU567" s="32"/>
      <c r="CV567" s="32"/>
      <c r="CW567" s="32"/>
      <c r="CX567" s="32"/>
      <c r="CY567" s="32"/>
      <c r="CZ567" s="32"/>
      <c r="DA567" s="32"/>
      <c r="DB567" s="32"/>
      <c r="DC567" s="32"/>
      <c r="DD567" s="32"/>
      <c r="DE567" s="32"/>
      <c r="DF567" s="32"/>
      <c r="DG567" s="32"/>
      <c r="DH567" s="32"/>
      <c r="DI567" s="32"/>
      <c r="DJ567" s="32"/>
      <c r="DK567" s="32"/>
      <c r="DL567" s="32"/>
      <c r="DM567" s="32"/>
      <c r="DN567" s="32"/>
      <c r="DO567" s="32"/>
      <c r="DP567" s="32"/>
      <c r="DQ567" s="32"/>
      <c r="DR567" s="32"/>
      <c r="DS567" s="32"/>
      <c r="DT567" s="32"/>
      <c r="DU567" s="32"/>
      <c r="DV567" s="32"/>
      <c r="DW567" s="32"/>
      <c r="DX567" s="32"/>
      <c r="DY567" s="32"/>
      <c r="DZ567" s="32"/>
      <c r="EA567" s="32"/>
      <c r="EB567" s="32"/>
      <c r="EC567" s="31"/>
    </row>
    <row r="568"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  <c r="CF568" s="31"/>
      <c r="CG568" s="32"/>
      <c r="CH568" s="31"/>
      <c r="CI568" s="32"/>
      <c r="CJ568" s="31"/>
      <c r="CK568" s="32"/>
      <c r="CL568" s="31"/>
      <c r="CM568" s="32"/>
      <c r="CN568" s="31"/>
      <c r="CO568" s="32"/>
      <c r="CP568" s="32"/>
      <c r="CQ568" s="32"/>
      <c r="CR568" s="32"/>
      <c r="CS568" s="32"/>
      <c r="CT568" s="32"/>
      <c r="CU568" s="32"/>
      <c r="CV568" s="32"/>
      <c r="CW568" s="32"/>
      <c r="CX568" s="32"/>
      <c r="CY568" s="32"/>
      <c r="CZ568" s="32"/>
      <c r="DA568" s="32"/>
      <c r="DB568" s="32"/>
      <c r="DC568" s="32"/>
      <c r="DD568" s="32"/>
      <c r="DE568" s="32"/>
      <c r="DF568" s="32"/>
      <c r="DG568" s="32"/>
      <c r="DH568" s="32"/>
      <c r="DI568" s="32"/>
      <c r="DJ568" s="32"/>
      <c r="DK568" s="32"/>
      <c r="DL568" s="32"/>
      <c r="DM568" s="32"/>
      <c r="DN568" s="32"/>
      <c r="DO568" s="32"/>
      <c r="DP568" s="32"/>
      <c r="DQ568" s="32"/>
      <c r="DR568" s="32"/>
      <c r="DS568" s="32"/>
      <c r="DT568" s="32"/>
      <c r="DU568" s="32"/>
      <c r="DV568" s="32"/>
      <c r="DW568" s="32"/>
      <c r="DX568" s="32"/>
      <c r="DY568" s="32"/>
      <c r="DZ568" s="32"/>
      <c r="EA568" s="32"/>
      <c r="EB568" s="32"/>
      <c r="EC568" s="31"/>
    </row>
    <row r="569"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2"/>
      <c r="CH569" s="31"/>
      <c r="CI569" s="32"/>
      <c r="CJ569" s="31"/>
      <c r="CK569" s="32"/>
      <c r="CL569" s="31"/>
      <c r="CM569" s="32"/>
      <c r="CN569" s="31"/>
      <c r="CO569" s="32"/>
      <c r="CP569" s="32"/>
      <c r="CQ569" s="32"/>
      <c r="CR569" s="32"/>
      <c r="CS569" s="32"/>
      <c r="CT569" s="32"/>
      <c r="CU569" s="32"/>
      <c r="CV569" s="32"/>
      <c r="CW569" s="32"/>
      <c r="CX569" s="32"/>
      <c r="CY569" s="32"/>
      <c r="CZ569" s="32"/>
      <c r="DA569" s="32"/>
      <c r="DB569" s="32"/>
      <c r="DC569" s="32"/>
      <c r="DD569" s="32"/>
      <c r="DE569" s="32"/>
      <c r="DF569" s="32"/>
      <c r="DG569" s="32"/>
      <c r="DH569" s="32"/>
      <c r="DI569" s="32"/>
      <c r="DJ569" s="32"/>
      <c r="DK569" s="32"/>
      <c r="DL569" s="32"/>
      <c r="DM569" s="32"/>
      <c r="DN569" s="32"/>
      <c r="DO569" s="32"/>
      <c r="DP569" s="32"/>
      <c r="DQ569" s="32"/>
      <c r="DR569" s="32"/>
      <c r="DS569" s="32"/>
      <c r="DT569" s="32"/>
      <c r="DU569" s="32"/>
      <c r="DV569" s="32"/>
      <c r="DW569" s="32"/>
      <c r="DX569" s="32"/>
      <c r="DY569" s="32"/>
      <c r="DZ569" s="32"/>
      <c r="EA569" s="32"/>
      <c r="EB569" s="32"/>
      <c r="EC569" s="31"/>
    </row>
    <row r="570"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  <c r="CF570" s="31"/>
      <c r="CG570" s="32"/>
      <c r="CH570" s="31"/>
      <c r="CI570" s="32"/>
      <c r="CJ570" s="31"/>
      <c r="CK570" s="32"/>
      <c r="CL570" s="31"/>
      <c r="CM570" s="32"/>
      <c r="CN570" s="31"/>
      <c r="CO570" s="32"/>
      <c r="CP570" s="32"/>
      <c r="CQ570" s="32"/>
      <c r="CR570" s="32"/>
      <c r="CS570" s="32"/>
      <c r="CT570" s="32"/>
      <c r="CU570" s="32"/>
      <c r="CV570" s="32"/>
      <c r="CW570" s="32"/>
      <c r="CX570" s="32"/>
      <c r="CY570" s="32"/>
      <c r="CZ570" s="32"/>
      <c r="DA570" s="32"/>
      <c r="DB570" s="32"/>
      <c r="DC570" s="32"/>
      <c r="DD570" s="32"/>
      <c r="DE570" s="32"/>
      <c r="DF570" s="32"/>
      <c r="DG570" s="32"/>
      <c r="DH570" s="32"/>
      <c r="DI570" s="32"/>
      <c r="DJ570" s="32"/>
      <c r="DK570" s="32"/>
      <c r="DL570" s="32"/>
      <c r="DM570" s="32"/>
      <c r="DN570" s="32"/>
      <c r="DO570" s="32"/>
      <c r="DP570" s="32"/>
      <c r="DQ570" s="32"/>
      <c r="DR570" s="32"/>
      <c r="DS570" s="32"/>
      <c r="DT570" s="32"/>
      <c r="DU570" s="32"/>
      <c r="DV570" s="32"/>
      <c r="DW570" s="32"/>
      <c r="DX570" s="32"/>
      <c r="DY570" s="32"/>
      <c r="DZ570" s="32"/>
      <c r="EA570" s="32"/>
      <c r="EB570" s="32"/>
      <c r="EC570" s="31"/>
    </row>
    <row r="571"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2"/>
      <c r="CH571" s="31"/>
      <c r="CI571" s="32"/>
      <c r="CJ571" s="31"/>
      <c r="CK571" s="32"/>
      <c r="CL571" s="31"/>
      <c r="CM571" s="32"/>
      <c r="CN571" s="31"/>
      <c r="CO571" s="32"/>
      <c r="CP571" s="32"/>
      <c r="CQ571" s="32"/>
      <c r="CR571" s="32"/>
      <c r="CS571" s="32"/>
      <c r="CT571" s="32"/>
      <c r="CU571" s="32"/>
      <c r="CV571" s="32"/>
      <c r="CW571" s="32"/>
      <c r="CX571" s="32"/>
      <c r="CY571" s="32"/>
      <c r="CZ571" s="32"/>
      <c r="DA571" s="32"/>
      <c r="DB571" s="32"/>
      <c r="DC571" s="32"/>
      <c r="DD571" s="32"/>
      <c r="DE571" s="32"/>
      <c r="DF571" s="32"/>
      <c r="DG571" s="32"/>
      <c r="DH571" s="32"/>
      <c r="DI571" s="32"/>
      <c r="DJ571" s="32"/>
      <c r="DK571" s="32"/>
      <c r="DL571" s="32"/>
      <c r="DM571" s="32"/>
      <c r="DN571" s="32"/>
      <c r="DO571" s="32"/>
      <c r="DP571" s="32"/>
      <c r="DQ571" s="32"/>
      <c r="DR571" s="32"/>
      <c r="DS571" s="32"/>
      <c r="DT571" s="32"/>
      <c r="DU571" s="32"/>
      <c r="DV571" s="32"/>
      <c r="DW571" s="32"/>
      <c r="DX571" s="32"/>
      <c r="DY571" s="32"/>
      <c r="DZ571" s="32"/>
      <c r="EA571" s="32"/>
      <c r="EB571" s="32"/>
      <c r="EC571" s="31"/>
    </row>
    <row r="572"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  <c r="CF572" s="31"/>
      <c r="CG572" s="32"/>
      <c r="CH572" s="31"/>
      <c r="CI572" s="32"/>
      <c r="CJ572" s="31"/>
      <c r="CK572" s="32"/>
      <c r="CL572" s="31"/>
      <c r="CM572" s="32"/>
      <c r="CN572" s="31"/>
      <c r="CO572" s="32"/>
      <c r="CP572" s="32"/>
      <c r="CQ572" s="32"/>
      <c r="CR572" s="32"/>
      <c r="CS572" s="32"/>
      <c r="CT572" s="32"/>
      <c r="CU572" s="32"/>
      <c r="CV572" s="32"/>
      <c r="CW572" s="32"/>
      <c r="CX572" s="32"/>
      <c r="CY572" s="32"/>
      <c r="CZ572" s="32"/>
      <c r="DA572" s="32"/>
      <c r="DB572" s="32"/>
      <c r="DC572" s="32"/>
      <c r="DD572" s="32"/>
      <c r="DE572" s="32"/>
      <c r="DF572" s="32"/>
      <c r="DG572" s="32"/>
      <c r="DH572" s="32"/>
      <c r="DI572" s="32"/>
      <c r="DJ572" s="32"/>
      <c r="DK572" s="32"/>
      <c r="DL572" s="32"/>
      <c r="DM572" s="32"/>
      <c r="DN572" s="32"/>
      <c r="DO572" s="32"/>
      <c r="DP572" s="32"/>
      <c r="DQ572" s="32"/>
      <c r="DR572" s="32"/>
      <c r="DS572" s="32"/>
      <c r="DT572" s="32"/>
      <c r="DU572" s="32"/>
      <c r="DV572" s="32"/>
      <c r="DW572" s="32"/>
      <c r="DX572" s="32"/>
      <c r="DY572" s="32"/>
      <c r="DZ572" s="32"/>
      <c r="EA572" s="32"/>
      <c r="EB572" s="32"/>
      <c r="EC572" s="31"/>
    </row>
    <row r="573"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  <c r="CF573" s="31"/>
      <c r="CG573" s="32"/>
      <c r="CH573" s="31"/>
      <c r="CI573" s="32"/>
      <c r="CJ573" s="31"/>
      <c r="CK573" s="32"/>
      <c r="CL573" s="31"/>
      <c r="CM573" s="32"/>
      <c r="CN573" s="31"/>
      <c r="CO573" s="32"/>
      <c r="CP573" s="32"/>
      <c r="CQ573" s="32"/>
      <c r="CR573" s="32"/>
      <c r="CS573" s="32"/>
      <c r="CT573" s="32"/>
      <c r="CU573" s="32"/>
      <c r="CV573" s="32"/>
      <c r="CW573" s="32"/>
      <c r="CX573" s="32"/>
      <c r="CY573" s="32"/>
      <c r="CZ573" s="32"/>
      <c r="DA573" s="32"/>
      <c r="DB573" s="32"/>
      <c r="DC573" s="32"/>
      <c r="DD573" s="32"/>
      <c r="DE573" s="32"/>
      <c r="DF573" s="32"/>
      <c r="DG573" s="32"/>
      <c r="DH573" s="32"/>
      <c r="DI573" s="32"/>
      <c r="DJ573" s="32"/>
      <c r="DK573" s="32"/>
      <c r="DL573" s="32"/>
      <c r="DM573" s="32"/>
      <c r="DN573" s="32"/>
      <c r="DO573" s="32"/>
      <c r="DP573" s="32"/>
      <c r="DQ573" s="32"/>
      <c r="DR573" s="32"/>
      <c r="DS573" s="32"/>
      <c r="DT573" s="32"/>
      <c r="DU573" s="32"/>
      <c r="DV573" s="32"/>
      <c r="DW573" s="32"/>
      <c r="DX573" s="32"/>
      <c r="DY573" s="32"/>
      <c r="DZ573" s="32"/>
      <c r="EA573" s="32"/>
      <c r="EB573" s="32"/>
      <c r="EC573" s="31"/>
    </row>
    <row r="574"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  <c r="CF574" s="31"/>
      <c r="CG574" s="32"/>
      <c r="CH574" s="31"/>
      <c r="CI574" s="32"/>
      <c r="CJ574" s="31"/>
      <c r="CK574" s="32"/>
      <c r="CL574" s="31"/>
      <c r="CM574" s="32"/>
      <c r="CN574" s="31"/>
      <c r="CO574" s="32"/>
      <c r="CP574" s="32"/>
      <c r="CQ574" s="32"/>
      <c r="CR574" s="32"/>
      <c r="CS574" s="32"/>
      <c r="CT574" s="32"/>
      <c r="CU574" s="32"/>
      <c r="CV574" s="32"/>
      <c r="CW574" s="32"/>
      <c r="CX574" s="32"/>
      <c r="CY574" s="32"/>
      <c r="CZ574" s="32"/>
      <c r="DA574" s="32"/>
      <c r="DB574" s="32"/>
      <c r="DC574" s="32"/>
      <c r="DD574" s="32"/>
      <c r="DE574" s="32"/>
      <c r="DF574" s="32"/>
      <c r="DG574" s="32"/>
      <c r="DH574" s="32"/>
      <c r="DI574" s="32"/>
      <c r="DJ574" s="32"/>
      <c r="DK574" s="32"/>
      <c r="DL574" s="32"/>
      <c r="DM574" s="32"/>
      <c r="DN574" s="32"/>
      <c r="DO574" s="32"/>
      <c r="DP574" s="32"/>
      <c r="DQ574" s="32"/>
      <c r="DR574" s="32"/>
      <c r="DS574" s="32"/>
      <c r="DT574" s="32"/>
      <c r="DU574" s="32"/>
      <c r="DV574" s="32"/>
      <c r="DW574" s="32"/>
      <c r="DX574" s="32"/>
      <c r="DY574" s="32"/>
      <c r="DZ574" s="32"/>
      <c r="EA574" s="32"/>
      <c r="EB574" s="32"/>
      <c r="EC574" s="31"/>
    </row>
    <row r="575"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  <c r="CF575" s="31"/>
      <c r="CG575" s="32"/>
      <c r="CH575" s="31"/>
      <c r="CI575" s="32"/>
      <c r="CJ575" s="31"/>
      <c r="CK575" s="32"/>
      <c r="CL575" s="31"/>
      <c r="CM575" s="32"/>
      <c r="CN575" s="31"/>
      <c r="CO575" s="32"/>
      <c r="CP575" s="32"/>
      <c r="CQ575" s="32"/>
      <c r="CR575" s="32"/>
      <c r="CS575" s="32"/>
      <c r="CT575" s="32"/>
      <c r="CU575" s="32"/>
      <c r="CV575" s="32"/>
      <c r="CW575" s="32"/>
      <c r="CX575" s="32"/>
      <c r="CY575" s="32"/>
      <c r="CZ575" s="32"/>
      <c r="DA575" s="32"/>
      <c r="DB575" s="32"/>
      <c r="DC575" s="32"/>
      <c r="DD575" s="32"/>
      <c r="DE575" s="32"/>
      <c r="DF575" s="32"/>
      <c r="DG575" s="32"/>
      <c r="DH575" s="32"/>
      <c r="DI575" s="32"/>
      <c r="DJ575" s="32"/>
      <c r="DK575" s="32"/>
      <c r="DL575" s="32"/>
      <c r="DM575" s="32"/>
      <c r="DN575" s="32"/>
      <c r="DO575" s="32"/>
      <c r="DP575" s="32"/>
      <c r="DQ575" s="32"/>
      <c r="DR575" s="32"/>
      <c r="DS575" s="32"/>
      <c r="DT575" s="32"/>
      <c r="DU575" s="32"/>
      <c r="DV575" s="32"/>
      <c r="DW575" s="32"/>
      <c r="DX575" s="32"/>
      <c r="DY575" s="32"/>
      <c r="DZ575" s="32"/>
      <c r="EA575" s="32"/>
      <c r="EB575" s="32"/>
      <c r="EC575" s="31"/>
    </row>
    <row r="576"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  <c r="CF576" s="31"/>
      <c r="CG576" s="32"/>
      <c r="CH576" s="31"/>
      <c r="CI576" s="32"/>
      <c r="CJ576" s="31"/>
      <c r="CK576" s="32"/>
      <c r="CL576" s="31"/>
      <c r="CM576" s="32"/>
      <c r="CN576" s="31"/>
      <c r="CO576" s="32"/>
      <c r="CP576" s="32"/>
      <c r="CQ576" s="32"/>
      <c r="CR576" s="32"/>
      <c r="CS576" s="32"/>
      <c r="CT576" s="32"/>
      <c r="CU576" s="32"/>
      <c r="CV576" s="32"/>
      <c r="CW576" s="32"/>
      <c r="CX576" s="32"/>
      <c r="CY576" s="32"/>
      <c r="CZ576" s="32"/>
      <c r="DA576" s="32"/>
      <c r="DB576" s="32"/>
      <c r="DC576" s="32"/>
      <c r="DD576" s="32"/>
      <c r="DE576" s="32"/>
      <c r="DF576" s="32"/>
      <c r="DG576" s="32"/>
      <c r="DH576" s="32"/>
      <c r="DI576" s="32"/>
      <c r="DJ576" s="32"/>
      <c r="DK576" s="32"/>
      <c r="DL576" s="32"/>
      <c r="DM576" s="32"/>
      <c r="DN576" s="32"/>
      <c r="DO576" s="32"/>
      <c r="DP576" s="32"/>
      <c r="DQ576" s="32"/>
      <c r="DR576" s="32"/>
      <c r="DS576" s="32"/>
      <c r="DT576" s="32"/>
      <c r="DU576" s="32"/>
      <c r="DV576" s="32"/>
      <c r="DW576" s="32"/>
      <c r="DX576" s="32"/>
      <c r="DY576" s="32"/>
      <c r="DZ576" s="32"/>
      <c r="EA576" s="32"/>
      <c r="EB576" s="32"/>
      <c r="EC576" s="31"/>
    </row>
    <row r="577"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  <c r="CF577" s="31"/>
      <c r="CG577" s="32"/>
      <c r="CH577" s="31"/>
      <c r="CI577" s="32"/>
      <c r="CJ577" s="31"/>
      <c r="CK577" s="32"/>
      <c r="CL577" s="31"/>
      <c r="CM577" s="32"/>
      <c r="CN577" s="31"/>
      <c r="CO577" s="32"/>
      <c r="CP577" s="32"/>
      <c r="CQ577" s="32"/>
      <c r="CR577" s="32"/>
      <c r="CS577" s="32"/>
      <c r="CT577" s="32"/>
      <c r="CU577" s="32"/>
      <c r="CV577" s="32"/>
      <c r="CW577" s="32"/>
      <c r="CX577" s="32"/>
      <c r="CY577" s="32"/>
      <c r="CZ577" s="32"/>
      <c r="DA577" s="32"/>
      <c r="DB577" s="32"/>
      <c r="DC577" s="32"/>
      <c r="DD577" s="32"/>
      <c r="DE577" s="32"/>
      <c r="DF577" s="32"/>
      <c r="DG577" s="32"/>
      <c r="DH577" s="32"/>
      <c r="DI577" s="32"/>
      <c r="DJ577" s="32"/>
      <c r="DK577" s="32"/>
      <c r="DL577" s="32"/>
      <c r="DM577" s="32"/>
      <c r="DN577" s="32"/>
      <c r="DO577" s="32"/>
      <c r="DP577" s="32"/>
      <c r="DQ577" s="32"/>
      <c r="DR577" s="32"/>
      <c r="DS577" s="32"/>
      <c r="DT577" s="32"/>
      <c r="DU577" s="32"/>
      <c r="DV577" s="32"/>
      <c r="DW577" s="32"/>
      <c r="DX577" s="32"/>
      <c r="DY577" s="32"/>
      <c r="DZ577" s="32"/>
      <c r="EA577" s="32"/>
      <c r="EB577" s="32"/>
      <c r="EC577" s="31"/>
    </row>
    <row r="578"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  <c r="CF578" s="31"/>
      <c r="CG578" s="32"/>
      <c r="CH578" s="31"/>
      <c r="CI578" s="32"/>
      <c r="CJ578" s="31"/>
      <c r="CK578" s="32"/>
      <c r="CL578" s="31"/>
      <c r="CM578" s="32"/>
      <c r="CN578" s="31"/>
      <c r="CO578" s="32"/>
      <c r="CP578" s="32"/>
      <c r="CQ578" s="32"/>
      <c r="CR578" s="32"/>
      <c r="CS578" s="32"/>
      <c r="CT578" s="32"/>
      <c r="CU578" s="32"/>
      <c r="CV578" s="32"/>
      <c r="CW578" s="32"/>
      <c r="CX578" s="32"/>
      <c r="CY578" s="32"/>
      <c r="CZ578" s="32"/>
      <c r="DA578" s="32"/>
      <c r="DB578" s="32"/>
      <c r="DC578" s="32"/>
      <c r="DD578" s="32"/>
      <c r="DE578" s="32"/>
      <c r="DF578" s="32"/>
      <c r="DG578" s="32"/>
      <c r="DH578" s="32"/>
      <c r="DI578" s="32"/>
      <c r="DJ578" s="32"/>
      <c r="DK578" s="32"/>
      <c r="DL578" s="32"/>
      <c r="DM578" s="32"/>
      <c r="DN578" s="32"/>
      <c r="DO578" s="32"/>
      <c r="DP578" s="32"/>
      <c r="DQ578" s="32"/>
      <c r="DR578" s="32"/>
      <c r="DS578" s="32"/>
      <c r="DT578" s="32"/>
      <c r="DU578" s="32"/>
      <c r="DV578" s="32"/>
      <c r="DW578" s="32"/>
      <c r="DX578" s="32"/>
      <c r="DY578" s="32"/>
      <c r="DZ578" s="32"/>
      <c r="EA578" s="32"/>
      <c r="EB578" s="32"/>
      <c r="EC578" s="31"/>
    </row>
    <row r="579"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2"/>
      <c r="CH579" s="31"/>
      <c r="CI579" s="32"/>
      <c r="CJ579" s="31"/>
      <c r="CK579" s="32"/>
      <c r="CL579" s="31"/>
      <c r="CM579" s="32"/>
      <c r="CN579" s="31"/>
      <c r="CO579" s="32"/>
      <c r="CP579" s="32"/>
      <c r="CQ579" s="32"/>
      <c r="CR579" s="32"/>
      <c r="CS579" s="32"/>
      <c r="CT579" s="32"/>
      <c r="CU579" s="32"/>
      <c r="CV579" s="32"/>
      <c r="CW579" s="32"/>
      <c r="CX579" s="32"/>
      <c r="CY579" s="32"/>
      <c r="CZ579" s="32"/>
      <c r="DA579" s="32"/>
      <c r="DB579" s="32"/>
      <c r="DC579" s="32"/>
      <c r="DD579" s="32"/>
      <c r="DE579" s="32"/>
      <c r="DF579" s="32"/>
      <c r="DG579" s="32"/>
      <c r="DH579" s="32"/>
      <c r="DI579" s="32"/>
      <c r="DJ579" s="32"/>
      <c r="DK579" s="32"/>
      <c r="DL579" s="32"/>
      <c r="DM579" s="32"/>
      <c r="DN579" s="32"/>
      <c r="DO579" s="32"/>
      <c r="DP579" s="32"/>
      <c r="DQ579" s="32"/>
      <c r="DR579" s="32"/>
      <c r="DS579" s="32"/>
      <c r="DT579" s="32"/>
      <c r="DU579" s="32"/>
      <c r="DV579" s="32"/>
      <c r="DW579" s="32"/>
      <c r="DX579" s="32"/>
      <c r="DY579" s="32"/>
      <c r="DZ579" s="32"/>
      <c r="EA579" s="32"/>
      <c r="EB579" s="32"/>
      <c r="EC579" s="31"/>
    </row>
    <row r="580"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  <c r="CF580" s="31"/>
      <c r="CG580" s="32"/>
      <c r="CH580" s="31"/>
      <c r="CI580" s="32"/>
      <c r="CJ580" s="31"/>
      <c r="CK580" s="32"/>
      <c r="CL580" s="31"/>
      <c r="CM580" s="32"/>
      <c r="CN580" s="31"/>
      <c r="CO580" s="32"/>
      <c r="CP580" s="32"/>
      <c r="CQ580" s="32"/>
      <c r="CR580" s="32"/>
      <c r="CS580" s="32"/>
      <c r="CT580" s="32"/>
      <c r="CU580" s="32"/>
      <c r="CV580" s="32"/>
      <c r="CW580" s="32"/>
      <c r="CX580" s="32"/>
      <c r="CY580" s="32"/>
      <c r="CZ580" s="32"/>
      <c r="DA580" s="32"/>
      <c r="DB580" s="32"/>
      <c r="DC580" s="32"/>
      <c r="DD580" s="32"/>
      <c r="DE580" s="32"/>
      <c r="DF580" s="32"/>
      <c r="DG580" s="32"/>
      <c r="DH580" s="32"/>
      <c r="DI580" s="32"/>
      <c r="DJ580" s="32"/>
      <c r="DK580" s="32"/>
      <c r="DL580" s="32"/>
      <c r="DM580" s="32"/>
      <c r="DN580" s="32"/>
      <c r="DO580" s="32"/>
      <c r="DP580" s="32"/>
      <c r="DQ580" s="32"/>
      <c r="DR580" s="32"/>
      <c r="DS580" s="32"/>
      <c r="DT580" s="32"/>
      <c r="DU580" s="32"/>
      <c r="DV580" s="32"/>
      <c r="DW580" s="32"/>
      <c r="DX580" s="32"/>
      <c r="DY580" s="32"/>
      <c r="DZ580" s="32"/>
      <c r="EA580" s="32"/>
      <c r="EB580" s="32"/>
      <c r="EC580" s="31"/>
    </row>
    <row r="581"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2"/>
      <c r="CH581" s="31"/>
      <c r="CI581" s="32"/>
      <c r="CJ581" s="31"/>
      <c r="CK581" s="32"/>
      <c r="CL581" s="31"/>
      <c r="CM581" s="32"/>
      <c r="CN581" s="31"/>
      <c r="CO581" s="32"/>
      <c r="CP581" s="32"/>
      <c r="CQ581" s="32"/>
      <c r="CR581" s="32"/>
      <c r="CS581" s="32"/>
      <c r="CT581" s="32"/>
      <c r="CU581" s="32"/>
      <c r="CV581" s="32"/>
      <c r="CW581" s="32"/>
      <c r="CX581" s="32"/>
      <c r="CY581" s="32"/>
      <c r="CZ581" s="32"/>
      <c r="DA581" s="32"/>
      <c r="DB581" s="32"/>
      <c r="DC581" s="32"/>
      <c r="DD581" s="32"/>
      <c r="DE581" s="32"/>
      <c r="DF581" s="32"/>
      <c r="DG581" s="32"/>
      <c r="DH581" s="32"/>
      <c r="DI581" s="32"/>
      <c r="DJ581" s="32"/>
      <c r="DK581" s="32"/>
      <c r="DL581" s="32"/>
      <c r="DM581" s="32"/>
      <c r="DN581" s="32"/>
      <c r="DO581" s="32"/>
      <c r="DP581" s="32"/>
      <c r="DQ581" s="32"/>
      <c r="DR581" s="32"/>
      <c r="DS581" s="32"/>
      <c r="DT581" s="32"/>
      <c r="DU581" s="32"/>
      <c r="DV581" s="32"/>
      <c r="DW581" s="32"/>
      <c r="DX581" s="32"/>
      <c r="DY581" s="32"/>
      <c r="DZ581" s="32"/>
      <c r="EA581" s="32"/>
      <c r="EB581" s="32"/>
      <c r="EC581" s="31"/>
    </row>
    <row r="582"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  <c r="CF582" s="31"/>
      <c r="CG582" s="32"/>
      <c r="CH582" s="31"/>
      <c r="CI582" s="32"/>
      <c r="CJ582" s="31"/>
      <c r="CK582" s="32"/>
      <c r="CL582" s="31"/>
      <c r="CM582" s="32"/>
      <c r="CN582" s="31"/>
      <c r="CO582" s="32"/>
      <c r="CP582" s="32"/>
      <c r="CQ582" s="32"/>
      <c r="CR582" s="32"/>
      <c r="CS582" s="32"/>
      <c r="CT582" s="32"/>
      <c r="CU582" s="32"/>
      <c r="CV582" s="32"/>
      <c r="CW582" s="32"/>
      <c r="CX582" s="32"/>
      <c r="CY582" s="32"/>
      <c r="CZ582" s="32"/>
      <c r="DA582" s="32"/>
      <c r="DB582" s="32"/>
      <c r="DC582" s="32"/>
      <c r="DD582" s="32"/>
      <c r="DE582" s="32"/>
      <c r="DF582" s="32"/>
      <c r="DG582" s="32"/>
      <c r="DH582" s="32"/>
      <c r="DI582" s="32"/>
      <c r="DJ582" s="32"/>
      <c r="DK582" s="32"/>
      <c r="DL582" s="32"/>
      <c r="DM582" s="32"/>
      <c r="DN582" s="32"/>
      <c r="DO582" s="32"/>
      <c r="DP582" s="32"/>
      <c r="DQ582" s="32"/>
      <c r="DR582" s="32"/>
      <c r="DS582" s="32"/>
      <c r="DT582" s="32"/>
      <c r="DU582" s="32"/>
      <c r="DV582" s="32"/>
      <c r="DW582" s="32"/>
      <c r="DX582" s="32"/>
      <c r="DY582" s="32"/>
      <c r="DZ582" s="32"/>
      <c r="EA582" s="32"/>
      <c r="EB582" s="32"/>
      <c r="EC582" s="31"/>
    </row>
    <row r="583"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2"/>
      <c r="CH583" s="31"/>
      <c r="CI583" s="32"/>
      <c r="CJ583" s="31"/>
      <c r="CK583" s="32"/>
      <c r="CL583" s="31"/>
      <c r="CM583" s="32"/>
      <c r="CN583" s="31"/>
      <c r="CO583" s="32"/>
      <c r="CP583" s="32"/>
      <c r="CQ583" s="32"/>
      <c r="CR583" s="32"/>
      <c r="CS583" s="32"/>
      <c r="CT583" s="32"/>
      <c r="CU583" s="32"/>
      <c r="CV583" s="32"/>
      <c r="CW583" s="32"/>
      <c r="CX583" s="32"/>
      <c r="CY583" s="32"/>
      <c r="CZ583" s="32"/>
      <c r="DA583" s="32"/>
      <c r="DB583" s="32"/>
      <c r="DC583" s="32"/>
      <c r="DD583" s="32"/>
      <c r="DE583" s="32"/>
      <c r="DF583" s="32"/>
      <c r="DG583" s="32"/>
      <c r="DH583" s="32"/>
      <c r="DI583" s="32"/>
      <c r="DJ583" s="32"/>
      <c r="DK583" s="32"/>
      <c r="DL583" s="32"/>
      <c r="DM583" s="32"/>
      <c r="DN583" s="32"/>
      <c r="DO583" s="32"/>
      <c r="DP583" s="32"/>
      <c r="DQ583" s="32"/>
      <c r="DR583" s="32"/>
      <c r="DS583" s="32"/>
      <c r="DT583" s="32"/>
      <c r="DU583" s="32"/>
      <c r="DV583" s="32"/>
      <c r="DW583" s="32"/>
      <c r="DX583" s="32"/>
      <c r="DY583" s="32"/>
      <c r="DZ583" s="32"/>
      <c r="EA583" s="32"/>
      <c r="EB583" s="32"/>
      <c r="EC583" s="31"/>
    </row>
    <row r="584"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2"/>
      <c r="CH584" s="31"/>
      <c r="CI584" s="32"/>
      <c r="CJ584" s="31"/>
      <c r="CK584" s="32"/>
      <c r="CL584" s="31"/>
      <c r="CM584" s="32"/>
      <c r="CN584" s="31"/>
      <c r="CO584" s="32"/>
      <c r="CP584" s="32"/>
      <c r="CQ584" s="32"/>
      <c r="CR584" s="32"/>
      <c r="CS584" s="32"/>
      <c r="CT584" s="32"/>
      <c r="CU584" s="32"/>
      <c r="CV584" s="32"/>
      <c r="CW584" s="32"/>
      <c r="CX584" s="32"/>
      <c r="CY584" s="32"/>
      <c r="CZ584" s="32"/>
      <c r="DA584" s="32"/>
      <c r="DB584" s="32"/>
      <c r="DC584" s="32"/>
      <c r="DD584" s="32"/>
      <c r="DE584" s="32"/>
      <c r="DF584" s="32"/>
      <c r="DG584" s="32"/>
      <c r="DH584" s="32"/>
      <c r="DI584" s="32"/>
      <c r="DJ584" s="32"/>
      <c r="DK584" s="32"/>
      <c r="DL584" s="32"/>
      <c r="DM584" s="32"/>
      <c r="DN584" s="32"/>
      <c r="DO584" s="32"/>
      <c r="DP584" s="32"/>
      <c r="DQ584" s="32"/>
      <c r="DR584" s="32"/>
      <c r="DS584" s="32"/>
      <c r="DT584" s="32"/>
      <c r="DU584" s="32"/>
      <c r="DV584" s="32"/>
      <c r="DW584" s="32"/>
      <c r="DX584" s="32"/>
      <c r="DY584" s="32"/>
      <c r="DZ584" s="32"/>
      <c r="EA584" s="32"/>
      <c r="EB584" s="32"/>
      <c r="EC584" s="31"/>
    </row>
    <row r="585"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2"/>
      <c r="CH585" s="31"/>
      <c r="CI585" s="32"/>
      <c r="CJ585" s="31"/>
      <c r="CK585" s="32"/>
      <c r="CL585" s="31"/>
      <c r="CM585" s="32"/>
      <c r="CN585" s="31"/>
      <c r="CO585" s="32"/>
      <c r="CP585" s="32"/>
      <c r="CQ585" s="32"/>
      <c r="CR585" s="32"/>
      <c r="CS585" s="32"/>
      <c r="CT585" s="32"/>
      <c r="CU585" s="32"/>
      <c r="CV585" s="32"/>
      <c r="CW585" s="32"/>
      <c r="CX585" s="32"/>
      <c r="CY585" s="32"/>
      <c r="CZ585" s="32"/>
      <c r="DA585" s="32"/>
      <c r="DB585" s="32"/>
      <c r="DC585" s="32"/>
      <c r="DD585" s="32"/>
      <c r="DE585" s="32"/>
      <c r="DF585" s="32"/>
      <c r="DG585" s="32"/>
      <c r="DH585" s="32"/>
      <c r="DI585" s="32"/>
      <c r="DJ585" s="32"/>
      <c r="DK585" s="32"/>
      <c r="DL585" s="32"/>
      <c r="DM585" s="32"/>
      <c r="DN585" s="32"/>
      <c r="DO585" s="32"/>
      <c r="DP585" s="32"/>
      <c r="DQ585" s="32"/>
      <c r="DR585" s="32"/>
      <c r="DS585" s="32"/>
      <c r="DT585" s="32"/>
      <c r="DU585" s="32"/>
      <c r="DV585" s="32"/>
      <c r="DW585" s="32"/>
      <c r="DX585" s="32"/>
      <c r="DY585" s="32"/>
      <c r="DZ585" s="32"/>
      <c r="EA585" s="32"/>
      <c r="EB585" s="32"/>
      <c r="EC585" s="31"/>
    </row>
    <row r="586"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  <c r="CF586" s="31"/>
      <c r="CG586" s="32"/>
      <c r="CH586" s="31"/>
      <c r="CI586" s="32"/>
      <c r="CJ586" s="31"/>
      <c r="CK586" s="32"/>
      <c r="CL586" s="31"/>
      <c r="CM586" s="32"/>
      <c r="CN586" s="31"/>
      <c r="CO586" s="32"/>
      <c r="CP586" s="32"/>
      <c r="CQ586" s="32"/>
      <c r="CR586" s="32"/>
      <c r="CS586" s="32"/>
      <c r="CT586" s="32"/>
      <c r="CU586" s="32"/>
      <c r="CV586" s="32"/>
      <c r="CW586" s="32"/>
      <c r="CX586" s="32"/>
      <c r="CY586" s="32"/>
      <c r="CZ586" s="32"/>
      <c r="DA586" s="32"/>
      <c r="DB586" s="32"/>
      <c r="DC586" s="32"/>
      <c r="DD586" s="32"/>
      <c r="DE586" s="32"/>
      <c r="DF586" s="32"/>
      <c r="DG586" s="32"/>
      <c r="DH586" s="32"/>
      <c r="DI586" s="32"/>
      <c r="DJ586" s="32"/>
      <c r="DK586" s="32"/>
      <c r="DL586" s="32"/>
      <c r="DM586" s="32"/>
      <c r="DN586" s="32"/>
      <c r="DO586" s="32"/>
      <c r="DP586" s="32"/>
      <c r="DQ586" s="32"/>
      <c r="DR586" s="32"/>
      <c r="DS586" s="32"/>
      <c r="DT586" s="32"/>
      <c r="DU586" s="32"/>
      <c r="DV586" s="32"/>
      <c r="DW586" s="32"/>
      <c r="DX586" s="32"/>
      <c r="DY586" s="32"/>
      <c r="DZ586" s="32"/>
      <c r="EA586" s="32"/>
      <c r="EB586" s="32"/>
      <c r="EC586" s="31"/>
    </row>
    <row r="587"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2"/>
      <c r="CH587" s="31"/>
      <c r="CI587" s="32"/>
      <c r="CJ587" s="31"/>
      <c r="CK587" s="32"/>
      <c r="CL587" s="31"/>
      <c r="CM587" s="32"/>
      <c r="CN587" s="31"/>
      <c r="CO587" s="32"/>
      <c r="CP587" s="32"/>
      <c r="CQ587" s="32"/>
      <c r="CR587" s="32"/>
      <c r="CS587" s="32"/>
      <c r="CT587" s="32"/>
      <c r="CU587" s="32"/>
      <c r="CV587" s="32"/>
      <c r="CW587" s="32"/>
      <c r="CX587" s="32"/>
      <c r="CY587" s="32"/>
      <c r="CZ587" s="32"/>
      <c r="DA587" s="32"/>
      <c r="DB587" s="32"/>
      <c r="DC587" s="32"/>
      <c r="DD587" s="32"/>
      <c r="DE587" s="32"/>
      <c r="DF587" s="32"/>
      <c r="DG587" s="32"/>
      <c r="DH587" s="32"/>
      <c r="DI587" s="32"/>
      <c r="DJ587" s="32"/>
      <c r="DK587" s="32"/>
      <c r="DL587" s="32"/>
      <c r="DM587" s="32"/>
      <c r="DN587" s="32"/>
      <c r="DO587" s="32"/>
      <c r="DP587" s="32"/>
      <c r="DQ587" s="32"/>
      <c r="DR587" s="32"/>
      <c r="DS587" s="32"/>
      <c r="DT587" s="32"/>
      <c r="DU587" s="32"/>
      <c r="DV587" s="32"/>
      <c r="DW587" s="32"/>
      <c r="DX587" s="32"/>
      <c r="DY587" s="32"/>
      <c r="DZ587" s="32"/>
      <c r="EA587" s="32"/>
      <c r="EB587" s="32"/>
      <c r="EC587" s="31"/>
    </row>
    <row r="588"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  <c r="CF588" s="31"/>
      <c r="CG588" s="32"/>
      <c r="CH588" s="31"/>
      <c r="CI588" s="32"/>
      <c r="CJ588" s="31"/>
      <c r="CK588" s="32"/>
      <c r="CL588" s="31"/>
      <c r="CM588" s="32"/>
      <c r="CN588" s="31"/>
      <c r="CO588" s="32"/>
      <c r="CP588" s="32"/>
      <c r="CQ588" s="32"/>
      <c r="CR588" s="32"/>
      <c r="CS588" s="32"/>
      <c r="CT588" s="32"/>
      <c r="CU588" s="32"/>
      <c r="CV588" s="32"/>
      <c r="CW588" s="32"/>
      <c r="CX588" s="32"/>
      <c r="CY588" s="32"/>
      <c r="CZ588" s="32"/>
      <c r="DA588" s="32"/>
      <c r="DB588" s="32"/>
      <c r="DC588" s="32"/>
      <c r="DD588" s="32"/>
      <c r="DE588" s="32"/>
      <c r="DF588" s="32"/>
      <c r="DG588" s="32"/>
      <c r="DH588" s="32"/>
      <c r="DI588" s="32"/>
      <c r="DJ588" s="32"/>
      <c r="DK588" s="32"/>
      <c r="DL588" s="32"/>
      <c r="DM588" s="32"/>
      <c r="DN588" s="32"/>
      <c r="DO588" s="32"/>
      <c r="DP588" s="32"/>
      <c r="DQ588" s="32"/>
      <c r="DR588" s="32"/>
      <c r="DS588" s="32"/>
      <c r="DT588" s="32"/>
      <c r="DU588" s="32"/>
      <c r="DV588" s="32"/>
      <c r="DW588" s="32"/>
      <c r="DX588" s="32"/>
      <c r="DY588" s="32"/>
      <c r="DZ588" s="32"/>
      <c r="EA588" s="32"/>
      <c r="EB588" s="32"/>
      <c r="EC588" s="31"/>
    </row>
    <row r="589"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2"/>
      <c r="CH589" s="31"/>
      <c r="CI589" s="32"/>
      <c r="CJ589" s="31"/>
      <c r="CK589" s="32"/>
      <c r="CL589" s="31"/>
      <c r="CM589" s="32"/>
      <c r="CN589" s="31"/>
      <c r="CO589" s="32"/>
      <c r="CP589" s="32"/>
      <c r="CQ589" s="32"/>
      <c r="CR589" s="32"/>
      <c r="CS589" s="32"/>
      <c r="CT589" s="32"/>
      <c r="CU589" s="32"/>
      <c r="CV589" s="32"/>
      <c r="CW589" s="32"/>
      <c r="CX589" s="32"/>
      <c r="CY589" s="32"/>
      <c r="CZ589" s="32"/>
      <c r="DA589" s="32"/>
      <c r="DB589" s="32"/>
      <c r="DC589" s="32"/>
      <c r="DD589" s="32"/>
      <c r="DE589" s="32"/>
      <c r="DF589" s="32"/>
      <c r="DG589" s="32"/>
      <c r="DH589" s="32"/>
      <c r="DI589" s="32"/>
      <c r="DJ589" s="32"/>
      <c r="DK589" s="32"/>
      <c r="DL589" s="32"/>
      <c r="DM589" s="32"/>
      <c r="DN589" s="32"/>
      <c r="DO589" s="32"/>
      <c r="DP589" s="32"/>
      <c r="DQ589" s="32"/>
      <c r="DR589" s="32"/>
      <c r="DS589" s="32"/>
      <c r="DT589" s="32"/>
      <c r="DU589" s="32"/>
      <c r="DV589" s="32"/>
      <c r="DW589" s="32"/>
      <c r="DX589" s="32"/>
      <c r="DY589" s="32"/>
      <c r="DZ589" s="32"/>
      <c r="EA589" s="32"/>
      <c r="EB589" s="32"/>
      <c r="EC589" s="31"/>
    </row>
    <row r="590"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  <c r="CF590" s="31"/>
      <c r="CG590" s="32"/>
      <c r="CH590" s="31"/>
      <c r="CI590" s="32"/>
      <c r="CJ590" s="31"/>
      <c r="CK590" s="32"/>
      <c r="CL590" s="31"/>
      <c r="CM590" s="32"/>
      <c r="CN590" s="31"/>
      <c r="CO590" s="32"/>
      <c r="CP590" s="32"/>
      <c r="CQ590" s="32"/>
      <c r="CR590" s="32"/>
      <c r="CS590" s="32"/>
      <c r="CT590" s="32"/>
      <c r="CU590" s="32"/>
      <c r="CV590" s="32"/>
      <c r="CW590" s="32"/>
      <c r="CX590" s="32"/>
      <c r="CY590" s="32"/>
      <c r="CZ590" s="32"/>
      <c r="DA590" s="32"/>
      <c r="DB590" s="32"/>
      <c r="DC590" s="32"/>
      <c r="DD590" s="32"/>
      <c r="DE590" s="32"/>
      <c r="DF590" s="32"/>
      <c r="DG590" s="32"/>
      <c r="DH590" s="32"/>
      <c r="DI590" s="32"/>
      <c r="DJ590" s="32"/>
      <c r="DK590" s="32"/>
      <c r="DL590" s="32"/>
      <c r="DM590" s="32"/>
      <c r="DN590" s="32"/>
      <c r="DO590" s="32"/>
      <c r="DP590" s="32"/>
      <c r="DQ590" s="32"/>
      <c r="DR590" s="32"/>
      <c r="DS590" s="32"/>
      <c r="DT590" s="32"/>
      <c r="DU590" s="32"/>
      <c r="DV590" s="32"/>
      <c r="DW590" s="32"/>
      <c r="DX590" s="32"/>
      <c r="DY590" s="32"/>
      <c r="DZ590" s="32"/>
      <c r="EA590" s="32"/>
      <c r="EB590" s="32"/>
      <c r="EC590" s="31"/>
    </row>
    <row r="591"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2"/>
      <c r="CH591" s="31"/>
      <c r="CI591" s="32"/>
      <c r="CJ591" s="31"/>
      <c r="CK591" s="32"/>
      <c r="CL591" s="31"/>
      <c r="CM591" s="32"/>
      <c r="CN591" s="31"/>
      <c r="CO591" s="32"/>
      <c r="CP591" s="32"/>
      <c r="CQ591" s="32"/>
      <c r="CR591" s="32"/>
      <c r="CS591" s="32"/>
      <c r="CT591" s="32"/>
      <c r="CU591" s="32"/>
      <c r="CV591" s="32"/>
      <c r="CW591" s="32"/>
      <c r="CX591" s="32"/>
      <c r="CY591" s="32"/>
      <c r="CZ591" s="32"/>
      <c r="DA591" s="32"/>
      <c r="DB591" s="32"/>
      <c r="DC591" s="32"/>
      <c r="DD591" s="32"/>
      <c r="DE591" s="32"/>
      <c r="DF591" s="32"/>
      <c r="DG591" s="32"/>
      <c r="DH591" s="32"/>
      <c r="DI591" s="32"/>
      <c r="DJ591" s="32"/>
      <c r="DK591" s="32"/>
      <c r="DL591" s="32"/>
      <c r="DM591" s="32"/>
      <c r="DN591" s="32"/>
      <c r="DO591" s="32"/>
      <c r="DP591" s="32"/>
      <c r="DQ591" s="32"/>
      <c r="DR591" s="32"/>
      <c r="DS591" s="32"/>
      <c r="DT591" s="32"/>
      <c r="DU591" s="32"/>
      <c r="DV591" s="32"/>
      <c r="DW591" s="32"/>
      <c r="DX591" s="32"/>
      <c r="DY591" s="32"/>
      <c r="DZ591" s="32"/>
      <c r="EA591" s="32"/>
      <c r="EB591" s="32"/>
      <c r="EC591" s="31"/>
    </row>
    <row r="592"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  <c r="CF592" s="31"/>
      <c r="CG592" s="32"/>
      <c r="CH592" s="31"/>
      <c r="CI592" s="32"/>
      <c r="CJ592" s="31"/>
      <c r="CK592" s="32"/>
      <c r="CL592" s="31"/>
      <c r="CM592" s="32"/>
      <c r="CN592" s="31"/>
      <c r="CO592" s="32"/>
      <c r="CP592" s="32"/>
      <c r="CQ592" s="32"/>
      <c r="CR592" s="32"/>
      <c r="CS592" s="32"/>
      <c r="CT592" s="32"/>
      <c r="CU592" s="32"/>
      <c r="CV592" s="32"/>
      <c r="CW592" s="32"/>
      <c r="CX592" s="32"/>
      <c r="CY592" s="32"/>
      <c r="CZ592" s="32"/>
      <c r="DA592" s="32"/>
      <c r="DB592" s="32"/>
      <c r="DC592" s="32"/>
      <c r="DD592" s="32"/>
      <c r="DE592" s="32"/>
      <c r="DF592" s="32"/>
      <c r="DG592" s="32"/>
      <c r="DH592" s="32"/>
      <c r="DI592" s="32"/>
      <c r="DJ592" s="32"/>
      <c r="DK592" s="32"/>
      <c r="DL592" s="32"/>
      <c r="DM592" s="32"/>
      <c r="DN592" s="32"/>
      <c r="DO592" s="32"/>
      <c r="DP592" s="32"/>
      <c r="DQ592" s="32"/>
      <c r="DR592" s="32"/>
      <c r="DS592" s="32"/>
      <c r="DT592" s="32"/>
      <c r="DU592" s="32"/>
      <c r="DV592" s="32"/>
      <c r="DW592" s="32"/>
      <c r="DX592" s="32"/>
      <c r="DY592" s="32"/>
      <c r="DZ592" s="32"/>
      <c r="EA592" s="32"/>
      <c r="EB592" s="32"/>
      <c r="EC592" s="31"/>
    </row>
    <row r="593"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2"/>
      <c r="CH593" s="31"/>
      <c r="CI593" s="32"/>
      <c r="CJ593" s="31"/>
      <c r="CK593" s="32"/>
      <c r="CL593" s="31"/>
      <c r="CM593" s="32"/>
      <c r="CN593" s="31"/>
      <c r="CO593" s="32"/>
      <c r="CP593" s="32"/>
      <c r="CQ593" s="32"/>
      <c r="CR593" s="32"/>
      <c r="CS593" s="32"/>
      <c r="CT593" s="32"/>
      <c r="CU593" s="32"/>
      <c r="CV593" s="32"/>
      <c r="CW593" s="32"/>
      <c r="CX593" s="32"/>
      <c r="CY593" s="32"/>
      <c r="CZ593" s="32"/>
      <c r="DA593" s="32"/>
      <c r="DB593" s="32"/>
      <c r="DC593" s="32"/>
      <c r="DD593" s="32"/>
      <c r="DE593" s="32"/>
      <c r="DF593" s="32"/>
      <c r="DG593" s="32"/>
      <c r="DH593" s="32"/>
      <c r="DI593" s="32"/>
      <c r="DJ593" s="32"/>
      <c r="DK593" s="32"/>
      <c r="DL593" s="32"/>
      <c r="DM593" s="32"/>
      <c r="DN593" s="32"/>
      <c r="DO593" s="32"/>
      <c r="DP593" s="32"/>
      <c r="DQ593" s="32"/>
      <c r="DR593" s="32"/>
      <c r="DS593" s="32"/>
      <c r="DT593" s="32"/>
      <c r="DU593" s="32"/>
      <c r="DV593" s="32"/>
      <c r="DW593" s="32"/>
      <c r="DX593" s="32"/>
      <c r="DY593" s="32"/>
      <c r="DZ593" s="32"/>
      <c r="EA593" s="32"/>
      <c r="EB593" s="32"/>
      <c r="EC593" s="31"/>
    </row>
    <row r="594"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  <c r="CF594" s="31"/>
      <c r="CG594" s="32"/>
      <c r="CH594" s="31"/>
      <c r="CI594" s="32"/>
      <c r="CJ594" s="31"/>
      <c r="CK594" s="32"/>
      <c r="CL594" s="31"/>
      <c r="CM594" s="32"/>
      <c r="CN594" s="31"/>
      <c r="CO594" s="32"/>
      <c r="CP594" s="32"/>
      <c r="CQ594" s="32"/>
      <c r="CR594" s="32"/>
      <c r="CS594" s="32"/>
      <c r="CT594" s="32"/>
      <c r="CU594" s="32"/>
      <c r="CV594" s="32"/>
      <c r="CW594" s="32"/>
      <c r="CX594" s="32"/>
      <c r="CY594" s="32"/>
      <c r="CZ594" s="32"/>
      <c r="DA594" s="32"/>
      <c r="DB594" s="32"/>
      <c r="DC594" s="32"/>
      <c r="DD594" s="32"/>
      <c r="DE594" s="32"/>
      <c r="DF594" s="32"/>
      <c r="DG594" s="32"/>
      <c r="DH594" s="32"/>
      <c r="DI594" s="32"/>
      <c r="DJ594" s="32"/>
      <c r="DK594" s="32"/>
      <c r="DL594" s="32"/>
      <c r="DM594" s="32"/>
      <c r="DN594" s="32"/>
      <c r="DO594" s="32"/>
      <c r="DP594" s="32"/>
      <c r="DQ594" s="32"/>
      <c r="DR594" s="32"/>
      <c r="DS594" s="32"/>
      <c r="DT594" s="32"/>
      <c r="DU594" s="32"/>
      <c r="DV594" s="32"/>
      <c r="DW594" s="32"/>
      <c r="DX594" s="32"/>
      <c r="DY594" s="32"/>
      <c r="DZ594" s="32"/>
      <c r="EA594" s="32"/>
      <c r="EB594" s="32"/>
      <c r="EC594" s="31"/>
    </row>
    <row r="595"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2"/>
      <c r="CH595" s="31"/>
      <c r="CI595" s="32"/>
      <c r="CJ595" s="31"/>
      <c r="CK595" s="32"/>
      <c r="CL595" s="31"/>
      <c r="CM595" s="32"/>
      <c r="CN595" s="31"/>
      <c r="CO595" s="32"/>
      <c r="CP595" s="32"/>
      <c r="CQ595" s="32"/>
      <c r="CR595" s="32"/>
      <c r="CS595" s="32"/>
      <c r="CT595" s="32"/>
      <c r="CU595" s="32"/>
      <c r="CV595" s="32"/>
      <c r="CW595" s="32"/>
      <c r="CX595" s="32"/>
      <c r="CY595" s="32"/>
      <c r="CZ595" s="32"/>
      <c r="DA595" s="32"/>
      <c r="DB595" s="32"/>
      <c r="DC595" s="32"/>
      <c r="DD595" s="32"/>
      <c r="DE595" s="32"/>
      <c r="DF595" s="32"/>
      <c r="DG595" s="32"/>
      <c r="DH595" s="32"/>
      <c r="DI595" s="32"/>
      <c r="DJ595" s="32"/>
      <c r="DK595" s="32"/>
      <c r="DL595" s="32"/>
      <c r="DM595" s="32"/>
      <c r="DN595" s="32"/>
      <c r="DO595" s="32"/>
      <c r="DP595" s="32"/>
      <c r="DQ595" s="32"/>
      <c r="DR595" s="32"/>
      <c r="DS595" s="32"/>
      <c r="DT595" s="32"/>
      <c r="DU595" s="32"/>
      <c r="DV595" s="32"/>
      <c r="DW595" s="32"/>
      <c r="DX595" s="32"/>
      <c r="DY595" s="32"/>
      <c r="DZ595" s="32"/>
      <c r="EA595" s="32"/>
      <c r="EB595" s="32"/>
      <c r="EC595" s="31"/>
    </row>
    <row r="596"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2"/>
      <c r="CH596" s="31"/>
      <c r="CI596" s="32"/>
      <c r="CJ596" s="31"/>
      <c r="CK596" s="32"/>
      <c r="CL596" s="31"/>
      <c r="CM596" s="32"/>
      <c r="CN596" s="31"/>
      <c r="CO596" s="32"/>
      <c r="CP596" s="32"/>
      <c r="CQ596" s="32"/>
      <c r="CR596" s="32"/>
      <c r="CS596" s="32"/>
      <c r="CT596" s="32"/>
      <c r="CU596" s="32"/>
      <c r="CV596" s="32"/>
      <c r="CW596" s="32"/>
      <c r="CX596" s="32"/>
      <c r="CY596" s="32"/>
      <c r="CZ596" s="32"/>
      <c r="DA596" s="32"/>
      <c r="DB596" s="32"/>
      <c r="DC596" s="32"/>
      <c r="DD596" s="32"/>
      <c r="DE596" s="32"/>
      <c r="DF596" s="32"/>
      <c r="DG596" s="32"/>
      <c r="DH596" s="32"/>
      <c r="DI596" s="32"/>
      <c r="DJ596" s="32"/>
      <c r="DK596" s="32"/>
      <c r="DL596" s="32"/>
      <c r="DM596" s="32"/>
      <c r="DN596" s="32"/>
      <c r="DO596" s="32"/>
      <c r="DP596" s="32"/>
      <c r="DQ596" s="32"/>
      <c r="DR596" s="32"/>
      <c r="DS596" s="32"/>
      <c r="DT596" s="32"/>
      <c r="DU596" s="32"/>
      <c r="DV596" s="32"/>
      <c r="DW596" s="32"/>
      <c r="DX596" s="32"/>
      <c r="DY596" s="32"/>
      <c r="DZ596" s="32"/>
      <c r="EA596" s="32"/>
      <c r="EB596" s="32"/>
      <c r="EC596" s="31"/>
    </row>
    <row r="597"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2"/>
      <c r="CH597" s="31"/>
      <c r="CI597" s="32"/>
      <c r="CJ597" s="31"/>
      <c r="CK597" s="32"/>
      <c r="CL597" s="31"/>
      <c r="CM597" s="32"/>
      <c r="CN597" s="31"/>
      <c r="CO597" s="32"/>
      <c r="CP597" s="32"/>
      <c r="CQ597" s="32"/>
      <c r="CR597" s="32"/>
      <c r="CS597" s="32"/>
      <c r="CT597" s="32"/>
      <c r="CU597" s="32"/>
      <c r="CV597" s="32"/>
      <c r="CW597" s="32"/>
      <c r="CX597" s="32"/>
      <c r="CY597" s="32"/>
      <c r="CZ597" s="32"/>
      <c r="DA597" s="32"/>
      <c r="DB597" s="32"/>
      <c r="DC597" s="32"/>
      <c r="DD597" s="32"/>
      <c r="DE597" s="32"/>
      <c r="DF597" s="32"/>
      <c r="DG597" s="32"/>
      <c r="DH597" s="32"/>
      <c r="DI597" s="32"/>
      <c r="DJ597" s="32"/>
      <c r="DK597" s="32"/>
      <c r="DL597" s="32"/>
      <c r="DM597" s="32"/>
      <c r="DN597" s="32"/>
      <c r="DO597" s="32"/>
      <c r="DP597" s="32"/>
      <c r="DQ597" s="32"/>
      <c r="DR597" s="32"/>
      <c r="DS597" s="32"/>
      <c r="DT597" s="32"/>
      <c r="DU597" s="32"/>
      <c r="DV597" s="32"/>
      <c r="DW597" s="32"/>
      <c r="DX597" s="32"/>
      <c r="DY597" s="32"/>
      <c r="DZ597" s="32"/>
      <c r="EA597" s="32"/>
      <c r="EB597" s="32"/>
      <c r="EC597" s="31"/>
    </row>
    <row r="598"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2"/>
      <c r="CH598" s="31"/>
      <c r="CI598" s="32"/>
      <c r="CJ598" s="31"/>
      <c r="CK598" s="32"/>
      <c r="CL598" s="31"/>
      <c r="CM598" s="32"/>
      <c r="CN598" s="31"/>
      <c r="CO598" s="32"/>
      <c r="CP598" s="32"/>
      <c r="CQ598" s="32"/>
      <c r="CR598" s="32"/>
      <c r="CS598" s="32"/>
      <c r="CT598" s="32"/>
      <c r="CU598" s="32"/>
      <c r="CV598" s="32"/>
      <c r="CW598" s="32"/>
      <c r="CX598" s="32"/>
      <c r="CY598" s="32"/>
      <c r="CZ598" s="32"/>
      <c r="DA598" s="32"/>
      <c r="DB598" s="32"/>
      <c r="DC598" s="32"/>
      <c r="DD598" s="32"/>
      <c r="DE598" s="32"/>
      <c r="DF598" s="32"/>
      <c r="DG598" s="32"/>
      <c r="DH598" s="32"/>
      <c r="DI598" s="32"/>
      <c r="DJ598" s="32"/>
      <c r="DK598" s="32"/>
      <c r="DL598" s="32"/>
      <c r="DM598" s="32"/>
      <c r="DN598" s="32"/>
      <c r="DO598" s="32"/>
      <c r="DP598" s="32"/>
      <c r="DQ598" s="32"/>
      <c r="DR598" s="32"/>
      <c r="DS598" s="32"/>
      <c r="DT598" s="32"/>
      <c r="DU598" s="32"/>
      <c r="DV598" s="32"/>
      <c r="DW598" s="32"/>
      <c r="DX598" s="32"/>
      <c r="DY598" s="32"/>
      <c r="DZ598" s="32"/>
      <c r="EA598" s="32"/>
      <c r="EB598" s="32"/>
      <c r="EC598" s="31"/>
    </row>
    <row r="599"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2"/>
      <c r="CH599" s="31"/>
      <c r="CI599" s="32"/>
      <c r="CJ599" s="31"/>
      <c r="CK599" s="32"/>
      <c r="CL599" s="31"/>
      <c r="CM599" s="32"/>
      <c r="CN599" s="31"/>
      <c r="CO599" s="32"/>
      <c r="CP599" s="32"/>
      <c r="CQ599" s="32"/>
      <c r="CR599" s="32"/>
      <c r="CS599" s="32"/>
      <c r="CT599" s="32"/>
      <c r="CU599" s="32"/>
      <c r="CV599" s="32"/>
      <c r="CW599" s="32"/>
      <c r="CX599" s="32"/>
      <c r="CY599" s="32"/>
      <c r="CZ599" s="32"/>
      <c r="DA599" s="32"/>
      <c r="DB599" s="32"/>
      <c r="DC599" s="32"/>
      <c r="DD599" s="32"/>
      <c r="DE599" s="32"/>
      <c r="DF599" s="32"/>
      <c r="DG599" s="32"/>
      <c r="DH599" s="32"/>
      <c r="DI599" s="32"/>
      <c r="DJ599" s="32"/>
      <c r="DK599" s="32"/>
      <c r="DL599" s="32"/>
      <c r="DM599" s="32"/>
      <c r="DN599" s="32"/>
      <c r="DO599" s="32"/>
      <c r="DP599" s="32"/>
      <c r="DQ599" s="32"/>
      <c r="DR599" s="32"/>
      <c r="DS599" s="32"/>
      <c r="DT599" s="32"/>
      <c r="DU599" s="32"/>
      <c r="DV599" s="32"/>
      <c r="DW599" s="32"/>
      <c r="DX599" s="32"/>
      <c r="DY599" s="32"/>
      <c r="DZ599" s="32"/>
      <c r="EA599" s="32"/>
      <c r="EB599" s="32"/>
      <c r="EC599" s="31"/>
    </row>
    <row r="600"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  <c r="CF600" s="31"/>
      <c r="CG600" s="32"/>
      <c r="CH600" s="31"/>
      <c r="CI600" s="32"/>
      <c r="CJ600" s="31"/>
      <c r="CK600" s="32"/>
      <c r="CL600" s="31"/>
      <c r="CM600" s="32"/>
      <c r="CN600" s="31"/>
      <c r="CO600" s="32"/>
      <c r="CP600" s="32"/>
      <c r="CQ600" s="32"/>
      <c r="CR600" s="32"/>
      <c r="CS600" s="32"/>
      <c r="CT600" s="32"/>
      <c r="CU600" s="32"/>
      <c r="CV600" s="32"/>
      <c r="CW600" s="32"/>
      <c r="CX600" s="32"/>
      <c r="CY600" s="32"/>
      <c r="CZ600" s="32"/>
      <c r="DA600" s="32"/>
      <c r="DB600" s="32"/>
      <c r="DC600" s="32"/>
      <c r="DD600" s="32"/>
      <c r="DE600" s="32"/>
      <c r="DF600" s="32"/>
      <c r="DG600" s="32"/>
      <c r="DH600" s="32"/>
      <c r="DI600" s="32"/>
      <c r="DJ600" s="32"/>
      <c r="DK600" s="32"/>
      <c r="DL600" s="32"/>
      <c r="DM600" s="32"/>
      <c r="DN600" s="32"/>
      <c r="DO600" s="32"/>
      <c r="DP600" s="32"/>
      <c r="DQ600" s="32"/>
      <c r="DR600" s="32"/>
      <c r="DS600" s="32"/>
      <c r="DT600" s="32"/>
      <c r="DU600" s="32"/>
      <c r="DV600" s="32"/>
      <c r="DW600" s="32"/>
      <c r="DX600" s="32"/>
      <c r="DY600" s="32"/>
      <c r="DZ600" s="32"/>
      <c r="EA600" s="32"/>
      <c r="EB600" s="32"/>
      <c r="EC600" s="31"/>
    </row>
    <row r="601"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2"/>
      <c r="CH601" s="31"/>
      <c r="CI601" s="32"/>
      <c r="CJ601" s="31"/>
      <c r="CK601" s="32"/>
      <c r="CL601" s="31"/>
      <c r="CM601" s="32"/>
      <c r="CN601" s="31"/>
      <c r="CO601" s="32"/>
      <c r="CP601" s="32"/>
      <c r="CQ601" s="32"/>
      <c r="CR601" s="32"/>
      <c r="CS601" s="32"/>
      <c r="CT601" s="32"/>
      <c r="CU601" s="32"/>
      <c r="CV601" s="32"/>
      <c r="CW601" s="32"/>
      <c r="CX601" s="32"/>
      <c r="CY601" s="32"/>
      <c r="CZ601" s="32"/>
      <c r="DA601" s="32"/>
      <c r="DB601" s="32"/>
      <c r="DC601" s="32"/>
      <c r="DD601" s="32"/>
      <c r="DE601" s="32"/>
      <c r="DF601" s="32"/>
      <c r="DG601" s="32"/>
      <c r="DH601" s="32"/>
      <c r="DI601" s="32"/>
      <c r="DJ601" s="32"/>
      <c r="DK601" s="32"/>
      <c r="DL601" s="32"/>
      <c r="DM601" s="32"/>
      <c r="DN601" s="32"/>
      <c r="DO601" s="32"/>
      <c r="DP601" s="32"/>
      <c r="DQ601" s="32"/>
      <c r="DR601" s="32"/>
      <c r="DS601" s="32"/>
      <c r="DT601" s="32"/>
      <c r="DU601" s="32"/>
      <c r="DV601" s="32"/>
      <c r="DW601" s="32"/>
      <c r="DX601" s="32"/>
      <c r="DY601" s="32"/>
      <c r="DZ601" s="32"/>
      <c r="EA601" s="32"/>
      <c r="EB601" s="32"/>
      <c r="EC601" s="31"/>
    </row>
    <row r="602"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  <c r="CF602" s="31"/>
      <c r="CG602" s="32"/>
      <c r="CH602" s="31"/>
      <c r="CI602" s="32"/>
      <c r="CJ602" s="31"/>
      <c r="CK602" s="32"/>
      <c r="CL602" s="31"/>
      <c r="CM602" s="32"/>
      <c r="CN602" s="31"/>
      <c r="CO602" s="32"/>
      <c r="CP602" s="32"/>
      <c r="CQ602" s="32"/>
      <c r="CR602" s="32"/>
      <c r="CS602" s="32"/>
      <c r="CT602" s="32"/>
      <c r="CU602" s="32"/>
      <c r="CV602" s="32"/>
      <c r="CW602" s="32"/>
      <c r="CX602" s="32"/>
      <c r="CY602" s="32"/>
      <c r="CZ602" s="32"/>
      <c r="DA602" s="32"/>
      <c r="DB602" s="32"/>
      <c r="DC602" s="32"/>
      <c r="DD602" s="32"/>
      <c r="DE602" s="32"/>
      <c r="DF602" s="32"/>
      <c r="DG602" s="32"/>
      <c r="DH602" s="32"/>
      <c r="DI602" s="32"/>
      <c r="DJ602" s="32"/>
      <c r="DK602" s="32"/>
      <c r="DL602" s="32"/>
      <c r="DM602" s="32"/>
      <c r="DN602" s="32"/>
      <c r="DO602" s="32"/>
      <c r="DP602" s="32"/>
      <c r="DQ602" s="32"/>
      <c r="DR602" s="32"/>
      <c r="DS602" s="32"/>
      <c r="DT602" s="32"/>
      <c r="DU602" s="32"/>
      <c r="DV602" s="32"/>
      <c r="DW602" s="32"/>
      <c r="DX602" s="32"/>
      <c r="DY602" s="32"/>
      <c r="DZ602" s="32"/>
      <c r="EA602" s="32"/>
      <c r="EB602" s="32"/>
      <c r="EC602" s="31"/>
    </row>
    <row r="603"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2"/>
      <c r="CH603" s="31"/>
      <c r="CI603" s="32"/>
      <c r="CJ603" s="31"/>
      <c r="CK603" s="32"/>
      <c r="CL603" s="31"/>
      <c r="CM603" s="32"/>
      <c r="CN603" s="31"/>
      <c r="CO603" s="32"/>
      <c r="CP603" s="32"/>
      <c r="CQ603" s="32"/>
      <c r="CR603" s="32"/>
      <c r="CS603" s="32"/>
      <c r="CT603" s="32"/>
      <c r="CU603" s="32"/>
      <c r="CV603" s="32"/>
      <c r="CW603" s="32"/>
      <c r="CX603" s="32"/>
      <c r="CY603" s="32"/>
      <c r="CZ603" s="32"/>
      <c r="DA603" s="32"/>
      <c r="DB603" s="32"/>
      <c r="DC603" s="32"/>
      <c r="DD603" s="32"/>
      <c r="DE603" s="32"/>
      <c r="DF603" s="32"/>
      <c r="DG603" s="32"/>
      <c r="DH603" s="32"/>
      <c r="DI603" s="32"/>
      <c r="DJ603" s="32"/>
      <c r="DK603" s="32"/>
      <c r="DL603" s="32"/>
      <c r="DM603" s="32"/>
      <c r="DN603" s="32"/>
      <c r="DO603" s="32"/>
      <c r="DP603" s="32"/>
      <c r="DQ603" s="32"/>
      <c r="DR603" s="32"/>
      <c r="DS603" s="32"/>
      <c r="DT603" s="32"/>
      <c r="DU603" s="32"/>
      <c r="DV603" s="32"/>
      <c r="DW603" s="32"/>
      <c r="DX603" s="32"/>
      <c r="DY603" s="32"/>
      <c r="DZ603" s="32"/>
      <c r="EA603" s="32"/>
      <c r="EB603" s="32"/>
      <c r="EC603" s="31"/>
    </row>
    <row r="604"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  <c r="CF604" s="31"/>
      <c r="CG604" s="32"/>
      <c r="CH604" s="31"/>
      <c r="CI604" s="32"/>
      <c r="CJ604" s="31"/>
      <c r="CK604" s="32"/>
      <c r="CL604" s="31"/>
      <c r="CM604" s="32"/>
      <c r="CN604" s="31"/>
      <c r="CO604" s="32"/>
      <c r="CP604" s="32"/>
      <c r="CQ604" s="32"/>
      <c r="CR604" s="32"/>
      <c r="CS604" s="32"/>
      <c r="CT604" s="32"/>
      <c r="CU604" s="32"/>
      <c r="CV604" s="32"/>
      <c r="CW604" s="32"/>
      <c r="CX604" s="32"/>
      <c r="CY604" s="32"/>
      <c r="CZ604" s="32"/>
      <c r="DA604" s="32"/>
      <c r="DB604" s="32"/>
      <c r="DC604" s="32"/>
      <c r="DD604" s="32"/>
      <c r="DE604" s="32"/>
      <c r="DF604" s="32"/>
      <c r="DG604" s="32"/>
      <c r="DH604" s="32"/>
      <c r="DI604" s="32"/>
      <c r="DJ604" s="32"/>
      <c r="DK604" s="32"/>
      <c r="DL604" s="32"/>
      <c r="DM604" s="32"/>
      <c r="DN604" s="32"/>
      <c r="DO604" s="32"/>
      <c r="DP604" s="32"/>
      <c r="DQ604" s="32"/>
      <c r="DR604" s="32"/>
      <c r="DS604" s="32"/>
      <c r="DT604" s="32"/>
      <c r="DU604" s="32"/>
      <c r="DV604" s="32"/>
      <c r="DW604" s="32"/>
      <c r="DX604" s="32"/>
      <c r="DY604" s="32"/>
      <c r="DZ604" s="32"/>
      <c r="EA604" s="32"/>
      <c r="EB604" s="32"/>
      <c r="EC604" s="31"/>
    </row>
    <row r="605"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2"/>
      <c r="CH605" s="31"/>
      <c r="CI605" s="32"/>
      <c r="CJ605" s="31"/>
      <c r="CK605" s="32"/>
      <c r="CL605" s="31"/>
      <c r="CM605" s="32"/>
      <c r="CN605" s="31"/>
      <c r="CO605" s="32"/>
      <c r="CP605" s="32"/>
      <c r="CQ605" s="32"/>
      <c r="CR605" s="32"/>
      <c r="CS605" s="32"/>
      <c r="CT605" s="32"/>
      <c r="CU605" s="32"/>
      <c r="CV605" s="32"/>
      <c r="CW605" s="32"/>
      <c r="CX605" s="32"/>
      <c r="CY605" s="32"/>
      <c r="CZ605" s="32"/>
      <c r="DA605" s="32"/>
      <c r="DB605" s="32"/>
      <c r="DC605" s="32"/>
      <c r="DD605" s="32"/>
      <c r="DE605" s="32"/>
      <c r="DF605" s="32"/>
      <c r="DG605" s="32"/>
      <c r="DH605" s="32"/>
      <c r="DI605" s="32"/>
      <c r="DJ605" s="32"/>
      <c r="DK605" s="32"/>
      <c r="DL605" s="32"/>
      <c r="DM605" s="32"/>
      <c r="DN605" s="32"/>
      <c r="DO605" s="32"/>
      <c r="DP605" s="32"/>
      <c r="DQ605" s="32"/>
      <c r="DR605" s="32"/>
      <c r="DS605" s="32"/>
      <c r="DT605" s="32"/>
      <c r="DU605" s="32"/>
      <c r="DV605" s="32"/>
      <c r="DW605" s="32"/>
      <c r="DX605" s="32"/>
      <c r="DY605" s="32"/>
      <c r="DZ605" s="32"/>
      <c r="EA605" s="32"/>
      <c r="EB605" s="32"/>
      <c r="EC605" s="31"/>
    </row>
    <row r="606"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  <c r="CF606" s="31"/>
      <c r="CG606" s="32"/>
      <c r="CH606" s="31"/>
      <c r="CI606" s="32"/>
      <c r="CJ606" s="31"/>
      <c r="CK606" s="32"/>
      <c r="CL606" s="31"/>
      <c r="CM606" s="32"/>
      <c r="CN606" s="31"/>
      <c r="CO606" s="32"/>
      <c r="CP606" s="32"/>
      <c r="CQ606" s="32"/>
      <c r="CR606" s="32"/>
      <c r="CS606" s="32"/>
      <c r="CT606" s="32"/>
      <c r="CU606" s="32"/>
      <c r="CV606" s="32"/>
      <c r="CW606" s="32"/>
      <c r="CX606" s="32"/>
      <c r="CY606" s="32"/>
      <c r="CZ606" s="32"/>
      <c r="DA606" s="32"/>
      <c r="DB606" s="32"/>
      <c r="DC606" s="32"/>
      <c r="DD606" s="32"/>
      <c r="DE606" s="32"/>
      <c r="DF606" s="32"/>
      <c r="DG606" s="32"/>
      <c r="DH606" s="32"/>
      <c r="DI606" s="32"/>
      <c r="DJ606" s="32"/>
      <c r="DK606" s="32"/>
      <c r="DL606" s="32"/>
      <c r="DM606" s="32"/>
      <c r="DN606" s="32"/>
      <c r="DO606" s="32"/>
      <c r="DP606" s="32"/>
      <c r="DQ606" s="32"/>
      <c r="DR606" s="32"/>
      <c r="DS606" s="32"/>
      <c r="DT606" s="32"/>
      <c r="DU606" s="32"/>
      <c r="DV606" s="32"/>
      <c r="DW606" s="32"/>
      <c r="DX606" s="32"/>
      <c r="DY606" s="32"/>
      <c r="DZ606" s="32"/>
      <c r="EA606" s="32"/>
      <c r="EB606" s="32"/>
      <c r="EC606" s="31"/>
    </row>
    <row r="607"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  <c r="CF607" s="31"/>
      <c r="CG607" s="32"/>
      <c r="CH607" s="31"/>
      <c r="CI607" s="32"/>
      <c r="CJ607" s="31"/>
      <c r="CK607" s="32"/>
      <c r="CL607" s="31"/>
      <c r="CM607" s="32"/>
      <c r="CN607" s="31"/>
      <c r="CO607" s="32"/>
      <c r="CP607" s="32"/>
      <c r="CQ607" s="32"/>
      <c r="CR607" s="32"/>
      <c r="CS607" s="32"/>
      <c r="CT607" s="32"/>
      <c r="CU607" s="32"/>
      <c r="CV607" s="32"/>
      <c r="CW607" s="32"/>
      <c r="CX607" s="32"/>
      <c r="CY607" s="32"/>
      <c r="CZ607" s="32"/>
      <c r="DA607" s="32"/>
      <c r="DB607" s="32"/>
      <c r="DC607" s="32"/>
      <c r="DD607" s="32"/>
      <c r="DE607" s="32"/>
      <c r="DF607" s="32"/>
      <c r="DG607" s="32"/>
      <c r="DH607" s="32"/>
      <c r="DI607" s="32"/>
      <c r="DJ607" s="32"/>
      <c r="DK607" s="32"/>
      <c r="DL607" s="32"/>
      <c r="DM607" s="32"/>
      <c r="DN607" s="32"/>
      <c r="DO607" s="32"/>
      <c r="DP607" s="32"/>
      <c r="DQ607" s="32"/>
      <c r="DR607" s="32"/>
      <c r="DS607" s="32"/>
      <c r="DT607" s="32"/>
      <c r="DU607" s="32"/>
      <c r="DV607" s="32"/>
      <c r="DW607" s="32"/>
      <c r="DX607" s="32"/>
      <c r="DY607" s="32"/>
      <c r="DZ607" s="32"/>
      <c r="EA607" s="32"/>
      <c r="EB607" s="32"/>
      <c r="EC607" s="31"/>
    </row>
    <row r="608"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  <c r="CF608" s="31"/>
      <c r="CG608" s="32"/>
      <c r="CH608" s="31"/>
      <c r="CI608" s="32"/>
      <c r="CJ608" s="31"/>
      <c r="CK608" s="32"/>
      <c r="CL608" s="31"/>
      <c r="CM608" s="32"/>
      <c r="CN608" s="31"/>
      <c r="CO608" s="32"/>
      <c r="CP608" s="32"/>
      <c r="CQ608" s="32"/>
      <c r="CR608" s="32"/>
      <c r="CS608" s="32"/>
      <c r="CT608" s="32"/>
      <c r="CU608" s="32"/>
      <c r="CV608" s="32"/>
      <c r="CW608" s="32"/>
      <c r="CX608" s="32"/>
      <c r="CY608" s="32"/>
      <c r="CZ608" s="32"/>
      <c r="DA608" s="32"/>
      <c r="DB608" s="32"/>
      <c r="DC608" s="32"/>
      <c r="DD608" s="32"/>
      <c r="DE608" s="32"/>
      <c r="DF608" s="32"/>
      <c r="DG608" s="32"/>
      <c r="DH608" s="32"/>
      <c r="DI608" s="32"/>
      <c r="DJ608" s="32"/>
      <c r="DK608" s="32"/>
      <c r="DL608" s="32"/>
      <c r="DM608" s="32"/>
      <c r="DN608" s="32"/>
      <c r="DO608" s="32"/>
      <c r="DP608" s="32"/>
      <c r="DQ608" s="32"/>
      <c r="DR608" s="32"/>
      <c r="DS608" s="32"/>
      <c r="DT608" s="32"/>
      <c r="DU608" s="32"/>
      <c r="DV608" s="32"/>
      <c r="DW608" s="32"/>
      <c r="DX608" s="32"/>
      <c r="DY608" s="32"/>
      <c r="DZ608" s="32"/>
      <c r="EA608" s="32"/>
      <c r="EB608" s="32"/>
      <c r="EC608" s="31"/>
    </row>
    <row r="609"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2"/>
      <c r="CH609" s="31"/>
      <c r="CI609" s="32"/>
      <c r="CJ609" s="31"/>
      <c r="CK609" s="32"/>
      <c r="CL609" s="31"/>
      <c r="CM609" s="32"/>
      <c r="CN609" s="31"/>
      <c r="CO609" s="32"/>
      <c r="CP609" s="32"/>
      <c r="CQ609" s="32"/>
      <c r="CR609" s="32"/>
      <c r="CS609" s="32"/>
      <c r="CT609" s="32"/>
      <c r="CU609" s="32"/>
      <c r="CV609" s="32"/>
      <c r="CW609" s="32"/>
      <c r="CX609" s="32"/>
      <c r="CY609" s="32"/>
      <c r="CZ609" s="32"/>
      <c r="DA609" s="32"/>
      <c r="DB609" s="32"/>
      <c r="DC609" s="32"/>
      <c r="DD609" s="32"/>
      <c r="DE609" s="32"/>
      <c r="DF609" s="32"/>
      <c r="DG609" s="32"/>
      <c r="DH609" s="32"/>
      <c r="DI609" s="32"/>
      <c r="DJ609" s="32"/>
      <c r="DK609" s="32"/>
      <c r="DL609" s="32"/>
      <c r="DM609" s="32"/>
      <c r="DN609" s="32"/>
      <c r="DO609" s="32"/>
      <c r="DP609" s="32"/>
      <c r="DQ609" s="32"/>
      <c r="DR609" s="32"/>
      <c r="DS609" s="32"/>
      <c r="DT609" s="32"/>
      <c r="DU609" s="32"/>
      <c r="DV609" s="32"/>
      <c r="DW609" s="32"/>
      <c r="DX609" s="32"/>
      <c r="DY609" s="32"/>
      <c r="DZ609" s="32"/>
      <c r="EA609" s="32"/>
      <c r="EB609" s="32"/>
      <c r="EC609" s="31"/>
    </row>
    <row r="610"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  <c r="CF610" s="31"/>
      <c r="CG610" s="32"/>
      <c r="CH610" s="31"/>
      <c r="CI610" s="32"/>
      <c r="CJ610" s="31"/>
      <c r="CK610" s="32"/>
      <c r="CL610" s="31"/>
      <c r="CM610" s="32"/>
      <c r="CN610" s="31"/>
      <c r="CO610" s="32"/>
      <c r="CP610" s="32"/>
      <c r="CQ610" s="32"/>
      <c r="CR610" s="32"/>
      <c r="CS610" s="32"/>
      <c r="CT610" s="32"/>
      <c r="CU610" s="32"/>
      <c r="CV610" s="32"/>
      <c r="CW610" s="32"/>
      <c r="CX610" s="32"/>
      <c r="CY610" s="32"/>
      <c r="CZ610" s="32"/>
      <c r="DA610" s="32"/>
      <c r="DB610" s="32"/>
      <c r="DC610" s="32"/>
      <c r="DD610" s="32"/>
      <c r="DE610" s="32"/>
      <c r="DF610" s="32"/>
      <c r="DG610" s="32"/>
      <c r="DH610" s="32"/>
      <c r="DI610" s="32"/>
      <c r="DJ610" s="32"/>
      <c r="DK610" s="32"/>
      <c r="DL610" s="32"/>
      <c r="DM610" s="32"/>
      <c r="DN610" s="32"/>
      <c r="DO610" s="32"/>
      <c r="DP610" s="32"/>
      <c r="DQ610" s="32"/>
      <c r="DR610" s="32"/>
      <c r="DS610" s="32"/>
      <c r="DT610" s="32"/>
      <c r="DU610" s="32"/>
      <c r="DV610" s="32"/>
      <c r="DW610" s="32"/>
      <c r="DX610" s="32"/>
      <c r="DY610" s="32"/>
      <c r="DZ610" s="32"/>
      <c r="EA610" s="32"/>
      <c r="EB610" s="32"/>
      <c r="EC610" s="31"/>
    </row>
    <row r="611"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2"/>
      <c r="CH611" s="31"/>
      <c r="CI611" s="32"/>
      <c r="CJ611" s="31"/>
      <c r="CK611" s="32"/>
      <c r="CL611" s="31"/>
      <c r="CM611" s="32"/>
      <c r="CN611" s="31"/>
      <c r="CO611" s="32"/>
      <c r="CP611" s="32"/>
      <c r="CQ611" s="32"/>
      <c r="CR611" s="32"/>
      <c r="CS611" s="32"/>
      <c r="CT611" s="32"/>
      <c r="CU611" s="32"/>
      <c r="CV611" s="32"/>
      <c r="CW611" s="32"/>
      <c r="CX611" s="32"/>
      <c r="CY611" s="32"/>
      <c r="CZ611" s="32"/>
      <c r="DA611" s="32"/>
      <c r="DB611" s="32"/>
      <c r="DC611" s="32"/>
      <c r="DD611" s="32"/>
      <c r="DE611" s="32"/>
      <c r="DF611" s="32"/>
      <c r="DG611" s="32"/>
      <c r="DH611" s="32"/>
      <c r="DI611" s="32"/>
      <c r="DJ611" s="32"/>
      <c r="DK611" s="32"/>
      <c r="DL611" s="32"/>
      <c r="DM611" s="32"/>
      <c r="DN611" s="32"/>
      <c r="DO611" s="32"/>
      <c r="DP611" s="32"/>
      <c r="DQ611" s="32"/>
      <c r="DR611" s="32"/>
      <c r="DS611" s="32"/>
      <c r="DT611" s="32"/>
      <c r="DU611" s="32"/>
      <c r="DV611" s="32"/>
      <c r="DW611" s="32"/>
      <c r="DX611" s="32"/>
      <c r="DY611" s="32"/>
      <c r="DZ611" s="32"/>
      <c r="EA611" s="32"/>
      <c r="EB611" s="32"/>
      <c r="EC611" s="31"/>
    </row>
    <row r="612"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  <c r="CF612" s="31"/>
      <c r="CG612" s="32"/>
      <c r="CH612" s="31"/>
      <c r="CI612" s="32"/>
      <c r="CJ612" s="31"/>
      <c r="CK612" s="32"/>
      <c r="CL612" s="31"/>
      <c r="CM612" s="32"/>
      <c r="CN612" s="31"/>
      <c r="CO612" s="32"/>
      <c r="CP612" s="32"/>
      <c r="CQ612" s="32"/>
      <c r="CR612" s="32"/>
      <c r="CS612" s="32"/>
      <c r="CT612" s="32"/>
      <c r="CU612" s="32"/>
      <c r="CV612" s="32"/>
      <c r="CW612" s="32"/>
      <c r="CX612" s="32"/>
      <c r="CY612" s="32"/>
      <c r="CZ612" s="32"/>
      <c r="DA612" s="32"/>
      <c r="DB612" s="32"/>
      <c r="DC612" s="32"/>
      <c r="DD612" s="32"/>
      <c r="DE612" s="32"/>
      <c r="DF612" s="32"/>
      <c r="DG612" s="32"/>
      <c r="DH612" s="32"/>
      <c r="DI612" s="32"/>
      <c r="DJ612" s="32"/>
      <c r="DK612" s="32"/>
      <c r="DL612" s="32"/>
      <c r="DM612" s="32"/>
      <c r="DN612" s="32"/>
      <c r="DO612" s="32"/>
      <c r="DP612" s="32"/>
      <c r="DQ612" s="32"/>
      <c r="DR612" s="32"/>
      <c r="DS612" s="32"/>
      <c r="DT612" s="32"/>
      <c r="DU612" s="32"/>
      <c r="DV612" s="32"/>
      <c r="DW612" s="32"/>
      <c r="DX612" s="32"/>
      <c r="DY612" s="32"/>
      <c r="DZ612" s="32"/>
      <c r="EA612" s="32"/>
      <c r="EB612" s="32"/>
      <c r="EC612" s="31"/>
    </row>
    <row r="613"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2"/>
      <c r="CH613" s="31"/>
      <c r="CI613" s="32"/>
      <c r="CJ613" s="31"/>
      <c r="CK613" s="32"/>
      <c r="CL613" s="31"/>
      <c r="CM613" s="32"/>
      <c r="CN613" s="31"/>
      <c r="CO613" s="32"/>
      <c r="CP613" s="32"/>
      <c r="CQ613" s="32"/>
      <c r="CR613" s="32"/>
      <c r="CS613" s="32"/>
      <c r="CT613" s="32"/>
      <c r="CU613" s="32"/>
      <c r="CV613" s="32"/>
      <c r="CW613" s="32"/>
      <c r="CX613" s="32"/>
      <c r="CY613" s="32"/>
      <c r="CZ613" s="32"/>
      <c r="DA613" s="32"/>
      <c r="DB613" s="32"/>
      <c r="DC613" s="32"/>
      <c r="DD613" s="32"/>
      <c r="DE613" s="32"/>
      <c r="DF613" s="32"/>
      <c r="DG613" s="32"/>
      <c r="DH613" s="32"/>
      <c r="DI613" s="32"/>
      <c r="DJ613" s="32"/>
      <c r="DK613" s="32"/>
      <c r="DL613" s="32"/>
      <c r="DM613" s="32"/>
      <c r="DN613" s="32"/>
      <c r="DO613" s="32"/>
      <c r="DP613" s="32"/>
      <c r="DQ613" s="32"/>
      <c r="DR613" s="32"/>
      <c r="DS613" s="32"/>
      <c r="DT613" s="32"/>
      <c r="DU613" s="32"/>
      <c r="DV613" s="32"/>
      <c r="DW613" s="32"/>
      <c r="DX613" s="32"/>
      <c r="DY613" s="32"/>
      <c r="DZ613" s="32"/>
      <c r="EA613" s="32"/>
      <c r="EB613" s="32"/>
      <c r="EC613" s="31"/>
    </row>
    <row r="614"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  <c r="CF614" s="31"/>
      <c r="CG614" s="32"/>
      <c r="CH614" s="31"/>
      <c r="CI614" s="32"/>
      <c r="CJ614" s="31"/>
      <c r="CK614" s="32"/>
      <c r="CL614" s="31"/>
      <c r="CM614" s="32"/>
      <c r="CN614" s="31"/>
      <c r="CO614" s="32"/>
      <c r="CP614" s="32"/>
      <c r="CQ614" s="32"/>
      <c r="CR614" s="32"/>
      <c r="CS614" s="32"/>
      <c r="CT614" s="32"/>
      <c r="CU614" s="32"/>
      <c r="CV614" s="32"/>
      <c r="CW614" s="32"/>
      <c r="CX614" s="32"/>
      <c r="CY614" s="32"/>
      <c r="CZ614" s="32"/>
      <c r="DA614" s="32"/>
      <c r="DB614" s="32"/>
      <c r="DC614" s="32"/>
      <c r="DD614" s="32"/>
      <c r="DE614" s="32"/>
      <c r="DF614" s="32"/>
      <c r="DG614" s="32"/>
      <c r="DH614" s="32"/>
      <c r="DI614" s="32"/>
      <c r="DJ614" s="32"/>
      <c r="DK614" s="32"/>
      <c r="DL614" s="32"/>
      <c r="DM614" s="32"/>
      <c r="DN614" s="32"/>
      <c r="DO614" s="32"/>
      <c r="DP614" s="32"/>
      <c r="DQ614" s="32"/>
      <c r="DR614" s="32"/>
      <c r="DS614" s="32"/>
      <c r="DT614" s="32"/>
      <c r="DU614" s="32"/>
      <c r="DV614" s="32"/>
      <c r="DW614" s="32"/>
      <c r="DX614" s="32"/>
      <c r="DY614" s="32"/>
      <c r="DZ614" s="32"/>
      <c r="EA614" s="32"/>
      <c r="EB614" s="32"/>
      <c r="EC614" s="31"/>
    </row>
    <row r="615"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2"/>
      <c r="CH615" s="31"/>
      <c r="CI615" s="32"/>
      <c r="CJ615" s="31"/>
      <c r="CK615" s="32"/>
      <c r="CL615" s="31"/>
      <c r="CM615" s="32"/>
      <c r="CN615" s="31"/>
      <c r="CO615" s="32"/>
      <c r="CP615" s="32"/>
      <c r="CQ615" s="32"/>
      <c r="CR615" s="32"/>
      <c r="CS615" s="32"/>
      <c r="CT615" s="32"/>
      <c r="CU615" s="32"/>
      <c r="CV615" s="32"/>
      <c r="CW615" s="32"/>
      <c r="CX615" s="32"/>
      <c r="CY615" s="32"/>
      <c r="CZ615" s="32"/>
      <c r="DA615" s="32"/>
      <c r="DB615" s="32"/>
      <c r="DC615" s="32"/>
      <c r="DD615" s="32"/>
      <c r="DE615" s="32"/>
      <c r="DF615" s="32"/>
      <c r="DG615" s="32"/>
      <c r="DH615" s="32"/>
      <c r="DI615" s="32"/>
      <c r="DJ615" s="32"/>
      <c r="DK615" s="32"/>
      <c r="DL615" s="32"/>
      <c r="DM615" s="32"/>
      <c r="DN615" s="32"/>
      <c r="DO615" s="32"/>
      <c r="DP615" s="32"/>
      <c r="DQ615" s="32"/>
      <c r="DR615" s="32"/>
      <c r="DS615" s="32"/>
      <c r="DT615" s="32"/>
      <c r="DU615" s="32"/>
      <c r="DV615" s="32"/>
      <c r="DW615" s="32"/>
      <c r="DX615" s="32"/>
      <c r="DY615" s="32"/>
      <c r="DZ615" s="32"/>
      <c r="EA615" s="32"/>
      <c r="EB615" s="32"/>
      <c r="EC615" s="31"/>
    </row>
    <row r="616"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  <c r="CF616" s="31"/>
      <c r="CG616" s="32"/>
      <c r="CH616" s="31"/>
      <c r="CI616" s="32"/>
      <c r="CJ616" s="31"/>
      <c r="CK616" s="32"/>
      <c r="CL616" s="31"/>
      <c r="CM616" s="32"/>
      <c r="CN616" s="31"/>
      <c r="CO616" s="32"/>
      <c r="CP616" s="32"/>
      <c r="CQ616" s="32"/>
      <c r="CR616" s="32"/>
      <c r="CS616" s="32"/>
      <c r="CT616" s="32"/>
      <c r="CU616" s="32"/>
      <c r="CV616" s="32"/>
      <c r="CW616" s="32"/>
      <c r="CX616" s="32"/>
      <c r="CY616" s="32"/>
      <c r="CZ616" s="32"/>
      <c r="DA616" s="32"/>
      <c r="DB616" s="32"/>
      <c r="DC616" s="32"/>
      <c r="DD616" s="32"/>
      <c r="DE616" s="32"/>
      <c r="DF616" s="32"/>
      <c r="DG616" s="32"/>
      <c r="DH616" s="32"/>
      <c r="DI616" s="32"/>
      <c r="DJ616" s="32"/>
      <c r="DK616" s="32"/>
      <c r="DL616" s="32"/>
      <c r="DM616" s="32"/>
      <c r="DN616" s="32"/>
      <c r="DO616" s="32"/>
      <c r="DP616" s="32"/>
      <c r="DQ616" s="32"/>
      <c r="DR616" s="32"/>
      <c r="DS616" s="32"/>
      <c r="DT616" s="32"/>
      <c r="DU616" s="32"/>
      <c r="DV616" s="32"/>
      <c r="DW616" s="32"/>
      <c r="DX616" s="32"/>
      <c r="DY616" s="32"/>
      <c r="DZ616" s="32"/>
      <c r="EA616" s="32"/>
      <c r="EB616" s="32"/>
      <c r="EC616" s="31"/>
    </row>
    <row r="617"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2"/>
      <c r="CH617" s="31"/>
      <c r="CI617" s="32"/>
      <c r="CJ617" s="31"/>
      <c r="CK617" s="32"/>
      <c r="CL617" s="31"/>
      <c r="CM617" s="32"/>
      <c r="CN617" s="31"/>
      <c r="CO617" s="32"/>
      <c r="CP617" s="32"/>
      <c r="CQ617" s="32"/>
      <c r="CR617" s="32"/>
      <c r="CS617" s="32"/>
      <c r="CT617" s="32"/>
      <c r="CU617" s="32"/>
      <c r="CV617" s="32"/>
      <c r="CW617" s="32"/>
      <c r="CX617" s="32"/>
      <c r="CY617" s="32"/>
      <c r="CZ617" s="32"/>
      <c r="DA617" s="32"/>
      <c r="DB617" s="32"/>
      <c r="DC617" s="32"/>
      <c r="DD617" s="32"/>
      <c r="DE617" s="32"/>
      <c r="DF617" s="32"/>
      <c r="DG617" s="32"/>
      <c r="DH617" s="32"/>
      <c r="DI617" s="32"/>
      <c r="DJ617" s="32"/>
      <c r="DK617" s="32"/>
      <c r="DL617" s="32"/>
      <c r="DM617" s="32"/>
      <c r="DN617" s="32"/>
      <c r="DO617" s="32"/>
      <c r="DP617" s="32"/>
      <c r="DQ617" s="32"/>
      <c r="DR617" s="32"/>
      <c r="DS617" s="32"/>
      <c r="DT617" s="32"/>
      <c r="DU617" s="32"/>
      <c r="DV617" s="32"/>
      <c r="DW617" s="32"/>
      <c r="DX617" s="32"/>
      <c r="DY617" s="32"/>
      <c r="DZ617" s="32"/>
      <c r="EA617" s="32"/>
      <c r="EB617" s="32"/>
      <c r="EC617" s="31"/>
    </row>
    <row r="618"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  <c r="CF618" s="31"/>
      <c r="CG618" s="32"/>
      <c r="CH618" s="31"/>
      <c r="CI618" s="32"/>
      <c r="CJ618" s="31"/>
      <c r="CK618" s="32"/>
      <c r="CL618" s="31"/>
      <c r="CM618" s="32"/>
      <c r="CN618" s="31"/>
      <c r="CO618" s="32"/>
      <c r="CP618" s="32"/>
      <c r="CQ618" s="32"/>
      <c r="CR618" s="32"/>
      <c r="CS618" s="32"/>
      <c r="CT618" s="32"/>
      <c r="CU618" s="32"/>
      <c r="CV618" s="32"/>
      <c r="CW618" s="32"/>
      <c r="CX618" s="32"/>
      <c r="CY618" s="32"/>
      <c r="CZ618" s="32"/>
      <c r="DA618" s="32"/>
      <c r="DB618" s="32"/>
      <c r="DC618" s="32"/>
      <c r="DD618" s="32"/>
      <c r="DE618" s="32"/>
      <c r="DF618" s="32"/>
      <c r="DG618" s="32"/>
      <c r="DH618" s="32"/>
      <c r="DI618" s="32"/>
      <c r="DJ618" s="32"/>
      <c r="DK618" s="32"/>
      <c r="DL618" s="32"/>
      <c r="DM618" s="32"/>
      <c r="DN618" s="32"/>
      <c r="DO618" s="32"/>
      <c r="DP618" s="32"/>
      <c r="DQ618" s="32"/>
      <c r="DR618" s="32"/>
      <c r="DS618" s="32"/>
      <c r="DT618" s="32"/>
      <c r="DU618" s="32"/>
      <c r="DV618" s="32"/>
      <c r="DW618" s="32"/>
      <c r="DX618" s="32"/>
      <c r="DY618" s="32"/>
      <c r="DZ618" s="32"/>
      <c r="EA618" s="32"/>
      <c r="EB618" s="32"/>
      <c r="EC618" s="31"/>
    </row>
    <row r="619"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2"/>
      <c r="CH619" s="31"/>
      <c r="CI619" s="32"/>
      <c r="CJ619" s="31"/>
      <c r="CK619" s="32"/>
      <c r="CL619" s="31"/>
      <c r="CM619" s="32"/>
      <c r="CN619" s="31"/>
      <c r="CO619" s="32"/>
      <c r="CP619" s="32"/>
      <c r="CQ619" s="32"/>
      <c r="CR619" s="32"/>
      <c r="CS619" s="32"/>
      <c r="CT619" s="32"/>
      <c r="CU619" s="32"/>
      <c r="CV619" s="32"/>
      <c r="CW619" s="32"/>
      <c r="CX619" s="32"/>
      <c r="CY619" s="32"/>
      <c r="CZ619" s="32"/>
      <c r="DA619" s="32"/>
      <c r="DB619" s="32"/>
      <c r="DC619" s="32"/>
      <c r="DD619" s="32"/>
      <c r="DE619" s="32"/>
      <c r="DF619" s="32"/>
      <c r="DG619" s="32"/>
      <c r="DH619" s="32"/>
      <c r="DI619" s="32"/>
      <c r="DJ619" s="32"/>
      <c r="DK619" s="32"/>
      <c r="DL619" s="32"/>
      <c r="DM619" s="32"/>
      <c r="DN619" s="32"/>
      <c r="DO619" s="32"/>
      <c r="DP619" s="32"/>
      <c r="DQ619" s="32"/>
      <c r="DR619" s="32"/>
      <c r="DS619" s="32"/>
      <c r="DT619" s="32"/>
      <c r="DU619" s="32"/>
      <c r="DV619" s="32"/>
      <c r="DW619" s="32"/>
      <c r="DX619" s="32"/>
      <c r="DY619" s="32"/>
      <c r="DZ619" s="32"/>
      <c r="EA619" s="32"/>
      <c r="EB619" s="32"/>
      <c r="EC619" s="31"/>
    </row>
    <row r="620"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  <c r="CF620" s="31"/>
      <c r="CG620" s="32"/>
      <c r="CH620" s="31"/>
      <c r="CI620" s="32"/>
      <c r="CJ620" s="31"/>
      <c r="CK620" s="32"/>
      <c r="CL620" s="31"/>
      <c r="CM620" s="32"/>
      <c r="CN620" s="31"/>
      <c r="CO620" s="32"/>
      <c r="CP620" s="32"/>
      <c r="CQ620" s="32"/>
      <c r="CR620" s="32"/>
      <c r="CS620" s="32"/>
      <c r="CT620" s="32"/>
      <c r="CU620" s="32"/>
      <c r="CV620" s="32"/>
      <c r="CW620" s="32"/>
      <c r="CX620" s="32"/>
      <c r="CY620" s="32"/>
      <c r="CZ620" s="32"/>
      <c r="DA620" s="32"/>
      <c r="DB620" s="32"/>
      <c r="DC620" s="32"/>
      <c r="DD620" s="32"/>
      <c r="DE620" s="32"/>
      <c r="DF620" s="32"/>
      <c r="DG620" s="32"/>
      <c r="DH620" s="32"/>
      <c r="DI620" s="32"/>
      <c r="DJ620" s="32"/>
      <c r="DK620" s="32"/>
      <c r="DL620" s="32"/>
      <c r="DM620" s="32"/>
      <c r="DN620" s="32"/>
      <c r="DO620" s="32"/>
      <c r="DP620" s="32"/>
      <c r="DQ620" s="32"/>
      <c r="DR620" s="32"/>
      <c r="DS620" s="32"/>
      <c r="DT620" s="32"/>
      <c r="DU620" s="32"/>
      <c r="DV620" s="32"/>
      <c r="DW620" s="32"/>
      <c r="DX620" s="32"/>
      <c r="DY620" s="32"/>
      <c r="DZ620" s="32"/>
      <c r="EA620" s="32"/>
      <c r="EB620" s="32"/>
      <c r="EC620" s="31"/>
    </row>
    <row r="621"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2"/>
      <c r="CH621" s="31"/>
      <c r="CI621" s="32"/>
      <c r="CJ621" s="31"/>
      <c r="CK621" s="32"/>
      <c r="CL621" s="31"/>
      <c r="CM621" s="32"/>
      <c r="CN621" s="31"/>
      <c r="CO621" s="32"/>
      <c r="CP621" s="32"/>
      <c r="CQ621" s="32"/>
      <c r="CR621" s="32"/>
      <c r="CS621" s="32"/>
      <c r="CT621" s="32"/>
      <c r="CU621" s="32"/>
      <c r="CV621" s="32"/>
      <c r="CW621" s="32"/>
      <c r="CX621" s="32"/>
      <c r="CY621" s="32"/>
      <c r="CZ621" s="32"/>
      <c r="DA621" s="32"/>
      <c r="DB621" s="32"/>
      <c r="DC621" s="32"/>
      <c r="DD621" s="32"/>
      <c r="DE621" s="32"/>
      <c r="DF621" s="32"/>
      <c r="DG621" s="32"/>
      <c r="DH621" s="32"/>
      <c r="DI621" s="32"/>
      <c r="DJ621" s="32"/>
      <c r="DK621" s="32"/>
      <c r="DL621" s="32"/>
      <c r="DM621" s="32"/>
      <c r="DN621" s="32"/>
      <c r="DO621" s="32"/>
      <c r="DP621" s="32"/>
      <c r="DQ621" s="32"/>
      <c r="DR621" s="32"/>
      <c r="DS621" s="32"/>
      <c r="DT621" s="32"/>
      <c r="DU621" s="32"/>
      <c r="DV621" s="32"/>
      <c r="DW621" s="32"/>
      <c r="DX621" s="32"/>
      <c r="DY621" s="32"/>
      <c r="DZ621" s="32"/>
      <c r="EA621" s="32"/>
      <c r="EB621" s="32"/>
      <c r="EC621" s="31"/>
    </row>
    <row r="622"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  <c r="CF622" s="31"/>
      <c r="CG622" s="32"/>
      <c r="CH622" s="31"/>
      <c r="CI622" s="32"/>
      <c r="CJ622" s="31"/>
      <c r="CK622" s="32"/>
      <c r="CL622" s="31"/>
      <c r="CM622" s="32"/>
      <c r="CN622" s="31"/>
      <c r="CO622" s="32"/>
      <c r="CP622" s="32"/>
      <c r="CQ622" s="32"/>
      <c r="CR622" s="32"/>
      <c r="CS622" s="32"/>
      <c r="CT622" s="32"/>
      <c r="CU622" s="32"/>
      <c r="CV622" s="32"/>
      <c r="CW622" s="32"/>
      <c r="CX622" s="32"/>
      <c r="CY622" s="32"/>
      <c r="CZ622" s="32"/>
      <c r="DA622" s="32"/>
      <c r="DB622" s="32"/>
      <c r="DC622" s="32"/>
      <c r="DD622" s="32"/>
      <c r="DE622" s="32"/>
      <c r="DF622" s="32"/>
      <c r="DG622" s="32"/>
      <c r="DH622" s="32"/>
      <c r="DI622" s="32"/>
      <c r="DJ622" s="32"/>
      <c r="DK622" s="32"/>
      <c r="DL622" s="32"/>
      <c r="DM622" s="32"/>
      <c r="DN622" s="32"/>
      <c r="DO622" s="32"/>
      <c r="DP622" s="32"/>
      <c r="DQ622" s="32"/>
      <c r="DR622" s="32"/>
      <c r="DS622" s="32"/>
      <c r="DT622" s="32"/>
      <c r="DU622" s="32"/>
      <c r="DV622" s="32"/>
      <c r="DW622" s="32"/>
      <c r="DX622" s="32"/>
      <c r="DY622" s="32"/>
      <c r="DZ622" s="32"/>
      <c r="EA622" s="32"/>
      <c r="EB622" s="32"/>
      <c r="EC622" s="31"/>
    </row>
    <row r="623"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2"/>
      <c r="CH623" s="31"/>
      <c r="CI623" s="32"/>
      <c r="CJ623" s="31"/>
      <c r="CK623" s="32"/>
      <c r="CL623" s="31"/>
      <c r="CM623" s="32"/>
      <c r="CN623" s="31"/>
      <c r="CO623" s="32"/>
      <c r="CP623" s="32"/>
      <c r="CQ623" s="32"/>
      <c r="CR623" s="32"/>
      <c r="CS623" s="32"/>
      <c r="CT623" s="32"/>
      <c r="CU623" s="32"/>
      <c r="CV623" s="32"/>
      <c r="CW623" s="32"/>
      <c r="CX623" s="32"/>
      <c r="CY623" s="32"/>
      <c r="CZ623" s="32"/>
      <c r="DA623" s="32"/>
      <c r="DB623" s="32"/>
      <c r="DC623" s="32"/>
      <c r="DD623" s="32"/>
      <c r="DE623" s="32"/>
      <c r="DF623" s="32"/>
      <c r="DG623" s="32"/>
      <c r="DH623" s="32"/>
      <c r="DI623" s="32"/>
      <c r="DJ623" s="32"/>
      <c r="DK623" s="32"/>
      <c r="DL623" s="32"/>
      <c r="DM623" s="32"/>
      <c r="DN623" s="32"/>
      <c r="DO623" s="32"/>
      <c r="DP623" s="32"/>
      <c r="DQ623" s="32"/>
      <c r="DR623" s="32"/>
      <c r="DS623" s="32"/>
      <c r="DT623" s="32"/>
      <c r="DU623" s="32"/>
      <c r="DV623" s="32"/>
      <c r="DW623" s="32"/>
      <c r="DX623" s="32"/>
      <c r="DY623" s="32"/>
      <c r="DZ623" s="32"/>
      <c r="EA623" s="32"/>
      <c r="EB623" s="32"/>
      <c r="EC623" s="31"/>
    </row>
    <row r="624"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  <c r="CF624" s="31"/>
      <c r="CG624" s="32"/>
      <c r="CH624" s="31"/>
      <c r="CI624" s="32"/>
      <c r="CJ624" s="31"/>
      <c r="CK624" s="32"/>
      <c r="CL624" s="31"/>
      <c r="CM624" s="32"/>
      <c r="CN624" s="31"/>
      <c r="CO624" s="32"/>
      <c r="CP624" s="32"/>
      <c r="CQ624" s="32"/>
      <c r="CR624" s="32"/>
      <c r="CS624" s="32"/>
      <c r="CT624" s="32"/>
      <c r="CU624" s="32"/>
      <c r="CV624" s="32"/>
      <c r="CW624" s="32"/>
      <c r="CX624" s="32"/>
      <c r="CY624" s="32"/>
      <c r="CZ624" s="32"/>
      <c r="DA624" s="32"/>
      <c r="DB624" s="32"/>
      <c r="DC624" s="32"/>
      <c r="DD624" s="32"/>
      <c r="DE624" s="32"/>
      <c r="DF624" s="32"/>
      <c r="DG624" s="32"/>
      <c r="DH624" s="32"/>
      <c r="DI624" s="32"/>
      <c r="DJ624" s="32"/>
      <c r="DK624" s="32"/>
      <c r="DL624" s="32"/>
      <c r="DM624" s="32"/>
      <c r="DN624" s="32"/>
      <c r="DO624" s="32"/>
      <c r="DP624" s="32"/>
      <c r="DQ624" s="32"/>
      <c r="DR624" s="32"/>
      <c r="DS624" s="32"/>
      <c r="DT624" s="32"/>
      <c r="DU624" s="32"/>
      <c r="DV624" s="32"/>
      <c r="DW624" s="32"/>
      <c r="DX624" s="32"/>
      <c r="DY624" s="32"/>
      <c r="DZ624" s="32"/>
      <c r="EA624" s="32"/>
      <c r="EB624" s="32"/>
      <c r="EC624" s="31"/>
    </row>
    <row r="625"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2"/>
      <c r="CH625" s="31"/>
      <c r="CI625" s="32"/>
      <c r="CJ625" s="31"/>
      <c r="CK625" s="32"/>
      <c r="CL625" s="31"/>
      <c r="CM625" s="32"/>
      <c r="CN625" s="31"/>
      <c r="CO625" s="32"/>
      <c r="CP625" s="32"/>
      <c r="CQ625" s="32"/>
      <c r="CR625" s="32"/>
      <c r="CS625" s="32"/>
      <c r="CT625" s="32"/>
      <c r="CU625" s="32"/>
      <c r="CV625" s="32"/>
      <c r="CW625" s="32"/>
      <c r="CX625" s="32"/>
      <c r="CY625" s="32"/>
      <c r="CZ625" s="32"/>
      <c r="DA625" s="32"/>
      <c r="DB625" s="32"/>
      <c r="DC625" s="32"/>
      <c r="DD625" s="32"/>
      <c r="DE625" s="32"/>
      <c r="DF625" s="32"/>
      <c r="DG625" s="32"/>
      <c r="DH625" s="32"/>
      <c r="DI625" s="32"/>
      <c r="DJ625" s="32"/>
      <c r="DK625" s="32"/>
      <c r="DL625" s="32"/>
      <c r="DM625" s="32"/>
      <c r="DN625" s="32"/>
      <c r="DO625" s="32"/>
      <c r="DP625" s="32"/>
      <c r="DQ625" s="32"/>
      <c r="DR625" s="32"/>
      <c r="DS625" s="32"/>
      <c r="DT625" s="32"/>
      <c r="DU625" s="32"/>
      <c r="DV625" s="32"/>
      <c r="DW625" s="32"/>
      <c r="DX625" s="32"/>
      <c r="DY625" s="32"/>
      <c r="DZ625" s="32"/>
      <c r="EA625" s="32"/>
      <c r="EB625" s="32"/>
      <c r="EC625" s="31"/>
    </row>
    <row r="626"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  <c r="CF626" s="31"/>
      <c r="CG626" s="32"/>
      <c r="CH626" s="31"/>
      <c r="CI626" s="32"/>
      <c r="CJ626" s="31"/>
      <c r="CK626" s="32"/>
      <c r="CL626" s="31"/>
      <c r="CM626" s="32"/>
      <c r="CN626" s="31"/>
      <c r="CO626" s="32"/>
      <c r="CP626" s="32"/>
      <c r="CQ626" s="32"/>
      <c r="CR626" s="32"/>
      <c r="CS626" s="32"/>
      <c r="CT626" s="32"/>
      <c r="CU626" s="32"/>
      <c r="CV626" s="32"/>
      <c r="CW626" s="32"/>
      <c r="CX626" s="32"/>
      <c r="CY626" s="32"/>
      <c r="CZ626" s="32"/>
      <c r="DA626" s="32"/>
      <c r="DB626" s="32"/>
      <c r="DC626" s="32"/>
      <c r="DD626" s="32"/>
      <c r="DE626" s="32"/>
      <c r="DF626" s="32"/>
      <c r="DG626" s="32"/>
      <c r="DH626" s="32"/>
      <c r="DI626" s="32"/>
      <c r="DJ626" s="32"/>
      <c r="DK626" s="32"/>
      <c r="DL626" s="32"/>
      <c r="DM626" s="32"/>
      <c r="DN626" s="32"/>
      <c r="DO626" s="32"/>
      <c r="DP626" s="32"/>
      <c r="DQ626" s="32"/>
      <c r="DR626" s="32"/>
      <c r="DS626" s="32"/>
      <c r="DT626" s="32"/>
      <c r="DU626" s="32"/>
      <c r="DV626" s="32"/>
      <c r="DW626" s="32"/>
      <c r="DX626" s="32"/>
      <c r="DY626" s="32"/>
      <c r="DZ626" s="32"/>
      <c r="EA626" s="32"/>
      <c r="EB626" s="32"/>
      <c r="EC626" s="31"/>
    </row>
    <row r="627"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2"/>
      <c r="CH627" s="31"/>
      <c r="CI627" s="32"/>
      <c r="CJ627" s="31"/>
      <c r="CK627" s="32"/>
      <c r="CL627" s="31"/>
      <c r="CM627" s="32"/>
      <c r="CN627" s="31"/>
      <c r="CO627" s="32"/>
      <c r="CP627" s="32"/>
      <c r="CQ627" s="32"/>
      <c r="CR627" s="32"/>
      <c r="CS627" s="32"/>
      <c r="CT627" s="32"/>
      <c r="CU627" s="32"/>
      <c r="CV627" s="32"/>
      <c r="CW627" s="32"/>
      <c r="CX627" s="32"/>
      <c r="CY627" s="32"/>
      <c r="CZ627" s="32"/>
      <c r="DA627" s="32"/>
      <c r="DB627" s="32"/>
      <c r="DC627" s="32"/>
      <c r="DD627" s="32"/>
      <c r="DE627" s="32"/>
      <c r="DF627" s="32"/>
      <c r="DG627" s="32"/>
      <c r="DH627" s="32"/>
      <c r="DI627" s="32"/>
      <c r="DJ627" s="32"/>
      <c r="DK627" s="32"/>
      <c r="DL627" s="32"/>
      <c r="DM627" s="32"/>
      <c r="DN627" s="32"/>
      <c r="DO627" s="32"/>
      <c r="DP627" s="32"/>
      <c r="DQ627" s="32"/>
      <c r="DR627" s="32"/>
      <c r="DS627" s="32"/>
      <c r="DT627" s="32"/>
      <c r="DU627" s="32"/>
      <c r="DV627" s="32"/>
      <c r="DW627" s="32"/>
      <c r="DX627" s="32"/>
      <c r="DY627" s="32"/>
      <c r="DZ627" s="32"/>
      <c r="EA627" s="32"/>
      <c r="EB627" s="32"/>
      <c r="EC627" s="31"/>
    </row>
    <row r="628"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  <c r="CF628" s="31"/>
      <c r="CG628" s="32"/>
      <c r="CH628" s="31"/>
      <c r="CI628" s="32"/>
      <c r="CJ628" s="31"/>
      <c r="CK628" s="32"/>
      <c r="CL628" s="31"/>
      <c r="CM628" s="32"/>
      <c r="CN628" s="31"/>
      <c r="CO628" s="32"/>
      <c r="CP628" s="32"/>
      <c r="CQ628" s="32"/>
      <c r="CR628" s="32"/>
      <c r="CS628" s="32"/>
      <c r="CT628" s="32"/>
      <c r="CU628" s="32"/>
      <c r="CV628" s="32"/>
      <c r="CW628" s="32"/>
      <c r="CX628" s="32"/>
      <c r="CY628" s="32"/>
      <c r="CZ628" s="32"/>
      <c r="DA628" s="32"/>
      <c r="DB628" s="32"/>
      <c r="DC628" s="32"/>
      <c r="DD628" s="32"/>
      <c r="DE628" s="32"/>
      <c r="DF628" s="32"/>
      <c r="DG628" s="32"/>
      <c r="DH628" s="32"/>
      <c r="DI628" s="32"/>
      <c r="DJ628" s="32"/>
      <c r="DK628" s="32"/>
      <c r="DL628" s="32"/>
      <c r="DM628" s="32"/>
      <c r="DN628" s="32"/>
      <c r="DO628" s="32"/>
      <c r="DP628" s="32"/>
      <c r="DQ628" s="32"/>
      <c r="DR628" s="32"/>
      <c r="DS628" s="32"/>
      <c r="DT628" s="32"/>
      <c r="DU628" s="32"/>
      <c r="DV628" s="32"/>
      <c r="DW628" s="32"/>
      <c r="DX628" s="32"/>
      <c r="DY628" s="32"/>
      <c r="DZ628" s="32"/>
      <c r="EA628" s="32"/>
      <c r="EB628" s="32"/>
      <c r="EC628" s="31"/>
    </row>
    <row r="629"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2"/>
      <c r="CH629" s="31"/>
      <c r="CI629" s="32"/>
      <c r="CJ629" s="31"/>
      <c r="CK629" s="32"/>
      <c r="CL629" s="31"/>
      <c r="CM629" s="32"/>
      <c r="CN629" s="31"/>
      <c r="CO629" s="32"/>
      <c r="CP629" s="32"/>
      <c r="CQ629" s="32"/>
      <c r="CR629" s="32"/>
      <c r="CS629" s="32"/>
      <c r="CT629" s="32"/>
      <c r="CU629" s="32"/>
      <c r="CV629" s="32"/>
      <c r="CW629" s="32"/>
      <c r="CX629" s="32"/>
      <c r="CY629" s="32"/>
      <c r="CZ629" s="32"/>
      <c r="DA629" s="32"/>
      <c r="DB629" s="32"/>
      <c r="DC629" s="32"/>
      <c r="DD629" s="32"/>
      <c r="DE629" s="32"/>
      <c r="DF629" s="32"/>
      <c r="DG629" s="32"/>
      <c r="DH629" s="32"/>
      <c r="DI629" s="32"/>
      <c r="DJ629" s="32"/>
      <c r="DK629" s="32"/>
      <c r="DL629" s="32"/>
      <c r="DM629" s="32"/>
      <c r="DN629" s="32"/>
      <c r="DO629" s="32"/>
      <c r="DP629" s="32"/>
      <c r="DQ629" s="32"/>
      <c r="DR629" s="32"/>
      <c r="DS629" s="32"/>
      <c r="DT629" s="32"/>
      <c r="DU629" s="32"/>
      <c r="DV629" s="32"/>
      <c r="DW629" s="32"/>
      <c r="DX629" s="32"/>
      <c r="DY629" s="32"/>
      <c r="DZ629" s="32"/>
      <c r="EA629" s="32"/>
      <c r="EB629" s="32"/>
      <c r="EC629" s="31"/>
    </row>
    <row r="630"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  <c r="CF630" s="31"/>
      <c r="CG630" s="32"/>
      <c r="CH630" s="31"/>
      <c r="CI630" s="32"/>
      <c r="CJ630" s="31"/>
      <c r="CK630" s="32"/>
      <c r="CL630" s="31"/>
      <c r="CM630" s="32"/>
      <c r="CN630" s="31"/>
      <c r="CO630" s="32"/>
      <c r="CP630" s="32"/>
      <c r="CQ630" s="32"/>
      <c r="CR630" s="32"/>
      <c r="CS630" s="32"/>
      <c r="CT630" s="32"/>
      <c r="CU630" s="32"/>
      <c r="CV630" s="32"/>
      <c r="CW630" s="32"/>
      <c r="CX630" s="32"/>
      <c r="CY630" s="32"/>
      <c r="CZ630" s="32"/>
      <c r="DA630" s="32"/>
      <c r="DB630" s="32"/>
      <c r="DC630" s="32"/>
      <c r="DD630" s="32"/>
      <c r="DE630" s="32"/>
      <c r="DF630" s="32"/>
      <c r="DG630" s="32"/>
      <c r="DH630" s="32"/>
      <c r="DI630" s="32"/>
      <c r="DJ630" s="32"/>
      <c r="DK630" s="32"/>
      <c r="DL630" s="32"/>
      <c r="DM630" s="32"/>
      <c r="DN630" s="32"/>
      <c r="DO630" s="32"/>
      <c r="DP630" s="32"/>
      <c r="DQ630" s="32"/>
      <c r="DR630" s="32"/>
      <c r="DS630" s="32"/>
      <c r="DT630" s="32"/>
      <c r="DU630" s="32"/>
      <c r="DV630" s="32"/>
      <c r="DW630" s="32"/>
      <c r="DX630" s="32"/>
      <c r="DY630" s="32"/>
      <c r="DZ630" s="32"/>
      <c r="EA630" s="32"/>
      <c r="EB630" s="32"/>
      <c r="EC630" s="31"/>
    </row>
    <row r="631"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  <c r="CF631" s="31"/>
      <c r="CG631" s="32"/>
      <c r="CH631" s="31"/>
      <c r="CI631" s="32"/>
      <c r="CJ631" s="31"/>
      <c r="CK631" s="32"/>
      <c r="CL631" s="31"/>
      <c r="CM631" s="32"/>
      <c r="CN631" s="31"/>
      <c r="CO631" s="32"/>
      <c r="CP631" s="32"/>
      <c r="CQ631" s="32"/>
      <c r="CR631" s="32"/>
      <c r="CS631" s="32"/>
      <c r="CT631" s="32"/>
      <c r="CU631" s="32"/>
      <c r="CV631" s="32"/>
      <c r="CW631" s="32"/>
      <c r="CX631" s="32"/>
      <c r="CY631" s="32"/>
      <c r="CZ631" s="32"/>
      <c r="DA631" s="32"/>
      <c r="DB631" s="32"/>
      <c r="DC631" s="32"/>
      <c r="DD631" s="32"/>
      <c r="DE631" s="32"/>
      <c r="DF631" s="32"/>
      <c r="DG631" s="32"/>
      <c r="DH631" s="32"/>
      <c r="DI631" s="32"/>
      <c r="DJ631" s="32"/>
      <c r="DK631" s="32"/>
      <c r="DL631" s="32"/>
      <c r="DM631" s="32"/>
      <c r="DN631" s="32"/>
      <c r="DO631" s="32"/>
      <c r="DP631" s="32"/>
      <c r="DQ631" s="32"/>
      <c r="DR631" s="32"/>
      <c r="DS631" s="32"/>
      <c r="DT631" s="32"/>
      <c r="DU631" s="32"/>
      <c r="DV631" s="32"/>
      <c r="DW631" s="32"/>
      <c r="DX631" s="32"/>
      <c r="DY631" s="32"/>
      <c r="DZ631" s="32"/>
      <c r="EA631" s="32"/>
      <c r="EB631" s="32"/>
      <c r="EC631" s="31"/>
    </row>
    <row r="632"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  <c r="CF632" s="31"/>
      <c r="CG632" s="32"/>
      <c r="CH632" s="31"/>
      <c r="CI632" s="32"/>
      <c r="CJ632" s="31"/>
      <c r="CK632" s="32"/>
      <c r="CL632" s="31"/>
      <c r="CM632" s="32"/>
      <c r="CN632" s="31"/>
      <c r="CO632" s="32"/>
      <c r="CP632" s="32"/>
      <c r="CQ632" s="32"/>
      <c r="CR632" s="32"/>
      <c r="CS632" s="32"/>
      <c r="CT632" s="32"/>
      <c r="CU632" s="32"/>
      <c r="CV632" s="32"/>
      <c r="CW632" s="32"/>
      <c r="CX632" s="32"/>
      <c r="CY632" s="32"/>
      <c r="CZ632" s="32"/>
      <c r="DA632" s="32"/>
      <c r="DB632" s="32"/>
      <c r="DC632" s="32"/>
      <c r="DD632" s="32"/>
      <c r="DE632" s="32"/>
      <c r="DF632" s="32"/>
      <c r="DG632" s="32"/>
      <c r="DH632" s="32"/>
      <c r="DI632" s="32"/>
      <c r="DJ632" s="32"/>
      <c r="DK632" s="32"/>
      <c r="DL632" s="32"/>
      <c r="DM632" s="32"/>
      <c r="DN632" s="32"/>
      <c r="DO632" s="32"/>
      <c r="DP632" s="32"/>
      <c r="DQ632" s="32"/>
      <c r="DR632" s="32"/>
      <c r="DS632" s="32"/>
      <c r="DT632" s="32"/>
      <c r="DU632" s="32"/>
      <c r="DV632" s="32"/>
      <c r="DW632" s="32"/>
      <c r="DX632" s="32"/>
      <c r="DY632" s="32"/>
      <c r="DZ632" s="32"/>
      <c r="EA632" s="32"/>
      <c r="EB632" s="32"/>
      <c r="EC632" s="31"/>
    </row>
    <row r="633"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  <c r="CF633" s="31"/>
      <c r="CG633" s="32"/>
      <c r="CH633" s="31"/>
      <c r="CI633" s="32"/>
      <c r="CJ633" s="31"/>
      <c r="CK633" s="32"/>
      <c r="CL633" s="31"/>
      <c r="CM633" s="32"/>
      <c r="CN633" s="31"/>
      <c r="CO633" s="32"/>
      <c r="CP633" s="32"/>
      <c r="CQ633" s="32"/>
      <c r="CR633" s="32"/>
      <c r="CS633" s="32"/>
      <c r="CT633" s="32"/>
      <c r="CU633" s="32"/>
      <c r="CV633" s="32"/>
      <c r="CW633" s="32"/>
      <c r="CX633" s="32"/>
      <c r="CY633" s="32"/>
      <c r="CZ633" s="32"/>
      <c r="DA633" s="32"/>
      <c r="DB633" s="32"/>
      <c r="DC633" s="32"/>
      <c r="DD633" s="32"/>
      <c r="DE633" s="32"/>
      <c r="DF633" s="32"/>
      <c r="DG633" s="32"/>
      <c r="DH633" s="32"/>
      <c r="DI633" s="32"/>
      <c r="DJ633" s="32"/>
      <c r="DK633" s="32"/>
      <c r="DL633" s="32"/>
      <c r="DM633" s="32"/>
      <c r="DN633" s="32"/>
      <c r="DO633" s="32"/>
      <c r="DP633" s="32"/>
      <c r="DQ633" s="32"/>
      <c r="DR633" s="32"/>
      <c r="DS633" s="32"/>
      <c r="DT633" s="32"/>
      <c r="DU633" s="32"/>
      <c r="DV633" s="32"/>
      <c r="DW633" s="32"/>
      <c r="DX633" s="32"/>
      <c r="DY633" s="32"/>
      <c r="DZ633" s="32"/>
      <c r="EA633" s="32"/>
      <c r="EB633" s="32"/>
      <c r="EC633" s="31"/>
    </row>
    <row r="634"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  <c r="CF634" s="31"/>
      <c r="CG634" s="32"/>
      <c r="CH634" s="31"/>
      <c r="CI634" s="32"/>
      <c r="CJ634" s="31"/>
      <c r="CK634" s="32"/>
      <c r="CL634" s="31"/>
      <c r="CM634" s="32"/>
      <c r="CN634" s="31"/>
      <c r="CO634" s="32"/>
      <c r="CP634" s="32"/>
      <c r="CQ634" s="32"/>
      <c r="CR634" s="32"/>
      <c r="CS634" s="32"/>
      <c r="CT634" s="32"/>
      <c r="CU634" s="32"/>
      <c r="CV634" s="32"/>
      <c r="CW634" s="32"/>
      <c r="CX634" s="32"/>
      <c r="CY634" s="32"/>
      <c r="CZ634" s="32"/>
      <c r="DA634" s="32"/>
      <c r="DB634" s="32"/>
      <c r="DC634" s="32"/>
      <c r="DD634" s="32"/>
      <c r="DE634" s="32"/>
      <c r="DF634" s="32"/>
      <c r="DG634" s="32"/>
      <c r="DH634" s="32"/>
      <c r="DI634" s="32"/>
      <c r="DJ634" s="32"/>
      <c r="DK634" s="32"/>
      <c r="DL634" s="32"/>
      <c r="DM634" s="32"/>
      <c r="DN634" s="32"/>
      <c r="DO634" s="32"/>
      <c r="DP634" s="32"/>
      <c r="DQ634" s="32"/>
      <c r="DR634" s="32"/>
      <c r="DS634" s="32"/>
      <c r="DT634" s="32"/>
      <c r="DU634" s="32"/>
      <c r="DV634" s="32"/>
      <c r="DW634" s="32"/>
      <c r="DX634" s="32"/>
      <c r="DY634" s="32"/>
      <c r="DZ634" s="32"/>
      <c r="EA634" s="32"/>
      <c r="EB634" s="32"/>
      <c r="EC634" s="31"/>
    </row>
    <row r="635"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  <c r="CF635" s="31"/>
      <c r="CG635" s="32"/>
      <c r="CH635" s="31"/>
      <c r="CI635" s="32"/>
      <c r="CJ635" s="31"/>
      <c r="CK635" s="32"/>
      <c r="CL635" s="31"/>
      <c r="CM635" s="32"/>
      <c r="CN635" s="31"/>
      <c r="CO635" s="32"/>
      <c r="CP635" s="32"/>
      <c r="CQ635" s="32"/>
      <c r="CR635" s="32"/>
      <c r="CS635" s="32"/>
      <c r="CT635" s="32"/>
      <c r="CU635" s="32"/>
      <c r="CV635" s="32"/>
      <c r="CW635" s="32"/>
      <c r="CX635" s="32"/>
      <c r="CY635" s="32"/>
      <c r="CZ635" s="32"/>
      <c r="DA635" s="32"/>
      <c r="DB635" s="32"/>
      <c r="DC635" s="32"/>
      <c r="DD635" s="32"/>
      <c r="DE635" s="32"/>
      <c r="DF635" s="32"/>
      <c r="DG635" s="32"/>
      <c r="DH635" s="32"/>
      <c r="DI635" s="32"/>
      <c r="DJ635" s="32"/>
      <c r="DK635" s="32"/>
      <c r="DL635" s="32"/>
      <c r="DM635" s="32"/>
      <c r="DN635" s="32"/>
      <c r="DO635" s="32"/>
      <c r="DP635" s="32"/>
      <c r="DQ635" s="32"/>
      <c r="DR635" s="32"/>
      <c r="DS635" s="32"/>
      <c r="DT635" s="32"/>
      <c r="DU635" s="32"/>
      <c r="DV635" s="32"/>
      <c r="DW635" s="32"/>
      <c r="DX635" s="32"/>
      <c r="DY635" s="32"/>
      <c r="DZ635" s="32"/>
      <c r="EA635" s="32"/>
      <c r="EB635" s="32"/>
      <c r="EC635" s="31"/>
    </row>
    <row r="636"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  <c r="CF636" s="31"/>
      <c r="CG636" s="32"/>
      <c r="CH636" s="31"/>
      <c r="CI636" s="32"/>
      <c r="CJ636" s="31"/>
      <c r="CK636" s="32"/>
      <c r="CL636" s="31"/>
      <c r="CM636" s="32"/>
      <c r="CN636" s="31"/>
      <c r="CO636" s="32"/>
      <c r="CP636" s="32"/>
      <c r="CQ636" s="32"/>
      <c r="CR636" s="32"/>
      <c r="CS636" s="32"/>
      <c r="CT636" s="32"/>
      <c r="CU636" s="32"/>
      <c r="CV636" s="32"/>
      <c r="CW636" s="32"/>
      <c r="CX636" s="32"/>
      <c r="CY636" s="32"/>
      <c r="CZ636" s="32"/>
      <c r="DA636" s="32"/>
      <c r="DB636" s="32"/>
      <c r="DC636" s="32"/>
      <c r="DD636" s="32"/>
      <c r="DE636" s="32"/>
      <c r="DF636" s="32"/>
      <c r="DG636" s="32"/>
      <c r="DH636" s="32"/>
      <c r="DI636" s="32"/>
      <c r="DJ636" s="32"/>
      <c r="DK636" s="32"/>
      <c r="DL636" s="32"/>
      <c r="DM636" s="32"/>
      <c r="DN636" s="32"/>
      <c r="DO636" s="32"/>
      <c r="DP636" s="32"/>
      <c r="DQ636" s="32"/>
      <c r="DR636" s="32"/>
      <c r="DS636" s="32"/>
      <c r="DT636" s="32"/>
      <c r="DU636" s="32"/>
      <c r="DV636" s="32"/>
      <c r="DW636" s="32"/>
      <c r="DX636" s="32"/>
      <c r="DY636" s="32"/>
      <c r="DZ636" s="32"/>
      <c r="EA636" s="32"/>
      <c r="EB636" s="32"/>
      <c r="EC636" s="31"/>
    </row>
    <row r="637"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2"/>
      <c r="CH637" s="31"/>
      <c r="CI637" s="32"/>
      <c r="CJ637" s="31"/>
      <c r="CK637" s="32"/>
      <c r="CL637" s="31"/>
      <c r="CM637" s="32"/>
      <c r="CN637" s="31"/>
      <c r="CO637" s="32"/>
      <c r="CP637" s="32"/>
      <c r="CQ637" s="32"/>
      <c r="CR637" s="32"/>
      <c r="CS637" s="32"/>
      <c r="CT637" s="32"/>
      <c r="CU637" s="32"/>
      <c r="CV637" s="32"/>
      <c r="CW637" s="32"/>
      <c r="CX637" s="32"/>
      <c r="CY637" s="32"/>
      <c r="CZ637" s="32"/>
      <c r="DA637" s="32"/>
      <c r="DB637" s="32"/>
      <c r="DC637" s="32"/>
      <c r="DD637" s="32"/>
      <c r="DE637" s="32"/>
      <c r="DF637" s="32"/>
      <c r="DG637" s="32"/>
      <c r="DH637" s="32"/>
      <c r="DI637" s="32"/>
      <c r="DJ637" s="32"/>
      <c r="DK637" s="32"/>
      <c r="DL637" s="32"/>
      <c r="DM637" s="32"/>
      <c r="DN637" s="32"/>
      <c r="DO637" s="32"/>
      <c r="DP637" s="32"/>
      <c r="DQ637" s="32"/>
      <c r="DR637" s="32"/>
      <c r="DS637" s="32"/>
      <c r="DT637" s="32"/>
      <c r="DU637" s="32"/>
      <c r="DV637" s="32"/>
      <c r="DW637" s="32"/>
      <c r="DX637" s="32"/>
      <c r="DY637" s="32"/>
      <c r="DZ637" s="32"/>
      <c r="EA637" s="32"/>
      <c r="EB637" s="32"/>
      <c r="EC637" s="31"/>
    </row>
    <row r="638"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  <c r="CF638" s="31"/>
      <c r="CG638" s="32"/>
      <c r="CH638" s="31"/>
      <c r="CI638" s="32"/>
      <c r="CJ638" s="31"/>
      <c r="CK638" s="32"/>
      <c r="CL638" s="31"/>
      <c r="CM638" s="32"/>
      <c r="CN638" s="31"/>
      <c r="CO638" s="32"/>
      <c r="CP638" s="32"/>
      <c r="CQ638" s="32"/>
      <c r="CR638" s="32"/>
      <c r="CS638" s="32"/>
      <c r="CT638" s="32"/>
      <c r="CU638" s="32"/>
      <c r="CV638" s="32"/>
      <c r="CW638" s="32"/>
      <c r="CX638" s="32"/>
      <c r="CY638" s="32"/>
      <c r="CZ638" s="32"/>
      <c r="DA638" s="32"/>
      <c r="DB638" s="32"/>
      <c r="DC638" s="32"/>
      <c r="DD638" s="32"/>
      <c r="DE638" s="32"/>
      <c r="DF638" s="32"/>
      <c r="DG638" s="32"/>
      <c r="DH638" s="32"/>
      <c r="DI638" s="32"/>
      <c r="DJ638" s="32"/>
      <c r="DK638" s="32"/>
      <c r="DL638" s="32"/>
      <c r="DM638" s="32"/>
      <c r="DN638" s="32"/>
      <c r="DO638" s="32"/>
      <c r="DP638" s="32"/>
      <c r="DQ638" s="32"/>
      <c r="DR638" s="32"/>
      <c r="DS638" s="32"/>
      <c r="DT638" s="32"/>
      <c r="DU638" s="32"/>
      <c r="DV638" s="32"/>
      <c r="DW638" s="32"/>
      <c r="DX638" s="32"/>
      <c r="DY638" s="32"/>
      <c r="DZ638" s="32"/>
      <c r="EA638" s="32"/>
      <c r="EB638" s="32"/>
      <c r="EC638" s="31"/>
    </row>
    <row r="639"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2"/>
      <c r="CH639" s="31"/>
      <c r="CI639" s="32"/>
      <c r="CJ639" s="31"/>
      <c r="CK639" s="32"/>
      <c r="CL639" s="31"/>
      <c r="CM639" s="32"/>
      <c r="CN639" s="31"/>
      <c r="CO639" s="32"/>
      <c r="CP639" s="32"/>
      <c r="CQ639" s="32"/>
      <c r="CR639" s="32"/>
      <c r="CS639" s="32"/>
      <c r="CT639" s="32"/>
      <c r="CU639" s="32"/>
      <c r="CV639" s="32"/>
      <c r="CW639" s="32"/>
      <c r="CX639" s="32"/>
      <c r="CY639" s="32"/>
      <c r="CZ639" s="32"/>
      <c r="DA639" s="32"/>
      <c r="DB639" s="32"/>
      <c r="DC639" s="32"/>
      <c r="DD639" s="32"/>
      <c r="DE639" s="32"/>
      <c r="DF639" s="32"/>
      <c r="DG639" s="32"/>
      <c r="DH639" s="32"/>
      <c r="DI639" s="32"/>
      <c r="DJ639" s="32"/>
      <c r="DK639" s="32"/>
      <c r="DL639" s="32"/>
      <c r="DM639" s="32"/>
      <c r="DN639" s="32"/>
      <c r="DO639" s="32"/>
      <c r="DP639" s="32"/>
      <c r="DQ639" s="32"/>
      <c r="DR639" s="32"/>
      <c r="DS639" s="32"/>
      <c r="DT639" s="32"/>
      <c r="DU639" s="32"/>
      <c r="DV639" s="32"/>
      <c r="DW639" s="32"/>
      <c r="DX639" s="32"/>
      <c r="DY639" s="32"/>
      <c r="DZ639" s="32"/>
      <c r="EA639" s="32"/>
      <c r="EB639" s="32"/>
      <c r="EC639" s="31"/>
    </row>
    <row r="640"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2"/>
      <c r="CH640" s="31"/>
      <c r="CI640" s="32"/>
      <c r="CJ640" s="31"/>
      <c r="CK640" s="32"/>
      <c r="CL640" s="31"/>
      <c r="CM640" s="32"/>
      <c r="CN640" s="31"/>
      <c r="CO640" s="32"/>
      <c r="CP640" s="32"/>
      <c r="CQ640" s="32"/>
      <c r="CR640" s="32"/>
      <c r="CS640" s="32"/>
      <c r="CT640" s="32"/>
      <c r="CU640" s="32"/>
      <c r="CV640" s="32"/>
      <c r="CW640" s="32"/>
      <c r="CX640" s="32"/>
      <c r="CY640" s="32"/>
      <c r="CZ640" s="32"/>
      <c r="DA640" s="32"/>
      <c r="DB640" s="32"/>
      <c r="DC640" s="32"/>
      <c r="DD640" s="32"/>
      <c r="DE640" s="32"/>
      <c r="DF640" s="32"/>
      <c r="DG640" s="32"/>
      <c r="DH640" s="32"/>
      <c r="DI640" s="32"/>
      <c r="DJ640" s="32"/>
      <c r="DK640" s="32"/>
      <c r="DL640" s="32"/>
      <c r="DM640" s="32"/>
      <c r="DN640" s="32"/>
      <c r="DO640" s="32"/>
      <c r="DP640" s="32"/>
      <c r="DQ640" s="32"/>
      <c r="DR640" s="32"/>
      <c r="DS640" s="32"/>
      <c r="DT640" s="32"/>
      <c r="DU640" s="32"/>
      <c r="DV640" s="32"/>
      <c r="DW640" s="32"/>
      <c r="DX640" s="32"/>
      <c r="DY640" s="32"/>
      <c r="DZ640" s="32"/>
      <c r="EA640" s="32"/>
      <c r="EB640" s="32"/>
      <c r="EC640" s="31"/>
    </row>
    <row r="641"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2"/>
      <c r="CH641" s="31"/>
      <c r="CI641" s="32"/>
      <c r="CJ641" s="31"/>
      <c r="CK641" s="32"/>
      <c r="CL641" s="31"/>
      <c r="CM641" s="32"/>
      <c r="CN641" s="31"/>
      <c r="CO641" s="32"/>
      <c r="CP641" s="32"/>
      <c r="CQ641" s="32"/>
      <c r="CR641" s="32"/>
      <c r="CS641" s="32"/>
      <c r="CT641" s="32"/>
      <c r="CU641" s="32"/>
      <c r="CV641" s="32"/>
      <c r="CW641" s="32"/>
      <c r="CX641" s="32"/>
      <c r="CY641" s="32"/>
      <c r="CZ641" s="32"/>
      <c r="DA641" s="32"/>
      <c r="DB641" s="32"/>
      <c r="DC641" s="32"/>
      <c r="DD641" s="32"/>
      <c r="DE641" s="32"/>
      <c r="DF641" s="32"/>
      <c r="DG641" s="32"/>
      <c r="DH641" s="32"/>
      <c r="DI641" s="32"/>
      <c r="DJ641" s="32"/>
      <c r="DK641" s="32"/>
      <c r="DL641" s="32"/>
      <c r="DM641" s="32"/>
      <c r="DN641" s="32"/>
      <c r="DO641" s="32"/>
      <c r="DP641" s="32"/>
      <c r="DQ641" s="32"/>
      <c r="DR641" s="32"/>
      <c r="DS641" s="32"/>
      <c r="DT641" s="32"/>
      <c r="DU641" s="32"/>
      <c r="DV641" s="32"/>
      <c r="DW641" s="32"/>
      <c r="DX641" s="32"/>
      <c r="DY641" s="32"/>
      <c r="DZ641" s="32"/>
      <c r="EA641" s="32"/>
      <c r="EB641" s="32"/>
      <c r="EC641" s="31"/>
    </row>
    <row r="642"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  <c r="CF642" s="31"/>
      <c r="CG642" s="32"/>
      <c r="CH642" s="31"/>
      <c r="CI642" s="32"/>
      <c r="CJ642" s="31"/>
      <c r="CK642" s="32"/>
      <c r="CL642" s="31"/>
      <c r="CM642" s="32"/>
      <c r="CN642" s="31"/>
      <c r="CO642" s="32"/>
      <c r="CP642" s="32"/>
      <c r="CQ642" s="32"/>
      <c r="CR642" s="32"/>
      <c r="CS642" s="32"/>
      <c r="CT642" s="32"/>
      <c r="CU642" s="32"/>
      <c r="CV642" s="32"/>
      <c r="CW642" s="32"/>
      <c r="CX642" s="32"/>
      <c r="CY642" s="32"/>
      <c r="CZ642" s="32"/>
      <c r="DA642" s="32"/>
      <c r="DB642" s="32"/>
      <c r="DC642" s="32"/>
      <c r="DD642" s="32"/>
      <c r="DE642" s="32"/>
      <c r="DF642" s="32"/>
      <c r="DG642" s="32"/>
      <c r="DH642" s="32"/>
      <c r="DI642" s="32"/>
      <c r="DJ642" s="32"/>
      <c r="DK642" s="32"/>
      <c r="DL642" s="32"/>
      <c r="DM642" s="32"/>
      <c r="DN642" s="32"/>
      <c r="DO642" s="32"/>
      <c r="DP642" s="32"/>
      <c r="DQ642" s="32"/>
      <c r="DR642" s="32"/>
      <c r="DS642" s="32"/>
      <c r="DT642" s="32"/>
      <c r="DU642" s="32"/>
      <c r="DV642" s="32"/>
      <c r="DW642" s="32"/>
      <c r="DX642" s="32"/>
      <c r="DY642" s="32"/>
      <c r="DZ642" s="32"/>
      <c r="EA642" s="32"/>
      <c r="EB642" s="32"/>
      <c r="EC642" s="31"/>
    </row>
    <row r="643"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2"/>
      <c r="CH643" s="31"/>
      <c r="CI643" s="32"/>
      <c r="CJ643" s="31"/>
      <c r="CK643" s="32"/>
      <c r="CL643" s="31"/>
      <c r="CM643" s="32"/>
      <c r="CN643" s="31"/>
      <c r="CO643" s="32"/>
      <c r="CP643" s="32"/>
      <c r="CQ643" s="32"/>
      <c r="CR643" s="32"/>
      <c r="CS643" s="32"/>
      <c r="CT643" s="32"/>
      <c r="CU643" s="32"/>
      <c r="CV643" s="32"/>
      <c r="CW643" s="32"/>
      <c r="CX643" s="32"/>
      <c r="CY643" s="32"/>
      <c r="CZ643" s="32"/>
      <c r="DA643" s="32"/>
      <c r="DB643" s="32"/>
      <c r="DC643" s="32"/>
      <c r="DD643" s="32"/>
      <c r="DE643" s="32"/>
      <c r="DF643" s="32"/>
      <c r="DG643" s="32"/>
      <c r="DH643" s="32"/>
      <c r="DI643" s="32"/>
      <c r="DJ643" s="32"/>
      <c r="DK643" s="32"/>
      <c r="DL643" s="32"/>
      <c r="DM643" s="32"/>
      <c r="DN643" s="32"/>
      <c r="DO643" s="32"/>
      <c r="DP643" s="32"/>
      <c r="DQ643" s="32"/>
      <c r="DR643" s="32"/>
      <c r="DS643" s="32"/>
      <c r="DT643" s="32"/>
      <c r="DU643" s="32"/>
      <c r="DV643" s="32"/>
      <c r="DW643" s="32"/>
      <c r="DX643" s="32"/>
      <c r="DY643" s="32"/>
      <c r="DZ643" s="32"/>
      <c r="EA643" s="32"/>
      <c r="EB643" s="32"/>
      <c r="EC643" s="31"/>
    </row>
    <row r="644"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  <c r="CF644" s="31"/>
      <c r="CG644" s="32"/>
      <c r="CH644" s="31"/>
      <c r="CI644" s="32"/>
      <c r="CJ644" s="31"/>
      <c r="CK644" s="32"/>
      <c r="CL644" s="31"/>
      <c r="CM644" s="32"/>
      <c r="CN644" s="31"/>
      <c r="CO644" s="32"/>
      <c r="CP644" s="32"/>
      <c r="CQ644" s="32"/>
      <c r="CR644" s="32"/>
      <c r="CS644" s="32"/>
      <c r="CT644" s="32"/>
      <c r="CU644" s="32"/>
      <c r="CV644" s="32"/>
      <c r="CW644" s="32"/>
      <c r="CX644" s="32"/>
      <c r="CY644" s="32"/>
      <c r="CZ644" s="32"/>
      <c r="DA644" s="32"/>
      <c r="DB644" s="32"/>
      <c r="DC644" s="32"/>
      <c r="DD644" s="32"/>
      <c r="DE644" s="32"/>
      <c r="DF644" s="32"/>
      <c r="DG644" s="32"/>
      <c r="DH644" s="32"/>
      <c r="DI644" s="32"/>
      <c r="DJ644" s="32"/>
      <c r="DK644" s="32"/>
      <c r="DL644" s="32"/>
      <c r="DM644" s="32"/>
      <c r="DN644" s="32"/>
      <c r="DO644" s="32"/>
      <c r="DP644" s="32"/>
      <c r="DQ644" s="32"/>
      <c r="DR644" s="32"/>
      <c r="DS644" s="32"/>
      <c r="DT644" s="32"/>
      <c r="DU644" s="32"/>
      <c r="DV644" s="32"/>
      <c r="DW644" s="32"/>
      <c r="DX644" s="32"/>
      <c r="DY644" s="32"/>
      <c r="DZ644" s="32"/>
      <c r="EA644" s="32"/>
      <c r="EB644" s="32"/>
      <c r="EC644" s="31"/>
    </row>
    <row r="645"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2"/>
      <c r="CH645" s="31"/>
      <c r="CI645" s="32"/>
      <c r="CJ645" s="31"/>
      <c r="CK645" s="32"/>
      <c r="CL645" s="31"/>
      <c r="CM645" s="32"/>
      <c r="CN645" s="31"/>
      <c r="CO645" s="32"/>
      <c r="CP645" s="32"/>
      <c r="CQ645" s="32"/>
      <c r="CR645" s="32"/>
      <c r="CS645" s="32"/>
      <c r="CT645" s="32"/>
      <c r="CU645" s="32"/>
      <c r="CV645" s="32"/>
      <c r="CW645" s="32"/>
      <c r="CX645" s="32"/>
      <c r="CY645" s="32"/>
      <c r="CZ645" s="32"/>
      <c r="DA645" s="32"/>
      <c r="DB645" s="32"/>
      <c r="DC645" s="32"/>
      <c r="DD645" s="32"/>
      <c r="DE645" s="32"/>
      <c r="DF645" s="32"/>
      <c r="DG645" s="32"/>
      <c r="DH645" s="32"/>
      <c r="DI645" s="32"/>
      <c r="DJ645" s="32"/>
      <c r="DK645" s="32"/>
      <c r="DL645" s="32"/>
      <c r="DM645" s="32"/>
      <c r="DN645" s="32"/>
      <c r="DO645" s="32"/>
      <c r="DP645" s="32"/>
      <c r="DQ645" s="32"/>
      <c r="DR645" s="32"/>
      <c r="DS645" s="32"/>
      <c r="DT645" s="32"/>
      <c r="DU645" s="32"/>
      <c r="DV645" s="32"/>
      <c r="DW645" s="32"/>
      <c r="DX645" s="32"/>
      <c r="DY645" s="32"/>
      <c r="DZ645" s="32"/>
      <c r="EA645" s="32"/>
      <c r="EB645" s="32"/>
      <c r="EC645" s="31"/>
    </row>
    <row r="646"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  <c r="CF646" s="31"/>
      <c r="CG646" s="32"/>
      <c r="CH646" s="31"/>
      <c r="CI646" s="32"/>
      <c r="CJ646" s="31"/>
      <c r="CK646" s="32"/>
      <c r="CL646" s="31"/>
      <c r="CM646" s="32"/>
      <c r="CN646" s="31"/>
      <c r="CO646" s="32"/>
      <c r="CP646" s="32"/>
      <c r="CQ646" s="32"/>
      <c r="CR646" s="32"/>
      <c r="CS646" s="32"/>
      <c r="CT646" s="32"/>
      <c r="CU646" s="32"/>
      <c r="CV646" s="32"/>
      <c r="CW646" s="32"/>
      <c r="CX646" s="32"/>
      <c r="CY646" s="32"/>
      <c r="CZ646" s="32"/>
      <c r="DA646" s="32"/>
      <c r="DB646" s="32"/>
      <c r="DC646" s="32"/>
      <c r="DD646" s="32"/>
      <c r="DE646" s="32"/>
      <c r="DF646" s="32"/>
      <c r="DG646" s="32"/>
      <c r="DH646" s="32"/>
      <c r="DI646" s="32"/>
      <c r="DJ646" s="32"/>
      <c r="DK646" s="32"/>
      <c r="DL646" s="32"/>
      <c r="DM646" s="32"/>
      <c r="DN646" s="32"/>
      <c r="DO646" s="32"/>
      <c r="DP646" s="32"/>
      <c r="DQ646" s="32"/>
      <c r="DR646" s="32"/>
      <c r="DS646" s="32"/>
      <c r="DT646" s="32"/>
      <c r="DU646" s="32"/>
      <c r="DV646" s="32"/>
      <c r="DW646" s="32"/>
      <c r="DX646" s="32"/>
      <c r="DY646" s="32"/>
      <c r="DZ646" s="32"/>
      <c r="EA646" s="32"/>
      <c r="EB646" s="32"/>
      <c r="EC646" s="31"/>
    </row>
    <row r="647"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2"/>
      <c r="CH647" s="31"/>
      <c r="CI647" s="32"/>
      <c r="CJ647" s="31"/>
      <c r="CK647" s="32"/>
      <c r="CL647" s="31"/>
      <c r="CM647" s="32"/>
      <c r="CN647" s="31"/>
      <c r="CO647" s="32"/>
      <c r="CP647" s="32"/>
      <c r="CQ647" s="32"/>
      <c r="CR647" s="32"/>
      <c r="CS647" s="32"/>
      <c r="CT647" s="32"/>
      <c r="CU647" s="32"/>
      <c r="CV647" s="32"/>
      <c r="CW647" s="32"/>
      <c r="CX647" s="32"/>
      <c r="CY647" s="32"/>
      <c r="CZ647" s="32"/>
      <c r="DA647" s="32"/>
      <c r="DB647" s="32"/>
      <c r="DC647" s="32"/>
      <c r="DD647" s="32"/>
      <c r="DE647" s="32"/>
      <c r="DF647" s="32"/>
      <c r="DG647" s="32"/>
      <c r="DH647" s="32"/>
      <c r="DI647" s="32"/>
      <c r="DJ647" s="32"/>
      <c r="DK647" s="32"/>
      <c r="DL647" s="32"/>
      <c r="DM647" s="32"/>
      <c r="DN647" s="32"/>
      <c r="DO647" s="32"/>
      <c r="DP647" s="32"/>
      <c r="DQ647" s="32"/>
      <c r="DR647" s="32"/>
      <c r="DS647" s="32"/>
      <c r="DT647" s="32"/>
      <c r="DU647" s="32"/>
      <c r="DV647" s="32"/>
      <c r="DW647" s="32"/>
      <c r="DX647" s="32"/>
      <c r="DY647" s="32"/>
      <c r="DZ647" s="32"/>
      <c r="EA647" s="32"/>
      <c r="EB647" s="32"/>
      <c r="EC647" s="31"/>
    </row>
    <row r="648"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  <c r="CF648" s="31"/>
      <c r="CG648" s="32"/>
      <c r="CH648" s="31"/>
      <c r="CI648" s="32"/>
      <c r="CJ648" s="31"/>
      <c r="CK648" s="32"/>
      <c r="CL648" s="31"/>
      <c r="CM648" s="32"/>
      <c r="CN648" s="31"/>
      <c r="CO648" s="32"/>
      <c r="CP648" s="32"/>
      <c r="CQ648" s="32"/>
      <c r="CR648" s="32"/>
      <c r="CS648" s="32"/>
      <c r="CT648" s="32"/>
      <c r="CU648" s="32"/>
      <c r="CV648" s="32"/>
      <c r="CW648" s="32"/>
      <c r="CX648" s="32"/>
      <c r="CY648" s="32"/>
      <c r="CZ648" s="32"/>
      <c r="DA648" s="32"/>
      <c r="DB648" s="32"/>
      <c r="DC648" s="32"/>
      <c r="DD648" s="32"/>
      <c r="DE648" s="32"/>
      <c r="DF648" s="32"/>
      <c r="DG648" s="32"/>
      <c r="DH648" s="32"/>
      <c r="DI648" s="32"/>
      <c r="DJ648" s="32"/>
      <c r="DK648" s="32"/>
      <c r="DL648" s="32"/>
      <c r="DM648" s="32"/>
      <c r="DN648" s="32"/>
      <c r="DO648" s="32"/>
      <c r="DP648" s="32"/>
      <c r="DQ648" s="32"/>
      <c r="DR648" s="32"/>
      <c r="DS648" s="32"/>
      <c r="DT648" s="32"/>
      <c r="DU648" s="32"/>
      <c r="DV648" s="32"/>
      <c r="DW648" s="32"/>
      <c r="DX648" s="32"/>
      <c r="DY648" s="32"/>
      <c r="DZ648" s="32"/>
      <c r="EA648" s="32"/>
      <c r="EB648" s="32"/>
      <c r="EC648" s="31"/>
    </row>
    <row r="649"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2"/>
      <c r="CH649" s="31"/>
      <c r="CI649" s="32"/>
      <c r="CJ649" s="31"/>
      <c r="CK649" s="32"/>
      <c r="CL649" s="31"/>
      <c r="CM649" s="32"/>
      <c r="CN649" s="31"/>
      <c r="CO649" s="32"/>
      <c r="CP649" s="32"/>
      <c r="CQ649" s="32"/>
      <c r="CR649" s="32"/>
      <c r="CS649" s="32"/>
      <c r="CT649" s="32"/>
      <c r="CU649" s="32"/>
      <c r="CV649" s="32"/>
      <c r="CW649" s="32"/>
      <c r="CX649" s="32"/>
      <c r="CY649" s="32"/>
      <c r="CZ649" s="32"/>
      <c r="DA649" s="32"/>
      <c r="DB649" s="32"/>
      <c r="DC649" s="32"/>
      <c r="DD649" s="32"/>
      <c r="DE649" s="32"/>
      <c r="DF649" s="32"/>
      <c r="DG649" s="32"/>
      <c r="DH649" s="32"/>
      <c r="DI649" s="32"/>
      <c r="DJ649" s="32"/>
      <c r="DK649" s="32"/>
      <c r="DL649" s="32"/>
      <c r="DM649" s="32"/>
      <c r="DN649" s="32"/>
      <c r="DO649" s="32"/>
      <c r="DP649" s="32"/>
      <c r="DQ649" s="32"/>
      <c r="DR649" s="32"/>
      <c r="DS649" s="32"/>
      <c r="DT649" s="32"/>
      <c r="DU649" s="32"/>
      <c r="DV649" s="32"/>
      <c r="DW649" s="32"/>
      <c r="DX649" s="32"/>
      <c r="DY649" s="32"/>
      <c r="DZ649" s="32"/>
      <c r="EA649" s="32"/>
      <c r="EB649" s="32"/>
      <c r="EC649" s="31"/>
    </row>
    <row r="650"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  <c r="CF650" s="31"/>
      <c r="CG650" s="32"/>
      <c r="CH650" s="31"/>
      <c r="CI650" s="32"/>
      <c r="CJ650" s="31"/>
      <c r="CK650" s="32"/>
      <c r="CL650" s="31"/>
      <c r="CM650" s="32"/>
      <c r="CN650" s="31"/>
      <c r="CO650" s="32"/>
      <c r="CP650" s="32"/>
      <c r="CQ650" s="32"/>
      <c r="CR650" s="32"/>
      <c r="CS650" s="32"/>
      <c r="CT650" s="32"/>
      <c r="CU650" s="32"/>
      <c r="CV650" s="32"/>
      <c r="CW650" s="32"/>
      <c r="CX650" s="32"/>
      <c r="CY650" s="32"/>
      <c r="CZ650" s="32"/>
      <c r="DA650" s="32"/>
      <c r="DB650" s="32"/>
      <c r="DC650" s="32"/>
      <c r="DD650" s="32"/>
      <c r="DE650" s="32"/>
      <c r="DF650" s="32"/>
      <c r="DG650" s="32"/>
      <c r="DH650" s="32"/>
      <c r="DI650" s="32"/>
      <c r="DJ650" s="32"/>
      <c r="DK650" s="32"/>
      <c r="DL650" s="32"/>
      <c r="DM650" s="32"/>
      <c r="DN650" s="32"/>
      <c r="DO650" s="32"/>
      <c r="DP650" s="32"/>
      <c r="DQ650" s="32"/>
      <c r="DR650" s="32"/>
      <c r="DS650" s="32"/>
      <c r="DT650" s="32"/>
      <c r="DU650" s="32"/>
      <c r="DV650" s="32"/>
      <c r="DW650" s="32"/>
      <c r="DX650" s="32"/>
      <c r="DY650" s="32"/>
      <c r="DZ650" s="32"/>
      <c r="EA650" s="32"/>
      <c r="EB650" s="32"/>
      <c r="EC650" s="31"/>
    </row>
    <row r="651"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2"/>
      <c r="CH651" s="31"/>
      <c r="CI651" s="32"/>
      <c r="CJ651" s="31"/>
      <c r="CK651" s="32"/>
      <c r="CL651" s="31"/>
      <c r="CM651" s="32"/>
      <c r="CN651" s="31"/>
      <c r="CO651" s="32"/>
      <c r="CP651" s="32"/>
      <c r="CQ651" s="32"/>
      <c r="CR651" s="32"/>
      <c r="CS651" s="32"/>
      <c r="CT651" s="32"/>
      <c r="CU651" s="32"/>
      <c r="CV651" s="32"/>
      <c r="CW651" s="32"/>
      <c r="CX651" s="32"/>
      <c r="CY651" s="32"/>
      <c r="CZ651" s="32"/>
      <c r="DA651" s="32"/>
      <c r="DB651" s="32"/>
      <c r="DC651" s="32"/>
      <c r="DD651" s="32"/>
      <c r="DE651" s="32"/>
      <c r="DF651" s="32"/>
      <c r="DG651" s="32"/>
      <c r="DH651" s="32"/>
      <c r="DI651" s="32"/>
      <c r="DJ651" s="32"/>
      <c r="DK651" s="32"/>
      <c r="DL651" s="32"/>
      <c r="DM651" s="32"/>
      <c r="DN651" s="32"/>
      <c r="DO651" s="32"/>
      <c r="DP651" s="32"/>
      <c r="DQ651" s="32"/>
      <c r="DR651" s="32"/>
      <c r="DS651" s="32"/>
      <c r="DT651" s="32"/>
      <c r="DU651" s="32"/>
      <c r="DV651" s="32"/>
      <c r="DW651" s="32"/>
      <c r="DX651" s="32"/>
      <c r="DY651" s="32"/>
      <c r="DZ651" s="32"/>
      <c r="EA651" s="32"/>
      <c r="EB651" s="32"/>
      <c r="EC651" s="31"/>
    </row>
    <row r="652"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  <c r="CF652" s="31"/>
      <c r="CG652" s="32"/>
      <c r="CH652" s="31"/>
      <c r="CI652" s="32"/>
      <c r="CJ652" s="31"/>
      <c r="CK652" s="32"/>
      <c r="CL652" s="31"/>
      <c r="CM652" s="32"/>
      <c r="CN652" s="31"/>
      <c r="CO652" s="32"/>
      <c r="CP652" s="32"/>
      <c r="CQ652" s="32"/>
      <c r="CR652" s="32"/>
      <c r="CS652" s="32"/>
      <c r="CT652" s="32"/>
      <c r="CU652" s="32"/>
      <c r="CV652" s="32"/>
      <c r="CW652" s="32"/>
      <c r="CX652" s="32"/>
      <c r="CY652" s="32"/>
      <c r="CZ652" s="32"/>
      <c r="DA652" s="32"/>
      <c r="DB652" s="32"/>
      <c r="DC652" s="32"/>
      <c r="DD652" s="32"/>
      <c r="DE652" s="32"/>
      <c r="DF652" s="32"/>
      <c r="DG652" s="32"/>
      <c r="DH652" s="32"/>
      <c r="DI652" s="32"/>
      <c r="DJ652" s="32"/>
      <c r="DK652" s="32"/>
      <c r="DL652" s="32"/>
      <c r="DM652" s="32"/>
      <c r="DN652" s="32"/>
      <c r="DO652" s="32"/>
      <c r="DP652" s="32"/>
      <c r="DQ652" s="32"/>
      <c r="DR652" s="32"/>
      <c r="DS652" s="32"/>
      <c r="DT652" s="32"/>
      <c r="DU652" s="32"/>
      <c r="DV652" s="32"/>
      <c r="DW652" s="32"/>
      <c r="DX652" s="32"/>
      <c r="DY652" s="32"/>
      <c r="DZ652" s="32"/>
      <c r="EA652" s="32"/>
      <c r="EB652" s="32"/>
      <c r="EC652" s="31"/>
    </row>
    <row r="653"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2"/>
      <c r="CH653" s="31"/>
      <c r="CI653" s="32"/>
      <c r="CJ653" s="31"/>
      <c r="CK653" s="32"/>
      <c r="CL653" s="31"/>
      <c r="CM653" s="32"/>
      <c r="CN653" s="31"/>
      <c r="CO653" s="32"/>
      <c r="CP653" s="32"/>
      <c r="CQ653" s="32"/>
      <c r="CR653" s="32"/>
      <c r="CS653" s="32"/>
      <c r="CT653" s="32"/>
      <c r="CU653" s="32"/>
      <c r="CV653" s="32"/>
      <c r="CW653" s="32"/>
      <c r="CX653" s="32"/>
      <c r="CY653" s="32"/>
      <c r="CZ653" s="32"/>
      <c r="DA653" s="32"/>
      <c r="DB653" s="32"/>
      <c r="DC653" s="32"/>
      <c r="DD653" s="32"/>
      <c r="DE653" s="32"/>
      <c r="DF653" s="32"/>
      <c r="DG653" s="32"/>
      <c r="DH653" s="32"/>
      <c r="DI653" s="32"/>
      <c r="DJ653" s="32"/>
      <c r="DK653" s="32"/>
      <c r="DL653" s="32"/>
      <c r="DM653" s="32"/>
      <c r="DN653" s="32"/>
      <c r="DO653" s="32"/>
      <c r="DP653" s="32"/>
      <c r="DQ653" s="32"/>
      <c r="DR653" s="32"/>
      <c r="DS653" s="32"/>
      <c r="DT653" s="32"/>
      <c r="DU653" s="32"/>
      <c r="DV653" s="32"/>
      <c r="DW653" s="32"/>
      <c r="DX653" s="32"/>
      <c r="DY653" s="32"/>
      <c r="DZ653" s="32"/>
      <c r="EA653" s="32"/>
      <c r="EB653" s="32"/>
      <c r="EC653" s="31"/>
    </row>
    <row r="654"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  <c r="CF654" s="31"/>
      <c r="CG654" s="32"/>
      <c r="CH654" s="31"/>
      <c r="CI654" s="32"/>
      <c r="CJ654" s="31"/>
      <c r="CK654" s="32"/>
      <c r="CL654" s="31"/>
      <c r="CM654" s="32"/>
      <c r="CN654" s="31"/>
      <c r="CO654" s="32"/>
      <c r="CP654" s="32"/>
      <c r="CQ654" s="32"/>
      <c r="CR654" s="32"/>
      <c r="CS654" s="32"/>
      <c r="CT654" s="32"/>
      <c r="CU654" s="32"/>
      <c r="CV654" s="32"/>
      <c r="CW654" s="32"/>
      <c r="CX654" s="32"/>
      <c r="CY654" s="32"/>
      <c r="CZ654" s="32"/>
      <c r="DA654" s="32"/>
      <c r="DB654" s="32"/>
      <c r="DC654" s="32"/>
      <c r="DD654" s="32"/>
      <c r="DE654" s="32"/>
      <c r="DF654" s="32"/>
      <c r="DG654" s="32"/>
      <c r="DH654" s="32"/>
      <c r="DI654" s="32"/>
      <c r="DJ654" s="32"/>
      <c r="DK654" s="32"/>
      <c r="DL654" s="32"/>
      <c r="DM654" s="32"/>
      <c r="DN654" s="32"/>
      <c r="DO654" s="32"/>
      <c r="DP654" s="32"/>
      <c r="DQ654" s="32"/>
      <c r="DR654" s="32"/>
      <c r="DS654" s="32"/>
      <c r="DT654" s="32"/>
      <c r="DU654" s="32"/>
      <c r="DV654" s="32"/>
      <c r="DW654" s="32"/>
      <c r="DX654" s="32"/>
      <c r="DY654" s="32"/>
      <c r="DZ654" s="32"/>
      <c r="EA654" s="32"/>
      <c r="EB654" s="32"/>
      <c r="EC654" s="31"/>
    </row>
    <row r="655"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2"/>
      <c r="CH655" s="31"/>
      <c r="CI655" s="32"/>
      <c r="CJ655" s="31"/>
      <c r="CK655" s="32"/>
      <c r="CL655" s="31"/>
      <c r="CM655" s="32"/>
      <c r="CN655" s="31"/>
      <c r="CO655" s="32"/>
      <c r="CP655" s="32"/>
      <c r="CQ655" s="32"/>
      <c r="CR655" s="32"/>
      <c r="CS655" s="32"/>
      <c r="CT655" s="32"/>
      <c r="CU655" s="32"/>
      <c r="CV655" s="32"/>
      <c r="CW655" s="32"/>
      <c r="CX655" s="32"/>
      <c r="CY655" s="32"/>
      <c r="CZ655" s="32"/>
      <c r="DA655" s="32"/>
      <c r="DB655" s="32"/>
      <c r="DC655" s="32"/>
      <c r="DD655" s="32"/>
      <c r="DE655" s="32"/>
      <c r="DF655" s="32"/>
      <c r="DG655" s="32"/>
      <c r="DH655" s="32"/>
      <c r="DI655" s="32"/>
      <c r="DJ655" s="32"/>
      <c r="DK655" s="32"/>
      <c r="DL655" s="32"/>
      <c r="DM655" s="32"/>
      <c r="DN655" s="32"/>
      <c r="DO655" s="32"/>
      <c r="DP655" s="32"/>
      <c r="DQ655" s="32"/>
      <c r="DR655" s="32"/>
      <c r="DS655" s="32"/>
      <c r="DT655" s="32"/>
      <c r="DU655" s="32"/>
      <c r="DV655" s="32"/>
      <c r="DW655" s="32"/>
      <c r="DX655" s="32"/>
      <c r="DY655" s="32"/>
      <c r="DZ655" s="32"/>
      <c r="EA655" s="32"/>
      <c r="EB655" s="32"/>
      <c r="EC655" s="31"/>
    </row>
    <row r="656"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  <c r="CF656" s="31"/>
      <c r="CG656" s="32"/>
      <c r="CH656" s="31"/>
      <c r="CI656" s="32"/>
      <c r="CJ656" s="31"/>
      <c r="CK656" s="32"/>
      <c r="CL656" s="31"/>
      <c r="CM656" s="32"/>
      <c r="CN656" s="31"/>
      <c r="CO656" s="32"/>
      <c r="CP656" s="32"/>
      <c r="CQ656" s="32"/>
      <c r="CR656" s="32"/>
      <c r="CS656" s="32"/>
      <c r="CT656" s="32"/>
      <c r="CU656" s="32"/>
      <c r="CV656" s="32"/>
      <c r="CW656" s="32"/>
      <c r="CX656" s="32"/>
      <c r="CY656" s="32"/>
      <c r="CZ656" s="32"/>
      <c r="DA656" s="32"/>
      <c r="DB656" s="32"/>
      <c r="DC656" s="32"/>
      <c r="DD656" s="32"/>
      <c r="DE656" s="32"/>
      <c r="DF656" s="32"/>
      <c r="DG656" s="32"/>
      <c r="DH656" s="32"/>
      <c r="DI656" s="32"/>
      <c r="DJ656" s="32"/>
      <c r="DK656" s="32"/>
      <c r="DL656" s="32"/>
      <c r="DM656" s="32"/>
      <c r="DN656" s="32"/>
      <c r="DO656" s="32"/>
      <c r="DP656" s="32"/>
      <c r="DQ656" s="32"/>
      <c r="DR656" s="32"/>
      <c r="DS656" s="32"/>
      <c r="DT656" s="32"/>
      <c r="DU656" s="32"/>
      <c r="DV656" s="32"/>
      <c r="DW656" s="32"/>
      <c r="DX656" s="32"/>
      <c r="DY656" s="32"/>
      <c r="DZ656" s="32"/>
      <c r="EA656" s="32"/>
      <c r="EB656" s="32"/>
      <c r="EC656" s="31"/>
    </row>
    <row r="657"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2"/>
      <c r="CH657" s="31"/>
      <c r="CI657" s="32"/>
      <c r="CJ657" s="31"/>
      <c r="CK657" s="32"/>
      <c r="CL657" s="31"/>
      <c r="CM657" s="32"/>
      <c r="CN657" s="31"/>
      <c r="CO657" s="32"/>
      <c r="CP657" s="32"/>
      <c r="CQ657" s="32"/>
      <c r="CR657" s="32"/>
      <c r="CS657" s="32"/>
      <c r="CT657" s="32"/>
      <c r="CU657" s="32"/>
      <c r="CV657" s="32"/>
      <c r="CW657" s="32"/>
      <c r="CX657" s="32"/>
      <c r="CY657" s="32"/>
      <c r="CZ657" s="32"/>
      <c r="DA657" s="32"/>
      <c r="DB657" s="32"/>
      <c r="DC657" s="32"/>
      <c r="DD657" s="32"/>
      <c r="DE657" s="32"/>
      <c r="DF657" s="32"/>
      <c r="DG657" s="32"/>
      <c r="DH657" s="32"/>
      <c r="DI657" s="32"/>
      <c r="DJ657" s="32"/>
      <c r="DK657" s="32"/>
      <c r="DL657" s="32"/>
      <c r="DM657" s="32"/>
      <c r="DN657" s="32"/>
      <c r="DO657" s="32"/>
      <c r="DP657" s="32"/>
      <c r="DQ657" s="32"/>
      <c r="DR657" s="32"/>
      <c r="DS657" s="32"/>
      <c r="DT657" s="32"/>
      <c r="DU657" s="32"/>
      <c r="DV657" s="32"/>
      <c r="DW657" s="32"/>
      <c r="DX657" s="32"/>
      <c r="DY657" s="32"/>
      <c r="DZ657" s="32"/>
      <c r="EA657" s="32"/>
      <c r="EB657" s="32"/>
      <c r="EC657" s="31"/>
    </row>
    <row r="658"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  <c r="CF658" s="31"/>
      <c r="CG658" s="32"/>
      <c r="CH658" s="31"/>
      <c r="CI658" s="32"/>
      <c r="CJ658" s="31"/>
      <c r="CK658" s="32"/>
      <c r="CL658" s="31"/>
      <c r="CM658" s="32"/>
      <c r="CN658" s="31"/>
      <c r="CO658" s="32"/>
      <c r="CP658" s="32"/>
      <c r="CQ658" s="32"/>
      <c r="CR658" s="32"/>
      <c r="CS658" s="32"/>
      <c r="CT658" s="32"/>
      <c r="CU658" s="32"/>
      <c r="CV658" s="32"/>
      <c r="CW658" s="32"/>
      <c r="CX658" s="32"/>
      <c r="CY658" s="32"/>
      <c r="CZ658" s="32"/>
      <c r="DA658" s="32"/>
      <c r="DB658" s="32"/>
      <c r="DC658" s="32"/>
      <c r="DD658" s="32"/>
      <c r="DE658" s="32"/>
      <c r="DF658" s="32"/>
      <c r="DG658" s="32"/>
      <c r="DH658" s="32"/>
      <c r="DI658" s="32"/>
      <c r="DJ658" s="32"/>
      <c r="DK658" s="32"/>
      <c r="DL658" s="32"/>
      <c r="DM658" s="32"/>
      <c r="DN658" s="32"/>
      <c r="DO658" s="32"/>
      <c r="DP658" s="32"/>
      <c r="DQ658" s="32"/>
      <c r="DR658" s="32"/>
      <c r="DS658" s="32"/>
      <c r="DT658" s="32"/>
      <c r="DU658" s="32"/>
      <c r="DV658" s="32"/>
      <c r="DW658" s="32"/>
      <c r="DX658" s="32"/>
      <c r="DY658" s="32"/>
      <c r="DZ658" s="32"/>
      <c r="EA658" s="32"/>
      <c r="EB658" s="32"/>
      <c r="EC658" s="31"/>
    </row>
    <row r="659"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2"/>
      <c r="CH659" s="31"/>
      <c r="CI659" s="32"/>
      <c r="CJ659" s="31"/>
      <c r="CK659" s="32"/>
      <c r="CL659" s="31"/>
      <c r="CM659" s="32"/>
      <c r="CN659" s="31"/>
      <c r="CO659" s="32"/>
      <c r="CP659" s="32"/>
      <c r="CQ659" s="32"/>
      <c r="CR659" s="32"/>
      <c r="CS659" s="32"/>
      <c r="CT659" s="32"/>
      <c r="CU659" s="32"/>
      <c r="CV659" s="32"/>
      <c r="CW659" s="32"/>
      <c r="CX659" s="32"/>
      <c r="CY659" s="32"/>
      <c r="CZ659" s="32"/>
      <c r="DA659" s="32"/>
      <c r="DB659" s="32"/>
      <c r="DC659" s="32"/>
      <c r="DD659" s="32"/>
      <c r="DE659" s="32"/>
      <c r="DF659" s="32"/>
      <c r="DG659" s="32"/>
      <c r="DH659" s="32"/>
      <c r="DI659" s="32"/>
      <c r="DJ659" s="32"/>
      <c r="DK659" s="32"/>
      <c r="DL659" s="32"/>
      <c r="DM659" s="32"/>
      <c r="DN659" s="32"/>
      <c r="DO659" s="32"/>
      <c r="DP659" s="32"/>
      <c r="DQ659" s="32"/>
      <c r="DR659" s="32"/>
      <c r="DS659" s="32"/>
      <c r="DT659" s="32"/>
      <c r="DU659" s="32"/>
      <c r="DV659" s="32"/>
      <c r="DW659" s="32"/>
      <c r="DX659" s="32"/>
      <c r="DY659" s="32"/>
      <c r="DZ659" s="32"/>
      <c r="EA659" s="32"/>
      <c r="EB659" s="32"/>
      <c r="EC659" s="31"/>
    </row>
    <row r="660"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  <c r="CF660" s="31"/>
      <c r="CG660" s="32"/>
      <c r="CH660" s="31"/>
      <c r="CI660" s="32"/>
      <c r="CJ660" s="31"/>
      <c r="CK660" s="32"/>
      <c r="CL660" s="31"/>
      <c r="CM660" s="32"/>
      <c r="CN660" s="31"/>
      <c r="CO660" s="32"/>
      <c r="CP660" s="32"/>
      <c r="CQ660" s="32"/>
      <c r="CR660" s="32"/>
      <c r="CS660" s="32"/>
      <c r="CT660" s="32"/>
      <c r="CU660" s="32"/>
      <c r="CV660" s="32"/>
      <c r="CW660" s="32"/>
      <c r="CX660" s="32"/>
      <c r="CY660" s="32"/>
      <c r="CZ660" s="32"/>
      <c r="DA660" s="32"/>
      <c r="DB660" s="32"/>
      <c r="DC660" s="32"/>
      <c r="DD660" s="32"/>
      <c r="DE660" s="32"/>
      <c r="DF660" s="32"/>
      <c r="DG660" s="32"/>
      <c r="DH660" s="32"/>
      <c r="DI660" s="32"/>
      <c r="DJ660" s="32"/>
      <c r="DK660" s="32"/>
      <c r="DL660" s="32"/>
      <c r="DM660" s="32"/>
      <c r="DN660" s="32"/>
      <c r="DO660" s="32"/>
      <c r="DP660" s="32"/>
      <c r="DQ660" s="32"/>
      <c r="DR660" s="32"/>
      <c r="DS660" s="32"/>
      <c r="DT660" s="32"/>
      <c r="DU660" s="32"/>
      <c r="DV660" s="32"/>
      <c r="DW660" s="32"/>
      <c r="DX660" s="32"/>
      <c r="DY660" s="32"/>
      <c r="DZ660" s="32"/>
      <c r="EA660" s="32"/>
      <c r="EB660" s="32"/>
      <c r="EC660" s="31"/>
    </row>
    <row r="661"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2"/>
      <c r="CH661" s="31"/>
      <c r="CI661" s="32"/>
      <c r="CJ661" s="31"/>
      <c r="CK661" s="32"/>
      <c r="CL661" s="31"/>
      <c r="CM661" s="32"/>
      <c r="CN661" s="31"/>
      <c r="CO661" s="32"/>
      <c r="CP661" s="32"/>
      <c r="CQ661" s="32"/>
      <c r="CR661" s="32"/>
      <c r="CS661" s="32"/>
      <c r="CT661" s="32"/>
      <c r="CU661" s="32"/>
      <c r="CV661" s="32"/>
      <c r="CW661" s="32"/>
      <c r="CX661" s="32"/>
      <c r="CY661" s="32"/>
      <c r="CZ661" s="32"/>
      <c r="DA661" s="32"/>
      <c r="DB661" s="32"/>
      <c r="DC661" s="32"/>
      <c r="DD661" s="32"/>
      <c r="DE661" s="32"/>
      <c r="DF661" s="32"/>
      <c r="DG661" s="32"/>
      <c r="DH661" s="32"/>
      <c r="DI661" s="32"/>
      <c r="DJ661" s="32"/>
      <c r="DK661" s="32"/>
      <c r="DL661" s="32"/>
      <c r="DM661" s="32"/>
      <c r="DN661" s="32"/>
      <c r="DO661" s="32"/>
      <c r="DP661" s="32"/>
      <c r="DQ661" s="32"/>
      <c r="DR661" s="32"/>
      <c r="DS661" s="32"/>
      <c r="DT661" s="32"/>
      <c r="DU661" s="32"/>
      <c r="DV661" s="32"/>
      <c r="DW661" s="32"/>
      <c r="DX661" s="32"/>
      <c r="DY661" s="32"/>
      <c r="DZ661" s="32"/>
      <c r="EA661" s="32"/>
      <c r="EB661" s="32"/>
      <c r="EC661" s="31"/>
    </row>
    <row r="662"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  <c r="CF662" s="31"/>
      <c r="CG662" s="32"/>
      <c r="CH662" s="31"/>
      <c r="CI662" s="32"/>
      <c r="CJ662" s="31"/>
      <c r="CK662" s="32"/>
      <c r="CL662" s="31"/>
      <c r="CM662" s="32"/>
      <c r="CN662" s="31"/>
      <c r="CO662" s="32"/>
      <c r="CP662" s="32"/>
      <c r="CQ662" s="32"/>
      <c r="CR662" s="32"/>
      <c r="CS662" s="32"/>
      <c r="CT662" s="32"/>
      <c r="CU662" s="32"/>
      <c r="CV662" s="32"/>
      <c r="CW662" s="32"/>
      <c r="CX662" s="32"/>
      <c r="CY662" s="32"/>
      <c r="CZ662" s="32"/>
      <c r="DA662" s="32"/>
      <c r="DB662" s="32"/>
      <c r="DC662" s="32"/>
      <c r="DD662" s="32"/>
      <c r="DE662" s="32"/>
      <c r="DF662" s="32"/>
      <c r="DG662" s="32"/>
      <c r="DH662" s="32"/>
      <c r="DI662" s="32"/>
      <c r="DJ662" s="32"/>
      <c r="DK662" s="32"/>
      <c r="DL662" s="32"/>
      <c r="DM662" s="32"/>
      <c r="DN662" s="32"/>
      <c r="DO662" s="32"/>
      <c r="DP662" s="32"/>
      <c r="DQ662" s="32"/>
      <c r="DR662" s="32"/>
      <c r="DS662" s="32"/>
      <c r="DT662" s="32"/>
      <c r="DU662" s="32"/>
      <c r="DV662" s="32"/>
      <c r="DW662" s="32"/>
      <c r="DX662" s="32"/>
      <c r="DY662" s="32"/>
      <c r="DZ662" s="32"/>
      <c r="EA662" s="32"/>
      <c r="EB662" s="32"/>
      <c r="EC662" s="31"/>
    </row>
    <row r="663"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2"/>
      <c r="CH663" s="31"/>
      <c r="CI663" s="32"/>
      <c r="CJ663" s="31"/>
      <c r="CK663" s="32"/>
      <c r="CL663" s="31"/>
      <c r="CM663" s="32"/>
      <c r="CN663" s="31"/>
      <c r="CO663" s="32"/>
      <c r="CP663" s="32"/>
      <c r="CQ663" s="32"/>
      <c r="CR663" s="32"/>
      <c r="CS663" s="32"/>
      <c r="CT663" s="32"/>
      <c r="CU663" s="32"/>
      <c r="CV663" s="32"/>
      <c r="CW663" s="32"/>
      <c r="CX663" s="32"/>
      <c r="CY663" s="32"/>
      <c r="CZ663" s="32"/>
      <c r="DA663" s="32"/>
      <c r="DB663" s="32"/>
      <c r="DC663" s="32"/>
      <c r="DD663" s="32"/>
      <c r="DE663" s="32"/>
      <c r="DF663" s="32"/>
      <c r="DG663" s="32"/>
      <c r="DH663" s="32"/>
      <c r="DI663" s="32"/>
      <c r="DJ663" s="32"/>
      <c r="DK663" s="32"/>
      <c r="DL663" s="32"/>
      <c r="DM663" s="32"/>
      <c r="DN663" s="32"/>
      <c r="DO663" s="32"/>
      <c r="DP663" s="32"/>
      <c r="DQ663" s="32"/>
      <c r="DR663" s="32"/>
      <c r="DS663" s="32"/>
      <c r="DT663" s="32"/>
      <c r="DU663" s="32"/>
      <c r="DV663" s="32"/>
      <c r="DW663" s="32"/>
      <c r="DX663" s="32"/>
      <c r="DY663" s="32"/>
      <c r="DZ663" s="32"/>
      <c r="EA663" s="32"/>
      <c r="EB663" s="32"/>
      <c r="EC663" s="31"/>
    </row>
    <row r="664"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  <c r="CF664" s="31"/>
      <c r="CG664" s="32"/>
      <c r="CH664" s="31"/>
      <c r="CI664" s="32"/>
      <c r="CJ664" s="31"/>
      <c r="CK664" s="32"/>
      <c r="CL664" s="31"/>
      <c r="CM664" s="32"/>
      <c r="CN664" s="31"/>
      <c r="CO664" s="32"/>
      <c r="CP664" s="32"/>
      <c r="CQ664" s="32"/>
      <c r="CR664" s="32"/>
      <c r="CS664" s="32"/>
      <c r="CT664" s="32"/>
      <c r="CU664" s="32"/>
      <c r="CV664" s="32"/>
      <c r="CW664" s="32"/>
      <c r="CX664" s="32"/>
      <c r="CY664" s="32"/>
      <c r="CZ664" s="32"/>
      <c r="DA664" s="32"/>
      <c r="DB664" s="32"/>
      <c r="DC664" s="32"/>
      <c r="DD664" s="32"/>
      <c r="DE664" s="32"/>
      <c r="DF664" s="32"/>
      <c r="DG664" s="32"/>
      <c r="DH664" s="32"/>
      <c r="DI664" s="32"/>
      <c r="DJ664" s="32"/>
      <c r="DK664" s="32"/>
      <c r="DL664" s="32"/>
      <c r="DM664" s="32"/>
      <c r="DN664" s="32"/>
      <c r="DO664" s="32"/>
      <c r="DP664" s="32"/>
      <c r="DQ664" s="32"/>
      <c r="DR664" s="32"/>
      <c r="DS664" s="32"/>
      <c r="DT664" s="32"/>
      <c r="DU664" s="32"/>
      <c r="DV664" s="32"/>
      <c r="DW664" s="32"/>
      <c r="DX664" s="32"/>
      <c r="DY664" s="32"/>
      <c r="DZ664" s="32"/>
      <c r="EA664" s="32"/>
      <c r="EB664" s="32"/>
      <c r="EC664" s="31"/>
    </row>
    <row r="665"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2"/>
      <c r="CH665" s="31"/>
      <c r="CI665" s="32"/>
      <c r="CJ665" s="31"/>
      <c r="CK665" s="32"/>
      <c r="CL665" s="31"/>
      <c r="CM665" s="32"/>
      <c r="CN665" s="31"/>
      <c r="CO665" s="32"/>
      <c r="CP665" s="32"/>
      <c r="CQ665" s="32"/>
      <c r="CR665" s="32"/>
      <c r="CS665" s="32"/>
      <c r="CT665" s="32"/>
      <c r="CU665" s="32"/>
      <c r="CV665" s="32"/>
      <c r="CW665" s="32"/>
      <c r="CX665" s="32"/>
      <c r="CY665" s="32"/>
      <c r="CZ665" s="32"/>
      <c r="DA665" s="32"/>
      <c r="DB665" s="32"/>
      <c r="DC665" s="32"/>
      <c r="DD665" s="32"/>
      <c r="DE665" s="32"/>
      <c r="DF665" s="32"/>
      <c r="DG665" s="32"/>
      <c r="DH665" s="32"/>
      <c r="DI665" s="32"/>
      <c r="DJ665" s="32"/>
      <c r="DK665" s="32"/>
      <c r="DL665" s="32"/>
      <c r="DM665" s="32"/>
      <c r="DN665" s="32"/>
      <c r="DO665" s="32"/>
      <c r="DP665" s="32"/>
      <c r="DQ665" s="32"/>
      <c r="DR665" s="32"/>
      <c r="DS665" s="32"/>
      <c r="DT665" s="32"/>
      <c r="DU665" s="32"/>
      <c r="DV665" s="32"/>
      <c r="DW665" s="32"/>
      <c r="DX665" s="32"/>
      <c r="DY665" s="32"/>
      <c r="DZ665" s="32"/>
      <c r="EA665" s="32"/>
      <c r="EB665" s="32"/>
      <c r="EC665" s="31"/>
    </row>
    <row r="666"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  <c r="CF666" s="31"/>
      <c r="CG666" s="32"/>
      <c r="CH666" s="31"/>
      <c r="CI666" s="32"/>
      <c r="CJ666" s="31"/>
      <c r="CK666" s="32"/>
      <c r="CL666" s="31"/>
      <c r="CM666" s="32"/>
      <c r="CN666" s="31"/>
      <c r="CO666" s="32"/>
      <c r="CP666" s="32"/>
      <c r="CQ666" s="32"/>
      <c r="CR666" s="32"/>
      <c r="CS666" s="32"/>
      <c r="CT666" s="32"/>
      <c r="CU666" s="32"/>
      <c r="CV666" s="32"/>
      <c r="CW666" s="32"/>
      <c r="CX666" s="32"/>
      <c r="CY666" s="32"/>
      <c r="CZ666" s="32"/>
      <c r="DA666" s="32"/>
      <c r="DB666" s="32"/>
      <c r="DC666" s="32"/>
      <c r="DD666" s="32"/>
      <c r="DE666" s="32"/>
      <c r="DF666" s="32"/>
      <c r="DG666" s="32"/>
      <c r="DH666" s="32"/>
      <c r="DI666" s="32"/>
      <c r="DJ666" s="32"/>
      <c r="DK666" s="32"/>
      <c r="DL666" s="32"/>
      <c r="DM666" s="32"/>
      <c r="DN666" s="32"/>
      <c r="DO666" s="32"/>
      <c r="DP666" s="32"/>
      <c r="DQ666" s="32"/>
      <c r="DR666" s="32"/>
      <c r="DS666" s="32"/>
      <c r="DT666" s="32"/>
      <c r="DU666" s="32"/>
      <c r="DV666" s="32"/>
      <c r="DW666" s="32"/>
      <c r="DX666" s="32"/>
      <c r="DY666" s="32"/>
      <c r="DZ666" s="32"/>
      <c r="EA666" s="32"/>
      <c r="EB666" s="32"/>
      <c r="EC666" s="31"/>
    </row>
    <row r="667"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2"/>
      <c r="CH667" s="31"/>
      <c r="CI667" s="32"/>
      <c r="CJ667" s="31"/>
      <c r="CK667" s="32"/>
      <c r="CL667" s="31"/>
      <c r="CM667" s="32"/>
      <c r="CN667" s="31"/>
      <c r="CO667" s="32"/>
      <c r="CP667" s="32"/>
      <c r="CQ667" s="32"/>
      <c r="CR667" s="32"/>
      <c r="CS667" s="32"/>
      <c r="CT667" s="32"/>
      <c r="CU667" s="32"/>
      <c r="CV667" s="32"/>
      <c r="CW667" s="32"/>
      <c r="CX667" s="32"/>
      <c r="CY667" s="32"/>
      <c r="CZ667" s="32"/>
      <c r="DA667" s="32"/>
      <c r="DB667" s="32"/>
      <c r="DC667" s="32"/>
      <c r="DD667" s="32"/>
      <c r="DE667" s="32"/>
      <c r="DF667" s="32"/>
      <c r="DG667" s="32"/>
      <c r="DH667" s="32"/>
      <c r="DI667" s="32"/>
      <c r="DJ667" s="32"/>
      <c r="DK667" s="32"/>
      <c r="DL667" s="32"/>
      <c r="DM667" s="32"/>
      <c r="DN667" s="32"/>
      <c r="DO667" s="32"/>
      <c r="DP667" s="32"/>
      <c r="DQ667" s="32"/>
      <c r="DR667" s="32"/>
      <c r="DS667" s="32"/>
      <c r="DT667" s="32"/>
      <c r="DU667" s="32"/>
      <c r="DV667" s="32"/>
      <c r="DW667" s="32"/>
      <c r="DX667" s="32"/>
      <c r="DY667" s="32"/>
      <c r="DZ667" s="32"/>
      <c r="EA667" s="32"/>
      <c r="EB667" s="32"/>
      <c r="EC667" s="31"/>
    </row>
    <row r="668"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  <c r="CF668" s="31"/>
      <c r="CG668" s="32"/>
      <c r="CH668" s="31"/>
      <c r="CI668" s="32"/>
      <c r="CJ668" s="31"/>
      <c r="CK668" s="32"/>
      <c r="CL668" s="31"/>
      <c r="CM668" s="32"/>
      <c r="CN668" s="31"/>
      <c r="CO668" s="32"/>
      <c r="CP668" s="32"/>
      <c r="CQ668" s="32"/>
      <c r="CR668" s="32"/>
      <c r="CS668" s="32"/>
      <c r="CT668" s="32"/>
      <c r="CU668" s="32"/>
      <c r="CV668" s="32"/>
      <c r="CW668" s="32"/>
      <c r="CX668" s="32"/>
      <c r="CY668" s="32"/>
      <c r="CZ668" s="32"/>
      <c r="DA668" s="32"/>
      <c r="DB668" s="32"/>
      <c r="DC668" s="32"/>
      <c r="DD668" s="32"/>
      <c r="DE668" s="32"/>
      <c r="DF668" s="32"/>
      <c r="DG668" s="32"/>
      <c r="DH668" s="32"/>
      <c r="DI668" s="32"/>
      <c r="DJ668" s="32"/>
      <c r="DK668" s="32"/>
      <c r="DL668" s="32"/>
      <c r="DM668" s="32"/>
      <c r="DN668" s="32"/>
      <c r="DO668" s="32"/>
      <c r="DP668" s="32"/>
      <c r="DQ668" s="32"/>
      <c r="DR668" s="32"/>
      <c r="DS668" s="32"/>
      <c r="DT668" s="32"/>
      <c r="DU668" s="32"/>
      <c r="DV668" s="32"/>
      <c r="DW668" s="32"/>
      <c r="DX668" s="32"/>
      <c r="DY668" s="32"/>
      <c r="DZ668" s="32"/>
      <c r="EA668" s="32"/>
      <c r="EB668" s="32"/>
      <c r="EC668" s="31"/>
    </row>
    <row r="669"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2"/>
      <c r="CH669" s="31"/>
      <c r="CI669" s="32"/>
      <c r="CJ669" s="31"/>
      <c r="CK669" s="32"/>
      <c r="CL669" s="31"/>
      <c r="CM669" s="32"/>
      <c r="CN669" s="31"/>
      <c r="CO669" s="32"/>
      <c r="CP669" s="32"/>
      <c r="CQ669" s="32"/>
      <c r="CR669" s="32"/>
      <c r="CS669" s="32"/>
      <c r="CT669" s="32"/>
      <c r="CU669" s="32"/>
      <c r="CV669" s="32"/>
      <c r="CW669" s="32"/>
      <c r="CX669" s="32"/>
      <c r="CY669" s="32"/>
      <c r="CZ669" s="32"/>
      <c r="DA669" s="32"/>
      <c r="DB669" s="32"/>
      <c r="DC669" s="32"/>
      <c r="DD669" s="32"/>
      <c r="DE669" s="32"/>
      <c r="DF669" s="32"/>
      <c r="DG669" s="32"/>
      <c r="DH669" s="32"/>
      <c r="DI669" s="32"/>
      <c r="DJ669" s="32"/>
      <c r="DK669" s="32"/>
      <c r="DL669" s="32"/>
      <c r="DM669" s="32"/>
      <c r="DN669" s="32"/>
      <c r="DO669" s="32"/>
      <c r="DP669" s="32"/>
      <c r="DQ669" s="32"/>
      <c r="DR669" s="32"/>
      <c r="DS669" s="32"/>
      <c r="DT669" s="32"/>
      <c r="DU669" s="32"/>
      <c r="DV669" s="32"/>
      <c r="DW669" s="32"/>
      <c r="DX669" s="32"/>
      <c r="DY669" s="32"/>
      <c r="DZ669" s="32"/>
      <c r="EA669" s="32"/>
      <c r="EB669" s="32"/>
      <c r="EC669" s="31"/>
    </row>
    <row r="670"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  <c r="CF670" s="31"/>
      <c r="CG670" s="32"/>
      <c r="CH670" s="31"/>
      <c r="CI670" s="32"/>
      <c r="CJ670" s="31"/>
      <c r="CK670" s="32"/>
      <c r="CL670" s="31"/>
      <c r="CM670" s="32"/>
      <c r="CN670" s="31"/>
      <c r="CO670" s="32"/>
      <c r="CP670" s="32"/>
      <c r="CQ670" s="32"/>
      <c r="CR670" s="32"/>
      <c r="CS670" s="32"/>
      <c r="CT670" s="32"/>
      <c r="CU670" s="32"/>
      <c r="CV670" s="32"/>
      <c r="CW670" s="32"/>
      <c r="CX670" s="32"/>
      <c r="CY670" s="32"/>
      <c r="CZ670" s="32"/>
      <c r="DA670" s="32"/>
      <c r="DB670" s="32"/>
      <c r="DC670" s="32"/>
      <c r="DD670" s="32"/>
      <c r="DE670" s="32"/>
      <c r="DF670" s="32"/>
      <c r="DG670" s="32"/>
      <c r="DH670" s="32"/>
      <c r="DI670" s="32"/>
      <c r="DJ670" s="32"/>
      <c r="DK670" s="32"/>
      <c r="DL670" s="32"/>
      <c r="DM670" s="32"/>
      <c r="DN670" s="32"/>
      <c r="DO670" s="32"/>
      <c r="DP670" s="32"/>
      <c r="DQ670" s="32"/>
      <c r="DR670" s="32"/>
      <c r="DS670" s="32"/>
      <c r="DT670" s="32"/>
      <c r="DU670" s="32"/>
      <c r="DV670" s="32"/>
      <c r="DW670" s="32"/>
      <c r="DX670" s="32"/>
      <c r="DY670" s="32"/>
      <c r="DZ670" s="32"/>
      <c r="EA670" s="32"/>
      <c r="EB670" s="32"/>
      <c r="EC670" s="31"/>
    </row>
    <row r="671"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2"/>
      <c r="CH671" s="31"/>
      <c r="CI671" s="32"/>
      <c r="CJ671" s="31"/>
      <c r="CK671" s="32"/>
      <c r="CL671" s="31"/>
      <c r="CM671" s="32"/>
      <c r="CN671" s="31"/>
      <c r="CO671" s="32"/>
      <c r="CP671" s="32"/>
      <c r="CQ671" s="32"/>
      <c r="CR671" s="32"/>
      <c r="CS671" s="32"/>
      <c r="CT671" s="32"/>
      <c r="CU671" s="32"/>
      <c r="CV671" s="32"/>
      <c r="CW671" s="32"/>
      <c r="CX671" s="32"/>
      <c r="CY671" s="32"/>
      <c r="CZ671" s="32"/>
      <c r="DA671" s="32"/>
      <c r="DB671" s="32"/>
      <c r="DC671" s="32"/>
      <c r="DD671" s="32"/>
      <c r="DE671" s="32"/>
      <c r="DF671" s="32"/>
      <c r="DG671" s="32"/>
      <c r="DH671" s="32"/>
      <c r="DI671" s="32"/>
      <c r="DJ671" s="32"/>
      <c r="DK671" s="32"/>
      <c r="DL671" s="32"/>
      <c r="DM671" s="32"/>
      <c r="DN671" s="32"/>
      <c r="DO671" s="32"/>
      <c r="DP671" s="32"/>
      <c r="DQ671" s="32"/>
      <c r="DR671" s="32"/>
      <c r="DS671" s="32"/>
      <c r="DT671" s="32"/>
      <c r="DU671" s="32"/>
      <c r="DV671" s="32"/>
      <c r="DW671" s="32"/>
      <c r="DX671" s="32"/>
      <c r="DY671" s="32"/>
      <c r="DZ671" s="32"/>
      <c r="EA671" s="32"/>
      <c r="EB671" s="32"/>
      <c r="EC671" s="31"/>
    </row>
    <row r="672"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  <c r="CF672" s="31"/>
      <c r="CG672" s="32"/>
      <c r="CH672" s="31"/>
      <c r="CI672" s="32"/>
      <c r="CJ672" s="31"/>
      <c r="CK672" s="32"/>
      <c r="CL672" s="31"/>
      <c r="CM672" s="32"/>
      <c r="CN672" s="31"/>
      <c r="CO672" s="32"/>
      <c r="CP672" s="32"/>
      <c r="CQ672" s="32"/>
      <c r="CR672" s="32"/>
      <c r="CS672" s="32"/>
      <c r="CT672" s="32"/>
      <c r="CU672" s="32"/>
      <c r="CV672" s="32"/>
      <c r="CW672" s="32"/>
      <c r="CX672" s="32"/>
      <c r="CY672" s="32"/>
      <c r="CZ672" s="32"/>
      <c r="DA672" s="32"/>
      <c r="DB672" s="32"/>
      <c r="DC672" s="32"/>
      <c r="DD672" s="32"/>
      <c r="DE672" s="32"/>
      <c r="DF672" s="32"/>
      <c r="DG672" s="32"/>
      <c r="DH672" s="32"/>
      <c r="DI672" s="32"/>
      <c r="DJ672" s="32"/>
      <c r="DK672" s="32"/>
      <c r="DL672" s="32"/>
      <c r="DM672" s="32"/>
      <c r="DN672" s="32"/>
      <c r="DO672" s="32"/>
      <c r="DP672" s="32"/>
      <c r="DQ672" s="32"/>
      <c r="DR672" s="32"/>
      <c r="DS672" s="32"/>
      <c r="DT672" s="32"/>
      <c r="DU672" s="32"/>
      <c r="DV672" s="32"/>
      <c r="DW672" s="32"/>
      <c r="DX672" s="32"/>
      <c r="DY672" s="32"/>
      <c r="DZ672" s="32"/>
      <c r="EA672" s="32"/>
      <c r="EB672" s="32"/>
      <c r="EC672" s="31"/>
    </row>
    <row r="673"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2"/>
      <c r="CH673" s="31"/>
      <c r="CI673" s="32"/>
      <c r="CJ673" s="31"/>
      <c r="CK673" s="32"/>
      <c r="CL673" s="31"/>
      <c r="CM673" s="32"/>
      <c r="CN673" s="31"/>
      <c r="CO673" s="32"/>
      <c r="CP673" s="32"/>
      <c r="CQ673" s="32"/>
      <c r="CR673" s="32"/>
      <c r="CS673" s="32"/>
      <c r="CT673" s="32"/>
      <c r="CU673" s="32"/>
      <c r="CV673" s="32"/>
      <c r="CW673" s="32"/>
      <c r="CX673" s="32"/>
      <c r="CY673" s="32"/>
      <c r="CZ673" s="32"/>
      <c r="DA673" s="32"/>
      <c r="DB673" s="32"/>
      <c r="DC673" s="32"/>
      <c r="DD673" s="32"/>
      <c r="DE673" s="32"/>
      <c r="DF673" s="32"/>
      <c r="DG673" s="32"/>
      <c r="DH673" s="32"/>
      <c r="DI673" s="32"/>
      <c r="DJ673" s="32"/>
      <c r="DK673" s="32"/>
      <c r="DL673" s="32"/>
      <c r="DM673" s="32"/>
      <c r="DN673" s="32"/>
      <c r="DO673" s="32"/>
      <c r="DP673" s="32"/>
      <c r="DQ673" s="32"/>
      <c r="DR673" s="32"/>
      <c r="DS673" s="32"/>
      <c r="DT673" s="32"/>
      <c r="DU673" s="32"/>
      <c r="DV673" s="32"/>
      <c r="DW673" s="32"/>
      <c r="DX673" s="32"/>
      <c r="DY673" s="32"/>
      <c r="DZ673" s="32"/>
      <c r="EA673" s="32"/>
      <c r="EB673" s="32"/>
      <c r="EC673" s="31"/>
    </row>
    <row r="674"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  <c r="CF674" s="31"/>
      <c r="CG674" s="32"/>
      <c r="CH674" s="31"/>
      <c r="CI674" s="32"/>
      <c r="CJ674" s="31"/>
      <c r="CK674" s="32"/>
      <c r="CL674" s="31"/>
      <c r="CM674" s="32"/>
      <c r="CN674" s="31"/>
      <c r="CO674" s="32"/>
      <c r="CP674" s="32"/>
      <c r="CQ674" s="32"/>
      <c r="CR674" s="32"/>
      <c r="CS674" s="32"/>
      <c r="CT674" s="32"/>
      <c r="CU674" s="32"/>
      <c r="CV674" s="32"/>
      <c r="CW674" s="32"/>
      <c r="CX674" s="32"/>
      <c r="CY674" s="32"/>
      <c r="CZ674" s="32"/>
      <c r="DA674" s="32"/>
      <c r="DB674" s="32"/>
      <c r="DC674" s="32"/>
      <c r="DD674" s="32"/>
      <c r="DE674" s="32"/>
      <c r="DF674" s="32"/>
      <c r="DG674" s="32"/>
      <c r="DH674" s="32"/>
      <c r="DI674" s="32"/>
      <c r="DJ674" s="32"/>
      <c r="DK674" s="32"/>
      <c r="DL674" s="32"/>
      <c r="DM674" s="32"/>
      <c r="DN674" s="32"/>
      <c r="DO674" s="32"/>
      <c r="DP674" s="32"/>
      <c r="DQ674" s="32"/>
      <c r="DR674" s="32"/>
      <c r="DS674" s="32"/>
      <c r="DT674" s="32"/>
      <c r="DU674" s="32"/>
      <c r="DV674" s="32"/>
      <c r="DW674" s="32"/>
      <c r="DX674" s="32"/>
      <c r="DY674" s="32"/>
      <c r="DZ674" s="32"/>
      <c r="EA674" s="32"/>
      <c r="EB674" s="32"/>
      <c r="EC674" s="31"/>
    </row>
    <row r="675"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2"/>
      <c r="CH675" s="31"/>
      <c r="CI675" s="32"/>
      <c r="CJ675" s="31"/>
      <c r="CK675" s="32"/>
      <c r="CL675" s="31"/>
      <c r="CM675" s="32"/>
      <c r="CN675" s="31"/>
      <c r="CO675" s="32"/>
      <c r="CP675" s="32"/>
      <c r="CQ675" s="32"/>
      <c r="CR675" s="32"/>
      <c r="CS675" s="32"/>
      <c r="CT675" s="32"/>
      <c r="CU675" s="32"/>
      <c r="CV675" s="32"/>
      <c r="CW675" s="32"/>
      <c r="CX675" s="32"/>
      <c r="CY675" s="32"/>
      <c r="CZ675" s="32"/>
      <c r="DA675" s="32"/>
      <c r="DB675" s="32"/>
      <c r="DC675" s="32"/>
      <c r="DD675" s="32"/>
      <c r="DE675" s="32"/>
      <c r="DF675" s="32"/>
      <c r="DG675" s="32"/>
      <c r="DH675" s="32"/>
      <c r="DI675" s="32"/>
      <c r="DJ675" s="32"/>
      <c r="DK675" s="32"/>
      <c r="DL675" s="32"/>
      <c r="DM675" s="32"/>
      <c r="DN675" s="32"/>
      <c r="DO675" s="32"/>
      <c r="DP675" s="32"/>
      <c r="DQ675" s="32"/>
      <c r="DR675" s="32"/>
      <c r="DS675" s="32"/>
      <c r="DT675" s="32"/>
      <c r="DU675" s="32"/>
      <c r="DV675" s="32"/>
      <c r="DW675" s="32"/>
      <c r="DX675" s="32"/>
      <c r="DY675" s="32"/>
      <c r="DZ675" s="32"/>
      <c r="EA675" s="32"/>
      <c r="EB675" s="32"/>
      <c r="EC675" s="31"/>
    </row>
    <row r="676"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  <c r="CF676" s="31"/>
      <c r="CG676" s="32"/>
      <c r="CH676" s="31"/>
      <c r="CI676" s="32"/>
      <c r="CJ676" s="31"/>
      <c r="CK676" s="32"/>
      <c r="CL676" s="31"/>
      <c r="CM676" s="32"/>
      <c r="CN676" s="31"/>
      <c r="CO676" s="32"/>
      <c r="CP676" s="32"/>
      <c r="CQ676" s="32"/>
      <c r="CR676" s="32"/>
      <c r="CS676" s="32"/>
      <c r="CT676" s="32"/>
      <c r="CU676" s="32"/>
      <c r="CV676" s="32"/>
      <c r="CW676" s="32"/>
      <c r="CX676" s="32"/>
      <c r="CY676" s="32"/>
      <c r="CZ676" s="32"/>
      <c r="DA676" s="32"/>
      <c r="DB676" s="32"/>
      <c r="DC676" s="32"/>
      <c r="DD676" s="32"/>
      <c r="DE676" s="32"/>
      <c r="DF676" s="32"/>
      <c r="DG676" s="32"/>
      <c r="DH676" s="32"/>
      <c r="DI676" s="32"/>
      <c r="DJ676" s="32"/>
      <c r="DK676" s="32"/>
      <c r="DL676" s="32"/>
      <c r="DM676" s="32"/>
      <c r="DN676" s="32"/>
      <c r="DO676" s="32"/>
      <c r="DP676" s="32"/>
      <c r="DQ676" s="32"/>
      <c r="DR676" s="32"/>
      <c r="DS676" s="32"/>
      <c r="DT676" s="32"/>
      <c r="DU676" s="32"/>
      <c r="DV676" s="32"/>
      <c r="DW676" s="32"/>
      <c r="DX676" s="32"/>
      <c r="DY676" s="32"/>
      <c r="DZ676" s="32"/>
      <c r="EA676" s="32"/>
      <c r="EB676" s="32"/>
      <c r="EC676" s="31"/>
    </row>
    <row r="677"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2"/>
      <c r="CH677" s="31"/>
      <c r="CI677" s="32"/>
      <c r="CJ677" s="31"/>
      <c r="CK677" s="32"/>
      <c r="CL677" s="31"/>
      <c r="CM677" s="32"/>
      <c r="CN677" s="31"/>
      <c r="CO677" s="32"/>
      <c r="CP677" s="32"/>
      <c r="CQ677" s="32"/>
      <c r="CR677" s="32"/>
      <c r="CS677" s="32"/>
      <c r="CT677" s="32"/>
      <c r="CU677" s="32"/>
      <c r="CV677" s="32"/>
      <c r="CW677" s="32"/>
      <c r="CX677" s="32"/>
      <c r="CY677" s="32"/>
      <c r="CZ677" s="32"/>
      <c r="DA677" s="32"/>
      <c r="DB677" s="32"/>
      <c r="DC677" s="32"/>
      <c r="DD677" s="32"/>
      <c r="DE677" s="32"/>
      <c r="DF677" s="32"/>
      <c r="DG677" s="32"/>
      <c r="DH677" s="32"/>
      <c r="DI677" s="32"/>
      <c r="DJ677" s="32"/>
      <c r="DK677" s="32"/>
      <c r="DL677" s="32"/>
      <c r="DM677" s="32"/>
      <c r="DN677" s="32"/>
      <c r="DO677" s="32"/>
      <c r="DP677" s="32"/>
      <c r="DQ677" s="32"/>
      <c r="DR677" s="32"/>
      <c r="DS677" s="32"/>
      <c r="DT677" s="32"/>
      <c r="DU677" s="32"/>
      <c r="DV677" s="32"/>
      <c r="DW677" s="32"/>
      <c r="DX677" s="32"/>
      <c r="DY677" s="32"/>
      <c r="DZ677" s="32"/>
      <c r="EA677" s="32"/>
      <c r="EB677" s="32"/>
      <c r="EC677" s="31"/>
    </row>
    <row r="678"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  <c r="CF678" s="31"/>
      <c r="CG678" s="32"/>
      <c r="CH678" s="31"/>
      <c r="CI678" s="32"/>
      <c r="CJ678" s="31"/>
      <c r="CK678" s="32"/>
      <c r="CL678" s="31"/>
      <c r="CM678" s="32"/>
      <c r="CN678" s="31"/>
      <c r="CO678" s="32"/>
      <c r="CP678" s="32"/>
      <c r="CQ678" s="32"/>
      <c r="CR678" s="32"/>
      <c r="CS678" s="32"/>
      <c r="CT678" s="32"/>
      <c r="CU678" s="32"/>
      <c r="CV678" s="32"/>
      <c r="CW678" s="32"/>
      <c r="CX678" s="32"/>
      <c r="CY678" s="32"/>
      <c r="CZ678" s="32"/>
      <c r="DA678" s="32"/>
      <c r="DB678" s="32"/>
      <c r="DC678" s="32"/>
      <c r="DD678" s="32"/>
      <c r="DE678" s="32"/>
      <c r="DF678" s="32"/>
      <c r="DG678" s="32"/>
      <c r="DH678" s="32"/>
      <c r="DI678" s="32"/>
      <c r="DJ678" s="32"/>
      <c r="DK678" s="32"/>
      <c r="DL678" s="32"/>
      <c r="DM678" s="32"/>
      <c r="DN678" s="32"/>
      <c r="DO678" s="32"/>
      <c r="DP678" s="32"/>
      <c r="DQ678" s="32"/>
      <c r="DR678" s="32"/>
      <c r="DS678" s="32"/>
      <c r="DT678" s="32"/>
      <c r="DU678" s="32"/>
      <c r="DV678" s="32"/>
      <c r="DW678" s="32"/>
      <c r="DX678" s="32"/>
      <c r="DY678" s="32"/>
      <c r="DZ678" s="32"/>
      <c r="EA678" s="32"/>
      <c r="EB678" s="32"/>
      <c r="EC678" s="31"/>
    </row>
    <row r="679"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2"/>
      <c r="CH679" s="31"/>
      <c r="CI679" s="32"/>
      <c r="CJ679" s="31"/>
      <c r="CK679" s="32"/>
      <c r="CL679" s="31"/>
      <c r="CM679" s="32"/>
      <c r="CN679" s="31"/>
      <c r="CO679" s="32"/>
      <c r="CP679" s="32"/>
      <c r="CQ679" s="32"/>
      <c r="CR679" s="32"/>
      <c r="CS679" s="32"/>
      <c r="CT679" s="32"/>
      <c r="CU679" s="32"/>
      <c r="CV679" s="32"/>
      <c r="CW679" s="32"/>
      <c r="CX679" s="32"/>
      <c r="CY679" s="32"/>
      <c r="CZ679" s="32"/>
      <c r="DA679" s="32"/>
      <c r="DB679" s="32"/>
      <c r="DC679" s="32"/>
      <c r="DD679" s="32"/>
      <c r="DE679" s="32"/>
      <c r="DF679" s="32"/>
      <c r="DG679" s="32"/>
      <c r="DH679" s="32"/>
      <c r="DI679" s="32"/>
      <c r="DJ679" s="32"/>
      <c r="DK679" s="32"/>
      <c r="DL679" s="32"/>
      <c r="DM679" s="32"/>
      <c r="DN679" s="32"/>
      <c r="DO679" s="32"/>
      <c r="DP679" s="32"/>
      <c r="DQ679" s="32"/>
      <c r="DR679" s="32"/>
      <c r="DS679" s="32"/>
      <c r="DT679" s="32"/>
      <c r="DU679" s="32"/>
      <c r="DV679" s="32"/>
      <c r="DW679" s="32"/>
      <c r="DX679" s="32"/>
      <c r="DY679" s="32"/>
      <c r="DZ679" s="32"/>
      <c r="EA679" s="32"/>
      <c r="EB679" s="32"/>
      <c r="EC679" s="31"/>
    </row>
    <row r="680"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  <c r="CF680" s="31"/>
      <c r="CG680" s="32"/>
      <c r="CH680" s="31"/>
      <c r="CI680" s="32"/>
      <c r="CJ680" s="31"/>
      <c r="CK680" s="32"/>
      <c r="CL680" s="31"/>
      <c r="CM680" s="32"/>
      <c r="CN680" s="31"/>
      <c r="CO680" s="32"/>
      <c r="CP680" s="32"/>
      <c r="CQ680" s="32"/>
      <c r="CR680" s="32"/>
      <c r="CS680" s="32"/>
      <c r="CT680" s="32"/>
      <c r="CU680" s="32"/>
      <c r="CV680" s="32"/>
      <c r="CW680" s="32"/>
      <c r="CX680" s="32"/>
      <c r="CY680" s="32"/>
      <c r="CZ680" s="32"/>
      <c r="DA680" s="32"/>
      <c r="DB680" s="32"/>
      <c r="DC680" s="32"/>
      <c r="DD680" s="32"/>
      <c r="DE680" s="32"/>
      <c r="DF680" s="32"/>
      <c r="DG680" s="32"/>
      <c r="DH680" s="32"/>
      <c r="DI680" s="32"/>
      <c r="DJ680" s="32"/>
      <c r="DK680" s="32"/>
      <c r="DL680" s="32"/>
      <c r="DM680" s="32"/>
      <c r="DN680" s="32"/>
      <c r="DO680" s="32"/>
      <c r="DP680" s="32"/>
      <c r="DQ680" s="32"/>
      <c r="DR680" s="32"/>
      <c r="DS680" s="32"/>
      <c r="DT680" s="32"/>
      <c r="DU680" s="32"/>
      <c r="DV680" s="32"/>
      <c r="DW680" s="32"/>
      <c r="DX680" s="32"/>
      <c r="DY680" s="32"/>
      <c r="DZ680" s="32"/>
      <c r="EA680" s="32"/>
      <c r="EB680" s="32"/>
      <c r="EC680" s="31"/>
    </row>
    <row r="681"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2"/>
      <c r="CH681" s="31"/>
      <c r="CI681" s="32"/>
      <c r="CJ681" s="31"/>
      <c r="CK681" s="32"/>
      <c r="CL681" s="31"/>
      <c r="CM681" s="32"/>
      <c r="CN681" s="31"/>
      <c r="CO681" s="32"/>
      <c r="CP681" s="32"/>
      <c r="CQ681" s="32"/>
      <c r="CR681" s="32"/>
      <c r="CS681" s="32"/>
      <c r="CT681" s="32"/>
      <c r="CU681" s="32"/>
      <c r="CV681" s="32"/>
      <c r="CW681" s="32"/>
      <c r="CX681" s="32"/>
      <c r="CY681" s="32"/>
      <c r="CZ681" s="32"/>
      <c r="DA681" s="32"/>
      <c r="DB681" s="32"/>
      <c r="DC681" s="32"/>
      <c r="DD681" s="32"/>
      <c r="DE681" s="32"/>
      <c r="DF681" s="32"/>
      <c r="DG681" s="32"/>
      <c r="DH681" s="32"/>
      <c r="DI681" s="32"/>
      <c r="DJ681" s="32"/>
      <c r="DK681" s="32"/>
      <c r="DL681" s="32"/>
      <c r="DM681" s="32"/>
      <c r="DN681" s="32"/>
      <c r="DO681" s="32"/>
      <c r="DP681" s="32"/>
      <c r="DQ681" s="32"/>
      <c r="DR681" s="32"/>
      <c r="DS681" s="32"/>
      <c r="DT681" s="32"/>
      <c r="DU681" s="32"/>
      <c r="DV681" s="32"/>
      <c r="DW681" s="32"/>
      <c r="DX681" s="32"/>
      <c r="DY681" s="32"/>
      <c r="DZ681" s="32"/>
      <c r="EA681" s="32"/>
      <c r="EB681" s="32"/>
      <c r="EC681" s="31"/>
    </row>
    <row r="682"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  <c r="CF682" s="31"/>
      <c r="CG682" s="32"/>
      <c r="CH682" s="31"/>
      <c r="CI682" s="32"/>
      <c r="CJ682" s="31"/>
      <c r="CK682" s="32"/>
      <c r="CL682" s="31"/>
      <c r="CM682" s="32"/>
      <c r="CN682" s="31"/>
      <c r="CO682" s="32"/>
      <c r="CP682" s="32"/>
      <c r="CQ682" s="32"/>
      <c r="CR682" s="32"/>
      <c r="CS682" s="32"/>
      <c r="CT682" s="32"/>
      <c r="CU682" s="32"/>
      <c r="CV682" s="32"/>
      <c r="CW682" s="32"/>
      <c r="CX682" s="32"/>
      <c r="CY682" s="32"/>
      <c r="CZ682" s="32"/>
      <c r="DA682" s="32"/>
      <c r="DB682" s="32"/>
      <c r="DC682" s="32"/>
      <c r="DD682" s="32"/>
      <c r="DE682" s="32"/>
      <c r="DF682" s="32"/>
      <c r="DG682" s="32"/>
      <c r="DH682" s="32"/>
      <c r="DI682" s="32"/>
      <c r="DJ682" s="32"/>
      <c r="DK682" s="32"/>
      <c r="DL682" s="32"/>
      <c r="DM682" s="32"/>
      <c r="DN682" s="32"/>
      <c r="DO682" s="32"/>
      <c r="DP682" s="32"/>
      <c r="DQ682" s="32"/>
      <c r="DR682" s="32"/>
      <c r="DS682" s="32"/>
      <c r="DT682" s="32"/>
      <c r="DU682" s="32"/>
      <c r="DV682" s="32"/>
      <c r="DW682" s="32"/>
      <c r="DX682" s="32"/>
      <c r="DY682" s="32"/>
      <c r="DZ682" s="32"/>
      <c r="EA682" s="32"/>
      <c r="EB682" s="32"/>
      <c r="EC682" s="31"/>
    </row>
    <row r="683"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2"/>
      <c r="CH683" s="31"/>
      <c r="CI683" s="32"/>
      <c r="CJ683" s="31"/>
      <c r="CK683" s="32"/>
      <c r="CL683" s="31"/>
      <c r="CM683" s="32"/>
      <c r="CN683" s="31"/>
      <c r="CO683" s="32"/>
      <c r="CP683" s="32"/>
      <c r="CQ683" s="32"/>
      <c r="CR683" s="32"/>
      <c r="CS683" s="32"/>
      <c r="CT683" s="32"/>
      <c r="CU683" s="32"/>
      <c r="CV683" s="32"/>
      <c r="CW683" s="32"/>
      <c r="CX683" s="32"/>
      <c r="CY683" s="32"/>
      <c r="CZ683" s="32"/>
      <c r="DA683" s="32"/>
      <c r="DB683" s="32"/>
      <c r="DC683" s="32"/>
      <c r="DD683" s="32"/>
      <c r="DE683" s="32"/>
      <c r="DF683" s="32"/>
      <c r="DG683" s="32"/>
      <c r="DH683" s="32"/>
      <c r="DI683" s="32"/>
      <c r="DJ683" s="32"/>
      <c r="DK683" s="32"/>
      <c r="DL683" s="32"/>
      <c r="DM683" s="32"/>
      <c r="DN683" s="32"/>
      <c r="DO683" s="32"/>
      <c r="DP683" s="32"/>
      <c r="DQ683" s="32"/>
      <c r="DR683" s="32"/>
      <c r="DS683" s="32"/>
      <c r="DT683" s="32"/>
      <c r="DU683" s="32"/>
      <c r="DV683" s="32"/>
      <c r="DW683" s="32"/>
      <c r="DX683" s="32"/>
      <c r="DY683" s="32"/>
      <c r="DZ683" s="32"/>
      <c r="EA683" s="32"/>
      <c r="EB683" s="32"/>
      <c r="EC683" s="31"/>
    </row>
    <row r="684"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  <c r="CF684" s="31"/>
      <c r="CG684" s="32"/>
      <c r="CH684" s="31"/>
      <c r="CI684" s="32"/>
      <c r="CJ684" s="31"/>
      <c r="CK684" s="32"/>
      <c r="CL684" s="31"/>
      <c r="CM684" s="32"/>
      <c r="CN684" s="31"/>
      <c r="CO684" s="32"/>
      <c r="CP684" s="32"/>
      <c r="CQ684" s="32"/>
      <c r="CR684" s="32"/>
      <c r="CS684" s="32"/>
      <c r="CT684" s="32"/>
      <c r="CU684" s="32"/>
      <c r="CV684" s="32"/>
      <c r="CW684" s="32"/>
      <c r="CX684" s="32"/>
      <c r="CY684" s="32"/>
      <c r="CZ684" s="32"/>
      <c r="DA684" s="32"/>
      <c r="DB684" s="32"/>
      <c r="DC684" s="32"/>
      <c r="DD684" s="32"/>
      <c r="DE684" s="32"/>
      <c r="DF684" s="32"/>
      <c r="DG684" s="32"/>
      <c r="DH684" s="32"/>
      <c r="DI684" s="32"/>
      <c r="DJ684" s="32"/>
      <c r="DK684" s="32"/>
      <c r="DL684" s="32"/>
      <c r="DM684" s="32"/>
      <c r="DN684" s="32"/>
      <c r="DO684" s="32"/>
      <c r="DP684" s="32"/>
      <c r="DQ684" s="32"/>
      <c r="DR684" s="32"/>
      <c r="DS684" s="32"/>
      <c r="DT684" s="32"/>
      <c r="DU684" s="32"/>
      <c r="DV684" s="32"/>
      <c r="DW684" s="32"/>
      <c r="DX684" s="32"/>
      <c r="DY684" s="32"/>
      <c r="DZ684" s="32"/>
      <c r="EA684" s="32"/>
      <c r="EB684" s="32"/>
      <c r="EC684" s="31"/>
    </row>
    <row r="685"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2"/>
      <c r="CH685" s="31"/>
      <c r="CI685" s="32"/>
      <c r="CJ685" s="31"/>
      <c r="CK685" s="32"/>
      <c r="CL685" s="31"/>
      <c r="CM685" s="32"/>
      <c r="CN685" s="31"/>
      <c r="CO685" s="32"/>
      <c r="CP685" s="32"/>
      <c r="CQ685" s="32"/>
      <c r="CR685" s="32"/>
      <c r="CS685" s="32"/>
      <c r="CT685" s="32"/>
      <c r="CU685" s="32"/>
      <c r="CV685" s="32"/>
      <c r="CW685" s="32"/>
      <c r="CX685" s="32"/>
      <c r="CY685" s="32"/>
      <c r="CZ685" s="32"/>
      <c r="DA685" s="32"/>
      <c r="DB685" s="32"/>
      <c r="DC685" s="32"/>
      <c r="DD685" s="32"/>
      <c r="DE685" s="32"/>
      <c r="DF685" s="32"/>
      <c r="DG685" s="32"/>
      <c r="DH685" s="32"/>
      <c r="DI685" s="32"/>
      <c r="DJ685" s="32"/>
      <c r="DK685" s="32"/>
      <c r="DL685" s="32"/>
      <c r="DM685" s="32"/>
      <c r="DN685" s="32"/>
      <c r="DO685" s="32"/>
      <c r="DP685" s="32"/>
      <c r="DQ685" s="32"/>
      <c r="DR685" s="32"/>
      <c r="DS685" s="32"/>
      <c r="DT685" s="32"/>
      <c r="DU685" s="32"/>
      <c r="DV685" s="32"/>
      <c r="DW685" s="32"/>
      <c r="DX685" s="32"/>
      <c r="DY685" s="32"/>
      <c r="DZ685" s="32"/>
      <c r="EA685" s="32"/>
      <c r="EB685" s="32"/>
      <c r="EC685" s="31"/>
    </row>
    <row r="686"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  <c r="CF686" s="31"/>
      <c r="CG686" s="32"/>
      <c r="CH686" s="31"/>
      <c r="CI686" s="32"/>
      <c r="CJ686" s="31"/>
      <c r="CK686" s="32"/>
      <c r="CL686" s="31"/>
      <c r="CM686" s="32"/>
      <c r="CN686" s="31"/>
      <c r="CO686" s="32"/>
      <c r="CP686" s="32"/>
      <c r="CQ686" s="32"/>
      <c r="CR686" s="32"/>
      <c r="CS686" s="32"/>
      <c r="CT686" s="32"/>
      <c r="CU686" s="32"/>
      <c r="CV686" s="32"/>
      <c r="CW686" s="32"/>
      <c r="CX686" s="32"/>
      <c r="CY686" s="32"/>
      <c r="CZ686" s="32"/>
      <c r="DA686" s="32"/>
      <c r="DB686" s="32"/>
      <c r="DC686" s="32"/>
      <c r="DD686" s="32"/>
      <c r="DE686" s="32"/>
      <c r="DF686" s="32"/>
      <c r="DG686" s="32"/>
      <c r="DH686" s="32"/>
      <c r="DI686" s="32"/>
      <c r="DJ686" s="32"/>
      <c r="DK686" s="32"/>
      <c r="DL686" s="32"/>
      <c r="DM686" s="32"/>
      <c r="DN686" s="32"/>
      <c r="DO686" s="32"/>
      <c r="DP686" s="32"/>
      <c r="DQ686" s="32"/>
      <c r="DR686" s="32"/>
      <c r="DS686" s="32"/>
      <c r="DT686" s="32"/>
      <c r="DU686" s="32"/>
      <c r="DV686" s="32"/>
      <c r="DW686" s="32"/>
      <c r="DX686" s="32"/>
      <c r="DY686" s="32"/>
      <c r="DZ686" s="32"/>
      <c r="EA686" s="32"/>
      <c r="EB686" s="32"/>
      <c r="EC686" s="31"/>
    </row>
    <row r="687"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2"/>
      <c r="CH687" s="31"/>
      <c r="CI687" s="32"/>
      <c r="CJ687" s="31"/>
      <c r="CK687" s="32"/>
      <c r="CL687" s="31"/>
      <c r="CM687" s="32"/>
      <c r="CN687" s="31"/>
      <c r="CO687" s="32"/>
      <c r="CP687" s="32"/>
      <c r="CQ687" s="32"/>
      <c r="CR687" s="32"/>
      <c r="CS687" s="32"/>
      <c r="CT687" s="32"/>
      <c r="CU687" s="32"/>
      <c r="CV687" s="32"/>
      <c r="CW687" s="32"/>
      <c r="CX687" s="32"/>
      <c r="CY687" s="32"/>
      <c r="CZ687" s="32"/>
      <c r="DA687" s="32"/>
      <c r="DB687" s="32"/>
      <c r="DC687" s="32"/>
      <c r="DD687" s="32"/>
      <c r="DE687" s="32"/>
      <c r="DF687" s="32"/>
      <c r="DG687" s="32"/>
      <c r="DH687" s="32"/>
      <c r="DI687" s="32"/>
      <c r="DJ687" s="32"/>
      <c r="DK687" s="32"/>
      <c r="DL687" s="32"/>
      <c r="DM687" s="32"/>
      <c r="DN687" s="32"/>
      <c r="DO687" s="32"/>
      <c r="DP687" s="32"/>
      <c r="DQ687" s="32"/>
      <c r="DR687" s="32"/>
      <c r="DS687" s="32"/>
      <c r="DT687" s="32"/>
      <c r="DU687" s="32"/>
      <c r="DV687" s="32"/>
      <c r="DW687" s="32"/>
      <c r="DX687" s="32"/>
      <c r="DY687" s="32"/>
      <c r="DZ687" s="32"/>
      <c r="EA687" s="32"/>
      <c r="EB687" s="32"/>
      <c r="EC687" s="31"/>
    </row>
    <row r="688"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  <c r="CF688" s="31"/>
      <c r="CG688" s="32"/>
      <c r="CH688" s="31"/>
      <c r="CI688" s="32"/>
      <c r="CJ688" s="31"/>
      <c r="CK688" s="32"/>
      <c r="CL688" s="31"/>
      <c r="CM688" s="32"/>
      <c r="CN688" s="31"/>
      <c r="CO688" s="32"/>
      <c r="CP688" s="32"/>
      <c r="CQ688" s="32"/>
      <c r="CR688" s="32"/>
      <c r="CS688" s="32"/>
      <c r="CT688" s="32"/>
      <c r="CU688" s="32"/>
      <c r="CV688" s="32"/>
      <c r="CW688" s="32"/>
      <c r="CX688" s="32"/>
      <c r="CY688" s="32"/>
      <c r="CZ688" s="32"/>
      <c r="DA688" s="32"/>
      <c r="DB688" s="32"/>
      <c r="DC688" s="32"/>
      <c r="DD688" s="32"/>
      <c r="DE688" s="32"/>
      <c r="DF688" s="32"/>
      <c r="DG688" s="32"/>
      <c r="DH688" s="32"/>
      <c r="DI688" s="32"/>
      <c r="DJ688" s="32"/>
      <c r="DK688" s="32"/>
      <c r="DL688" s="32"/>
      <c r="DM688" s="32"/>
      <c r="DN688" s="32"/>
      <c r="DO688" s="32"/>
      <c r="DP688" s="32"/>
      <c r="DQ688" s="32"/>
      <c r="DR688" s="32"/>
      <c r="DS688" s="32"/>
      <c r="DT688" s="32"/>
      <c r="DU688" s="32"/>
      <c r="DV688" s="32"/>
      <c r="DW688" s="32"/>
      <c r="DX688" s="32"/>
      <c r="DY688" s="32"/>
      <c r="DZ688" s="32"/>
      <c r="EA688" s="32"/>
      <c r="EB688" s="32"/>
      <c r="EC688" s="31"/>
    </row>
    <row r="689"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  <c r="CF689" s="31"/>
      <c r="CG689" s="32"/>
      <c r="CH689" s="31"/>
      <c r="CI689" s="32"/>
      <c r="CJ689" s="31"/>
      <c r="CK689" s="32"/>
      <c r="CL689" s="31"/>
      <c r="CM689" s="32"/>
      <c r="CN689" s="31"/>
      <c r="CO689" s="32"/>
      <c r="CP689" s="32"/>
      <c r="CQ689" s="32"/>
      <c r="CR689" s="32"/>
      <c r="CS689" s="32"/>
      <c r="CT689" s="32"/>
      <c r="CU689" s="32"/>
      <c r="CV689" s="32"/>
      <c r="CW689" s="32"/>
      <c r="CX689" s="32"/>
      <c r="CY689" s="32"/>
      <c r="CZ689" s="32"/>
      <c r="DA689" s="32"/>
      <c r="DB689" s="32"/>
      <c r="DC689" s="32"/>
      <c r="DD689" s="32"/>
      <c r="DE689" s="32"/>
      <c r="DF689" s="32"/>
      <c r="DG689" s="32"/>
      <c r="DH689" s="32"/>
      <c r="DI689" s="32"/>
      <c r="DJ689" s="32"/>
      <c r="DK689" s="32"/>
      <c r="DL689" s="32"/>
      <c r="DM689" s="32"/>
      <c r="DN689" s="32"/>
      <c r="DO689" s="32"/>
      <c r="DP689" s="32"/>
      <c r="DQ689" s="32"/>
      <c r="DR689" s="32"/>
      <c r="DS689" s="32"/>
      <c r="DT689" s="32"/>
      <c r="DU689" s="32"/>
      <c r="DV689" s="32"/>
      <c r="DW689" s="32"/>
      <c r="DX689" s="32"/>
      <c r="DY689" s="32"/>
      <c r="DZ689" s="32"/>
      <c r="EA689" s="32"/>
      <c r="EB689" s="32"/>
      <c r="EC689" s="31"/>
    </row>
    <row r="690"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  <c r="CF690" s="31"/>
      <c r="CG690" s="32"/>
      <c r="CH690" s="31"/>
      <c r="CI690" s="32"/>
      <c r="CJ690" s="31"/>
      <c r="CK690" s="32"/>
      <c r="CL690" s="31"/>
      <c r="CM690" s="32"/>
      <c r="CN690" s="31"/>
      <c r="CO690" s="32"/>
      <c r="CP690" s="32"/>
      <c r="CQ690" s="32"/>
      <c r="CR690" s="32"/>
      <c r="CS690" s="32"/>
      <c r="CT690" s="32"/>
      <c r="CU690" s="32"/>
      <c r="CV690" s="32"/>
      <c r="CW690" s="32"/>
      <c r="CX690" s="32"/>
      <c r="CY690" s="32"/>
      <c r="CZ690" s="32"/>
      <c r="DA690" s="32"/>
      <c r="DB690" s="32"/>
      <c r="DC690" s="32"/>
      <c r="DD690" s="32"/>
      <c r="DE690" s="32"/>
      <c r="DF690" s="32"/>
      <c r="DG690" s="32"/>
      <c r="DH690" s="32"/>
      <c r="DI690" s="32"/>
      <c r="DJ690" s="32"/>
      <c r="DK690" s="32"/>
      <c r="DL690" s="32"/>
      <c r="DM690" s="32"/>
      <c r="DN690" s="32"/>
      <c r="DO690" s="32"/>
      <c r="DP690" s="32"/>
      <c r="DQ690" s="32"/>
      <c r="DR690" s="32"/>
      <c r="DS690" s="32"/>
      <c r="DT690" s="32"/>
      <c r="DU690" s="32"/>
      <c r="DV690" s="32"/>
      <c r="DW690" s="32"/>
      <c r="DX690" s="32"/>
      <c r="DY690" s="32"/>
      <c r="DZ690" s="32"/>
      <c r="EA690" s="32"/>
      <c r="EB690" s="32"/>
      <c r="EC690" s="31"/>
    </row>
    <row r="691"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  <c r="CF691" s="31"/>
      <c r="CG691" s="32"/>
      <c r="CH691" s="31"/>
      <c r="CI691" s="32"/>
      <c r="CJ691" s="31"/>
      <c r="CK691" s="32"/>
      <c r="CL691" s="31"/>
      <c r="CM691" s="32"/>
      <c r="CN691" s="31"/>
      <c r="CO691" s="32"/>
      <c r="CP691" s="32"/>
      <c r="CQ691" s="32"/>
      <c r="CR691" s="32"/>
      <c r="CS691" s="32"/>
      <c r="CT691" s="32"/>
      <c r="CU691" s="32"/>
      <c r="CV691" s="32"/>
      <c r="CW691" s="32"/>
      <c r="CX691" s="32"/>
      <c r="CY691" s="32"/>
      <c r="CZ691" s="32"/>
      <c r="DA691" s="32"/>
      <c r="DB691" s="32"/>
      <c r="DC691" s="32"/>
      <c r="DD691" s="32"/>
      <c r="DE691" s="32"/>
      <c r="DF691" s="32"/>
      <c r="DG691" s="32"/>
      <c r="DH691" s="32"/>
      <c r="DI691" s="32"/>
      <c r="DJ691" s="32"/>
      <c r="DK691" s="32"/>
      <c r="DL691" s="32"/>
      <c r="DM691" s="32"/>
      <c r="DN691" s="32"/>
      <c r="DO691" s="32"/>
      <c r="DP691" s="32"/>
      <c r="DQ691" s="32"/>
      <c r="DR691" s="32"/>
      <c r="DS691" s="32"/>
      <c r="DT691" s="32"/>
      <c r="DU691" s="32"/>
      <c r="DV691" s="32"/>
      <c r="DW691" s="32"/>
      <c r="DX691" s="32"/>
      <c r="DY691" s="32"/>
      <c r="DZ691" s="32"/>
      <c r="EA691" s="32"/>
      <c r="EB691" s="32"/>
      <c r="EC691" s="31"/>
    </row>
    <row r="692"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  <c r="CF692" s="31"/>
      <c r="CG692" s="32"/>
      <c r="CH692" s="31"/>
      <c r="CI692" s="32"/>
      <c r="CJ692" s="31"/>
      <c r="CK692" s="32"/>
      <c r="CL692" s="31"/>
      <c r="CM692" s="32"/>
      <c r="CN692" s="31"/>
      <c r="CO692" s="32"/>
      <c r="CP692" s="32"/>
      <c r="CQ692" s="32"/>
      <c r="CR692" s="32"/>
      <c r="CS692" s="32"/>
      <c r="CT692" s="32"/>
      <c r="CU692" s="32"/>
      <c r="CV692" s="32"/>
      <c r="CW692" s="32"/>
      <c r="CX692" s="32"/>
      <c r="CY692" s="32"/>
      <c r="CZ692" s="32"/>
      <c r="DA692" s="32"/>
      <c r="DB692" s="32"/>
      <c r="DC692" s="32"/>
      <c r="DD692" s="32"/>
      <c r="DE692" s="32"/>
      <c r="DF692" s="32"/>
      <c r="DG692" s="32"/>
      <c r="DH692" s="32"/>
      <c r="DI692" s="32"/>
      <c r="DJ692" s="32"/>
      <c r="DK692" s="32"/>
      <c r="DL692" s="32"/>
      <c r="DM692" s="32"/>
      <c r="DN692" s="32"/>
      <c r="DO692" s="32"/>
      <c r="DP692" s="32"/>
      <c r="DQ692" s="32"/>
      <c r="DR692" s="32"/>
      <c r="DS692" s="32"/>
      <c r="DT692" s="32"/>
      <c r="DU692" s="32"/>
      <c r="DV692" s="32"/>
      <c r="DW692" s="32"/>
      <c r="DX692" s="32"/>
      <c r="DY692" s="32"/>
      <c r="DZ692" s="32"/>
      <c r="EA692" s="32"/>
      <c r="EB692" s="32"/>
      <c r="EC692" s="31"/>
    </row>
    <row r="693"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  <c r="CF693" s="31"/>
      <c r="CG693" s="32"/>
      <c r="CH693" s="31"/>
      <c r="CI693" s="32"/>
      <c r="CJ693" s="31"/>
      <c r="CK693" s="32"/>
      <c r="CL693" s="31"/>
      <c r="CM693" s="32"/>
      <c r="CN693" s="31"/>
      <c r="CO693" s="32"/>
      <c r="CP693" s="32"/>
      <c r="CQ693" s="32"/>
      <c r="CR693" s="32"/>
      <c r="CS693" s="32"/>
      <c r="CT693" s="32"/>
      <c r="CU693" s="32"/>
      <c r="CV693" s="32"/>
      <c r="CW693" s="32"/>
      <c r="CX693" s="32"/>
      <c r="CY693" s="32"/>
      <c r="CZ693" s="32"/>
      <c r="DA693" s="32"/>
      <c r="DB693" s="32"/>
      <c r="DC693" s="32"/>
      <c r="DD693" s="32"/>
      <c r="DE693" s="32"/>
      <c r="DF693" s="32"/>
      <c r="DG693" s="32"/>
      <c r="DH693" s="32"/>
      <c r="DI693" s="32"/>
      <c r="DJ693" s="32"/>
      <c r="DK693" s="32"/>
      <c r="DL693" s="32"/>
      <c r="DM693" s="32"/>
      <c r="DN693" s="32"/>
      <c r="DO693" s="32"/>
      <c r="DP693" s="32"/>
      <c r="DQ693" s="32"/>
      <c r="DR693" s="32"/>
      <c r="DS693" s="32"/>
      <c r="DT693" s="32"/>
      <c r="DU693" s="32"/>
      <c r="DV693" s="32"/>
      <c r="DW693" s="32"/>
      <c r="DX693" s="32"/>
      <c r="DY693" s="32"/>
      <c r="DZ693" s="32"/>
      <c r="EA693" s="32"/>
      <c r="EB693" s="32"/>
      <c r="EC693" s="31"/>
    </row>
    <row r="694"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  <c r="CF694" s="31"/>
      <c r="CG694" s="32"/>
      <c r="CH694" s="31"/>
      <c r="CI694" s="32"/>
      <c r="CJ694" s="31"/>
      <c r="CK694" s="32"/>
      <c r="CL694" s="31"/>
      <c r="CM694" s="32"/>
      <c r="CN694" s="31"/>
      <c r="CO694" s="32"/>
      <c r="CP694" s="32"/>
      <c r="CQ694" s="32"/>
      <c r="CR694" s="32"/>
      <c r="CS694" s="32"/>
      <c r="CT694" s="32"/>
      <c r="CU694" s="32"/>
      <c r="CV694" s="32"/>
      <c r="CW694" s="32"/>
      <c r="CX694" s="32"/>
      <c r="CY694" s="32"/>
      <c r="CZ694" s="32"/>
      <c r="DA694" s="32"/>
      <c r="DB694" s="32"/>
      <c r="DC694" s="32"/>
      <c r="DD694" s="32"/>
      <c r="DE694" s="32"/>
      <c r="DF694" s="32"/>
      <c r="DG694" s="32"/>
      <c r="DH694" s="32"/>
      <c r="DI694" s="32"/>
      <c r="DJ694" s="32"/>
      <c r="DK694" s="32"/>
      <c r="DL694" s="32"/>
      <c r="DM694" s="32"/>
      <c r="DN694" s="32"/>
      <c r="DO694" s="32"/>
      <c r="DP694" s="32"/>
      <c r="DQ694" s="32"/>
      <c r="DR694" s="32"/>
      <c r="DS694" s="32"/>
      <c r="DT694" s="32"/>
      <c r="DU694" s="32"/>
      <c r="DV694" s="32"/>
      <c r="DW694" s="32"/>
      <c r="DX694" s="32"/>
      <c r="DY694" s="32"/>
      <c r="DZ694" s="32"/>
      <c r="EA694" s="32"/>
      <c r="EB694" s="32"/>
      <c r="EC694" s="31"/>
    </row>
    <row r="695"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2"/>
      <c r="CH695" s="31"/>
      <c r="CI695" s="32"/>
      <c r="CJ695" s="31"/>
      <c r="CK695" s="32"/>
      <c r="CL695" s="31"/>
      <c r="CM695" s="32"/>
      <c r="CN695" s="31"/>
      <c r="CO695" s="32"/>
      <c r="CP695" s="32"/>
      <c r="CQ695" s="32"/>
      <c r="CR695" s="32"/>
      <c r="CS695" s="32"/>
      <c r="CT695" s="32"/>
      <c r="CU695" s="32"/>
      <c r="CV695" s="32"/>
      <c r="CW695" s="32"/>
      <c r="CX695" s="32"/>
      <c r="CY695" s="32"/>
      <c r="CZ695" s="32"/>
      <c r="DA695" s="32"/>
      <c r="DB695" s="32"/>
      <c r="DC695" s="32"/>
      <c r="DD695" s="32"/>
      <c r="DE695" s="32"/>
      <c r="DF695" s="32"/>
      <c r="DG695" s="32"/>
      <c r="DH695" s="32"/>
      <c r="DI695" s="32"/>
      <c r="DJ695" s="32"/>
      <c r="DK695" s="32"/>
      <c r="DL695" s="32"/>
      <c r="DM695" s="32"/>
      <c r="DN695" s="32"/>
      <c r="DO695" s="32"/>
      <c r="DP695" s="32"/>
      <c r="DQ695" s="32"/>
      <c r="DR695" s="32"/>
      <c r="DS695" s="32"/>
      <c r="DT695" s="32"/>
      <c r="DU695" s="32"/>
      <c r="DV695" s="32"/>
      <c r="DW695" s="32"/>
      <c r="DX695" s="32"/>
      <c r="DY695" s="32"/>
      <c r="DZ695" s="32"/>
      <c r="EA695" s="32"/>
      <c r="EB695" s="32"/>
      <c r="EC695" s="31"/>
    </row>
    <row r="696"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2"/>
      <c r="CH696" s="31"/>
      <c r="CI696" s="32"/>
      <c r="CJ696" s="31"/>
      <c r="CK696" s="32"/>
      <c r="CL696" s="31"/>
      <c r="CM696" s="32"/>
      <c r="CN696" s="31"/>
      <c r="CO696" s="32"/>
      <c r="CP696" s="32"/>
      <c r="CQ696" s="32"/>
      <c r="CR696" s="32"/>
      <c r="CS696" s="32"/>
      <c r="CT696" s="32"/>
      <c r="CU696" s="32"/>
      <c r="CV696" s="32"/>
      <c r="CW696" s="32"/>
      <c r="CX696" s="32"/>
      <c r="CY696" s="32"/>
      <c r="CZ696" s="32"/>
      <c r="DA696" s="32"/>
      <c r="DB696" s="32"/>
      <c r="DC696" s="32"/>
      <c r="DD696" s="32"/>
      <c r="DE696" s="32"/>
      <c r="DF696" s="32"/>
      <c r="DG696" s="32"/>
      <c r="DH696" s="32"/>
      <c r="DI696" s="32"/>
      <c r="DJ696" s="32"/>
      <c r="DK696" s="32"/>
      <c r="DL696" s="32"/>
      <c r="DM696" s="32"/>
      <c r="DN696" s="32"/>
      <c r="DO696" s="32"/>
      <c r="DP696" s="32"/>
      <c r="DQ696" s="32"/>
      <c r="DR696" s="32"/>
      <c r="DS696" s="32"/>
      <c r="DT696" s="32"/>
      <c r="DU696" s="32"/>
      <c r="DV696" s="32"/>
      <c r="DW696" s="32"/>
      <c r="DX696" s="32"/>
      <c r="DY696" s="32"/>
      <c r="DZ696" s="32"/>
      <c r="EA696" s="32"/>
      <c r="EB696" s="32"/>
      <c r="EC696" s="31"/>
    </row>
    <row r="697"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2"/>
      <c r="CH697" s="31"/>
      <c r="CI697" s="32"/>
      <c r="CJ697" s="31"/>
      <c r="CK697" s="32"/>
      <c r="CL697" s="31"/>
      <c r="CM697" s="32"/>
      <c r="CN697" s="31"/>
      <c r="CO697" s="32"/>
      <c r="CP697" s="32"/>
      <c r="CQ697" s="32"/>
      <c r="CR697" s="32"/>
      <c r="CS697" s="32"/>
      <c r="CT697" s="32"/>
      <c r="CU697" s="32"/>
      <c r="CV697" s="32"/>
      <c r="CW697" s="32"/>
      <c r="CX697" s="32"/>
      <c r="CY697" s="32"/>
      <c r="CZ697" s="32"/>
      <c r="DA697" s="32"/>
      <c r="DB697" s="32"/>
      <c r="DC697" s="32"/>
      <c r="DD697" s="32"/>
      <c r="DE697" s="32"/>
      <c r="DF697" s="32"/>
      <c r="DG697" s="32"/>
      <c r="DH697" s="32"/>
      <c r="DI697" s="32"/>
      <c r="DJ697" s="32"/>
      <c r="DK697" s="32"/>
      <c r="DL697" s="32"/>
      <c r="DM697" s="32"/>
      <c r="DN697" s="32"/>
      <c r="DO697" s="32"/>
      <c r="DP697" s="32"/>
      <c r="DQ697" s="32"/>
      <c r="DR697" s="32"/>
      <c r="DS697" s="32"/>
      <c r="DT697" s="32"/>
      <c r="DU697" s="32"/>
      <c r="DV697" s="32"/>
      <c r="DW697" s="32"/>
      <c r="DX697" s="32"/>
      <c r="DY697" s="32"/>
      <c r="DZ697" s="32"/>
      <c r="EA697" s="32"/>
      <c r="EB697" s="32"/>
      <c r="EC697" s="31"/>
    </row>
    <row r="698"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  <c r="CF698" s="31"/>
      <c r="CG698" s="32"/>
      <c r="CH698" s="31"/>
      <c r="CI698" s="32"/>
      <c r="CJ698" s="31"/>
      <c r="CK698" s="32"/>
      <c r="CL698" s="31"/>
      <c r="CM698" s="32"/>
      <c r="CN698" s="31"/>
      <c r="CO698" s="32"/>
      <c r="CP698" s="32"/>
      <c r="CQ698" s="32"/>
      <c r="CR698" s="32"/>
      <c r="CS698" s="32"/>
      <c r="CT698" s="32"/>
      <c r="CU698" s="32"/>
      <c r="CV698" s="32"/>
      <c r="CW698" s="32"/>
      <c r="CX698" s="32"/>
      <c r="CY698" s="32"/>
      <c r="CZ698" s="32"/>
      <c r="DA698" s="32"/>
      <c r="DB698" s="32"/>
      <c r="DC698" s="32"/>
      <c r="DD698" s="32"/>
      <c r="DE698" s="32"/>
      <c r="DF698" s="32"/>
      <c r="DG698" s="32"/>
      <c r="DH698" s="32"/>
      <c r="DI698" s="32"/>
      <c r="DJ698" s="32"/>
      <c r="DK698" s="32"/>
      <c r="DL698" s="32"/>
      <c r="DM698" s="32"/>
      <c r="DN698" s="32"/>
      <c r="DO698" s="32"/>
      <c r="DP698" s="32"/>
      <c r="DQ698" s="32"/>
      <c r="DR698" s="32"/>
      <c r="DS698" s="32"/>
      <c r="DT698" s="32"/>
      <c r="DU698" s="32"/>
      <c r="DV698" s="32"/>
      <c r="DW698" s="32"/>
      <c r="DX698" s="32"/>
      <c r="DY698" s="32"/>
      <c r="DZ698" s="32"/>
      <c r="EA698" s="32"/>
      <c r="EB698" s="32"/>
      <c r="EC698" s="31"/>
    </row>
    <row r="699"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  <c r="CF699" s="31"/>
      <c r="CG699" s="32"/>
      <c r="CH699" s="31"/>
      <c r="CI699" s="32"/>
      <c r="CJ699" s="31"/>
      <c r="CK699" s="32"/>
      <c r="CL699" s="31"/>
      <c r="CM699" s="32"/>
      <c r="CN699" s="31"/>
      <c r="CO699" s="32"/>
      <c r="CP699" s="32"/>
      <c r="CQ699" s="32"/>
      <c r="CR699" s="32"/>
      <c r="CS699" s="32"/>
      <c r="CT699" s="32"/>
      <c r="CU699" s="32"/>
      <c r="CV699" s="32"/>
      <c r="CW699" s="32"/>
      <c r="CX699" s="32"/>
      <c r="CY699" s="32"/>
      <c r="CZ699" s="32"/>
      <c r="DA699" s="32"/>
      <c r="DB699" s="32"/>
      <c r="DC699" s="32"/>
      <c r="DD699" s="32"/>
      <c r="DE699" s="32"/>
      <c r="DF699" s="32"/>
      <c r="DG699" s="32"/>
      <c r="DH699" s="32"/>
      <c r="DI699" s="32"/>
      <c r="DJ699" s="32"/>
      <c r="DK699" s="32"/>
      <c r="DL699" s="32"/>
      <c r="DM699" s="32"/>
      <c r="DN699" s="32"/>
      <c r="DO699" s="32"/>
      <c r="DP699" s="32"/>
      <c r="DQ699" s="32"/>
      <c r="DR699" s="32"/>
      <c r="DS699" s="32"/>
      <c r="DT699" s="32"/>
      <c r="DU699" s="32"/>
      <c r="DV699" s="32"/>
      <c r="DW699" s="32"/>
      <c r="DX699" s="32"/>
      <c r="DY699" s="32"/>
      <c r="DZ699" s="32"/>
      <c r="EA699" s="32"/>
      <c r="EB699" s="32"/>
      <c r="EC699" s="31"/>
    </row>
    <row r="700"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  <c r="CF700" s="31"/>
      <c r="CG700" s="32"/>
      <c r="CH700" s="31"/>
      <c r="CI700" s="32"/>
      <c r="CJ700" s="31"/>
      <c r="CK700" s="32"/>
      <c r="CL700" s="31"/>
      <c r="CM700" s="32"/>
      <c r="CN700" s="31"/>
      <c r="CO700" s="32"/>
      <c r="CP700" s="32"/>
      <c r="CQ700" s="32"/>
      <c r="CR700" s="32"/>
      <c r="CS700" s="32"/>
      <c r="CT700" s="32"/>
      <c r="CU700" s="32"/>
      <c r="CV700" s="32"/>
      <c r="CW700" s="32"/>
      <c r="CX700" s="32"/>
      <c r="CY700" s="32"/>
      <c r="CZ700" s="32"/>
      <c r="DA700" s="32"/>
      <c r="DB700" s="32"/>
      <c r="DC700" s="32"/>
      <c r="DD700" s="32"/>
      <c r="DE700" s="32"/>
      <c r="DF700" s="32"/>
      <c r="DG700" s="32"/>
      <c r="DH700" s="32"/>
      <c r="DI700" s="32"/>
      <c r="DJ700" s="32"/>
      <c r="DK700" s="32"/>
      <c r="DL700" s="32"/>
      <c r="DM700" s="32"/>
      <c r="DN700" s="32"/>
      <c r="DO700" s="32"/>
      <c r="DP700" s="32"/>
      <c r="DQ700" s="32"/>
      <c r="DR700" s="32"/>
      <c r="DS700" s="32"/>
      <c r="DT700" s="32"/>
      <c r="DU700" s="32"/>
      <c r="DV700" s="32"/>
      <c r="DW700" s="32"/>
      <c r="DX700" s="32"/>
      <c r="DY700" s="32"/>
      <c r="DZ700" s="32"/>
      <c r="EA700" s="32"/>
      <c r="EB700" s="32"/>
      <c r="EC700" s="31"/>
    </row>
    <row r="701"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2"/>
      <c r="CH701" s="31"/>
      <c r="CI701" s="32"/>
      <c r="CJ701" s="31"/>
      <c r="CK701" s="32"/>
      <c r="CL701" s="31"/>
      <c r="CM701" s="32"/>
      <c r="CN701" s="31"/>
      <c r="CO701" s="32"/>
      <c r="CP701" s="32"/>
      <c r="CQ701" s="32"/>
      <c r="CR701" s="32"/>
      <c r="CS701" s="32"/>
      <c r="CT701" s="32"/>
      <c r="CU701" s="32"/>
      <c r="CV701" s="32"/>
      <c r="CW701" s="32"/>
      <c r="CX701" s="32"/>
      <c r="CY701" s="32"/>
      <c r="CZ701" s="32"/>
      <c r="DA701" s="32"/>
      <c r="DB701" s="32"/>
      <c r="DC701" s="32"/>
      <c r="DD701" s="32"/>
      <c r="DE701" s="32"/>
      <c r="DF701" s="32"/>
      <c r="DG701" s="32"/>
      <c r="DH701" s="32"/>
      <c r="DI701" s="32"/>
      <c r="DJ701" s="32"/>
      <c r="DK701" s="32"/>
      <c r="DL701" s="32"/>
      <c r="DM701" s="32"/>
      <c r="DN701" s="32"/>
      <c r="DO701" s="32"/>
      <c r="DP701" s="32"/>
      <c r="DQ701" s="32"/>
      <c r="DR701" s="32"/>
      <c r="DS701" s="32"/>
      <c r="DT701" s="32"/>
      <c r="DU701" s="32"/>
      <c r="DV701" s="32"/>
      <c r="DW701" s="32"/>
      <c r="DX701" s="32"/>
      <c r="DY701" s="32"/>
      <c r="DZ701" s="32"/>
      <c r="EA701" s="32"/>
      <c r="EB701" s="32"/>
      <c r="EC701" s="31"/>
    </row>
    <row r="702"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  <c r="CF702" s="31"/>
      <c r="CG702" s="32"/>
      <c r="CH702" s="31"/>
      <c r="CI702" s="32"/>
      <c r="CJ702" s="31"/>
      <c r="CK702" s="32"/>
      <c r="CL702" s="31"/>
      <c r="CM702" s="32"/>
      <c r="CN702" s="31"/>
      <c r="CO702" s="32"/>
      <c r="CP702" s="32"/>
      <c r="CQ702" s="32"/>
      <c r="CR702" s="32"/>
      <c r="CS702" s="32"/>
      <c r="CT702" s="32"/>
      <c r="CU702" s="32"/>
      <c r="CV702" s="32"/>
      <c r="CW702" s="32"/>
      <c r="CX702" s="32"/>
      <c r="CY702" s="32"/>
      <c r="CZ702" s="32"/>
      <c r="DA702" s="32"/>
      <c r="DB702" s="32"/>
      <c r="DC702" s="32"/>
      <c r="DD702" s="32"/>
      <c r="DE702" s="32"/>
      <c r="DF702" s="32"/>
      <c r="DG702" s="32"/>
      <c r="DH702" s="32"/>
      <c r="DI702" s="32"/>
      <c r="DJ702" s="32"/>
      <c r="DK702" s="32"/>
      <c r="DL702" s="32"/>
      <c r="DM702" s="32"/>
      <c r="DN702" s="32"/>
      <c r="DO702" s="32"/>
      <c r="DP702" s="32"/>
      <c r="DQ702" s="32"/>
      <c r="DR702" s="32"/>
      <c r="DS702" s="32"/>
      <c r="DT702" s="32"/>
      <c r="DU702" s="32"/>
      <c r="DV702" s="32"/>
      <c r="DW702" s="32"/>
      <c r="DX702" s="32"/>
      <c r="DY702" s="32"/>
      <c r="DZ702" s="32"/>
      <c r="EA702" s="32"/>
      <c r="EB702" s="32"/>
      <c r="EC702" s="31"/>
    </row>
    <row r="703"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2"/>
      <c r="CH703" s="31"/>
      <c r="CI703" s="32"/>
      <c r="CJ703" s="31"/>
      <c r="CK703" s="32"/>
      <c r="CL703" s="31"/>
      <c r="CM703" s="32"/>
      <c r="CN703" s="31"/>
      <c r="CO703" s="32"/>
      <c r="CP703" s="32"/>
      <c r="CQ703" s="32"/>
      <c r="CR703" s="32"/>
      <c r="CS703" s="32"/>
      <c r="CT703" s="32"/>
      <c r="CU703" s="32"/>
      <c r="CV703" s="32"/>
      <c r="CW703" s="32"/>
      <c r="CX703" s="32"/>
      <c r="CY703" s="32"/>
      <c r="CZ703" s="32"/>
      <c r="DA703" s="32"/>
      <c r="DB703" s="32"/>
      <c r="DC703" s="32"/>
      <c r="DD703" s="32"/>
      <c r="DE703" s="32"/>
      <c r="DF703" s="32"/>
      <c r="DG703" s="32"/>
      <c r="DH703" s="32"/>
      <c r="DI703" s="32"/>
      <c r="DJ703" s="32"/>
      <c r="DK703" s="32"/>
      <c r="DL703" s="32"/>
      <c r="DM703" s="32"/>
      <c r="DN703" s="32"/>
      <c r="DO703" s="32"/>
      <c r="DP703" s="32"/>
      <c r="DQ703" s="32"/>
      <c r="DR703" s="32"/>
      <c r="DS703" s="32"/>
      <c r="DT703" s="32"/>
      <c r="DU703" s="32"/>
      <c r="DV703" s="32"/>
      <c r="DW703" s="32"/>
      <c r="DX703" s="32"/>
      <c r="DY703" s="32"/>
      <c r="DZ703" s="32"/>
      <c r="EA703" s="32"/>
      <c r="EB703" s="32"/>
      <c r="EC703" s="31"/>
    </row>
    <row r="704"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  <c r="CF704" s="31"/>
      <c r="CG704" s="32"/>
      <c r="CH704" s="31"/>
      <c r="CI704" s="32"/>
      <c r="CJ704" s="31"/>
      <c r="CK704" s="32"/>
      <c r="CL704" s="31"/>
      <c r="CM704" s="32"/>
      <c r="CN704" s="31"/>
      <c r="CO704" s="32"/>
      <c r="CP704" s="32"/>
      <c r="CQ704" s="32"/>
      <c r="CR704" s="32"/>
      <c r="CS704" s="32"/>
      <c r="CT704" s="32"/>
      <c r="CU704" s="32"/>
      <c r="CV704" s="32"/>
      <c r="CW704" s="32"/>
      <c r="CX704" s="32"/>
      <c r="CY704" s="32"/>
      <c r="CZ704" s="32"/>
      <c r="DA704" s="32"/>
      <c r="DB704" s="32"/>
      <c r="DC704" s="32"/>
      <c r="DD704" s="32"/>
      <c r="DE704" s="32"/>
      <c r="DF704" s="32"/>
      <c r="DG704" s="32"/>
      <c r="DH704" s="32"/>
      <c r="DI704" s="32"/>
      <c r="DJ704" s="32"/>
      <c r="DK704" s="32"/>
      <c r="DL704" s="32"/>
      <c r="DM704" s="32"/>
      <c r="DN704" s="32"/>
      <c r="DO704" s="32"/>
      <c r="DP704" s="32"/>
      <c r="DQ704" s="32"/>
      <c r="DR704" s="32"/>
      <c r="DS704" s="32"/>
      <c r="DT704" s="32"/>
      <c r="DU704" s="32"/>
      <c r="DV704" s="32"/>
      <c r="DW704" s="32"/>
      <c r="DX704" s="32"/>
      <c r="DY704" s="32"/>
      <c r="DZ704" s="32"/>
      <c r="EA704" s="32"/>
      <c r="EB704" s="32"/>
      <c r="EC704" s="31"/>
    </row>
    <row r="705"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2"/>
      <c r="CH705" s="31"/>
      <c r="CI705" s="32"/>
      <c r="CJ705" s="31"/>
      <c r="CK705" s="32"/>
      <c r="CL705" s="31"/>
      <c r="CM705" s="32"/>
      <c r="CN705" s="31"/>
      <c r="CO705" s="32"/>
      <c r="CP705" s="32"/>
      <c r="CQ705" s="32"/>
      <c r="CR705" s="32"/>
      <c r="CS705" s="32"/>
      <c r="CT705" s="32"/>
      <c r="CU705" s="32"/>
      <c r="CV705" s="32"/>
      <c r="CW705" s="32"/>
      <c r="CX705" s="32"/>
      <c r="CY705" s="32"/>
      <c r="CZ705" s="32"/>
      <c r="DA705" s="32"/>
      <c r="DB705" s="32"/>
      <c r="DC705" s="32"/>
      <c r="DD705" s="32"/>
      <c r="DE705" s="32"/>
      <c r="DF705" s="32"/>
      <c r="DG705" s="32"/>
      <c r="DH705" s="32"/>
      <c r="DI705" s="32"/>
      <c r="DJ705" s="32"/>
      <c r="DK705" s="32"/>
      <c r="DL705" s="32"/>
      <c r="DM705" s="32"/>
      <c r="DN705" s="32"/>
      <c r="DO705" s="32"/>
      <c r="DP705" s="32"/>
      <c r="DQ705" s="32"/>
      <c r="DR705" s="32"/>
      <c r="DS705" s="32"/>
      <c r="DT705" s="32"/>
      <c r="DU705" s="32"/>
      <c r="DV705" s="32"/>
      <c r="DW705" s="32"/>
      <c r="DX705" s="32"/>
      <c r="DY705" s="32"/>
      <c r="DZ705" s="32"/>
      <c r="EA705" s="32"/>
      <c r="EB705" s="32"/>
      <c r="EC705" s="31"/>
    </row>
    <row r="706"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  <c r="CF706" s="31"/>
      <c r="CG706" s="32"/>
      <c r="CH706" s="31"/>
      <c r="CI706" s="32"/>
      <c r="CJ706" s="31"/>
      <c r="CK706" s="32"/>
      <c r="CL706" s="31"/>
      <c r="CM706" s="32"/>
      <c r="CN706" s="31"/>
      <c r="CO706" s="32"/>
      <c r="CP706" s="32"/>
      <c r="CQ706" s="32"/>
      <c r="CR706" s="32"/>
      <c r="CS706" s="32"/>
      <c r="CT706" s="32"/>
      <c r="CU706" s="32"/>
      <c r="CV706" s="32"/>
      <c r="CW706" s="32"/>
      <c r="CX706" s="32"/>
      <c r="CY706" s="32"/>
      <c r="CZ706" s="32"/>
      <c r="DA706" s="32"/>
      <c r="DB706" s="32"/>
      <c r="DC706" s="32"/>
      <c r="DD706" s="32"/>
      <c r="DE706" s="32"/>
      <c r="DF706" s="32"/>
      <c r="DG706" s="32"/>
      <c r="DH706" s="32"/>
      <c r="DI706" s="32"/>
      <c r="DJ706" s="32"/>
      <c r="DK706" s="32"/>
      <c r="DL706" s="32"/>
      <c r="DM706" s="32"/>
      <c r="DN706" s="32"/>
      <c r="DO706" s="32"/>
      <c r="DP706" s="32"/>
      <c r="DQ706" s="32"/>
      <c r="DR706" s="32"/>
      <c r="DS706" s="32"/>
      <c r="DT706" s="32"/>
      <c r="DU706" s="32"/>
      <c r="DV706" s="32"/>
      <c r="DW706" s="32"/>
      <c r="DX706" s="32"/>
      <c r="DY706" s="32"/>
      <c r="DZ706" s="32"/>
      <c r="EA706" s="32"/>
      <c r="EB706" s="32"/>
      <c r="EC706" s="31"/>
    </row>
    <row r="707"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2"/>
      <c r="CH707" s="31"/>
      <c r="CI707" s="32"/>
      <c r="CJ707" s="31"/>
      <c r="CK707" s="32"/>
      <c r="CL707" s="31"/>
      <c r="CM707" s="32"/>
      <c r="CN707" s="31"/>
      <c r="CO707" s="32"/>
      <c r="CP707" s="32"/>
      <c r="CQ707" s="32"/>
      <c r="CR707" s="32"/>
      <c r="CS707" s="32"/>
      <c r="CT707" s="32"/>
      <c r="CU707" s="32"/>
      <c r="CV707" s="32"/>
      <c r="CW707" s="32"/>
      <c r="CX707" s="32"/>
      <c r="CY707" s="32"/>
      <c r="CZ707" s="32"/>
      <c r="DA707" s="32"/>
      <c r="DB707" s="32"/>
      <c r="DC707" s="32"/>
      <c r="DD707" s="32"/>
      <c r="DE707" s="32"/>
      <c r="DF707" s="32"/>
      <c r="DG707" s="32"/>
      <c r="DH707" s="32"/>
      <c r="DI707" s="32"/>
      <c r="DJ707" s="32"/>
      <c r="DK707" s="32"/>
      <c r="DL707" s="32"/>
      <c r="DM707" s="32"/>
      <c r="DN707" s="32"/>
      <c r="DO707" s="32"/>
      <c r="DP707" s="32"/>
      <c r="DQ707" s="32"/>
      <c r="DR707" s="32"/>
      <c r="DS707" s="32"/>
      <c r="DT707" s="32"/>
      <c r="DU707" s="32"/>
      <c r="DV707" s="32"/>
      <c r="DW707" s="32"/>
      <c r="DX707" s="32"/>
      <c r="DY707" s="32"/>
      <c r="DZ707" s="32"/>
      <c r="EA707" s="32"/>
      <c r="EB707" s="32"/>
      <c r="EC707" s="31"/>
    </row>
    <row r="708"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  <c r="CF708" s="31"/>
      <c r="CG708" s="32"/>
      <c r="CH708" s="31"/>
      <c r="CI708" s="32"/>
      <c r="CJ708" s="31"/>
      <c r="CK708" s="32"/>
      <c r="CL708" s="31"/>
      <c r="CM708" s="32"/>
      <c r="CN708" s="31"/>
      <c r="CO708" s="32"/>
      <c r="CP708" s="32"/>
      <c r="CQ708" s="32"/>
      <c r="CR708" s="32"/>
      <c r="CS708" s="32"/>
      <c r="CT708" s="32"/>
      <c r="CU708" s="32"/>
      <c r="CV708" s="32"/>
      <c r="CW708" s="32"/>
      <c r="CX708" s="32"/>
      <c r="CY708" s="32"/>
      <c r="CZ708" s="32"/>
      <c r="DA708" s="32"/>
      <c r="DB708" s="32"/>
      <c r="DC708" s="32"/>
      <c r="DD708" s="32"/>
      <c r="DE708" s="32"/>
      <c r="DF708" s="32"/>
      <c r="DG708" s="32"/>
      <c r="DH708" s="32"/>
      <c r="DI708" s="32"/>
      <c r="DJ708" s="32"/>
      <c r="DK708" s="32"/>
      <c r="DL708" s="32"/>
      <c r="DM708" s="32"/>
      <c r="DN708" s="32"/>
      <c r="DO708" s="32"/>
      <c r="DP708" s="32"/>
      <c r="DQ708" s="32"/>
      <c r="DR708" s="32"/>
      <c r="DS708" s="32"/>
      <c r="DT708" s="32"/>
      <c r="DU708" s="32"/>
      <c r="DV708" s="32"/>
      <c r="DW708" s="32"/>
      <c r="DX708" s="32"/>
      <c r="DY708" s="32"/>
      <c r="DZ708" s="32"/>
      <c r="EA708" s="32"/>
      <c r="EB708" s="32"/>
      <c r="EC708" s="31"/>
    </row>
    <row r="709"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2"/>
      <c r="CH709" s="31"/>
      <c r="CI709" s="32"/>
      <c r="CJ709" s="31"/>
      <c r="CK709" s="32"/>
      <c r="CL709" s="31"/>
      <c r="CM709" s="32"/>
      <c r="CN709" s="31"/>
      <c r="CO709" s="32"/>
      <c r="CP709" s="32"/>
      <c r="CQ709" s="32"/>
      <c r="CR709" s="32"/>
      <c r="CS709" s="32"/>
      <c r="CT709" s="32"/>
      <c r="CU709" s="32"/>
      <c r="CV709" s="32"/>
      <c r="CW709" s="32"/>
      <c r="CX709" s="32"/>
      <c r="CY709" s="32"/>
      <c r="CZ709" s="32"/>
      <c r="DA709" s="32"/>
      <c r="DB709" s="32"/>
      <c r="DC709" s="32"/>
      <c r="DD709" s="32"/>
      <c r="DE709" s="32"/>
      <c r="DF709" s="32"/>
      <c r="DG709" s="32"/>
      <c r="DH709" s="32"/>
      <c r="DI709" s="32"/>
      <c r="DJ709" s="32"/>
      <c r="DK709" s="32"/>
      <c r="DL709" s="32"/>
      <c r="DM709" s="32"/>
      <c r="DN709" s="32"/>
      <c r="DO709" s="32"/>
      <c r="DP709" s="32"/>
      <c r="DQ709" s="32"/>
      <c r="DR709" s="32"/>
      <c r="DS709" s="32"/>
      <c r="DT709" s="32"/>
      <c r="DU709" s="32"/>
      <c r="DV709" s="32"/>
      <c r="DW709" s="32"/>
      <c r="DX709" s="32"/>
      <c r="DY709" s="32"/>
      <c r="DZ709" s="32"/>
      <c r="EA709" s="32"/>
      <c r="EB709" s="32"/>
      <c r="EC709" s="31"/>
    </row>
    <row r="710"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  <c r="CF710" s="31"/>
      <c r="CG710" s="32"/>
      <c r="CH710" s="31"/>
      <c r="CI710" s="32"/>
      <c r="CJ710" s="31"/>
      <c r="CK710" s="32"/>
      <c r="CL710" s="31"/>
      <c r="CM710" s="32"/>
      <c r="CN710" s="31"/>
      <c r="CO710" s="32"/>
      <c r="CP710" s="32"/>
      <c r="CQ710" s="32"/>
      <c r="CR710" s="32"/>
      <c r="CS710" s="32"/>
      <c r="CT710" s="32"/>
      <c r="CU710" s="32"/>
      <c r="CV710" s="32"/>
      <c r="CW710" s="32"/>
      <c r="CX710" s="32"/>
      <c r="CY710" s="32"/>
      <c r="CZ710" s="32"/>
      <c r="DA710" s="32"/>
      <c r="DB710" s="32"/>
      <c r="DC710" s="32"/>
      <c r="DD710" s="32"/>
      <c r="DE710" s="32"/>
      <c r="DF710" s="32"/>
      <c r="DG710" s="32"/>
      <c r="DH710" s="32"/>
      <c r="DI710" s="32"/>
      <c r="DJ710" s="32"/>
      <c r="DK710" s="32"/>
      <c r="DL710" s="32"/>
      <c r="DM710" s="32"/>
      <c r="DN710" s="32"/>
      <c r="DO710" s="32"/>
      <c r="DP710" s="32"/>
      <c r="DQ710" s="32"/>
      <c r="DR710" s="32"/>
      <c r="DS710" s="32"/>
      <c r="DT710" s="32"/>
      <c r="DU710" s="32"/>
      <c r="DV710" s="32"/>
      <c r="DW710" s="32"/>
      <c r="DX710" s="32"/>
      <c r="DY710" s="32"/>
      <c r="DZ710" s="32"/>
      <c r="EA710" s="32"/>
      <c r="EB710" s="32"/>
      <c r="EC710" s="31"/>
    </row>
    <row r="711"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2"/>
      <c r="CH711" s="31"/>
      <c r="CI711" s="32"/>
      <c r="CJ711" s="31"/>
      <c r="CK711" s="32"/>
      <c r="CL711" s="31"/>
      <c r="CM711" s="32"/>
      <c r="CN711" s="31"/>
      <c r="CO711" s="32"/>
      <c r="CP711" s="32"/>
      <c r="CQ711" s="32"/>
      <c r="CR711" s="32"/>
      <c r="CS711" s="32"/>
      <c r="CT711" s="32"/>
      <c r="CU711" s="32"/>
      <c r="CV711" s="32"/>
      <c r="CW711" s="32"/>
      <c r="CX711" s="32"/>
      <c r="CY711" s="32"/>
      <c r="CZ711" s="32"/>
      <c r="DA711" s="32"/>
      <c r="DB711" s="32"/>
      <c r="DC711" s="32"/>
      <c r="DD711" s="32"/>
      <c r="DE711" s="32"/>
      <c r="DF711" s="32"/>
      <c r="DG711" s="32"/>
      <c r="DH711" s="32"/>
      <c r="DI711" s="32"/>
      <c r="DJ711" s="32"/>
      <c r="DK711" s="32"/>
      <c r="DL711" s="32"/>
      <c r="DM711" s="32"/>
      <c r="DN711" s="32"/>
      <c r="DO711" s="32"/>
      <c r="DP711" s="32"/>
      <c r="DQ711" s="32"/>
      <c r="DR711" s="32"/>
      <c r="DS711" s="32"/>
      <c r="DT711" s="32"/>
      <c r="DU711" s="32"/>
      <c r="DV711" s="32"/>
      <c r="DW711" s="32"/>
      <c r="DX711" s="32"/>
      <c r="DY711" s="32"/>
      <c r="DZ711" s="32"/>
      <c r="EA711" s="32"/>
      <c r="EB711" s="32"/>
      <c r="EC711" s="31"/>
    </row>
    <row r="712"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  <c r="CF712" s="31"/>
      <c r="CG712" s="32"/>
      <c r="CH712" s="31"/>
      <c r="CI712" s="32"/>
      <c r="CJ712" s="31"/>
      <c r="CK712" s="32"/>
      <c r="CL712" s="31"/>
      <c r="CM712" s="32"/>
      <c r="CN712" s="31"/>
      <c r="CO712" s="32"/>
      <c r="CP712" s="32"/>
      <c r="CQ712" s="32"/>
      <c r="CR712" s="32"/>
      <c r="CS712" s="32"/>
      <c r="CT712" s="32"/>
      <c r="CU712" s="32"/>
      <c r="CV712" s="32"/>
      <c r="CW712" s="32"/>
      <c r="CX712" s="32"/>
      <c r="CY712" s="32"/>
      <c r="CZ712" s="32"/>
      <c r="DA712" s="32"/>
      <c r="DB712" s="32"/>
      <c r="DC712" s="32"/>
      <c r="DD712" s="32"/>
      <c r="DE712" s="32"/>
      <c r="DF712" s="32"/>
      <c r="DG712" s="32"/>
      <c r="DH712" s="32"/>
      <c r="DI712" s="32"/>
      <c r="DJ712" s="32"/>
      <c r="DK712" s="32"/>
      <c r="DL712" s="32"/>
      <c r="DM712" s="32"/>
      <c r="DN712" s="32"/>
      <c r="DO712" s="32"/>
      <c r="DP712" s="32"/>
      <c r="DQ712" s="32"/>
      <c r="DR712" s="32"/>
      <c r="DS712" s="32"/>
      <c r="DT712" s="32"/>
      <c r="DU712" s="32"/>
      <c r="DV712" s="32"/>
      <c r="DW712" s="32"/>
      <c r="DX712" s="32"/>
      <c r="DY712" s="32"/>
      <c r="DZ712" s="32"/>
      <c r="EA712" s="32"/>
      <c r="EB712" s="32"/>
      <c r="EC712" s="31"/>
    </row>
    <row r="713"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2"/>
      <c r="CH713" s="31"/>
      <c r="CI713" s="32"/>
      <c r="CJ713" s="31"/>
      <c r="CK713" s="32"/>
      <c r="CL713" s="31"/>
      <c r="CM713" s="32"/>
      <c r="CN713" s="31"/>
      <c r="CO713" s="32"/>
      <c r="CP713" s="32"/>
      <c r="CQ713" s="32"/>
      <c r="CR713" s="32"/>
      <c r="CS713" s="32"/>
      <c r="CT713" s="32"/>
      <c r="CU713" s="32"/>
      <c r="CV713" s="32"/>
      <c r="CW713" s="32"/>
      <c r="CX713" s="32"/>
      <c r="CY713" s="32"/>
      <c r="CZ713" s="32"/>
      <c r="DA713" s="32"/>
      <c r="DB713" s="32"/>
      <c r="DC713" s="32"/>
      <c r="DD713" s="32"/>
      <c r="DE713" s="32"/>
      <c r="DF713" s="32"/>
      <c r="DG713" s="32"/>
      <c r="DH713" s="32"/>
      <c r="DI713" s="32"/>
      <c r="DJ713" s="32"/>
      <c r="DK713" s="32"/>
      <c r="DL713" s="32"/>
      <c r="DM713" s="32"/>
      <c r="DN713" s="32"/>
      <c r="DO713" s="32"/>
      <c r="DP713" s="32"/>
      <c r="DQ713" s="32"/>
      <c r="DR713" s="32"/>
      <c r="DS713" s="32"/>
      <c r="DT713" s="32"/>
      <c r="DU713" s="32"/>
      <c r="DV713" s="32"/>
      <c r="DW713" s="32"/>
      <c r="DX713" s="32"/>
      <c r="DY713" s="32"/>
      <c r="DZ713" s="32"/>
      <c r="EA713" s="32"/>
      <c r="EB713" s="32"/>
      <c r="EC713" s="31"/>
    </row>
    <row r="714"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  <c r="CF714" s="31"/>
      <c r="CG714" s="32"/>
      <c r="CH714" s="31"/>
      <c r="CI714" s="32"/>
      <c r="CJ714" s="31"/>
      <c r="CK714" s="32"/>
      <c r="CL714" s="31"/>
      <c r="CM714" s="32"/>
      <c r="CN714" s="31"/>
      <c r="CO714" s="32"/>
      <c r="CP714" s="32"/>
      <c r="CQ714" s="32"/>
      <c r="CR714" s="32"/>
      <c r="CS714" s="32"/>
      <c r="CT714" s="32"/>
      <c r="CU714" s="32"/>
      <c r="CV714" s="32"/>
      <c r="CW714" s="32"/>
      <c r="CX714" s="32"/>
      <c r="CY714" s="32"/>
      <c r="CZ714" s="32"/>
      <c r="DA714" s="32"/>
      <c r="DB714" s="32"/>
      <c r="DC714" s="32"/>
      <c r="DD714" s="32"/>
      <c r="DE714" s="32"/>
      <c r="DF714" s="32"/>
      <c r="DG714" s="32"/>
      <c r="DH714" s="32"/>
      <c r="DI714" s="32"/>
      <c r="DJ714" s="32"/>
      <c r="DK714" s="32"/>
      <c r="DL714" s="32"/>
      <c r="DM714" s="32"/>
      <c r="DN714" s="32"/>
      <c r="DO714" s="32"/>
      <c r="DP714" s="32"/>
      <c r="DQ714" s="32"/>
      <c r="DR714" s="32"/>
      <c r="DS714" s="32"/>
      <c r="DT714" s="32"/>
      <c r="DU714" s="32"/>
      <c r="DV714" s="32"/>
      <c r="DW714" s="32"/>
      <c r="DX714" s="32"/>
      <c r="DY714" s="32"/>
      <c r="DZ714" s="32"/>
      <c r="EA714" s="32"/>
      <c r="EB714" s="32"/>
      <c r="EC714" s="31"/>
    </row>
    <row r="715"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2"/>
      <c r="CH715" s="31"/>
      <c r="CI715" s="32"/>
      <c r="CJ715" s="31"/>
      <c r="CK715" s="32"/>
      <c r="CL715" s="31"/>
      <c r="CM715" s="32"/>
      <c r="CN715" s="31"/>
      <c r="CO715" s="32"/>
      <c r="CP715" s="32"/>
      <c r="CQ715" s="32"/>
      <c r="CR715" s="32"/>
      <c r="CS715" s="32"/>
      <c r="CT715" s="32"/>
      <c r="CU715" s="32"/>
      <c r="CV715" s="32"/>
      <c r="CW715" s="32"/>
      <c r="CX715" s="32"/>
      <c r="CY715" s="32"/>
      <c r="CZ715" s="32"/>
      <c r="DA715" s="32"/>
      <c r="DB715" s="32"/>
      <c r="DC715" s="32"/>
      <c r="DD715" s="32"/>
      <c r="DE715" s="32"/>
      <c r="DF715" s="32"/>
      <c r="DG715" s="32"/>
      <c r="DH715" s="32"/>
      <c r="DI715" s="32"/>
      <c r="DJ715" s="32"/>
      <c r="DK715" s="32"/>
      <c r="DL715" s="32"/>
      <c r="DM715" s="32"/>
      <c r="DN715" s="32"/>
      <c r="DO715" s="32"/>
      <c r="DP715" s="32"/>
      <c r="DQ715" s="32"/>
      <c r="DR715" s="32"/>
      <c r="DS715" s="32"/>
      <c r="DT715" s="32"/>
      <c r="DU715" s="32"/>
      <c r="DV715" s="32"/>
      <c r="DW715" s="32"/>
      <c r="DX715" s="32"/>
      <c r="DY715" s="32"/>
      <c r="DZ715" s="32"/>
      <c r="EA715" s="32"/>
      <c r="EB715" s="32"/>
      <c r="EC715" s="31"/>
    </row>
    <row r="716"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  <c r="CF716" s="31"/>
      <c r="CG716" s="32"/>
      <c r="CH716" s="31"/>
      <c r="CI716" s="32"/>
      <c r="CJ716" s="31"/>
      <c r="CK716" s="32"/>
      <c r="CL716" s="31"/>
      <c r="CM716" s="32"/>
      <c r="CN716" s="31"/>
      <c r="CO716" s="32"/>
      <c r="CP716" s="32"/>
      <c r="CQ716" s="32"/>
      <c r="CR716" s="32"/>
      <c r="CS716" s="32"/>
      <c r="CT716" s="32"/>
      <c r="CU716" s="32"/>
      <c r="CV716" s="32"/>
      <c r="CW716" s="32"/>
      <c r="CX716" s="32"/>
      <c r="CY716" s="32"/>
      <c r="CZ716" s="32"/>
      <c r="DA716" s="32"/>
      <c r="DB716" s="32"/>
      <c r="DC716" s="32"/>
      <c r="DD716" s="32"/>
      <c r="DE716" s="32"/>
      <c r="DF716" s="32"/>
      <c r="DG716" s="32"/>
      <c r="DH716" s="32"/>
      <c r="DI716" s="32"/>
      <c r="DJ716" s="32"/>
      <c r="DK716" s="32"/>
      <c r="DL716" s="32"/>
      <c r="DM716" s="32"/>
      <c r="DN716" s="32"/>
      <c r="DO716" s="32"/>
      <c r="DP716" s="32"/>
      <c r="DQ716" s="32"/>
      <c r="DR716" s="32"/>
      <c r="DS716" s="32"/>
      <c r="DT716" s="32"/>
      <c r="DU716" s="32"/>
      <c r="DV716" s="32"/>
      <c r="DW716" s="32"/>
      <c r="DX716" s="32"/>
      <c r="DY716" s="32"/>
      <c r="DZ716" s="32"/>
      <c r="EA716" s="32"/>
      <c r="EB716" s="32"/>
      <c r="EC716" s="31"/>
    </row>
    <row r="717"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2"/>
      <c r="CH717" s="31"/>
      <c r="CI717" s="32"/>
      <c r="CJ717" s="31"/>
      <c r="CK717" s="32"/>
      <c r="CL717" s="31"/>
      <c r="CM717" s="32"/>
      <c r="CN717" s="31"/>
      <c r="CO717" s="32"/>
      <c r="CP717" s="32"/>
      <c r="CQ717" s="32"/>
      <c r="CR717" s="32"/>
      <c r="CS717" s="32"/>
      <c r="CT717" s="32"/>
      <c r="CU717" s="32"/>
      <c r="CV717" s="32"/>
      <c r="CW717" s="32"/>
      <c r="CX717" s="32"/>
      <c r="CY717" s="32"/>
      <c r="CZ717" s="32"/>
      <c r="DA717" s="32"/>
      <c r="DB717" s="32"/>
      <c r="DC717" s="32"/>
      <c r="DD717" s="32"/>
      <c r="DE717" s="32"/>
      <c r="DF717" s="32"/>
      <c r="DG717" s="32"/>
      <c r="DH717" s="32"/>
      <c r="DI717" s="32"/>
      <c r="DJ717" s="32"/>
      <c r="DK717" s="32"/>
      <c r="DL717" s="32"/>
      <c r="DM717" s="32"/>
      <c r="DN717" s="32"/>
      <c r="DO717" s="32"/>
      <c r="DP717" s="32"/>
      <c r="DQ717" s="32"/>
      <c r="DR717" s="32"/>
      <c r="DS717" s="32"/>
      <c r="DT717" s="32"/>
      <c r="DU717" s="32"/>
      <c r="DV717" s="32"/>
      <c r="DW717" s="32"/>
      <c r="DX717" s="32"/>
      <c r="DY717" s="32"/>
      <c r="DZ717" s="32"/>
      <c r="EA717" s="32"/>
      <c r="EB717" s="32"/>
      <c r="EC717" s="31"/>
    </row>
    <row r="718"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  <c r="CF718" s="31"/>
      <c r="CG718" s="32"/>
      <c r="CH718" s="31"/>
      <c r="CI718" s="32"/>
      <c r="CJ718" s="31"/>
      <c r="CK718" s="32"/>
      <c r="CL718" s="31"/>
      <c r="CM718" s="32"/>
      <c r="CN718" s="31"/>
      <c r="CO718" s="32"/>
      <c r="CP718" s="32"/>
      <c r="CQ718" s="32"/>
      <c r="CR718" s="32"/>
      <c r="CS718" s="32"/>
      <c r="CT718" s="32"/>
      <c r="CU718" s="32"/>
      <c r="CV718" s="32"/>
      <c r="CW718" s="32"/>
      <c r="CX718" s="32"/>
      <c r="CY718" s="32"/>
      <c r="CZ718" s="32"/>
      <c r="DA718" s="32"/>
      <c r="DB718" s="32"/>
      <c r="DC718" s="32"/>
      <c r="DD718" s="32"/>
      <c r="DE718" s="32"/>
      <c r="DF718" s="32"/>
      <c r="DG718" s="32"/>
      <c r="DH718" s="32"/>
      <c r="DI718" s="32"/>
      <c r="DJ718" s="32"/>
      <c r="DK718" s="32"/>
      <c r="DL718" s="32"/>
      <c r="DM718" s="32"/>
      <c r="DN718" s="32"/>
      <c r="DO718" s="32"/>
      <c r="DP718" s="32"/>
      <c r="DQ718" s="32"/>
      <c r="DR718" s="32"/>
      <c r="DS718" s="32"/>
      <c r="DT718" s="32"/>
      <c r="DU718" s="32"/>
      <c r="DV718" s="32"/>
      <c r="DW718" s="32"/>
      <c r="DX718" s="32"/>
      <c r="DY718" s="32"/>
      <c r="DZ718" s="32"/>
      <c r="EA718" s="32"/>
      <c r="EB718" s="32"/>
      <c r="EC718" s="31"/>
    </row>
    <row r="719"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2"/>
      <c r="CH719" s="31"/>
      <c r="CI719" s="32"/>
      <c r="CJ719" s="31"/>
      <c r="CK719" s="32"/>
      <c r="CL719" s="31"/>
      <c r="CM719" s="32"/>
      <c r="CN719" s="31"/>
      <c r="CO719" s="32"/>
      <c r="CP719" s="32"/>
      <c r="CQ719" s="32"/>
      <c r="CR719" s="32"/>
      <c r="CS719" s="32"/>
      <c r="CT719" s="32"/>
      <c r="CU719" s="32"/>
      <c r="CV719" s="32"/>
      <c r="CW719" s="32"/>
      <c r="CX719" s="32"/>
      <c r="CY719" s="32"/>
      <c r="CZ719" s="32"/>
      <c r="DA719" s="32"/>
      <c r="DB719" s="32"/>
      <c r="DC719" s="32"/>
      <c r="DD719" s="32"/>
      <c r="DE719" s="32"/>
      <c r="DF719" s="32"/>
      <c r="DG719" s="32"/>
      <c r="DH719" s="32"/>
      <c r="DI719" s="32"/>
      <c r="DJ719" s="32"/>
      <c r="DK719" s="32"/>
      <c r="DL719" s="32"/>
      <c r="DM719" s="32"/>
      <c r="DN719" s="32"/>
      <c r="DO719" s="32"/>
      <c r="DP719" s="32"/>
      <c r="DQ719" s="32"/>
      <c r="DR719" s="32"/>
      <c r="DS719" s="32"/>
      <c r="DT719" s="32"/>
      <c r="DU719" s="32"/>
      <c r="DV719" s="32"/>
      <c r="DW719" s="32"/>
      <c r="DX719" s="32"/>
      <c r="DY719" s="32"/>
      <c r="DZ719" s="32"/>
      <c r="EA719" s="32"/>
      <c r="EB719" s="32"/>
      <c r="EC719" s="31"/>
    </row>
    <row r="720"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  <c r="CF720" s="31"/>
      <c r="CG720" s="32"/>
      <c r="CH720" s="31"/>
      <c r="CI720" s="32"/>
      <c r="CJ720" s="31"/>
      <c r="CK720" s="32"/>
      <c r="CL720" s="31"/>
      <c r="CM720" s="32"/>
      <c r="CN720" s="31"/>
      <c r="CO720" s="32"/>
      <c r="CP720" s="32"/>
      <c r="CQ720" s="32"/>
      <c r="CR720" s="32"/>
      <c r="CS720" s="32"/>
      <c r="CT720" s="32"/>
      <c r="CU720" s="32"/>
      <c r="CV720" s="32"/>
      <c r="CW720" s="32"/>
      <c r="CX720" s="32"/>
      <c r="CY720" s="32"/>
      <c r="CZ720" s="32"/>
      <c r="DA720" s="32"/>
      <c r="DB720" s="32"/>
      <c r="DC720" s="32"/>
      <c r="DD720" s="32"/>
      <c r="DE720" s="32"/>
      <c r="DF720" s="32"/>
      <c r="DG720" s="32"/>
      <c r="DH720" s="32"/>
      <c r="DI720" s="32"/>
      <c r="DJ720" s="32"/>
      <c r="DK720" s="32"/>
      <c r="DL720" s="32"/>
      <c r="DM720" s="32"/>
      <c r="DN720" s="32"/>
      <c r="DO720" s="32"/>
      <c r="DP720" s="32"/>
      <c r="DQ720" s="32"/>
      <c r="DR720" s="32"/>
      <c r="DS720" s="32"/>
      <c r="DT720" s="32"/>
      <c r="DU720" s="32"/>
      <c r="DV720" s="32"/>
      <c r="DW720" s="32"/>
      <c r="DX720" s="32"/>
      <c r="DY720" s="32"/>
      <c r="DZ720" s="32"/>
      <c r="EA720" s="32"/>
      <c r="EB720" s="32"/>
      <c r="EC720" s="31"/>
    </row>
    <row r="721"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2"/>
      <c r="CH721" s="31"/>
      <c r="CI721" s="32"/>
      <c r="CJ721" s="31"/>
      <c r="CK721" s="32"/>
      <c r="CL721" s="31"/>
      <c r="CM721" s="32"/>
      <c r="CN721" s="31"/>
      <c r="CO721" s="32"/>
      <c r="CP721" s="32"/>
      <c r="CQ721" s="32"/>
      <c r="CR721" s="32"/>
      <c r="CS721" s="32"/>
      <c r="CT721" s="32"/>
      <c r="CU721" s="32"/>
      <c r="CV721" s="32"/>
      <c r="CW721" s="32"/>
      <c r="CX721" s="32"/>
      <c r="CY721" s="32"/>
      <c r="CZ721" s="32"/>
      <c r="DA721" s="32"/>
      <c r="DB721" s="32"/>
      <c r="DC721" s="32"/>
      <c r="DD721" s="32"/>
      <c r="DE721" s="32"/>
      <c r="DF721" s="32"/>
      <c r="DG721" s="32"/>
      <c r="DH721" s="32"/>
      <c r="DI721" s="32"/>
      <c r="DJ721" s="32"/>
      <c r="DK721" s="32"/>
      <c r="DL721" s="32"/>
      <c r="DM721" s="32"/>
      <c r="DN721" s="32"/>
      <c r="DO721" s="32"/>
      <c r="DP721" s="32"/>
      <c r="DQ721" s="32"/>
      <c r="DR721" s="32"/>
      <c r="DS721" s="32"/>
      <c r="DT721" s="32"/>
      <c r="DU721" s="32"/>
      <c r="DV721" s="32"/>
      <c r="DW721" s="32"/>
      <c r="DX721" s="32"/>
      <c r="DY721" s="32"/>
      <c r="DZ721" s="32"/>
      <c r="EA721" s="32"/>
      <c r="EB721" s="32"/>
      <c r="EC721" s="31"/>
    </row>
    <row r="722"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  <c r="CF722" s="31"/>
      <c r="CG722" s="32"/>
      <c r="CH722" s="31"/>
      <c r="CI722" s="32"/>
      <c r="CJ722" s="31"/>
      <c r="CK722" s="32"/>
      <c r="CL722" s="31"/>
      <c r="CM722" s="32"/>
      <c r="CN722" s="31"/>
      <c r="CO722" s="32"/>
      <c r="CP722" s="32"/>
      <c r="CQ722" s="32"/>
      <c r="CR722" s="32"/>
      <c r="CS722" s="32"/>
      <c r="CT722" s="32"/>
      <c r="CU722" s="32"/>
      <c r="CV722" s="32"/>
      <c r="CW722" s="32"/>
      <c r="CX722" s="32"/>
      <c r="CY722" s="32"/>
      <c r="CZ722" s="32"/>
      <c r="DA722" s="32"/>
      <c r="DB722" s="32"/>
      <c r="DC722" s="32"/>
      <c r="DD722" s="32"/>
      <c r="DE722" s="32"/>
      <c r="DF722" s="32"/>
      <c r="DG722" s="32"/>
      <c r="DH722" s="32"/>
      <c r="DI722" s="32"/>
      <c r="DJ722" s="32"/>
      <c r="DK722" s="32"/>
      <c r="DL722" s="32"/>
      <c r="DM722" s="32"/>
      <c r="DN722" s="32"/>
      <c r="DO722" s="32"/>
      <c r="DP722" s="32"/>
      <c r="DQ722" s="32"/>
      <c r="DR722" s="32"/>
      <c r="DS722" s="32"/>
      <c r="DT722" s="32"/>
      <c r="DU722" s="32"/>
      <c r="DV722" s="32"/>
      <c r="DW722" s="32"/>
      <c r="DX722" s="32"/>
      <c r="DY722" s="32"/>
      <c r="DZ722" s="32"/>
      <c r="EA722" s="32"/>
      <c r="EB722" s="32"/>
      <c r="EC722" s="31"/>
    </row>
    <row r="723"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2"/>
      <c r="CH723" s="31"/>
      <c r="CI723" s="32"/>
      <c r="CJ723" s="31"/>
      <c r="CK723" s="32"/>
      <c r="CL723" s="31"/>
      <c r="CM723" s="32"/>
      <c r="CN723" s="31"/>
      <c r="CO723" s="32"/>
      <c r="CP723" s="32"/>
      <c r="CQ723" s="32"/>
      <c r="CR723" s="32"/>
      <c r="CS723" s="32"/>
      <c r="CT723" s="32"/>
      <c r="CU723" s="32"/>
      <c r="CV723" s="32"/>
      <c r="CW723" s="32"/>
      <c r="CX723" s="32"/>
      <c r="CY723" s="32"/>
      <c r="CZ723" s="32"/>
      <c r="DA723" s="32"/>
      <c r="DB723" s="32"/>
      <c r="DC723" s="32"/>
      <c r="DD723" s="32"/>
      <c r="DE723" s="32"/>
      <c r="DF723" s="32"/>
      <c r="DG723" s="32"/>
      <c r="DH723" s="32"/>
      <c r="DI723" s="32"/>
      <c r="DJ723" s="32"/>
      <c r="DK723" s="32"/>
      <c r="DL723" s="32"/>
      <c r="DM723" s="32"/>
      <c r="DN723" s="32"/>
      <c r="DO723" s="32"/>
      <c r="DP723" s="32"/>
      <c r="DQ723" s="32"/>
      <c r="DR723" s="32"/>
      <c r="DS723" s="32"/>
      <c r="DT723" s="32"/>
      <c r="DU723" s="32"/>
      <c r="DV723" s="32"/>
      <c r="DW723" s="32"/>
      <c r="DX723" s="32"/>
      <c r="DY723" s="32"/>
      <c r="DZ723" s="32"/>
      <c r="EA723" s="32"/>
      <c r="EB723" s="32"/>
      <c r="EC723" s="31"/>
    </row>
    <row r="724"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  <c r="CF724" s="31"/>
      <c r="CG724" s="32"/>
      <c r="CH724" s="31"/>
      <c r="CI724" s="32"/>
      <c r="CJ724" s="31"/>
      <c r="CK724" s="32"/>
      <c r="CL724" s="31"/>
      <c r="CM724" s="32"/>
      <c r="CN724" s="31"/>
      <c r="CO724" s="32"/>
      <c r="CP724" s="32"/>
      <c r="CQ724" s="32"/>
      <c r="CR724" s="32"/>
      <c r="CS724" s="32"/>
      <c r="CT724" s="32"/>
      <c r="CU724" s="32"/>
      <c r="CV724" s="32"/>
      <c r="CW724" s="32"/>
      <c r="CX724" s="32"/>
      <c r="CY724" s="32"/>
      <c r="CZ724" s="32"/>
      <c r="DA724" s="32"/>
      <c r="DB724" s="32"/>
      <c r="DC724" s="32"/>
      <c r="DD724" s="32"/>
      <c r="DE724" s="32"/>
      <c r="DF724" s="32"/>
      <c r="DG724" s="32"/>
      <c r="DH724" s="32"/>
      <c r="DI724" s="32"/>
      <c r="DJ724" s="32"/>
      <c r="DK724" s="32"/>
      <c r="DL724" s="32"/>
      <c r="DM724" s="32"/>
      <c r="DN724" s="32"/>
      <c r="DO724" s="32"/>
      <c r="DP724" s="32"/>
      <c r="DQ724" s="32"/>
      <c r="DR724" s="32"/>
      <c r="DS724" s="32"/>
      <c r="DT724" s="32"/>
      <c r="DU724" s="32"/>
      <c r="DV724" s="32"/>
      <c r="DW724" s="32"/>
      <c r="DX724" s="32"/>
      <c r="DY724" s="32"/>
      <c r="DZ724" s="32"/>
      <c r="EA724" s="32"/>
      <c r="EB724" s="32"/>
      <c r="EC724" s="31"/>
    </row>
    <row r="725"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2"/>
      <c r="CH725" s="31"/>
      <c r="CI725" s="32"/>
      <c r="CJ725" s="31"/>
      <c r="CK725" s="32"/>
      <c r="CL725" s="31"/>
      <c r="CM725" s="32"/>
      <c r="CN725" s="31"/>
      <c r="CO725" s="32"/>
      <c r="CP725" s="32"/>
      <c r="CQ725" s="32"/>
      <c r="CR725" s="32"/>
      <c r="CS725" s="32"/>
      <c r="CT725" s="32"/>
      <c r="CU725" s="32"/>
      <c r="CV725" s="32"/>
      <c r="CW725" s="32"/>
      <c r="CX725" s="32"/>
      <c r="CY725" s="32"/>
      <c r="CZ725" s="32"/>
      <c r="DA725" s="32"/>
      <c r="DB725" s="32"/>
      <c r="DC725" s="32"/>
      <c r="DD725" s="32"/>
      <c r="DE725" s="32"/>
      <c r="DF725" s="32"/>
      <c r="DG725" s="32"/>
      <c r="DH725" s="32"/>
      <c r="DI725" s="32"/>
      <c r="DJ725" s="32"/>
      <c r="DK725" s="32"/>
      <c r="DL725" s="32"/>
      <c r="DM725" s="32"/>
      <c r="DN725" s="32"/>
      <c r="DO725" s="32"/>
      <c r="DP725" s="32"/>
      <c r="DQ725" s="32"/>
      <c r="DR725" s="32"/>
      <c r="DS725" s="32"/>
      <c r="DT725" s="32"/>
      <c r="DU725" s="32"/>
      <c r="DV725" s="32"/>
      <c r="DW725" s="32"/>
      <c r="DX725" s="32"/>
      <c r="DY725" s="32"/>
      <c r="DZ725" s="32"/>
      <c r="EA725" s="32"/>
      <c r="EB725" s="32"/>
      <c r="EC725" s="31"/>
    </row>
    <row r="726"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  <c r="CF726" s="31"/>
      <c r="CG726" s="32"/>
      <c r="CH726" s="31"/>
      <c r="CI726" s="32"/>
      <c r="CJ726" s="31"/>
      <c r="CK726" s="32"/>
      <c r="CL726" s="31"/>
      <c r="CM726" s="32"/>
      <c r="CN726" s="31"/>
      <c r="CO726" s="32"/>
      <c r="CP726" s="32"/>
      <c r="CQ726" s="32"/>
      <c r="CR726" s="32"/>
      <c r="CS726" s="32"/>
      <c r="CT726" s="32"/>
      <c r="CU726" s="32"/>
      <c r="CV726" s="32"/>
      <c r="CW726" s="32"/>
      <c r="CX726" s="32"/>
      <c r="CY726" s="32"/>
      <c r="CZ726" s="32"/>
      <c r="DA726" s="32"/>
      <c r="DB726" s="32"/>
      <c r="DC726" s="32"/>
      <c r="DD726" s="32"/>
      <c r="DE726" s="32"/>
      <c r="DF726" s="32"/>
      <c r="DG726" s="32"/>
      <c r="DH726" s="32"/>
      <c r="DI726" s="32"/>
      <c r="DJ726" s="32"/>
      <c r="DK726" s="32"/>
      <c r="DL726" s="32"/>
      <c r="DM726" s="32"/>
      <c r="DN726" s="32"/>
      <c r="DO726" s="32"/>
      <c r="DP726" s="32"/>
      <c r="DQ726" s="32"/>
      <c r="DR726" s="32"/>
      <c r="DS726" s="32"/>
      <c r="DT726" s="32"/>
      <c r="DU726" s="32"/>
      <c r="DV726" s="32"/>
      <c r="DW726" s="32"/>
      <c r="DX726" s="32"/>
      <c r="DY726" s="32"/>
      <c r="DZ726" s="32"/>
      <c r="EA726" s="32"/>
      <c r="EB726" s="32"/>
      <c r="EC726" s="31"/>
    </row>
    <row r="727"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2"/>
      <c r="CH727" s="31"/>
      <c r="CI727" s="32"/>
      <c r="CJ727" s="31"/>
      <c r="CK727" s="32"/>
      <c r="CL727" s="31"/>
      <c r="CM727" s="32"/>
      <c r="CN727" s="31"/>
      <c r="CO727" s="32"/>
      <c r="CP727" s="32"/>
      <c r="CQ727" s="32"/>
      <c r="CR727" s="32"/>
      <c r="CS727" s="32"/>
      <c r="CT727" s="32"/>
      <c r="CU727" s="32"/>
      <c r="CV727" s="32"/>
      <c r="CW727" s="32"/>
      <c r="CX727" s="32"/>
      <c r="CY727" s="32"/>
      <c r="CZ727" s="32"/>
      <c r="DA727" s="32"/>
      <c r="DB727" s="32"/>
      <c r="DC727" s="32"/>
      <c r="DD727" s="32"/>
      <c r="DE727" s="32"/>
      <c r="DF727" s="32"/>
      <c r="DG727" s="32"/>
      <c r="DH727" s="32"/>
      <c r="DI727" s="32"/>
      <c r="DJ727" s="32"/>
      <c r="DK727" s="32"/>
      <c r="DL727" s="32"/>
      <c r="DM727" s="32"/>
      <c r="DN727" s="32"/>
      <c r="DO727" s="32"/>
      <c r="DP727" s="32"/>
      <c r="DQ727" s="32"/>
      <c r="DR727" s="32"/>
      <c r="DS727" s="32"/>
      <c r="DT727" s="32"/>
      <c r="DU727" s="32"/>
      <c r="DV727" s="32"/>
      <c r="DW727" s="32"/>
      <c r="DX727" s="32"/>
      <c r="DY727" s="32"/>
      <c r="DZ727" s="32"/>
      <c r="EA727" s="32"/>
      <c r="EB727" s="32"/>
      <c r="EC727" s="31"/>
    </row>
    <row r="728"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  <c r="CF728" s="31"/>
      <c r="CG728" s="32"/>
      <c r="CH728" s="31"/>
      <c r="CI728" s="32"/>
      <c r="CJ728" s="31"/>
      <c r="CK728" s="32"/>
      <c r="CL728" s="31"/>
      <c r="CM728" s="32"/>
      <c r="CN728" s="31"/>
      <c r="CO728" s="32"/>
      <c r="CP728" s="32"/>
      <c r="CQ728" s="32"/>
      <c r="CR728" s="32"/>
      <c r="CS728" s="32"/>
      <c r="CT728" s="32"/>
      <c r="CU728" s="32"/>
      <c r="CV728" s="32"/>
      <c r="CW728" s="32"/>
      <c r="CX728" s="32"/>
      <c r="CY728" s="32"/>
      <c r="CZ728" s="32"/>
      <c r="DA728" s="32"/>
      <c r="DB728" s="32"/>
      <c r="DC728" s="32"/>
      <c r="DD728" s="32"/>
      <c r="DE728" s="32"/>
      <c r="DF728" s="32"/>
      <c r="DG728" s="32"/>
      <c r="DH728" s="32"/>
      <c r="DI728" s="32"/>
      <c r="DJ728" s="32"/>
      <c r="DK728" s="32"/>
      <c r="DL728" s="32"/>
      <c r="DM728" s="32"/>
      <c r="DN728" s="32"/>
      <c r="DO728" s="32"/>
      <c r="DP728" s="32"/>
      <c r="DQ728" s="32"/>
      <c r="DR728" s="32"/>
      <c r="DS728" s="32"/>
      <c r="DT728" s="32"/>
      <c r="DU728" s="32"/>
      <c r="DV728" s="32"/>
      <c r="DW728" s="32"/>
      <c r="DX728" s="32"/>
      <c r="DY728" s="32"/>
      <c r="DZ728" s="32"/>
      <c r="EA728" s="32"/>
      <c r="EB728" s="32"/>
      <c r="EC728" s="31"/>
    </row>
    <row r="729"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2"/>
      <c r="CH729" s="31"/>
      <c r="CI729" s="32"/>
      <c r="CJ729" s="31"/>
      <c r="CK729" s="32"/>
      <c r="CL729" s="31"/>
      <c r="CM729" s="32"/>
      <c r="CN729" s="31"/>
      <c r="CO729" s="32"/>
      <c r="CP729" s="32"/>
      <c r="CQ729" s="32"/>
      <c r="CR729" s="32"/>
      <c r="CS729" s="32"/>
      <c r="CT729" s="32"/>
      <c r="CU729" s="32"/>
      <c r="CV729" s="32"/>
      <c r="CW729" s="32"/>
      <c r="CX729" s="32"/>
      <c r="CY729" s="32"/>
      <c r="CZ729" s="32"/>
      <c r="DA729" s="32"/>
      <c r="DB729" s="32"/>
      <c r="DC729" s="32"/>
      <c r="DD729" s="32"/>
      <c r="DE729" s="32"/>
      <c r="DF729" s="32"/>
      <c r="DG729" s="32"/>
      <c r="DH729" s="32"/>
      <c r="DI729" s="32"/>
      <c r="DJ729" s="32"/>
      <c r="DK729" s="32"/>
      <c r="DL729" s="32"/>
      <c r="DM729" s="32"/>
      <c r="DN729" s="32"/>
      <c r="DO729" s="32"/>
      <c r="DP729" s="32"/>
      <c r="DQ729" s="32"/>
      <c r="DR729" s="32"/>
      <c r="DS729" s="32"/>
      <c r="DT729" s="32"/>
      <c r="DU729" s="32"/>
      <c r="DV729" s="32"/>
      <c r="DW729" s="32"/>
      <c r="DX729" s="32"/>
      <c r="DY729" s="32"/>
      <c r="DZ729" s="32"/>
      <c r="EA729" s="32"/>
      <c r="EB729" s="32"/>
      <c r="EC729" s="31"/>
    </row>
    <row r="730"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2"/>
      <c r="CH730" s="31"/>
      <c r="CI730" s="32"/>
      <c r="CJ730" s="31"/>
      <c r="CK730" s="32"/>
      <c r="CL730" s="31"/>
      <c r="CM730" s="32"/>
      <c r="CN730" s="31"/>
      <c r="CO730" s="32"/>
      <c r="CP730" s="32"/>
      <c r="CQ730" s="32"/>
      <c r="CR730" s="32"/>
      <c r="CS730" s="32"/>
      <c r="CT730" s="32"/>
      <c r="CU730" s="32"/>
      <c r="CV730" s="32"/>
      <c r="CW730" s="32"/>
      <c r="CX730" s="32"/>
      <c r="CY730" s="32"/>
      <c r="CZ730" s="32"/>
      <c r="DA730" s="32"/>
      <c r="DB730" s="32"/>
      <c r="DC730" s="32"/>
      <c r="DD730" s="32"/>
      <c r="DE730" s="32"/>
      <c r="DF730" s="32"/>
      <c r="DG730" s="32"/>
      <c r="DH730" s="32"/>
      <c r="DI730" s="32"/>
      <c r="DJ730" s="32"/>
      <c r="DK730" s="32"/>
      <c r="DL730" s="32"/>
      <c r="DM730" s="32"/>
      <c r="DN730" s="32"/>
      <c r="DO730" s="32"/>
      <c r="DP730" s="32"/>
      <c r="DQ730" s="32"/>
      <c r="DR730" s="32"/>
      <c r="DS730" s="32"/>
      <c r="DT730" s="32"/>
      <c r="DU730" s="32"/>
      <c r="DV730" s="32"/>
      <c r="DW730" s="32"/>
      <c r="DX730" s="32"/>
      <c r="DY730" s="32"/>
      <c r="DZ730" s="32"/>
      <c r="EA730" s="32"/>
      <c r="EB730" s="32"/>
      <c r="EC730" s="31"/>
    </row>
    <row r="731"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2"/>
      <c r="CH731" s="31"/>
      <c r="CI731" s="32"/>
      <c r="CJ731" s="31"/>
      <c r="CK731" s="32"/>
      <c r="CL731" s="31"/>
      <c r="CM731" s="32"/>
      <c r="CN731" s="31"/>
      <c r="CO731" s="32"/>
      <c r="CP731" s="32"/>
      <c r="CQ731" s="32"/>
      <c r="CR731" s="32"/>
      <c r="CS731" s="32"/>
      <c r="CT731" s="32"/>
      <c r="CU731" s="32"/>
      <c r="CV731" s="32"/>
      <c r="CW731" s="32"/>
      <c r="CX731" s="32"/>
      <c r="CY731" s="32"/>
      <c r="CZ731" s="32"/>
      <c r="DA731" s="32"/>
      <c r="DB731" s="32"/>
      <c r="DC731" s="32"/>
      <c r="DD731" s="32"/>
      <c r="DE731" s="32"/>
      <c r="DF731" s="32"/>
      <c r="DG731" s="32"/>
      <c r="DH731" s="32"/>
      <c r="DI731" s="32"/>
      <c r="DJ731" s="32"/>
      <c r="DK731" s="32"/>
      <c r="DL731" s="32"/>
      <c r="DM731" s="32"/>
      <c r="DN731" s="32"/>
      <c r="DO731" s="32"/>
      <c r="DP731" s="32"/>
      <c r="DQ731" s="32"/>
      <c r="DR731" s="32"/>
      <c r="DS731" s="32"/>
      <c r="DT731" s="32"/>
      <c r="DU731" s="32"/>
      <c r="DV731" s="32"/>
      <c r="DW731" s="32"/>
      <c r="DX731" s="32"/>
      <c r="DY731" s="32"/>
      <c r="DZ731" s="32"/>
      <c r="EA731" s="32"/>
      <c r="EB731" s="32"/>
      <c r="EC731" s="31"/>
    </row>
    <row r="732"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  <c r="CF732" s="31"/>
      <c r="CG732" s="32"/>
      <c r="CH732" s="31"/>
      <c r="CI732" s="32"/>
      <c r="CJ732" s="31"/>
      <c r="CK732" s="32"/>
      <c r="CL732" s="31"/>
      <c r="CM732" s="32"/>
      <c r="CN732" s="31"/>
      <c r="CO732" s="32"/>
      <c r="CP732" s="32"/>
      <c r="CQ732" s="32"/>
      <c r="CR732" s="32"/>
      <c r="CS732" s="32"/>
      <c r="CT732" s="32"/>
      <c r="CU732" s="32"/>
      <c r="CV732" s="32"/>
      <c r="CW732" s="32"/>
      <c r="CX732" s="32"/>
      <c r="CY732" s="32"/>
      <c r="CZ732" s="32"/>
      <c r="DA732" s="32"/>
      <c r="DB732" s="32"/>
      <c r="DC732" s="32"/>
      <c r="DD732" s="32"/>
      <c r="DE732" s="32"/>
      <c r="DF732" s="32"/>
      <c r="DG732" s="32"/>
      <c r="DH732" s="32"/>
      <c r="DI732" s="32"/>
      <c r="DJ732" s="32"/>
      <c r="DK732" s="32"/>
      <c r="DL732" s="32"/>
      <c r="DM732" s="32"/>
      <c r="DN732" s="32"/>
      <c r="DO732" s="32"/>
      <c r="DP732" s="32"/>
      <c r="DQ732" s="32"/>
      <c r="DR732" s="32"/>
      <c r="DS732" s="32"/>
      <c r="DT732" s="32"/>
      <c r="DU732" s="32"/>
      <c r="DV732" s="32"/>
      <c r="DW732" s="32"/>
      <c r="DX732" s="32"/>
      <c r="DY732" s="32"/>
      <c r="DZ732" s="32"/>
      <c r="EA732" s="32"/>
      <c r="EB732" s="32"/>
      <c r="EC732" s="31"/>
    </row>
    <row r="733"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2"/>
      <c r="CH733" s="31"/>
      <c r="CI733" s="32"/>
      <c r="CJ733" s="31"/>
      <c r="CK733" s="32"/>
      <c r="CL733" s="31"/>
      <c r="CM733" s="32"/>
      <c r="CN733" s="31"/>
      <c r="CO733" s="32"/>
      <c r="CP733" s="32"/>
      <c r="CQ733" s="32"/>
      <c r="CR733" s="32"/>
      <c r="CS733" s="32"/>
      <c r="CT733" s="32"/>
      <c r="CU733" s="32"/>
      <c r="CV733" s="32"/>
      <c r="CW733" s="32"/>
      <c r="CX733" s="32"/>
      <c r="CY733" s="32"/>
      <c r="CZ733" s="32"/>
      <c r="DA733" s="32"/>
      <c r="DB733" s="32"/>
      <c r="DC733" s="32"/>
      <c r="DD733" s="32"/>
      <c r="DE733" s="32"/>
      <c r="DF733" s="32"/>
      <c r="DG733" s="32"/>
      <c r="DH733" s="32"/>
      <c r="DI733" s="32"/>
      <c r="DJ733" s="32"/>
      <c r="DK733" s="32"/>
      <c r="DL733" s="32"/>
      <c r="DM733" s="32"/>
      <c r="DN733" s="32"/>
      <c r="DO733" s="32"/>
      <c r="DP733" s="32"/>
      <c r="DQ733" s="32"/>
      <c r="DR733" s="32"/>
      <c r="DS733" s="32"/>
      <c r="DT733" s="32"/>
      <c r="DU733" s="32"/>
      <c r="DV733" s="32"/>
      <c r="DW733" s="32"/>
      <c r="DX733" s="32"/>
      <c r="DY733" s="32"/>
      <c r="DZ733" s="32"/>
      <c r="EA733" s="32"/>
      <c r="EB733" s="32"/>
      <c r="EC733" s="31"/>
    </row>
    <row r="734"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  <c r="CF734" s="31"/>
      <c r="CG734" s="32"/>
      <c r="CH734" s="31"/>
      <c r="CI734" s="32"/>
      <c r="CJ734" s="31"/>
      <c r="CK734" s="32"/>
      <c r="CL734" s="31"/>
      <c r="CM734" s="32"/>
      <c r="CN734" s="31"/>
      <c r="CO734" s="32"/>
      <c r="CP734" s="32"/>
      <c r="CQ734" s="32"/>
      <c r="CR734" s="32"/>
      <c r="CS734" s="32"/>
      <c r="CT734" s="32"/>
      <c r="CU734" s="32"/>
      <c r="CV734" s="32"/>
      <c r="CW734" s="32"/>
      <c r="CX734" s="32"/>
      <c r="CY734" s="32"/>
      <c r="CZ734" s="32"/>
      <c r="DA734" s="32"/>
      <c r="DB734" s="32"/>
      <c r="DC734" s="32"/>
      <c r="DD734" s="32"/>
      <c r="DE734" s="32"/>
      <c r="DF734" s="32"/>
      <c r="DG734" s="32"/>
      <c r="DH734" s="32"/>
      <c r="DI734" s="32"/>
      <c r="DJ734" s="32"/>
      <c r="DK734" s="32"/>
      <c r="DL734" s="32"/>
      <c r="DM734" s="32"/>
      <c r="DN734" s="32"/>
      <c r="DO734" s="32"/>
      <c r="DP734" s="32"/>
      <c r="DQ734" s="32"/>
      <c r="DR734" s="32"/>
      <c r="DS734" s="32"/>
      <c r="DT734" s="32"/>
      <c r="DU734" s="32"/>
      <c r="DV734" s="32"/>
      <c r="DW734" s="32"/>
      <c r="DX734" s="32"/>
      <c r="DY734" s="32"/>
      <c r="DZ734" s="32"/>
      <c r="EA734" s="32"/>
      <c r="EB734" s="32"/>
      <c r="EC734" s="31"/>
    </row>
    <row r="735"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2"/>
      <c r="CH735" s="31"/>
      <c r="CI735" s="32"/>
      <c r="CJ735" s="31"/>
      <c r="CK735" s="32"/>
      <c r="CL735" s="31"/>
      <c r="CM735" s="32"/>
      <c r="CN735" s="31"/>
      <c r="CO735" s="32"/>
      <c r="CP735" s="32"/>
      <c r="CQ735" s="32"/>
      <c r="CR735" s="32"/>
      <c r="CS735" s="32"/>
      <c r="CT735" s="32"/>
      <c r="CU735" s="32"/>
      <c r="CV735" s="32"/>
      <c r="CW735" s="32"/>
      <c r="CX735" s="32"/>
      <c r="CY735" s="32"/>
      <c r="CZ735" s="32"/>
      <c r="DA735" s="32"/>
      <c r="DB735" s="32"/>
      <c r="DC735" s="32"/>
      <c r="DD735" s="32"/>
      <c r="DE735" s="32"/>
      <c r="DF735" s="32"/>
      <c r="DG735" s="32"/>
      <c r="DH735" s="32"/>
      <c r="DI735" s="32"/>
      <c r="DJ735" s="32"/>
      <c r="DK735" s="32"/>
      <c r="DL735" s="32"/>
      <c r="DM735" s="32"/>
      <c r="DN735" s="32"/>
      <c r="DO735" s="32"/>
      <c r="DP735" s="32"/>
      <c r="DQ735" s="32"/>
      <c r="DR735" s="32"/>
      <c r="DS735" s="32"/>
      <c r="DT735" s="32"/>
      <c r="DU735" s="32"/>
      <c r="DV735" s="32"/>
      <c r="DW735" s="32"/>
      <c r="DX735" s="32"/>
      <c r="DY735" s="32"/>
      <c r="DZ735" s="32"/>
      <c r="EA735" s="32"/>
      <c r="EB735" s="32"/>
      <c r="EC735" s="31"/>
    </row>
    <row r="736"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  <c r="CF736" s="31"/>
      <c r="CG736" s="32"/>
      <c r="CH736" s="31"/>
      <c r="CI736" s="32"/>
      <c r="CJ736" s="31"/>
      <c r="CK736" s="32"/>
      <c r="CL736" s="31"/>
      <c r="CM736" s="32"/>
      <c r="CN736" s="31"/>
      <c r="CO736" s="32"/>
      <c r="CP736" s="32"/>
      <c r="CQ736" s="32"/>
      <c r="CR736" s="32"/>
      <c r="CS736" s="32"/>
      <c r="CT736" s="32"/>
      <c r="CU736" s="32"/>
      <c r="CV736" s="32"/>
      <c r="CW736" s="32"/>
      <c r="CX736" s="32"/>
      <c r="CY736" s="32"/>
      <c r="CZ736" s="32"/>
      <c r="DA736" s="32"/>
      <c r="DB736" s="32"/>
      <c r="DC736" s="32"/>
      <c r="DD736" s="32"/>
      <c r="DE736" s="32"/>
      <c r="DF736" s="32"/>
      <c r="DG736" s="32"/>
      <c r="DH736" s="32"/>
      <c r="DI736" s="32"/>
      <c r="DJ736" s="32"/>
      <c r="DK736" s="32"/>
      <c r="DL736" s="32"/>
      <c r="DM736" s="32"/>
      <c r="DN736" s="32"/>
      <c r="DO736" s="32"/>
      <c r="DP736" s="32"/>
      <c r="DQ736" s="32"/>
      <c r="DR736" s="32"/>
      <c r="DS736" s="32"/>
      <c r="DT736" s="32"/>
      <c r="DU736" s="32"/>
      <c r="DV736" s="32"/>
      <c r="DW736" s="32"/>
      <c r="DX736" s="32"/>
      <c r="DY736" s="32"/>
      <c r="DZ736" s="32"/>
      <c r="EA736" s="32"/>
      <c r="EB736" s="32"/>
      <c r="EC736" s="31"/>
    </row>
    <row r="737"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2"/>
      <c r="CH737" s="31"/>
      <c r="CI737" s="32"/>
      <c r="CJ737" s="31"/>
      <c r="CK737" s="32"/>
      <c r="CL737" s="31"/>
      <c r="CM737" s="32"/>
      <c r="CN737" s="31"/>
      <c r="CO737" s="32"/>
      <c r="CP737" s="32"/>
      <c r="CQ737" s="32"/>
      <c r="CR737" s="32"/>
      <c r="CS737" s="32"/>
      <c r="CT737" s="32"/>
      <c r="CU737" s="32"/>
      <c r="CV737" s="32"/>
      <c r="CW737" s="32"/>
      <c r="CX737" s="32"/>
      <c r="CY737" s="32"/>
      <c r="CZ737" s="32"/>
      <c r="DA737" s="32"/>
      <c r="DB737" s="32"/>
      <c r="DC737" s="32"/>
      <c r="DD737" s="32"/>
      <c r="DE737" s="32"/>
      <c r="DF737" s="32"/>
      <c r="DG737" s="32"/>
      <c r="DH737" s="32"/>
      <c r="DI737" s="32"/>
      <c r="DJ737" s="32"/>
      <c r="DK737" s="32"/>
      <c r="DL737" s="32"/>
      <c r="DM737" s="32"/>
      <c r="DN737" s="32"/>
      <c r="DO737" s="32"/>
      <c r="DP737" s="32"/>
      <c r="DQ737" s="32"/>
      <c r="DR737" s="32"/>
      <c r="DS737" s="32"/>
      <c r="DT737" s="32"/>
      <c r="DU737" s="32"/>
      <c r="DV737" s="32"/>
      <c r="DW737" s="32"/>
      <c r="DX737" s="32"/>
      <c r="DY737" s="32"/>
      <c r="DZ737" s="32"/>
      <c r="EA737" s="32"/>
      <c r="EB737" s="32"/>
      <c r="EC737" s="31"/>
    </row>
    <row r="738"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2"/>
      <c r="CH738" s="31"/>
      <c r="CI738" s="32"/>
      <c r="CJ738" s="31"/>
      <c r="CK738" s="32"/>
      <c r="CL738" s="31"/>
      <c r="CM738" s="32"/>
      <c r="CN738" s="31"/>
      <c r="CO738" s="32"/>
      <c r="CP738" s="32"/>
      <c r="CQ738" s="32"/>
      <c r="CR738" s="32"/>
      <c r="CS738" s="32"/>
      <c r="CT738" s="32"/>
      <c r="CU738" s="32"/>
      <c r="CV738" s="32"/>
      <c r="CW738" s="32"/>
      <c r="CX738" s="32"/>
      <c r="CY738" s="32"/>
      <c r="CZ738" s="32"/>
      <c r="DA738" s="32"/>
      <c r="DB738" s="32"/>
      <c r="DC738" s="32"/>
      <c r="DD738" s="32"/>
      <c r="DE738" s="32"/>
      <c r="DF738" s="32"/>
      <c r="DG738" s="32"/>
      <c r="DH738" s="32"/>
      <c r="DI738" s="32"/>
      <c r="DJ738" s="32"/>
      <c r="DK738" s="32"/>
      <c r="DL738" s="32"/>
      <c r="DM738" s="32"/>
      <c r="DN738" s="32"/>
      <c r="DO738" s="32"/>
      <c r="DP738" s="32"/>
      <c r="DQ738" s="32"/>
      <c r="DR738" s="32"/>
      <c r="DS738" s="32"/>
      <c r="DT738" s="32"/>
      <c r="DU738" s="32"/>
      <c r="DV738" s="32"/>
      <c r="DW738" s="32"/>
      <c r="DX738" s="32"/>
      <c r="DY738" s="32"/>
      <c r="DZ738" s="32"/>
      <c r="EA738" s="32"/>
      <c r="EB738" s="32"/>
      <c r="EC738" s="31"/>
    </row>
    <row r="739"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2"/>
      <c r="CH739" s="31"/>
      <c r="CI739" s="32"/>
      <c r="CJ739" s="31"/>
      <c r="CK739" s="32"/>
      <c r="CL739" s="31"/>
      <c r="CM739" s="32"/>
      <c r="CN739" s="31"/>
      <c r="CO739" s="32"/>
      <c r="CP739" s="32"/>
      <c r="CQ739" s="32"/>
      <c r="CR739" s="32"/>
      <c r="CS739" s="32"/>
      <c r="CT739" s="32"/>
      <c r="CU739" s="32"/>
      <c r="CV739" s="32"/>
      <c r="CW739" s="32"/>
      <c r="CX739" s="32"/>
      <c r="CY739" s="32"/>
      <c r="CZ739" s="32"/>
      <c r="DA739" s="32"/>
      <c r="DB739" s="32"/>
      <c r="DC739" s="32"/>
      <c r="DD739" s="32"/>
      <c r="DE739" s="32"/>
      <c r="DF739" s="32"/>
      <c r="DG739" s="32"/>
      <c r="DH739" s="32"/>
      <c r="DI739" s="32"/>
      <c r="DJ739" s="32"/>
      <c r="DK739" s="32"/>
      <c r="DL739" s="32"/>
      <c r="DM739" s="32"/>
      <c r="DN739" s="32"/>
      <c r="DO739" s="32"/>
      <c r="DP739" s="32"/>
      <c r="DQ739" s="32"/>
      <c r="DR739" s="32"/>
      <c r="DS739" s="32"/>
      <c r="DT739" s="32"/>
      <c r="DU739" s="32"/>
      <c r="DV739" s="32"/>
      <c r="DW739" s="32"/>
      <c r="DX739" s="32"/>
      <c r="DY739" s="32"/>
      <c r="DZ739" s="32"/>
      <c r="EA739" s="32"/>
      <c r="EB739" s="32"/>
      <c r="EC739" s="31"/>
    </row>
    <row r="740"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  <c r="CF740" s="31"/>
      <c r="CG740" s="32"/>
      <c r="CH740" s="31"/>
      <c r="CI740" s="32"/>
      <c r="CJ740" s="31"/>
      <c r="CK740" s="32"/>
      <c r="CL740" s="31"/>
      <c r="CM740" s="32"/>
      <c r="CN740" s="31"/>
      <c r="CO740" s="32"/>
      <c r="CP740" s="32"/>
      <c r="CQ740" s="32"/>
      <c r="CR740" s="32"/>
      <c r="CS740" s="32"/>
      <c r="CT740" s="32"/>
      <c r="CU740" s="32"/>
      <c r="CV740" s="32"/>
      <c r="CW740" s="32"/>
      <c r="CX740" s="32"/>
      <c r="CY740" s="32"/>
      <c r="CZ740" s="32"/>
      <c r="DA740" s="32"/>
      <c r="DB740" s="32"/>
      <c r="DC740" s="32"/>
      <c r="DD740" s="32"/>
      <c r="DE740" s="32"/>
      <c r="DF740" s="32"/>
      <c r="DG740" s="32"/>
      <c r="DH740" s="32"/>
      <c r="DI740" s="32"/>
      <c r="DJ740" s="32"/>
      <c r="DK740" s="32"/>
      <c r="DL740" s="32"/>
      <c r="DM740" s="32"/>
      <c r="DN740" s="32"/>
      <c r="DO740" s="32"/>
      <c r="DP740" s="32"/>
      <c r="DQ740" s="32"/>
      <c r="DR740" s="32"/>
      <c r="DS740" s="32"/>
      <c r="DT740" s="32"/>
      <c r="DU740" s="32"/>
      <c r="DV740" s="32"/>
      <c r="DW740" s="32"/>
      <c r="DX740" s="32"/>
      <c r="DY740" s="32"/>
      <c r="DZ740" s="32"/>
      <c r="EA740" s="32"/>
      <c r="EB740" s="32"/>
      <c r="EC740" s="31"/>
    </row>
    <row r="741"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2"/>
      <c r="CH741" s="31"/>
      <c r="CI741" s="32"/>
      <c r="CJ741" s="31"/>
      <c r="CK741" s="32"/>
      <c r="CL741" s="31"/>
      <c r="CM741" s="32"/>
      <c r="CN741" s="31"/>
      <c r="CO741" s="32"/>
      <c r="CP741" s="32"/>
      <c r="CQ741" s="32"/>
      <c r="CR741" s="32"/>
      <c r="CS741" s="32"/>
      <c r="CT741" s="32"/>
      <c r="CU741" s="32"/>
      <c r="CV741" s="32"/>
      <c r="CW741" s="32"/>
      <c r="CX741" s="32"/>
      <c r="CY741" s="32"/>
      <c r="CZ741" s="32"/>
      <c r="DA741" s="32"/>
      <c r="DB741" s="32"/>
      <c r="DC741" s="32"/>
      <c r="DD741" s="32"/>
      <c r="DE741" s="32"/>
      <c r="DF741" s="32"/>
      <c r="DG741" s="32"/>
      <c r="DH741" s="32"/>
      <c r="DI741" s="32"/>
      <c r="DJ741" s="32"/>
      <c r="DK741" s="32"/>
      <c r="DL741" s="32"/>
      <c r="DM741" s="32"/>
      <c r="DN741" s="32"/>
      <c r="DO741" s="32"/>
      <c r="DP741" s="32"/>
      <c r="DQ741" s="32"/>
      <c r="DR741" s="32"/>
      <c r="DS741" s="32"/>
      <c r="DT741" s="32"/>
      <c r="DU741" s="32"/>
      <c r="DV741" s="32"/>
      <c r="DW741" s="32"/>
      <c r="DX741" s="32"/>
      <c r="DY741" s="32"/>
      <c r="DZ741" s="32"/>
      <c r="EA741" s="32"/>
      <c r="EB741" s="32"/>
      <c r="EC741" s="31"/>
    </row>
    <row r="742"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  <c r="CF742" s="31"/>
      <c r="CG742" s="32"/>
      <c r="CH742" s="31"/>
      <c r="CI742" s="32"/>
      <c r="CJ742" s="31"/>
      <c r="CK742" s="32"/>
      <c r="CL742" s="31"/>
      <c r="CM742" s="32"/>
      <c r="CN742" s="31"/>
      <c r="CO742" s="32"/>
      <c r="CP742" s="32"/>
      <c r="CQ742" s="32"/>
      <c r="CR742" s="32"/>
      <c r="CS742" s="32"/>
      <c r="CT742" s="32"/>
      <c r="CU742" s="32"/>
      <c r="CV742" s="32"/>
      <c r="CW742" s="32"/>
      <c r="CX742" s="32"/>
      <c r="CY742" s="32"/>
      <c r="CZ742" s="32"/>
      <c r="DA742" s="32"/>
      <c r="DB742" s="32"/>
      <c r="DC742" s="32"/>
      <c r="DD742" s="32"/>
      <c r="DE742" s="32"/>
      <c r="DF742" s="32"/>
      <c r="DG742" s="32"/>
      <c r="DH742" s="32"/>
      <c r="DI742" s="32"/>
      <c r="DJ742" s="32"/>
      <c r="DK742" s="32"/>
      <c r="DL742" s="32"/>
      <c r="DM742" s="32"/>
      <c r="DN742" s="32"/>
      <c r="DO742" s="32"/>
      <c r="DP742" s="32"/>
      <c r="DQ742" s="32"/>
      <c r="DR742" s="32"/>
      <c r="DS742" s="32"/>
      <c r="DT742" s="32"/>
      <c r="DU742" s="32"/>
      <c r="DV742" s="32"/>
      <c r="DW742" s="32"/>
      <c r="DX742" s="32"/>
      <c r="DY742" s="32"/>
      <c r="DZ742" s="32"/>
      <c r="EA742" s="32"/>
      <c r="EB742" s="32"/>
      <c r="EC742" s="31"/>
    </row>
    <row r="743"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2"/>
      <c r="CH743" s="31"/>
      <c r="CI743" s="32"/>
      <c r="CJ743" s="31"/>
      <c r="CK743" s="32"/>
      <c r="CL743" s="31"/>
      <c r="CM743" s="32"/>
      <c r="CN743" s="31"/>
      <c r="CO743" s="32"/>
      <c r="CP743" s="32"/>
      <c r="CQ743" s="32"/>
      <c r="CR743" s="32"/>
      <c r="CS743" s="32"/>
      <c r="CT743" s="32"/>
      <c r="CU743" s="32"/>
      <c r="CV743" s="32"/>
      <c r="CW743" s="32"/>
      <c r="CX743" s="32"/>
      <c r="CY743" s="32"/>
      <c r="CZ743" s="32"/>
      <c r="DA743" s="32"/>
      <c r="DB743" s="32"/>
      <c r="DC743" s="32"/>
      <c r="DD743" s="32"/>
      <c r="DE743" s="32"/>
      <c r="DF743" s="32"/>
      <c r="DG743" s="32"/>
      <c r="DH743" s="32"/>
      <c r="DI743" s="32"/>
      <c r="DJ743" s="32"/>
      <c r="DK743" s="32"/>
      <c r="DL743" s="32"/>
      <c r="DM743" s="32"/>
      <c r="DN743" s="32"/>
      <c r="DO743" s="32"/>
      <c r="DP743" s="32"/>
      <c r="DQ743" s="32"/>
      <c r="DR743" s="32"/>
      <c r="DS743" s="32"/>
      <c r="DT743" s="32"/>
      <c r="DU743" s="32"/>
      <c r="DV743" s="32"/>
      <c r="DW743" s="32"/>
      <c r="DX743" s="32"/>
      <c r="DY743" s="32"/>
      <c r="DZ743" s="32"/>
      <c r="EA743" s="32"/>
      <c r="EB743" s="32"/>
      <c r="EC743" s="31"/>
    </row>
    <row r="744"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  <c r="CF744" s="31"/>
      <c r="CG744" s="32"/>
      <c r="CH744" s="31"/>
      <c r="CI744" s="32"/>
      <c r="CJ744" s="31"/>
      <c r="CK744" s="32"/>
      <c r="CL744" s="31"/>
      <c r="CM744" s="32"/>
      <c r="CN744" s="31"/>
      <c r="CO744" s="32"/>
      <c r="CP744" s="32"/>
      <c r="CQ744" s="32"/>
      <c r="CR744" s="32"/>
      <c r="CS744" s="32"/>
      <c r="CT744" s="32"/>
      <c r="CU744" s="32"/>
      <c r="CV744" s="32"/>
      <c r="CW744" s="32"/>
      <c r="CX744" s="32"/>
      <c r="CY744" s="32"/>
      <c r="CZ744" s="32"/>
      <c r="DA744" s="32"/>
      <c r="DB744" s="32"/>
      <c r="DC744" s="32"/>
      <c r="DD744" s="32"/>
      <c r="DE744" s="32"/>
      <c r="DF744" s="32"/>
      <c r="DG744" s="32"/>
      <c r="DH744" s="32"/>
      <c r="DI744" s="32"/>
      <c r="DJ744" s="32"/>
      <c r="DK744" s="32"/>
      <c r="DL744" s="32"/>
      <c r="DM744" s="32"/>
      <c r="DN744" s="32"/>
      <c r="DO744" s="32"/>
      <c r="DP744" s="32"/>
      <c r="DQ744" s="32"/>
      <c r="DR744" s="32"/>
      <c r="DS744" s="32"/>
      <c r="DT744" s="32"/>
      <c r="DU744" s="32"/>
      <c r="DV744" s="32"/>
      <c r="DW744" s="32"/>
      <c r="DX744" s="32"/>
      <c r="DY744" s="32"/>
      <c r="DZ744" s="32"/>
      <c r="EA744" s="32"/>
      <c r="EB744" s="32"/>
      <c r="EC744" s="31"/>
    </row>
    <row r="745"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2"/>
      <c r="CH745" s="31"/>
      <c r="CI745" s="32"/>
      <c r="CJ745" s="31"/>
      <c r="CK745" s="32"/>
      <c r="CL745" s="31"/>
      <c r="CM745" s="32"/>
      <c r="CN745" s="31"/>
      <c r="CO745" s="32"/>
      <c r="CP745" s="32"/>
      <c r="CQ745" s="32"/>
      <c r="CR745" s="32"/>
      <c r="CS745" s="32"/>
      <c r="CT745" s="32"/>
      <c r="CU745" s="32"/>
      <c r="CV745" s="32"/>
      <c r="CW745" s="32"/>
      <c r="CX745" s="32"/>
      <c r="CY745" s="32"/>
      <c r="CZ745" s="32"/>
      <c r="DA745" s="32"/>
      <c r="DB745" s="32"/>
      <c r="DC745" s="32"/>
      <c r="DD745" s="32"/>
      <c r="DE745" s="32"/>
      <c r="DF745" s="32"/>
      <c r="DG745" s="32"/>
      <c r="DH745" s="32"/>
      <c r="DI745" s="32"/>
      <c r="DJ745" s="32"/>
      <c r="DK745" s="32"/>
      <c r="DL745" s="32"/>
      <c r="DM745" s="32"/>
      <c r="DN745" s="32"/>
      <c r="DO745" s="32"/>
      <c r="DP745" s="32"/>
      <c r="DQ745" s="32"/>
      <c r="DR745" s="32"/>
      <c r="DS745" s="32"/>
      <c r="DT745" s="32"/>
      <c r="DU745" s="32"/>
      <c r="DV745" s="32"/>
      <c r="DW745" s="32"/>
      <c r="DX745" s="32"/>
      <c r="DY745" s="32"/>
      <c r="DZ745" s="32"/>
      <c r="EA745" s="32"/>
      <c r="EB745" s="32"/>
      <c r="EC745" s="31"/>
    </row>
    <row r="746"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  <c r="CF746" s="31"/>
      <c r="CG746" s="32"/>
      <c r="CH746" s="31"/>
      <c r="CI746" s="32"/>
      <c r="CJ746" s="31"/>
      <c r="CK746" s="32"/>
      <c r="CL746" s="31"/>
      <c r="CM746" s="32"/>
      <c r="CN746" s="31"/>
      <c r="CO746" s="32"/>
      <c r="CP746" s="32"/>
      <c r="CQ746" s="32"/>
      <c r="CR746" s="32"/>
      <c r="CS746" s="32"/>
      <c r="CT746" s="32"/>
      <c r="CU746" s="32"/>
      <c r="CV746" s="32"/>
      <c r="CW746" s="32"/>
      <c r="CX746" s="32"/>
      <c r="CY746" s="32"/>
      <c r="CZ746" s="32"/>
      <c r="DA746" s="32"/>
      <c r="DB746" s="32"/>
      <c r="DC746" s="32"/>
      <c r="DD746" s="32"/>
      <c r="DE746" s="32"/>
      <c r="DF746" s="32"/>
      <c r="DG746" s="32"/>
      <c r="DH746" s="32"/>
      <c r="DI746" s="32"/>
      <c r="DJ746" s="32"/>
      <c r="DK746" s="32"/>
      <c r="DL746" s="32"/>
      <c r="DM746" s="32"/>
      <c r="DN746" s="32"/>
      <c r="DO746" s="32"/>
      <c r="DP746" s="32"/>
      <c r="DQ746" s="32"/>
      <c r="DR746" s="32"/>
      <c r="DS746" s="32"/>
      <c r="DT746" s="32"/>
      <c r="DU746" s="32"/>
      <c r="DV746" s="32"/>
      <c r="DW746" s="32"/>
      <c r="DX746" s="32"/>
      <c r="DY746" s="32"/>
      <c r="DZ746" s="32"/>
      <c r="EA746" s="32"/>
      <c r="EB746" s="32"/>
      <c r="EC746" s="31"/>
    </row>
    <row r="747"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2"/>
      <c r="CH747" s="31"/>
      <c r="CI747" s="32"/>
      <c r="CJ747" s="31"/>
      <c r="CK747" s="32"/>
      <c r="CL747" s="31"/>
      <c r="CM747" s="32"/>
      <c r="CN747" s="31"/>
      <c r="CO747" s="32"/>
      <c r="CP747" s="32"/>
      <c r="CQ747" s="32"/>
      <c r="CR747" s="32"/>
      <c r="CS747" s="32"/>
      <c r="CT747" s="32"/>
      <c r="CU747" s="32"/>
      <c r="CV747" s="32"/>
      <c r="CW747" s="32"/>
      <c r="CX747" s="32"/>
      <c r="CY747" s="32"/>
      <c r="CZ747" s="32"/>
      <c r="DA747" s="32"/>
      <c r="DB747" s="32"/>
      <c r="DC747" s="32"/>
      <c r="DD747" s="32"/>
      <c r="DE747" s="32"/>
      <c r="DF747" s="32"/>
      <c r="DG747" s="32"/>
      <c r="DH747" s="32"/>
      <c r="DI747" s="32"/>
      <c r="DJ747" s="32"/>
      <c r="DK747" s="32"/>
      <c r="DL747" s="32"/>
      <c r="DM747" s="32"/>
      <c r="DN747" s="32"/>
      <c r="DO747" s="32"/>
      <c r="DP747" s="32"/>
      <c r="DQ747" s="32"/>
      <c r="DR747" s="32"/>
      <c r="DS747" s="32"/>
      <c r="DT747" s="32"/>
      <c r="DU747" s="32"/>
      <c r="DV747" s="32"/>
      <c r="DW747" s="32"/>
      <c r="DX747" s="32"/>
      <c r="DY747" s="32"/>
      <c r="DZ747" s="32"/>
      <c r="EA747" s="32"/>
      <c r="EB747" s="32"/>
      <c r="EC747" s="31"/>
    </row>
    <row r="748"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2"/>
      <c r="CH748" s="31"/>
      <c r="CI748" s="32"/>
      <c r="CJ748" s="31"/>
      <c r="CK748" s="32"/>
      <c r="CL748" s="31"/>
      <c r="CM748" s="32"/>
      <c r="CN748" s="31"/>
      <c r="CO748" s="32"/>
      <c r="CP748" s="32"/>
      <c r="CQ748" s="32"/>
      <c r="CR748" s="32"/>
      <c r="CS748" s="32"/>
      <c r="CT748" s="32"/>
      <c r="CU748" s="32"/>
      <c r="CV748" s="32"/>
      <c r="CW748" s="32"/>
      <c r="CX748" s="32"/>
      <c r="CY748" s="32"/>
      <c r="CZ748" s="32"/>
      <c r="DA748" s="32"/>
      <c r="DB748" s="32"/>
      <c r="DC748" s="32"/>
      <c r="DD748" s="32"/>
      <c r="DE748" s="32"/>
      <c r="DF748" s="32"/>
      <c r="DG748" s="32"/>
      <c r="DH748" s="32"/>
      <c r="DI748" s="32"/>
      <c r="DJ748" s="32"/>
      <c r="DK748" s="32"/>
      <c r="DL748" s="32"/>
      <c r="DM748" s="32"/>
      <c r="DN748" s="32"/>
      <c r="DO748" s="32"/>
      <c r="DP748" s="32"/>
      <c r="DQ748" s="32"/>
      <c r="DR748" s="32"/>
      <c r="DS748" s="32"/>
      <c r="DT748" s="32"/>
      <c r="DU748" s="32"/>
      <c r="DV748" s="32"/>
      <c r="DW748" s="32"/>
      <c r="DX748" s="32"/>
      <c r="DY748" s="32"/>
      <c r="DZ748" s="32"/>
      <c r="EA748" s="32"/>
      <c r="EB748" s="32"/>
      <c r="EC748" s="31"/>
    </row>
    <row r="749"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2"/>
      <c r="CH749" s="31"/>
      <c r="CI749" s="32"/>
      <c r="CJ749" s="31"/>
      <c r="CK749" s="32"/>
      <c r="CL749" s="31"/>
      <c r="CM749" s="32"/>
      <c r="CN749" s="31"/>
      <c r="CO749" s="32"/>
      <c r="CP749" s="32"/>
      <c r="CQ749" s="32"/>
      <c r="CR749" s="32"/>
      <c r="CS749" s="32"/>
      <c r="CT749" s="32"/>
      <c r="CU749" s="32"/>
      <c r="CV749" s="32"/>
      <c r="CW749" s="32"/>
      <c r="CX749" s="32"/>
      <c r="CY749" s="32"/>
      <c r="CZ749" s="32"/>
      <c r="DA749" s="32"/>
      <c r="DB749" s="32"/>
      <c r="DC749" s="32"/>
      <c r="DD749" s="32"/>
      <c r="DE749" s="32"/>
      <c r="DF749" s="32"/>
      <c r="DG749" s="32"/>
      <c r="DH749" s="32"/>
      <c r="DI749" s="32"/>
      <c r="DJ749" s="32"/>
      <c r="DK749" s="32"/>
      <c r="DL749" s="32"/>
      <c r="DM749" s="32"/>
      <c r="DN749" s="32"/>
      <c r="DO749" s="32"/>
      <c r="DP749" s="32"/>
      <c r="DQ749" s="32"/>
      <c r="DR749" s="32"/>
      <c r="DS749" s="32"/>
      <c r="DT749" s="32"/>
      <c r="DU749" s="32"/>
      <c r="DV749" s="32"/>
      <c r="DW749" s="32"/>
      <c r="DX749" s="32"/>
      <c r="DY749" s="32"/>
      <c r="DZ749" s="32"/>
      <c r="EA749" s="32"/>
      <c r="EB749" s="32"/>
      <c r="EC749" s="31"/>
    </row>
    <row r="750"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2"/>
      <c r="CH750" s="31"/>
      <c r="CI750" s="32"/>
      <c r="CJ750" s="31"/>
      <c r="CK750" s="32"/>
      <c r="CL750" s="31"/>
      <c r="CM750" s="32"/>
      <c r="CN750" s="31"/>
      <c r="CO750" s="32"/>
      <c r="CP750" s="32"/>
      <c r="CQ750" s="32"/>
      <c r="CR750" s="32"/>
      <c r="CS750" s="32"/>
      <c r="CT750" s="32"/>
      <c r="CU750" s="32"/>
      <c r="CV750" s="32"/>
      <c r="CW750" s="32"/>
      <c r="CX750" s="32"/>
      <c r="CY750" s="32"/>
      <c r="CZ750" s="32"/>
      <c r="DA750" s="32"/>
      <c r="DB750" s="32"/>
      <c r="DC750" s="32"/>
      <c r="DD750" s="32"/>
      <c r="DE750" s="32"/>
      <c r="DF750" s="32"/>
      <c r="DG750" s="32"/>
      <c r="DH750" s="32"/>
      <c r="DI750" s="32"/>
      <c r="DJ750" s="32"/>
      <c r="DK750" s="32"/>
      <c r="DL750" s="32"/>
      <c r="DM750" s="32"/>
      <c r="DN750" s="32"/>
      <c r="DO750" s="32"/>
      <c r="DP750" s="32"/>
      <c r="DQ750" s="32"/>
      <c r="DR750" s="32"/>
      <c r="DS750" s="32"/>
      <c r="DT750" s="32"/>
      <c r="DU750" s="32"/>
      <c r="DV750" s="32"/>
      <c r="DW750" s="32"/>
      <c r="DX750" s="32"/>
      <c r="DY750" s="32"/>
      <c r="DZ750" s="32"/>
      <c r="EA750" s="32"/>
      <c r="EB750" s="32"/>
      <c r="EC750" s="31"/>
    </row>
    <row r="751"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2"/>
      <c r="CH751" s="31"/>
      <c r="CI751" s="32"/>
      <c r="CJ751" s="31"/>
      <c r="CK751" s="32"/>
      <c r="CL751" s="31"/>
      <c r="CM751" s="32"/>
      <c r="CN751" s="31"/>
      <c r="CO751" s="32"/>
      <c r="CP751" s="32"/>
      <c r="CQ751" s="32"/>
      <c r="CR751" s="32"/>
      <c r="CS751" s="32"/>
      <c r="CT751" s="32"/>
      <c r="CU751" s="32"/>
      <c r="CV751" s="32"/>
      <c r="CW751" s="32"/>
      <c r="CX751" s="32"/>
      <c r="CY751" s="32"/>
      <c r="CZ751" s="32"/>
      <c r="DA751" s="32"/>
      <c r="DB751" s="32"/>
      <c r="DC751" s="32"/>
      <c r="DD751" s="32"/>
      <c r="DE751" s="32"/>
      <c r="DF751" s="32"/>
      <c r="DG751" s="32"/>
      <c r="DH751" s="32"/>
      <c r="DI751" s="32"/>
      <c r="DJ751" s="32"/>
      <c r="DK751" s="32"/>
      <c r="DL751" s="32"/>
      <c r="DM751" s="32"/>
      <c r="DN751" s="32"/>
      <c r="DO751" s="32"/>
      <c r="DP751" s="32"/>
      <c r="DQ751" s="32"/>
      <c r="DR751" s="32"/>
      <c r="DS751" s="32"/>
      <c r="DT751" s="32"/>
      <c r="DU751" s="32"/>
      <c r="DV751" s="32"/>
      <c r="DW751" s="32"/>
      <c r="DX751" s="32"/>
      <c r="DY751" s="32"/>
      <c r="DZ751" s="32"/>
      <c r="EA751" s="32"/>
      <c r="EB751" s="32"/>
      <c r="EC751" s="31"/>
    </row>
    <row r="752"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2"/>
      <c r="CH752" s="31"/>
      <c r="CI752" s="32"/>
      <c r="CJ752" s="31"/>
      <c r="CK752" s="32"/>
      <c r="CL752" s="31"/>
      <c r="CM752" s="32"/>
      <c r="CN752" s="31"/>
      <c r="CO752" s="32"/>
      <c r="CP752" s="32"/>
      <c r="CQ752" s="32"/>
      <c r="CR752" s="32"/>
      <c r="CS752" s="32"/>
      <c r="CT752" s="32"/>
      <c r="CU752" s="32"/>
      <c r="CV752" s="32"/>
      <c r="CW752" s="32"/>
      <c r="CX752" s="32"/>
      <c r="CY752" s="32"/>
      <c r="CZ752" s="32"/>
      <c r="DA752" s="32"/>
      <c r="DB752" s="32"/>
      <c r="DC752" s="32"/>
      <c r="DD752" s="32"/>
      <c r="DE752" s="32"/>
      <c r="DF752" s="32"/>
      <c r="DG752" s="32"/>
      <c r="DH752" s="32"/>
      <c r="DI752" s="32"/>
      <c r="DJ752" s="32"/>
      <c r="DK752" s="32"/>
      <c r="DL752" s="32"/>
      <c r="DM752" s="32"/>
      <c r="DN752" s="32"/>
      <c r="DO752" s="32"/>
      <c r="DP752" s="32"/>
      <c r="DQ752" s="32"/>
      <c r="DR752" s="32"/>
      <c r="DS752" s="32"/>
      <c r="DT752" s="32"/>
      <c r="DU752" s="32"/>
      <c r="DV752" s="32"/>
      <c r="DW752" s="32"/>
      <c r="DX752" s="32"/>
      <c r="DY752" s="32"/>
      <c r="DZ752" s="32"/>
      <c r="EA752" s="32"/>
      <c r="EB752" s="32"/>
      <c r="EC752" s="31"/>
    </row>
    <row r="753"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2"/>
      <c r="CH753" s="31"/>
      <c r="CI753" s="32"/>
      <c r="CJ753" s="31"/>
      <c r="CK753" s="32"/>
      <c r="CL753" s="31"/>
      <c r="CM753" s="32"/>
      <c r="CN753" s="31"/>
      <c r="CO753" s="32"/>
      <c r="CP753" s="32"/>
      <c r="CQ753" s="32"/>
      <c r="CR753" s="32"/>
      <c r="CS753" s="32"/>
      <c r="CT753" s="32"/>
      <c r="CU753" s="32"/>
      <c r="CV753" s="32"/>
      <c r="CW753" s="32"/>
      <c r="CX753" s="32"/>
      <c r="CY753" s="32"/>
      <c r="CZ753" s="32"/>
      <c r="DA753" s="32"/>
      <c r="DB753" s="32"/>
      <c r="DC753" s="32"/>
      <c r="DD753" s="32"/>
      <c r="DE753" s="32"/>
      <c r="DF753" s="32"/>
      <c r="DG753" s="32"/>
      <c r="DH753" s="32"/>
      <c r="DI753" s="32"/>
      <c r="DJ753" s="32"/>
      <c r="DK753" s="32"/>
      <c r="DL753" s="32"/>
      <c r="DM753" s="32"/>
      <c r="DN753" s="32"/>
      <c r="DO753" s="32"/>
      <c r="DP753" s="32"/>
      <c r="DQ753" s="32"/>
      <c r="DR753" s="32"/>
      <c r="DS753" s="32"/>
      <c r="DT753" s="32"/>
      <c r="DU753" s="32"/>
      <c r="DV753" s="32"/>
      <c r="DW753" s="32"/>
      <c r="DX753" s="32"/>
      <c r="DY753" s="32"/>
      <c r="DZ753" s="32"/>
      <c r="EA753" s="32"/>
      <c r="EB753" s="32"/>
      <c r="EC753" s="31"/>
    </row>
    <row r="754"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2"/>
      <c r="CH754" s="31"/>
      <c r="CI754" s="32"/>
      <c r="CJ754" s="31"/>
      <c r="CK754" s="32"/>
      <c r="CL754" s="31"/>
      <c r="CM754" s="32"/>
      <c r="CN754" s="31"/>
      <c r="CO754" s="32"/>
      <c r="CP754" s="32"/>
      <c r="CQ754" s="32"/>
      <c r="CR754" s="32"/>
      <c r="CS754" s="32"/>
      <c r="CT754" s="32"/>
      <c r="CU754" s="32"/>
      <c r="CV754" s="32"/>
      <c r="CW754" s="32"/>
      <c r="CX754" s="32"/>
      <c r="CY754" s="32"/>
      <c r="CZ754" s="32"/>
      <c r="DA754" s="32"/>
      <c r="DB754" s="32"/>
      <c r="DC754" s="32"/>
      <c r="DD754" s="32"/>
      <c r="DE754" s="32"/>
      <c r="DF754" s="32"/>
      <c r="DG754" s="32"/>
      <c r="DH754" s="32"/>
      <c r="DI754" s="32"/>
      <c r="DJ754" s="32"/>
      <c r="DK754" s="32"/>
      <c r="DL754" s="32"/>
      <c r="DM754" s="32"/>
      <c r="DN754" s="32"/>
      <c r="DO754" s="32"/>
      <c r="DP754" s="32"/>
      <c r="DQ754" s="32"/>
      <c r="DR754" s="32"/>
      <c r="DS754" s="32"/>
      <c r="DT754" s="32"/>
      <c r="DU754" s="32"/>
      <c r="DV754" s="32"/>
      <c r="DW754" s="32"/>
      <c r="DX754" s="32"/>
      <c r="DY754" s="32"/>
      <c r="DZ754" s="32"/>
      <c r="EA754" s="32"/>
      <c r="EB754" s="32"/>
      <c r="EC754" s="31"/>
    </row>
    <row r="755"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2"/>
      <c r="CH755" s="31"/>
      <c r="CI755" s="32"/>
      <c r="CJ755" s="31"/>
      <c r="CK755" s="32"/>
      <c r="CL755" s="31"/>
      <c r="CM755" s="32"/>
      <c r="CN755" s="31"/>
      <c r="CO755" s="32"/>
      <c r="CP755" s="32"/>
      <c r="CQ755" s="32"/>
      <c r="CR755" s="32"/>
      <c r="CS755" s="32"/>
      <c r="CT755" s="32"/>
      <c r="CU755" s="32"/>
      <c r="CV755" s="32"/>
      <c r="CW755" s="32"/>
      <c r="CX755" s="32"/>
      <c r="CY755" s="32"/>
      <c r="CZ755" s="32"/>
      <c r="DA755" s="32"/>
      <c r="DB755" s="32"/>
      <c r="DC755" s="32"/>
      <c r="DD755" s="32"/>
      <c r="DE755" s="32"/>
      <c r="DF755" s="32"/>
      <c r="DG755" s="32"/>
      <c r="DH755" s="32"/>
      <c r="DI755" s="32"/>
      <c r="DJ755" s="32"/>
      <c r="DK755" s="32"/>
      <c r="DL755" s="32"/>
      <c r="DM755" s="32"/>
      <c r="DN755" s="32"/>
      <c r="DO755" s="32"/>
      <c r="DP755" s="32"/>
      <c r="DQ755" s="32"/>
      <c r="DR755" s="32"/>
      <c r="DS755" s="32"/>
      <c r="DT755" s="32"/>
      <c r="DU755" s="32"/>
      <c r="DV755" s="32"/>
      <c r="DW755" s="32"/>
      <c r="DX755" s="32"/>
      <c r="DY755" s="32"/>
      <c r="DZ755" s="32"/>
      <c r="EA755" s="32"/>
      <c r="EB755" s="32"/>
      <c r="EC755" s="31"/>
    </row>
    <row r="756"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2"/>
      <c r="CH756" s="31"/>
      <c r="CI756" s="32"/>
      <c r="CJ756" s="31"/>
      <c r="CK756" s="32"/>
      <c r="CL756" s="31"/>
      <c r="CM756" s="32"/>
      <c r="CN756" s="31"/>
      <c r="CO756" s="32"/>
      <c r="CP756" s="32"/>
      <c r="CQ756" s="32"/>
      <c r="CR756" s="32"/>
      <c r="CS756" s="32"/>
      <c r="CT756" s="32"/>
      <c r="CU756" s="32"/>
      <c r="CV756" s="32"/>
      <c r="CW756" s="32"/>
      <c r="CX756" s="32"/>
      <c r="CY756" s="32"/>
      <c r="CZ756" s="32"/>
      <c r="DA756" s="32"/>
      <c r="DB756" s="32"/>
      <c r="DC756" s="32"/>
      <c r="DD756" s="32"/>
      <c r="DE756" s="32"/>
      <c r="DF756" s="32"/>
      <c r="DG756" s="32"/>
      <c r="DH756" s="32"/>
      <c r="DI756" s="32"/>
      <c r="DJ756" s="32"/>
      <c r="DK756" s="32"/>
      <c r="DL756" s="32"/>
      <c r="DM756" s="32"/>
      <c r="DN756" s="32"/>
      <c r="DO756" s="32"/>
      <c r="DP756" s="32"/>
      <c r="DQ756" s="32"/>
      <c r="DR756" s="32"/>
      <c r="DS756" s="32"/>
      <c r="DT756" s="32"/>
      <c r="DU756" s="32"/>
      <c r="DV756" s="32"/>
      <c r="DW756" s="32"/>
      <c r="DX756" s="32"/>
      <c r="DY756" s="32"/>
      <c r="DZ756" s="32"/>
      <c r="EA756" s="32"/>
      <c r="EB756" s="32"/>
      <c r="EC756" s="31"/>
    </row>
    <row r="757"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2"/>
      <c r="CH757" s="31"/>
      <c r="CI757" s="32"/>
      <c r="CJ757" s="31"/>
      <c r="CK757" s="32"/>
      <c r="CL757" s="31"/>
      <c r="CM757" s="32"/>
      <c r="CN757" s="31"/>
      <c r="CO757" s="32"/>
      <c r="CP757" s="32"/>
      <c r="CQ757" s="32"/>
      <c r="CR757" s="32"/>
      <c r="CS757" s="32"/>
      <c r="CT757" s="32"/>
      <c r="CU757" s="32"/>
      <c r="CV757" s="32"/>
      <c r="CW757" s="32"/>
      <c r="CX757" s="32"/>
      <c r="CY757" s="32"/>
      <c r="CZ757" s="32"/>
      <c r="DA757" s="32"/>
      <c r="DB757" s="32"/>
      <c r="DC757" s="32"/>
      <c r="DD757" s="32"/>
      <c r="DE757" s="32"/>
      <c r="DF757" s="32"/>
      <c r="DG757" s="32"/>
      <c r="DH757" s="32"/>
      <c r="DI757" s="32"/>
      <c r="DJ757" s="32"/>
      <c r="DK757" s="32"/>
      <c r="DL757" s="32"/>
      <c r="DM757" s="32"/>
      <c r="DN757" s="32"/>
      <c r="DO757" s="32"/>
      <c r="DP757" s="32"/>
      <c r="DQ757" s="32"/>
      <c r="DR757" s="32"/>
      <c r="DS757" s="32"/>
      <c r="DT757" s="32"/>
      <c r="DU757" s="32"/>
      <c r="DV757" s="32"/>
      <c r="DW757" s="32"/>
      <c r="DX757" s="32"/>
      <c r="DY757" s="32"/>
      <c r="DZ757" s="32"/>
      <c r="EA757" s="32"/>
      <c r="EB757" s="32"/>
      <c r="EC757" s="31"/>
    </row>
    <row r="758"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2"/>
      <c r="CH758" s="31"/>
      <c r="CI758" s="32"/>
      <c r="CJ758" s="31"/>
      <c r="CK758" s="32"/>
      <c r="CL758" s="31"/>
      <c r="CM758" s="32"/>
      <c r="CN758" s="31"/>
      <c r="CO758" s="32"/>
      <c r="CP758" s="32"/>
      <c r="CQ758" s="32"/>
      <c r="CR758" s="32"/>
      <c r="CS758" s="32"/>
      <c r="CT758" s="32"/>
      <c r="CU758" s="32"/>
      <c r="CV758" s="32"/>
      <c r="CW758" s="32"/>
      <c r="CX758" s="32"/>
      <c r="CY758" s="32"/>
      <c r="CZ758" s="32"/>
      <c r="DA758" s="32"/>
      <c r="DB758" s="32"/>
      <c r="DC758" s="32"/>
      <c r="DD758" s="32"/>
      <c r="DE758" s="32"/>
      <c r="DF758" s="32"/>
      <c r="DG758" s="32"/>
      <c r="DH758" s="32"/>
      <c r="DI758" s="32"/>
      <c r="DJ758" s="32"/>
      <c r="DK758" s="32"/>
      <c r="DL758" s="32"/>
      <c r="DM758" s="32"/>
      <c r="DN758" s="32"/>
      <c r="DO758" s="32"/>
      <c r="DP758" s="32"/>
      <c r="DQ758" s="32"/>
      <c r="DR758" s="32"/>
      <c r="DS758" s="32"/>
      <c r="DT758" s="32"/>
      <c r="DU758" s="32"/>
      <c r="DV758" s="32"/>
      <c r="DW758" s="32"/>
      <c r="DX758" s="32"/>
      <c r="DY758" s="32"/>
      <c r="DZ758" s="32"/>
      <c r="EA758" s="32"/>
      <c r="EB758" s="32"/>
      <c r="EC758" s="31"/>
    </row>
    <row r="759"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2"/>
      <c r="CH759" s="31"/>
      <c r="CI759" s="32"/>
      <c r="CJ759" s="31"/>
      <c r="CK759" s="32"/>
      <c r="CL759" s="31"/>
      <c r="CM759" s="32"/>
      <c r="CN759" s="31"/>
      <c r="CO759" s="32"/>
      <c r="CP759" s="32"/>
      <c r="CQ759" s="32"/>
      <c r="CR759" s="32"/>
      <c r="CS759" s="32"/>
      <c r="CT759" s="32"/>
      <c r="CU759" s="32"/>
      <c r="CV759" s="32"/>
      <c r="CW759" s="32"/>
      <c r="CX759" s="32"/>
      <c r="CY759" s="32"/>
      <c r="CZ759" s="32"/>
      <c r="DA759" s="32"/>
      <c r="DB759" s="32"/>
      <c r="DC759" s="32"/>
      <c r="DD759" s="32"/>
      <c r="DE759" s="32"/>
      <c r="DF759" s="32"/>
      <c r="DG759" s="32"/>
      <c r="DH759" s="32"/>
      <c r="DI759" s="32"/>
      <c r="DJ759" s="32"/>
      <c r="DK759" s="32"/>
      <c r="DL759" s="32"/>
      <c r="DM759" s="32"/>
      <c r="DN759" s="32"/>
      <c r="DO759" s="32"/>
      <c r="DP759" s="32"/>
      <c r="DQ759" s="32"/>
      <c r="DR759" s="32"/>
      <c r="DS759" s="32"/>
      <c r="DT759" s="32"/>
      <c r="DU759" s="32"/>
      <c r="DV759" s="32"/>
      <c r="DW759" s="32"/>
      <c r="DX759" s="32"/>
      <c r="DY759" s="32"/>
      <c r="DZ759" s="32"/>
      <c r="EA759" s="32"/>
      <c r="EB759" s="32"/>
      <c r="EC759" s="31"/>
    </row>
    <row r="760"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2"/>
      <c r="CH760" s="31"/>
      <c r="CI760" s="32"/>
      <c r="CJ760" s="31"/>
      <c r="CK760" s="32"/>
      <c r="CL760" s="31"/>
      <c r="CM760" s="32"/>
      <c r="CN760" s="31"/>
      <c r="CO760" s="32"/>
      <c r="CP760" s="32"/>
      <c r="CQ760" s="32"/>
      <c r="CR760" s="32"/>
      <c r="CS760" s="32"/>
      <c r="CT760" s="32"/>
      <c r="CU760" s="32"/>
      <c r="CV760" s="32"/>
      <c r="CW760" s="32"/>
      <c r="CX760" s="32"/>
      <c r="CY760" s="32"/>
      <c r="CZ760" s="32"/>
      <c r="DA760" s="32"/>
      <c r="DB760" s="32"/>
      <c r="DC760" s="32"/>
      <c r="DD760" s="32"/>
      <c r="DE760" s="32"/>
      <c r="DF760" s="32"/>
      <c r="DG760" s="32"/>
      <c r="DH760" s="32"/>
      <c r="DI760" s="32"/>
      <c r="DJ760" s="32"/>
      <c r="DK760" s="32"/>
      <c r="DL760" s="32"/>
      <c r="DM760" s="32"/>
      <c r="DN760" s="32"/>
      <c r="DO760" s="32"/>
      <c r="DP760" s="32"/>
      <c r="DQ760" s="32"/>
      <c r="DR760" s="32"/>
      <c r="DS760" s="32"/>
      <c r="DT760" s="32"/>
      <c r="DU760" s="32"/>
      <c r="DV760" s="32"/>
      <c r="DW760" s="32"/>
      <c r="DX760" s="32"/>
      <c r="DY760" s="32"/>
      <c r="DZ760" s="32"/>
      <c r="EA760" s="32"/>
      <c r="EB760" s="32"/>
      <c r="EC760" s="31"/>
    </row>
    <row r="761"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2"/>
      <c r="CH761" s="31"/>
      <c r="CI761" s="32"/>
      <c r="CJ761" s="31"/>
      <c r="CK761" s="32"/>
      <c r="CL761" s="31"/>
      <c r="CM761" s="32"/>
      <c r="CN761" s="31"/>
      <c r="CO761" s="32"/>
      <c r="CP761" s="32"/>
      <c r="CQ761" s="32"/>
      <c r="CR761" s="32"/>
      <c r="CS761" s="32"/>
      <c r="CT761" s="32"/>
      <c r="CU761" s="32"/>
      <c r="CV761" s="32"/>
      <c r="CW761" s="32"/>
      <c r="CX761" s="32"/>
      <c r="CY761" s="32"/>
      <c r="CZ761" s="32"/>
      <c r="DA761" s="32"/>
      <c r="DB761" s="32"/>
      <c r="DC761" s="32"/>
      <c r="DD761" s="32"/>
      <c r="DE761" s="32"/>
      <c r="DF761" s="32"/>
      <c r="DG761" s="32"/>
      <c r="DH761" s="32"/>
      <c r="DI761" s="32"/>
      <c r="DJ761" s="32"/>
      <c r="DK761" s="32"/>
      <c r="DL761" s="32"/>
      <c r="DM761" s="32"/>
      <c r="DN761" s="32"/>
      <c r="DO761" s="32"/>
      <c r="DP761" s="32"/>
      <c r="DQ761" s="32"/>
      <c r="DR761" s="32"/>
      <c r="DS761" s="32"/>
      <c r="DT761" s="32"/>
      <c r="DU761" s="32"/>
      <c r="DV761" s="32"/>
      <c r="DW761" s="32"/>
      <c r="DX761" s="32"/>
      <c r="DY761" s="32"/>
      <c r="DZ761" s="32"/>
      <c r="EA761" s="32"/>
      <c r="EB761" s="32"/>
      <c r="EC761" s="31"/>
    </row>
    <row r="762"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2"/>
      <c r="CH762" s="31"/>
      <c r="CI762" s="32"/>
      <c r="CJ762" s="31"/>
      <c r="CK762" s="32"/>
      <c r="CL762" s="31"/>
      <c r="CM762" s="32"/>
      <c r="CN762" s="31"/>
      <c r="CO762" s="32"/>
      <c r="CP762" s="32"/>
      <c r="CQ762" s="32"/>
      <c r="CR762" s="32"/>
      <c r="CS762" s="32"/>
      <c r="CT762" s="32"/>
      <c r="CU762" s="32"/>
      <c r="CV762" s="32"/>
      <c r="CW762" s="32"/>
      <c r="CX762" s="32"/>
      <c r="CY762" s="32"/>
      <c r="CZ762" s="32"/>
      <c r="DA762" s="32"/>
      <c r="DB762" s="32"/>
      <c r="DC762" s="32"/>
      <c r="DD762" s="32"/>
      <c r="DE762" s="32"/>
      <c r="DF762" s="32"/>
      <c r="DG762" s="32"/>
      <c r="DH762" s="32"/>
      <c r="DI762" s="32"/>
      <c r="DJ762" s="32"/>
      <c r="DK762" s="32"/>
      <c r="DL762" s="32"/>
      <c r="DM762" s="32"/>
      <c r="DN762" s="32"/>
      <c r="DO762" s="32"/>
      <c r="DP762" s="32"/>
      <c r="DQ762" s="32"/>
      <c r="DR762" s="32"/>
      <c r="DS762" s="32"/>
      <c r="DT762" s="32"/>
      <c r="DU762" s="32"/>
      <c r="DV762" s="32"/>
      <c r="DW762" s="32"/>
      <c r="DX762" s="32"/>
      <c r="DY762" s="32"/>
      <c r="DZ762" s="32"/>
      <c r="EA762" s="32"/>
      <c r="EB762" s="32"/>
      <c r="EC762" s="31"/>
    </row>
    <row r="763"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2"/>
      <c r="CH763" s="31"/>
      <c r="CI763" s="32"/>
      <c r="CJ763" s="31"/>
      <c r="CK763" s="32"/>
      <c r="CL763" s="31"/>
      <c r="CM763" s="32"/>
      <c r="CN763" s="31"/>
      <c r="CO763" s="32"/>
      <c r="CP763" s="32"/>
      <c r="CQ763" s="32"/>
      <c r="CR763" s="32"/>
      <c r="CS763" s="32"/>
      <c r="CT763" s="32"/>
      <c r="CU763" s="32"/>
      <c r="CV763" s="32"/>
      <c r="CW763" s="32"/>
      <c r="CX763" s="32"/>
      <c r="CY763" s="32"/>
      <c r="CZ763" s="32"/>
      <c r="DA763" s="32"/>
      <c r="DB763" s="32"/>
      <c r="DC763" s="32"/>
      <c r="DD763" s="32"/>
      <c r="DE763" s="32"/>
      <c r="DF763" s="32"/>
      <c r="DG763" s="32"/>
      <c r="DH763" s="32"/>
      <c r="DI763" s="32"/>
      <c r="DJ763" s="32"/>
      <c r="DK763" s="32"/>
      <c r="DL763" s="32"/>
      <c r="DM763" s="32"/>
      <c r="DN763" s="32"/>
      <c r="DO763" s="32"/>
      <c r="DP763" s="32"/>
      <c r="DQ763" s="32"/>
      <c r="DR763" s="32"/>
      <c r="DS763" s="32"/>
      <c r="DT763" s="32"/>
      <c r="DU763" s="32"/>
      <c r="DV763" s="32"/>
      <c r="DW763" s="32"/>
      <c r="DX763" s="32"/>
      <c r="DY763" s="32"/>
      <c r="DZ763" s="32"/>
      <c r="EA763" s="32"/>
      <c r="EB763" s="32"/>
      <c r="EC763" s="31"/>
    </row>
    <row r="764"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2"/>
      <c r="CH764" s="31"/>
      <c r="CI764" s="32"/>
      <c r="CJ764" s="31"/>
      <c r="CK764" s="32"/>
      <c r="CL764" s="31"/>
      <c r="CM764" s="32"/>
      <c r="CN764" s="31"/>
      <c r="CO764" s="32"/>
      <c r="CP764" s="32"/>
      <c r="CQ764" s="32"/>
      <c r="CR764" s="32"/>
      <c r="CS764" s="32"/>
      <c r="CT764" s="32"/>
      <c r="CU764" s="32"/>
      <c r="CV764" s="32"/>
      <c r="CW764" s="32"/>
      <c r="CX764" s="32"/>
      <c r="CY764" s="32"/>
      <c r="CZ764" s="32"/>
      <c r="DA764" s="32"/>
      <c r="DB764" s="32"/>
      <c r="DC764" s="32"/>
      <c r="DD764" s="32"/>
      <c r="DE764" s="32"/>
      <c r="DF764" s="32"/>
      <c r="DG764" s="32"/>
      <c r="DH764" s="32"/>
      <c r="DI764" s="32"/>
      <c r="DJ764" s="32"/>
      <c r="DK764" s="32"/>
      <c r="DL764" s="32"/>
      <c r="DM764" s="32"/>
      <c r="DN764" s="32"/>
      <c r="DO764" s="32"/>
      <c r="DP764" s="32"/>
      <c r="DQ764" s="32"/>
      <c r="DR764" s="32"/>
      <c r="DS764" s="32"/>
      <c r="DT764" s="32"/>
      <c r="DU764" s="32"/>
      <c r="DV764" s="32"/>
      <c r="DW764" s="32"/>
      <c r="DX764" s="32"/>
      <c r="DY764" s="32"/>
      <c r="DZ764" s="32"/>
      <c r="EA764" s="32"/>
      <c r="EB764" s="32"/>
      <c r="EC764" s="31"/>
    </row>
    <row r="765"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2"/>
      <c r="CH765" s="31"/>
      <c r="CI765" s="32"/>
      <c r="CJ765" s="31"/>
      <c r="CK765" s="32"/>
      <c r="CL765" s="31"/>
      <c r="CM765" s="32"/>
      <c r="CN765" s="31"/>
      <c r="CO765" s="32"/>
      <c r="CP765" s="32"/>
      <c r="CQ765" s="32"/>
      <c r="CR765" s="32"/>
      <c r="CS765" s="32"/>
      <c r="CT765" s="32"/>
      <c r="CU765" s="32"/>
      <c r="CV765" s="32"/>
      <c r="CW765" s="32"/>
      <c r="CX765" s="32"/>
      <c r="CY765" s="32"/>
      <c r="CZ765" s="32"/>
      <c r="DA765" s="32"/>
      <c r="DB765" s="32"/>
      <c r="DC765" s="32"/>
      <c r="DD765" s="32"/>
      <c r="DE765" s="32"/>
      <c r="DF765" s="32"/>
      <c r="DG765" s="32"/>
      <c r="DH765" s="32"/>
      <c r="DI765" s="32"/>
      <c r="DJ765" s="32"/>
      <c r="DK765" s="32"/>
      <c r="DL765" s="32"/>
      <c r="DM765" s="32"/>
      <c r="DN765" s="32"/>
      <c r="DO765" s="32"/>
      <c r="DP765" s="32"/>
      <c r="DQ765" s="32"/>
      <c r="DR765" s="32"/>
      <c r="DS765" s="32"/>
      <c r="DT765" s="32"/>
      <c r="DU765" s="32"/>
      <c r="DV765" s="32"/>
      <c r="DW765" s="32"/>
      <c r="DX765" s="32"/>
      <c r="DY765" s="32"/>
      <c r="DZ765" s="32"/>
      <c r="EA765" s="32"/>
      <c r="EB765" s="32"/>
      <c r="EC765" s="31"/>
    </row>
    <row r="766"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2"/>
      <c r="CH766" s="31"/>
      <c r="CI766" s="32"/>
      <c r="CJ766" s="31"/>
      <c r="CK766" s="32"/>
      <c r="CL766" s="31"/>
      <c r="CM766" s="32"/>
      <c r="CN766" s="31"/>
      <c r="CO766" s="32"/>
      <c r="CP766" s="32"/>
      <c r="CQ766" s="32"/>
      <c r="CR766" s="32"/>
      <c r="CS766" s="32"/>
      <c r="CT766" s="32"/>
      <c r="CU766" s="32"/>
      <c r="CV766" s="32"/>
      <c r="CW766" s="32"/>
      <c r="CX766" s="32"/>
      <c r="CY766" s="32"/>
      <c r="CZ766" s="32"/>
      <c r="DA766" s="32"/>
      <c r="DB766" s="32"/>
      <c r="DC766" s="32"/>
      <c r="DD766" s="32"/>
      <c r="DE766" s="32"/>
      <c r="DF766" s="32"/>
      <c r="DG766" s="32"/>
      <c r="DH766" s="32"/>
      <c r="DI766" s="32"/>
      <c r="DJ766" s="32"/>
      <c r="DK766" s="32"/>
      <c r="DL766" s="32"/>
      <c r="DM766" s="32"/>
      <c r="DN766" s="32"/>
      <c r="DO766" s="32"/>
      <c r="DP766" s="32"/>
      <c r="DQ766" s="32"/>
      <c r="DR766" s="32"/>
      <c r="DS766" s="32"/>
      <c r="DT766" s="32"/>
      <c r="DU766" s="32"/>
      <c r="DV766" s="32"/>
      <c r="DW766" s="32"/>
      <c r="DX766" s="32"/>
      <c r="DY766" s="32"/>
      <c r="DZ766" s="32"/>
      <c r="EA766" s="32"/>
      <c r="EB766" s="32"/>
      <c r="EC766" s="31"/>
    </row>
    <row r="767"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2"/>
      <c r="CH767" s="31"/>
      <c r="CI767" s="32"/>
      <c r="CJ767" s="31"/>
      <c r="CK767" s="32"/>
      <c r="CL767" s="31"/>
      <c r="CM767" s="32"/>
      <c r="CN767" s="31"/>
      <c r="CO767" s="32"/>
      <c r="CP767" s="32"/>
      <c r="CQ767" s="32"/>
      <c r="CR767" s="32"/>
      <c r="CS767" s="32"/>
      <c r="CT767" s="32"/>
      <c r="CU767" s="32"/>
      <c r="CV767" s="32"/>
      <c r="CW767" s="32"/>
      <c r="CX767" s="32"/>
      <c r="CY767" s="32"/>
      <c r="CZ767" s="32"/>
      <c r="DA767" s="32"/>
      <c r="DB767" s="32"/>
      <c r="DC767" s="32"/>
      <c r="DD767" s="32"/>
      <c r="DE767" s="32"/>
      <c r="DF767" s="32"/>
      <c r="DG767" s="32"/>
      <c r="DH767" s="32"/>
      <c r="DI767" s="32"/>
      <c r="DJ767" s="32"/>
      <c r="DK767" s="32"/>
      <c r="DL767" s="32"/>
      <c r="DM767" s="32"/>
      <c r="DN767" s="32"/>
      <c r="DO767" s="32"/>
      <c r="DP767" s="32"/>
      <c r="DQ767" s="32"/>
      <c r="DR767" s="32"/>
      <c r="DS767" s="32"/>
      <c r="DT767" s="32"/>
      <c r="DU767" s="32"/>
      <c r="DV767" s="32"/>
      <c r="DW767" s="32"/>
      <c r="DX767" s="32"/>
      <c r="DY767" s="32"/>
      <c r="DZ767" s="32"/>
      <c r="EA767" s="32"/>
      <c r="EB767" s="32"/>
      <c r="EC767" s="31"/>
    </row>
    <row r="768"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  <c r="CF768" s="31"/>
      <c r="CG768" s="32"/>
      <c r="CH768" s="31"/>
      <c r="CI768" s="32"/>
      <c r="CJ768" s="31"/>
      <c r="CK768" s="32"/>
      <c r="CL768" s="31"/>
      <c r="CM768" s="32"/>
      <c r="CN768" s="31"/>
      <c r="CO768" s="32"/>
      <c r="CP768" s="32"/>
      <c r="CQ768" s="32"/>
      <c r="CR768" s="32"/>
      <c r="CS768" s="32"/>
      <c r="CT768" s="32"/>
      <c r="CU768" s="32"/>
      <c r="CV768" s="32"/>
      <c r="CW768" s="32"/>
      <c r="CX768" s="32"/>
      <c r="CY768" s="32"/>
      <c r="CZ768" s="32"/>
      <c r="DA768" s="32"/>
      <c r="DB768" s="32"/>
      <c r="DC768" s="32"/>
      <c r="DD768" s="32"/>
      <c r="DE768" s="32"/>
      <c r="DF768" s="32"/>
      <c r="DG768" s="32"/>
      <c r="DH768" s="32"/>
      <c r="DI768" s="32"/>
      <c r="DJ768" s="32"/>
      <c r="DK768" s="32"/>
      <c r="DL768" s="32"/>
      <c r="DM768" s="32"/>
      <c r="DN768" s="32"/>
      <c r="DO768" s="32"/>
      <c r="DP768" s="32"/>
      <c r="DQ768" s="32"/>
      <c r="DR768" s="32"/>
      <c r="DS768" s="32"/>
      <c r="DT768" s="32"/>
      <c r="DU768" s="32"/>
      <c r="DV768" s="32"/>
      <c r="DW768" s="32"/>
      <c r="DX768" s="32"/>
      <c r="DY768" s="32"/>
      <c r="DZ768" s="32"/>
      <c r="EA768" s="32"/>
      <c r="EB768" s="32"/>
      <c r="EC768" s="31"/>
    </row>
    <row r="769"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2"/>
      <c r="CH769" s="31"/>
      <c r="CI769" s="32"/>
      <c r="CJ769" s="31"/>
      <c r="CK769" s="32"/>
      <c r="CL769" s="31"/>
      <c r="CM769" s="32"/>
      <c r="CN769" s="31"/>
      <c r="CO769" s="32"/>
      <c r="CP769" s="32"/>
      <c r="CQ769" s="32"/>
      <c r="CR769" s="32"/>
      <c r="CS769" s="32"/>
      <c r="CT769" s="32"/>
      <c r="CU769" s="32"/>
      <c r="CV769" s="32"/>
      <c r="CW769" s="32"/>
      <c r="CX769" s="32"/>
      <c r="CY769" s="32"/>
      <c r="CZ769" s="32"/>
      <c r="DA769" s="32"/>
      <c r="DB769" s="32"/>
      <c r="DC769" s="32"/>
      <c r="DD769" s="32"/>
      <c r="DE769" s="32"/>
      <c r="DF769" s="32"/>
      <c r="DG769" s="32"/>
      <c r="DH769" s="32"/>
      <c r="DI769" s="32"/>
      <c r="DJ769" s="32"/>
      <c r="DK769" s="32"/>
      <c r="DL769" s="32"/>
      <c r="DM769" s="32"/>
      <c r="DN769" s="32"/>
      <c r="DO769" s="32"/>
      <c r="DP769" s="32"/>
      <c r="DQ769" s="32"/>
      <c r="DR769" s="32"/>
      <c r="DS769" s="32"/>
      <c r="DT769" s="32"/>
      <c r="DU769" s="32"/>
      <c r="DV769" s="32"/>
      <c r="DW769" s="32"/>
      <c r="DX769" s="32"/>
      <c r="DY769" s="32"/>
      <c r="DZ769" s="32"/>
      <c r="EA769" s="32"/>
      <c r="EB769" s="32"/>
      <c r="EC769" s="31"/>
    </row>
    <row r="770"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  <c r="CF770" s="31"/>
      <c r="CG770" s="32"/>
      <c r="CH770" s="31"/>
      <c r="CI770" s="32"/>
      <c r="CJ770" s="31"/>
      <c r="CK770" s="32"/>
      <c r="CL770" s="31"/>
      <c r="CM770" s="32"/>
      <c r="CN770" s="31"/>
      <c r="CO770" s="32"/>
      <c r="CP770" s="32"/>
      <c r="CQ770" s="32"/>
      <c r="CR770" s="32"/>
      <c r="CS770" s="32"/>
      <c r="CT770" s="32"/>
      <c r="CU770" s="32"/>
      <c r="CV770" s="32"/>
      <c r="CW770" s="32"/>
      <c r="CX770" s="32"/>
      <c r="CY770" s="32"/>
      <c r="CZ770" s="32"/>
      <c r="DA770" s="32"/>
      <c r="DB770" s="32"/>
      <c r="DC770" s="32"/>
      <c r="DD770" s="32"/>
      <c r="DE770" s="32"/>
      <c r="DF770" s="32"/>
      <c r="DG770" s="32"/>
      <c r="DH770" s="32"/>
      <c r="DI770" s="32"/>
      <c r="DJ770" s="32"/>
      <c r="DK770" s="32"/>
      <c r="DL770" s="32"/>
      <c r="DM770" s="32"/>
      <c r="DN770" s="32"/>
      <c r="DO770" s="32"/>
      <c r="DP770" s="32"/>
      <c r="DQ770" s="32"/>
      <c r="DR770" s="32"/>
      <c r="DS770" s="32"/>
      <c r="DT770" s="32"/>
      <c r="DU770" s="32"/>
      <c r="DV770" s="32"/>
      <c r="DW770" s="32"/>
      <c r="DX770" s="32"/>
      <c r="DY770" s="32"/>
      <c r="DZ770" s="32"/>
      <c r="EA770" s="32"/>
      <c r="EB770" s="32"/>
      <c r="EC770" s="31"/>
    </row>
    <row r="771"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2"/>
      <c r="CH771" s="31"/>
      <c r="CI771" s="32"/>
      <c r="CJ771" s="31"/>
      <c r="CK771" s="32"/>
      <c r="CL771" s="31"/>
      <c r="CM771" s="32"/>
      <c r="CN771" s="31"/>
      <c r="CO771" s="32"/>
      <c r="CP771" s="32"/>
      <c r="CQ771" s="32"/>
      <c r="CR771" s="32"/>
      <c r="CS771" s="32"/>
      <c r="CT771" s="32"/>
      <c r="CU771" s="32"/>
      <c r="CV771" s="32"/>
      <c r="CW771" s="32"/>
      <c r="CX771" s="32"/>
      <c r="CY771" s="32"/>
      <c r="CZ771" s="32"/>
      <c r="DA771" s="32"/>
      <c r="DB771" s="32"/>
      <c r="DC771" s="32"/>
      <c r="DD771" s="32"/>
      <c r="DE771" s="32"/>
      <c r="DF771" s="32"/>
      <c r="DG771" s="32"/>
      <c r="DH771" s="32"/>
      <c r="DI771" s="32"/>
      <c r="DJ771" s="32"/>
      <c r="DK771" s="32"/>
      <c r="DL771" s="32"/>
      <c r="DM771" s="32"/>
      <c r="DN771" s="32"/>
      <c r="DO771" s="32"/>
      <c r="DP771" s="32"/>
      <c r="DQ771" s="32"/>
      <c r="DR771" s="32"/>
      <c r="DS771" s="32"/>
      <c r="DT771" s="32"/>
      <c r="DU771" s="32"/>
      <c r="DV771" s="32"/>
      <c r="DW771" s="32"/>
      <c r="DX771" s="32"/>
      <c r="DY771" s="32"/>
      <c r="DZ771" s="32"/>
      <c r="EA771" s="32"/>
      <c r="EB771" s="32"/>
      <c r="EC771" s="31"/>
    </row>
    <row r="772"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  <c r="CF772" s="31"/>
      <c r="CG772" s="32"/>
      <c r="CH772" s="31"/>
      <c r="CI772" s="32"/>
      <c r="CJ772" s="31"/>
      <c r="CK772" s="32"/>
      <c r="CL772" s="31"/>
      <c r="CM772" s="32"/>
      <c r="CN772" s="31"/>
      <c r="CO772" s="32"/>
      <c r="CP772" s="32"/>
      <c r="CQ772" s="32"/>
      <c r="CR772" s="32"/>
      <c r="CS772" s="32"/>
      <c r="CT772" s="32"/>
      <c r="CU772" s="32"/>
      <c r="CV772" s="32"/>
      <c r="CW772" s="32"/>
      <c r="CX772" s="32"/>
      <c r="CY772" s="32"/>
      <c r="CZ772" s="32"/>
      <c r="DA772" s="32"/>
      <c r="DB772" s="32"/>
      <c r="DC772" s="32"/>
      <c r="DD772" s="32"/>
      <c r="DE772" s="32"/>
      <c r="DF772" s="32"/>
      <c r="DG772" s="32"/>
      <c r="DH772" s="32"/>
      <c r="DI772" s="32"/>
      <c r="DJ772" s="32"/>
      <c r="DK772" s="32"/>
      <c r="DL772" s="32"/>
      <c r="DM772" s="32"/>
      <c r="DN772" s="32"/>
      <c r="DO772" s="32"/>
      <c r="DP772" s="32"/>
      <c r="DQ772" s="32"/>
      <c r="DR772" s="32"/>
      <c r="DS772" s="32"/>
      <c r="DT772" s="32"/>
      <c r="DU772" s="32"/>
      <c r="DV772" s="32"/>
      <c r="DW772" s="32"/>
      <c r="DX772" s="32"/>
      <c r="DY772" s="32"/>
      <c r="DZ772" s="32"/>
      <c r="EA772" s="32"/>
      <c r="EB772" s="32"/>
      <c r="EC772" s="31"/>
    </row>
    <row r="773"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2"/>
      <c r="CH773" s="31"/>
      <c r="CI773" s="32"/>
      <c r="CJ773" s="31"/>
      <c r="CK773" s="32"/>
      <c r="CL773" s="31"/>
      <c r="CM773" s="32"/>
      <c r="CN773" s="31"/>
      <c r="CO773" s="32"/>
      <c r="CP773" s="32"/>
      <c r="CQ773" s="32"/>
      <c r="CR773" s="32"/>
      <c r="CS773" s="32"/>
      <c r="CT773" s="32"/>
      <c r="CU773" s="32"/>
      <c r="CV773" s="32"/>
      <c r="CW773" s="32"/>
      <c r="CX773" s="32"/>
      <c r="CY773" s="32"/>
      <c r="CZ773" s="32"/>
      <c r="DA773" s="32"/>
      <c r="DB773" s="32"/>
      <c r="DC773" s="32"/>
      <c r="DD773" s="32"/>
      <c r="DE773" s="32"/>
      <c r="DF773" s="32"/>
      <c r="DG773" s="32"/>
      <c r="DH773" s="32"/>
      <c r="DI773" s="32"/>
      <c r="DJ773" s="32"/>
      <c r="DK773" s="32"/>
      <c r="DL773" s="32"/>
      <c r="DM773" s="32"/>
      <c r="DN773" s="32"/>
      <c r="DO773" s="32"/>
      <c r="DP773" s="32"/>
      <c r="DQ773" s="32"/>
      <c r="DR773" s="32"/>
      <c r="DS773" s="32"/>
      <c r="DT773" s="32"/>
      <c r="DU773" s="32"/>
      <c r="DV773" s="32"/>
      <c r="DW773" s="32"/>
      <c r="DX773" s="32"/>
      <c r="DY773" s="32"/>
      <c r="DZ773" s="32"/>
      <c r="EA773" s="32"/>
      <c r="EB773" s="32"/>
      <c r="EC773" s="31"/>
    </row>
    <row r="774"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  <c r="CF774" s="31"/>
      <c r="CG774" s="32"/>
      <c r="CH774" s="31"/>
      <c r="CI774" s="32"/>
      <c r="CJ774" s="31"/>
      <c r="CK774" s="32"/>
      <c r="CL774" s="31"/>
      <c r="CM774" s="32"/>
      <c r="CN774" s="31"/>
      <c r="CO774" s="32"/>
      <c r="CP774" s="32"/>
      <c r="CQ774" s="32"/>
      <c r="CR774" s="32"/>
      <c r="CS774" s="32"/>
      <c r="CT774" s="32"/>
      <c r="CU774" s="32"/>
      <c r="CV774" s="32"/>
      <c r="CW774" s="32"/>
      <c r="CX774" s="32"/>
      <c r="CY774" s="32"/>
      <c r="CZ774" s="32"/>
      <c r="DA774" s="32"/>
      <c r="DB774" s="32"/>
      <c r="DC774" s="32"/>
      <c r="DD774" s="32"/>
      <c r="DE774" s="32"/>
      <c r="DF774" s="32"/>
      <c r="DG774" s="32"/>
      <c r="DH774" s="32"/>
      <c r="DI774" s="32"/>
      <c r="DJ774" s="32"/>
      <c r="DK774" s="32"/>
      <c r="DL774" s="32"/>
      <c r="DM774" s="32"/>
      <c r="DN774" s="32"/>
      <c r="DO774" s="32"/>
      <c r="DP774" s="32"/>
      <c r="DQ774" s="32"/>
      <c r="DR774" s="32"/>
      <c r="DS774" s="32"/>
      <c r="DT774" s="32"/>
      <c r="DU774" s="32"/>
      <c r="DV774" s="32"/>
      <c r="DW774" s="32"/>
      <c r="DX774" s="32"/>
      <c r="DY774" s="32"/>
      <c r="DZ774" s="32"/>
      <c r="EA774" s="32"/>
      <c r="EB774" s="32"/>
      <c r="EC774" s="31"/>
    </row>
    <row r="775"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2"/>
      <c r="CH775" s="31"/>
      <c r="CI775" s="32"/>
      <c r="CJ775" s="31"/>
      <c r="CK775" s="32"/>
      <c r="CL775" s="31"/>
      <c r="CM775" s="32"/>
      <c r="CN775" s="31"/>
      <c r="CO775" s="32"/>
      <c r="CP775" s="32"/>
      <c r="CQ775" s="32"/>
      <c r="CR775" s="32"/>
      <c r="CS775" s="32"/>
      <c r="CT775" s="32"/>
      <c r="CU775" s="32"/>
      <c r="CV775" s="32"/>
      <c r="CW775" s="32"/>
      <c r="CX775" s="32"/>
      <c r="CY775" s="32"/>
      <c r="CZ775" s="32"/>
      <c r="DA775" s="32"/>
      <c r="DB775" s="32"/>
      <c r="DC775" s="32"/>
      <c r="DD775" s="32"/>
      <c r="DE775" s="32"/>
      <c r="DF775" s="32"/>
      <c r="DG775" s="32"/>
      <c r="DH775" s="32"/>
      <c r="DI775" s="32"/>
      <c r="DJ775" s="32"/>
      <c r="DK775" s="32"/>
      <c r="DL775" s="32"/>
      <c r="DM775" s="32"/>
      <c r="DN775" s="32"/>
      <c r="DO775" s="32"/>
      <c r="DP775" s="32"/>
      <c r="DQ775" s="32"/>
      <c r="DR775" s="32"/>
      <c r="DS775" s="32"/>
      <c r="DT775" s="32"/>
      <c r="DU775" s="32"/>
      <c r="DV775" s="32"/>
      <c r="DW775" s="32"/>
      <c r="DX775" s="32"/>
      <c r="DY775" s="32"/>
      <c r="DZ775" s="32"/>
      <c r="EA775" s="32"/>
      <c r="EB775" s="32"/>
      <c r="EC775" s="31"/>
    </row>
    <row r="776"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  <c r="CF776" s="31"/>
      <c r="CG776" s="32"/>
      <c r="CH776" s="31"/>
      <c r="CI776" s="32"/>
      <c r="CJ776" s="31"/>
      <c r="CK776" s="32"/>
      <c r="CL776" s="31"/>
      <c r="CM776" s="32"/>
      <c r="CN776" s="31"/>
      <c r="CO776" s="32"/>
      <c r="CP776" s="32"/>
      <c r="CQ776" s="32"/>
      <c r="CR776" s="32"/>
      <c r="CS776" s="32"/>
      <c r="CT776" s="32"/>
      <c r="CU776" s="32"/>
      <c r="CV776" s="32"/>
      <c r="CW776" s="32"/>
      <c r="CX776" s="32"/>
      <c r="CY776" s="32"/>
      <c r="CZ776" s="32"/>
      <c r="DA776" s="32"/>
      <c r="DB776" s="32"/>
      <c r="DC776" s="32"/>
      <c r="DD776" s="32"/>
      <c r="DE776" s="32"/>
      <c r="DF776" s="32"/>
      <c r="DG776" s="32"/>
      <c r="DH776" s="32"/>
      <c r="DI776" s="32"/>
      <c r="DJ776" s="32"/>
      <c r="DK776" s="32"/>
      <c r="DL776" s="32"/>
      <c r="DM776" s="32"/>
      <c r="DN776" s="32"/>
      <c r="DO776" s="32"/>
      <c r="DP776" s="32"/>
      <c r="DQ776" s="32"/>
      <c r="DR776" s="32"/>
      <c r="DS776" s="32"/>
      <c r="DT776" s="32"/>
      <c r="DU776" s="32"/>
      <c r="DV776" s="32"/>
      <c r="DW776" s="32"/>
      <c r="DX776" s="32"/>
      <c r="DY776" s="32"/>
      <c r="DZ776" s="32"/>
      <c r="EA776" s="32"/>
      <c r="EB776" s="32"/>
      <c r="EC776" s="31"/>
    </row>
    <row r="777"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2"/>
      <c r="CH777" s="31"/>
      <c r="CI777" s="32"/>
      <c r="CJ777" s="31"/>
      <c r="CK777" s="32"/>
      <c r="CL777" s="31"/>
      <c r="CM777" s="32"/>
      <c r="CN777" s="31"/>
      <c r="CO777" s="32"/>
      <c r="CP777" s="32"/>
      <c r="CQ777" s="32"/>
      <c r="CR777" s="32"/>
      <c r="CS777" s="32"/>
      <c r="CT777" s="32"/>
      <c r="CU777" s="32"/>
      <c r="CV777" s="32"/>
      <c r="CW777" s="32"/>
      <c r="CX777" s="32"/>
      <c r="CY777" s="32"/>
      <c r="CZ777" s="32"/>
      <c r="DA777" s="32"/>
      <c r="DB777" s="32"/>
      <c r="DC777" s="32"/>
      <c r="DD777" s="32"/>
      <c r="DE777" s="32"/>
      <c r="DF777" s="32"/>
      <c r="DG777" s="32"/>
      <c r="DH777" s="32"/>
      <c r="DI777" s="32"/>
      <c r="DJ777" s="32"/>
      <c r="DK777" s="32"/>
      <c r="DL777" s="32"/>
      <c r="DM777" s="32"/>
      <c r="DN777" s="32"/>
      <c r="DO777" s="32"/>
      <c r="DP777" s="32"/>
      <c r="DQ777" s="32"/>
      <c r="DR777" s="32"/>
      <c r="DS777" s="32"/>
      <c r="DT777" s="32"/>
      <c r="DU777" s="32"/>
      <c r="DV777" s="32"/>
      <c r="DW777" s="32"/>
      <c r="DX777" s="32"/>
      <c r="DY777" s="32"/>
      <c r="DZ777" s="32"/>
      <c r="EA777" s="32"/>
      <c r="EB777" s="32"/>
      <c r="EC777" s="31"/>
    </row>
    <row r="778"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  <c r="CF778" s="31"/>
      <c r="CG778" s="32"/>
      <c r="CH778" s="31"/>
      <c r="CI778" s="32"/>
      <c r="CJ778" s="31"/>
      <c r="CK778" s="32"/>
      <c r="CL778" s="31"/>
      <c r="CM778" s="32"/>
      <c r="CN778" s="31"/>
      <c r="CO778" s="32"/>
      <c r="CP778" s="32"/>
      <c r="CQ778" s="32"/>
      <c r="CR778" s="32"/>
      <c r="CS778" s="32"/>
      <c r="CT778" s="32"/>
      <c r="CU778" s="32"/>
      <c r="CV778" s="32"/>
      <c r="CW778" s="32"/>
      <c r="CX778" s="32"/>
      <c r="CY778" s="32"/>
      <c r="CZ778" s="32"/>
      <c r="DA778" s="32"/>
      <c r="DB778" s="32"/>
      <c r="DC778" s="32"/>
      <c r="DD778" s="32"/>
      <c r="DE778" s="32"/>
      <c r="DF778" s="32"/>
      <c r="DG778" s="32"/>
      <c r="DH778" s="32"/>
      <c r="DI778" s="32"/>
      <c r="DJ778" s="32"/>
      <c r="DK778" s="32"/>
      <c r="DL778" s="32"/>
      <c r="DM778" s="32"/>
      <c r="DN778" s="32"/>
      <c r="DO778" s="32"/>
      <c r="DP778" s="32"/>
      <c r="DQ778" s="32"/>
      <c r="DR778" s="32"/>
      <c r="DS778" s="32"/>
      <c r="DT778" s="32"/>
      <c r="DU778" s="32"/>
      <c r="DV778" s="32"/>
      <c r="DW778" s="32"/>
      <c r="DX778" s="32"/>
      <c r="DY778" s="32"/>
      <c r="DZ778" s="32"/>
      <c r="EA778" s="32"/>
      <c r="EB778" s="32"/>
      <c r="EC778" s="31"/>
    </row>
    <row r="779"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  <c r="CF779" s="31"/>
      <c r="CG779" s="32"/>
      <c r="CH779" s="31"/>
      <c r="CI779" s="32"/>
      <c r="CJ779" s="31"/>
      <c r="CK779" s="32"/>
      <c r="CL779" s="31"/>
      <c r="CM779" s="32"/>
      <c r="CN779" s="31"/>
      <c r="CO779" s="32"/>
      <c r="CP779" s="32"/>
      <c r="CQ779" s="32"/>
      <c r="CR779" s="32"/>
      <c r="CS779" s="32"/>
      <c r="CT779" s="32"/>
      <c r="CU779" s="32"/>
      <c r="CV779" s="32"/>
      <c r="CW779" s="32"/>
      <c r="CX779" s="32"/>
      <c r="CY779" s="32"/>
      <c r="CZ779" s="32"/>
      <c r="DA779" s="32"/>
      <c r="DB779" s="32"/>
      <c r="DC779" s="32"/>
      <c r="DD779" s="32"/>
      <c r="DE779" s="32"/>
      <c r="DF779" s="32"/>
      <c r="DG779" s="32"/>
      <c r="DH779" s="32"/>
      <c r="DI779" s="32"/>
      <c r="DJ779" s="32"/>
      <c r="DK779" s="32"/>
      <c r="DL779" s="32"/>
      <c r="DM779" s="32"/>
      <c r="DN779" s="32"/>
      <c r="DO779" s="32"/>
      <c r="DP779" s="32"/>
      <c r="DQ779" s="32"/>
      <c r="DR779" s="32"/>
      <c r="DS779" s="32"/>
      <c r="DT779" s="32"/>
      <c r="DU779" s="32"/>
      <c r="DV779" s="32"/>
      <c r="DW779" s="32"/>
      <c r="DX779" s="32"/>
      <c r="DY779" s="32"/>
      <c r="DZ779" s="32"/>
      <c r="EA779" s="32"/>
      <c r="EB779" s="32"/>
      <c r="EC779" s="31"/>
    </row>
    <row r="780"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  <c r="CF780" s="31"/>
      <c r="CG780" s="32"/>
      <c r="CH780" s="31"/>
      <c r="CI780" s="32"/>
      <c r="CJ780" s="31"/>
      <c r="CK780" s="32"/>
      <c r="CL780" s="31"/>
      <c r="CM780" s="32"/>
      <c r="CN780" s="31"/>
      <c r="CO780" s="32"/>
      <c r="CP780" s="32"/>
      <c r="CQ780" s="32"/>
      <c r="CR780" s="32"/>
      <c r="CS780" s="32"/>
      <c r="CT780" s="32"/>
      <c r="CU780" s="32"/>
      <c r="CV780" s="32"/>
      <c r="CW780" s="32"/>
      <c r="CX780" s="32"/>
      <c r="CY780" s="32"/>
      <c r="CZ780" s="32"/>
      <c r="DA780" s="32"/>
      <c r="DB780" s="32"/>
      <c r="DC780" s="32"/>
      <c r="DD780" s="32"/>
      <c r="DE780" s="32"/>
      <c r="DF780" s="32"/>
      <c r="DG780" s="32"/>
      <c r="DH780" s="32"/>
      <c r="DI780" s="32"/>
      <c r="DJ780" s="32"/>
      <c r="DK780" s="32"/>
      <c r="DL780" s="32"/>
      <c r="DM780" s="32"/>
      <c r="DN780" s="32"/>
      <c r="DO780" s="32"/>
      <c r="DP780" s="32"/>
      <c r="DQ780" s="32"/>
      <c r="DR780" s="32"/>
      <c r="DS780" s="32"/>
      <c r="DT780" s="32"/>
      <c r="DU780" s="32"/>
      <c r="DV780" s="32"/>
      <c r="DW780" s="32"/>
      <c r="DX780" s="32"/>
      <c r="DY780" s="32"/>
      <c r="DZ780" s="32"/>
      <c r="EA780" s="32"/>
      <c r="EB780" s="32"/>
      <c r="EC780" s="31"/>
    </row>
    <row r="781"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2"/>
      <c r="CH781" s="31"/>
      <c r="CI781" s="32"/>
      <c r="CJ781" s="31"/>
      <c r="CK781" s="32"/>
      <c r="CL781" s="31"/>
      <c r="CM781" s="32"/>
      <c r="CN781" s="31"/>
      <c r="CO781" s="32"/>
      <c r="CP781" s="32"/>
      <c r="CQ781" s="32"/>
      <c r="CR781" s="32"/>
      <c r="CS781" s="32"/>
      <c r="CT781" s="32"/>
      <c r="CU781" s="32"/>
      <c r="CV781" s="32"/>
      <c r="CW781" s="32"/>
      <c r="CX781" s="32"/>
      <c r="CY781" s="32"/>
      <c r="CZ781" s="32"/>
      <c r="DA781" s="32"/>
      <c r="DB781" s="32"/>
      <c r="DC781" s="32"/>
      <c r="DD781" s="32"/>
      <c r="DE781" s="32"/>
      <c r="DF781" s="32"/>
      <c r="DG781" s="32"/>
      <c r="DH781" s="32"/>
      <c r="DI781" s="32"/>
      <c r="DJ781" s="32"/>
      <c r="DK781" s="32"/>
      <c r="DL781" s="32"/>
      <c r="DM781" s="32"/>
      <c r="DN781" s="32"/>
      <c r="DO781" s="32"/>
      <c r="DP781" s="32"/>
      <c r="DQ781" s="32"/>
      <c r="DR781" s="32"/>
      <c r="DS781" s="32"/>
      <c r="DT781" s="32"/>
      <c r="DU781" s="32"/>
      <c r="DV781" s="32"/>
      <c r="DW781" s="32"/>
      <c r="DX781" s="32"/>
      <c r="DY781" s="32"/>
      <c r="DZ781" s="32"/>
      <c r="EA781" s="32"/>
      <c r="EB781" s="32"/>
      <c r="EC781" s="31"/>
    </row>
    <row r="782"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  <c r="CF782" s="31"/>
      <c r="CG782" s="32"/>
      <c r="CH782" s="31"/>
      <c r="CI782" s="32"/>
      <c r="CJ782" s="31"/>
      <c r="CK782" s="32"/>
      <c r="CL782" s="31"/>
      <c r="CM782" s="32"/>
      <c r="CN782" s="31"/>
      <c r="CO782" s="32"/>
      <c r="CP782" s="32"/>
      <c r="CQ782" s="32"/>
      <c r="CR782" s="32"/>
      <c r="CS782" s="32"/>
      <c r="CT782" s="32"/>
      <c r="CU782" s="32"/>
      <c r="CV782" s="32"/>
      <c r="CW782" s="32"/>
      <c r="CX782" s="32"/>
      <c r="CY782" s="32"/>
      <c r="CZ782" s="32"/>
      <c r="DA782" s="32"/>
      <c r="DB782" s="32"/>
      <c r="DC782" s="32"/>
      <c r="DD782" s="32"/>
      <c r="DE782" s="32"/>
      <c r="DF782" s="32"/>
      <c r="DG782" s="32"/>
      <c r="DH782" s="32"/>
      <c r="DI782" s="32"/>
      <c r="DJ782" s="32"/>
      <c r="DK782" s="32"/>
      <c r="DL782" s="32"/>
      <c r="DM782" s="32"/>
      <c r="DN782" s="32"/>
      <c r="DO782" s="32"/>
      <c r="DP782" s="32"/>
      <c r="DQ782" s="32"/>
      <c r="DR782" s="32"/>
      <c r="DS782" s="32"/>
      <c r="DT782" s="32"/>
      <c r="DU782" s="32"/>
      <c r="DV782" s="32"/>
      <c r="DW782" s="32"/>
      <c r="DX782" s="32"/>
      <c r="DY782" s="32"/>
      <c r="DZ782" s="32"/>
      <c r="EA782" s="32"/>
      <c r="EB782" s="32"/>
      <c r="EC782" s="31"/>
    </row>
    <row r="783"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2"/>
      <c r="CH783" s="31"/>
      <c r="CI783" s="32"/>
      <c r="CJ783" s="31"/>
      <c r="CK783" s="32"/>
      <c r="CL783" s="31"/>
      <c r="CM783" s="32"/>
      <c r="CN783" s="31"/>
      <c r="CO783" s="32"/>
      <c r="CP783" s="32"/>
      <c r="CQ783" s="32"/>
      <c r="CR783" s="32"/>
      <c r="CS783" s="32"/>
      <c r="CT783" s="32"/>
      <c r="CU783" s="32"/>
      <c r="CV783" s="32"/>
      <c r="CW783" s="32"/>
      <c r="CX783" s="32"/>
      <c r="CY783" s="32"/>
      <c r="CZ783" s="32"/>
      <c r="DA783" s="32"/>
      <c r="DB783" s="32"/>
      <c r="DC783" s="32"/>
      <c r="DD783" s="32"/>
      <c r="DE783" s="32"/>
      <c r="DF783" s="32"/>
      <c r="DG783" s="32"/>
      <c r="DH783" s="32"/>
      <c r="DI783" s="32"/>
      <c r="DJ783" s="32"/>
      <c r="DK783" s="32"/>
      <c r="DL783" s="32"/>
      <c r="DM783" s="32"/>
      <c r="DN783" s="32"/>
      <c r="DO783" s="32"/>
      <c r="DP783" s="32"/>
      <c r="DQ783" s="32"/>
      <c r="DR783" s="32"/>
      <c r="DS783" s="32"/>
      <c r="DT783" s="32"/>
      <c r="DU783" s="32"/>
      <c r="DV783" s="32"/>
      <c r="DW783" s="32"/>
      <c r="DX783" s="32"/>
      <c r="DY783" s="32"/>
      <c r="DZ783" s="32"/>
      <c r="EA783" s="32"/>
      <c r="EB783" s="32"/>
      <c r="EC783" s="31"/>
    </row>
    <row r="784"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  <c r="CF784" s="31"/>
      <c r="CG784" s="32"/>
      <c r="CH784" s="31"/>
      <c r="CI784" s="32"/>
      <c r="CJ784" s="31"/>
      <c r="CK784" s="32"/>
      <c r="CL784" s="31"/>
      <c r="CM784" s="32"/>
      <c r="CN784" s="31"/>
      <c r="CO784" s="32"/>
      <c r="CP784" s="32"/>
      <c r="CQ784" s="32"/>
      <c r="CR784" s="32"/>
      <c r="CS784" s="32"/>
      <c r="CT784" s="32"/>
      <c r="CU784" s="32"/>
      <c r="CV784" s="32"/>
      <c r="CW784" s="32"/>
      <c r="CX784" s="32"/>
      <c r="CY784" s="32"/>
      <c r="CZ784" s="32"/>
      <c r="DA784" s="32"/>
      <c r="DB784" s="32"/>
      <c r="DC784" s="32"/>
      <c r="DD784" s="32"/>
      <c r="DE784" s="32"/>
      <c r="DF784" s="32"/>
      <c r="DG784" s="32"/>
      <c r="DH784" s="32"/>
      <c r="DI784" s="32"/>
      <c r="DJ784" s="32"/>
      <c r="DK784" s="32"/>
      <c r="DL784" s="32"/>
      <c r="DM784" s="32"/>
      <c r="DN784" s="32"/>
      <c r="DO784" s="32"/>
      <c r="DP784" s="32"/>
      <c r="DQ784" s="32"/>
      <c r="DR784" s="32"/>
      <c r="DS784" s="32"/>
      <c r="DT784" s="32"/>
      <c r="DU784" s="32"/>
      <c r="DV784" s="32"/>
      <c r="DW784" s="32"/>
      <c r="DX784" s="32"/>
      <c r="DY784" s="32"/>
      <c r="DZ784" s="32"/>
      <c r="EA784" s="32"/>
      <c r="EB784" s="32"/>
      <c r="EC784" s="31"/>
    </row>
    <row r="785"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2"/>
      <c r="CH785" s="31"/>
      <c r="CI785" s="32"/>
      <c r="CJ785" s="31"/>
      <c r="CK785" s="32"/>
      <c r="CL785" s="31"/>
      <c r="CM785" s="32"/>
      <c r="CN785" s="31"/>
      <c r="CO785" s="32"/>
      <c r="CP785" s="32"/>
      <c r="CQ785" s="32"/>
      <c r="CR785" s="32"/>
      <c r="CS785" s="32"/>
      <c r="CT785" s="32"/>
      <c r="CU785" s="32"/>
      <c r="CV785" s="32"/>
      <c r="CW785" s="32"/>
      <c r="CX785" s="32"/>
      <c r="CY785" s="32"/>
      <c r="CZ785" s="32"/>
      <c r="DA785" s="32"/>
      <c r="DB785" s="32"/>
      <c r="DC785" s="32"/>
      <c r="DD785" s="32"/>
      <c r="DE785" s="32"/>
      <c r="DF785" s="32"/>
      <c r="DG785" s="32"/>
      <c r="DH785" s="32"/>
      <c r="DI785" s="32"/>
      <c r="DJ785" s="32"/>
      <c r="DK785" s="32"/>
      <c r="DL785" s="32"/>
      <c r="DM785" s="32"/>
      <c r="DN785" s="32"/>
      <c r="DO785" s="32"/>
      <c r="DP785" s="32"/>
      <c r="DQ785" s="32"/>
      <c r="DR785" s="32"/>
      <c r="DS785" s="32"/>
      <c r="DT785" s="32"/>
      <c r="DU785" s="32"/>
      <c r="DV785" s="32"/>
      <c r="DW785" s="32"/>
      <c r="DX785" s="32"/>
      <c r="DY785" s="32"/>
      <c r="DZ785" s="32"/>
      <c r="EA785" s="32"/>
      <c r="EB785" s="32"/>
      <c r="EC785" s="31"/>
    </row>
    <row r="786"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  <c r="CF786" s="31"/>
      <c r="CG786" s="32"/>
      <c r="CH786" s="31"/>
      <c r="CI786" s="32"/>
      <c r="CJ786" s="31"/>
      <c r="CK786" s="32"/>
      <c r="CL786" s="31"/>
      <c r="CM786" s="32"/>
      <c r="CN786" s="31"/>
      <c r="CO786" s="32"/>
      <c r="CP786" s="32"/>
      <c r="CQ786" s="32"/>
      <c r="CR786" s="32"/>
      <c r="CS786" s="32"/>
      <c r="CT786" s="32"/>
      <c r="CU786" s="32"/>
      <c r="CV786" s="32"/>
      <c r="CW786" s="32"/>
      <c r="CX786" s="32"/>
      <c r="CY786" s="32"/>
      <c r="CZ786" s="32"/>
      <c r="DA786" s="32"/>
      <c r="DB786" s="32"/>
      <c r="DC786" s="32"/>
      <c r="DD786" s="32"/>
      <c r="DE786" s="32"/>
      <c r="DF786" s="32"/>
      <c r="DG786" s="32"/>
      <c r="DH786" s="32"/>
      <c r="DI786" s="32"/>
      <c r="DJ786" s="32"/>
      <c r="DK786" s="32"/>
      <c r="DL786" s="32"/>
      <c r="DM786" s="32"/>
      <c r="DN786" s="32"/>
      <c r="DO786" s="32"/>
      <c r="DP786" s="32"/>
      <c r="DQ786" s="32"/>
      <c r="DR786" s="32"/>
      <c r="DS786" s="32"/>
      <c r="DT786" s="32"/>
      <c r="DU786" s="32"/>
      <c r="DV786" s="32"/>
      <c r="DW786" s="32"/>
      <c r="DX786" s="32"/>
      <c r="DY786" s="32"/>
      <c r="DZ786" s="32"/>
      <c r="EA786" s="32"/>
      <c r="EB786" s="32"/>
      <c r="EC786" s="31"/>
    </row>
    <row r="787"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2"/>
      <c r="CH787" s="31"/>
      <c r="CI787" s="32"/>
      <c r="CJ787" s="31"/>
      <c r="CK787" s="32"/>
      <c r="CL787" s="31"/>
      <c r="CM787" s="32"/>
      <c r="CN787" s="31"/>
      <c r="CO787" s="32"/>
      <c r="CP787" s="32"/>
      <c r="CQ787" s="32"/>
      <c r="CR787" s="32"/>
      <c r="CS787" s="32"/>
      <c r="CT787" s="32"/>
      <c r="CU787" s="32"/>
      <c r="CV787" s="32"/>
      <c r="CW787" s="32"/>
      <c r="CX787" s="32"/>
      <c r="CY787" s="32"/>
      <c r="CZ787" s="32"/>
      <c r="DA787" s="32"/>
      <c r="DB787" s="32"/>
      <c r="DC787" s="32"/>
      <c r="DD787" s="32"/>
      <c r="DE787" s="32"/>
      <c r="DF787" s="32"/>
      <c r="DG787" s="32"/>
      <c r="DH787" s="32"/>
      <c r="DI787" s="32"/>
      <c r="DJ787" s="32"/>
      <c r="DK787" s="32"/>
      <c r="DL787" s="32"/>
      <c r="DM787" s="32"/>
      <c r="DN787" s="32"/>
      <c r="DO787" s="32"/>
      <c r="DP787" s="32"/>
      <c r="DQ787" s="32"/>
      <c r="DR787" s="32"/>
      <c r="DS787" s="32"/>
      <c r="DT787" s="32"/>
      <c r="DU787" s="32"/>
      <c r="DV787" s="32"/>
      <c r="DW787" s="32"/>
      <c r="DX787" s="32"/>
      <c r="DY787" s="32"/>
      <c r="DZ787" s="32"/>
      <c r="EA787" s="32"/>
      <c r="EB787" s="32"/>
      <c r="EC787" s="31"/>
    </row>
    <row r="788"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  <c r="CC788" s="31"/>
      <c r="CD788" s="31"/>
      <c r="CE788" s="31"/>
      <c r="CF788" s="31"/>
      <c r="CG788" s="32"/>
      <c r="CH788" s="31"/>
      <c r="CI788" s="32"/>
      <c r="CJ788" s="31"/>
      <c r="CK788" s="32"/>
      <c r="CL788" s="31"/>
      <c r="CM788" s="32"/>
      <c r="CN788" s="31"/>
      <c r="CO788" s="32"/>
      <c r="CP788" s="32"/>
      <c r="CQ788" s="32"/>
      <c r="CR788" s="32"/>
      <c r="CS788" s="32"/>
      <c r="CT788" s="32"/>
      <c r="CU788" s="32"/>
      <c r="CV788" s="32"/>
      <c r="CW788" s="32"/>
      <c r="CX788" s="32"/>
      <c r="CY788" s="32"/>
      <c r="CZ788" s="32"/>
      <c r="DA788" s="32"/>
      <c r="DB788" s="32"/>
      <c r="DC788" s="32"/>
      <c r="DD788" s="32"/>
      <c r="DE788" s="32"/>
      <c r="DF788" s="32"/>
      <c r="DG788" s="32"/>
      <c r="DH788" s="32"/>
      <c r="DI788" s="32"/>
      <c r="DJ788" s="32"/>
      <c r="DK788" s="32"/>
      <c r="DL788" s="32"/>
      <c r="DM788" s="32"/>
      <c r="DN788" s="32"/>
      <c r="DO788" s="32"/>
      <c r="DP788" s="32"/>
      <c r="DQ788" s="32"/>
      <c r="DR788" s="32"/>
      <c r="DS788" s="32"/>
      <c r="DT788" s="32"/>
      <c r="DU788" s="32"/>
      <c r="DV788" s="32"/>
      <c r="DW788" s="32"/>
      <c r="DX788" s="32"/>
      <c r="DY788" s="32"/>
      <c r="DZ788" s="32"/>
      <c r="EA788" s="32"/>
      <c r="EB788" s="32"/>
      <c r="EC788" s="31"/>
    </row>
    <row r="789"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  <c r="CF789" s="31"/>
      <c r="CG789" s="32"/>
      <c r="CH789" s="31"/>
      <c r="CI789" s="32"/>
      <c r="CJ789" s="31"/>
      <c r="CK789" s="32"/>
      <c r="CL789" s="31"/>
      <c r="CM789" s="32"/>
      <c r="CN789" s="31"/>
      <c r="CO789" s="32"/>
      <c r="CP789" s="32"/>
      <c r="CQ789" s="32"/>
      <c r="CR789" s="32"/>
      <c r="CS789" s="32"/>
      <c r="CT789" s="32"/>
      <c r="CU789" s="32"/>
      <c r="CV789" s="32"/>
      <c r="CW789" s="32"/>
      <c r="CX789" s="32"/>
      <c r="CY789" s="32"/>
      <c r="CZ789" s="32"/>
      <c r="DA789" s="32"/>
      <c r="DB789" s="32"/>
      <c r="DC789" s="32"/>
      <c r="DD789" s="32"/>
      <c r="DE789" s="32"/>
      <c r="DF789" s="32"/>
      <c r="DG789" s="32"/>
      <c r="DH789" s="32"/>
      <c r="DI789" s="32"/>
      <c r="DJ789" s="32"/>
      <c r="DK789" s="32"/>
      <c r="DL789" s="32"/>
      <c r="DM789" s="32"/>
      <c r="DN789" s="32"/>
      <c r="DO789" s="32"/>
      <c r="DP789" s="32"/>
      <c r="DQ789" s="32"/>
      <c r="DR789" s="32"/>
      <c r="DS789" s="32"/>
      <c r="DT789" s="32"/>
      <c r="DU789" s="32"/>
      <c r="DV789" s="32"/>
      <c r="DW789" s="32"/>
      <c r="DX789" s="32"/>
      <c r="DY789" s="32"/>
      <c r="DZ789" s="32"/>
      <c r="EA789" s="32"/>
      <c r="EB789" s="32"/>
      <c r="EC789" s="31"/>
    </row>
    <row r="790"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  <c r="CC790" s="31"/>
      <c r="CD790" s="31"/>
      <c r="CE790" s="31"/>
      <c r="CF790" s="31"/>
      <c r="CG790" s="32"/>
      <c r="CH790" s="31"/>
      <c r="CI790" s="32"/>
      <c r="CJ790" s="31"/>
      <c r="CK790" s="32"/>
      <c r="CL790" s="31"/>
      <c r="CM790" s="32"/>
      <c r="CN790" s="31"/>
      <c r="CO790" s="32"/>
      <c r="CP790" s="32"/>
      <c r="CQ790" s="32"/>
      <c r="CR790" s="32"/>
      <c r="CS790" s="32"/>
      <c r="CT790" s="32"/>
      <c r="CU790" s="32"/>
      <c r="CV790" s="32"/>
      <c r="CW790" s="32"/>
      <c r="CX790" s="32"/>
      <c r="CY790" s="32"/>
      <c r="CZ790" s="32"/>
      <c r="DA790" s="32"/>
      <c r="DB790" s="32"/>
      <c r="DC790" s="32"/>
      <c r="DD790" s="32"/>
      <c r="DE790" s="32"/>
      <c r="DF790" s="32"/>
      <c r="DG790" s="32"/>
      <c r="DH790" s="32"/>
      <c r="DI790" s="32"/>
      <c r="DJ790" s="32"/>
      <c r="DK790" s="32"/>
      <c r="DL790" s="32"/>
      <c r="DM790" s="32"/>
      <c r="DN790" s="32"/>
      <c r="DO790" s="32"/>
      <c r="DP790" s="32"/>
      <c r="DQ790" s="32"/>
      <c r="DR790" s="32"/>
      <c r="DS790" s="32"/>
      <c r="DT790" s="32"/>
      <c r="DU790" s="32"/>
      <c r="DV790" s="32"/>
      <c r="DW790" s="32"/>
      <c r="DX790" s="32"/>
      <c r="DY790" s="32"/>
      <c r="DZ790" s="32"/>
      <c r="EA790" s="32"/>
      <c r="EB790" s="32"/>
      <c r="EC790" s="31"/>
    </row>
    <row r="791"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  <c r="CF791" s="31"/>
      <c r="CG791" s="32"/>
      <c r="CH791" s="31"/>
      <c r="CI791" s="32"/>
      <c r="CJ791" s="31"/>
      <c r="CK791" s="32"/>
      <c r="CL791" s="31"/>
      <c r="CM791" s="32"/>
      <c r="CN791" s="31"/>
      <c r="CO791" s="32"/>
      <c r="CP791" s="32"/>
      <c r="CQ791" s="32"/>
      <c r="CR791" s="32"/>
      <c r="CS791" s="32"/>
      <c r="CT791" s="32"/>
      <c r="CU791" s="32"/>
      <c r="CV791" s="32"/>
      <c r="CW791" s="32"/>
      <c r="CX791" s="32"/>
      <c r="CY791" s="32"/>
      <c r="CZ791" s="32"/>
      <c r="DA791" s="32"/>
      <c r="DB791" s="32"/>
      <c r="DC791" s="32"/>
      <c r="DD791" s="32"/>
      <c r="DE791" s="32"/>
      <c r="DF791" s="32"/>
      <c r="DG791" s="32"/>
      <c r="DH791" s="32"/>
      <c r="DI791" s="32"/>
      <c r="DJ791" s="32"/>
      <c r="DK791" s="32"/>
      <c r="DL791" s="32"/>
      <c r="DM791" s="32"/>
      <c r="DN791" s="32"/>
      <c r="DO791" s="32"/>
      <c r="DP791" s="32"/>
      <c r="DQ791" s="32"/>
      <c r="DR791" s="32"/>
      <c r="DS791" s="32"/>
      <c r="DT791" s="32"/>
      <c r="DU791" s="32"/>
      <c r="DV791" s="32"/>
      <c r="DW791" s="32"/>
      <c r="DX791" s="32"/>
      <c r="DY791" s="32"/>
      <c r="DZ791" s="32"/>
      <c r="EA791" s="32"/>
      <c r="EB791" s="32"/>
      <c r="EC791" s="31"/>
    </row>
    <row r="792"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  <c r="CC792" s="31"/>
      <c r="CD792" s="31"/>
      <c r="CE792" s="31"/>
      <c r="CF792" s="31"/>
      <c r="CG792" s="32"/>
      <c r="CH792" s="31"/>
      <c r="CI792" s="32"/>
      <c r="CJ792" s="31"/>
      <c r="CK792" s="32"/>
      <c r="CL792" s="31"/>
      <c r="CM792" s="32"/>
      <c r="CN792" s="31"/>
      <c r="CO792" s="32"/>
      <c r="CP792" s="32"/>
      <c r="CQ792" s="32"/>
      <c r="CR792" s="32"/>
      <c r="CS792" s="32"/>
      <c r="CT792" s="32"/>
      <c r="CU792" s="32"/>
      <c r="CV792" s="32"/>
      <c r="CW792" s="32"/>
      <c r="CX792" s="32"/>
      <c r="CY792" s="32"/>
      <c r="CZ792" s="32"/>
      <c r="DA792" s="32"/>
      <c r="DB792" s="32"/>
      <c r="DC792" s="32"/>
      <c r="DD792" s="32"/>
      <c r="DE792" s="32"/>
      <c r="DF792" s="32"/>
      <c r="DG792" s="32"/>
      <c r="DH792" s="32"/>
      <c r="DI792" s="32"/>
      <c r="DJ792" s="32"/>
      <c r="DK792" s="32"/>
      <c r="DL792" s="32"/>
      <c r="DM792" s="32"/>
      <c r="DN792" s="32"/>
      <c r="DO792" s="32"/>
      <c r="DP792" s="32"/>
      <c r="DQ792" s="32"/>
      <c r="DR792" s="32"/>
      <c r="DS792" s="32"/>
      <c r="DT792" s="32"/>
      <c r="DU792" s="32"/>
      <c r="DV792" s="32"/>
      <c r="DW792" s="32"/>
      <c r="DX792" s="32"/>
      <c r="DY792" s="32"/>
      <c r="DZ792" s="32"/>
      <c r="EA792" s="32"/>
      <c r="EB792" s="32"/>
      <c r="EC792" s="31"/>
    </row>
    <row r="793"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  <c r="CF793" s="31"/>
      <c r="CG793" s="32"/>
      <c r="CH793" s="31"/>
      <c r="CI793" s="32"/>
      <c r="CJ793" s="31"/>
      <c r="CK793" s="32"/>
      <c r="CL793" s="31"/>
      <c r="CM793" s="32"/>
      <c r="CN793" s="31"/>
      <c r="CO793" s="32"/>
      <c r="CP793" s="32"/>
      <c r="CQ793" s="32"/>
      <c r="CR793" s="32"/>
      <c r="CS793" s="32"/>
      <c r="CT793" s="32"/>
      <c r="CU793" s="32"/>
      <c r="CV793" s="32"/>
      <c r="CW793" s="32"/>
      <c r="CX793" s="32"/>
      <c r="CY793" s="32"/>
      <c r="CZ793" s="32"/>
      <c r="DA793" s="32"/>
      <c r="DB793" s="32"/>
      <c r="DC793" s="32"/>
      <c r="DD793" s="32"/>
      <c r="DE793" s="32"/>
      <c r="DF793" s="32"/>
      <c r="DG793" s="32"/>
      <c r="DH793" s="32"/>
      <c r="DI793" s="32"/>
      <c r="DJ793" s="32"/>
      <c r="DK793" s="32"/>
      <c r="DL793" s="32"/>
      <c r="DM793" s="32"/>
      <c r="DN793" s="32"/>
      <c r="DO793" s="32"/>
      <c r="DP793" s="32"/>
      <c r="DQ793" s="32"/>
      <c r="DR793" s="32"/>
      <c r="DS793" s="32"/>
      <c r="DT793" s="32"/>
      <c r="DU793" s="32"/>
      <c r="DV793" s="32"/>
      <c r="DW793" s="32"/>
      <c r="DX793" s="32"/>
      <c r="DY793" s="32"/>
      <c r="DZ793" s="32"/>
      <c r="EA793" s="32"/>
      <c r="EB793" s="32"/>
      <c r="EC793" s="31"/>
    </row>
    <row r="794"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  <c r="CC794" s="31"/>
      <c r="CD794" s="31"/>
      <c r="CE794" s="31"/>
      <c r="CF794" s="31"/>
      <c r="CG794" s="32"/>
      <c r="CH794" s="31"/>
      <c r="CI794" s="32"/>
      <c r="CJ794" s="31"/>
      <c r="CK794" s="32"/>
      <c r="CL794" s="31"/>
      <c r="CM794" s="32"/>
      <c r="CN794" s="31"/>
      <c r="CO794" s="32"/>
      <c r="CP794" s="32"/>
      <c r="CQ794" s="32"/>
      <c r="CR794" s="32"/>
      <c r="CS794" s="32"/>
      <c r="CT794" s="32"/>
      <c r="CU794" s="32"/>
      <c r="CV794" s="32"/>
      <c r="CW794" s="32"/>
      <c r="CX794" s="32"/>
      <c r="CY794" s="32"/>
      <c r="CZ794" s="32"/>
      <c r="DA794" s="32"/>
      <c r="DB794" s="32"/>
      <c r="DC794" s="32"/>
      <c r="DD794" s="32"/>
      <c r="DE794" s="32"/>
      <c r="DF794" s="32"/>
      <c r="DG794" s="32"/>
      <c r="DH794" s="32"/>
      <c r="DI794" s="32"/>
      <c r="DJ794" s="32"/>
      <c r="DK794" s="32"/>
      <c r="DL794" s="32"/>
      <c r="DM794" s="32"/>
      <c r="DN794" s="32"/>
      <c r="DO794" s="32"/>
      <c r="DP794" s="32"/>
      <c r="DQ794" s="32"/>
      <c r="DR794" s="32"/>
      <c r="DS794" s="32"/>
      <c r="DT794" s="32"/>
      <c r="DU794" s="32"/>
      <c r="DV794" s="32"/>
      <c r="DW794" s="32"/>
      <c r="DX794" s="32"/>
      <c r="DY794" s="32"/>
      <c r="DZ794" s="32"/>
      <c r="EA794" s="32"/>
      <c r="EB794" s="32"/>
      <c r="EC794" s="31"/>
    </row>
    <row r="795"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  <c r="CF795" s="31"/>
      <c r="CG795" s="32"/>
      <c r="CH795" s="31"/>
      <c r="CI795" s="32"/>
      <c r="CJ795" s="31"/>
      <c r="CK795" s="32"/>
      <c r="CL795" s="31"/>
      <c r="CM795" s="32"/>
      <c r="CN795" s="31"/>
      <c r="CO795" s="32"/>
      <c r="CP795" s="32"/>
      <c r="CQ795" s="32"/>
      <c r="CR795" s="32"/>
      <c r="CS795" s="32"/>
      <c r="CT795" s="32"/>
      <c r="CU795" s="32"/>
      <c r="CV795" s="32"/>
      <c r="CW795" s="32"/>
      <c r="CX795" s="32"/>
      <c r="CY795" s="32"/>
      <c r="CZ795" s="32"/>
      <c r="DA795" s="32"/>
      <c r="DB795" s="32"/>
      <c r="DC795" s="32"/>
      <c r="DD795" s="32"/>
      <c r="DE795" s="32"/>
      <c r="DF795" s="32"/>
      <c r="DG795" s="32"/>
      <c r="DH795" s="32"/>
      <c r="DI795" s="32"/>
      <c r="DJ795" s="32"/>
      <c r="DK795" s="32"/>
      <c r="DL795" s="32"/>
      <c r="DM795" s="32"/>
      <c r="DN795" s="32"/>
      <c r="DO795" s="32"/>
      <c r="DP795" s="32"/>
      <c r="DQ795" s="32"/>
      <c r="DR795" s="32"/>
      <c r="DS795" s="32"/>
      <c r="DT795" s="32"/>
      <c r="DU795" s="32"/>
      <c r="DV795" s="32"/>
      <c r="DW795" s="32"/>
      <c r="DX795" s="32"/>
      <c r="DY795" s="32"/>
      <c r="DZ795" s="32"/>
      <c r="EA795" s="32"/>
      <c r="EB795" s="32"/>
      <c r="EC795" s="31"/>
    </row>
    <row r="796"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  <c r="CC796" s="31"/>
      <c r="CD796" s="31"/>
      <c r="CE796" s="31"/>
      <c r="CF796" s="31"/>
      <c r="CG796" s="32"/>
      <c r="CH796" s="31"/>
      <c r="CI796" s="32"/>
      <c r="CJ796" s="31"/>
      <c r="CK796" s="32"/>
      <c r="CL796" s="31"/>
      <c r="CM796" s="32"/>
      <c r="CN796" s="31"/>
      <c r="CO796" s="32"/>
      <c r="CP796" s="32"/>
      <c r="CQ796" s="32"/>
      <c r="CR796" s="32"/>
      <c r="CS796" s="32"/>
      <c r="CT796" s="32"/>
      <c r="CU796" s="32"/>
      <c r="CV796" s="32"/>
      <c r="CW796" s="32"/>
      <c r="CX796" s="32"/>
      <c r="CY796" s="32"/>
      <c r="CZ796" s="32"/>
      <c r="DA796" s="32"/>
      <c r="DB796" s="32"/>
      <c r="DC796" s="32"/>
      <c r="DD796" s="32"/>
      <c r="DE796" s="32"/>
      <c r="DF796" s="32"/>
      <c r="DG796" s="32"/>
      <c r="DH796" s="32"/>
      <c r="DI796" s="32"/>
      <c r="DJ796" s="32"/>
      <c r="DK796" s="32"/>
      <c r="DL796" s="32"/>
      <c r="DM796" s="32"/>
      <c r="DN796" s="32"/>
      <c r="DO796" s="32"/>
      <c r="DP796" s="32"/>
      <c r="DQ796" s="32"/>
      <c r="DR796" s="32"/>
      <c r="DS796" s="32"/>
      <c r="DT796" s="32"/>
      <c r="DU796" s="32"/>
      <c r="DV796" s="32"/>
      <c r="DW796" s="32"/>
      <c r="DX796" s="32"/>
      <c r="DY796" s="32"/>
      <c r="DZ796" s="32"/>
      <c r="EA796" s="32"/>
      <c r="EB796" s="32"/>
      <c r="EC796" s="31"/>
    </row>
    <row r="797"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  <c r="CF797" s="31"/>
      <c r="CG797" s="32"/>
      <c r="CH797" s="31"/>
      <c r="CI797" s="32"/>
      <c r="CJ797" s="31"/>
      <c r="CK797" s="32"/>
      <c r="CL797" s="31"/>
      <c r="CM797" s="32"/>
      <c r="CN797" s="31"/>
      <c r="CO797" s="32"/>
      <c r="CP797" s="32"/>
      <c r="CQ797" s="32"/>
      <c r="CR797" s="32"/>
      <c r="CS797" s="32"/>
      <c r="CT797" s="32"/>
      <c r="CU797" s="32"/>
      <c r="CV797" s="32"/>
      <c r="CW797" s="32"/>
      <c r="CX797" s="32"/>
      <c r="CY797" s="32"/>
      <c r="CZ797" s="32"/>
      <c r="DA797" s="32"/>
      <c r="DB797" s="32"/>
      <c r="DC797" s="32"/>
      <c r="DD797" s="32"/>
      <c r="DE797" s="32"/>
      <c r="DF797" s="32"/>
      <c r="DG797" s="32"/>
      <c r="DH797" s="32"/>
      <c r="DI797" s="32"/>
      <c r="DJ797" s="32"/>
      <c r="DK797" s="32"/>
      <c r="DL797" s="32"/>
      <c r="DM797" s="32"/>
      <c r="DN797" s="32"/>
      <c r="DO797" s="32"/>
      <c r="DP797" s="32"/>
      <c r="DQ797" s="32"/>
      <c r="DR797" s="32"/>
      <c r="DS797" s="32"/>
      <c r="DT797" s="32"/>
      <c r="DU797" s="32"/>
      <c r="DV797" s="32"/>
      <c r="DW797" s="32"/>
      <c r="DX797" s="32"/>
      <c r="DY797" s="32"/>
      <c r="DZ797" s="32"/>
      <c r="EA797" s="32"/>
      <c r="EB797" s="32"/>
      <c r="EC797" s="31"/>
    </row>
    <row r="798"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  <c r="CC798" s="31"/>
      <c r="CD798" s="31"/>
      <c r="CE798" s="31"/>
      <c r="CF798" s="31"/>
      <c r="CG798" s="32"/>
      <c r="CH798" s="31"/>
      <c r="CI798" s="32"/>
      <c r="CJ798" s="31"/>
      <c r="CK798" s="32"/>
      <c r="CL798" s="31"/>
      <c r="CM798" s="32"/>
      <c r="CN798" s="31"/>
      <c r="CO798" s="32"/>
      <c r="CP798" s="32"/>
      <c r="CQ798" s="32"/>
      <c r="CR798" s="32"/>
      <c r="CS798" s="32"/>
      <c r="CT798" s="32"/>
      <c r="CU798" s="32"/>
      <c r="CV798" s="32"/>
      <c r="CW798" s="32"/>
      <c r="CX798" s="32"/>
      <c r="CY798" s="32"/>
      <c r="CZ798" s="32"/>
      <c r="DA798" s="32"/>
      <c r="DB798" s="32"/>
      <c r="DC798" s="32"/>
      <c r="DD798" s="32"/>
      <c r="DE798" s="32"/>
      <c r="DF798" s="32"/>
      <c r="DG798" s="32"/>
      <c r="DH798" s="32"/>
      <c r="DI798" s="32"/>
      <c r="DJ798" s="32"/>
      <c r="DK798" s="32"/>
      <c r="DL798" s="32"/>
      <c r="DM798" s="32"/>
      <c r="DN798" s="32"/>
      <c r="DO798" s="32"/>
      <c r="DP798" s="32"/>
      <c r="DQ798" s="32"/>
      <c r="DR798" s="32"/>
      <c r="DS798" s="32"/>
      <c r="DT798" s="32"/>
      <c r="DU798" s="32"/>
      <c r="DV798" s="32"/>
      <c r="DW798" s="32"/>
      <c r="DX798" s="32"/>
      <c r="DY798" s="32"/>
      <c r="DZ798" s="32"/>
      <c r="EA798" s="32"/>
      <c r="EB798" s="32"/>
      <c r="EC798" s="31"/>
    </row>
    <row r="799"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  <c r="CF799" s="31"/>
      <c r="CG799" s="32"/>
      <c r="CH799" s="31"/>
      <c r="CI799" s="32"/>
      <c r="CJ799" s="31"/>
      <c r="CK799" s="32"/>
      <c r="CL799" s="31"/>
      <c r="CM799" s="32"/>
      <c r="CN799" s="31"/>
      <c r="CO799" s="32"/>
      <c r="CP799" s="32"/>
      <c r="CQ799" s="32"/>
      <c r="CR799" s="32"/>
      <c r="CS799" s="32"/>
      <c r="CT799" s="32"/>
      <c r="CU799" s="32"/>
      <c r="CV799" s="32"/>
      <c r="CW799" s="32"/>
      <c r="CX799" s="32"/>
      <c r="CY799" s="32"/>
      <c r="CZ799" s="32"/>
      <c r="DA799" s="32"/>
      <c r="DB799" s="32"/>
      <c r="DC799" s="32"/>
      <c r="DD799" s="32"/>
      <c r="DE799" s="32"/>
      <c r="DF799" s="32"/>
      <c r="DG799" s="32"/>
      <c r="DH799" s="32"/>
      <c r="DI799" s="32"/>
      <c r="DJ799" s="32"/>
      <c r="DK799" s="32"/>
      <c r="DL799" s="32"/>
      <c r="DM799" s="32"/>
      <c r="DN799" s="32"/>
      <c r="DO799" s="32"/>
      <c r="DP799" s="32"/>
      <c r="DQ799" s="32"/>
      <c r="DR799" s="32"/>
      <c r="DS799" s="32"/>
      <c r="DT799" s="32"/>
      <c r="DU799" s="32"/>
      <c r="DV799" s="32"/>
      <c r="DW799" s="32"/>
      <c r="DX799" s="32"/>
      <c r="DY799" s="32"/>
      <c r="DZ799" s="32"/>
      <c r="EA799" s="32"/>
      <c r="EB799" s="32"/>
      <c r="EC799" s="31"/>
    </row>
    <row r="800"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  <c r="CC800" s="31"/>
      <c r="CD800" s="31"/>
      <c r="CE800" s="31"/>
      <c r="CF800" s="31"/>
      <c r="CG800" s="32"/>
      <c r="CH800" s="31"/>
      <c r="CI800" s="32"/>
      <c r="CJ800" s="31"/>
      <c r="CK800" s="32"/>
      <c r="CL800" s="31"/>
      <c r="CM800" s="32"/>
      <c r="CN800" s="31"/>
      <c r="CO800" s="32"/>
      <c r="CP800" s="32"/>
      <c r="CQ800" s="32"/>
      <c r="CR800" s="32"/>
      <c r="CS800" s="32"/>
      <c r="CT800" s="32"/>
      <c r="CU800" s="32"/>
      <c r="CV800" s="32"/>
      <c r="CW800" s="32"/>
      <c r="CX800" s="32"/>
      <c r="CY800" s="32"/>
      <c r="CZ800" s="32"/>
      <c r="DA800" s="32"/>
      <c r="DB800" s="32"/>
      <c r="DC800" s="32"/>
      <c r="DD800" s="32"/>
      <c r="DE800" s="32"/>
      <c r="DF800" s="32"/>
      <c r="DG800" s="32"/>
      <c r="DH800" s="32"/>
      <c r="DI800" s="32"/>
      <c r="DJ800" s="32"/>
      <c r="DK800" s="32"/>
      <c r="DL800" s="32"/>
      <c r="DM800" s="32"/>
      <c r="DN800" s="32"/>
      <c r="DO800" s="32"/>
      <c r="DP800" s="32"/>
      <c r="DQ800" s="32"/>
      <c r="DR800" s="32"/>
      <c r="DS800" s="32"/>
      <c r="DT800" s="32"/>
      <c r="DU800" s="32"/>
      <c r="DV800" s="32"/>
      <c r="DW800" s="32"/>
      <c r="DX800" s="32"/>
      <c r="DY800" s="32"/>
      <c r="DZ800" s="32"/>
      <c r="EA800" s="32"/>
      <c r="EB800" s="32"/>
      <c r="EC800" s="31"/>
    </row>
    <row r="801"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  <c r="CF801" s="31"/>
      <c r="CG801" s="32"/>
      <c r="CH801" s="31"/>
      <c r="CI801" s="32"/>
      <c r="CJ801" s="31"/>
      <c r="CK801" s="32"/>
      <c r="CL801" s="31"/>
      <c r="CM801" s="32"/>
      <c r="CN801" s="31"/>
      <c r="CO801" s="32"/>
      <c r="CP801" s="32"/>
      <c r="CQ801" s="32"/>
      <c r="CR801" s="32"/>
      <c r="CS801" s="32"/>
      <c r="CT801" s="32"/>
      <c r="CU801" s="32"/>
      <c r="CV801" s="32"/>
      <c r="CW801" s="32"/>
      <c r="CX801" s="32"/>
      <c r="CY801" s="32"/>
      <c r="CZ801" s="32"/>
      <c r="DA801" s="32"/>
      <c r="DB801" s="32"/>
      <c r="DC801" s="32"/>
      <c r="DD801" s="32"/>
      <c r="DE801" s="32"/>
      <c r="DF801" s="32"/>
      <c r="DG801" s="32"/>
      <c r="DH801" s="32"/>
      <c r="DI801" s="32"/>
      <c r="DJ801" s="32"/>
      <c r="DK801" s="32"/>
      <c r="DL801" s="32"/>
      <c r="DM801" s="32"/>
      <c r="DN801" s="32"/>
      <c r="DO801" s="32"/>
      <c r="DP801" s="32"/>
      <c r="DQ801" s="32"/>
      <c r="DR801" s="32"/>
      <c r="DS801" s="32"/>
      <c r="DT801" s="32"/>
      <c r="DU801" s="32"/>
      <c r="DV801" s="32"/>
      <c r="DW801" s="32"/>
      <c r="DX801" s="32"/>
      <c r="DY801" s="32"/>
      <c r="DZ801" s="32"/>
      <c r="EA801" s="32"/>
      <c r="EB801" s="32"/>
      <c r="EC801" s="31"/>
    </row>
    <row r="802"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  <c r="CC802" s="31"/>
      <c r="CD802" s="31"/>
      <c r="CE802" s="31"/>
      <c r="CF802" s="31"/>
      <c r="CG802" s="32"/>
      <c r="CH802" s="31"/>
      <c r="CI802" s="32"/>
      <c r="CJ802" s="31"/>
      <c r="CK802" s="32"/>
      <c r="CL802" s="31"/>
      <c r="CM802" s="32"/>
      <c r="CN802" s="31"/>
      <c r="CO802" s="32"/>
      <c r="CP802" s="32"/>
      <c r="CQ802" s="32"/>
      <c r="CR802" s="32"/>
      <c r="CS802" s="32"/>
      <c r="CT802" s="32"/>
      <c r="CU802" s="32"/>
      <c r="CV802" s="32"/>
      <c r="CW802" s="32"/>
      <c r="CX802" s="32"/>
      <c r="CY802" s="32"/>
      <c r="CZ802" s="32"/>
      <c r="DA802" s="32"/>
      <c r="DB802" s="32"/>
      <c r="DC802" s="32"/>
      <c r="DD802" s="32"/>
      <c r="DE802" s="32"/>
      <c r="DF802" s="32"/>
      <c r="DG802" s="32"/>
      <c r="DH802" s="32"/>
      <c r="DI802" s="32"/>
      <c r="DJ802" s="32"/>
      <c r="DK802" s="32"/>
      <c r="DL802" s="32"/>
      <c r="DM802" s="32"/>
      <c r="DN802" s="32"/>
      <c r="DO802" s="32"/>
      <c r="DP802" s="32"/>
      <c r="DQ802" s="32"/>
      <c r="DR802" s="32"/>
      <c r="DS802" s="32"/>
      <c r="DT802" s="32"/>
      <c r="DU802" s="32"/>
      <c r="DV802" s="32"/>
      <c r="DW802" s="32"/>
      <c r="DX802" s="32"/>
      <c r="DY802" s="32"/>
      <c r="DZ802" s="32"/>
      <c r="EA802" s="32"/>
      <c r="EB802" s="32"/>
      <c r="EC802" s="31"/>
    </row>
    <row r="803"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  <c r="CF803" s="31"/>
      <c r="CG803" s="32"/>
      <c r="CH803" s="31"/>
      <c r="CI803" s="32"/>
      <c r="CJ803" s="31"/>
      <c r="CK803" s="32"/>
      <c r="CL803" s="31"/>
      <c r="CM803" s="32"/>
      <c r="CN803" s="31"/>
      <c r="CO803" s="32"/>
      <c r="CP803" s="32"/>
      <c r="CQ803" s="32"/>
      <c r="CR803" s="32"/>
      <c r="CS803" s="32"/>
      <c r="CT803" s="32"/>
      <c r="CU803" s="32"/>
      <c r="CV803" s="32"/>
      <c r="CW803" s="32"/>
      <c r="CX803" s="32"/>
      <c r="CY803" s="32"/>
      <c r="CZ803" s="32"/>
      <c r="DA803" s="32"/>
      <c r="DB803" s="32"/>
      <c r="DC803" s="32"/>
      <c r="DD803" s="32"/>
      <c r="DE803" s="32"/>
      <c r="DF803" s="32"/>
      <c r="DG803" s="32"/>
      <c r="DH803" s="32"/>
      <c r="DI803" s="32"/>
      <c r="DJ803" s="32"/>
      <c r="DK803" s="32"/>
      <c r="DL803" s="32"/>
      <c r="DM803" s="32"/>
      <c r="DN803" s="32"/>
      <c r="DO803" s="32"/>
      <c r="DP803" s="32"/>
      <c r="DQ803" s="32"/>
      <c r="DR803" s="32"/>
      <c r="DS803" s="32"/>
      <c r="DT803" s="32"/>
      <c r="DU803" s="32"/>
      <c r="DV803" s="32"/>
      <c r="DW803" s="32"/>
      <c r="DX803" s="32"/>
      <c r="DY803" s="32"/>
      <c r="DZ803" s="32"/>
      <c r="EA803" s="32"/>
      <c r="EB803" s="32"/>
      <c r="EC803" s="31"/>
    </row>
    <row r="804"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  <c r="CC804" s="31"/>
      <c r="CD804" s="31"/>
      <c r="CE804" s="31"/>
      <c r="CF804" s="31"/>
      <c r="CG804" s="32"/>
      <c r="CH804" s="31"/>
      <c r="CI804" s="32"/>
      <c r="CJ804" s="31"/>
      <c r="CK804" s="32"/>
      <c r="CL804" s="31"/>
      <c r="CM804" s="32"/>
      <c r="CN804" s="31"/>
      <c r="CO804" s="32"/>
      <c r="CP804" s="32"/>
      <c r="CQ804" s="32"/>
      <c r="CR804" s="32"/>
      <c r="CS804" s="32"/>
      <c r="CT804" s="32"/>
      <c r="CU804" s="32"/>
      <c r="CV804" s="32"/>
      <c r="CW804" s="32"/>
      <c r="CX804" s="32"/>
      <c r="CY804" s="32"/>
      <c r="CZ804" s="32"/>
      <c r="DA804" s="32"/>
      <c r="DB804" s="32"/>
      <c r="DC804" s="32"/>
      <c r="DD804" s="32"/>
      <c r="DE804" s="32"/>
      <c r="DF804" s="32"/>
      <c r="DG804" s="32"/>
      <c r="DH804" s="32"/>
      <c r="DI804" s="32"/>
      <c r="DJ804" s="32"/>
      <c r="DK804" s="32"/>
      <c r="DL804" s="32"/>
      <c r="DM804" s="32"/>
      <c r="DN804" s="32"/>
      <c r="DO804" s="32"/>
      <c r="DP804" s="32"/>
      <c r="DQ804" s="32"/>
      <c r="DR804" s="32"/>
      <c r="DS804" s="32"/>
      <c r="DT804" s="32"/>
      <c r="DU804" s="32"/>
      <c r="DV804" s="32"/>
      <c r="DW804" s="32"/>
      <c r="DX804" s="32"/>
      <c r="DY804" s="32"/>
      <c r="DZ804" s="32"/>
      <c r="EA804" s="32"/>
      <c r="EB804" s="32"/>
      <c r="EC804" s="31"/>
    </row>
    <row r="805"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  <c r="CC805" s="31"/>
      <c r="CD805" s="31"/>
      <c r="CE805" s="31"/>
      <c r="CF805" s="31"/>
      <c r="CG805" s="32"/>
      <c r="CH805" s="31"/>
      <c r="CI805" s="32"/>
      <c r="CJ805" s="31"/>
      <c r="CK805" s="32"/>
      <c r="CL805" s="31"/>
      <c r="CM805" s="32"/>
      <c r="CN805" s="31"/>
      <c r="CO805" s="32"/>
      <c r="CP805" s="32"/>
      <c r="CQ805" s="32"/>
      <c r="CR805" s="32"/>
      <c r="CS805" s="32"/>
      <c r="CT805" s="32"/>
      <c r="CU805" s="32"/>
      <c r="CV805" s="32"/>
      <c r="CW805" s="32"/>
      <c r="CX805" s="32"/>
      <c r="CY805" s="32"/>
      <c r="CZ805" s="32"/>
      <c r="DA805" s="32"/>
      <c r="DB805" s="32"/>
      <c r="DC805" s="32"/>
      <c r="DD805" s="32"/>
      <c r="DE805" s="32"/>
      <c r="DF805" s="32"/>
      <c r="DG805" s="32"/>
      <c r="DH805" s="32"/>
      <c r="DI805" s="32"/>
      <c r="DJ805" s="32"/>
      <c r="DK805" s="32"/>
      <c r="DL805" s="32"/>
      <c r="DM805" s="32"/>
      <c r="DN805" s="32"/>
      <c r="DO805" s="32"/>
      <c r="DP805" s="32"/>
      <c r="DQ805" s="32"/>
      <c r="DR805" s="32"/>
      <c r="DS805" s="32"/>
      <c r="DT805" s="32"/>
      <c r="DU805" s="32"/>
      <c r="DV805" s="32"/>
      <c r="DW805" s="32"/>
      <c r="DX805" s="32"/>
      <c r="DY805" s="32"/>
      <c r="DZ805" s="32"/>
      <c r="EA805" s="32"/>
      <c r="EB805" s="32"/>
      <c r="EC805" s="31"/>
    </row>
    <row r="806"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  <c r="CC806" s="31"/>
      <c r="CD806" s="31"/>
      <c r="CE806" s="31"/>
      <c r="CF806" s="31"/>
      <c r="CG806" s="32"/>
      <c r="CH806" s="31"/>
      <c r="CI806" s="32"/>
      <c r="CJ806" s="31"/>
      <c r="CK806" s="32"/>
      <c r="CL806" s="31"/>
      <c r="CM806" s="32"/>
      <c r="CN806" s="31"/>
      <c r="CO806" s="32"/>
      <c r="CP806" s="32"/>
      <c r="CQ806" s="32"/>
      <c r="CR806" s="32"/>
      <c r="CS806" s="32"/>
      <c r="CT806" s="32"/>
      <c r="CU806" s="32"/>
      <c r="CV806" s="32"/>
      <c r="CW806" s="32"/>
      <c r="CX806" s="32"/>
      <c r="CY806" s="32"/>
      <c r="CZ806" s="32"/>
      <c r="DA806" s="32"/>
      <c r="DB806" s="32"/>
      <c r="DC806" s="32"/>
      <c r="DD806" s="32"/>
      <c r="DE806" s="32"/>
      <c r="DF806" s="32"/>
      <c r="DG806" s="32"/>
      <c r="DH806" s="32"/>
      <c r="DI806" s="32"/>
      <c r="DJ806" s="32"/>
      <c r="DK806" s="32"/>
      <c r="DL806" s="32"/>
      <c r="DM806" s="32"/>
      <c r="DN806" s="32"/>
      <c r="DO806" s="32"/>
      <c r="DP806" s="32"/>
      <c r="DQ806" s="32"/>
      <c r="DR806" s="32"/>
      <c r="DS806" s="32"/>
      <c r="DT806" s="32"/>
      <c r="DU806" s="32"/>
      <c r="DV806" s="32"/>
      <c r="DW806" s="32"/>
      <c r="DX806" s="32"/>
      <c r="DY806" s="32"/>
      <c r="DZ806" s="32"/>
      <c r="EA806" s="32"/>
      <c r="EB806" s="32"/>
      <c r="EC806" s="31"/>
    </row>
    <row r="807"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  <c r="CC807" s="31"/>
      <c r="CD807" s="31"/>
      <c r="CE807" s="31"/>
      <c r="CF807" s="31"/>
      <c r="CG807" s="32"/>
      <c r="CH807" s="31"/>
      <c r="CI807" s="32"/>
      <c r="CJ807" s="31"/>
      <c r="CK807" s="32"/>
      <c r="CL807" s="31"/>
      <c r="CM807" s="32"/>
      <c r="CN807" s="31"/>
      <c r="CO807" s="32"/>
      <c r="CP807" s="32"/>
      <c r="CQ807" s="32"/>
      <c r="CR807" s="32"/>
      <c r="CS807" s="32"/>
      <c r="CT807" s="32"/>
      <c r="CU807" s="32"/>
      <c r="CV807" s="32"/>
      <c r="CW807" s="32"/>
      <c r="CX807" s="32"/>
      <c r="CY807" s="32"/>
      <c r="CZ807" s="32"/>
      <c r="DA807" s="32"/>
      <c r="DB807" s="32"/>
      <c r="DC807" s="32"/>
      <c r="DD807" s="32"/>
      <c r="DE807" s="32"/>
      <c r="DF807" s="32"/>
      <c r="DG807" s="32"/>
      <c r="DH807" s="32"/>
      <c r="DI807" s="32"/>
      <c r="DJ807" s="32"/>
      <c r="DK807" s="32"/>
      <c r="DL807" s="32"/>
      <c r="DM807" s="32"/>
      <c r="DN807" s="32"/>
      <c r="DO807" s="32"/>
      <c r="DP807" s="32"/>
      <c r="DQ807" s="32"/>
      <c r="DR807" s="32"/>
      <c r="DS807" s="32"/>
      <c r="DT807" s="32"/>
      <c r="DU807" s="32"/>
      <c r="DV807" s="32"/>
      <c r="DW807" s="32"/>
      <c r="DX807" s="32"/>
      <c r="DY807" s="32"/>
      <c r="DZ807" s="32"/>
      <c r="EA807" s="32"/>
      <c r="EB807" s="32"/>
      <c r="EC807" s="31"/>
    </row>
    <row r="808"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  <c r="CC808" s="31"/>
      <c r="CD808" s="31"/>
      <c r="CE808" s="31"/>
      <c r="CF808" s="31"/>
      <c r="CG808" s="32"/>
      <c r="CH808" s="31"/>
      <c r="CI808" s="32"/>
      <c r="CJ808" s="31"/>
      <c r="CK808" s="32"/>
      <c r="CL808" s="31"/>
      <c r="CM808" s="32"/>
      <c r="CN808" s="31"/>
      <c r="CO808" s="32"/>
      <c r="CP808" s="32"/>
      <c r="CQ808" s="32"/>
      <c r="CR808" s="32"/>
      <c r="CS808" s="32"/>
      <c r="CT808" s="32"/>
      <c r="CU808" s="32"/>
      <c r="CV808" s="32"/>
      <c r="CW808" s="32"/>
      <c r="CX808" s="32"/>
      <c r="CY808" s="32"/>
      <c r="CZ808" s="32"/>
      <c r="DA808" s="32"/>
      <c r="DB808" s="32"/>
      <c r="DC808" s="32"/>
      <c r="DD808" s="32"/>
      <c r="DE808" s="32"/>
      <c r="DF808" s="32"/>
      <c r="DG808" s="32"/>
      <c r="DH808" s="32"/>
      <c r="DI808" s="32"/>
      <c r="DJ808" s="32"/>
      <c r="DK808" s="32"/>
      <c r="DL808" s="32"/>
      <c r="DM808" s="32"/>
      <c r="DN808" s="32"/>
      <c r="DO808" s="32"/>
      <c r="DP808" s="32"/>
      <c r="DQ808" s="32"/>
      <c r="DR808" s="32"/>
      <c r="DS808" s="32"/>
      <c r="DT808" s="32"/>
      <c r="DU808" s="32"/>
      <c r="DV808" s="32"/>
      <c r="DW808" s="32"/>
      <c r="DX808" s="32"/>
      <c r="DY808" s="32"/>
      <c r="DZ808" s="32"/>
      <c r="EA808" s="32"/>
      <c r="EB808" s="32"/>
      <c r="EC808" s="31"/>
    </row>
    <row r="809"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  <c r="CC809" s="31"/>
      <c r="CD809" s="31"/>
      <c r="CE809" s="31"/>
      <c r="CF809" s="31"/>
      <c r="CG809" s="32"/>
      <c r="CH809" s="31"/>
      <c r="CI809" s="32"/>
      <c r="CJ809" s="31"/>
      <c r="CK809" s="32"/>
      <c r="CL809" s="31"/>
      <c r="CM809" s="32"/>
      <c r="CN809" s="31"/>
      <c r="CO809" s="32"/>
      <c r="CP809" s="32"/>
      <c r="CQ809" s="32"/>
      <c r="CR809" s="32"/>
      <c r="CS809" s="32"/>
      <c r="CT809" s="32"/>
      <c r="CU809" s="32"/>
      <c r="CV809" s="32"/>
      <c r="CW809" s="32"/>
      <c r="CX809" s="32"/>
      <c r="CY809" s="32"/>
      <c r="CZ809" s="32"/>
      <c r="DA809" s="32"/>
      <c r="DB809" s="32"/>
      <c r="DC809" s="32"/>
      <c r="DD809" s="32"/>
      <c r="DE809" s="32"/>
      <c r="DF809" s="32"/>
      <c r="DG809" s="32"/>
      <c r="DH809" s="32"/>
      <c r="DI809" s="32"/>
      <c r="DJ809" s="32"/>
      <c r="DK809" s="32"/>
      <c r="DL809" s="32"/>
      <c r="DM809" s="32"/>
      <c r="DN809" s="32"/>
      <c r="DO809" s="32"/>
      <c r="DP809" s="32"/>
      <c r="DQ809" s="32"/>
      <c r="DR809" s="32"/>
      <c r="DS809" s="32"/>
      <c r="DT809" s="32"/>
      <c r="DU809" s="32"/>
      <c r="DV809" s="32"/>
      <c r="DW809" s="32"/>
      <c r="DX809" s="32"/>
      <c r="DY809" s="32"/>
      <c r="DZ809" s="32"/>
      <c r="EA809" s="32"/>
      <c r="EB809" s="32"/>
      <c r="EC809" s="31"/>
    </row>
    <row r="810"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  <c r="CC810" s="31"/>
      <c r="CD810" s="31"/>
      <c r="CE810" s="31"/>
      <c r="CF810" s="31"/>
      <c r="CG810" s="32"/>
      <c r="CH810" s="31"/>
      <c r="CI810" s="32"/>
      <c r="CJ810" s="31"/>
      <c r="CK810" s="32"/>
      <c r="CL810" s="31"/>
      <c r="CM810" s="32"/>
      <c r="CN810" s="31"/>
      <c r="CO810" s="32"/>
      <c r="CP810" s="32"/>
      <c r="CQ810" s="32"/>
      <c r="CR810" s="32"/>
      <c r="CS810" s="32"/>
      <c r="CT810" s="32"/>
      <c r="CU810" s="32"/>
      <c r="CV810" s="32"/>
      <c r="CW810" s="32"/>
      <c r="CX810" s="32"/>
      <c r="CY810" s="32"/>
      <c r="CZ810" s="32"/>
      <c r="DA810" s="32"/>
      <c r="DB810" s="32"/>
      <c r="DC810" s="32"/>
      <c r="DD810" s="32"/>
      <c r="DE810" s="32"/>
      <c r="DF810" s="32"/>
      <c r="DG810" s="32"/>
      <c r="DH810" s="32"/>
      <c r="DI810" s="32"/>
      <c r="DJ810" s="32"/>
      <c r="DK810" s="32"/>
      <c r="DL810" s="32"/>
      <c r="DM810" s="32"/>
      <c r="DN810" s="32"/>
      <c r="DO810" s="32"/>
      <c r="DP810" s="32"/>
      <c r="DQ810" s="32"/>
      <c r="DR810" s="32"/>
      <c r="DS810" s="32"/>
      <c r="DT810" s="32"/>
      <c r="DU810" s="32"/>
      <c r="DV810" s="32"/>
      <c r="DW810" s="32"/>
      <c r="DX810" s="32"/>
      <c r="DY810" s="32"/>
      <c r="DZ810" s="32"/>
      <c r="EA810" s="32"/>
      <c r="EB810" s="32"/>
      <c r="EC810" s="31"/>
    </row>
    <row r="811"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2"/>
      <c r="CH811" s="31"/>
      <c r="CI811" s="32"/>
      <c r="CJ811" s="31"/>
      <c r="CK811" s="32"/>
      <c r="CL811" s="31"/>
      <c r="CM811" s="32"/>
      <c r="CN811" s="31"/>
      <c r="CO811" s="32"/>
      <c r="CP811" s="32"/>
      <c r="CQ811" s="32"/>
      <c r="CR811" s="32"/>
      <c r="CS811" s="32"/>
      <c r="CT811" s="32"/>
      <c r="CU811" s="32"/>
      <c r="CV811" s="32"/>
      <c r="CW811" s="32"/>
      <c r="CX811" s="32"/>
      <c r="CY811" s="32"/>
      <c r="CZ811" s="32"/>
      <c r="DA811" s="32"/>
      <c r="DB811" s="32"/>
      <c r="DC811" s="32"/>
      <c r="DD811" s="32"/>
      <c r="DE811" s="32"/>
      <c r="DF811" s="32"/>
      <c r="DG811" s="32"/>
      <c r="DH811" s="32"/>
      <c r="DI811" s="32"/>
      <c r="DJ811" s="32"/>
      <c r="DK811" s="32"/>
      <c r="DL811" s="32"/>
      <c r="DM811" s="32"/>
      <c r="DN811" s="32"/>
      <c r="DO811" s="32"/>
      <c r="DP811" s="32"/>
      <c r="DQ811" s="32"/>
      <c r="DR811" s="32"/>
      <c r="DS811" s="32"/>
      <c r="DT811" s="32"/>
      <c r="DU811" s="32"/>
      <c r="DV811" s="32"/>
      <c r="DW811" s="32"/>
      <c r="DX811" s="32"/>
      <c r="DY811" s="32"/>
      <c r="DZ811" s="32"/>
      <c r="EA811" s="32"/>
      <c r="EB811" s="32"/>
      <c r="EC811" s="31"/>
    </row>
    <row r="812"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  <c r="CC812" s="31"/>
      <c r="CD812" s="31"/>
      <c r="CE812" s="31"/>
      <c r="CF812" s="31"/>
      <c r="CG812" s="32"/>
      <c r="CH812" s="31"/>
      <c r="CI812" s="32"/>
      <c r="CJ812" s="31"/>
      <c r="CK812" s="32"/>
      <c r="CL812" s="31"/>
      <c r="CM812" s="32"/>
      <c r="CN812" s="31"/>
      <c r="CO812" s="32"/>
      <c r="CP812" s="32"/>
      <c r="CQ812" s="32"/>
      <c r="CR812" s="32"/>
      <c r="CS812" s="32"/>
      <c r="CT812" s="32"/>
      <c r="CU812" s="32"/>
      <c r="CV812" s="32"/>
      <c r="CW812" s="32"/>
      <c r="CX812" s="32"/>
      <c r="CY812" s="32"/>
      <c r="CZ812" s="32"/>
      <c r="DA812" s="32"/>
      <c r="DB812" s="32"/>
      <c r="DC812" s="32"/>
      <c r="DD812" s="32"/>
      <c r="DE812" s="32"/>
      <c r="DF812" s="32"/>
      <c r="DG812" s="32"/>
      <c r="DH812" s="32"/>
      <c r="DI812" s="32"/>
      <c r="DJ812" s="32"/>
      <c r="DK812" s="32"/>
      <c r="DL812" s="32"/>
      <c r="DM812" s="32"/>
      <c r="DN812" s="32"/>
      <c r="DO812" s="32"/>
      <c r="DP812" s="32"/>
      <c r="DQ812" s="32"/>
      <c r="DR812" s="32"/>
      <c r="DS812" s="32"/>
      <c r="DT812" s="32"/>
      <c r="DU812" s="32"/>
      <c r="DV812" s="32"/>
      <c r="DW812" s="32"/>
      <c r="DX812" s="32"/>
      <c r="DY812" s="32"/>
      <c r="DZ812" s="32"/>
      <c r="EA812" s="32"/>
      <c r="EB812" s="32"/>
      <c r="EC812" s="31"/>
    </row>
    <row r="813"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2"/>
      <c r="CH813" s="31"/>
      <c r="CI813" s="32"/>
      <c r="CJ813" s="31"/>
      <c r="CK813" s="32"/>
      <c r="CL813" s="31"/>
      <c r="CM813" s="32"/>
      <c r="CN813" s="31"/>
      <c r="CO813" s="32"/>
      <c r="CP813" s="32"/>
      <c r="CQ813" s="32"/>
      <c r="CR813" s="32"/>
      <c r="CS813" s="32"/>
      <c r="CT813" s="32"/>
      <c r="CU813" s="32"/>
      <c r="CV813" s="32"/>
      <c r="CW813" s="32"/>
      <c r="CX813" s="32"/>
      <c r="CY813" s="32"/>
      <c r="CZ813" s="32"/>
      <c r="DA813" s="32"/>
      <c r="DB813" s="32"/>
      <c r="DC813" s="32"/>
      <c r="DD813" s="32"/>
      <c r="DE813" s="32"/>
      <c r="DF813" s="32"/>
      <c r="DG813" s="32"/>
      <c r="DH813" s="32"/>
      <c r="DI813" s="32"/>
      <c r="DJ813" s="32"/>
      <c r="DK813" s="32"/>
      <c r="DL813" s="32"/>
      <c r="DM813" s="32"/>
      <c r="DN813" s="32"/>
      <c r="DO813" s="32"/>
      <c r="DP813" s="32"/>
      <c r="DQ813" s="32"/>
      <c r="DR813" s="32"/>
      <c r="DS813" s="32"/>
      <c r="DT813" s="32"/>
      <c r="DU813" s="32"/>
      <c r="DV813" s="32"/>
      <c r="DW813" s="32"/>
      <c r="DX813" s="32"/>
      <c r="DY813" s="32"/>
      <c r="DZ813" s="32"/>
      <c r="EA813" s="32"/>
      <c r="EB813" s="32"/>
      <c r="EC813" s="31"/>
    </row>
    <row r="814"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  <c r="CC814" s="31"/>
      <c r="CD814" s="31"/>
      <c r="CE814" s="31"/>
      <c r="CF814" s="31"/>
      <c r="CG814" s="32"/>
      <c r="CH814" s="31"/>
      <c r="CI814" s="32"/>
      <c r="CJ814" s="31"/>
      <c r="CK814" s="32"/>
      <c r="CL814" s="31"/>
      <c r="CM814" s="32"/>
      <c r="CN814" s="31"/>
      <c r="CO814" s="32"/>
      <c r="CP814" s="32"/>
      <c r="CQ814" s="32"/>
      <c r="CR814" s="32"/>
      <c r="CS814" s="32"/>
      <c r="CT814" s="32"/>
      <c r="CU814" s="32"/>
      <c r="CV814" s="32"/>
      <c r="CW814" s="32"/>
      <c r="CX814" s="32"/>
      <c r="CY814" s="32"/>
      <c r="CZ814" s="32"/>
      <c r="DA814" s="32"/>
      <c r="DB814" s="32"/>
      <c r="DC814" s="32"/>
      <c r="DD814" s="32"/>
      <c r="DE814" s="32"/>
      <c r="DF814" s="32"/>
      <c r="DG814" s="32"/>
      <c r="DH814" s="32"/>
      <c r="DI814" s="32"/>
      <c r="DJ814" s="32"/>
      <c r="DK814" s="32"/>
      <c r="DL814" s="32"/>
      <c r="DM814" s="32"/>
      <c r="DN814" s="32"/>
      <c r="DO814" s="32"/>
      <c r="DP814" s="32"/>
      <c r="DQ814" s="32"/>
      <c r="DR814" s="32"/>
      <c r="DS814" s="32"/>
      <c r="DT814" s="32"/>
      <c r="DU814" s="32"/>
      <c r="DV814" s="32"/>
      <c r="DW814" s="32"/>
      <c r="DX814" s="32"/>
      <c r="DY814" s="32"/>
      <c r="DZ814" s="32"/>
      <c r="EA814" s="32"/>
      <c r="EB814" s="32"/>
      <c r="EC814" s="31"/>
    </row>
    <row r="815"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2"/>
      <c r="CH815" s="31"/>
      <c r="CI815" s="32"/>
      <c r="CJ815" s="31"/>
      <c r="CK815" s="32"/>
      <c r="CL815" s="31"/>
      <c r="CM815" s="32"/>
      <c r="CN815" s="31"/>
      <c r="CO815" s="32"/>
      <c r="CP815" s="32"/>
      <c r="CQ815" s="32"/>
      <c r="CR815" s="32"/>
      <c r="CS815" s="32"/>
      <c r="CT815" s="32"/>
      <c r="CU815" s="32"/>
      <c r="CV815" s="32"/>
      <c r="CW815" s="32"/>
      <c r="CX815" s="32"/>
      <c r="CY815" s="32"/>
      <c r="CZ815" s="32"/>
      <c r="DA815" s="32"/>
      <c r="DB815" s="32"/>
      <c r="DC815" s="32"/>
      <c r="DD815" s="32"/>
      <c r="DE815" s="32"/>
      <c r="DF815" s="32"/>
      <c r="DG815" s="32"/>
      <c r="DH815" s="32"/>
      <c r="DI815" s="32"/>
      <c r="DJ815" s="32"/>
      <c r="DK815" s="32"/>
      <c r="DL815" s="32"/>
      <c r="DM815" s="32"/>
      <c r="DN815" s="32"/>
      <c r="DO815" s="32"/>
      <c r="DP815" s="32"/>
      <c r="DQ815" s="32"/>
      <c r="DR815" s="32"/>
      <c r="DS815" s="32"/>
      <c r="DT815" s="32"/>
      <c r="DU815" s="32"/>
      <c r="DV815" s="32"/>
      <c r="DW815" s="32"/>
      <c r="DX815" s="32"/>
      <c r="DY815" s="32"/>
      <c r="DZ815" s="32"/>
      <c r="EA815" s="32"/>
      <c r="EB815" s="32"/>
      <c r="EC815" s="31"/>
    </row>
    <row r="816"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  <c r="CC816" s="31"/>
      <c r="CD816" s="31"/>
      <c r="CE816" s="31"/>
      <c r="CF816" s="31"/>
      <c r="CG816" s="32"/>
      <c r="CH816" s="31"/>
      <c r="CI816" s="32"/>
      <c r="CJ816" s="31"/>
      <c r="CK816" s="32"/>
      <c r="CL816" s="31"/>
      <c r="CM816" s="32"/>
      <c r="CN816" s="31"/>
      <c r="CO816" s="32"/>
      <c r="CP816" s="32"/>
      <c r="CQ816" s="32"/>
      <c r="CR816" s="32"/>
      <c r="CS816" s="32"/>
      <c r="CT816" s="32"/>
      <c r="CU816" s="32"/>
      <c r="CV816" s="32"/>
      <c r="CW816" s="32"/>
      <c r="CX816" s="32"/>
      <c r="CY816" s="32"/>
      <c r="CZ816" s="32"/>
      <c r="DA816" s="32"/>
      <c r="DB816" s="32"/>
      <c r="DC816" s="32"/>
      <c r="DD816" s="32"/>
      <c r="DE816" s="32"/>
      <c r="DF816" s="32"/>
      <c r="DG816" s="32"/>
      <c r="DH816" s="32"/>
      <c r="DI816" s="32"/>
      <c r="DJ816" s="32"/>
      <c r="DK816" s="32"/>
      <c r="DL816" s="32"/>
      <c r="DM816" s="32"/>
      <c r="DN816" s="32"/>
      <c r="DO816" s="32"/>
      <c r="DP816" s="32"/>
      <c r="DQ816" s="32"/>
      <c r="DR816" s="32"/>
      <c r="DS816" s="32"/>
      <c r="DT816" s="32"/>
      <c r="DU816" s="32"/>
      <c r="DV816" s="32"/>
      <c r="DW816" s="32"/>
      <c r="DX816" s="32"/>
      <c r="DY816" s="32"/>
      <c r="DZ816" s="32"/>
      <c r="EA816" s="32"/>
      <c r="EB816" s="32"/>
      <c r="EC816" s="31"/>
    </row>
    <row r="817"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  <c r="CF817" s="31"/>
      <c r="CG817" s="32"/>
      <c r="CH817" s="31"/>
      <c r="CI817" s="32"/>
      <c r="CJ817" s="31"/>
      <c r="CK817" s="32"/>
      <c r="CL817" s="31"/>
      <c r="CM817" s="32"/>
      <c r="CN817" s="31"/>
      <c r="CO817" s="32"/>
      <c r="CP817" s="32"/>
      <c r="CQ817" s="32"/>
      <c r="CR817" s="32"/>
      <c r="CS817" s="32"/>
      <c r="CT817" s="32"/>
      <c r="CU817" s="32"/>
      <c r="CV817" s="32"/>
      <c r="CW817" s="32"/>
      <c r="CX817" s="32"/>
      <c r="CY817" s="32"/>
      <c r="CZ817" s="32"/>
      <c r="DA817" s="32"/>
      <c r="DB817" s="32"/>
      <c r="DC817" s="32"/>
      <c r="DD817" s="32"/>
      <c r="DE817" s="32"/>
      <c r="DF817" s="32"/>
      <c r="DG817" s="32"/>
      <c r="DH817" s="32"/>
      <c r="DI817" s="32"/>
      <c r="DJ817" s="32"/>
      <c r="DK817" s="32"/>
      <c r="DL817" s="32"/>
      <c r="DM817" s="32"/>
      <c r="DN817" s="32"/>
      <c r="DO817" s="32"/>
      <c r="DP817" s="32"/>
      <c r="DQ817" s="32"/>
      <c r="DR817" s="32"/>
      <c r="DS817" s="32"/>
      <c r="DT817" s="32"/>
      <c r="DU817" s="32"/>
      <c r="DV817" s="32"/>
      <c r="DW817" s="32"/>
      <c r="DX817" s="32"/>
      <c r="DY817" s="32"/>
      <c r="DZ817" s="32"/>
      <c r="EA817" s="32"/>
      <c r="EB817" s="32"/>
      <c r="EC817" s="31"/>
    </row>
    <row r="818"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  <c r="CC818" s="31"/>
      <c r="CD818" s="31"/>
      <c r="CE818" s="31"/>
      <c r="CF818" s="31"/>
      <c r="CG818" s="32"/>
      <c r="CH818" s="31"/>
      <c r="CI818" s="32"/>
      <c r="CJ818" s="31"/>
      <c r="CK818" s="32"/>
      <c r="CL818" s="31"/>
      <c r="CM818" s="32"/>
      <c r="CN818" s="31"/>
      <c r="CO818" s="32"/>
      <c r="CP818" s="32"/>
      <c r="CQ818" s="32"/>
      <c r="CR818" s="32"/>
      <c r="CS818" s="32"/>
      <c r="CT818" s="32"/>
      <c r="CU818" s="32"/>
      <c r="CV818" s="32"/>
      <c r="CW818" s="32"/>
      <c r="CX818" s="32"/>
      <c r="CY818" s="32"/>
      <c r="CZ818" s="32"/>
      <c r="DA818" s="32"/>
      <c r="DB818" s="32"/>
      <c r="DC818" s="32"/>
      <c r="DD818" s="32"/>
      <c r="DE818" s="32"/>
      <c r="DF818" s="32"/>
      <c r="DG818" s="32"/>
      <c r="DH818" s="32"/>
      <c r="DI818" s="32"/>
      <c r="DJ818" s="32"/>
      <c r="DK818" s="32"/>
      <c r="DL818" s="32"/>
      <c r="DM818" s="32"/>
      <c r="DN818" s="32"/>
      <c r="DO818" s="32"/>
      <c r="DP818" s="32"/>
      <c r="DQ818" s="32"/>
      <c r="DR818" s="32"/>
      <c r="DS818" s="32"/>
      <c r="DT818" s="32"/>
      <c r="DU818" s="32"/>
      <c r="DV818" s="32"/>
      <c r="DW818" s="32"/>
      <c r="DX818" s="32"/>
      <c r="DY818" s="32"/>
      <c r="DZ818" s="32"/>
      <c r="EA818" s="32"/>
      <c r="EB818" s="32"/>
      <c r="EC818" s="31"/>
    </row>
    <row r="819"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  <c r="CF819" s="31"/>
      <c r="CG819" s="32"/>
      <c r="CH819" s="31"/>
      <c r="CI819" s="32"/>
      <c r="CJ819" s="31"/>
      <c r="CK819" s="32"/>
      <c r="CL819" s="31"/>
      <c r="CM819" s="32"/>
      <c r="CN819" s="31"/>
      <c r="CO819" s="32"/>
      <c r="CP819" s="32"/>
      <c r="CQ819" s="32"/>
      <c r="CR819" s="32"/>
      <c r="CS819" s="32"/>
      <c r="CT819" s="32"/>
      <c r="CU819" s="32"/>
      <c r="CV819" s="32"/>
      <c r="CW819" s="32"/>
      <c r="CX819" s="32"/>
      <c r="CY819" s="32"/>
      <c r="CZ819" s="32"/>
      <c r="DA819" s="32"/>
      <c r="DB819" s="32"/>
      <c r="DC819" s="32"/>
      <c r="DD819" s="32"/>
      <c r="DE819" s="32"/>
      <c r="DF819" s="32"/>
      <c r="DG819" s="32"/>
      <c r="DH819" s="32"/>
      <c r="DI819" s="32"/>
      <c r="DJ819" s="32"/>
      <c r="DK819" s="32"/>
      <c r="DL819" s="32"/>
      <c r="DM819" s="32"/>
      <c r="DN819" s="32"/>
      <c r="DO819" s="32"/>
      <c r="DP819" s="32"/>
      <c r="DQ819" s="32"/>
      <c r="DR819" s="32"/>
      <c r="DS819" s="32"/>
      <c r="DT819" s="32"/>
      <c r="DU819" s="32"/>
      <c r="DV819" s="32"/>
      <c r="DW819" s="32"/>
      <c r="DX819" s="32"/>
      <c r="DY819" s="32"/>
      <c r="DZ819" s="32"/>
      <c r="EA819" s="32"/>
      <c r="EB819" s="32"/>
      <c r="EC819" s="31"/>
    </row>
    <row r="820"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  <c r="CC820" s="31"/>
      <c r="CD820" s="31"/>
      <c r="CE820" s="31"/>
      <c r="CF820" s="31"/>
      <c r="CG820" s="32"/>
      <c r="CH820" s="31"/>
      <c r="CI820" s="32"/>
      <c r="CJ820" s="31"/>
      <c r="CK820" s="32"/>
      <c r="CL820" s="31"/>
      <c r="CM820" s="32"/>
      <c r="CN820" s="31"/>
      <c r="CO820" s="32"/>
      <c r="CP820" s="32"/>
      <c r="CQ820" s="32"/>
      <c r="CR820" s="32"/>
      <c r="CS820" s="32"/>
      <c r="CT820" s="32"/>
      <c r="CU820" s="32"/>
      <c r="CV820" s="32"/>
      <c r="CW820" s="32"/>
      <c r="CX820" s="32"/>
      <c r="CY820" s="32"/>
      <c r="CZ820" s="32"/>
      <c r="DA820" s="32"/>
      <c r="DB820" s="32"/>
      <c r="DC820" s="32"/>
      <c r="DD820" s="32"/>
      <c r="DE820" s="32"/>
      <c r="DF820" s="32"/>
      <c r="DG820" s="32"/>
      <c r="DH820" s="32"/>
      <c r="DI820" s="32"/>
      <c r="DJ820" s="32"/>
      <c r="DK820" s="32"/>
      <c r="DL820" s="32"/>
      <c r="DM820" s="32"/>
      <c r="DN820" s="32"/>
      <c r="DO820" s="32"/>
      <c r="DP820" s="32"/>
      <c r="DQ820" s="32"/>
      <c r="DR820" s="32"/>
      <c r="DS820" s="32"/>
      <c r="DT820" s="32"/>
      <c r="DU820" s="32"/>
      <c r="DV820" s="32"/>
      <c r="DW820" s="32"/>
      <c r="DX820" s="32"/>
      <c r="DY820" s="32"/>
      <c r="DZ820" s="32"/>
      <c r="EA820" s="32"/>
      <c r="EB820" s="32"/>
      <c r="EC820" s="31"/>
    </row>
    <row r="821"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  <c r="CF821" s="31"/>
      <c r="CG821" s="32"/>
      <c r="CH821" s="31"/>
      <c r="CI821" s="32"/>
      <c r="CJ821" s="31"/>
      <c r="CK821" s="32"/>
      <c r="CL821" s="31"/>
      <c r="CM821" s="32"/>
      <c r="CN821" s="31"/>
      <c r="CO821" s="32"/>
      <c r="CP821" s="32"/>
      <c r="CQ821" s="32"/>
      <c r="CR821" s="32"/>
      <c r="CS821" s="32"/>
      <c r="CT821" s="32"/>
      <c r="CU821" s="32"/>
      <c r="CV821" s="32"/>
      <c r="CW821" s="32"/>
      <c r="CX821" s="32"/>
      <c r="CY821" s="32"/>
      <c r="CZ821" s="32"/>
      <c r="DA821" s="32"/>
      <c r="DB821" s="32"/>
      <c r="DC821" s="32"/>
      <c r="DD821" s="32"/>
      <c r="DE821" s="32"/>
      <c r="DF821" s="32"/>
      <c r="DG821" s="32"/>
      <c r="DH821" s="32"/>
      <c r="DI821" s="32"/>
      <c r="DJ821" s="32"/>
      <c r="DK821" s="32"/>
      <c r="DL821" s="32"/>
      <c r="DM821" s="32"/>
      <c r="DN821" s="32"/>
      <c r="DO821" s="32"/>
      <c r="DP821" s="32"/>
      <c r="DQ821" s="32"/>
      <c r="DR821" s="32"/>
      <c r="DS821" s="32"/>
      <c r="DT821" s="32"/>
      <c r="DU821" s="32"/>
      <c r="DV821" s="32"/>
      <c r="DW821" s="32"/>
      <c r="DX821" s="32"/>
      <c r="DY821" s="32"/>
      <c r="DZ821" s="32"/>
      <c r="EA821" s="32"/>
      <c r="EB821" s="32"/>
      <c r="EC821" s="31"/>
    </row>
    <row r="822"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  <c r="CC822" s="31"/>
      <c r="CD822" s="31"/>
      <c r="CE822" s="31"/>
      <c r="CF822" s="31"/>
      <c r="CG822" s="32"/>
      <c r="CH822" s="31"/>
      <c r="CI822" s="32"/>
      <c r="CJ822" s="31"/>
      <c r="CK822" s="32"/>
      <c r="CL822" s="31"/>
      <c r="CM822" s="32"/>
      <c r="CN822" s="31"/>
      <c r="CO822" s="32"/>
      <c r="CP822" s="32"/>
      <c r="CQ822" s="32"/>
      <c r="CR822" s="32"/>
      <c r="CS822" s="32"/>
      <c r="CT822" s="32"/>
      <c r="CU822" s="32"/>
      <c r="CV822" s="32"/>
      <c r="CW822" s="32"/>
      <c r="CX822" s="32"/>
      <c r="CY822" s="32"/>
      <c r="CZ822" s="32"/>
      <c r="DA822" s="32"/>
      <c r="DB822" s="32"/>
      <c r="DC822" s="32"/>
      <c r="DD822" s="32"/>
      <c r="DE822" s="32"/>
      <c r="DF822" s="32"/>
      <c r="DG822" s="32"/>
      <c r="DH822" s="32"/>
      <c r="DI822" s="32"/>
      <c r="DJ822" s="32"/>
      <c r="DK822" s="32"/>
      <c r="DL822" s="32"/>
      <c r="DM822" s="32"/>
      <c r="DN822" s="32"/>
      <c r="DO822" s="32"/>
      <c r="DP822" s="32"/>
      <c r="DQ822" s="32"/>
      <c r="DR822" s="32"/>
      <c r="DS822" s="32"/>
      <c r="DT822" s="32"/>
      <c r="DU822" s="32"/>
      <c r="DV822" s="32"/>
      <c r="DW822" s="32"/>
      <c r="DX822" s="32"/>
      <c r="DY822" s="32"/>
      <c r="DZ822" s="32"/>
      <c r="EA822" s="32"/>
      <c r="EB822" s="32"/>
      <c r="EC822" s="31"/>
    </row>
    <row r="823"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  <c r="CF823" s="31"/>
      <c r="CG823" s="32"/>
      <c r="CH823" s="31"/>
      <c r="CI823" s="32"/>
      <c r="CJ823" s="31"/>
      <c r="CK823" s="32"/>
      <c r="CL823" s="31"/>
      <c r="CM823" s="32"/>
      <c r="CN823" s="31"/>
      <c r="CO823" s="32"/>
      <c r="CP823" s="32"/>
      <c r="CQ823" s="32"/>
      <c r="CR823" s="32"/>
      <c r="CS823" s="32"/>
      <c r="CT823" s="32"/>
      <c r="CU823" s="32"/>
      <c r="CV823" s="32"/>
      <c r="CW823" s="32"/>
      <c r="CX823" s="32"/>
      <c r="CY823" s="32"/>
      <c r="CZ823" s="32"/>
      <c r="DA823" s="32"/>
      <c r="DB823" s="32"/>
      <c r="DC823" s="32"/>
      <c r="DD823" s="32"/>
      <c r="DE823" s="32"/>
      <c r="DF823" s="32"/>
      <c r="DG823" s="32"/>
      <c r="DH823" s="32"/>
      <c r="DI823" s="32"/>
      <c r="DJ823" s="32"/>
      <c r="DK823" s="32"/>
      <c r="DL823" s="32"/>
      <c r="DM823" s="32"/>
      <c r="DN823" s="32"/>
      <c r="DO823" s="32"/>
      <c r="DP823" s="32"/>
      <c r="DQ823" s="32"/>
      <c r="DR823" s="32"/>
      <c r="DS823" s="32"/>
      <c r="DT823" s="32"/>
      <c r="DU823" s="32"/>
      <c r="DV823" s="32"/>
      <c r="DW823" s="32"/>
      <c r="DX823" s="32"/>
      <c r="DY823" s="32"/>
      <c r="DZ823" s="32"/>
      <c r="EA823" s="32"/>
      <c r="EB823" s="32"/>
      <c r="EC823" s="31"/>
    </row>
    <row r="824"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  <c r="CC824" s="31"/>
      <c r="CD824" s="31"/>
      <c r="CE824" s="31"/>
      <c r="CF824" s="31"/>
      <c r="CG824" s="32"/>
      <c r="CH824" s="31"/>
      <c r="CI824" s="32"/>
      <c r="CJ824" s="31"/>
      <c r="CK824" s="32"/>
      <c r="CL824" s="31"/>
      <c r="CM824" s="32"/>
      <c r="CN824" s="31"/>
      <c r="CO824" s="32"/>
      <c r="CP824" s="32"/>
      <c r="CQ824" s="32"/>
      <c r="CR824" s="32"/>
      <c r="CS824" s="32"/>
      <c r="CT824" s="32"/>
      <c r="CU824" s="32"/>
      <c r="CV824" s="32"/>
      <c r="CW824" s="32"/>
      <c r="CX824" s="32"/>
      <c r="CY824" s="32"/>
      <c r="CZ824" s="32"/>
      <c r="DA824" s="32"/>
      <c r="DB824" s="32"/>
      <c r="DC824" s="32"/>
      <c r="DD824" s="32"/>
      <c r="DE824" s="32"/>
      <c r="DF824" s="32"/>
      <c r="DG824" s="32"/>
      <c r="DH824" s="32"/>
      <c r="DI824" s="32"/>
      <c r="DJ824" s="32"/>
      <c r="DK824" s="32"/>
      <c r="DL824" s="32"/>
      <c r="DM824" s="32"/>
      <c r="DN824" s="32"/>
      <c r="DO824" s="32"/>
      <c r="DP824" s="32"/>
      <c r="DQ824" s="32"/>
      <c r="DR824" s="32"/>
      <c r="DS824" s="32"/>
      <c r="DT824" s="32"/>
      <c r="DU824" s="32"/>
      <c r="DV824" s="32"/>
      <c r="DW824" s="32"/>
      <c r="DX824" s="32"/>
      <c r="DY824" s="32"/>
      <c r="DZ824" s="32"/>
      <c r="EA824" s="32"/>
      <c r="EB824" s="32"/>
      <c r="EC824" s="31"/>
    </row>
    <row r="825"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  <c r="CF825" s="31"/>
      <c r="CG825" s="32"/>
      <c r="CH825" s="31"/>
      <c r="CI825" s="32"/>
      <c r="CJ825" s="31"/>
      <c r="CK825" s="32"/>
      <c r="CL825" s="31"/>
      <c r="CM825" s="32"/>
      <c r="CN825" s="31"/>
      <c r="CO825" s="32"/>
      <c r="CP825" s="32"/>
      <c r="CQ825" s="32"/>
      <c r="CR825" s="32"/>
      <c r="CS825" s="32"/>
      <c r="CT825" s="32"/>
      <c r="CU825" s="32"/>
      <c r="CV825" s="32"/>
      <c r="CW825" s="32"/>
      <c r="CX825" s="32"/>
      <c r="CY825" s="32"/>
      <c r="CZ825" s="32"/>
      <c r="DA825" s="32"/>
      <c r="DB825" s="32"/>
      <c r="DC825" s="32"/>
      <c r="DD825" s="32"/>
      <c r="DE825" s="32"/>
      <c r="DF825" s="32"/>
      <c r="DG825" s="32"/>
      <c r="DH825" s="32"/>
      <c r="DI825" s="32"/>
      <c r="DJ825" s="32"/>
      <c r="DK825" s="32"/>
      <c r="DL825" s="32"/>
      <c r="DM825" s="32"/>
      <c r="DN825" s="32"/>
      <c r="DO825" s="32"/>
      <c r="DP825" s="32"/>
      <c r="DQ825" s="32"/>
      <c r="DR825" s="32"/>
      <c r="DS825" s="32"/>
      <c r="DT825" s="32"/>
      <c r="DU825" s="32"/>
      <c r="DV825" s="32"/>
      <c r="DW825" s="32"/>
      <c r="DX825" s="32"/>
      <c r="DY825" s="32"/>
      <c r="DZ825" s="32"/>
      <c r="EA825" s="32"/>
      <c r="EB825" s="32"/>
      <c r="EC825" s="31"/>
    </row>
    <row r="826"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  <c r="CC826" s="31"/>
      <c r="CD826" s="31"/>
      <c r="CE826" s="31"/>
      <c r="CF826" s="31"/>
      <c r="CG826" s="32"/>
      <c r="CH826" s="31"/>
      <c r="CI826" s="32"/>
      <c r="CJ826" s="31"/>
      <c r="CK826" s="32"/>
      <c r="CL826" s="31"/>
      <c r="CM826" s="32"/>
      <c r="CN826" s="31"/>
      <c r="CO826" s="32"/>
      <c r="CP826" s="32"/>
      <c r="CQ826" s="32"/>
      <c r="CR826" s="32"/>
      <c r="CS826" s="32"/>
      <c r="CT826" s="32"/>
      <c r="CU826" s="32"/>
      <c r="CV826" s="32"/>
      <c r="CW826" s="32"/>
      <c r="CX826" s="32"/>
      <c r="CY826" s="32"/>
      <c r="CZ826" s="32"/>
      <c r="DA826" s="32"/>
      <c r="DB826" s="32"/>
      <c r="DC826" s="32"/>
      <c r="DD826" s="32"/>
      <c r="DE826" s="32"/>
      <c r="DF826" s="32"/>
      <c r="DG826" s="32"/>
      <c r="DH826" s="32"/>
      <c r="DI826" s="32"/>
      <c r="DJ826" s="32"/>
      <c r="DK826" s="32"/>
      <c r="DL826" s="32"/>
      <c r="DM826" s="32"/>
      <c r="DN826" s="32"/>
      <c r="DO826" s="32"/>
      <c r="DP826" s="32"/>
      <c r="DQ826" s="32"/>
      <c r="DR826" s="32"/>
      <c r="DS826" s="32"/>
      <c r="DT826" s="32"/>
      <c r="DU826" s="32"/>
      <c r="DV826" s="32"/>
      <c r="DW826" s="32"/>
      <c r="DX826" s="32"/>
      <c r="DY826" s="32"/>
      <c r="DZ826" s="32"/>
      <c r="EA826" s="32"/>
      <c r="EB826" s="32"/>
      <c r="EC826" s="31"/>
    </row>
    <row r="827"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  <c r="CF827" s="31"/>
      <c r="CG827" s="32"/>
      <c r="CH827" s="31"/>
      <c r="CI827" s="32"/>
      <c r="CJ827" s="31"/>
      <c r="CK827" s="32"/>
      <c r="CL827" s="31"/>
      <c r="CM827" s="32"/>
      <c r="CN827" s="31"/>
      <c r="CO827" s="32"/>
      <c r="CP827" s="32"/>
      <c r="CQ827" s="32"/>
      <c r="CR827" s="32"/>
      <c r="CS827" s="32"/>
      <c r="CT827" s="32"/>
      <c r="CU827" s="32"/>
      <c r="CV827" s="32"/>
      <c r="CW827" s="32"/>
      <c r="CX827" s="32"/>
      <c r="CY827" s="32"/>
      <c r="CZ827" s="32"/>
      <c r="DA827" s="32"/>
      <c r="DB827" s="32"/>
      <c r="DC827" s="32"/>
      <c r="DD827" s="32"/>
      <c r="DE827" s="32"/>
      <c r="DF827" s="32"/>
      <c r="DG827" s="32"/>
      <c r="DH827" s="32"/>
      <c r="DI827" s="32"/>
      <c r="DJ827" s="32"/>
      <c r="DK827" s="32"/>
      <c r="DL827" s="32"/>
      <c r="DM827" s="32"/>
      <c r="DN827" s="32"/>
      <c r="DO827" s="32"/>
      <c r="DP827" s="32"/>
      <c r="DQ827" s="32"/>
      <c r="DR827" s="32"/>
      <c r="DS827" s="32"/>
      <c r="DT827" s="32"/>
      <c r="DU827" s="32"/>
      <c r="DV827" s="32"/>
      <c r="DW827" s="32"/>
      <c r="DX827" s="32"/>
      <c r="DY827" s="32"/>
      <c r="DZ827" s="32"/>
      <c r="EA827" s="32"/>
      <c r="EB827" s="32"/>
      <c r="EC827" s="31"/>
    </row>
    <row r="828"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  <c r="CC828" s="31"/>
      <c r="CD828" s="31"/>
      <c r="CE828" s="31"/>
      <c r="CF828" s="31"/>
      <c r="CG828" s="32"/>
      <c r="CH828" s="31"/>
      <c r="CI828" s="32"/>
      <c r="CJ828" s="31"/>
      <c r="CK828" s="32"/>
      <c r="CL828" s="31"/>
      <c r="CM828" s="32"/>
      <c r="CN828" s="31"/>
      <c r="CO828" s="32"/>
      <c r="CP828" s="32"/>
      <c r="CQ828" s="32"/>
      <c r="CR828" s="32"/>
      <c r="CS828" s="32"/>
      <c r="CT828" s="32"/>
      <c r="CU828" s="32"/>
      <c r="CV828" s="32"/>
      <c r="CW828" s="32"/>
      <c r="CX828" s="32"/>
      <c r="CY828" s="32"/>
      <c r="CZ828" s="32"/>
      <c r="DA828" s="32"/>
      <c r="DB828" s="32"/>
      <c r="DC828" s="32"/>
      <c r="DD828" s="32"/>
      <c r="DE828" s="32"/>
      <c r="DF828" s="32"/>
      <c r="DG828" s="32"/>
      <c r="DH828" s="32"/>
      <c r="DI828" s="32"/>
      <c r="DJ828" s="32"/>
      <c r="DK828" s="32"/>
      <c r="DL828" s="32"/>
      <c r="DM828" s="32"/>
      <c r="DN828" s="32"/>
      <c r="DO828" s="32"/>
      <c r="DP828" s="32"/>
      <c r="DQ828" s="32"/>
      <c r="DR828" s="32"/>
      <c r="DS828" s="32"/>
      <c r="DT828" s="32"/>
      <c r="DU828" s="32"/>
      <c r="DV828" s="32"/>
      <c r="DW828" s="32"/>
      <c r="DX828" s="32"/>
      <c r="DY828" s="32"/>
      <c r="DZ828" s="32"/>
      <c r="EA828" s="32"/>
      <c r="EB828" s="32"/>
      <c r="EC828" s="31"/>
    </row>
    <row r="829"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  <c r="CF829" s="31"/>
      <c r="CG829" s="32"/>
      <c r="CH829" s="31"/>
      <c r="CI829" s="32"/>
      <c r="CJ829" s="31"/>
      <c r="CK829" s="32"/>
      <c r="CL829" s="31"/>
      <c r="CM829" s="32"/>
      <c r="CN829" s="31"/>
      <c r="CO829" s="32"/>
      <c r="CP829" s="32"/>
      <c r="CQ829" s="32"/>
      <c r="CR829" s="32"/>
      <c r="CS829" s="32"/>
      <c r="CT829" s="32"/>
      <c r="CU829" s="32"/>
      <c r="CV829" s="32"/>
      <c r="CW829" s="32"/>
      <c r="CX829" s="32"/>
      <c r="CY829" s="32"/>
      <c r="CZ829" s="32"/>
      <c r="DA829" s="32"/>
      <c r="DB829" s="32"/>
      <c r="DC829" s="32"/>
      <c r="DD829" s="32"/>
      <c r="DE829" s="32"/>
      <c r="DF829" s="32"/>
      <c r="DG829" s="32"/>
      <c r="DH829" s="32"/>
      <c r="DI829" s="32"/>
      <c r="DJ829" s="32"/>
      <c r="DK829" s="32"/>
      <c r="DL829" s="32"/>
      <c r="DM829" s="32"/>
      <c r="DN829" s="32"/>
      <c r="DO829" s="32"/>
      <c r="DP829" s="32"/>
      <c r="DQ829" s="32"/>
      <c r="DR829" s="32"/>
      <c r="DS829" s="32"/>
      <c r="DT829" s="32"/>
      <c r="DU829" s="32"/>
      <c r="DV829" s="32"/>
      <c r="DW829" s="32"/>
      <c r="DX829" s="32"/>
      <c r="DY829" s="32"/>
      <c r="DZ829" s="32"/>
      <c r="EA829" s="32"/>
      <c r="EB829" s="32"/>
      <c r="EC829" s="31"/>
    </row>
    <row r="830"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  <c r="CC830" s="31"/>
      <c r="CD830" s="31"/>
      <c r="CE830" s="31"/>
      <c r="CF830" s="31"/>
      <c r="CG830" s="32"/>
      <c r="CH830" s="31"/>
      <c r="CI830" s="32"/>
      <c r="CJ830" s="31"/>
      <c r="CK830" s="32"/>
      <c r="CL830" s="31"/>
      <c r="CM830" s="32"/>
      <c r="CN830" s="31"/>
      <c r="CO830" s="32"/>
      <c r="CP830" s="32"/>
      <c r="CQ830" s="32"/>
      <c r="CR830" s="32"/>
      <c r="CS830" s="32"/>
      <c r="CT830" s="32"/>
      <c r="CU830" s="32"/>
      <c r="CV830" s="32"/>
      <c r="CW830" s="32"/>
      <c r="CX830" s="32"/>
      <c r="CY830" s="32"/>
      <c r="CZ830" s="32"/>
      <c r="DA830" s="32"/>
      <c r="DB830" s="32"/>
      <c r="DC830" s="32"/>
      <c r="DD830" s="32"/>
      <c r="DE830" s="32"/>
      <c r="DF830" s="32"/>
      <c r="DG830" s="32"/>
      <c r="DH830" s="32"/>
      <c r="DI830" s="32"/>
      <c r="DJ830" s="32"/>
      <c r="DK830" s="32"/>
      <c r="DL830" s="32"/>
      <c r="DM830" s="32"/>
      <c r="DN830" s="32"/>
      <c r="DO830" s="32"/>
      <c r="DP830" s="32"/>
      <c r="DQ830" s="32"/>
      <c r="DR830" s="32"/>
      <c r="DS830" s="32"/>
      <c r="DT830" s="32"/>
      <c r="DU830" s="32"/>
      <c r="DV830" s="32"/>
      <c r="DW830" s="32"/>
      <c r="DX830" s="32"/>
      <c r="DY830" s="32"/>
      <c r="DZ830" s="32"/>
      <c r="EA830" s="32"/>
      <c r="EB830" s="32"/>
      <c r="EC830" s="31"/>
    </row>
    <row r="831"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  <c r="CF831" s="31"/>
      <c r="CG831" s="32"/>
      <c r="CH831" s="31"/>
      <c r="CI831" s="32"/>
      <c r="CJ831" s="31"/>
      <c r="CK831" s="32"/>
      <c r="CL831" s="31"/>
      <c r="CM831" s="32"/>
      <c r="CN831" s="31"/>
      <c r="CO831" s="32"/>
      <c r="CP831" s="32"/>
      <c r="CQ831" s="32"/>
      <c r="CR831" s="32"/>
      <c r="CS831" s="32"/>
      <c r="CT831" s="32"/>
      <c r="CU831" s="32"/>
      <c r="CV831" s="32"/>
      <c r="CW831" s="32"/>
      <c r="CX831" s="32"/>
      <c r="CY831" s="32"/>
      <c r="CZ831" s="32"/>
      <c r="DA831" s="32"/>
      <c r="DB831" s="32"/>
      <c r="DC831" s="32"/>
      <c r="DD831" s="32"/>
      <c r="DE831" s="32"/>
      <c r="DF831" s="32"/>
      <c r="DG831" s="32"/>
      <c r="DH831" s="32"/>
      <c r="DI831" s="32"/>
      <c r="DJ831" s="32"/>
      <c r="DK831" s="32"/>
      <c r="DL831" s="32"/>
      <c r="DM831" s="32"/>
      <c r="DN831" s="32"/>
      <c r="DO831" s="32"/>
      <c r="DP831" s="32"/>
      <c r="DQ831" s="32"/>
      <c r="DR831" s="32"/>
      <c r="DS831" s="32"/>
      <c r="DT831" s="32"/>
      <c r="DU831" s="32"/>
      <c r="DV831" s="32"/>
      <c r="DW831" s="32"/>
      <c r="DX831" s="32"/>
      <c r="DY831" s="32"/>
      <c r="DZ831" s="32"/>
      <c r="EA831" s="32"/>
      <c r="EB831" s="32"/>
      <c r="EC831" s="31"/>
    </row>
    <row r="832"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  <c r="CC832" s="31"/>
      <c r="CD832" s="31"/>
      <c r="CE832" s="31"/>
      <c r="CF832" s="31"/>
      <c r="CG832" s="32"/>
      <c r="CH832" s="31"/>
      <c r="CI832" s="32"/>
      <c r="CJ832" s="31"/>
      <c r="CK832" s="32"/>
      <c r="CL832" s="31"/>
      <c r="CM832" s="32"/>
      <c r="CN832" s="31"/>
      <c r="CO832" s="32"/>
      <c r="CP832" s="32"/>
      <c r="CQ832" s="32"/>
      <c r="CR832" s="32"/>
      <c r="CS832" s="32"/>
      <c r="CT832" s="32"/>
      <c r="CU832" s="32"/>
      <c r="CV832" s="32"/>
      <c r="CW832" s="32"/>
      <c r="CX832" s="32"/>
      <c r="CY832" s="32"/>
      <c r="CZ832" s="32"/>
      <c r="DA832" s="32"/>
      <c r="DB832" s="32"/>
      <c r="DC832" s="32"/>
      <c r="DD832" s="32"/>
      <c r="DE832" s="32"/>
      <c r="DF832" s="32"/>
      <c r="DG832" s="32"/>
      <c r="DH832" s="32"/>
      <c r="DI832" s="32"/>
      <c r="DJ832" s="32"/>
      <c r="DK832" s="32"/>
      <c r="DL832" s="32"/>
      <c r="DM832" s="32"/>
      <c r="DN832" s="32"/>
      <c r="DO832" s="32"/>
      <c r="DP832" s="32"/>
      <c r="DQ832" s="32"/>
      <c r="DR832" s="32"/>
      <c r="DS832" s="32"/>
      <c r="DT832" s="32"/>
      <c r="DU832" s="32"/>
      <c r="DV832" s="32"/>
      <c r="DW832" s="32"/>
      <c r="DX832" s="32"/>
      <c r="DY832" s="32"/>
      <c r="DZ832" s="32"/>
      <c r="EA832" s="32"/>
      <c r="EB832" s="32"/>
      <c r="EC832" s="31"/>
    </row>
    <row r="833"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2"/>
      <c r="CH833" s="31"/>
      <c r="CI833" s="32"/>
      <c r="CJ833" s="31"/>
      <c r="CK833" s="32"/>
      <c r="CL833" s="31"/>
      <c r="CM833" s="32"/>
      <c r="CN833" s="31"/>
      <c r="CO833" s="32"/>
      <c r="CP833" s="32"/>
      <c r="CQ833" s="32"/>
      <c r="CR833" s="32"/>
      <c r="CS833" s="32"/>
      <c r="CT833" s="32"/>
      <c r="CU833" s="32"/>
      <c r="CV833" s="32"/>
      <c r="CW833" s="32"/>
      <c r="CX833" s="32"/>
      <c r="CY833" s="32"/>
      <c r="CZ833" s="32"/>
      <c r="DA833" s="32"/>
      <c r="DB833" s="32"/>
      <c r="DC833" s="32"/>
      <c r="DD833" s="32"/>
      <c r="DE833" s="32"/>
      <c r="DF833" s="32"/>
      <c r="DG833" s="32"/>
      <c r="DH833" s="32"/>
      <c r="DI833" s="32"/>
      <c r="DJ833" s="32"/>
      <c r="DK833" s="32"/>
      <c r="DL833" s="32"/>
      <c r="DM833" s="32"/>
      <c r="DN833" s="32"/>
      <c r="DO833" s="32"/>
      <c r="DP833" s="32"/>
      <c r="DQ833" s="32"/>
      <c r="DR833" s="32"/>
      <c r="DS833" s="32"/>
      <c r="DT833" s="32"/>
      <c r="DU833" s="32"/>
      <c r="DV833" s="32"/>
      <c r="DW833" s="32"/>
      <c r="DX833" s="32"/>
      <c r="DY833" s="32"/>
      <c r="DZ833" s="32"/>
      <c r="EA833" s="32"/>
      <c r="EB833" s="32"/>
      <c r="EC833" s="31"/>
    </row>
    <row r="834"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  <c r="CC834" s="31"/>
      <c r="CD834" s="31"/>
      <c r="CE834" s="31"/>
      <c r="CF834" s="31"/>
      <c r="CG834" s="32"/>
      <c r="CH834" s="31"/>
      <c r="CI834" s="32"/>
      <c r="CJ834" s="31"/>
      <c r="CK834" s="32"/>
      <c r="CL834" s="31"/>
      <c r="CM834" s="32"/>
      <c r="CN834" s="31"/>
      <c r="CO834" s="32"/>
      <c r="CP834" s="32"/>
      <c r="CQ834" s="32"/>
      <c r="CR834" s="32"/>
      <c r="CS834" s="32"/>
      <c r="CT834" s="32"/>
      <c r="CU834" s="32"/>
      <c r="CV834" s="32"/>
      <c r="CW834" s="32"/>
      <c r="CX834" s="32"/>
      <c r="CY834" s="32"/>
      <c r="CZ834" s="32"/>
      <c r="DA834" s="32"/>
      <c r="DB834" s="32"/>
      <c r="DC834" s="32"/>
      <c r="DD834" s="32"/>
      <c r="DE834" s="32"/>
      <c r="DF834" s="32"/>
      <c r="DG834" s="32"/>
      <c r="DH834" s="32"/>
      <c r="DI834" s="32"/>
      <c r="DJ834" s="32"/>
      <c r="DK834" s="32"/>
      <c r="DL834" s="32"/>
      <c r="DM834" s="32"/>
      <c r="DN834" s="32"/>
      <c r="DO834" s="32"/>
      <c r="DP834" s="32"/>
      <c r="DQ834" s="32"/>
      <c r="DR834" s="32"/>
      <c r="DS834" s="32"/>
      <c r="DT834" s="32"/>
      <c r="DU834" s="32"/>
      <c r="DV834" s="32"/>
      <c r="DW834" s="32"/>
      <c r="DX834" s="32"/>
      <c r="DY834" s="32"/>
      <c r="DZ834" s="32"/>
      <c r="EA834" s="32"/>
      <c r="EB834" s="32"/>
      <c r="EC834" s="31"/>
    </row>
    <row r="835"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2"/>
      <c r="CH835" s="31"/>
      <c r="CI835" s="32"/>
      <c r="CJ835" s="31"/>
      <c r="CK835" s="32"/>
      <c r="CL835" s="31"/>
      <c r="CM835" s="32"/>
      <c r="CN835" s="31"/>
      <c r="CO835" s="32"/>
      <c r="CP835" s="32"/>
      <c r="CQ835" s="32"/>
      <c r="CR835" s="32"/>
      <c r="CS835" s="32"/>
      <c r="CT835" s="32"/>
      <c r="CU835" s="32"/>
      <c r="CV835" s="32"/>
      <c r="CW835" s="32"/>
      <c r="CX835" s="32"/>
      <c r="CY835" s="32"/>
      <c r="CZ835" s="32"/>
      <c r="DA835" s="32"/>
      <c r="DB835" s="32"/>
      <c r="DC835" s="32"/>
      <c r="DD835" s="32"/>
      <c r="DE835" s="32"/>
      <c r="DF835" s="32"/>
      <c r="DG835" s="32"/>
      <c r="DH835" s="32"/>
      <c r="DI835" s="32"/>
      <c r="DJ835" s="32"/>
      <c r="DK835" s="32"/>
      <c r="DL835" s="32"/>
      <c r="DM835" s="32"/>
      <c r="DN835" s="32"/>
      <c r="DO835" s="32"/>
      <c r="DP835" s="32"/>
      <c r="DQ835" s="32"/>
      <c r="DR835" s="32"/>
      <c r="DS835" s="32"/>
      <c r="DT835" s="32"/>
      <c r="DU835" s="32"/>
      <c r="DV835" s="32"/>
      <c r="DW835" s="32"/>
      <c r="DX835" s="32"/>
      <c r="DY835" s="32"/>
      <c r="DZ835" s="32"/>
      <c r="EA835" s="32"/>
      <c r="EB835" s="32"/>
      <c r="EC835" s="31"/>
    </row>
    <row r="836"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  <c r="CC836" s="31"/>
      <c r="CD836" s="31"/>
      <c r="CE836" s="31"/>
      <c r="CF836" s="31"/>
      <c r="CG836" s="32"/>
      <c r="CH836" s="31"/>
      <c r="CI836" s="32"/>
      <c r="CJ836" s="31"/>
      <c r="CK836" s="32"/>
      <c r="CL836" s="31"/>
      <c r="CM836" s="32"/>
      <c r="CN836" s="31"/>
      <c r="CO836" s="32"/>
      <c r="CP836" s="32"/>
      <c r="CQ836" s="32"/>
      <c r="CR836" s="32"/>
      <c r="CS836" s="32"/>
      <c r="CT836" s="32"/>
      <c r="CU836" s="32"/>
      <c r="CV836" s="32"/>
      <c r="CW836" s="32"/>
      <c r="CX836" s="32"/>
      <c r="CY836" s="32"/>
      <c r="CZ836" s="32"/>
      <c r="DA836" s="32"/>
      <c r="DB836" s="32"/>
      <c r="DC836" s="32"/>
      <c r="DD836" s="32"/>
      <c r="DE836" s="32"/>
      <c r="DF836" s="32"/>
      <c r="DG836" s="32"/>
      <c r="DH836" s="32"/>
      <c r="DI836" s="32"/>
      <c r="DJ836" s="32"/>
      <c r="DK836" s="32"/>
      <c r="DL836" s="32"/>
      <c r="DM836" s="32"/>
      <c r="DN836" s="32"/>
      <c r="DO836" s="32"/>
      <c r="DP836" s="32"/>
      <c r="DQ836" s="32"/>
      <c r="DR836" s="32"/>
      <c r="DS836" s="32"/>
      <c r="DT836" s="32"/>
      <c r="DU836" s="32"/>
      <c r="DV836" s="32"/>
      <c r="DW836" s="32"/>
      <c r="DX836" s="32"/>
      <c r="DY836" s="32"/>
      <c r="DZ836" s="32"/>
      <c r="EA836" s="32"/>
      <c r="EB836" s="32"/>
      <c r="EC836" s="31"/>
    </row>
    <row r="837"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  <c r="CF837" s="31"/>
      <c r="CG837" s="32"/>
      <c r="CH837" s="31"/>
      <c r="CI837" s="32"/>
      <c r="CJ837" s="31"/>
      <c r="CK837" s="32"/>
      <c r="CL837" s="31"/>
      <c r="CM837" s="32"/>
      <c r="CN837" s="31"/>
      <c r="CO837" s="32"/>
      <c r="CP837" s="32"/>
      <c r="CQ837" s="32"/>
      <c r="CR837" s="32"/>
      <c r="CS837" s="32"/>
      <c r="CT837" s="32"/>
      <c r="CU837" s="32"/>
      <c r="CV837" s="32"/>
      <c r="CW837" s="32"/>
      <c r="CX837" s="32"/>
      <c r="CY837" s="32"/>
      <c r="CZ837" s="32"/>
      <c r="DA837" s="32"/>
      <c r="DB837" s="32"/>
      <c r="DC837" s="32"/>
      <c r="DD837" s="32"/>
      <c r="DE837" s="32"/>
      <c r="DF837" s="32"/>
      <c r="DG837" s="32"/>
      <c r="DH837" s="32"/>
      <c r="DI837" s="32"/>
      <c r="DJ837" s="32"/>
      <c r="DK837" s="32"/>
      <c r="DL837" s="32"/>
      <c r="DM837" s="32"/>
      <c r="DN837" s="32"/>
      <c r="DO837" s="32"/>
      <c r="DP837" s="32"/>
      <c r="DQ837" s="32"/>
      <c r="DR837" s="32"/>
      <c r="DS837" s="32"/>
      <c r="DT837" s="32"/>
      <c r="DU837" s="32"/>
      <c r="DV837" s="32"/>
      <c r="DW837" s="32"/>
      <c r="DX837" s="32"/>
      <c r="DY837" s="32"/>
      <c r="DZ837" s="32"/>
      <c r="EA837" s="32"/>
      <c r="EB837" s="32"/>
      <c r="EC837" s="31"/>
    </row>
    <row r="838"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  <c r="CC838" s="31"/>
      <c r="CD838" s="31"/>
      <c r="CE838" s="31"/>
      <c r="CF838" s="31"/>
      <c r="CG838" s="32"/>
      <c r="CH838" s="31"/>
      <c r="CI838" s="32"/>
      <c r="CJ838" s="31"/>
      <c r="CK838" s="32"/>
      <c r="CL838" s="31"/>
      <c r="CM838" s="32"/>
      <c r="CN838" s="31"/>
      <c r="CO838" s="32"/>
      <c r="CP838" s="32"/>
      <c r="CQ838" s="32"/>
      <c r="CR838" s="32"/>
      <c r="CS838" s="32"/>
      <c r="CT838" s="32"/>
      <c r="CU838" s="32"/>
      <c r="CV838" s="32"/>
      <c r="CW838" s="32"/>
      <c r="CX838" s="32"/>
      <c r="CY838" s="32"/>
      <c r="CZ838" s="32"/>
      <c r="DA838" s="32"/>
      <c r="DB838" s="32"/>
      <c r="DC838" s="32"/>
      <c r="DD838" s="32"/>
      <c r="DE838" s="32"/>
      <c r="DF838" s="32"/>
      <c r="DG838" s="32"/>
      <c r="DH838" s="32"/>
      <c r="DI838" s="32"/>
      <c r="DJ838" s="32"/>
      <c r="DK838" s="32"/>
      <c r="DL838" s="32"/>
      <c r="DM838" s="32"/>
      <c r="DN838" s="32"/>
      <c r="DO838" s="32"/>
      <c r="DP838" s="32"/>
      <c r="DQ838" s="32"/>
      <c r="DR838" s="32"/>
      <c r="DS838" s="32"/>
      <c r="DT838" s="32"/>
      <c r="DU838" s="32"/>
      <c r="DV838" s="32"/>
      <c r="DW838" s="32"/>
      <c r="DX838" s="32"/>
      <c r="DY838" s="32"/>
      <c r="DZ838" s="32"/>
      <c r="EA838" s="32"/>
      <c r="EB838" s="32"/>
      <c r="EC838" s="31"/>
    </row>
    <row r="839"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  <c r="CF839" s="31"/>
      <c r="CG839" s="32"/>
      <c r="CH839" s="31"/>
      <c r="CI839" s="32"/>
      <c r="CJ839" s="31"/>
      <c r="CK839" s="32"/>
      <c r="CL839" s="31"/>
      <c r="CM839" s="32"/>
      <c r="CN839" s="31"/>
      <c r="CO839" s="32"/>
      <c r="CP839" s="32"/>
      <c r="CQ839" s="32"/>
      <c r="CR839" s="32"/>
      <c r="CS839" s="32"/>
      <c r="CT839" s="32"/>
      <c r="CU839" s="32"/>
      <c r="CV839" s="32"/>
      <c r="CW839" s="32"/>
      <c r="CX839" s="32"/>
      <c r="CY839" s="32"/>
      <c r="CZ839" s="32"/>
      <c r="DA839" s="32"/>
      <c r="DB839" s="32"/>
      <c r="DC839" s="32"/>
      <c r="DD839" s="32"/>
      <c r="DE839" s="32"/>
      <c r="DF839" s="32"/>
      <c r="DG839" s="32"/>
      <c r="DH839" s="32"/>
      <c r="DI839" s="32"/>
      <c r="DJ839" s="32"/>
      <c r="DK839" s="32"/>
      <c r="DL839" s="32"/>
      <c r="DM839" s="32"/>
      <c r="DN839" s="32"/>
      <c r="DO839" s="32"/>
      <c r="DP839" s="32"/>
      <c r="DQ839" s="32"/>
      <c r="DR839" s="32"/>
      <c r="DS839" s="32"/>
      <c r="DT839" s="32"/>
      <c r="DU839" s="32"/>
      <c r="DV839" s="32"/>
      <c r="DW839" s="32"/>
      <c r="DX839" s="32"/>
      <c r="DY839" s="32"/>
      <c r="DZ839" s="32"/>
      <c r="EA839" s="32"/>
      <c r="EB839" s="32"/>
      <c r="EC839" s="31"/>
    </row>
    <row r="840"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  <c r="CC840" s="31"/>
      <c r="CD840" s="31"/>
      <c r="CE840" s="31"/>
      <c r="CF840" s="31"/>
      <c r="CG840" s="32"/>
      <c r="CH840" s="31"/>
      <c r="CI840" s="32"/>
      <c r="CJ840" s="31"/>
      <c r="CK840" s="32"/>
      <c r="CL840" s="31"/>
      <c r="CM840" s="32"/>
      <c r="CN840" s="31"/>
      <c r="CO840" s="32"/>
      <c r="CP840" s="32"/>
      <c r="CQ840" s="32"/>
      <c r="CR840" s="32"/>
      <c r="CS840" s="32"/>
      <c r="CT840" s="32"/>
      <c r="CU840" s="32"/>
      <c r="CV840" s="32"/>
      <c r="CW840" s="32"/>
      <c r="CX840" s="32"/>
      <c r="CY840" s="32"/>
      <c r="CZ840" s="32"/>
      <c r="DA840" s="32"/>
      <c r="DB840" s="32"/>
      <c r="DC840" s="32"/>
      <c r="DD840" s="32"/>
      <c r="DE840" s="32"/>
      <c r="DF840" s="32"/>
      <c r="DG840" s="32"/>
      <c r="DH840" s="32"/>
      <c r="DI840" s="32"/>
      <c r="DJ840" s="32"/>
      <c r="DK840" s="32"/>
      <c r="DL840" s="32"/>
      <c r="DM840" s="32"/>
      <c r="DN840" s="32"/>
      <c r="DO840" s="32"/>
      <c r="DP840" s="32"/>
      <c r="DQ840" s="32"/>
      <c r="DR840" s="32"/>
      <c r="DS840" s="32"/>
      <c r="DT840" s="32"/>
      <c r="DU840" s="32"/>
      <c r="DV840" s="32"/>
      <c r="DW840" s="32"/>
      <c r="DX840" s="32"/>
      <c r="DY840" s="32"/>
      <c r="DZ840" s="32"/>
      <c r="EA840" s="32"/>
      <c r="EB840" s="32"/>
      <c r="EC840" s="31"/>
    </row>
    <row r="841"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  <c r="CF841" s="31"/>
      <c r="CG841" s="32"/>
      <c r="CH841" s="31"/>
      <c r="CI841" s="32"/>
      <c r="CJ841" s="31"/>
      <c r="CK841" s="32"/>
      <c r="CL841" s="31"/>
      <c r="CM841" s="32"/>
      <c r="CN841" s="31"/>
      <c r="CO841" s="32"/>
      <c r="CP841" s="32"/>
      <c r="CQ841" s="32"/>
      <c r="CR841" s="32"/>
      <c r="CS841" s="32"/>
      <c r="CT841" s="32"/>
      <c r="CU841" s="32"/>
      <c r="CV841" s="32"/>
      <c r="CW841" s="32"/>
      <c r="CX841" s="32"/>
      <c r="CY841" s="32"/>
      <c r="CZ841" s="32"/>
      <c r="DA841" s="32"/>
      <c r="DB841" s="32"/>
      <c r="DC841" s="32"/>
      <c r="DD841" s="32"/>
      <c r="DE841" s="32"/>
      <c r="DF841" s="32"/>
      <c r="DG841" s="32"/>
      <c r="DH841" s="32"/>
      <c r="DI841" s="32"/>
      <c r="DJ841" s="32"/>
      <c r="DK841" s="32"/>
      <c r="DL841" s="32"/>
      <c r="DM841" s="32"/>
      <c r="DN841" s="32"/>
      <c r="DO841" s="32"/>
      <c r="DP841" s="32"/>
      <c r="DQ841" s="32"/>
      <c r="DR841" s="32"/>
      <c r="DS841" s="32"/>
      <c r="DT841" s="32"/>
      <c r="DU841" s="32"/>
      <c r="DV841" s="32"/>
      <c r="DW841" s="32"/>
      <c r="DX841" s="32"/>
      <c r="DY841" s="32"/>
      <c r="DZ841" s="32"/>
      <c r="EA841" s="32"/>
      <c r="EB841" s="32"/>
      <c r="EC841" s="31"/>
    </row>
    <row r="842"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  <c r="CC842" s="31"/>
      <c r="CD842" s="31"/>
      <c r="CE842" s="31"/>
      <c r="CF842" s="31"/>
      <c r="CG842" s="32"/>
      <c r="CH842" s="31"/>
      <c r="CI842" s="32"/>
      <c r="CJ842" s="31"/>
      <c r="CK842" s="32"/>
      <c r="CL842" s="31"/>
      <c r="CM842" s="32"/>
      <c r="CN842" s="31"/>
      <c r="CO842" s="32"/>
      <c r="CP842" s="32"/>
      <c r="CQ842" s="32"/>
      <c r="CR842" s="32"/>
      <c r="CS842" s="32"/>
      <c r="CT842" s="32"/>
      <c r="CU842" s="32"/>
      <c r="CV842" s="32"/>
      <c r="CW842" s="32"/>
      <c r="CX842" s="32"/>
      <c r="CY842" s="32"/>
      <c r="CZ842" s="32"/>
      <c r="DA842" s="32"/>
      <c r="DB842" s="32"/>
      <c r="DC842" s="32"/>
      <c r="DD842" s="32"/>
      <c r="DE842" s="32"/>
      <c r="DF842" s="32"/>
      <c r="DG842" s="32"/>
      <c r="DH842" s="32"/>
      <c r="DI842" s="32"/>
      <c r="DJ842" s="32"/>
      <c r="DK842" s="32"/>
      <c r="DL842" s="32"/>
      <c r="DM842" s="32"/>
      <c r="DN842" s="32"/>
      <c r="DO842" s="32"/>
      <c r="DP842" s="32"/>
      <c r="DQ842" s="32"/>
      <c r="DR842" s="32"/>
      <c r="DS842" s="32"/>
      <c r="DT842" s="32"/>
      <c r="DU842" s="32"/>
      <c r="DV842" s="32"/>
      <c r="DW842" s="32"/>
      <c r="DX842" s="32"/>
      <c r="DY842" s="32"/>
      <c r="DZ842" s="32"/>
      <c r="EA842" s="32"/>
      <c r="EB842" s="32"/>
      <c r="EC842" s="31"/>
    </row>
    <row r="843"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  <c r="CF843" s="31"/>
      <c r="CG843" s="32"/>
      <c r="CH843" s="31"/>
      <c r="CI843" s="32"/>
      <c r="CJ843" s="31"/>
      <c r="CK843" s="32"/>
      <c r="CL843" s="31"/>
      <c r="CM843" s="32"/>
      <c r="CN843" s="31"/>
      <c r="CO843" s="32"/>
      <c r="CP843" s="32"/>
      <c r="CQ843" s="32"/>
      <c r="CR843" s="32"/>
      <c r="CS843" s="32"/>
      <c r="CT843" s="32"/>
      <c r="CU843" s="32"/>
      <c r="CV843" s="32"/>
      <c r="CW843" s="32"/>
      <c r="CX843" s="32"/>
      <c r="CY843" s="32"/>
      <c r="CZ843" s="32"/>
      <c r="DA843" s="32"/>
      <c r="DB843" s="32"/>
      <c r="DC843" s="32"/>
      <c r="DD843" s="32"/>
      <c r="DE843" s="32"/>
      <c r="DF843" s="32"/>
      <c r="DG843" s="32"/>
      <c r="DH843" s="32"/>
      <c r="DI843" s="32"/>
      <c r="DJ843" s="32"/>
      <c r="DK843" s="32"/>
      <c r="DL843" s="32"/>
      <c r="DM843" s="32"/>
      <c r="DN843" s="32"/>
      <c r="DO843" s="32"/>
      <c r="DP843" s="32"/>
      <c r="DQ843" s="32"/>
      <c r="DR843" s="32"/>
      <c r="DS843" s="32"/>
      <c r="DT843" s="32"/>
      <c r="DU843" s="32"/>
      <c r="DV843" s="32"/>
      <c r="DW843" s="32"/>
      <c r="DX843" s="32"/>
      <c r="DY843" s="32"/>
      <c r="DZ843" s="32"/>
      <c r="EA843" s="32"/>
      <c r="EB843" s="32"/>
      <c r="EC843" s="31"/>
    </row>
    <row r="844"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  <c r="CF844" s="31"/>
      <c r="CG844" s="32"/>
      <c r="CH844" s="31"/>
      <c r="CI844" s="32"/>
      <c r="CJ844" s="31"/>
      <c r="CK844" s="32"/>
      <c r="CL844" s="31"/>
      <c r="CM844" s="32"/>
      <c r="CN844" s="31"/>
      <c r="CO844" s="32"/>
      <c r="CP844" s="32"/>
      <c r="CQ844" s="32"/>
      <c r="CR844" s="32"/>
      <c r="CS844" s="32"/>
      <c r="CT844" s="32"/>
      <c r="CU844" s="32"/>
      <c r="CV844" s="32"/>
      <c r="CW844" s="32"/>
      <c r="CX844" s="32"/>
      <c r="CY844" s="32"/>
      <c r="CZ844" s="32"/>
      <c r="DA844" s="32"/>
      <c r="DB844" s="32"/>
      <c r="DC844" s="32"/>
      <c r="DD844" s="32"/>
      <c r="DE844" s="32"/>
      <c r="DF844" s="32"/>
      <c r="DG844" s="32"/>
      <c r="DH844" s="32"/>
      <c r="DI844" s="32"/>
      <c r="DJ844" s="32"/>
      <c r="DK844" s="32"/>
      <c r="DL844" s="32"/>
      <c r="DM844" s="32"/>
      <c r="DN844" s="32"/>
      <c r="DO844" s="32"/>
      <c r="DP844" s="32"/>
      <c r="DQ844" s="32"/>
      <c r="DR844" s="32"/>
      <c r="DS844" s="32"/>
      <c r="DT844" s="32"/>
      <c r="DU844" s="32"/>
      <c r="DV844" s="32"/>
      <c r="DW844" s="32"/>
      <c r="DX844" s="32"/>
      <c r="DY844" s="32"/>
      <c r="DZ844" s="32"/>
      <c r="EA844" s="32"/>
      <c r="EB844" s="32"/>
      <c r="EC844" s="31"/>
    </row>
    <row r="845"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  <c r="CF845" s="31"/>
      <c r="CG845" s="32"/>
      <c r="CH845" s="31"/>
      <c r="CI845" s="32"/>
      <c r="CJ845" s="31"/>
      <c r="CK845" s="32"/>
      <c r="CL845" s="31"/>
      <c r="CM845" s="32"/>
      <c r="CN845" s="31"/>
      <c r="CO845" s="32"/>
      <c r="CP845" s="32"/>
      <c r="CQ845" s="32"/>
      <c r="CR845" s="32"/>
      <c r="CS845" s="32"/>
      <c r="CT845" s="32"/>
      <c r="CU845" s="32"/>
      <c r="CV845" s="32"/>
      <c r="CW845" s="32"/>
      <c r="CX845" s="32"/>
      <c r="CY845" s="32"/>
      <c r="CZ845" s="32"/>
      <c r="DA845" s="32"/>
      <c r="DB845" s="32"/>
      <c r="DC845" s="32"/>
      <c r="DD845" s="32"/>
      <c r="DE845" s="32"/>
      <c r="DF845" s="32"/>
      <c r="DG845" s="32"/>
      <c r="DH845" s="32"/>
      <c r="DI845" s="32"/>
      <c r="DJ845" s="32"/>
      <c r="DK845" s="32"/>
      <c r="DL845" s="32"/>
      <c r="DM845" s="32"/>
      <c r="DN845" s="32"/>
      <c r="DO845" s="32"/>
      <c r="DP845" s="32"/>
      <c r="DQ845" s="32"/>
      <c r="DR845" s="32"/>
      <c r="DS845" s="32"/>
      <c r="DT845" s="32"/>
      <c r="DU845" s="32"/>
      <c r="DV845" s="32"/>
      <c r="DW845" s="32"/>
      <c r="DX845" s="32"/>
      <c r="DY845" s="32"/>
      <c r="DZ845" s="32"/>
      <c r="EA845" s="32"/>
      <c r="EB845" s="32"/>
      <c r="EC845" s="31"/>
    </row>
    <row r="846"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  <c r="CC846" s="31"/>
      <c r="CD846" s="31"/>
      <c r="CE846" s="31"/>
      <c r="CF846" s="31"/>
      <c r="CG846" s="32"/>
      <c r="CH846" s="31"/>
      <c r="CI846" s="32"/>
      <c r="CJ846" s="31"/>
      <c r="CK846" s="32"/>
      <c r="CL846" s="31"/>
      <c r="CM846" s="32"/>
      <c r="CN846" s="31"/>
      <c r="CO846" s="32"/>
      <c r="CP846" s="32"/>
      <c r="CQ846" s="32"/>
      <c r="CR846" s="32"/>
      <c r="CS846" s="32"/>
      <c r="CT846" s="32"/>
      <c r="CU846" s="32"/>
      <c r="CV846" s="32"/>
      <c r="CW846" s="32"/>
      <c r="CX846" s="32"/>
      <c r="CY846" s="32"/>
      <c r="CZ846" s="32"/>
      <c r="DA846" s="32"/>
      <c r="DB846" s="32"/>
      <c r="DC846" s="32"/>
      <c r="DD846" s="32"/>
      <c r="DE846" s="32"/>
      <c r="DF846" s="32"/>
      <c r="DG846" s="32"/>
      <c r="DH846" s="32"/>
      <c r="DI846" s="32"/>
      <c r="DJ846" s="32"/>
      <c r="DK846" s="32"/>
      <c r="DL846" s="32"/>
      <c r="DM846" s="32"/>
      <c r="DN846" s="32"/>
      <c r="DO846" s="32"/>
      <c r="DP846" s="32"/>
      <c r="DQ846" s="32"/>
      <c r="DR846" s="32"/>
      <c r="DS846" s="32"/>
      <c r="DT846" s="32"/>
      <c r="DU846" s="32"/>
      <c r="DV846" s="32"/>
      <c r="DW846" s="32"/>
      <c r="DX846" s="32"/>
      <c r="DY846" s="32"/>
      <c r="DZ846" s="32"/>
      <c r="EA846" s="32"/>
      <c r="EB846" s="32"/>
      <c r="EC846" s="31"/>
    </row>
    <row r="847"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  <c r="CF847" s="31"/>
      <c r="CG847" s="32"/>
      <c r="CH847" s="31"/>
      <c r="CI847" s="32"/>
      <c r="CJ847" s="31"/>
      <c r="CK847" s="32"/>
      <c r="CL847" s="31"/>
      <c r="CM847" s="32"/>
      <c r="CN847" s="31"/>
      <c r="CO847" s="32"/>
      <c r="CP847" s="32"/>
      <c r="CQ847" s="32"/>
      <c r="CR847" s="32"/>
      <c r="CS847" s="32"/>
      <c r="CT847" s="32"/>
      <c r="CU847" s="32"/>
      <c r="CV847" s="32"/>
      <c r="CW847" s="32"/>
      <c r="CX847" s="32"/>
      <c r="CY847" s="32"/>
      <c r="CZ847" s="32"/>
      <c r="DA847" s="32"/>
      <c r="DB847" s="32"/>
      <c r="DC847" s="32"/>
      <c r="DD847" s="32"/>
      <c r="DE847" s="32"/>
      <c r="DF847" s="32"/>
      <c r="DG847" s="32"/>
      <c r="DH847" s="32"/>
      <c r="DI847" s="32"/>
      <c r="DJ847" s="32"/>
      <c r="DK847" s="32"/>
      <c r="DL847" s="32"/>
      <c r="DM847" s="32"/>
      <c r="DN847" s="32"/>
      <c r="DO847" s="32"/>
      <c r="DP847" s="32"/>
      <c r="DQ847" s="32"/>
      <c r="DR847" s="32"/>
      <c r="DS847" s="32"/>
      <c r="DT847" s="32"/>
      <c r="DU847" s="32"/>
      <c r="DV847" s="32"/>
      <c r="DW847" s="32"/>
      <c r="DX847" s="32"/>
      <c r="DY847" s="32"/>
      <c r="DZ847" s="32"/>
      <c r="EA847" s="32"/>
      <c r="EB847" s="32"/>
      <c r="EC847" s="31"/>
    </row>
    <row r="848"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  <c r="CC848" s="31"/>
      <c r="CD848" s="31"/>
      <c r="CE848" s="31"/>
      <c r="CF848" s="31"/>
      <c r="CG848" s="32"/>
      <c r="CH848" s="31"/>
      <c r="CI848" s="32"/>
      <c r="CJ848" s="31"/>
      <c r="CK848" s="32"/>
      <c r="CL848" s="31"/>
      <c r="CM848" s="32"/>
      <c r="CN848" s="31"/>
      <c r="CO848" s="32"/>
      <c r="CP848" s="32"/>
      <c r="CQ848" s="32"/>
      <c r="CR848" s="32"/>
      <c r="CS848" s="32"/>
      <c r="CT848" s="32"/>
      <c r="CU848" s="32"/>
      <c r="CV848" s="32"/>
      <c r="CW848" s="32"/>
      <c r="CX848" s="32"/>
      <c r="CY848" s="32"/>
      <c r="CZ848" s="32"/>
      <c r="DA848" s="32"/>
      <c r="DB848" s="32"/>
      <c r="DC848" s="32"/>
      <c r="DD848" s="32"/>
      <c r="DE848" s="32"/>
      <c r="DF848" s="32"/>
      <c r="DG848" s="32"/>
      <c r="DH848" s="32"/>
      <c r="DI848" s="32"/>
      <c r="DJ848" s="32"/>
      <c r="DK848" s="32"/>
      <c r="DL848" s="32"/>
      <c r="DM848" s="32"/>
      <c r="DN848" s="32"/>
      <c r="DO848" s="32"/>
      <c r="DP848" s="32"/>
      <c r="DQ848" s="32"/>
      <c r="DR848" s="32"/>
      <c r="DS848" s="32"/>
      <c r="DT848" s="32"/>
      <c r="DU848" s="32"/>
      <c r="DV848" s="32"/>
      <c r="DW848" s="32"/>
      <c r="DX848" s="32"/>
      <c r="DY848" s="32"/>
      <c r="DZ848" s="32"/>
      <c r="EA848" s="32"/>
      <c r="EB848" s="32"/>
      <c r="EC848" s="31"/>
    </row>
    <row r="849"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  <c r="CF849" s="31"/>
      <c r="CG849" s="32"/>
      <c r="CH849" s="31"/>
      <c r="CI849" s="32"/>
      <c r="CJ849" s="31"/>
      <c r="CK849" s="32"/>
      <c r="CL849" s="31"/>
      <c r="CM849" s="32"/>
      <c r="CN849" s="31"/>
      <c r="CO849" s="32"/>
      <c r="CP849" s="32"/>
      <c r="CQ849" s="32"/>
      <c r="CR849" s="32"/>
      <c r="CS849" s="32"/>
      <c r="CT849" s="32"/>
      <c r="CU849" s="32"/>
      <c r="CV849" s="32"/>
      <c r="CW849" s="32"/>
      <c r="CX849" s="32"/>
      <c r="CY849" s="32"/>
      <c r="CZ849" s="32"/>
      <c r="DA849" s="32"/>
      <c r="DB849" s="32"/>
      <c r="DC849" s="32"/>
      <c r="DD849" s="32"/>
      <c r="DE849" s="32"/>
      <c r="DF849" s="32"/>
      <c r="DG849" s="32"/>
      <c r="DH849" s="32"/>
      <c r="DI849" s="32"/>
      <c r="DJ849" s="32"/>
      <c r="DK849" s="32"/>
      <c r="DL849" s="32"/>
      <c r="DM849" s="32"/>
      <c r="DN849" s="32"/>
      <c r="DO849" s="32"/>
      <c r="DP849" s="32"/>
      <c r="DQ849" s="32"/>
      <c r="DR849" s="32"/>
      <c r="DS849" s="32"/>
      <c r="DT849" s="32"/>
      <c r="DU849" s="32"/>
      <c r="DV849" s="32"/>
      <c r="DW849" s="32"/>
      <c r="DX849" s="32"/>
      <c r="DY849" s="32"/>
      <c r="DZ849" s="32"/>
      <c r="EA849" s="32"/>
      <c r="EB849" s="32"/>
      <c r="EC849" s="31"/>
    </row>
    <row r="850"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  <c r="CC850" s="31"/>
      <c r="CD850" s="31"/>
      <c r="CE850" s="31"/>
      <c r="CF850" s="31"/>
      <c r="CG850" s="32"/>
      <c r="CH850" s="31"/>
      <c r="CI850" s="32"/>
      <c r="CJ850" s="31"/>
      <c r="CK850" s="32"/>
      <c r="CL850" s="31"/>
      <c r="CM850" s="32"/>
      <c r="CN850" s="31"/>
      <c r="CO850" s="32"/>
      <c r="CP850" s="32"/>
      <c r="CQ850" s="32"/>
      <c r="CR850" s="32"/>
      <c r="CS850" s="32"/>
      <c r="CT850" s="32"/>
      <c r="CU850" s="32"/>
      <c r="CV850" s="32"/>
      <c r="CW850" s="32"/>
      <c r="CX850" s="32"/>
      <c r="CY850" s="32"/>
      <c r="CZ850" s="32"/>
      <c r="DA850" s="32"/>
      <c r="DB850" s="32"/>
      <c r="DC850" s="32"/>
      <c r="DD850" s="32"/>
      <c r="DE850" s="32"/>
      <c r="DF850" s="32"/>
      <c r="DG850" s="32"/>
      <c r="DH850" s="32"/>
      <c r="DI850" s="32"/>
      <c r="DJ850" s="32"/>
      <c r="DK850" s="32"/>
      <c r="DL850" s="32"/>
      <c r="DM850" s="32"/>
      <c r="DN850" s="32"/>
      <c r="DO850" s="32"/>
      <c r="DP850" s="32"/>
      <c r="DQ850" s="32"/>
      <c r="DR850" s="32"/>
      <c r="DS850" s="32"/>
      <c r="DT850" s="32"/>
      <c r="DU850" s="32"/>
      <c r="DV850" s="32"/>
      <c r="DW850" s="32"/>
      <c r="DX850" s="32"/>
      <c r="DY850" s="32"/>
      <c r="DZ850" s="32"/>
      <c r="EA850" s="32"/>
      <c r="EB850" s="32"/>
      <c r="EC850" s="31"/>
    </row>
    <row r="851"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  <c r="CF851" s="31"/>
      <c r="CG851" s="32"/>
      <c r="CH851" s="31"/>
      <c r="CI851" s="32"/>
      <c r="CJ851" s="31"/>
      <c r="CK851" s="32"/>
      <c r="CL851" s="31"/>
      <c r="CM851" s="32"/>
      <c r="CN851" s="31"/>
      <c r="CO851" s="32"/>
      <c r="CP851" s="32"/>
      <c r="CQ851" s="32"/>
      <c r="CR851" s="32"/>
      <c r="CS851" s="32"/>
      <c r="CT851" s="32"/>
      <c r="CU851" s="32"/>
      <c r="CV851" s="32"/>
      <c r="CW851" s="32"/>
      <c r="CX851" s="32"/>
      <c r="CY851" s="32"/>
      <c r="CZ851" s="32"/>
      <c r="DA851" s="32"/>
      <c r="DB851" s="32"/>
      <c r="DC851" s="32"/>
      <c r="DD851" s="32"/>
      <c r="DE851" s="32"/>
      <c r="DF851" s="32"/>
      <c r="DG851" s="32"/>
      <c r="DH851" s="32"/>
      <c r="DI851" s="32"/>
      <c r="DJ851" s="32"/>
      <c r="DK851" s="32"/>
      <c r="DL851" s="32"/>
      <c r="DM851" s="32"/>
      <c r="DN851" s="32"/>
      <c r="DO851" s="32"/>
      <c r="DP851" s="32"/>
      <c r="DQ851" s="32"/>
      <c r="DR851" s="32"/>
      <c r="DS851" s="32"/>
      <c r="DT851" s="32"/>
      <c r="DU851" s="32"/>
      <c r="DV851" s="32"/>
      <c r="DW851" s="32"/>
      <c r="DX851" s="32"/>
      <c r="DY851" s="32"/>
      <c r="DZ851" s="32"/>
      <c r="EA851" s="32"/>
      <c r="EB851" s="32"/>
      <c r="EC851" s="31"/>
    </row>
    <row r="852"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  <c r="CC852" s="31"/>
      <c r="CD852" s="31"/>
      <c r="CE852" s="31"/>
      <c r="CF852" s="31"/>
      <c r="CG852" s="32"/>
      <c r="CH852" s="31"/>
      <c r="CI852" s="32"/>
      <c r="CJ852" s="31"/>
      <c r="CK852" s="32"/>
      <c r="CL852" s="31"/>
      <c r="CM852" s="32"/>
      <c r="CN852" s="31"/>
      <c r="CO852" s="32"/>
      <c r="CP852" s="32"/>
      <c r="CQ852" s="32"/>
      <c r="CR852" s="32"/>
      <c r="CS852" s="32"/>
      <c r="CT852" s="32"/>
      <c r="CU852" s="32"/>
      <c r="CV852" s="32"/>
      <c r="CW852" s="32"/>
      <c r="CX852" s="32"/>
      <c r="CY852" s="32"/>
      <c r="CZ852" s="32"/>
      <c r="DA852" s="32"/>
      <c r="DB852" s="32"/>
      <c r="DC852" s="32"/>
      <c r="DD852" s="32"/>
      <c r="DE852" s="32"/>
      <c r="DF852" s="32"/>
      <c r="DG852" s="32"/>
      <c r="DH852" s="32"/>
      <c r="DI852" s="32"/>
      <c r="DJ852" s="32"/>
      <c r="DK852" s="32"/>
      <c r="DL852" s="32"/>
      <c r="DM852" s="32"/>
      <c r="DN852" s="32"/>
      <c r="DO852" s="32"/>
      <c r="DP852" s="32"/>
      <c r="DQ852" s="32"/>
      <c r="DR852" s="32"/>
      <c r="DS852" s="32"/>
      <c r="DT852" s="32"/>
      <c r="DU852" s="32"/>
      <c r="DV852" s="32"/>
      <c r="DW852" s="32"/>
      <c r="DX852" s="32"/>
      <c r="DY852" s="32"/>
      <c r="DZ852" s="32"/>
      <c r="EA852" s="32"/>
      <c r="EB852" s="32"/>
      <c r="EC852" s="31"/>
    </row>
    <row r="853"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  <c r="CF853" s="31"/>
      <c r="CG853" s="32"/>
      <c r="CH853" s="31"/>
      <c r="CI853" s="32"/>
      <c r="CJ853" s="31"/>
      <c r="CK853" s="32"/>
      <c r="CL853" s="31"/>
      <c r="CM853" s="32"/>
      <c r="CN853" s="31"/>
      <c r="CO853" s="32"/>
      <c r="CP853" s="32"/>
      <c r="CQ853" s="32"/>
      <c r="CR853" s="32"/>
      <c r="CS853" s="32"/>
      <c r="CT853" s="32"/>
      <c r="CU853" s="32"/>
      <c r="CV853" s="32"/>
      <c r="CW853" s="32"/>
      <c r="CX853" s="32"/>
      <c r="CY853" s="32"/>
      <c r="CZ853" s="32"/>
      <c r="DA853" s="32"/>
      <c r="DB853" s="32"/>
      <c r="DC853" s="32"/>
      <c r="DD853" s="32"/>
      <c r="DE853" s="32"/>
      <c r="DF853" s="32"/>
      <c r="DG853" s="32"/>
      <c r="DH853" s="32"/>
      <c r="DI853" s="32"/>
      <c r="DJ853" s="32"/>
      <c r="DK853" s="32"/>
      <c r="DL853" s="32"/>
      <c r="DM853" s="32"/>
      <c r="DN853" s="32"/>
      <c r="DO853" s="32"/>
      <c r="DP853" s="32"/>
      <c r="DQ853" s="32"/>
      <c r="DR853" s="32"/>
      <c r="DS853" s="32"/>
      <c r="DT853" s="32"/>
      <c r="DU853" s="32"/>
      <c r="DV853" s="32"/>
      <c r="DW853" s="32"/>
      <c r="DX853" s="32"/>
      <c r="DY853" s="32"/>
      <c r="DZ853" s="32"/>
      <c r="EA853" s="32"/>
      <c r="EB853" s="32"/>
      <c r="EC853" s="31"/>
    </row>
    <row r="854"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  <c r="CC854" s="31"/>
      <c r="CD854" s="31"/>
      <c r="CE854" s="31"/>
      <c r="CF854" s="31"/>
      <c r="CG854" s="32"/>
      <c r="CH854" s="31"/>
      <c r="CI854" s="32"/>
      <c r="CJ854" s="31"/>
      <c r="CK854" s="32"/>
      <c r="CL854" s="31"/>
      <c r="CM854" s="32"/>
      <c r="CN854" s="31"/>
      <c r="CO854" s="32"/>
      <c r="CP854" s="32"/>
      <c r="CQ854" s="32"/>
      <c r="CR854" s="32"/>
      <c r="CS854" s="32"/>
      <c r="CT854" s="32"/>
      <c r="CU854" s="32"/>
      <c r="CV854" s="32"/>
      <c r="CW854" s="32"/>
      <c r="CX854" s="32"/>
      <c r="CY854" s="32"/>
      <c r="CZ854" s="32"/>
      <c r="DA854" s="32"/>
      <c r="DB854" s="32"/>
      <c r="DC854" s="32"/>
      <c r="DD854" s="32"/>
      <c r="DE854" s="32"/>
      <c r="DF854" s="32"/>
      <c r="DG854" s="32"/>
      <c r="DH854" s="32"/>
      <c r="DI854" s="32"/>
      <c r="DJ854" s="32"/>
      <c r="DK854" s="32"/>
      <c r="DL854" s="32"/>
      <c r="DM854" s="32"/>
      <c r="DN854" s="32"/>
      <c r="DO854" s="32"/>
      <c r="DP854" s="32"/>
      <c r="DQ854" s="32"/>
      <c r="DR854" s="32"/>
      <c r="DS854" s="32"/>
      <c r="DT854" s="32"/>
      <c r="DU854" s="32"/>
      <c r="DV854" s="32"/>
      <c r="DW854" s="32"/>
      <c r="DX854" s="32"/>
      <c r="DY854" s="32"/>
      <c r="DZ854" s="32"/>
      <c r="EA854" s="32"/>
      <c r="EB854" s="32"/>
      <c r="EC854" s="31"/>
    </row>
    <row r="855"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  <c r="CF855" s="31"/>
      <c r="CG855" s="32"/>
      <c r="CH855" s="31"/>
      <c r="CI855" s="32"/>
      <c r="CJ855" s="31"/>
      <c r="CK855" s="32"/>
      <c r="CL855" s="31"/>
      <c r="CM855" s="32"/>
      <c r="CN855" s="31"/>
      <c r="CO855" s="32"/>
      <c r="CP855" s="32"/>
      <c r="CQ855" s="32"/>
      <c r="CR855" s="32"/>
      <c r="CS855" s="32"/>
      <c r="CT855" s="32"/>
      <c r="CU855" s="32"/>
      <c r="CV855" s="32"/>
      <c r="CW855" s="32"/>
      <c r="CX855" s="32"/>
      <c r="CY855" s="32"/>
      <c r="CZ855" s="32"/>
      <c r="DA855" s="32"/>
      <c r="DB855" s="32"/>
      <c r="DC855" s="32"/>
      <c r="DD855" s="32"/>
      <c r="DE855" s="32"/>
      <c r="DF855" s="32"/>
      <c r="DG855" s="32"/>
      <c r="DH855" s="32"/>
      <c r="DI855" s="32"/>
      <c r="DJ855" s="32"/>
      <c r="DK855" s="32"/>
      <c r="DL855" s="32"/>
      <c r="DM855" s="32"/>
      <c r="DN855" s="32"/>
      <c r="DO855" s="32"/>
      <c r="DP855" s="32"/>
      <c r="DQ855" s="32"/>
      <c r="DR855" s="32"/>
      <c r="DS855" s="32"/>
      <c r="DT855" s="32"/>
      <c r="DU855" s="32"/>
      <c r="DV855" s="32"/>
      <c r="DW855" s="32"/>
      <c r="DX855" s="32"/>
      <c r="DY855" s="32"/>
      <c r="DZ855" s="32"/>
      <c r="EA855" s="32"/>
      <c r="EB855" s="32"/>
      <c r="EC855" s="31"/>
    </row>
    <row r="856"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  <c r="CC856" s="31"/>
      <c r="CD856" s="31"/>
      <c r="CE856" s="31"/>
      <c r="CF856" s="31"/>
      <c r="CG856" s="32"/>
      <c r="CH856" s="31"/>
      <c r="CI856" s="32"/>
      <c r="CJ856" s="31"/>
      <c r="CK856" s="32"/>
      <c r="CL856" s="31"/>
      <c r="CM856" s="32"/>
      <c r="CN856" s="31"/>
      <c r="CO856" s="32"/>
      <c r="CP856" s="32"/>
      <c r="CQ856" s="32"/>
      <c r="CR856" s="32"/>
      <c r="CS856" s="32"/>
      <c r="CT856" s="32"/>
      <c r="CU856" s="32"/>
      <c r="CV856" s="32"/>
      <c r="CW856" s="32"/>
      <c r="CX856" s="32"/>
      <c r="CY856" s="32"/>
      <c r="CZ856" s="32"/>
      <c r="DA856" s="32"/>
      <c r="DB856" s="32"/>
      <c r="DC856" s="32"/>
      <c r="DD856" s="32"/>
      <c r="DE856" s="32"/>
      <c r="DF856" s="32"/>
      <c r="DG856" s="32"/>
      <c r="DH856" s="32"/>
      <c r="DI856" s="32"/>
      <c r="DJ856" s="32"/>
      <c r="DK856" s="32"/>
      <c r="DL856" s="32"/>
      <c r="DM856" s="32"/>
      <c r="DN856" s="32"/>
      <c r="DO856" s="32"/>
      <c r="DP856" s="32"/>
      <c r="DQ856" s="32"/>
      <c r="DR856" s="32"/>
      <c r="DS856" s="32"/>
      <c r="DT856" s="32"/>
      <c r="DU856" s="32"/>
      <c r="DV856" s="32"/>
      <c r="DW856" s="32"/>
      <c r="DX856" s="32"/>
      <c r="DY856" s="32"/>
      <c r="DZ856" s="32"/>
      <c r="EA856" s="32"/>
      <c r="EB856" s="32"/>
      <c r="EC856" s="31"/>
    </row>
    <row r="857"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  <c r="CF857" s="31"/>
      <c r="CG857" s="32"/>
      <c r="CH857" s="31"/>
      <c r="CI857" s="32"/>
      <c r="CJ857" s="31"/>
      <c r="CK857" s="32"/>
      <c r="CL857" s="31"/>
      <c r="CM857" s="32"/>
      <c r="CN857" s="31"/>
      <c r="CO857" s="32"/>
      <c r="CP857" s="32"/>
      <c r="CQ857" s="32"/>
      <c r="CR857" s="32"/>
      <c r="CS857" s="32"/>
      <c r="CT857" s="32"/>
      <c r="CU857" s="32"/>
      <c r="CV857" s="32"/>
      <c r="CW857" s="32"/>
      <c r="CX857" s="32"/>
      <c r="CY857" s="32"/>
      <c r="CZ857" s="32"/>
      <c r="DA857" s="32"/>
      <c r="DB857" s="32"/>
      <c r="DC857" s="32"/>
      <c r="DD857" s="32"/>
      <c r="DE857" s="32"/>
      <c r="DF857" s="32"/>
      <c r="DG857" s="32"/>
      <c r="DH857" s="32"/>
      <c r="DI857" s="32"/>
      <c r="DJ857" s="32"/>
      <c r="DK857" s="32"/>
      <c r="DL857" s="32"/>
      <c r="DM857" s="32"/>
      <c r="DN857" s="32"/>
      <c r="DO857" s="32"/>
      <c r="DP857" s="32"/>
      <c r="DQ857" s="32"/>
      <c r="DR857" s="32"/>
      <c r="DS857" s="32"/>
      <c r="DT857" s="32"/>
      <c r="DU857" s="32"/>
      <c r="DV857" s="32"/>
      <c r="DW857" s="32"/>
      <c r="DX857" s="32"/>
      <c r="DY857" s="32"/>
      <c r="DZ857" s="32"/>
      <c r="EA857" s="32"/>
      <c r="EB857" s="32"/>
      <c r="EC857" s="31"/>
    </row>
    <row r="858"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  <c r="CC858" s="31"/>
      <c r="CD858" s="31"/>
      <c r="CE858" s="31"/>
      <c r="CF858" s="31"/>
      <c r="CG858" s="32"/>
      <c r="CH858" s="31"/>
      <c r="CI858" s="32"/>
      <c r="CJ858" s="31"/>
      <c r="CK858" s="32"/>
      <c r="CL858" s="31"/>
      <c r="CM858" s="32"/>
      <c r="CN858" s="31"/>
      <c r="CO858" s="32"/>
      <c r="CP858" s="32"/>
      <c r="CQ858" s="32"/>
      <c r="CR858" s="32"/>
      <c r="CS858" s="32"/>
      <c r="CT858" s="32"/>
      <c r="CU858" s="32"/>
      <c r="CV858" s="32"/>
      <c r="CW858" s="32"/>
      <c r="CX858" s="32"/>
      <c r="CY858" s="32"/>
      <c r="CZ858" s="32"/>
      <c r="DA858" s="32"/>
      <c r="DB858" s="32"/>
      <c r="DC858" s="32"/>
      <c r="DD858" s="32"/>
      <c r="DE858" s="32"/>
      <c r="DF858" s="32"/>
      <c r="DG858" s="32"/>
      <c r="DH858" s="32"/>
      <c r="DI858" s="32"/>
      <c r="DJ858" s="32"/>
      <c r="DK858" s="32"/>
      <c r="DL858" s="32"/>
      <c r="DM858" s="32"/>
      <c r="DN858" s="32"/>
      <c r="DO858" s="32"/>
      <c r="DP858" s="32"/>
      <c r="DQ858" s="32"/>
      <c r="DR858" s="32"/>
      <c r="DS858" s="32"/>
      <c r="DT858" s="32"/>
      <c r="DU858" s="32"/>
      <c r="DV858" s="32"/>
      <c r="DW858" s="32"/>
      <c r="DX858" s="32"/>
      <c r="DY858" s="32"/>
      <c r="DZ858" s="32"/>
      <c r="EA858" s="32"/>
      <c r="EB858" s="32"/>
      <c r="EC858" s="31"/>
    </row>
    <row r="859"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  <c r="CF859" s="31"/>
      <c r="CG859" s="32"/>
      <c r="CH859" s="31"/>
      <c r="CI859" s="32"/>
      <c r="CJ859" s="31"/>
      <c r="CK859" s="32"/>
      <c r="CL859" s="31"/>
      <c r="CM859" s="32"/>
      <c r="CN859" s="31"/>
      <c r="CO859" s="32"/>
      <c r="CP859" s="32"/>
      <c r="CQ859" s="32"/>
      <c r="CR859" s="32"/>
      <c r="CS859" s="32"/>
      <c r="CT859" s="32"/>
      <c r="CU859" s="32"/>
      <c r="CV859" s="32"/>
      <c r="CW859" s="32"/>
      <c r="CX859" s="32"/>
      <c r="CY859" s="32"/>
      <c r="CZ859" s="32"/>
      <c r="DA859" s="32"/>
      <c r="DB859" s="32"/>
      <c r="DC859" s="32"/>
      <c r="DD859" s="32"/>
      <c r="DE859" s="32"/>
      <c r="DF859" s="32"/>
      <c r="DG859" s="32"/>
      <c r="DH859" s="32"/>
      <c r="DI859" s="32"/>
      <c r="DJ859" s="32"/>
      <c r="DK859" s="32"/>
      <c r="DL859" s="32"/>
      <c r="DM859" s="32"/>
      <c r="DN859" s="32"/>
      <c r="DO859" s="32"/>
      <c r="DP859" s="32"/>
      <c r="DQ859" s="32"/>
      <c r="DR859" s="32"/>
      <c r="DS859" s="32"/>
      <c r="DT859" s="32"/>
      <c r="DU859" s="32"/>
      <c r="DV859" s="32"/>
      <c r="DW859" s="32"/>
      <c r="DX859" s="32"/>
      <c r="DY859" s="32"/>
      <c r="DZ859" s="32"/>
      <c r="EA859" s="32"/>
      <c r="EB859" s="32"/>
      <c r="EC859" s="31"/>
    </row>
    <row r="860"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  <c r="CC860" s="31"/>
      <c r="CD860" s="31"/>
      <c r="CE860" s="31"/>
      <c r="CF860" s="31"/>
      <c r="CG860" s="32"/>
      <c r="CH860" s="31"/>
      <c r="CI860" s="32"/>
      <c r="CJ860" s="31"/>
      <c r="CK860" s="32"/>
      <c r="CL860" s="31"/>
      <c r="CM860" s="32"/>
      <c r="CN860" s="31"/>
      <c r="CO860" s="32"/>
      <c r="CP860" s="32"/>
      <c r="CQ860" s="32"/>
      <c r="CR860" s="32"/>
      <c r="CS860" s="32"/>
      <c r="CT860" s="32"/>
      <c r="CU860" s="32"/>
      <c r="CV860" s="32"/>
      <c r="CW860" s="32"/>
      <c r="CX860" s="32"/>
      <c r="CY860" s="32"/>
      <c r="CZ860" s="32"/>
      <c r="DA860" s="32"/>
      <c r="DB860" s="32"/>
      <c r="DC860" s="32"/>
      <c r="DD860" s="32"/>
      <c r="DE860" s="32"/>
      <c r="DF860" s="32"/>
      <c r="DG860" s="32"/>
      <c r="DH860" s="32"/>
      <c r="DI860" s="32"/>
      <c r="DJ860" s="32"/>
      <c r="DK860" s="32"/>
      <c r="DL860" s="32"/>
      <c r="DM860" s="32"/>
      <c r="DN860" s="32"/>
      <c r="DO860" s="32"/>
      <c r="DP860" s="32"/>
      <c r="DQ860" s="32"/>
      <c r="DR860" s="32"/>
      <c r="DS860" s="32"/>
      <c r="DT860" s="32"/>
      <c r="DU860" s="32"/>
      <c r="DV860" s="32"/>
      <c r="DW860" s="32"/>
      <c r="DX860" s="32"/>
      <c r="DY860" s="32"/>
      <c r="DZ860" s="32"/>
      <c r="EA860" s="32"/>
      <c r="EB860" s="32"/>
      <c r="EC860" s="31"/>
    </row>
    <row r="861"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  <c r="CF861" s="31"/>
      <c r="CG861" s="32"/>
      <c r="CH861" s="31"/>
      <c r="CI861" s="32"/>
      <c r="CJ861" s="31"/>
      <c r="CK861" s="32"/>
      <c r="CL861" s="31"/>
      <c r="CM861" s="32"/>
      <c r="CN861" s="31"/>
      <c r="CO861" s="32"/>
      <c r="CP861" s="32"/>
      <c r="CQ861" s="32"/>
      <c r="CR861" s="32"/>
      <c r="CS861" s="32"/>
      <c r="CT861" s="32"/>
      <c r="CU861" s="32"/>
      <c r="CV861" s="32"/>
      <c r="CW861" s="32"/>
      <c r="CX861" s="32"/>
      <c r="CY861" s="32"/>
      <c r="CZ861" s="32"/>
      <c r="DA861" s="32"/>
      <c r="DB861" s="32"/>
      <c r="DC861" s="32"/>
      <c r="DD861" s="32"/>
      <c r="DE861" s="32"/>
      <c r="DF861" s="32"/>
      <c r="DG861" s="32"/>
      <c r="DH861" s="32"/>
      <c r="DI861" s="32"/>
      <c r="DJ861" s="32"/>
      <c r="DK861" s="32"/>
      <c r="DL861" s="32"/>
      <c r="DM861" s="32"/>
      <c r="DN861" s="32"/>
      <c r="DO861" s="32"/>
      <c r="DP861" s="32"/>
      <c r="DQ861" s="32"/>
      <c r="DR861" s="32"/>
      <c r="DS861" s="32"/>
      <c r="DT861" s="32"/>
      <c r="DU861" s="32"/>
      <c r="DV861" s="32"/>
      <c r="DW861" s="32"/>
      <c r="DX861" s="32"/>
      <c r="DY861" s="32"/>
      <c r="DZ861" s="32"/>
      <c r="EA861" s="32"/>
      <c r="EB861" s="32"/>
      <c r="EC861" s="31"/>
    </row>
    <row r="862"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  <c r="CC862" s="31"/>
      <c r="CD862" s="31"/>
      <c r="CE862" s="31"/>
      <c r="CF862" s="31"/>
      <c r="CG862" s="32"/>
      <c r="CH862" s="31"/>
      <c r="CI862" s="32"/>
      <c r="CJ862" s="31"/>
      <c r="CK862" s="32"/>
      <c r="CL862" s="31"/>
      <c r="CM862" s="32"/>
      <c r="CN862" s="31"/>
      <c r="CO862" s="32"/>
      <c r="CP862" s="32"/>
      <c r="CQ862" s="32"/>
      <c r="CR862" s="32"/>
      <c r="CS862" s="32"/>
      <c r="CT862" s="32"/>
      <c r="CU862" s="32"/>
      <c r="CV862" s="32"/>
      <c r="CW862" s="32"/>
      <c r="CX862" s="32"/>
      <c r="CY862" s="32"/>
      <c r="CZ862" s="32"/>
      <c r="DA862" s="32"/>
      <c r="DB862" s="32"/>
      <c r="DC862" s="32"/>
      <c r="DD862" s="32"/>
      <c r="DE862" s="32"/>
      <c r="DF862" s="32"/>
      <c r="DG862" s="32"/>
      <c r="DH862" s="32"/>
      <c r="DI862" s="32"/>
      <c r="DJ862" s="32"/>
      <c r="DK862" s="32"/>
      <c r="DL862" s="32"/>
      <c r="DM862" s="32"/>
      <c r="DN862" s="32"/>
      <c r="DO862" s="32"/>
      <c r="DP862" s="32"/>
      <c r="DQ862" s="32"/>
      <c r="DR862" s="32"/>
      <c r="DS862" s="32"/>
      <c r="DT862" s="32"/>
      <c r="DU862" s="32"/>
      <c r="DV862" s="32"/>
      <c r="DW862" s="32"/>
      <c r="DX862" s="32"/>
      <c r="DY862" s="32"/>
      <c r="DZ862" s="32"/>
      <c r="EA862" s="32"/>
      <c r="EB862" s="32"/>
      <c r="EC862" s="31"/>
    </row>
    <row r="863"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  <c r="CF863" s="31"/>
      <c r="CG863" s="32"/>
      <c r="CH863" s="31"/>
      <c r="CI863" s="32"/>
      <c r="CJ863" s="31"/>
      <c r="CK863" s="32"/>
      <c r="CL863" s="31"/>
      <c r="CM863" s="32"/>
      <c r="CN863" s="31"/>
      <c r="CO863" s="32"/>
      <c r="CP863" s="32"/>
      <c r="CQ863" s="32"/>
      <c r="CR863" s="32"/>
      <c r="CS863" s="32"/>
      <c r="CT863" s="32"/>
      <c r="CU863" s="32"/>
      <c r="CV863" s="32"/>
      <c r="CW863" s="32"/>
      <c r="CX863" s="32"/>
      <c r="CY863" s="32"/>
      <c r="CZ863" s="32"/>
      <c r="DA863" s="32"/>
      <c r="DB863" s="32"/>
      <c r="DC863" s="32"/>
      <c r="DD863" s="32"/>
      <c r="DE863" s="32"/>
      <c r="DF863" s="32"/>
      <c r="DG863" s="32"/>
      <c r="DH863" s="32"/>
      <c r="DI863" s="32"/>
      <c r="DJ863" s="32"/>
      <c r="DK863" s="32"/>
      <c r="DL863" s="32"/>
      <c r="DM863" s="32"/>
      <c r="DN863" s="32"/>
      <c r="DO863" s="32"/>
      <c r="DP863" s="32"/>
      <c r="DQ863" s="32"/>
      <c r="DR863" s="32"/>
      <c r="DS863" s="32"/>
      <c r="DT863" s="32"/>
      <c r="DU863" s="32"/>
      <c r="DV863" s="32"/>
      <c r="DW863" s="32"/>
      <c r="DX863" s="32"/>
      <c r="DY863" s="32"/>
      <c r="DZ863" s="32"/>
      <c r="EA863" s="32"/>
      <c r="EB863" s="32"/>
      <c r="EC863" s="31"/>
    </row>
    <row r="864"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  <c r="CC864" s="31"/>
      <c r="CD864" s="31"/>
      <c r="CE864" s="31"/>
      <c r="CF864" s="31"/>
      <c r="CG864" s="32"/>
      <c r="CH864" s="31"/>
      <c r="CI864" s="32"/>
      <c r="CJ864" s="31"/>
      <c r="CK864" s="32"/>
      <c r="CL864" s="31"/>
      <c r="CM864" s="32"/>
      <c r="CN864" s="31"/>
      <c r="CO864" s="32"/>
      <c r="CP864" s="32"/>
      <c r="CQ864" s="32"/>
      <c r="CR864" s="32"/>
      <c r="CS864" s="32"/>
      <c r="CT864" s="32"/>
      <c r="CU864" s="32"/>
      <c r="CV864" s="32"/>
      <c r="CW864" s="32"/>
      <c r="CX864" s="32"/>
      <c r="CY864" s="32"/>
      <c r="CZ864" s="32"/>
      <c r="DA864" s="32"/>
      <c r="DB864" s="32"/>
      <c r="DC864" s="32"/>
      <c r="DD864" s="32"/>
      <c r="DE864" s="32"/>
      <c r="DF864" s="32"/>
      <c r="DG864" s="32"/>
      <c r="DH864" s="32"/>
      <c r="DI864" s="32"/>
      <c r="DJ864" s="32"/>
      <c r="DK864" s="32"/>
      <c r="DL864" s="32"/>
      <c r="DM864" s="32"/>
      <c r="DN864" s="32"/>
      <c r="DO864" s="32"/>
      <c r="DP864" s="32"/>
      <c r="DQ864" s="32"/>
      <c r="DR864" s="32"/>
      <c r="DS864" s="32"/>
      <c r="DT864" s="32"/>
      <c r="DU864" s="32"/>
      <c r="DV864" s="32"/>
      <c r="DW864" s="32"/>
      <c r="DX864" s="32"/>
      <c r="DY864" s="32"/>
      <c r="DZ864" s="32"/>
      <c r="EA864" s="32"/>
      <c r="EB864" s="32"/>
      <c r="EC864" s="31"/>
    </row>
    <row r="865"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  <c r="CC865" s="31"/>
      <c r="CD865" s="31"/>
      <c r="CE865" s="31"/>
      <c r="CF865" s="31"/>
      <c r="CG865" s="32"/>
      <c r="CH865" s="31"/>
      <c r="CI865" s="32"/>
      <c r="CJ865" s="31"/>
      <c r="CK865" s="32"/>
      <c r="CL865" s="31"/>
      <c r="CM865" s="32"/>
      <c r="CN865" s="31"/>
      <c r="CO865" s="32"/>
      <c r="CP865" s="32"/>
      <c r="CQ865" s="32"/>
      <c r="CR865" s="32"/>
      <c r="CS865" s="32"/>
      <c r="CT865" s="32"/>
      <c r="CU865" s="32"/>
      <c r="CV865" s="32"/>
      <c r="CW865" s="32"/>
      <c r="CX865" s="32"/>
      <c r="CY865" s="32"/>
      <c r="CZ865" s="32"/>
      <c r="DA865" s="32"/>
      <c r="DB865" s="32"/>
      <c r="DC865" s="32"/>
      <c r="DD865" s="32"/>
      <c r="DE865" s="32"/>
      <c r="DF865" s="32"/>
      <c r="DG865" s="32"/>
      <c r="DH865" s="32"/>
      <c r="DI865" s="32"/>
      <c r="DJ865" s="32"/>
      <c r="DK865" s="32"/>
      <c r="DL865" s="32"/>
      <c r="DM865" s="32"/>
      <c r="DN865" s="32"/>
      <c r="DO865" s="32"/>
      <c r="DP865" s="32"/>
      <c r="DQ865" s="32"/>
      <c r="DR865" s="32"/>
      <c r="DS865" s="32"/>
      <c r="DT865" s="32"/>
      <c r="DU865" s="32"/>
      <c r="DV865" s="32"/>
      <c r="DW865" s="32"/>
      <c r="DX865" s="32"/>
      <c r="DY865" s="32"/>
      <c r="DZ865" s="32"/>
      <c r="EA865" s="32"/>
      <c r="EB865" s="32"/>
      <c r="EC865" s="31"/>
    </row>
    <row r="866"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  <c r="CC866" s="31"/>
      <c r="CD866" s="31"/>
      <c r="CE866" s="31"/>
      <c r="CF866" s="31"/>
      <c r="CG866" s="32"/>
      <c r="CH866" s="31"/>
      <c r="CI866" s="32"/>
      <c r="CJ866" s="31"/>
      <c r="CK866" s="32"/>
      <c r="CL866" s="31"/>
      <c r="CM866" s="32"/>
      <c r="CN866" s="31"/>
      <c r="CO866" s="32"/>
      <c r="CP866" s="32"/>
      <c r="CQ866" s="32"/>
      <c r="CR866" s="32"/>
      <c r="CS866" s="32"/>
      <c r="CT866" s="32"/>
      <c r="CU866" s="32"/>
      <c r="CV866" s="32"/>
      <c r="CW866" s="32"/>
      <c r="CX866" s="32"/>
      <c r="CY866" s="32"/>
      <c r="CZ866" s="32"/>
      <c r="DA866" s="32"/>
      <c r="DB866" s="32"/>
      <c r="DC866" s="32"/>
      <c r="DD866" s="32"/>
      <c r="DE866" s="32"/>
      <c r="DF866" s="32"/>
      <c r="DG866" s="32"/>
      <c r="DH866" s="32"/>
      <c r="DI866" s="32"/>
      <c r="DJ866" s="32"/>
      <c r="DK866" s="32"/>
      <c r="DL866" s="32"/>
      <c r="DM866" s="32"/>
      <c r="DN866" s="32"/>
      <c r="DO866" s="32"/>
      <c r="DP866" s="32"/>
      <c r="DQ866" s="32"/>
      <c r="DR866" s="32"/>
      <c r="DS866" s="32"/>
      <c r="DT866" s="32"/>
      <c r="DU866" s="32"/>
      <c r="DV866" s="32"/>
      <c r="DW866" s="32"/>
      <c r="DX866" s="32"/>
      <c r="DY866" s="32"/>
      <c r="DZ866" s="32"/>
      <c r="EA866" s="32"/>
      <c r="EB866" s="32"/>
      <c r="EC866" s="31"/>
    </row>
    <row r="867"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  <c r="CC867" s="31"/>
      <c r="CD867" s="31"/>
      <c r="CE867" s="31"/>
      <c r="CF867" s="31"/>
      <c r="CG867" s="32"/>
      <c r="CH867" s="31"/>
      <c r="CI867" s="32"/>
      <c r="CJ867" s="31"/>
      <c r="CK867" s="32"/>
      <c r="CL867" s="31"/>
      <c r="CM867" s="32"/>
      <c r="CN867" s="31"/>
      <c r="CO867" s="32"/>
      <c r="CP867" s="32"/>
      <c r="CQ867" s="32"/>
      <c r="CR867" s="32"/>
      <c r="CS867" s="32"/>
      <c r="CT867" s="32"/>
      <c r="CU867" s="32"/>
      <c r="CV867" s="32"/>
      <c r="CW867" s="32"/>
      <c r="CX867" s="32"/>
      <c r="CY867" s="32"/>
      <c r="CZ867" s="32"/>
      <c r="DA867" s="32"/>
      <c r="DB867" s="32"/>
      <c r="DC867" s="32"/>
      <c r="DD867" s="32"/>
      <c r="DE867" s="32"/>
      <c r="DF867" s="32"/>
      <c r="DG867" s="32"/>
      <c r="DH867" s="32"/>
      <c r="DI867" s="32"/>
      <c r="DJ867" s="32"/>
      <c r="DK867" s="32"/>
      <c r="DL867" s="32"/>
      <c r="DM867" s="32"/>
      <c r="DN867" s="32"/>
      <c r="DO867" s="32"/>
      <c r="DP867" s="32"/>
      <c r="DQ867" s="32"/>
      <c r="DR867" s="32"/>
      <c r="DS867" s="32"/>
      <c r="DT867" s="32"/>
      <c r="DU867" s="32"/>
      <c r="DV867" s="32"/>
      <c r="DW867" s="32"/>
      <c r="DX867" s="32"/>
      <c r="DY867" s="32"/>
      <c r="DZ867" s="32"/>
      <c r="EA867" s="32"/>
      <c r="EB867" s="32"/>
      <c r="EC867" s="31"/>
    </row>
    <row r="868"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  <c r="CC868" s="31"/>
      <c r="CD868" s="31"/>
      <c r="CE868" s="31"/>
      <c r="CF868" s="31"/>
      <c r="CG868" s="32"/>
      <c r="CH868" s="31"/>
      <c r="CI868" s="32"/>
      <c r="CJ868" s="31"/>
      <c r="CK868" s="32"/>
      <c r="CL868" s="31"/>
      <c r="CM868" s="32"/>
      <c r="CN868" s="31"/>
      <c r="CO868" s="32"/>
      <c r="CP868" s="32"/>
      <c r="CQ868" s="32"/>
      <c r="CR868" s="32"/>
      <c r="CS868" s="32"/>
      <c r="CT868" s="32"/>
      <c r="CU868" s="32"/>
      <c r="CV868" s="32"/>
      <c r="CW868" s="32"/>
      <c r="CX868" s="32"/>
      <c r="CY868" s="32"/>
      <c r="CZ868" s="32"/>
      <c r="DA868" s="32"/>
      <c r="DB868" s="32"/>
      <c r="DC868" s="32"/>
      <c r="DD868" s="32"/>
      <c r="DE868" s="32"/>
      <c r="DF868" s="32"/>
      <c r="DG868" s="32"/>
      <c r="DH868" s="32"/>
      <c r="DI868" s="32"/>
      <c r="DJ868" s="32"/>
      <c r="DK868" s="32"/>
      <c r="DL868" s="32"/>
      <c r="DM868" s="32"/>
      <c r="DN868" s="32"/>
      <c r="DO868" s="32"/>
      <c r="DP868" s="32"/>
      <c r="DQ868" s="32"/>
      <c r="DR868" s="32"/>
      <c r="DS868" s="32"/>
      <c r="DT868" s="32"/>
      <c r="DU868" s="32"/>
      <c r="DV868" s="32"/>
      <c r="DW868" s="32"/>
      <c r="DX868" s="32"/>
      <c r="DY868" s="32"/>
      <c r="DZ868" s="32"/>
      <c r="EA868" s="32"/>
      <c r="EB868" s="32"/>
      <c r="EC868" s="31"/>
    </row>
    <row r="869"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  <c r="CC869" s="31"/>
      <c r="CD869" s="31"/>
      <c r="CE869" s="31"/>
      <c r="CF869" s="31"/>
      <c r="CG869" s="32"/>
      <c r="CH869" s="31"/>
      <c r="CI869" s="32"/>
      <c r="CJ869" s="31"/>
      <c r="CK869" s="32"/>
      <c r="CL869" s="31"/>
      <c r="CM869" s="32"/>
      <c r="CN869" s="31"/>
      <c r="CO869" s="32"/>
      <c r="CP869" s="32"/>
      <c r="CQ869" s="32"/>
      <c r="CR869" s="32"/>
      <c r="CS869" s="32"/>
      <c r="CT869" s="32"/>
      <c r="CU869" s="32"/>
      <c r="CV869" s="32"/>
      <c r="CW869" s="32"/>
      <c r="CX869" s="32"/>
      <c r="CY869" s="32"/>
      <c r="CZ869" s="32"/>
      <c r="DA869" s="32"/>
      <c r="DB869" s="32"/>
      <c r="DC869" s="32"/>
      <c r="DD869" s="32"/>
      <c r="DE869" s="32"/>
      <c r="DF869" s="32"/>
      <c r="DG869" s="32"/>
      <c r="DH869" s="32"/>
      <c r="DI869" s="32"/>
      <c r="DJ869" s="32"/>
      <c r="DK869" s="32"/>
      <c r="DL869" s="32"/>
      <c r="DM869" s="32"/>
      <c r="DN869" s="32"/>
      <c r="DO869" s="32"/>
      <c r="DP869" s="32"/>
      <c r="DQ869" s="32"/>
      <c r="DR869" s="32"/>
      <c r="DS869" s="32"/>
      <c r="DT869" s="32"/>
      <c r="DU869" s="32"/>
      <c r="DV869" s="32"/>
      <c r="DW869" s="32"/>
      <c r="DX869" s="32"/>
      <c r="DY869" s="32"/>
      <c r="DZ869" s="32"/>
      <c r="EA869" s="32"/>
      <c r="EB869" s="32"/>
      <c r="EC869" s="31"/>
    </row>
    <row r="870"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  <c r="CF870" s="31"/>
      <c r="CG870" s="32"/>
      <c r="CH870" s="31"/>
      <c r="CI870" s="32"/>
      <c r="CJ870" s="31"/>
      <c r="CK870" s="32"/>
      <c r="CL870" s="31"/>
      <c r="CM870" s="32"/>
      <c r="CN870" s="31"/>
      <c r="CO870" s="32"/>
      <c r="CP870" s="32"/>
      <c r="CQ870" s="32"/>
      <c r="CR870" s="32"/>
      <c r="CS870" s="32"/>
      <c r="CT870" s="32"/>
      <c r="CU870" s="32"/>
      <c r="CV870" s="32"/>
      <c r="CW870" s="32"/>
      <c r="CX870" s="32"/>
      <c r="CY870" s="32"/>
      <c r="CZ870" s="32"/>
      <c r="DA870" s="32"/>
      <c r="DB870" s="32"/>
      <c r="DC870" s="32"/>
      <c r="DD870" s="32"/>
      <c r="DE870" s="32"/>
      <c r="DF870" s="32"/>
      <c r="DG870" s="32"/>
      <c r="DH870" s="32"/>
      <c r="DI870" s="32"/>
      <c r="DJ870" s="32"/>
      <c r="DK870" s="32"/>
      <c r="DL870" s="32"/>
      <c r="DM870" s="32"/>
      <c r="DN870" s="32"/>
      <c r="DO870" s="32"/>
      <c r="DP870" s="32"/>
      <c r="DQ870" s="32"/>
      <c r="DR870" s="32"/>
      <c r="DS870" s="32"/>
      <c r="DT870" s="32"/>
      <c r="DU870" s="32"/>
      <c r="DV870" s="32"/>
      <c r="DW870" s="32"/>
      <c r="DX870" s="32"/>
      <c r="DY870" s="32"/>
      <c r="DZ870" s="32"/>
      <c r="EA870" s="32"/>
      <c r="EB870" s="32"/>
      <c r="EC870" s="31"/>
    </row>
    <row r="871"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  <c r="CC871" s="31"/>
      <c r="CD871" s="31"/>
      <c r="CE871" s="31"/>
      <c r="CF871" s="31"/>
      <c r="CG871" s="32"/>
      <c r="CH871" s="31"/>
      <c r="CI871" s="32"/>
      <c r="CJ871" s="31"/>
      <c r="CK871" s="32"/>
      <c r="CL871" s="31"/>
      <c r="CM871" s="32"/>
      <c r="CN871" s="31"/>
      <c r="CO871" s="32"/>
      <c r="CP871" s="32"/>
      <c r="CQ871" s="32"/>
      <c r="CR871" s="32"/>
      <c r="CS871" s="32"/>
      <c r="CT871" s="32"/>
      <c r="CU871" s="32"/>
      <c r="CV871" s="32"/>
      <c r="CW871" s="32"/>
      <c r="CX871" s="32"/>
      <c r="CY871" s="32"/>
      <c r="CZ871" s="32"/>
      <c r="DA871" s="32"/>
      <c r="DB871" s="32"/>
      <c r="DC871" s="32"/>
      <c r="DD871" s="32"/>
      <c r="DE871" s="32"/>
      <c r="DF871" s="32"/>
      <c r="DG871" s="32"/>
      <c r="DH871" s="32"/>
      <c r="DI871" s="32"/>
      <c r="DJ871" s="32"/>
      <c r="DK871" s="32"/>
      <c r="DL871" s="32"/>
      <c r="DM871" s="32"/>
      <c r="DN871" s="32"/>
      <c r="DO871" s="32"/>
      <c r="DP871" s="32"/>
      <c r="DQ871" s="32"/>
      <c r="DR871" s="32"/>
      <c r="DS871" s="32"/>
      <c r="DT871" s="32"/>
      <c r="DU871" s="32"/>
      <c r="DV871" s="32"/>
      <c r="DW871" s="32"/>
      <c r="DX871" s="32"/>
      <c r="DY871" s="32"/>
      <c r="DZ871" s="32"/>
      <c r="EA871" s="32"/>
      <c r="EB871" s="32"/>
      <c r="EC871" s="31"/>
    </row>
    <row r="872"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  <c r="CF872" s="31"/>
      <c r="CG872" s="32"/>
      <c r="CH872" s="31"/>
      <c r="CI872" s="32"/>
      <c r="CJ872" s="31"/>
      <c r="CK872" s="32"/>
      <c r="CL872" s="31"/>
      <c r="CM872" s="32"/>
      <c r="CN872" s="31"/>
      <c r="CO872" s="32"/>
      <c r="CP872" s="32"/>
      <c r="CQ872" s="32"/>
      <c r="CR872" s="32"/>
      <c r="CS872" s="32"/>
      <c r="CT872" s="32"/>
      <c r="CU872" s="32"/>
      <c r="CV872" s="32"/>
      <c r="CW872" s="32"/>
      <c r="CX872" s="32"/>
      <c r="CY872" s="32"/>
      <c r="CZ872" s="32"/>
      <c r="DA872" s="32"/>
      <c r="DB872" s="32"/>
      <c r="DC872" s="32"/>
      <c r="DD872" s="32"/>
      <c r="DE872" s="32"/>
      <c r="DF872" s="32"/>
      <c r="DG872" s="32"/>
      <c r="DH872" s="32"/>
      <c r="DI872" s="32"/>
      <c r="DJ872" s="32"/>
      <c r="DK872" s="32"/>
      <c r="DL872" s="32"/>
      <c r="DM872" s="32"/>
      <c r="DN872" s="32"/>
      <c r="DO872" s="32"/>
      <c r="DP872" s="32"/>
      <c r="DQ872" s="32"/>
      <c r="DR872" s="32"/>
      <c r="DS872" s="32"/>
      <c r="DT872" s="32"/>
      <c r="DU872" s="32"/>
      <c r="DV872" s="32"/>
      <c r="DW872" s="32"/>
      <c r="DX872" s="32"/>
      <c r="DY872" s="32"/>
      <c r="DZ872" s="32"/>
      <c r="EA872" s="32"/>
      <c r="EB872" s="32"/>
      <c r="EC872" s="31"/>
    </row>
    <row r="873"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  <c r="CC873" s="31"/>
      <c r="CD873" s="31"/>
      <c r="CE873" s="31"/>
      <c r="CF873" s="31"/>
      <c r="CG873" s="32"/>
      <c r="CH873" s="31"/>
      <c r="CI873" s="32"/>
      <c r="CJ873" s="31"/>
      <c r="CK873" s="32"/>
      <c r="CL873" s="31"/>
      <c r="CM873" s="32"/>
      <c r="CN873" s="31"/>
      <c r="CO873" s="32"/>
      <c r="CP873" s="32"/>
      <c r="CQ873" s="32"/>
      <c r="CR873" s="32"/>
      <c r="CS873" s="32"/>
      <c r="CT873" s="32"/>
      <c r="CU873" s="32"/>
      <c r="CV873" s="32"/>
      <c r="CW873" s="32"/>
      <c r="CX873" s="32"/>
      <c r="CY873" s="32"/>
      <c r="CZ873" s="32"/>
      <c r="DA873" s="32"/>
      <c r="DB873" s="32"/>
      <c r="DC873" s="32"/>
      <c r="DD873" s="32"/>
      <c r="DE873" s="32"/>
      <c r="DF873" s="32"/>
      <c r="DG873" s="32"/>
      <c r="DH873" s="32"/>
      <c r="DI873" s="32"/>
      <c r="DJ873" s="32"/>
      <c r="DK873" s="32"/>
      <c r="DL873" s="32"/>
      <c r="DM873" s="32"/>
      <c r="DN873" s="32"/>
      <c r="DO873" s="32"/>
      <c r="DP873" s="32"/>
      <c r="DQ873" s="32"/>
      <c r="DR873" s="32"/>
      <c r="DS873" s="32"/>
      <c r="DT873" s="32"/>
      <c r="DU873" s="32"/>
      <c r="DV873" s="32"/>
      <c r="DW873" s="32"/>
      <c r="DX873" s="32"/>
      <c r="DY873" s="32"/>
      <c r="DZ873" s="32"/>
      <c r="EA873" s="32"/>
      <c r="EB873" s="32"/>
      <c r="EC873" s="31"/>
    </row>
    <row r="874"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  <c r="CF874" s="31"/>
      <c r="CG874" s="32"/>
      <c r="CH874" s="31"/>
      <c r="CI874" s="32"/>
      <c r="CJ874" s="31"/>
      <c r="CK874" s="32"/>
      <c r="CL874" s="31"/>
      <c r="CM874" s="32"/>
      <c r="CN874" s="31"/>
      <c r="CO874" s="32"/>
      <c r="CP874" s="32"/>
      <c r="CQ874" s="32"/>
      <c r="CR874" s="32"/>
      <c r="CS874" s="32"/>
      <c r="CT874" s="32"/>
      <c r="CU874" s="32"/>
      <c r="CV874" s="32"/>
      <c r="CW874" s="32"/>
      <c r="CX874" s="32"/>
      <c r="CY874" s="32"/>
      <c r="CZ874" s="32"/>
      <c r="DA874" s="32"/>
      <c r="DB874" s="32"/>
      <c r="DC874" s="32"/>
      <c r="DD874" s="32"/>
      <c r="DE874" s="32"/>
      <c r="DF874" s="32"/>
      <c r="DG874" s="32"/>
      <c r="DH874" s="32"/>
      <c r="DI874" s="32"/>
      <c r="DJ874" s="32"/>
      <c r="DK874" s="32"/>
      <c r="DL874" s="32"/>
      <c r="DM874" s="32"/>
      <c r="DN874" s="32"/>
      <c r="DO874" s="32"/>
      <c r="DP874" s="32"/>
      <c r="DQ874" s="32"/>
      <c r="DR874" s="32"/>
      <c r="DS874" s="32"/>
      <c r="DT874" s="32"/>
      <c r="DU874" s="32"/>
      <c r="DV874" s="32"/>
      <c r="DW874" s="32"/>
      <c r="DX874" s="32"/>
      <c r="DY874" s="32"/>
      <c r="DZ874" s="32"/>
      <c r="EA874" s="32"/>
      <c r="EB874" s="32"/>
      <c r="EC874" s="31"/>
    </row>
    <row r="875"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  <c r="CC875" s="31"/>
      <c r="CD875" s="31"/>
      <c r="CE875" s="31"/>
      <c r="CF875" s="31"/>
      <c r="CG875" s="32"/>
      <c r="CH875" s="31"/>
      <c r="CI875" s="32"/>
      <c r="CJ875" s="31"/>
      <c r="CK875" s="32"/>
      <c r="CL875" s="31"/>
      <c r="CM875" s="32"/>
      <c r="CN875" s="31"/>
      <c r="CO875" s="32"/>
      <c r="CP875" s="32"/>
      <c r="CQ875" s="32"/>
      <c r="CR875" s="32"/>
      <c r="CS875" s="32"/>
      <c r="CT875" s="32"/>
      <c r="CU875" s="32"/>
      <c r="CV875" s="32"/>
      <c r="CW875" s="32"/>
      <c r="CX875" s="32"/>
      <c r="CY875" s="32"/>
      <c r="CZ875" s="32"/>
      <c r="DA875" s="32"/>
      <c r="DB875" s="32"/>
      <c r="DC875" s="32"/>
      <c r="DD875" s="32"/>
      <c r="DE875" s="32"/>
      <c r="DF875" s="32"/>
      <c r="DG875" s="32"/>
      <c r="DH875" s="32"/>
      <c r="DI875" s="32"/>
      <c r="DJ875" s="32"/>
      <c r="DK875" s="32"/>
      <c r="DL875" s="32"/>
      <c r="DM875" s="32"/>
      <c r="DN875" s="32"/>
      <c r="DO875" s="32"/>
      <c r="DP875" s="32"/>
      <c r="DQ875" s="32"/>
      <c r="DR875" s="32"/>
      <c r="DS875" s="32"/>
      <c r="DT875" s="32"/>
      <c r="DU875" s="32"/>
      <c r="DV875" s="32"/>
      <c r="DW875" s="32"/>
      <c r="DX875" s="32"/>
      <c r="DY875" s="32"/>
      <c r="DZ875" s="32"/>
      <c r="EA875" s="32"/>
      <c r="EB875" s="32"/>
      <c r="EC875" s="31"/>
    </row>
    <row r="876"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  <c r="CF876" s="31"/>
      <c r="CG876" s="32"/>
      <c r="CH876" s="31"/>
      <c r="CI876" s="32"/>
      <c r="CJ876" s="31"/>
      <c r="CK876" s="32"/>
      <c r="CL876" s="31"/>
      <c r="CM876" s="32"/>
      <c r="CN876" s="31"/>
      <c r="CO876" s="32"/>
      <c r="CP876" s="32"/>
      <c r="CQ876" s="32"/>
      <c r="CR876" s="32"/>
      <c r="CS876" s="32"/>
      <c r="CT876" s="32"/>
      <c r="CU876" s="32"/>
      <c r="CV876" s="32"/>
      <c r="CW876" s="32"/>
      <c r="CX876" s="32"/>
      <c r="CY876" s="32"/>
      <c r="CZ876" s="32"/>
      <c r="DA876" s="32"/>
      <c r="DB876" s="32"/>
      <c r="DC876" s="32"/>
      <c r="DD876" s="32"/>
      <c r="DE876" s="32"/>
      <c r="DF876" s="32"/>
      <c r="DG876" s="32"/>
      <c r="DH876" s="32"/>
      <c r="DI876" s="32"/>
      <c r="DJ876" s="32"/>
      <c r="DK876" s="32"/>
      <c r="DL876" s="32"/>
      <c r="DM876" s="32"/>
      <c r="DN876" s="32"/>
      <c r="DO876" s="32"/>
      <c r="DP876" s="32"/>
      <c r="DQ876" s="32"/>
      <c r="DR876" s="32"/>
      <c r="DS876" s="32"/>
      <c r="DT876" s="32"/>
      <c r="DU876" s="32"/>
      <c r="DV876" s="32"/>
      <c r="DW876" s="32"/>
      <c r="DX876" s="32"/>
      <c r="DY876" s="32"/>
      <c r="DZ876" s="32"/>
      <c r="EA876" s="32"/>
      <c r="EB876" s="32"/>
      <c r="EC876" s="31"/>
    </row>
    <row r="877"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  <c r="CC877" s="31"/>
      <c r="CD877" s="31"/>
      <c r="CE877" s="31"/>
      <c r="CF877" s="31"/>
      <c r="CG877" s="32"/>
      <c r="CH877" s="31"/>
      <c r="CI877" s="32"/>
      <c r="CJ877" s="31"/>
      <c r="CK877" s="32"/>
      <c r="CL877" s="31"/>
      <c r="CM877" s="32"/>
      <c r="CN877" s="31"/>
      <c r="CO877" s="32"/>
      <c r="CP877" s="32"/>
      <c r="CQ877" s="32"/>
      <c r="CR877" s="32"/>
      <c r="CS877" s="32"/>
      <c r="CT877" s="32"/>
      <c r="CU877" s="32"/>
      <c r="CV877" s="32"/>
      <c r="CW877" s="32"/>
      <c r="CX877" s="32"/>
      <c r="CY877" s="32"/>
      <c r="CZ877" s="32"/>
      <c r="DA877" s="32"/>
      <c r="DB877" s="32"/>
      <c r="DC877" s="32"/>
      <c r="DD877" s="32"/>
      <c r="DE877" s="32"/>
      <c r="DF877" s="32"/>
      <c r="DG877" s="32"/>
      <c r="DH877" s="32"/>
      <c r="DI877" s="32"/>
      <c r="DJ877" s="32"/>
      <c r="DK877" s="32"/>
      <c r="DL877" s="32"/>
      <c r="DM877" s="32"/>
      <c r="DN877" s="32"/>
      <c r="DO877" s="32"/>
      <c r="DP877" s="32"/>
      <c r="DQ877" s="32"/>
      <c r="DR877" s="32"/>
      <c r="DS877" s="32"/>
      <c r="DT877" s="32"/>
      <c r="DU877" s="32"/>
      <c r="DV877" s="32"/>
      <c r="DW877" s="32"/>
      <c r="DX877" s="32"/>
      <c r="DY877" s="32"/>
      <c r="DZ877" s="32"/>
      <c r="EA877" s="32"/>
      <c r="EB877" s="32"/>
      <c r="EC877" s="31"/>
    </row>
    <row r="878"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  <c r="CF878" s="31"/>
      <c r="CG878" s="32"/>
      <c r="CH878" s="31"/>
      <c r="CI878" s="32"/>
      <c r="CJ878" s="31"/>
      <c r="CK878" s="32"/>
      <c r="CL878" s="31"/>
      <c r="CM878" s="32"/>
      <c r="CN878" s="31"/>
      <c r="CO878" s="32"/>
      <c r="CP878" s="32"/>
      <c r="CQ878" s="32"/>
      <c r="CR878" s="32"/>
      <c r="CS878" s="32"/>
      <c r="CT878" s="32"/>
      <c r="CU878" s="32"/>
      <c r="CV878" s="32"/>
      <c r="CW878" s="32"/>
      <c r="CX878" s="32"/>
      <c r="CY878" s="32"/>
      <c r="CZ878" s="32"/>
      <c r="DA878" s="32"/>
      <c r="DB878" s="32"/>
      <c r="DC878" s="32"/>
      <c r="DD878" s="32"/>
      <c r="DE878" s="32"/>
      <c r="DF878" s="32"/>
      <c r="DG878" s="32"/>
      <c r="DH878" s="32"/>
      <c r="DI878" s="32"/>
      <c r="DJ878" s="32"/>
      <c r="DK878" s="32"/>
      <c r="DL878" s="32"/>
      <c r="DM878" s="32"/>
      <c r="DN878" s="32"/>
      <c r="DO878" s="32"/>
      <c r="DP878" s="32"/>
      <c r="DQ878" s="32"/>
      <c r="DR878" s="32"/>
      <c r="DS878" s="32"/>
      <c r="DT878" s="32"/>
      <c r="DU878" s="32"/>
      <c r="DV878" s="32"/>
      <c r="DW878" s="32"/>
      <c r="DX878" s="32"/>
      <c r="DY878" s="32"/>
      <c r="DZ878" s="32"/>
      <c r="EA878" s="32"/>
      <c r="EB878" s="32"/>
      <c r="EC878" s="31"/>
    </row>
    <row r="879"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  <c r="CC879" s="31"/>
      <c r="CD879" s="31"/>
      <c r="CE879" s="31"/>
      <c r="CF879" s="31"/>
      <c r="CG879" s="32"/>
      <c r="CH879" s="31"/>
      <c r="CI879" s="32"/>
      <c r="CJ879" s="31"/>
      <c r="CK879" s="32"/>
      <c r="CL879" s="31"/>
      <c r="CM879" s="32"/>
      <c r="CN879" s="31"/>
      <c r="CO879" s="32"/>
      <c r="CP879" s="32"/>
      <c r="CQ879" s="32"/>
      <c r="CR879" s="32"/>
      <c r="CS879" s="32"/>
      <c r="CT879" s="32"/>
      <c r="CU879" s="32"/>
      <c r="CV879" s="32"/>
      <c r="CW879" s="32"/>
      <c r="CX879" s="32"/>
      <c r="CY879" s="32"/>
      <c r="CZ879" s="32"/>
      <c r="DA879" s="32"/>
      <c r="DB879" s="32"/>
      <c r="DC879" s="32"/>
      <c r="DD879" s="32"/>
      <c r="DE879" s="32"/>
      <c r="DF879" s="32"/>
      <c r="DG879" s="32"/>
      <c r="DH879" s="32"/>
      <c r="DI879" s="32"/>
      <c r="DJ879" s="32"/>
      <c r="DK879" s="32"/>
      <c r="DL879" s="32"/>
      <c r="DM879" s="32"/>
      <c r="DN879" s="32"/>
      <c r="DO879" s="32"/>
      <c r="DP879" s="32"/>
      <c r="DQ879" s="32"/>
      <c r="DR879" s="32"/>
      <c r="DS879" s="32"/>
      <c r="DT879" s="32"/>
      <c r="DU879" s="32"/>
      <c r="DV879" s="32"/>
      <c r="DW879" s="32"/>
      <c r="DX879" s="32"/>
      <c r="DY879" s="32"/>
      <c r="DZ879" s="32"/>
      <c r="EA879" s="32"/>
      <c r="EB879" s="32"/>
      <c r="EC879" s="31"/>
    </row>
    <row r="880"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  <c r="CF880" s="31"/>
      <c r="CG880" s="32"/>
      <c r="CH880" s="31"/>
      <c r="CI880" s="32"/>
      <c r="CJ880" s="31"/>
      <c r="CK880" s="32"/>
      <c r="CL880" s="31"/>
      <c r="CM880" s="32"/>
      <c r="CN880" s="31"/>
      <c r="CO880" s="32"/>
      <c r="CP880" s="32"/>
      <c r="CQ880" s="32"/>
      <c r="CR880" s="32"/>
      <c r="CS880" s="32"/>
      <c r="CT880" s="32"/>
      <c r="CU880" s="32"/>
      <c r="CV880" s="32"/>
      <c r="CW880" s="32"/>
      <c r="CX880" s="32"/>
      <c r="CY880" s="32"/>
      <c r="CZ880" s="32"/>
      <c r="DA880" s="32"/>
      <c r="DB880" s="32"/>
      <c r="DC880" s="32"/>
      <c r="DD880" s="32"/>
      <c r="DE880" s="32"/>
      <c r="DF880" s="32"/>
      <c r="DG880" s="32"/>
      <c r="DH880" s="32"/>
      <c r="DI880" s="32"/>
      <c r="DJ880" s="32"/>
      <c r="DK880" s="32"/>
      <c r="DL880" s="32"/>
      <c r="DM880" s="32"/>
      <c r="DN880" s="32"/>
      <c r="DO880" s="32"/>
      <c r="DP880" s="32"/>
      <c r="DQ880" s="32"/>
      <c r="DR880" s="32"/>
      <c r="DS880" s="32"/>
      <c r="DT880" s="32"/>
      <c r="DU880" s="32"/>
      <c r="DV880" s="32"/>
      <c r="DW880" s="32"/>
      <c r="DX880" s="32"/>
      <c r="DY880" s="32"/>
      <c r="DZ880" s="32"/>
      <c r="EA880" s="32"/>
      <c r="EB880" s="32"/>
      <c r="EC880" s="31"/>
    </row>
    <row r="881"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  <c r="CC881" s="31"/>
      <c r="CD881" s="31"/>
      <c r="CE881" s="31"/>
      <c r="CF881" s="31"/>
      <c r="CG881" s="32"/>
      <c r="CH881" s="31"/>
      <c r="CI881" s="32"/>
      <c r="CJ881" s="31"/>
      <c r="CK881" s="32"/>
      <c r="CL881" s="31"/>
      <c r="CM881" s="32"/>
      <c r="CN881" s="31"/>
      <c r="CO881" s="32"/>
      <c r="CP881" s="32"/>
      <c r="CQ881" s="32"/>
      <c r="CR881" s="32"/>
      <c r="CS881" s="32"/>
      <c r="CT881" s="32"/>
      <c r="CU881" s="32"/>
      <c r="CV881" s="32"/>
      <c r="CW881" s="32"/>
      <c r="CX881" s="32"/>
      <c r="CY881" s="32"/>
      <c r="CZ881" s="32"/>
      <c r="DA881" s="32"/>
      <c r="DB881" s="32"/>
      <c r="DC881" s="32"/>
      <c r="DD881" s="32"/>
      <c r="DE881" s="32"/>
      <c r="DF881" s="32"/>
      <c r="DG881" s="32"/>
      <c r="DH881" s="32"/>
      <c r="DI881" s="32"/>
      <c r="DJ881" s="32"/>
      <c r="DK881" s="32"/>
      <c r="DL881" s="32"/>
      <c r="DM881" s="32"/>
      <c r="DN881" s="32"/>
      <c r="DO881" s="32"/>
      <c r="DP881" s="32"/>
      <c r="DQ881" s="32"/>
      <c r="DR881" s="32"/>
      <c r="DS881" s="32"/>
      <c r="DT881" s="32"/>
      <c r="DU881" s="32"/>
      <c r="DV881" s="32"/>
      <c r="DW881" s="32"/>
      <c r="DX881" s="32"/>
      <c r="DY881" s="32"/>
      <c r="DZ881" s="32"/>
      <c r="EA881" s="32"/>
      <c r="EB881" s="32"/>
      <c r="EC881" s="31"/>
    </row>
    <row r="882"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  <c r="CF882" s="31"/>
      <c r="CG882" s="32"/>
      <c r="CH882" s="31"/>
      <c r="CI882" s="32"/>
      <c r="CJ882" s="31"/>
      <c r="CK882" s="32"/>
      <c r="CL882" s="31"/>
      <c r="CM882" s="32"/>
      <c r="CN882" s="31"/>
      <c r="CO882" s="32"/>
      <c r="CP882" s="32"/>
      <c r="CQ882" s="32"/>
      <c r="CR882" s="32"/>
      <c r="CS882" s="32"/>
      <c r="CT882" s="32"/>
      <c r="CU882" s="32"/>
      <c r="CV882" s="32"/>
      <c r="CW882" s="32"/>
      <c r="CX882" s="32"/>
      <c r="CY882" s="32"/>
      <c r="CZ882" s="32"/>
      <c r="DA882" s="32"/>
      <c r="DB882" s="32"/>
      <c r="DC882" s="32"/>
      <c r="DD882" s="32"/>
      <c r="DE882" s="32"/>
      <c r="DF882" s="32"/>
      <c r="DG882" s="32"/>
      <c r="DH882" s="32"/>
      <c r="DI882" s="32"/>
      <c r="DJ882" s="32"/>
      <c r="DK882" s="32"/>
      <c r="DL882" s="32"/>
      <c r="DM882" s="32"/>
      <c r="DN882" s="32"/>
      <c r="DO882" s="32"/>
      <c r="DP882" s="32"/>
      <c r="DQ882" s="32"/>
      <c r="DR882" s="32"/>
      <c r="DS882" s="32"/>
      <c r="DT882" s="32"/>
      <c r="DU882" s="32"/>
      <c r="DV882" s="32"/>
      <c r="DW882" s="32"/>
      <c r="DX882" s="32"/>
      <c r="DY882" s="32"/>
      <c r="DZ882" s="32"/>
      <c r="EA882" s="32"/>
      <c r="EB882" s="32"/>
      <c r="EC882" s="31"/>
    </row>
    <row r="883"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  <c r="CC883" s="31"/>
      <c r="CD883" s="31"/>
      <c r="CE883" s="31"/>
      <c r="CF883" s="31"/>
      <c r="CG883" s="32"/>
      <c r="CH883" s="31"/>
      <c r="CI883" s="32"/>
      <c r="CJ883" s="31"/>
      <c r="CK883" s="32"/>
      <c r="CL883" s="31"/>
      <c r="CM883" s="32"/>
      <c r="CN883" s="31"/>
      <c r="CO883" s="32"/>
      <c r="CP883" s="32"/>
      <c r="CQ883" s="32"/>
      <c r="CR883" s="32"/>
      <c r="CS883" s="32"/>
      <c r="CT883" s="32"/>
      <c r="CU883" s="32"/>
      <c r="CV883" s="32"/>
      <c r="CW883" s="32"/>
      <c r="CX883" s="32"/>
      <c r="CY883" s="32"/>
      <c r="CZ883" s="32"/>
      <c r="DA883" s="32"/>
      <c r="DB883" s="32"/>
      <c r="DC883" s="32"/>
      <c r="DD883" s="32"/>
      <c r="DE883" s="32"/>
      <c r="DF883" s="32"/>
      <c r="DG883" s="32"/>
      <c r="DH883" s="32"/>
      <c r="DI883" s="32"/>
      <c r="DJ883" s="32"/>
      <c r="DK883" s="32"/>
      <c r="DL883" s="32"/>
      <c r="DM883" s="32"/>
      <c r="DN883" s="32"/>
      <c r="DO883" s="32"/>
      <c r="DP883" s="32"/>
      <c r="DQ883" s="32"/>
      <c r="DR883" s="32"/>
      <c r="DS883" s="32"/>
      <c r="DT883" s="32"/>
      <c r="DU883" s="32"/>
      <c r="DV883" s="32"/>
      <c r="DW883" s="32"/>
      <c r="DX883" s="32"/>
      <c r="DY883" s="32"/>
      <c r="DZ883" s="32"/>
      <c r="EA883" s="32"/>
      <c r="EB883" s="32"/>
      <c r="EC883" s="31"/>
    </row>
    <row r="884"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  <c r="CF884" s="31"/>
      <c r="CG884" s="32"/>
      <c r="CH884" s="31"/>
      <c r="CI884" s="32"/>
      <c r="CJ884" s="31"/>
      <c r="CK884" s="32"/>
      <c r="CL884" s="31"/>
      <c r="CM884" s="32"/>
      <c r="CN884" s="31"/>
      <c r="CO884" s="32"/>
      <c r="CP884" s="32"/>
      <c r="CQ884" s="32"/>
      <c r="CR884" s="32"/>
      <c r="CS884" s="32"/>
      <c r="CT884" s="32"/>
      <c r="CU884" s="32"/>
      <c r="CV884" s="32"/>
      <c r="CW884" s="32"/>
      <c r="CX884" s="32"/>
      <c r="CY884" s="32"/>
      <c r="CZ884" s="32"/>
      <c r="DA884" s="32"/>
      <c r="DB884" s="32"/>
      <c r="DC884" s="32"/>
      <c r="DD884" s="32"/>
      <c r="DE884" s="32"/>
      <c r="DF884" s="32"/>
      <c r="DG884" s="32"/>
      <c r="DH884" s="32"/>
      <c r="DI884" s="32"/>
      <c r="DJ884" s="32"/>
      <c r="DK884" s="32"/>
      <c r="DL884" s="32"/>
      <c r="DM884" s="32"/>
      <c r="DN884" s="32"/>
      <c r="DO884" s="32"/>
      <c r="DP884" s="32"/>
      <c r="DQ884" s="32"/>
      <c r="DR884" s="32"/>
      <c r="DS884" s="32"/>
      <c r="DT884" s="32"/>
      <c r="DU884" s="32"/>
      <c r="DV884" s="32"/>
      <c r="DW884" s="32"/>
      <c r="DX884" s="32"/>
      <c r="DY884" s="32"/>
      <c r="DZ884" s="32"/>
      <c r="EA884" s="32"/>
      <c r="EB884" s="32"/>
      <c r="EC884" s="31"/>
    </row>
    <row r="885"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  <c r="CC885" s="31"/>
      <c r="CD885" s="31"/>
      <c r="CE885" s="31"/>
      <c r="CF885" s="31"/>
      <c r="CG885" s="32"/>
      <c r="CH885" s="31"/>
      <c r="CI885" s="32"/>
      <c r="CJ885" s="31"/>
      <c r="CK885" s="32"/>
      <c r="CL885" s="31"/>
      <c r="CM885" s="32"/>
      <c r="CN885" s="31"/>
      <c r="CO885" s="32"/>
      <c r="CP885" s="32"/>
      <c r="CQ885" s="32"/>
      <c r="CR885" s="32"/>
      <c r="CS885" s="32"/>
      <c r="CT885" s="32"/>
      <c r="CU885" s="32"/>
      <c r="CV885" s="32"/>
      <c r="CW885" s="32"/>
      <c r="CX885" s="32"/>
      <c r="CY885" s="32"/>
      <c r="CZ885" s="32"/>
      <c r="DA885" s="32"/>
      <c r="DB885" s="32"/>
      <c r="DC885" s="32"/>
      <c r="DD885" s="32"/>
      <c r="DE885" s="32"/>
      <c r="DF885" s="32"/>
      <c r="DG885" s="32"/>
      <c r="DH885" s="32"/>
      <c r="DI885" s="32"/>
      <c r="DJ885" s="32"/>
      <c r="DK885" s="32"/>
      <c r="DL885" s="32"/>
      <c r="DM885" s="32"/>
      <c r="DN885" s="32"/>
      <c r="DO885" s="32"/>
      <c r="DP885" s="32"/>
      <c r="DQ885" s="32"/>
      <c r="DR885" s="32"/>
      <c r="DS885" s="32"/>
      <c r="DT885" s="32"/>
      <c r="DU885" s="32"/>
      <c r="DV885" s="32"/>
      <c r="DW885" s="32"/>
      <c r="DX885" s="32"/>
      <c r="DY885" s="32"/>
      <c r="DZ885" s="32"/>
      <c r="EA885" s="32"/>
      <c r="EB885" s="32"/>
      <c r="EC885" s="31"/>
    </row>
    <row r="886"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  <c r="CF886" s="31"/>
      <c r="CG886" s="32"/>
      <c r="CH886" s="31"/>
      <c r="CI886" s="32"/>
      <c r="CJ886" s="31"/>
      <c r="CK886" s="32"/>
      <c r="CL886" s="31"/>
      <c r="CM886" s="32"/>
      <c r="CN886" s="31"/>
      <c r="CO886" s="32"/>
      <c r="CP886" s="32"/>
      <c r="CQ886" s="32"/>
      <c r="CR886" s="32"/>
      <c r="CS886" s="32"/>
      <c r="CT886" s="32"/>
      <c r="CU886" s="32"/>
      <c r="CV886" s="32"/>
      <c r="CW886" s="32"/>
      <c r="CX886" s="32"/>
      <c r="CY886" s="32"/>
      <c r="CZ886" s="32"/>
      <c r="DA886" s="32"/>
      <c r="DB886" s="32"/>
      <c r="DC886" s="32"/>
      <c r="DD886" s="32"/>
      <c r="DE886" s="32"/>
      <c r="DF886" s="32"/>
      <c r="DG886" s="32"/>
      <c r="DH886" s="32"/>
      <c r="DI886" s="32"/>
      <c r="DJ886" s="32"/>
      <c r="DK886" s="32"/>
      <c r="DL886" s="32"/>
      <c r="DM886" s="32"/>
      <c r="DN886" s="32"/>
      <c r="DO886" s="32"/>
      <c r="DP886" s="32"/>
      <c r="DQ886" s="32"/>
      <c r="DR886" s="32"/>
      <c r="DS886" s="32"/>
      <c r="DT886" s="32"/>
      <c r="DU886" s="32"/>
      <c r="DV886" s="32"/>
      <c r="DW886" s="32"/>
      <c r="DX886" s="32"/>
      <c r="DY886" s="32"/>
      <c r="DZ886" s="32"/>
      <c r="EA886" s="32"/>
      <c r="EB886" s="32"/>
      <c r="EC886" s="31"/>
    </row>
    <row r="887"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  <c r="CC887" s="31"/>
      <c r="CD887" s="31"/>
      <c r="CE887" s="31"/>
      <c r="CF887" s="31"/>
      <c r="CG887" s="32"/>
      <c r="CH887" s="31"/>
      <c r="CI887" s="32"/>
      <c r="CJ887" s="31"/>
      <c r="CK887" s="32"/>
      <c r="CL887" s="31"/>
      <c r="CM887" s="32"/>
      <c r="CN887" s="31"/>
      <c r="CO887" s="32"/>
      <c r="CP887" s="32"/>
      <c r="CQ887" s="32"/>
      <c r="CR887" s="32"/>
      <c r="CS887" s="32"/>
      <c r="CT887" s="32"/>
      <c r="CU887" s="32"/>
      <c r="CV887" s="32"/>
      <c r="CW887" s="32"/>
      <c r="CX887" s="32"/>
      <c r="CY887" s="32"/>
      <c r="CZ887" s="32"/>
      <c r="DA887" s="32"/>
      <c r="DB887" s="32"/>
      <c r="DC887" s="32"/>
      <c r="DD887" s="32"/>
      <c r="DE887" s="32"/>
      <c r="DF887" s="32"/>
      <c r="DG887" s="32"/>
      <c r="DH887" s="32"/>
      <c r="DI887" s="32"/>
      <c r="DJ887" s="32"/>
      <c r="DK887" s="32"/>
      <c r="DL887" s="32"/>
      <c r="DM887" s="32"/>
      <c r="DN887" s="32"/>
      <c r="DO887" s="32"/>
      <c r="DP887" s="32"/>
      <c r="DQ887" s="32"/>
      <c r="DR887" s="32"/>
      <c r="DS887" s="32"/>
      <c r="DT887" s="32"/>
      <c r="DU887" s="32"/>
      <c r="DV887" s="32"/>
      <c r="DW887" s="32"/>
      <c r="DX887" s="32"/>
      <c r="DY887" s="32"/>
      <c r="DZ887" s="32"/>
      <c r="EA887" s="32"/>
      <c r="EB887" s="32"/>
      <c r="EC887" s="31"/>
    </row>
    <row r="888"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  <c r="CF888" s="31"/>
      <c r="CG888" s="32"/>
      <c r="CH888" s="31"/>
      <c r="CI888" s="32"/>
      <c r="CJ888" s="31"/>
      <c r="CK888" s="32"/>
      <c r="CL888" s="31"/>
      <c r="CM888" s="32"/>
      <c r="CN888" s="31"/>
      <c r="CO888" s="32"/>
      <c r="CP888" s="32"/>
      <c r="CQ888" s="32"/>
      <c r="CR888" s="32"/>
      <c r="CS888" s="32"/>
      <c r="CT888" s="32"/>
      <c r="CU888" s="32"/>
      <c r="CV888" s="32"/>
      <c r="CW888" s="32"/>
      <c r="CX888" s="32"/>
      <c r="CY888" s="32"/>
      <c r="CZ888" s="32"/>
      <c r="DA888" s="32"/>
      <c r="DB888" s="32"/>
      <c r="DC888" s="32"/>
      <c r="DD888" s="32"/>
      <c r="DE888" s="32"/>
      <c r="DF888" s="32"/>
      <c r="DG888" s="32"/>
      <c r="DH888" s="32"/>
      <c r="DI888" s="32"/>
      <c r="DJ888" s="32"/>
      <c r="DK888" s="32"/>
      <c r="DL888" s="32"/>
      <c r="DM888" s="32"/>
      <c r="DN888" s="32"/>
      <c r="DO888" s="32"/>
      <c r="DP888" s="32"/>
      <c r="DQ888" s="32"/>
      <c r="DR888" s="32"/>
      <c r="DS888" s="32"/>
      <c r="DT888" s="32"/>
      <c r="DU888" s="32"/>
      <c r="DV888" s="32"/>
      <c r="DW888" s="32"/>
      <c r="DX888" s="32"/>
      <c r="DY888" s="32"/>
      <c r="DZ888" s="32"/>
      <c r="EA888" s="32"/>
      <c r="EB888" s="32"/>
      <c r="EC888" s="31"/>
    </row>
    <row r="889"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  <c r="CC889" s="31"/>
      <c r="CD889" s="31"/>
      <c r="CE889" s="31"/>
      <c r="CF889" s="31"/>
      <c r="CG889" s="32"/>
      <c r="CH889" s="31"/>
      <c r="CI889" s="32"/>
      <c r="CJ889" s="31"/>
      <c r="CK889" s="32"/>
      <c r="CL889" s="31"/>
      <c r="CM889" s="32"/>
      <c r="CN889" s="31"/>
      <c r="CO889" s="32"/>
      <c r="CP889" s="32"/>
      <c r="CQ889" s="32"/>
      <c r="CR889" s="32"/>
      <c r="CS889" s="32"/>
      <c r="CT889" s="32"/>
      <c r="CU889" s="32"/>
      <c r="CV889" s="32"/>
      <c r="CW889" s="32"/>
      <c r="CX889" s="32"/>
      <c r="CY889" s="32"/>
      <c r="CZ889" s="32"/>
      <c r="DA889" s="32"/>
      <c r="DB889" s="32"/>
      <c r="DC889" s="32"/>
      <c r="DD889" s="32"/>
      <c r="DE889" s="32"/>
      <c r="DF889" s="32"/>
      <c r="DG889" s="32"/>
      <c r="DH889" s="32"/>
      <c r="DI889" s="32"/>
      <c r="DJ889" s="32"/>
      <c r="DK889" s="32"/>
      <c r="DL889" s="32"/>
      <c r="DM889" s="32"/>
      <c r="DN889" s="32"/>
      <c r="DO889" s="32"/>
      <c r="DP889" s="32"/>
      <c r="DQ889" s="32"/>
      <c r="DR889" s="32"/>
      <c r="DS889" s="32"/>
      <c r="DT889" s="32"/>
      <c r="DU889" s="32"/>
      <c r="DV889" s="32"/>
      <c r="DW889" s="32"/>
      <c r="DX889" s="32"/>
      <c r="DY889" s="32"/>
      <c r="DZ889" s="32"/>
      <c r="EA889" s="32"/>
      <c r="EB889" s="32"/>
      <c r="EC889" s="31"/>
    </row>
    <row r="890"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  <c r="CF890" s="31"/>
      <c r="CG890" s="32"/>
      <c r="CH890" s="31"/>
      <c r="CI890" s="32"/>
      <c r="CJ890" s="31"/>
      <c r="CK890" s="32"/>
      <c r="CL890" s="31"/>
      <c r="CM890" s="32"/>
      <c r="CN890" s="31"/>
      <c r="CO890" s="32"/>
      <c r="CP890" s="32"/>
      <c r="CQ890" s="32"/>
      <c r="CR890" s="32"/>
      <c r="CS890" s="32"/>
      <c r="CT890" s="32"/>
      <c r="CU890" s="32"/>
      <c r="CV890" s="32"/>
      <c r="CW890" s="32"/>
      <c r="CX890" s="32"/>
      <c r="CY890" s="32"/>
      <c r="CZ890" s="32"/>
      <c r="DA890" s="32"/>
      <c r="DB890" s="32"/>
      <c r="DC890" s="32"/>
      <c r="DD890" s="32"/>
      <c r="DE890" s="32"/>
      <c r="DF890" s="32"/>
      <c r="DG890" s="32"/>
      <c r="DH890" s="32"/>
      <c r="DI890" s="32"/>
      <c r="DJ890" s="32"/>
      <c r="DK890" s="32"/>
      <c r="DL890" s="32"/>
      <c r="DM890" s="32"/>
      <c r="DN890" s="32"/>
      <c r="DO890" s="32"/>
      <c r="DP890" s="32"/>
      <c r="DQ890" s="32"/>
      <c r="DR890" s="32"/>
      <c r="DS890" s="32"/>
      <c r="DT890" s="32"/>
      <c r="DU890" s="32"/>
      <c r="DV890" s="32"/>
      <c r="DW890" s="32"/>
      <c r="DX890" s="32"/>
      <c r="DY890" s="32"/>
      <c r="DZ890" s="32"/>
      <c r="EA890" s="32"/>
      <c r="EB890" s="32"/>
      <c r="EC890" s="31"/>
    </row>
    <row r="891"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  <c r="CC891" s="31"/>
      <c r="CD891" s="31"/>
      <c r="CE891" s="31"/>
      <c r="CF891" s="31"/>
      <c r="CG891" s="32"/>
      <c r="CH891" s="31"/>
      <c r="CI891" s="32"/>
      <c r="CJ891" s="31"/>
      <c r="CK891" s="32"/>
      <c r="CL891" s="31"/>
      <c r="CM891" s="32"/>
      <c r="CN891" s="31"/>
      <c r="CO891" s="32"/>
      <c r="CP891" s="32"/>
      <c r="CQ891" s="32"/>
      <c r="CR891" s="32"/>
      <c r="CS891" s="32"/>
      <c r="CT891" s="32"/>
      <c r="CU891" s="32"/>
      <c r="CV891" s="32"/>
      <c r="CW891" s="32"/>
      <c r="CX891" s="32"/>
      <c r="CY891" s="32"/>
      <c r="CZ891" s="32"/>
      <c r="DA891" s="32"/>
      <c r="DB891" s="32"/>
      <c r="DC891" s="32"/>
      <c r="DD891" s="32"/>
      <c r="DE891" s="32"/>
      <c r="DF891" s="32"/>
      <c r="DG891" s="32"/>
      <c r="DH891" s="32"/>
      <c r="DI891" s="32"/>
      <c r="DJ891" s="32"/>
      <c r="DK891" s="32"/>
      <c r="DL891" s="32"/>
      <c r="DM891" s="32"/>
      <c r="DN891" s="32"/>
      <c r="DO891" s="32"/>
      <c r="DP891" s="32"/>
      <c r="DQ891" s="32"/>
      <c r="DR891" s="32"/>
      <c r="DS891" s="32"/>
      <c r="DT891" s="32"/>
      <c r="DU891" s="32"/>
      <c r="DV891" s="32"/>
      <c r="DW891" s="32"/>
      <c r="DX891" s="32"/>
      <c r="DY891" s="32"/>
      <c r="DZ891" s="32"/>
      <c r="EA891" s="32"/>
      <c r="EB891" s="32"/>
      <c r="EC891" s="31"/>
    </row>
    <row r="892"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  <c r="CF892" s="31"/>
      <c r="CG892" s="32"/>
      <c r="CH892" s="31"/>
      <c r="CI892" s="32"/>
      <c r="CJ892" s="31"/>
      <c r="CK892" s="32"/>
      <c r="CL892" s="31"/>
      <c r="CM892" s="32"/>
      <c r="CN892" s="31"/>
      <c r="CO892" s="32"/>
      <c r="CP892" s="32"/>
      <c r="CQ892" s="32"/>
      <c r="CR892" s="32"/>
      <c r="CS892" s="32"/>
      <c r="CT892" s="32"/>
      <c r="CU892" s="32"/>
      <c r="CV892" s="32"/>
      <c r="CW892" s="32"/>
      <c r="CX892" s="32"/>
      <c r="CY892" s="32"/>
      <c r="CZ892" s="32"/>
      <c r="DA892" s="32"/>
      <c r="DB892" s="32"/>
      <c r="DC892" s="32"/>
      <c r="DD892" s="32"/>
      <c r="DE892" s="32"/>
      <c r="DF892" s="32"/>
      <c r="DG892" s="32"/>
      <c r="DH892" s="32"/>
      <c r="DI892" s="32"/>
      <c r="DJ892" s="32"/>
      <c r="DK892" s="32"/>
      <c r="DL892" s="32"/>
      <c r="DM892" s="32"/>
      <c r="DN892" s="32"/>
      <c r="DO892" s="32"/>
      <c r="DP892" s="32"/>
      <c r="DQ892" s="32"/>
      <c r="DR892" s="32"/>
      <c r="DS892" s="32"/>
      <c r="DT892" s="32"/>
      <c r="DU892" s="32"/>
      <c r="DV892" s="32"/>
      <c r="DW892" s="32"/>
      <c r="DX892" s="32"/>
      <c r="DY892" s="32"/>
      <c r="DZ892" s="32"/>
      <c r="EA892" s="32"/>
      <c r="EB892" s="32"/>
      <c r="EC892" s="31"/>
    </row>
    <row r="893"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  <c r="CC893" s="31"/>
      <c r="CD893" s="31"/>
      <c r="CE893" s="31"/>
      <c r="CF893" s="31"/>
      <c r="CG893" s="32"/>
      <c r="CH893" s="31"/>
      <c r="CI893" s="32"/>
      <c r="CJ893" s="31"/>
      <c r="CK893" s="32"/>
      <c r="CL893" s="31"/>
      <c r="CM893" s="32"/>
      <c r="CN893" s="31"/>
      <c r="CO893" s="32"/>
      <c r="CP893" s="32"/>
      <c r="CQ893" s="32"/>
      <c r="CR893" s="32"/>
      <c r="CS893" s="32"/>
      <c r="CT893" s="32"/>
      <c r="CU893" s="32"/>
      <c r="CV893" s="32"/>
      <c r="CW893" s="32"/>
      <c r="CX893" s="32"/>
      <c r="CY893" s="32"/>
      <c r="CZ893" s="32"/>
      <c r="DA893" s="32"/>
      <c r="DB893" s="32"/>
      <c r="DC893" s="32"/>
      <c r="DD893" s="32"/>
      <c r="DE893" s="32"/>
      <c r="DF893" s="32"/>
      <c r="DG893" s="32"/>
      <c r="DH893" s="32"/>
      <c r="DI893" s="32"/>
      <c r="DJ893" s="32"/>
      <c r="DK893" s="32"/>
      <c r="DL893" s="32"/>
      <c r="DM893" s="32"/>
      <c r="DN893" s="32"/>
      <c r="DO893" s="32"/>
      <c r="DP893" s="32"/>
      <c r="DQ893" s="32"/>
      <c r="DR893" s="32"/>
      <c r="DS893" s="32"/>
      <c r="DT893" s="32"/>
      <c r="DU893" s="32"/>
      <c r="DV893" s="32"/>
      <c r="DW893" s="32"/>
      <c r="DX893" s="32"/>
      <c r="DY893" s="32"/>
      <c r="DZ893" s="32"/>
      <c r="EA893" s="32"/>
      <c r="EB893" s="32"/>
      <c r="EC893" s="31"/>
    </row>
    <row r="894"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  <c r="CF894" s="31"/>
      <c r="CG894" s="32"/>
      <c r="CH894" s="31"/>
      <c r="CI894" s="32"/>
      <c r="CJ894" s="31"/>
      <c r="CK894" s="32"/>
      <c r="CL894" s="31"/>
      <c r="CM894" s="32"/>
      <c r="CN894" s="31"/>
      <c r="CO894" s="32"/>
      <c r="CP894" s="32"/>
      <c r="CQ894" s="32"/>
      <c r="CR894" s="32"/>
      <c r="CS894" s="32"/>
      <c r="CT894" s="32"/>
      <c r="CU894" s="32"/>
      <c r="CV894" s="32"/>
      <c r="CW894" s="32"/>
      <c r="CX894" s="32"/>
      <c r="CY894" s="32"/>
      <c r="CZ894" s="32"/>
      <c r="DA894" s="32"/>
      <c r="DB894" s="32"/>
      <c r="DC894" s="32"/>
      <c r="DD894" s="32"/>
      <c r="DE894" s="32"/>
      <c r="DF894" s="32"/>
      <c r="DG894" s="32"/>
      <c r="DH894" s="32"/>
      <c r="DI894" s="32"/>
      <c r="DJ894" s="32"/>
      <c r="DK894" s="32"/>
      <c r="DL894" s="32"/>
      <c r="DM894" s="32"/>
      <c r="DN894" s="32"/>
      <c r="DO894" s="32"/>
      <c r="DP894" s="32"/>
      <c r="DQ894" s="32"/>
      <c r="DR894" s="32"/>
      <c r="DS894" s="32"/>
      <c r="DT894" s="32"/>
      <c r="DU894" s="32"/>
      <c r="DV894" s="32"/>
      <c r="DW894" s="32"/>
      <c r="DX894" s="32"/>
      <c r="DY894" s="32"/>
      <c r="DZ894" s="32"/>
      <c r="EA894" s="32"/>
      <c r="EB894" s="32"/>
      <c r="EC894" s="31"/>
    </row>
    <row r="895"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  <c r="CC895" s="31"/>
      <c r="CD895" s="31"/>
      <c r="CE895" s="31"/>
      <c r="CF895" s="31"/>
      <c r="CG895" s="32"/>
      <c r="CH895" s="31"/>
      <c r="CI895" s="32"/>
      <c r="CJ895" s="31"/>
      <c r="CK895" s="32"/>
      <c r="CL895" s="31"/>
      <c r="CM895" s="32"/>
      <c r="CN895" s="31"/>
      <c r="CO895" s="32"/>
      <c r="CP895" s="32"/>
      <c r="CQ895" s="32"/>
      <c r="CR895" s="32"/>
      <c r="CS895" s="32"/>
      <c r="CT895" s="32"/>
      <c r="CU895" s="32"/>
      <c r="CV895" s="32"/>
      <c r="CW895" s="32"/>
      <c r="CX895" s="32"/>
      <c r="CY895" s="32"/>
      <c r="CZ895" s="32"/>
      <c r="DA895" s="32"/>
      <c r="DB895" s="32"/>
      <c r="DC895" s="32"/>
      <c r="DD895" s="32"/>
      <c r="DE895" s="32"/>
      <c r="DF895" s="32"/>
      <c r="DG895" s="32"/>
      <c r="DH895" s="32"/>
      <c r="DI895" s="32"/>
      <c r="DJ895" s="32"/>
      <c r="DK895" s="32"/>
      <c r="DL895" s="32"/>
      <c r="DM895" s="32"/>
      <c r="DN895" s="32"/>
      <c r="DO895" s="32"/>
      <c r="DP895" s="32"/>
      <c r="DQ895" s="32"/>
      <c r="DR895" s="32"/>
      <c r="DS895" s="32"/>
      <c r="DT895" s="32"/>
      <c r="DU895" s="32"/>
      <c r="DV895" s="32"/>
      <c r="DW895" s="32"/>
      <c r="DX895" s="32"/>
      <c r="DY895" s="32"/>
      <c r="DZ895" s="32"/>
      <c r="EA895" s="32"/>
      <c r="EB895" s="32"/>
      <c r="EC895" s="31"/>
    </row>
    <row r="896"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  <c r="CF896" s="31"/>
      <c r="CG896" s="32"/>
      <c r="CH896" s="31"/>
      <c r="CI896" s="32"/>
      <c r="CJ896" s="31"/>
      <c r="CK896" s="32"/>
      <c r="CL896" s="31"/>
      <c r="CM896" s="32"/>
      <c r="CN896" s="31"/>
      <c r="CO896" s="32"/>
      <c r="CP896" s="32"/>
      <c r="CQ896" s="32"/>
      <c r="CR896" s="32"/>
      <c r="CS896" s="32"/>
      <c r="CT896" s="32"/>
      <c r="CU896" s="32"/>
      <c r="CV896" s="32"/>
      <c r="CW896" s="32"/>
      <c r="CX896" s="32"/>
      <c r="CY896" s="32"/>
      <c r="CZ896" s="32"/>
      <c r="DA896" s="32"/>
      <c r="DB896" s="32"/>
      <c r="DC896" s="32"/>
      <c r="DD896" s="32"/>
      <c r="DE896" s="32"/>
      <c r="DF896" s="32"/>
      <c r="DG896" s="32"/>
      <c r="DH896" s="32"/>
      <c r="DI896" s="32"/>
      <c r="DJ896" s="32"/>
      <c r="DK896" s="32"/>
      <c r="DL896" s="32"/>
      <c r="DM896" s="32"/>
      <c r="DN896" s="32"/>
      <c r="DO896" s="32"/>
      <c r="DP896" s="32"/>
      <c r="DQ896" s="32"/>
      <c r="DR896" s="32"/>
      <c r="DS896" s="32"/>
      <c r="DT896" s="32"/>
      <c r="DU896" s="32"/>
      <c r="DV896" s="32"/>
      <c r="DW896" s="32"/>
      <c r="DX896" s="32"/>
      <c r="DY896" s="32"/>
      <c r="DZ896" s="32"/>
      <c r="EA896" s="32"/>
      <c r="EB896" s="32"/>
      <c r="EC896" s="31"/>
    </row>
    <row r="897"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  <c r="CC897" s="31"/>
      <c r="CD897" s="31"/>
      <c r="CE897" s="31"/>
      <c r="CF897" s="31"/>
      <c r="CG897" s="32"/>
      <c r="CH897" s="31"/>
      <c r="CI897" s="32"/>
      <c r="CJ897" s="31"/>
      <c r="CK897" s="32"/>
      <c r="CL897" s="31"/>
      <c r="CM897" s="32"/>
      <c r="CN897" s="31"/>
      <c r="CO897" s="32"/>
      <c r="CP897" s="32"/>
      <c r="CQ897" s="32"/>
      <c r="CR897" s="32"/>
      <c r="CS897" s="32"/>
      <c r="CT897" s="32"/>
      <c r="CU897" s="32"/>
      <c r="CV897" s="32"/>
      <c r="CW897" s="32"/>
      <c r="CX897" s="32"/>
      <c r="CY897" s="32"/>
      <c r="CZ897" s="32"/>
      <c r="DA897" s="32"/>
      <c r="DB897" s="32"/>
      <c r="DC897" s="32"/>
      <c r="DD897" s="32"/>
      <c r="DE897" s="32"/>
      <c r="DF897" s="32"/>
      <c r="DG897" s="32"/>
      <c r="DH897" s="32"/>
      <c r="DI897" s="32"/>
      <c r="DJ897" s="32"/>
      <c r="DK897" s="32"/>
      <c r="DL897" s="32"/>
      <c r="DM897" s="32"/>
      <c r="DN897" s="32"/>
      <c r="DO897" s="32"/>
      <c r="DP897" s="32"/>
      <c r="DQ897" s="32"/>
      <c r="DR897" s="32"/>
      <c r="DS897" s="32"/>
      <c r="DT897" s="32"/>
      <c r="DU897" s="32"/>
      <c r="DV897" s="32"/>
      <c r="DW897" s="32"/>
      <c r="DX897" s="32"/>
      <c r="DY897" s="32"/>
      <c r="DZ897" s="32"/>
      <c r="EA897" s="32"/>
      <c r="EB897" s="32"/>
      <c r="EC897" s="31"/>
    </row>
    <row r="898"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  <c r="CF898" s="31"/>
      <c r="CG898" s="32"/>
      <c r="CH898" s="31"/>
      <c r="CI898" s="32"/>
      <c r="CJ898" s="31"/>
      <c r="CK898" s="32"/>
      <c r="CL898" s="31"/>
      <c r="CM898" s="32"/>
      <c r="CN898" s="31"/>
      <c r="CO898" s="32"/>
      <c r="CP898" s="32"/>
      <c r="CQ898" s="32"/>
      <c r="CR898" s="32"/>
      <c r="CS898" s="32"/>
      <c r="CT898" s="32"/>
      <c r="CU898" s="32"/>
      <c r="CV898" s="32"/>
      <c r="CW898" s="32"/>
      <c r="CX898" s="32"/>
      <c r="CY898" s="32"/>
      <c r="CZ898" s="32"/>
      <c r="DA898" s="32"/>
      <c r="DB898" s="32"/>
      <c r="DC898" s="32"/>
      <c r="DD898" s="32"/>
      <c r="DE898" s="32"/>
      <c r="DF898" s="32"/>
      <c r="DG898" s="32"/>
      <c r="DH898" s="32"/>
      <c r="DI898" s="32"/>
      <c r="DJ898" s="32"/>
      <c r="DK898" s="32"/>
      <c r="DL898" s="32"/>
      <c r="DM898" s="32"/>
      <c r="DN898" s="32"/>
      <c r="DO898" s="32"/>
      <c r="DP898" s="32"/>
      <c r="DQ898" s="32"/>
      <c r="DR898" s="32"/>
      <c r="DS898" s="32"/>
      <c r="DT898" s="32"/>
      <c r="DU898" s="32"/>
      <c r="DV898" s="32"/>
      <c r="DW898" s="32"/>
      <c r="DX898" s="32"/>
      <c r="DY898" s="32"/>
      <c r="DZ898" s="32"/>
      <c r="EA898" s="32"/>
      <c r="EB898" s="32"/>
      <c r="EC898" s="31"/>
    </row>
    <row r="899"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  <c r="CC899" s="31"/>
      <c r="CD899" s="31"/>
      <c r="CE899" s="31"/>
      <c r="CF899" s="31"/>
      <c r="CG899" s="32"/>
      <c r="CH899" s="31"/>
      <c r="CI899" s="32"/>
      <c r="CJ899" s="31"/>
      <c r="CK899" s="32"/>
      <c r="CL899" s="31"/>
      <c r="CM899" s="32"/>
      <c r="CN899" s="31"/>
      <c r="CO899" s="32"/>
      <c r="CP899" s="32"/>
      <c r="CQ899" s="32"/>
      <c r="CR899" s="32"/>
      <c r="CS899" s="32"/>
      <c r="CT899" s="32"/>
      <c r="CU899" s="32"/>
      <c r="CV899" s="32"/>
      <c r="CW899" s="32"/>
      <c r="CX899" s="32"/>
      <c r="CY899" s="32"/>
      <c r="CZ899" s="32"/>
      <c r="DA899" s="32"/>
      <c r="DB899" s="32"/>
      <c r="DC899" s="32"/>
      <c r="DD899" s="32"/>
      <c r="DE899" s="32"/>
      <c r="DF899" s="32"/>
      <c r="DG899" s="32"/>
      <c r="DH899" s="32"/>
      <c r="DI899" s="32"/>
      <c r="DJ899" s="32"/>
      <c r="DK899" s="32"/>
      <c r="DL899" s="32"/>
      <c r="DM899" s="32"/>
      <c r="DN899" s="32"/>
      <c r="DO899" s="32"/>
      <c r="DP899" s="32"/>
      <c r="DQ899" s="32"/>
      <c r="DR899" s="32"/>
      <c r="DS899" s="32"/>
      <c r="DT899" s="32"/>
      <c r="DU899" s="32"/>
      <c r="DV899" s="32"/>
      <c r="DW899" s="32"/>
      <c r="DX899" s="32"/>
      <c r="DY899" s="32"/>
      <c r="DZ899" s="32"/>
      <c r="EA899" s="32"/>
      <c r="EB899" s="32"/>
      <c r="EC899" s="31"/>
    </row>
    <row r="900"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  <c r="CF900" s="31"/>
      <c r="CG900" s="32"/>
      <c r="CH900" s="31"/>
      <c r="CI900" s="32"/>
      <c r="CJ900" s="31"/>
      <c r="CK900" s="32"/>
      <c r="CL900" s="31"/>
      <c r="CM900" s="32"/>
      <c r="CN900" s="31"/>
      <c r="CO900" s="32"/>
      <c r="CP900" s="32"/>
      <c r="CQ900" s="32"/>
      <c r="CR900" s="32"/>
      <c r="CS900" s="32"/>
      <c r="CT900" s="32"/>
      <c r="CU900" s="32"/>
      <c r="CV900" s="32"/>
      <c r="CW900" s="32"/>
      <c r="CX900" s="32"/>
      <c r="CY900" s="32"/>
      <c r="CZ900" s="32"/>
      <c r="DA900" s="32"/>
      <c r="DB900" s="32"/>
      <c r="DC900" s="32"/>
      <c r="DD900" s="32"/>
      <c r="DE900" s="32"/>
      <c r="DF900" s="32"/>
      <c r="DG900" s="32"/>
      <c r="DH900" s="32"/>
      <c r="DI900" s="32"/>
      <c r="DJ900" s="32"/>
      <c r="DK900" s="32"/>
      <c r="DL900" s="32"/>
      <c r="DM900" s="32"/>
      <c r="DN900" s="32"/>
      <c r="DO900" s="32"/>
      <c r="DP900" s="32"/>
      <c r="DQ900" s="32"/>
      <c r="DR900" s="32"/>
      <c r="DS900" s="32"/>
      <c r="DT900" s="32"/>
      <c r="DU900" s="32"/>
      <c r="DV900" s="32"/>
      <c r="DW900" s="32"/>
      <c r="DX900" s="32"/>
      <c r="DY900" s="32"/>
      <c r="DZ900" s="32"/>
      <c r="EA900" s="32"/>
      <c r="EB900" s="32"/>
      <c r="EC900" s="31"/>
    </row>
    <row r="901"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  <c r="CC901" s="31"/>
      <c r="CD901" s="31"/>
      <c r="CE901" s="31"/>
      <c r="CF901" s="31"/>
      <c r="CG901" s="32"/>
      <c r="CH901" s="31"/>
      <c r="CI901" s="32"/>
      <c r="CJ901" s="31"/>
      <c r="CK901" s="32"/>
      <c r="CL901" s="31"/>
      <c r="CM901" s="32"/>
      <c r="CN901" s="31"/>
      <c r="CO901" s="32"/>
      <c r="CP901" s="32"/>
      <c r="CQ901" s="32"/>
      <c r="CR901" s="32"/>
      <c r="CS901" s="32"/>
      <c r="CT901" s="32"/>
      <c r="CU901" s="32"/>
      <c r="CV901" s="32"/>
      <c r="CW901" s="32"/>
      <c r="CX901" s="32"/>
      <c r="CY901" s="32"/>
      <c r="CZ901" s="32"/>
      <c r="DA901" s="32"/>
      <c r="DB901" s="32"/>
      <c r="DC901" s="32"/>
      <c r="DD901" s="32"/>
      <c r="DE901" s="32"/>
      <c r="DF901" s="32"/>
      <c r="DG901" s="32"/>
      <c r="DH901" s="32"/>
      <c r="DI901" s="32"/>
      <c r="DJ901" s="32"/>
      <c r="DK901" s="32"/>
      <c r="DL901" s="32"/>
      <c r="DM901" s="32"/>
      <c r="DN901" s="32"/>
      <c r="DO901" s="32"/>
      <c r="DP901" s="32"/>
      <c r="DQ901" s="32"/>
      <c r="DR901" s="32"/>
      <c r="DS901" s="32"/>
      <c r="DT901" s="32"/>
      <c r="DU901" s="32"/>
      <c r="DV901" s="32"/>
      <c r="DW901" s="32"/>
      <c r="DX901" s="32"/>
      <c r="DY901" s="32"/>
      <c r="DZ901" s="32"/>
      <c r="EA901" s="32"/>
      <c r="EB901" s="32"/>
      <c r="EC901" s="31"/>
    </row>
    <row r="902"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  <c r="CF902" s="31"/>
      <c r="CG902" s="32"/>
      <c r="CH902" s="31"/>
      <c r="CI902" s="32"/>
      <c r="CJ902" s="31"/>
      <c r="CK902" s="32"/>
      <c r="CL902" s="31"/>
      <c r="CM902" s="32"/>
      <c r="CN902" s="31"/>
      <c r="CO902" s="32"/>
      <c r="CP902" s="32"/>
      <c r="CQ902" s="32"/>
      <c r="CR902" s="32"/>
      <c r="CS902" s="32"/>
      <c r="CT902" s="32"/>
      <c r="CU902" s="32"/>
      <c r="CV902" s="32"/>
      <c r="CW902" s="32"/>
      <c r="CX902" s="32"/>
      <c r="CY902" s="32"/>
      <c r="CZ902" s="32"/>
      <c r="DA902" s="32"/>
      <c r="DB902" s="32"/>
      <c r="DC902" s="32"/>
      <c r="DD902" s="32"/>
      <c r="DE902" s="32"/>
      <c r="DF902" s="32"/>
      <c r="DG902" s="32"/>
      <c r="DH902" s="32"/>
      <c r="DI902" s="32"/>
      <c r="DJ902" s="32"/>
      <c r="DK902" s="32"/>
      <c r="DL902" s="32"/>
      <c r="DM902" s="32"/>
      <c r="DN902" s="32"/>
      <c r="DO902" s="32"/>
      <c r="DP902" s="32"/>
      <c r="DQ902" s="32"/>
      <c r="DR902" s="32"/>
      <c r="DS902" s="32"/>
      <c r="DT902" s="32"/>
      <c r="DU902" s="32"/>
      <c r="DV902" s="32"/>
      <c r="DW902" s="32"/>
      <c r="DX902" s="32"/>
      <c r="DY902" s="32"/>
      <c r="DZ902" s="32"/>
      <c r="EA902" s="32"/>
      <c r="EB902" s="32"/>
      <c r="EC902" s="31"/>
    </row>
    <row r="903"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  <c r="CC903" s="31"/>
      <c r="CD903" s="31"/>
      <c r="CE903" s="31"/>
      <c r="CF903" s="31"/>
      <c r="CG903" s="32"/>
      <c r="CH903" s="31"/>
      <c r="CI903" s="32"/>
      <c r="CJ903" s="31"/>
      <c r="CK903" s="32"/>
      <c r="CL903" s="31"/>
      <c r="CM903" s="32"/>
      <c r="CN903" s="31"/>
      <c r="CO903" s="32"/>
      <c r="CP903" s="32"/>
      <c r="CQ903" s="32"/>
      <c r="CR903" s="32"/>
      <c r="CS903" s="32"/>
      <c r="CT903" s="32"/>
      <c r="CU903" s="32"/>
      <c r="CV903" s="32"/>
      <c r="CW903" s="32"/>
      <c r="CX903" s="32"/>
      <c r="CY903" s="32"/>
      <c r="CZ903" s="32"/>
      <c r="DA903" s="32"/>
      <c r="DB903" s="32"/>
      <c r="DC903" s="32"/>
      <c r="DD903" s="32"/>
      <c r="DE903" s="32"/>
      <c r="DF903" s="32"/>
      <c r="DG903" s="32"/>
      <c r="DH903" s="32"/>
      <c r="DI903" s="32"/>
      <c r="DJ903" s="32"/>
      <c r="DK903" s="32"/>
      <c r="DL903" s="32"/>
      <c r="DM903" s="32"/>
      <c r="DN903" s="32"/>
      <c r="DO903" s="32"/>
      <c r="DP903" s="32"/>
      <c r="DQ903" s="32"/>
      <c r="DR903" s="32"/>
      <c r="DS903" s="32"/>
      <c r="DT903" s="32"/>
      <c r="DU903" s="32"/>
      <c r="DV903" s="32"/>
      <c r="DW903" s="32"/>
      <c r="DX903" s="32"/>
      <c r="DY903" s="32"/>
      <c r="DZ903" s="32"/>
      <c r="EA903" s="32"/>
      <c r="EB903" s="32"/>
      <c r="EC903" s="31"/>
    </row>
    <row r="904"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  <c r="CF904" s="31"/>
      <c r="CG904" s="32"/>
      <c r="CH904" s="31"/>
      <c r="CI904" s="32"/>
      <c r="CJ904" s="31"/>
      <c r="CK904" s="32"/>
      <c r="CL904" s="31"/>
      <c r="CM904" s="32"/>
      <c r="CN904" s="31"/>
      <c r="CO904" s="32"/>
      <c r="CP904" s="32"/>
      <c r="CQ904" s="32"/>
      <c r="CR904" s="32"/>
      <c r="CS904" s="32"/>
      <c r="CT904" s="32"/>
      <c r="CU904" s="32"/>
      <c r="CV904" s="32"/>
      <c r="CW904" s="32"/>
      <c r="CX904" s="32"/>
      <c r="CY904" s="32"/>
      <c r="CZ904" s="32"/>
      <c r="DA904" s="32"/>
      <c r="DB904" s="32"/>
      <c r="DC904" s="32"/>
      <c r="DD904" s="32"/>
      <c r="DE904" s="32"/>
      <c r="DF904" s="32"/>
      <c r="DG904" s="32"/>
      <c r="DH904" s="32"/>
      <c r="DI904" s="32"/>
      <c r="DJ904" s="32"/>
      <c r="DK904" s="32"/>
      <c r="DL904" s="32"/>
      <c r="DM904" s="32"/>
      <c r="DN904" s="32"/>
      <c r="DO904" s="32"/>
      <c r="DP904" s="32"/>
      <c r="DQ904" s="32"/>
      <c r="DR904" s="32"/>
      <c r="DS904" s="32"/>
      <c r="DT904" s="32"/>
      <c r="DU904" s="32"/>
      <c r="DV904" s="32"/>
      <c r="DW904" s="32"/>
      <c r="DX904" s="32"/>
      <c r="DY904" s="32"/>
      <c r="DZ904" s="32"/>
      <c r="EA904" s="32"/>
      <c r="EB904" s="32"/>
      <c r="EC904" s="31"/>
    </row>
    <row r="905"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  <c r="CC905" s="31"/>
      <c r="CD905" s="31"/>
      <c r="CE905" s="31"/>
      <c r="CF905" s="31"/>
      <c r="CG905" s="32"/>
      <c r="CH905" s="31"/>
      <c r="CI905" s="32"/>
      <c r="CJ905" s="31"/>
      <c r="CK905" s="32"/>
      <c r="CL905" s="31"/>
      <c r="CM905" s="32"/>
      <c r="CN905" s="31"/>
      <c r="CO905" s="32"/>
      <c r="CP905" s="32"/>
      <c r="CQ905" s="32"/>
      <c r="CR905" s="32"/>
      <c r="CS905" s="32"/>
      <c r="CT905" s="32"/>
      <c r="CU905" s="32"/>
      <c r="CV905" s="32"/>
      <c r="CW905" s="32"/>
      <c r="CX905" s="32"/>
      <c r="CY905" s="32"/>
      <c r="CZ905" s="32"/>
      <c r="DA905" s="32"/>
      <c r="DB905" s="32"/>
      <c r="DC905" s="32"/>
      <c r="DD905" s="32"/>
      <c r="DE905" s="32"/>
      <c r="DF905" s="32"/>
      <c r="DG905" s="32"/>
      <c r="DH905" s="32"/>
      <c r="DI905" s="32"/>
      <c r="DJ905" s="32"/>
      <c r="DK905" s="32"/>
      <c r="DL905" s="32"/>
      <c r="DM905" s="32"/>
      <c r="DN905" s="32"/>
      <c r="DO905" s="32"/>
      <c r="DP905" s="32"/>
      <c r="DQ905" s="32"/>
      <c r="DR905" s="32"/>
      <c r="DS905" s="32"/>
      <c r="DT905" s="32"/>
      <c r="DU905" s="32"/>
      <c r="DV905" s="32"/>
      <c r="DW905" s="32"/>
      <c r="DX905" s="32"/>
      <c r="DY905" s="32"/>
      <c r="DZ905" s="32"/>
      <c r="EA905" s="32"/>
      <c r="EB905" s="32"/>
      <c r="EC905" s="31"/>
    </row>
    <row r="906"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  <c r="CF906" s="31"/>
      <c r="CG906" s="32"/>
      <c r="CH906" s="31"/>
      <c r="CI906" s="32"/>
      <c r="CJ906" s="31"/>
      <c r="CK906" s="32"/>
      <c r="CL906" s="31"/>
      <c r="CM906" s="32"/>
      <c r="CN906" s="31"/>
      <c r="CO906" s="32"/>
      <c r="CP906" s="32"/>
      <c r="CQ906" s="32"/>
      <c r="CR906" s="32"/>
      <c r="CS906" s="32"/>
      <c r="CT906" s="32"/>
      <c r="CU906" s="32"/>
      <c r="CV906" s="32"/>
      <c r="CW906" s="32"/>
      <c r="CX906" s="32"/>
      <c r="CY906" s="32"/>
      <c r="CZ906" s="32"/>
      <c r="DA906" s="32"/>
      <c r="DB906" s="32"/>
      <c r="DC906" s="32"/>
      <c r="DD906" s="32"/>
      <c r="DE906" s="32"/>
      <c r="DF906" s="32"/>
      <c r="DG906" s="32"/>
      <c r="DH906" s="32"/>
      <c r="DI906" s="32"/>
      <c r="DJ906" s="32"/>
      <c r="DK906" s="32"/>
      <c r="DL906" s="32"/>
      <c r="DM906" s="32"/>
      <c r="DN906" s="32"/>
      <c r="DO906" s="32"/>
      <c r="DP906" s="32"/>
      <c r="DQ906" s="32"/>
      <c r="DR906" s="32"/>
      <c r="DS906" s="32"/>
      <c r="DT906" s="32"/>
      <c r="DU906" s="32"/>
      <c r="DV906" s="32"/>
      <c r="DW906" s="32"/>
      <c r="DX906" s="32"/>
      <c r="DY906" s="32"/>
      <c r="DZ906" s="32"/>
      <c r="EA906" s="32"/>
      <c r="EB906" s="32"/>
      <c r="EC906" s="31"/>
    </row>
    <row r="907"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  <c r="CC907" s="31"/>
      <c r="CD907" s="31"/>
      <c r="CE907" s="31"/>
      <c r="CF907" s="31"/>
      <c r="CG907" s="32"/>
      <c r="CH907" s="31"/>
      <c r="CI907" s="32"/>
      <c r="CJ907" s="31"/>
      <c r="CK907" s="32"/>
      <c r="CL907" s="31"/>
      <c r="CM907" s="32"/>
      <c r="CN907" s="31"/>
      <c r="CO907" s="32"/>
      <c r="CP907" s="32"/>
      <c r="CQ907" s="32"/>
      <c r="CR907" s="32"/>
      <c r="CS907" s="32"/>
      <c r="CT907" s="32"/>
      <c r="CU907" s="32"/>
      <c r="CV907" s="32"/>
      <c r="CW907" s="32"/>
      <c r="CX907" s="32"/>
      <c r="CY907" s="32"/>
      <c r="CZ907" s="32"/>
      <c r="DA907" s="32"/>
      <c r="DB907" s="32"/>
      <c r="DC907" s="32"/>
      <c r="DD907" s="32"/>
      <c r="DE907" s="32"/>
      <c r="DF907" s="32"/>
      <c r="DG907" s="32"/>
      <c r="DH907" s="32"/>
      <c r="DI907" s="32"/>
      <c r="DJ907" s="32"/>
      <c r="DK907" s="32"/>
      <c r="DL907" s="32"/>
      <c r="DM907" s="32"/>
      <c r="DN907" s="32"/>
      <c r="DO907" s="32"/>
      <c r="DP907" s="32"/>
      <c r="DQ907" s="32"/>
      <c r="DR907" s="32"/>
      <c r="DS907" s="32"/>
      <c r="DT907" s="32"/>
      <c r="DU907" s="32"/>
      <c r="DV907" s="32"/>
      <c r="DW907" s="32"/>
      <c r="DX907" s="32"/>
      <c r="DY907" s="32"/>
      <c r="DZ907" s="32"/>
      <c r="EA907" s="32"/>
      <c r="EB907" s="32"/>
      <c r="EC907" s="31"/>
    </row>
    <row r="908"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  <c r="CF908" s="31"/>
      <c r="CG908" s="32"/>
      <c r="CH908" s="31"/>
      <c r="CI908" s="32"/>
      <c r="CJ908" s="31"/>
      <c r="CK908" s="32"/>
      <c r="CL908" s="31"/>
      <c r="CM908" s="32"/>
      <c r="CN908" s="31"/>
      <c r="CO908" s="32"/>
      <c r="CP908" s="32"/>
      <c r="CQ908" s="32"/>
      <c r="CR908" s="32"/>
      <c r="CS908" s="32"/>
      <c r="CT908" s="32"/>
      <c r="CU908" s="32"/>
      <c r="CV908" s="32"/>
      <c r="CW908" s="32"/>
      <c r="CX908" s="32"/>
      <c r="CY908" s="32"/>
      <c r="CZ908" s="32"/>
      <c r="DA908" s="32"/>
      <c r="DB908" s="32"/>
      <c r="DC908" s="32"/>
      <c r="DD908" s="32"/>
      <c r="DE908" s="32"/>
      <c r="DF908" s="32"/>
      <c r="DG908" s="32"/>
      <c r="DH908" s="32"/>
      <c r="DI908" s="32"/>
      <c r="DJ908" s="32"/>
      <c r="DK908" s="32"/>
      <c r="DL908" s="32"/>
      <c r="DM908" s="32"/>
      <c r="DN908" s="32"/>
      <c r="DO908" s="32"/>
      <c r="DP908" s="32"/>
      <c r="DQ908" s="32"/>
      <c r="DR908" s="32"/>
      <c r="DS908" s="32"/>
      <c r="DT908" s="32"/>
      <c r="DU908" s="32"/>
      <c r="DV908" s="32"/>
      <c r="DW908" s="32"/>
      <c r="DX908" s="32"/>
      <c r="DY908" s="32"/>
      <c r="DZ908" s="32"/>
      <c r="EA908" s="32"/>
      <c r="EB908" s="32"/>
      <c r="EC908" s="31"/>
    </row>
    <row r="909"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  <c r="CC909" s="31"/>
      <c r="CD909" s="31"/>
      <c r="CE909" s="31"/>
      <c r="CF909" s="31"/>
      <c r="CG909" s="32"/>
      <c r="CH909" s="31"/>
      <c r="CI909" s="32"/>
      <c r="CJ909" s="31"/>
      <c r="CK909" s="32"/>
      <c r="CL909" s="31"/>
      <c r="CM909" s="32"/>
      <c r="CN909" s="31"/>
      <c r="CO909" s="32"/>
      <c r="CP909" s="32"/>
      <c r="CQ909" s="32"/>
      <c r="CR909" s="32"/>
      <c r="CS909" s="32"/>
      <c r="CT909" s="32"/>
      <c r="CU909" s="32"/>
      <c r="CV909" s="32"/>
      <c r="CW909" s="32"/>
      <c r="CX909" s="32"/>
      <c r="CY909" s="32"/>
      <c r="CZ909" s="32"/>
      <c r="DA909" s="32"/>
      <c r="DB909" s="32"/>
      <c r="DC909" s="32"/>
      <c r="DD909" s="32"/>
      <c r="DE909" s="32"/>
      <c r="DF909" s="32"/>
      <c r="DG909" s="32"/>
      <c r="DH909" s="32"/>
      <c r="DI909" s="32"/>
      <c r="DJ909" s="32"/>
      <c r="DK909" s="32"/>
      <c r="DL909" s="32"/>
      <c r="DM909" s="32"/>
      <c r="DN909" s="32"/>
      <c r="DO909" s="32"/>
      <c r="DP909" s="32"/>
      <c r="DQ909" s="32"/>
      <c r="DR909" s="32"/>
      <c r="DS909" s="32"/>
      <c r="DT909" s="32"/>
      <c r="DU909" s="32"/>
      <c r="DV909" s="32"/>
      <c r="DW909" s="32"/>
      <c r="DX909" s="32"/>
      <c r="DY909" s="32"/>
      <c r="DZ909" s="32"/>
      <c r="EA909" s="32"/>
      <c r="EB909" s="32"/>
      <c r="EC909" s="31"/>
    </row>
    <row r="910"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  <c r="CF910" s="31"/>
      <c r="CG910" s="32"/>
      <c r="CH910" s="31"/>
      <c r="CI910" s="32"/>
      <c r="CJ910" s="31"/>
      <c r="CK910" s="32"/>
      <c r="CL910" s="31"/>
      <c r="CM910" s="32"/>
      <c r="CN910" s="31"/>
      <c r="CO910" s="32"/>
      <c r="CP910" s="32"/>
      <c r="CQ910" s="32"/>
      <c r="CR910" s="32"/>
      <c r="CS910" s="32"/>
      <c r="CT910" s="32"/>
      <c r="CU910" s="32"/>
      <c r="CV910" s="32"/>
      <c r="CW910" s="32"/>
      <c r="CX910" s="32"/>
      <c r="CY910" s="32"/>
      <c r="CZ910" s="32"/>
      <c r="DA910" s="32"/>
      <c r="DB910" s="32"/>
      <c r="DC910" s="32"/>
      <c r="DD910" s="32"/>
      <c r="DE910" s="32"/>
      <c r="DF910" s="32"/>
      <c r="DG910" s="32"/>
      <c r="DH910" s="32"/>
      <c r="DI910" s="32"/>
      <c r="DJ910" s="32"/>
      <c r="DK910" s="32"/>
      <c r="DL910" s="32"/>
      <c r="DM910" s="32"/>
      <c r="DN910" s="32"/>
      <c r="DO910" s="32"/>
      <c r="DP910" s="32"/>
      <c r="DQ910" s="32"/>
      <c r="DR910" s="32"/>
      <c r="DS910" s="32"/>
      <c r="DT910" s="32"/>
      <c r="DU910" s="32"/>
      <c r="DV910" s="32"/>
      <c r="DW910" s="32"/>
      <c r="DX910" s="32"/>
      <c r="DY910" s="32"/>
      <c r="DZ910" s="32"/>
      <c r="EA910" s="32"/>
      <c r="EB910" s="32"/>
      <c r="EC910" s="31"/>
    </row>
    <row r="911"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  <c r="CC911" s="31"/>
      <c r="CD911" s="31"/>
      <c r="CE911" s="31"/>
      <c r="CF911" s="31"/>
      <c r="CG911" s="32"/>
      <c r="CH911" s="31"/>
      <c r="CI911" s="32"/>
      <c r="CJ911" s="31"/>
      <c r="CK911" s="32"/>
      <c r="CL911" s="31"/>
      <c r="CM911" s="32"/>
      <c r="CN911" s="31"/>
      <c r="CO911" s="32"/>
      <c r="CP911" s="32"/>
      <c r="CQ911" s="32"/>
      <c r="CR911" s="32"/>
      <c r="CS911" s="32"/>
      <c r="CT911" s="32"/>
      <c r="CU911" s="32"/>
      <c r="CV911" s="32"/>
      <c r="CW911" s="32"/>
      <c r="CX911" s="32"/>
      <c r="CY911" s="32"/>
      <c r="CZ911" s="32"/>
      <c r="DA911" s="32"/>
      <c r="DB911" s="32"/>
      <c r="DC911" s="32"/>
      <c r="DD911" s="32"/>
      <c r="DE911" s="32"/>
      <c r="DF911" s="32"/>
      <c r="DG911" s="32"/>
      <c r="DH911" s="32"/>
      <c r="DI911" s="32"/>
      <c r="DJ911" s="32"/>
      <c r="DK911" s="32"/>
      <c r="DL911" s="32"/>
      <c r="DM911" s="32"/>
      <c r="DN911" s="32"/>
      <c r="DO911" s="32"/>
      <c r="DP911" s="32"/>
      <c r="DQ911" s="32"/>
      <c r="DR911" s="32"/>
      <c r="DS911" s="32"/>
      <c r="DT911" s="32"/>
      <c r="DU911" s="32"/>
      <c r="DV911" s="32"/>
      <c r="DW911" s="32"/>
      <c r="DX911" s="32"/>
      <c r="DY911" s="32"/>
      <c r="DZ911" s="32"/>
      <c r="EA911" s="32"/>
      <c r="EB911" s="32"/>
      <c r="EC911" s="31"/>
    </row>
    <row r="912"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  <c r="CF912" s="31"/>
      <c r="CG912" s="32"/>
      <c r="CH912" s="31"/>
      <c r="CI912" s="32"/>
      <c r="CJ912" s="31"/>
      <c r="CK912" s="32"/>
      <c r="CL912" s="31"/>
      <c r="CM912" s="32"/>
      <c r="CN912" s="31"/>
      <c r="CO912" s="32"/>
      <c r="CP912" s="32"/>
      <c r="CQ912" s="32"/>
      <c r="CR912" s="32"/>
      <c r="CS912" s="32"/>
      <c r="CT912" s="32"/>
      <c r="CU912" s="32"/>
      <c r="CV912" s="32"/>
      <c r="CW912" s="32"/>
      <c r="CX912" s="32"/>
      <c r="CY912" s="32"/>
      <c r="CZ912" s="32"/>
      <c r="DA912" s="32"/>
      <c r="DB912" s="32"/>
      <c r="DC912" s="32"/>
      <c r="DD912" s="32"/>
      <c r="DE912" s="32"/>
      <c r="DF912" s="32"/>
      <c r="DG912" s="32"/>
      <c r="DH912" s="32"/>
      <c r="DI912" s="32"/>
      <c r="DJ912" s="32"/>
      <c r="DK912" s="32"/>
      <c r="DL912" s="32"/>
      <c r="DM912" s="32"/>
      <c r="DN912" s="32"/>
      <c r="DO912" s="32"/>
      <c r="DP912" s="32"/>
      <c r="DQ912" s="32"/>
      <c r="DR912" s="32"/>
      <c r="DS912" s="32"/>
      <c r="DT912" s="32"/>
      <c r="DU912" s="32"/>
      <c r="DV912" s="32"/>
      <c r="DW912" s="32"/>
      <c r="DX912" s="32"/>
      <c r="DY912" s="32"/>
      <c r="DZ912" s="32"/>
      <c r="EA912" s="32"/>
      <c r="EB912" s="32"/>
      <c r="EC912" s="31"/>
    </row>
    <row r="913"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  <c r="CC913" s="31"/>
      <c r="CD913" s="31"/>
      <c r="CE913" s="31"/>
      <c r="CF913" s="31"/>
      <c r="CG913" s="32"/>
      <c r="CH913" s="31"/>
      <c r="CI913" s="32"/>
      <c r="CJ913" s="31"/>
      <c r="CK913" s="32"/>
      <c r="CL913" s="31"/>
      <c r="CM913" s="32"/>
      <c r="CN913" s="31"/>
      <c r="CO913" s="32"/>
      <c r="CP913" s="32"/>
      <c r="CQ913" s="32"/>
      <c r="CR913" s="32"/>
      <c r="CS913" s="32"/>
      <c r="CT913" s="32"/>
      <c r="CU913" s="32"/>
      <c r="CV913" s="32"/>
      <c r="CW913" s="32"/>
      <c r="CX913" s="32"/>
      <c r="CY913" s="32"/>
      <c r="CZ913" s="32"/>
      <c r="DA913" s="32"/>
      <c r="DB913" s="32"/>
      <c r="DC913" s="32"/>
      <c r="DD913" s="32"/>
      <c r="DE913" s="32"/>
      <c r="DF913" s="32"/>
      <c r="DG913" s="32"/>
      <c r="DH913" s="32"/>
      <c r="DI913" s="32"/>
      <c r="DJ913" s="32"/>
      <c r="DK913" s="32"/>
      <c r="DL913" s="32"/>
      <c r="DM913" s="32"/>
      <c r="DN913" s="32"/>
      <c r="DO913" s="32"/>
      <c r="DP913" s="32"/>
      <c r="DQ913" s="32"/>
      <c r="DR913" s="32"/>
      <c r="DS913" s="32"/>
      <c r="DT913" s="32"/>
      <c r="DU913" s="32"/>
      <c r="DV913" s="32"/>
      <c r="DW913" s="32"/>
      <c r="DX913" s="32"/>
      <c r="DY913" s="32"/>
      <c r="DZ913" s="32"/>
      <c r="EA913" s="32"/>
      <c r="EB913" s="32"/>
      <c r="EC913" s="31"/>
    </row>
    <row r="914"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  <c r="CF914" s="31"/>
      <c r="CG914" s="32"/>
      <c r="CH914" s="31"/>
      <c r="CI914" s="32"/>
      <c r="CJ914" s="31"/>
      <c r="CK914" s="32"/>
      <c r="CL914" s="31"/>
      <c r="CM914" s="32"/>
      <c r="CN914" s="31"/>
      <c r="CO914" s="32"/>
      <c r="CP914" s="32"/>
      <c r="CQ914" s="32"/>
      <c r="CR914" s="32"/>
      <c r="CS914" s="32"/>
      <c r="CT914" s="32"/>
      <c r="CU914" s="32"/>
      <c r="CV914" s="32"/>
      <c r="CW914" s="32"/>
      <c r="CX914" s="32"/>
      <c r="CY914" s="32"/>
      <c r="CZ914" s="32"/>
      <c r="DA914" s="32"/>
      <c r="DB914" s="32"/>
      <c r="DC914" s="32"/>
      <c r="DD914" s="32"/>
      <c r="DE914" s="32"/>
      <c r="DF914" s="32"/>
      <c r="DG914" s="32"/>
      <c r="DH914" s="32"/>
      <c r="DI914" s="32"/>
      <c r="DJ914" s="32"/>
      <c r="DK914" s="32"/>
      <c r="DL914" s="32"/>
      <c r="DM914" s="32"/>
      <c r="DN914" s="32"/>
      <c r="DO914" s="32"/>
      <c r="DP914" s="32"/>
      <c r="DQ914" s="32"/>
      <c r="DR914" s="32"/>
      <c r="DS914" s="32"/>
      <c r="DT914" s="32"/>
      <c r="DU914" s="32"/>
      <c r="DV914" s="32"/>
      <c r="DW914" s="32"/>
      <c r="DX914" s="32"/>
      <c r="DY914" s="32"/>
      <c r="DZ914" s="32"/>
      <c r="EA914" s="32"/>
      <c r="EB914" s="32"/>
      <c r="EC914" s="31"/>
    </row>
    <row r="915"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  <c r="CC915" s="31"/>
      <c r="CD915" s="31"/>
      <c r="CE915" s="31"/>
      <c r="CF915" s="31"/>
      <c r="CG915" s="32"/>
      <c r="CH915" s="31"/>
      <c r="CI915" s="32"/>
      <c r="CJ915" s="31"/>
      <c r="CK915" s="32"/>
      <c r="CL915" s="31"/>
      <c r="CM915" s="32"/>
      <c r="CN915" s="31"/>
      <c r="CO915" s="32"/>
      <c r="CP915" s="32"/>
      <c r="CQ915" s="32"/>
      <c r="CR915" s="32"/>
      <c r="CS915" s="32"/>
      <c r="CT915" s="32"/>
      <c r="CU915" s="32"/>
      <c r="CV915" s="32"/>
      <c r="CW915" s="32"/>
      <c r="CX915" s="32"/>
      <c r="CY915" s="32"/>
      <c r="CZ915" s="32"/>
      <c r="DA915" s="32"/>
      <c r="DB915" s="32"/>
      <c r="DC915" s="32"/>
      <c r="DD915" s="32"/>
      <c r="DE915" s="32"/>
      <c r="DF915" s="32"/>
      <c r="DG915" s="32"/>
      <c r="DH915" s="32"/>
      <c r="DI915" s="32"/>
      <c r="DJ915" s="32"/>
      <c r="DK915" s="32"/>
      <c r="DL915" s="32"/>
      <c r="DM915" s="32"/>
      <c r="DN915" s="32"/>
      <c r="DO915" s="32"/>
      <c r="DP915" s="32"/>
      <c r="DQ915" s="32"/>
      <c r="DR915" s="32"/>
      <c r="DS915" s="32"/>
      <c r="DT915" s="32"/>
      <c r="DU915" s="32"/>
      <c r="DV915" s="32"/>
      <c r="DW915" s="32"/>
      <c r="DX915" s="32"/>
      <c r="DY915" s="32"/>
      <c r="DZ915" s="32"/>
      <c r="EA915" s="32"/>
      <c r="EB915" s="32"/>
      <c r="EC915" s="31"/>
    </row>
    <row r="916"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  <c r="CF916" s="31"/>
      <c r="CG916" s="32"/>
      <c r="CH916" s="31"/>
      <c r="CI916" s="32"/>
      <c r="CJ916" s="31"/>
      <c r="CK916" s="32"/>
      <c r="CL916" s="31"/>
      <c r="CM916" s="32"/>
      <c r="CN916" s="31"/>
      <c r="CO916" s="32"/>
      <c r="CP916" s="32"/>
      <c r="CQ916" s="32"/>
      <c r="CR916" s="32"/>
      <c r="CS916" s="32"/>
      <c r="CT916" s="32"/>
      <c r="CU916" s="32"/>
      <c r="CV916" s="32"/>
      <c r="CW916" s="32"/>
      <c r="CX916" s="32"/>
      <c r="CY916" s="32"/>
      <c r="CZ916" s="32"/>
      <c r="DA916" s="32"/>
      <c r="DB916" s="32"/>
      <c r="DC916" s="32"/>
      <c r="DD916" s="32"/>
      <c r="DE916" s="32"/>
      <c r="DF916" s="32"/>
      <c r="DG916" s="32"/>
      <c r="DH916" s="32"/>
      <c r="DI916" s="32"/>
      <c r="DJ916" s="32"/>
      <c r="DK916" s="32"/>
      <c r="DL916" s="32"/>
      <c r="DM916" s="32"/>
      <c r="DN916" s="32"/>
      <c r="DO916" s="32"/>
      <c r="DP916" s="32"/>
      <c r="DQ916" s="32"/>
      <c r="DR916" s="32"/>
      <c r="DS916" s="32"/>
      <c r="DT916" s="32"/>
      <c r="DU916" s="32"/>
      <c r="DV916" s="32"/>
      <c r="DW916" s="32"/>
      <c r="DX916" s="32"/>
      <c r="DY916" s="32"/>
      <c r="DZ916" s="32"/>
      <c r="EA916" s="32"/>
      <c r="EB916" s="32"/>
      <c r="EC916" s="31"/>
    </row>
    <row r="917"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  <c r="CC917" s="31"/>
      <c r="CD917" s="31"/>
      <c r="CE917" s="31"/>
      <c r="CF917" s="31"/>
      <c r="CG917" s="32"/>
      <c r="CH917" s="31"/>
      <c r="CI917" s="32"/>
      <c r="CJ917" s="31"/>
      <c r="CK917" s="32"/>
      <c r="CL917" s="31"/>
      <c r="CM917" s="32"/>
      <c r="CN917" s="31"/>
      <c r="CO917" s="32"/>
      <c r="CP917" s="32"/>
      <c r="CQ917" s="32"/>
      <c r="CR917" s="32"/>
      <c r="CS917" s="32"/>
      <c r="CT917" s="32"/>
      <c r="CU917" s="32"/>
      <c r="CV917" s="32"/>
      <c r="CW917" s="32"/>
      <c r="CX917" s="32"/>
      <c r="CY917" s="32"/>
      <c r="CZ917" s="32"/>
      <c r="DA917" s="32"/>
      <c r="DB917" s="32"/>
      <c r="DC917" s="32"/>
      <c r="DD917" s="32"/>
      <c r="DE917" s="32"/>
      <c r="DF917" s="32"/>
      <c r="DG917" s="32"/>
      <c r="DH917" s="32"/>
      <c r="DI917" s="32"/>
      <c r="DJ917" s="32"/>
      <c r="DK917" s="32"/>
      <c r="DL917" s="32"/>
      <c r="DM917" s="32"/>
      <c r="DN917" s="32"/>
      <c r="DO917" s="32"/>
      <c r="DP917" s="32"/>
      <c r="DQ917" s="32"/>
      <c r="DR917" s="32"/>
      <c r="DS917" s="32"/>
      <c r="DT917" s="32"/>
      <c r="DU917" s="32"/>
      <c r="DV917" s="32"/>
      <c r="DW917" s="32"/>
      <c r="DX917" s="32"/>
      <c r="DY917" s="32"/>
      <c r="DZ917" s="32"/>
      <c r="EA917" s="32"/>
      <c r="EB917" s="32"/>
      <c r="EC917" s="31"/>
    </row>
    <row r="918"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  <c r="CF918" s="31"/>
      <c r="CG918" s="32"/>
      <c r="CH918" s="31"/>
      <c r="CI918" s="32"/>
      <c r="CJ918" s="31"/>
      <c r="CK918" s="32"/>
      <c r="CL918" s="31"/>
      <c r="CM918" s="32"/>
      <c r="CN918" s="31"/>
      <c r="CO918" s="32"/>
      <c r="CP918" s="32"/>
      <c r="CQ918" s="32"/>
      <c r="CR918" s="32"/>
      <c r="CS918" s="32"/>
      <c r="CT918" s="32"/>
      <c r="CU918" s="32"/>
      <c r="CV918" s="32"/>
      <c r="CW918" s="32"/>
      <c r="CX918" s="32"/>
      <c r="CY918" s="32"/>
      <c r="CZ918" s="32"/>
      <c r="DA918" s="32"/>
      <c r="DB918" s="32"/>
      <c r="DC918" s="32"/>
      <c r="DD918" s="32"/>
      <c r="DE918" s="32"/>
      <c r="DF918" s="32"/>
      <c r="DG918" s="32"/>
      <c r="DH918" s="32"/>
      <c r="DI918" s="32"/>
      <c r="DJ918" s="32"/>
      <c r="DK918" s="32"/>
      <c r="DL918" s="32"/>
      <c r="DM918" s="32"/>
      <c r="DN918" s="32"/>
      <c r="DO918" s="32"/>
      <c r="DP918" s="32"/>
      <c r="DQ918" s="32"/>
      <c r="DR918" s="32"/>
      <c r="DS918" s="32"/>
      <c r="DT918" s="32"/>
      <c r="DU918" s="32"/>
      <c r="DV918" s="32"/>
      <c r="DW918" s="32"/>
      <c r="DX918" s="32"/>
      <c r="DY918" s="32"/>
      <c r="DZ918" s="32"/>
      <c r="EA918" s="32"/>
      <c r="EB918" s="32"/>
      <c r="EC918" s="31"/>
    </row>
    <row r="919"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  <c r="CC919" s="31"/>
      <c r="CD919" s="31"/>
      <c r="CE919" s="31"/>
      <c r="CF919" s="31"/>
      <c r="CG919" s="32"/>
      <c r="CH919" s="31"/>
      <c r="CI919" s="32"/>
      <c r="CJ919" s="31"/>
      <c r="CK919" s="32"/>
      <c r="CL919" s="31"/>
      <c r="CM919" s="32"/>
      <c r="CN919" s="31"/>
      <c r="CO919" s="32"/>
      <c r="CP919" s="32"/>
      <c r="CQ919" s="32"/>
      <c r="CR919" s="32"/>
      <c r="CS919" s="32"/>
      <c r="CT919" s="32"/>
      <c r="CU919" s="32"/>
      <c r="CV919" s="32"/>
      <c r="CW919" s="32"/>
      <c r="CX919" s="32"/>
      <c r="CY919" s="32"/>
      <c r="CZ919" s="32"/>
      <c r="DA919" s="32"/>
      <c r="DB919" s="32"/>
      <c r="DC919" s="32"/>
      <c r="DD919" s="32"/>
      <c r="DE919" s="32"/>
      <c r="DF919" s="32"/>
      <c r="DG919" s="32"/>
      <c r="DH919" s="32"/>
      <c r="DI919" s="32"/>
      <c r="DJ919" s="32"/>
      <c r="DK919" s="32"/>
      <c r="DL919" s="32"/>
      <c r="DM919" s="32"/>
      <c r="DN919" s="32"/>
      <c r="DO919" s="32"/>
      <c r="DP919" s="32"/>
      <c r="DQ919" s="32"/>
      <c r="DR919" s="32"/>
      <c r="DS919" s="32"/>
      <c r="DT919" s="32"/>
      <c r="DU919" s="32"/>
      <c r="DV919" s="32"/>
      <c r="DW919" s="32"/>
      <c r="DX919" s="32"/>
      <c r="DY919" s="32"/>
      <c r="DZ919" s="32"/>
      <c r="EA919" s="32"/>
      <c r="EB919" s="32"/>
      <c r="EC919" s="31"/>
    </row>
    <row r="920"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  <c r="CF920" s="31"/>
      <c r="CG920" s="32"/>
      <c r="CH920" s="31"/>
      <c r="CI920" s="32"/>
      <c r="CJ920" s="31"/>
      <c r="CK920" s="32"/>
      <c r="CL920" s="31"/>
      <c r="CM920" s="32"/>
      <c r="CN920" s="31"/>
      <c r="CO920" s="32"/>
      <c r="CP920" s="32"/>
      <c r="CQ920" s="32"/>
      <c r="CR920" s="32"/>
      <c r="CS920" s="32"/>
      <c r="CT920" s="32"/>
      <c r="CU920" s="32"/>
      <c r="CV920" s="32"/>
      <c r="CW920" s="32"/>
      <c r="CX920" s="32"/>
      <c r="CY920" s="32"/>
      <c r="CZ920" s="32"/>
      <c r="DA920" s="32"/>
      <c r="DB920" s="32"/>
      <c r="DC920" s="32"/>
      <c r="DD920" s="32"/>
      <c r="DE920" s="32"/>
      <c r="DF920" s="32"/>
      <c r="DG920" s="32"/>
      <c r="DH920" s="32"/>
      <c r="DI920" s="32"/>
      <c r="DJ920" s="32"/>
      <c r="DK920" s="32"/>
      <c r="DL920" s="32"/>
      <c r="DM920" s="32"/>
      <c r="DN920" s="32"/>
      <c r="DO920" s="32"/>
      <c r="DP920" s="32"/>
      <c r="DQ920" s="32"/>
      <c r="DR920" s="32"/>
      <c r="DS920" s="32"/>
      <c r="DT920" s="32"/>
      <c r="DU920" s="32"/>
      <c r="DV920" s="32"/>
      <c r="DW920" s="32"/>
      <c r="DX920" s="32"/>
      <c r="DY920" s="32"/>
      <c r="DZ920" s="32"/>
      <c r="EA920" s="32"/>
      <c r="EB920" s="32"/>
      <c r="EC920" s="31"/>
    </row>
    <row r="921"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  <c r="CC921" s="31"/>
      <c r="CD921" s="31"/>
      <c r="CE921" s="31"/>
      <c r="CF921" s="31"/>
      <c r="CG921" s="32"/>
      <c r="CH921" s="31"/>
      <c r="CI921" s="32"/>
      <c r="CJ921" s="31"/>
      <c r="CK921" s="32"/>
      <c r="CL921" s="31"/>
      <c r="CM921" s="32"/>
      <c r="CN921" s="31"/>
      <c r="CO921" s="32"/>
      <c r="CP921" s="32"/>
      <c r="CQ921" s="32"/>
      <c r="CR921" s="32"/>
      <c r="CS921" s="32"/>
      <c r="CT921" s="32"/>
      <c r="CU921" s="32"/>
      <c r="CV921" s="32"/>
      <c r="CW921" s="32"/>
      <c r="CX921" s="32"/>
      <c r="CY921" s="32"/>
      <c r="CZ921" s="32"/>
      <c r="DA921" s="32"/>
      <c r="DB921" s="32"/>
      <c r="DC921" s="32"/>
      <c r="DD921" s="32"/>
      <c r="DE921" s="32"/>
      <c r="DF921" s="32"/>
      <c r="DG921" s="32"/>
      <c r="DH921" s="32"/>
      <c r="DI921" s="32"/>
      <c r="DJ921" s="32"/>
      <c r="DK921" s="32"/>
      <c r="DL921" s="32"/>
      <c r="DM921" s="32"/>
      <c r="DN921" s="32"/>
      <c r="DO921" s="32"/>
      <c r="DP921" s="32"/>
      <c r="DQ921" s="32"/>
      <c r="DR921" s="32"/>
      <c r="DS921" s="32"/>
      <c r="DT921" s="32"/>
      <c r="DU921" s="32"/>
      <c r="DV921" s="32"/>
      <c r="DW921" s="32"/>
      <c r="DX921" s="32"/>
      <c r="DY921" s="32"/>
      <c r="DZ921" s="32"/>
      <c r="EA921" s="32"/>
      <c r="EB921" s="32"/>
      <c r="EC921" s="31"/>
    </row>
    <row r="922"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  <c r="CC922" s="31"/>
      <c r="CD922" s="31"/>
      <c r="CE922" s="31"/>
      <c r="CF922" s="31"/>
      <c r="CG922" s="32"/>
      <c r="CH922" s="31"/>
      <c r="CI922" s="32"/>
      <c r="CJ922" s="31"/>
      <c r="CK922" s="32"/>
      <c r="CL922" s="31"/>
      <c r="CM922" s="32"/>
      <c r="CN922" s="31"/>
      <c r="CO922" s="32"/>
      <c r="CP922" s="32"/>
      <c r="CQ922" s="32"/>
      <c r="CR922" s="32"/>
      <c r="CS922" s="32"/>
      <c r="CT922" s="32"/>
      <c r="CU922" s="32"/>
      <c r="CV922" s="32"/>
      <c r="CW922" s="32"/>
      <c r="CX922" s="32"/>
      <c r="CY922" s="32"/>
      <c r="CZ922" s="32"/>
      <c r="DA922" s="32"/>
      <c r="DB922" s="32"/>
      <c r="DC922" s="32"/>
      <c r="DD922" s="32"/>
      <c r="DE922" s="32"/>
      <c r="DF922" s="32"/>
      <c r="DG922" s="32"/>
      <c r="DH922" s="32"/>
      <c r="DI922" s="32"/>
      <c r="DJ922" s="32"/>
      <c r="DK922" s="32"/>
      <c r="DL922" s="32"/>
      <c r="DM922" s="32"/>
      <c r="DN922" s="32"/>
      <c r="DO922" s="32"/>
      <c r="DP922" s="32"/>
      <c r="DQ922" s="32"/>
      <c r="DR922" s="32"/>
      <c r="DS922" s="32"/>
      <c r="DT922" s="32"/>
      <c r="DU922" s="32"/>
      <c r="DV922" s="32"/>
      <c r="DW922" s="32"/>
      <c r="DX922" s="32"/>
      <c r="DY922" s="32"/>
      <c r="DZ922" s="32"/>
      <c r="EA922" s="32"/>
      <c r="EB922" s="32"/>
      <c r="EC922" s="31"/>
    </row>
    <row r="923"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  <c r="CC923" s="31"/>
      <c r="CD923" s="31"/>
      <c r="CE923" s="31"/>
      <c r="CF923" s="31"/>
      <c r="CG923" s="32"/>
      <c r="CH923" s="31"/>
      <c r="CI923" s="32"/>
      <c r="CJ923" s="31"/>
      <c r="CK923" s="32"/>
      <c r="CL923" s="31"/>
      <c r="CM923" s="32"/>
      <c r="CN923" s="31"/>
      <c r="CO923" s="32"/>
      <c r="CP923" s="32"/>
      <c r="CQ923" s="32"/>
      <c r="CR923" s="32"/>
      <c r="CS923" s="32"/>
      <c r="CT923" s="32"/>
      <c r="CU923" s="32"/>
      <c r="CV923" s="32"/>
      <c r="CW923" s="32"/>
      <c r="CX923" s="32"/>
      <c r="CY923" s="32"/>
      <c r="CZ923" s="32"/>
      <c r="DA923" s="32"/>
      <c r="DB923" s="32"/>
      <c r="DC923" s="32"/>
      <c r="DD923" s="32"/>
      <c r="DE923" s="32"/>
      <c r="DF923" s="32"/>
      <c r="DG923" s="32"/>
      <c r="DH923" s="32"/>
      <c r="DI923" s="32"/>
      <c r="DJ923" s="32"/>
      <c r="DK923" s="32"/>
      <c r="DL923" s="32"/>
      <c r="DM923" s="32"/>
      <c r="DN923" s="32"/>
      <c r="DO923" s="32"/>
      <c r="DP923" s="32"/>
      <c r="DQ923" s="32"/>
      <c r="DR923" s="32"/>
      <c r="DS923" s="32"/>
      <c r="DT923" s="32"/>
      <c r="DU923" s="32"/>
      <c r="DV923" s="32"/>
      <c r="DW923" s="32"/>
      <c r="DX923" s="32"/>
      <c r="DY923" s="32"/>
      <c r="DZ923" s="32"/>
      <c r="EA923" s="32"/>
      <c r="EB923" s="32"/>
      <c r="EC923" s="31"/>
    </row>
    <row r="924"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  <c r="CC924" s="31"/>
      <c r="CD924" s="31"/>
      <c r="CE924" s="31"/>
      <c r="CF924" s="31"/>
      <c r="CG924" s="32"/>
      <c r="CH924" s="31"/>
      <c r="CI924" s="32"/>
      <c r="CJ924" s="31"/>
      <c r="CK924" s="32"/>
      <c r="CL924" s="31"/>
      <c r="CM924" s="32"/>
      <c r="CN924" s="31"/>
      <c r="CO924" s="32"/>
      <c r="CP924" s="32"/>
      <c r="CQ924" s="32"/>
      <c r="CR924" s="32"/>
      <c r="CS924" s="32"/>
      <c r="CT924" s="32"/>
      <c r="CU924" s="32"/>
      <c r="CV924" s="32"/>
      <c r="CW924" s="32"/>
      <c r="CX924" s="32"/>
      <c r="CY924" s="32"/>
      <c r="CZ924" s="32"/>
      <c r="DA924" s="32"/>
      <c r="DB924" s="32"/>
      <c r="DC924" s="32"/>
      <c r="DD924" s="32"/>
      <c r="DE924" s="32"/>
      <c r="DF924" s="32"/>
      <c r="DG924" s="32"/>
      <c r="DH924" s="32"/>
      <c r="DI924" s="32"/>
      <c r="DJ924" s="32"/>
      <c r="DK924" s="32"/>
      <c r="DL924" s="32"/>
      <c r="DM924" s="32"/>
      <c r="DN924" s="32"/>
      <c r="DO924" s="32"/>
      <c r="DP924" s="32"/>
      <c r="DQ924" s="32"/>
      <c r="DR924" s="32"/>
      <c r="DS924" s="32"/>
      <c r="DT924" s="32"/>
      <c r="DU924" s="32"/>
      <c r="DV924" s="32"/>
      <c r="DW924" s="32"/>
      <c r="DX924" s="32"/>
      <c r="DY924" s="32"/>
      <c r="DZ924" s="32"/>
      <c r="EA924" s="32"/>
      <c r="EB924" s="32"/>
      <c r="EC924" s="31"/>
    </row>
    <row r="925"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  <c r="CF925" s="31"/>
      <c r="CG925" s="32"/>
      <c r="CH925" s="31"/>
      <c r="CI925" s="32"/>
      <c r="CJ925" s="31"/>
      <c r="CK925" s="32"/>
      <c r="CL925" s="31"/>
      <c r="CM925" s="32"/>
      <c r="CN925" s="31"/>
      <c r="CO925" s="32"/>
      <c r="CP925" s="32"/>
      <c r="CQ925" s="32"/>
      <c r="CR925" s="32"/>
      <c r="CS925" s="32"/>
      <c r="CT925" s="32"/>
      <c r="CU925" s="32"/>
      <c r="CV925" s="32"/>
      <c r="CW925" s="32"/>
      <c r="CX925" s="32"/>
      <c r="CY925" s="32"/>
      <c r="CZ925" s="32"/>
      <c r="DA925" s="32"/>
      <c r="DB925" s="32"/>
      <c r="DC925" s="32"/>
      <c r="DD925" s="32"/>
      <c r="DE925" s="32"/>
      <c r="DF925" s="32"/>
      <c r="DG925" s="32"/>
      <c r="DH925" s="32"/>
      <c r="DI925" s="32"/>
      <c r="DJ925" s="32"/>
      <c r="DK925" s="32"/>
      <c r="DL925" s="32"/>
      <c r="DM925" s="32"/>
      <c r="DN925" s="32"/>
      <c r="DO925" s="32"/>
      <c r="DP925" s="32"/>
      <c r="DQ925" s="32"/>
      <c r="DR925" s="32"/>
      <c r="DS925" s="32"/>
      <c r="DT925" s="32"/>
      <c r="DU925" s="32"/>
      <c r="DV925" s="32"/>
      <c r="DW925" s="32"/>
      <c r="DX925" s="32"/>
      <c r="DY925" s="32"/>
      <c r="DZ925" s="32"/>
      <c r="EA925" s="32"/>
      <c r="EB925" s="32"/>
      <c r="EC925" s="31"/>
    </row>
    <row r="926"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  <c r="CC926" s="31"/>
      <c r="CD926" s="31"/>
      <c r="CE926" s="31"/>
      <c r="CF926" s="31"/>
      <c r="CG926" s="32"/>
      <c r="CH926" s="31"/>
      <c r="CI926" s="32"/>
      <c r="CJ926" s="31"/>
      <c r="CK926" s="32"/>
      <c r="CL926" s="31"/>
      <c r="CM926" s="32"/>
      <c r="CN926" s="31"/>
      <c r="CO926" s="32"/>
      <c r="CP926" s="32"/>
      <c r="CQ926" s="32"/>
      <c r="CR926" s="32"/>
      <c r="CS926" s="32"/>
      <c r="CT926" s="32"/>
      <c r="CU926" s="32"/>
      <c r="CV926" s="32"/>
      <c r="CW926" s="32"/>
      <c r="CX926" s="32"/>
      <c r="CY926" s="32"/>
      <c r="CZ926" s="32"/>
      <c r="DA926" s="32"/>
      <c r="DB926" s="32"/>
      <c r="DC926" s="32"/>
      <c r="DD926" s="32"/>
      <c r="DE926" s="32"/>
      <c r="DF926" s="32"/>
      <c r="DG926" s="32"/>
      <c r="DH926" s="32"/>
      <c r="DI926" s="32"/>
      <c r="DJ926" s="32"/>
      <c r="DK926" s="32"/>
      <c r="DL926" s="32"/>
      <c r="DM926" s="32"/>
      <c r="DN926" s="32"/>
      <c r="DO926" s="32"/>
      <c r="DP926" s="32"/>
      <c r="DQ926" s="32"/>
      <c r="DR926" s="32"/>
      <c r="DS926" s="32"/>
      <c r="DT926" s="32"/>
      <c r="DU926" s="32"/>
      <c r="DV926" s="32"/>
      <c r="DW926" s="32"/>
      <c r="DX926" s="32"/>
      <c r="DY926" s="32"/>
      <c r="DZ926" s="32"/>
      <c r="EA926" s="32"/>
      <c r="EB926" s="32"/>
      <c r="EC926" s="31"/>
    </row>
    <row r="927"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  <c r="CC927" s="31"/>
      <c r="CD927" s="31"/>
      <c r="CE927" s="31"/>
      <c r="CF927" s="31"/>
      <c r="CG927" s="32"/>
      <c r="CH927" s="31"/>
      <c r="CI927" s="32"/>
      <c r="CJ927" s="31"/>
      <c r="CK927" s="32"/>
      <c r="CL927" s="31"/>
      <c r="CM927" s="32"/>
      <c r="CN927" s="31"/>
      <c r="CO927" s="32"/>
      <c r="CP927" s="32"/>
      <c r="CQ927" s="32"/>
      <c r="CR927" s="32"/>
      <c r="CS927" s="32"/>
      <c r="CT927" s="32"/>
      <c r="CU927" s="32"/>
      <c r="CV927" s="32"/>
      <c r="CW927" s="32"/>
      <c r="CX927" s="32"/>
      <c r="CY927" s="32"/>
      <c r="CZ927" s="32"/>
      <c r="DA927" s="32"/>
      <c r="DB927" s="32"/>
      <c r="DC927" s="32"/>
      <c r="DD927" s="32"/>
      <c r="DE927" s="32"/>
      <c r="DF927" s="32"/>
      <c r="DG927" s="32"/>
      <c r="DH927" s="32"/>
      <c r="DI927" s="32"/>
      <c r="DJ927" s="32"/>
      <c r="DK927" s="32"/>
      <c r="DL927" s="32"/>
      <c r="DM927" s="32"/>
      <c r="DN927" s="32"/>
      <c r="DO927" s="32"/>
      <c r="DP927" s="32"/>
      <c r="DQ927" s="32"/>
      <c r="DR927" s="32"/>
      <c r="DS927" s="32"/>
      <c r="DT927" s="32"/>
      <c r="DU927" s="32"/>
      <c r="DV927" s="32"/>
      <c r="DW927" s="32"/>
      <c r="DX927" s="32"/>
      <c r="DY927" s="32"/>
      <c r="DZ927" s="32"/>
      <c r="EA927" s="32"/>
      <c r="EB927" s="32"/>
      <c r="EC927" s="31"/>
    </row>
    <row r="928"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  <c r="CC928" s="31"/>
      <c r="CD928" s="31"/>
      <c r="CE928" s="31"/>
      <c r="CF928" s="31"/>
      <c r="CG928" s="32"/>
      <c r="CH928" s="31"/>
      <c r="CI928" s="32"/>
      <c r="CJ928" s="31"/>
      <c r="CK928" s="32"/>
      <c r="CL928" s="31"/>
      <c r="CM928" s="32"/>
      <c r="CN928" s="31"/>
      <c r="CO928" s="32"/>
      <c r="CP928" s="32"/>
      <c r="CQ928" s="32"/>
      <c r="CR928" s="32"/>
      <c r="CS928" s="32"/>
      <c r="CT928" s="32"/>
      <c r="CU928" s="32"/>
      <c r="CV928" s="32"/>
      <c r="CW928" s="32"/>
      <c r="CX928" s="32"/>
      <c r="CY928" s="32"/>
      <c r="CZ928" s="32"/>
      <c r="DA928" s="32"/>
      <c r="DB928" s="32"/>
      <c r="DC928" s="32"/>
      <c r="DD928" s="32"/>
      <c r="DE928" s="32"/>
      <c r="DF928" s="32"/>
      <c r="DG928" s="32"/>
      <c r="DH928" s="32"/>
      <c r="DI928" s="32"/>
      <c r="DJ928" s="32"/>
      <c r="DK928" s="32"/>
      <c r="DL928" s="32"/>
      <c r="DM928" s="32"/>
      <c r="DN928" s="32"/>
      <c r="DO928" s="32"/>
      <c r="DP928" s="32"/>
      <c r="DQ928" s="32"/>
      <c r="DR928" s="32"/>
      <c r="DS928" s="32"/>
      <c r="DT928" s="32"/>
      <c r="DU928" s="32"/>
      <c r="DV928" s="32"/>
      <c r="DW928" s="32"/>
      <c r="DX928" s="32"/>
      <c r="DY928" s="32"/>
      <c r="DZ928" s="32"/>
      <c r="EA928" s="32"/>
      <c r="EB928" s="32"/>
      <c r="EC928" s="31"/>
    </row>
    <row r="929"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  <c r="CF929" s="31"/>
      <c r="CG929" s="32"/>
      <c r="CH929" s="31"/>
      <c r="CI929" s="32"/>
      <c r="CJ929" s="31"/>
      <c r="CK929" s="32"/>
      <c r="CL929" s="31"/>
      <c r="CM929" s="32"/>
      <c r="CN929" s="31"/>
      <c r="CO929" s="32"/>
      <c r="CP929" s="32"/>
      <c r="CQ929" s="32"/>
      <c r="CR929" s="32"/>
      <c r="CS929" s="32"/>
      <c r="CT929" s="32"/>
      <c r="CU929" s="32"/>
      <c r="CV929" s="32"/>
      <c r="CW929" s="32"/>
      <c r="CX929" s="32"/>
      <c r="CY929" s="32"/>
      <c r="CZ929" s="32"/>
      <c r="DA929" s="32"/>
      <c r="DB929" s="32"/>
      <c r="DC929" s="32"/>
      <c r="DD929" s="32"/>
      <c r="DE929" s="32"/>
      <c r="DF929" s="32"/>
      <c r="DG929" s="32"/>
      <c r="DH929" s="32"/>
      <c r="DI929" s="32"/>
      <c r="DJ929" s="32"/>
      <c r="DK929" s="32"/>
      <c r="DL929" s="32"/>
      <c r="DM929" s="32"/>
      <c r="DN929" s="32"/>
      <c r="DO929" s="32"/>
      <c r="DP929" s="32"/>
      <c r="DQ929" s="32"/>
      <c r="DR929" s="32"/>
      <c r="DS929" s="32"/>
      <c r="DT929" s="32"/>
      <c r="DU929" s="32"/>
      <c r="DV929" s="32"/>
      <c r="DW929" s="32"/>
      <c r="DX929" s="32"/>
      <c r="DY929" s="32"/>
      <c r="DZ929" s="32"/>
      <c r="EA929" s="32"/>
      <c r="EB929" s="32"/>
      <c r="EC929" s="31"/>
    </row>
    <row r="930"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  <c r="CC930" s="31"/>
      <c r="CD930" s="31"/>
      <c r="CE930" s="31"/>
      <c r="CF930" s="31"/>
      <c r="CG930" s="32"/>
      <c r="CH930" s="31"/>
      <c r="CI930" s="32"/>
      <c r="CJ930" s="31"/>
      <c r="CK930" s="32"/>
      <c r="CL930" s="31"/>
      <c r="CM930" s="32"/>
      <c r="CN930" s="31"/>
      <c r="CO930" s="32"/>
      <c r="CP930" s="32"/>
      <c r="CQ930" s="32"/>
      <c r="CR930" s="32"/>
      <c r="CS930" s="32"/>
      <c r="CT930" s="32"/>
      <c r="CU930" s="32"/>
      <c r="CV930" s="32"/>
      <c r="CW930" s="32"/>
      <c r="CX930" s="32"/>
      <c r="CY930" s="32"/>
      <c r="CZ930" s="32"/>
      <c r="DA930" s="32"/>
      <c r="DB930" s="32"/>
      <c r="DC930" s="32"/>
      <c r="DD930" s="32"/>
      <c r="DE930" s="32"/>
      <c r="DF930" s="32"/>
      <c r="DG930" s="32"/>
      <c r="DH930" s="32"/>
      <c r="DI930" s="32"/>
      <c r="DJ930" s="32"/>
      <c r="DK930" s="32"/>
      <c r="DL930" s="32"/>
      <c r="DM930" s="32"/>
      <c r="DN930" s="32"/>
      <c r="DO930" s="32"/>
      <c r="DP930" s="32"/>
      <c r="DQ930" s="32"/>
      <c r="DR930" s="32"/>
      <c r="DS930" s="32"/>
      <c r="DT930" s="32"/>
      <c r="DU930" s="32"/>
      <c r="DV930" s="32"/>
      <c r="DW930" s="32"/>
      <c r="DX930" s="32"/>
      <c r="DY930" s="32"/>
      <c r="DZ930" s="32"/>
      <c r="EA930" s="32"/>
      <c r="EB930" s="32"/>
      <c r="EC930" s="31"/>
    </row>
    <row r="931"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  <c r="CF931" s="31"/>
      <c r="CG931" s="32"/>
      <c r="CH931" s="31"/>
      <c r="CI931" s="32"/>
      <c r="CJ931" s="31"/>
      <c r="CK931" s="32"/>
      <c r="CL931" s="31"/>
      <c r="CM931" s="32"/>
      <c r="CN931" s="31"/>
      <c r="CO931" s="32"/>
      <c r="CP931" s="32"/>
      <c r="CQ931" s="32"/>
      <c r="CR931" s="32"/>
      <c r="CS931" s="32"/>
      <c r="CT931" s="32"/>
      <c r="CU931" s="32"/>
      <c r="CV931" s="32"/>
      <c r="CW931" s="32"/>
      <c r="CX931" s="32"/>
      <c r="CY931" s="32"/>
      <c r="CZ931" s="32"/>
      <c r="DA931" s="32"/>
      <c r="DB931" s="32"/>
      <c r="DC931" s="32"/>
      <c r="DD931" s="32"/>
      <c r="DE931" s="32"/>
      <c r="DF931" s="32"/>
      <c r="DG931" s="32"/>
      <c r="DH931" s="32"/>
      <c r="DI931" s="32"/>
      <c r="DJ931" s="32"/>
      <c r="DK931" s="32"/>
      <c r="DL931" s="32"/>
      <c r="DM931" s="32"/>
      <c r="DN931" s="32"/>
      <c r="DO931" s="32"/>
      <c r="DP931" s="32"/>
      <c r="DQ931" s="32"/>
      <c r="DR931" s="32"/>
      <c r="DS931" s="32"/>
      <c r="DT931" s="32"/>
      <c r="DU931" s="32"/>
      <c r="DV931" s="32"/>
      <c r="DW931" s="32"/>
      <c r="DX931" s="32"/>
      <c r="DY931" s="32"/>
      <c r="DZ931" s="32"/>
      <c r="EA931" s="32"/>
      <c r="EB931" s="32"/>
      <c r="EC931" s="31"/>
    </row>
    <row r="932"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  <c r="CC932" s="31"/>
      <c r="CD932" s="31"/>
      <c r="CE932" s="31"/>
      <c r="CF932" s="31"/>
      <c r="CG932" s="32"/>
      <c r="CH932" s="31"/>
      <c r="CI932" s="32"/>
      <c r="CJ932" s="31"/>
      <c r="CK932" s="32"/>
      <c r="CL932" s="31"/>
      <c r="CM932" s="32"/>
      <c r="CN932" s="31"/>
      <c r="CO932" s="32"/>
      <c r="CP932" s="32"/>
      <c r="CQ932" s="32"/>
      <c r="CR932" s="32"/>
      <c r="CS932" s="32"/>
      <c r="CT932" s="32"/>
      <c r="CU932" s="32"/>
      <c r="CV932" s="32"/>
      <c r="CW932" s="32"/>
      <c r="CX932" s="32"/>
      <c r="CY932" s="32"/>
      <c r="CZ932" s="32"/>
      <c r="DA932" s="32"/>
      <c r="DB932" s="32"/>
      <c r="DC932" s="32"/>
      <c r="DD932" s="32"/>
      <c r="DE932" s="32"/>
      <c r="DF932" s="32"/>
      <c r="DG932" s="32"/>
      <c r="DH932" s="32"/>
      <c r="DI932" s="32"/>
      <c r="DJ932" s="32"/>
      <c r="DK932" s="32"/>
      <c r="DL932" s="32"/>
      <c r="DM932" s="32"/>
      <c r="DN932" s="32"/>
      <c r="DO932" s="32"/>
      <c r="DP932" s="32"/>
      <c r="DQ932" s="32"/>
      <c r="DR932" s="32"/>
      <c r="DS932" s="32"/>
      <c r="DT932" s="32"/>
      <c r="DU932" s="32"/>
      <c r="DV932" s="32"/>
      <c r="DW932" s="32"/>
      <c r="DX932" s="32"/>
      <c r="DY932" s="32"/>
      <c r="DZ932" s="32"/>
      <c r="EA932" s="32"/>
      <c r="EB932" s="32"/>
      <c r="EC932" s="31"/>
    </row>
    <row r="933"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  <c r="CC933" s="31"/>
      <c r="CD933" s="31"/>
      <c r="CE933" s="31"/>
      <c r="CF933" s="31"/>
      <c r="CG933" s="32"/>
      <c r="CH933" s="31"/>
      <c r="CI933" s="32"/>
      <c r="CJ933" s="31"/>
      <c r="CK933" s="32"/>
      <c r="CL933" s="31"/>
      <c r="CM933" s="32"/>
      <c r="CN933" s="31"/>
      <c r="CO933" s="32"/>
      <c r="CP933" s="32"/>
      <c r="CQ933" s="32"/>
      <c r="CR933" s="32"/>
      <c r="CS933" s="32"/>
      <c r="CT933" s="32"/>
      <c r="CU933" s="32"/>
      <c r="CV933" s="32"/>
      <c r="CW933" s="32"/>
      <c r="CX933" s="32"/>
      <c r="CY933" s="32"/>
      <c r="CZ933" s="32"/>
      <c r="DA933" s="32"/>
      <c r="DB933" s="32"/>
      <c r="DC933" s="32"/>
      <c r="DD933" s="32"/>
      <c r="DE933" s="32"/>
      <c r="DF933" s="32"/>
      <c r="DG933" s="32"/>
      <c r="DH933" s="32"/>
      <c r="DI933" s="32"/>
      <c r="DJ933" s="32"/>
      <c r="DK933" s="32"/>
      <c r="DL933" s="32"/>
      <c r="DM933" s="32"/>
      <c r="DN933" s="32"/>
      <c r="DO933" s="32"/>
      <c r="DP933" s="32"/>
      <c r="DQ933" s="32"/>
      <c r="DR933" s="32"/>
      <c r="DS933" s="32"/>
      <c r="DT933" s="32"/>
      <c r="DU933" s="32"/>
      <c r="DV933" s="32"/>
      <c r="DW933" s="32"/>
      <c r="DX933" s="32"/>
      <c r="DY933" s="32"/>
      <c r="DZ933" s="32"/>
      <c r="EA933" s="32"/>
      <c r="EB933" s="32"/>
      <c r="EC933" s="31"/>
    </row>
    <row r="934"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  <c r="CC934" s="31"/>
      <c r="CD934" s="31"/>
      <c r="CE934" s="31"/>
      <c r="CF934" s="31"/>
      <c r="CG934" s="32"/>
      <c r="CH934" s="31"/>
      <c r="CI934" s="32"/>
      <c r="CJ934" s="31"/>
      <c r="CK934" s="32"/>
      <c r="CL934" s="31"/>
      <c r="CM934" s="32"/>
      <c r="CN934" s="31"/>
      <c r="CO934" s="32"/>
      <c r="CP934" s="32"/>
      <c r="CQ934" s="32"/>
      <c r="CR934" s="32"/>
      <c r="CS934" s="32"/>
      <c r="CT934" s="32"/>
      <c r="CU934" s="32"/>
      <c r="CV934" s="32"/>
      <c r="CW934" s="32"/>
      <c r="CX934" s="32"/>
      <c r="CY934" s="32"/>
      <c r="CZ934" s="32"/>
      <c r="DA934" s="32"/>
      <c r="DB934" s="32"/>
      <c r="DC934" s="32"/>
      <c r="DD934" s="32"/>
      <c r="DE934" s="32"/>
      <c r="DF934" s="32"/>
      <c r="DG934" s="32"/>
      <c r="DH934" s="32"/>
      <c r="DI934" s="32"/>
      <c r="DJ934" s="32"/>
      <c r="DK934" s="32"/>
      <c r="DL934" s="32"/>
      <c r="DM934" s="32"/>
      <c r="DN934" s="32"/>
      <c r="DO934" s="32"/>
      <c r="DP934" s="32"/>
      <c r="DQ934" s="32"/>
      <c r="DR934" s="32"/>
      <c r="DS934" s="32"/>
      <c r="DT934" s="32"/>
      <c r="DU934" s="32"/>
      <c r="DV934" s="32"/>
      <c r="DW934" s="32"/>
      <c r="DX934" s="32"/>
      <c r="DY934" s="32"/>
      <c r="DZ934" s="32"/>
      <c r="EA934" s="32"/>
      <c r="EB934" s="32"/>
      <c r="EC934" s="31"/>
    </row>
    <row r="935"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  <c r="CC935" s="31"/>
      <c r="CD935" s="31"/>
      <c r="CE935" s="31"/>
      <c r="CF935" s="31"/>
      <c r="CG935" s="32"/>
      <c r="CH935" s="31"/>
      <c r="CI935" s="32"/>
      <c r="CJ935" s="31"/>
      <c r="CK935" s="32"/>
      <c r="CL935" s="31"/>
      <c r="CM935" s="32"/>
      <c r="CN935" s="31"/>
      <c r="CO935" s="32"/>
      <c r="CP935" s="32"/>
      <c r="CQ935" s="32"/>
      <c r="CR935" s="32"/>
      <c r="CS935" s="32"/>
      <c r="CT935" s="32"/>
      <c r="CU935" s="32"/>
      <c r="CV935" s="32"/>
      <c r="CW935" s="32"/>
      <c r="CX935" s="32"/>
      <c r="CY935" s="32"/>
      <c r="CZ935" s="32"/>
      <c r="DA935" s="32"/>
      <c r="DB935" s="32"/>
      <c r="DC935" s="32"/>
      <c r="DD935" s="32"/>
      <c r="DE935" s="32"/>
      <c r="DF935" s="32"/>
      <c r="DG935" s="32"/>
      <c r="DH935" s="32"/>
      <c r="DI935" s="32"/>
      <c r="DJ935" s="32"/>
      <c r="DK935" s="32"/>
      <c r="DL935" s="32"/>
      <c r="DM935" s="32"/>
      <c r="DN935" s="32"/>
      <c r="DO935" s="32"/>
      <c r="DP935" s="32"/>
      <c r="DQ935" s="32"/>
      <c r="DR935" s="32"/>
      <c r="DS935" s="32"/>
      <c r="DT935" s="32"/>
      <c r="DU935" s="32"/>
      <c r="DV935" s="32"/>
      <c r="DW935" s="32"/>
      <c r="DX935" s="32"/>
      <c r="DY935" s="32"/>
      <c r="DZ935" s="32"/>
      <c r="EA935" s="32"/>
      <c r="EB935" s="32"/>
      <c r="EC935" s="31"/>
    </row>
    <row r="936"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  <c r="CC936" s="31"/>
      <c r="CD936" s="31"/>
      <c r="CE936" s="31"/>
      <c r="CF936" s="31"/>
      <c r="CG936" s="32"/>
      <c r="CH936" s="31"/>
      <c r="CI936" s="32"/>
      <c r="CJ936" s="31"/>
      <c r="CK936" s="32"/>
      <c r="CL936" s="31"/>
      <c r="CM936" s="32"/>
      <c r="CN936" s="31"/>
      <c r="CO936" s="32"/>
      <c r="CP936" s="32"/>
      <c r="CQ936" s="32"/>
      <c r="CR936" s="32"/>
      <c r="CS936" s="32"/>
      <c r="CT936" s="32"/>
      <c r="CU936" s="32"/>
      <c r="CV936" s="32"/>
      <c r="CW936" s="32"/>
      <c r="CX936" s="32"/>
      <c r="CY936" s="32"/>
      <c r="CZ936" s="32"/>
      <c r="DA936" s="32"/>
      <c r="DB936" s="32"/>
      <c r="DC936" s="32"/>
      <c r="DD936" s="32"/>
      <c r="DE936" s="32"/>
      <c r="DF936" s="32"/>
      <c r="DG936" s="32"/>
      <c r="DH936" s="32"/>
      <c r="DI936" s="32"/>
      <c r="DJ936" s="32"/>
      <c r="DK936" s="32"/>
      <c r="DL936" s="32"/>
      <c r="DM936" s="32"/>
      <c r="DN936" s="32"/>
      <c r="DO936" s="32"/>
      <c r="DP936" s="32"/>
      <c r="DQ936" s="32"/>
      <c r="DR936" s="32"/>
      <c r="DS936" s="32"/>
      <c r="DT936" s="32"/>
      <c r="DU936" s="32"/>
      <c r="DV936" s="32"/>
      <c r="DW936" s="32"/>
      <c r="DX936" s="32"/>
      <c r="DY936" s="32"/>
      <c r="DZ936" s="32"/>
      <c r="EA936" s="32"/>
      <c r="EB936" s="32"/>
      <c r="EC936" s="31"/>
    </row>
    <row r="937"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  <c r="CC937" s="31"/>
      <c r="CD937" s="31"/>
      <c r="CE937" s="31"/>
      <c r="CF937" s="31"/>
      <c r="CG937" s="32"/>
      <c r="CH937" s="31"/>
      <c r="CI937" s="32"/>
      <c r="CJ937" s="31"/>
      <c r="CK937" s="32"/>
      <c r="CL937" s="31"/>
      <c r="CM937" s="32"/>
      <c r="CN937" s="31"/>
      <c r="CO937" s="32"/>
      <c r="CP937" s="32"/>
      <c r="CQ937" s="32"/>
      <c r="CR937" s="32"/>
      <c r="CS937" s="32"/>
      <c r="CT937" s="32"/>
      <c r="CU937" s="32"/>
      <c r="CV937" s="32"/>
      <c r="CW937" s="32"/>
      <c r="CX937" s="32"/>
      <c r="CY937" s="32"/>
      <c r="CZ937" s="32"/>
      <c r="DA937" s="32"/>
      <c r="DB937" s="32"/>
      <c r="DC937" s="32"/>
      <c r="DD937" s="32"/>
      <c r="DE937" s="32"/>
      <c r="DF937" s="32"/>
      <c r="DG937" s="32"/>
      <c r="DH937" s="32"/>
      <c r="DI937" s="32"/>
      <c r="DJ937" s="32"/>
      <c r="DK937" s="32"/>
      <c r="DL937" s="32"/>
      <c r="DM937" s="32"/>
      <c r="DN937" s="32"/>
      <c r="DO937" s="32"/>
      <c r="DP937" s="32"/>
      <c r="DQ937" s="32"/>
      <c r="DR937" s="32"/>
      <c r="DS937" s="32"/>
      <c r="DT937" s="32"/>
      <c r="DU937" s="32"/>
      <c r="DV937" s="32"/>
      <c r="DW937" s="32"/>
      <c r="DX937" s="32"/>
      <c r="DY937" s="32"/>
      <c r="DZ937" s="32"/>
      <c r="EA937" s="32"/>
      <c r="EB937" s="32"/>
      <c r="EC937" s="31"/>
    </row>
    <row r="938"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  <c r="CC938" s="31"/>
      <c r="CD938" s="31"/>
      <c r="CE938" s="31"/>
      <c r="CF938" s="31"/>
      <c r="CG938" s="32"/>
      <c r="CH938" s="31"/>
      <c r="CI938" s="32"/>
      <c r="CJ938" s="31"/>
      <c r="CK938" s="32"/>
      <c r="CL938" s="31"/>
      <c r="CM938" s="32"/>
      <c r="CN938" s="31"/>
      <c r="CO938" s="32"/>
      <c r="CP938" s="32"/>
      <c r="CQ938" s="32"/>
      <c r="CR938" s="32"/>
      <c r="CS938" s="32"/>
      <c r="CT938" s="32"/>
      <c r="CU938" s="32"/>
      <c r="CV938" s="32"/>
      <c r="CW938" s="32"/>
      <c r="CX938" s="32"/>
      <c r="CY938" s="32"/>
      <c r="CZ938" s="32"/>
      <c r="DA938" s="32"/>
      <c r="DB938" s="32"/>
      <c r="DC938" s="32"/>
      <c r="DD938" s="32"/>
      <c r="DE938" s="32"/>
      <c r="DF938" s="32"/>
      <c r="DG938" s="32"/>
      <c r="DH938" s="32"/>
      <c r="DI938" s="32"/>
      <c r="DJ938" s="32"/>
      <c r="DK938" s="32"/>
      <c r="DL938" s="32"/>
      <c r="DM938" s="32"/>
      <c r="DN938" s="32"/>
      <c r="DO938" s="32"/>
      <c r="DP938" s="32"/>
      <c r="DQ938" s="32"/>
      <c r="DR938" s="32"/>
      <c r="DS938" s="32"/>
      <c r="DT938" s="32"/>
      <c r="DU938" s="32"/>
      <c r="DV938" s="32"/>
      <c r="DW938" s="32"/>
      <c r="DX938" s="32"/>
      <c r="DY938" s="32"/>
      <c r="DZ938" s="32"/>
      <c r="EA938" s="32"/>
      <c r="EB938" s="32"/>
      <c r="EC938" s="31"/>
    </row>
    <row r="939"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  <c r="CC939" s="31"/>
      <c r="CD939" s="31"/>
      <c r="CE939" s="31"/>
      <c r="CF939" s="31"/>
      <c r="CG939" s="32"/>
      <c r="CH939" s="31"/>
      <c r="CI939" s="32"/>
      <c r="CJ939" s="31"/>
      <c r="CK939" s="32"/>
      <c r="CL939" s="31"/>
      <c r="CM939" s="32"/>
      <c r="CN939" s="31"/>
      <c r="CO939" s="32"/>
      <c r="CP939" s="32"/>
      <c r="CQ939" s="32"/>
      <c r="CR939" s="32"/>
      <c r="CS939" s="32"/>
      <c r="CT939" s="32"/>
      <c r="CU939" s="32"/>
      <c r="CV939" s="32"/>
      <c r="CW939" s="32"/>
      <c r="CX939" s="32"/>
      <c r="CY939" s="32"/>
      <c r="CZ939" s="32"/>
      <c r="DA939" s="32"/>
      <c r="DB939" s="32"/>
      <c r="DC939" s="32"/>
      <c r="DD939" s="32"/>
      <c r="DE939" s="32"/>
      <c r="DF939" s="32"/>
      <c r="DG939" s="32"/>
      <c r="DH939" s="32"/>
      <c r="DI939" s="32"/>
      <c r="DJ939" s="32"/>
      <c r="DK939" s="32"/>
      <c r="DL939" s="32"/>
      <c r="DM939" s="32"/>
      <c r="DN939" s="32"/>
      <c r="DO939" s="32"/>
      <c r="DP939" s="32"/>
      <c r="DQ939" s="32"/>
      <c r="DR939" s="32"/>
      <c r="DS939" s="32"/>
      <c r="DT939" s="32"/>
      <c r="DU939" s="32"/>
      <c r="DV939" s="32"/>
      <c r="DW939" s="32"/>
      <c r="DX939" s="32"/>
      <c r="DY939" s="32"/>
      <c r="DZ939" s="32"/>
      <c r="EA939" s="32"/>
      <c r="EB939" s="32"/>
      <c r="EC939" s="31"/>
    </row>
    <row r="940"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  <c r="CC940" s="31"/>
      <c r="CD940" s="31"/>
      <c r="CE940" s="31"/>
      <c r="CF940" s="31"/>
      <c r="CG940" s="32"/>
      <c r="CH940" s="31"/>
      <c r="CI940" s="32"/>
      <c r="CJ940" s="31"/>
      <c r="CK940" s="32"/>
      <c r="CL940" s="31"/>
      <c r="CM940" s="32"/>
      <c r="CN940" s="31"/>
      <c r="CO940" s="32"/>
      <c r="CP940" s="32"/>
      <c r="CQ940" s="32"/>
      <c r="CR940" s="32"/>
      <c r="CS940" s="32"/>
      <c r="CT940" s="32"/>
      <c r="CU940" s="32"/>
      <c r="CV940" s="32"/>
      <c r="CW940" s="32"/>
      <c r="CX940" s="32"/>
      <c r="CY940" s="32"/>
      <c r="CZ940" s="32"/>
      <c r="DA940" s="32"/>
      <c r="DB940" s="32"/>
      <c r="DC940" s="32"/>
      <c r="DD940" s="32"/>
      <c r="DE940" s="32"/>
      <c r="DF940" s="32"/>
      <c r="DG940" s="32"/>
      <c r="DH940" s="32"/>
      <c r="DI940" s="32"/>
      <c r="DJ940" s="32"/>
      <c r="DK940" s="32"/>
      <c r="DL940" s="32"/>
      <c r="DM940" s="32"/>
      <c r="DN940" s="32"/>
      <c r="DO940" s="32"/>
      <c r="DP940" s="32"/>
      <c r="DQ940" s="32"/>
      <c r="DR940" s="32"/>
      <c r="DS940" s="32"/>
      <c r="DT940" s="32"/>
      <c r="DU940" s="32"/>
      <c r="DV940" s="32"/>
      <c r="DW940" s="32"/>
      <c r="DX940" s="32"/>
      <c r="DY940" s="32"/>
      <c r="DZ940" s="32"/>
      <c r="EA940" s="32"/>
      <c r="EB940" s="32"/>
      <c r="EC940" s="31"/>
    </row>
    <row r="941"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  <c r="CC941" s="31"/>
      <c r="CD941" s="31"/>
      <c r="CE941" s="31"/>
      <c r="CF941" s="31"/>
      <c r="CG941" s="32"/>
      <c r="CH941" s="31"/>
      <c r="CI941" s="32"/>
      <c r="CJ941" s="31"/>
      <c r="CK941" s="32"/>
      <c r="CL941" s="31"/>
      <c r="CM941" s="32"/>
      <c r="CN941" s="31"/>
      <c r="CO941" s="32"/>
      <c r="CP941" s="32"/>
      <c r="CQ941" s="32"/>
      <c r="CR941" s="32"/>
      <c r="CS941" s="32"/>
      <c r="CT941" s="32"/>
      <c r="CU941" s="32"/>
      <c r="CV941" s="32"/>
      <c r="CW941" s="32"/>
      <c r="CX941" s="32"/>
      <c r="CY941" s="32"/>
      <c r="CZ941" s="32"/>
      <c r="DA941" s="32"/>
      <c r="DB941" s="32"/>
      <c r="DC941" s="32"/>
      <c r="DD941" s="32"/>
      <c r="DE941" s="32"/>
      <c r="DF941" s="32"/>
      <c r="DG941" s="32"/>
      <c r="DH941" s="32"/>
      <c r="DI941" s="32"/>
      <c r="DJ941" s="32"/>
      <c r="DK941" s="32"/>
      <c r="DL941" s="32"/>
      <c r="DM941" s="32"/>
      <c r="DN941" s="32"/>
      <c r="DO941" s="32"/>
      <c r="DP941" s="32"/>
      <c r="DQ941" s="32"/>
      <c r="DR941" s="32"/>
      <c r="DS941" s="32"/>
      <c r="DT941" s="32"/>
      <c r="DU941" s="32"/>
      <c r="DV941" s="32"/>
      <c r="DW941" s="32"/>
      <c r="DX941" s="32"/>
      <c r="DY941" s="32"/>
      <c r="DZ941" s="32"/>
      <c r="EA941" s="32"/>
      <c r="EB941" s="32"/>
      <c r="EC941" s="31"/>
    </row>
    <row r="942"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  <c r="CC942" s="31"/>
      <c r="CD942" s="31"/>
      <c r="CE942" s="31"/>
      <c r="CF942" s="31"/>
      <c r="CG942" s="32"/>
      <c r="CH942" s="31"/>
      <c r="CI942" s="32"/>
      <c r="CJ942" s="31"/>
      <c r="CK942" s="32"/>
      <c r="CL942" s="31"/>
      <c r="CM942" s="32"/>
      <c r="CN942" s="31"/>
      <c r="CO942" s="32"/>
      <c r="CP942" s="32"/>
      <c r="CQ942" s="32"/>
      <c r="CR942" s="32"/>
      <c r="CS942" s="32"/>
      <c r="CT942" s="32"/>
      <c r="CU942" s="32"/>
      <c r="CV942" s="32"/>
      <c r="CW942" s="32"/>
      <c r="CX942" s="32"/>
      <c r="CY942" s="32"/>
      <c r="CZ942" s="32"/>
      <c r="DA942" s="32"/>
      <c r="DB942" s="32"/>
      <c r="DC942" s="32"/>
      <c r="DD942" s="32"/>
      <c r="DE942" s="32"/>
      <c r="DF942" s="32"/>
      <c r="DG942" s="32"/>
      <c r="DH942" s="32"/>
      <c r="DI942" s="32"/>
      <c r="DJ942" s="32"/>
      <c r="DK942" s="32"/>
      <c r="DL942" s="32"/>
      <c r="DM942" s="32"/>
      <c r="DN942" s="32"/>
      <c r="DO942" s="32"/>
      <c r="DP942" s="32"/>
      <c r="DQ942" s="32"/>
      <c r="DR942" s="32"/>
      <c r="DS942" s="32"/>
      <c r="DT942" s="32"/>
      <c r="DU942" s="32"/>
      <c r="DV942" s="32"/>
      <c r="DW942" s="32"/>
      <c r="DX942" s="32"/>
      <c r="DY942" s="32"/>
      <c r="DZ942" s="32"/>
      <c r="EA942" s="32"/>
      <c r="EB942" s="32"/>
      <c r="EC942" s="31"/>
    </row>
    <row r="943"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  <c r="CC943" s="31"/>
      <c r="CD943" s="31"/>
      <c r="CE943" s="31"/>
      <c r="CF943" s="31"/>
      <c r="CG943" s="32"/>
      <c r="CH943" s="31"/>
      <c r="CI943" s="32"/>
      <c r="CJ943" s="31"/>
      <c r="CK943" s="32"/>
      <c r="CL943" s="31"/>
      <c r="CM943" s="32"/>
      <c r="CN943" s="31"/>
      <c r="CO943" s="32"/>
      <c r="CP943" s="32"/>
      <c r="CQ943" s="32"/>
      <c r="CR943" s="32"/>
      <c r="CS943" s="32"/>
      <c r="CT943" s="32"/>
      <c r="CU943" s="32"/>
      <c r="CV943" s="32"/>
      <c r="CW943" s="32"/>
      <c r="CX943" s="32"/>
      <c r="CY943" s="32"/>
      <c r="CZ943" s="32"/>
      <c r="DA943" s="32"/>
      <c r="DB943" s="32"/>
      <c r="DC943" s="32"/>
      <c r="DD943" s="32"/>
      <c r="DE943" s="32"/>
      <c r="DF943" s="32"/>
      <c r="DG943" s="32"/>
      <c r="DH943" s="32"/>
      <c r="DI943" s="32"/>
      <c r="DJ943" s="32"/>
      <c r="DK943" s="32"/>
      <c r="DL943" s="32"/>
      <c r="DM943" s="32"/>
      <c r="DN943" s="32"/>
      <c r="DO943" s="32"/>
      <c r="DP943" s="32"/>
      <c r="DQ943" s="32"/>
      <c r="DR943" s="32"/>
      <c r="DS943" s="32"/>
      <c r="DT943" s="32"/>
      <c r="DU943" s="32"/>
      <c r="DV943" s="32"/>
      <c r="DW943" s="32"/>
      <c r="DX943" s="32"/>
      <c r="DY943" s="32"/>
      <c r="DZ943" s="32"/>
      <c r="EA943" s="32"/>
      <c r="EB943" s="32"/>
      <c r="EC943" s="31"/>
    </row>
    <row r="944"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2"/>
      <c r="CH944" s="31"/>
      <c r="CI944" s="32"/>
      <c r="CJ944" s="31"/>
      <c r="CK944" s="32"/>
      <c r="CL944" s="31"/>
      <c r="CM944" s="32"/>
      <c r="CN944" s="31"/>
      <c r="CO944" s="32"/>
      <c r="CP944" s="32"/>
      <c r="CQ944" s="32"/>
      <c r="CR944" s="32"/>
      <c r="CS944" s="32"/>
      <c r="CT944" s="32"/>
      <c r="CU944" s="32"/>
      <c r="CV944" s="32"/>
      <c r="CW944" s="32"/>
      <c r="CX944" s="32"/>
      <c r="CY944" s="32"/>
      <c r="CZ944" s="32"/>
      <c r="DA944" s="32"/>
      <c r="DB944" s="32"/>
      <c r="DC944" s="32"/>
      <c r="DD944" s="32"/>
      <c r="DE944" s="32"/>
      <c r="DF944" s="32"/>
      <c r="DG944" s="32"/>
      <c r="DH944" s="32"/>
      <c r="DI944" s="32"/>
      <c r="DJ944" s="32"/>
      <c r="DK944" s="32"/>
      <c r="DL944" s="32"/>
      <c r="DM944" s="32"/>
      <c r="DN944" s="32"/>
      <c r="DO944" s="32"/>
      <c r="DP944" s="32"/>
      <c r="DQ944" s="32"/>
      <c r="DR944" s="32"/>
      <c r="DS944" s="32"/>
      <c r="DT944" s="32"/>
      <c r="DU944" s="32"/>
      <c r="DV944" s="32"/>
      <c r="DW944" s="32"/>
      <c r="DX944" s="32"/>
      <c r="DY944" s="32"/>
      <c r="DZ944" s="32"/>
      <c r="EA944" s="32"/>
      <c r="EB944" s="32"/>
      <c r="EC944" s="31"/>
    </row>
    <row r="945"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  <c r="CC945" s="31"/>
      <c r="CD945" s="31"/>
      <c r="CE945" s="31"/>
      <c r="CF945" s="31"/>
      <c r="CG945" s="32"/>
      <c r="CH945" s="31"/>
      <c r="CI945" s="32"/>
      <c r="CJ945" s="31"/>
      <c r="CK945" s="32"/>
      <c r="CL945" s="31"/>
      <c r="CM945" s="32"/>
      <c r="CN945" s="31"/>
      <c r="CO945" s="32"/>
      <c r="CP945" s="32"/>
      <c r="CQ945" s="32"/>
      <c r="CR945" s="32"/>
      <c r="CS945" s="32"/>
      <c r="CT945" s="32"/>
      <c r="CU945" s="32"/>
      <c r="CV945" s="32"/>
      <c r="CW945" s="32"/>
      <c r="CX945" s="32"/>
      <c r="CY945" s="32"/>
      <c r="CZ945" s="32"/>
      <c r="DA945" s="32"/>
      <c r="DB945" s="32"/>
      <c r="DC945" s="32"/>
      <c r="DD945" s="32"/>
      <c r="DE945" s="32"/>
      <c r="DF945" s="32"/>
      <c r="DG945" s="32"/>
      <c r="DH945" s="32"/>
      <c r="DI945" s="32"/>
      <c r="DJ945" s="32"/>
      <c r="DK945" s="32"/>
      <c r="DL945" s="32"/>
      <c r="DM945" s="32"/>
      <c r="DN945" s="32"/>
      <c r="DO945" s="32"/>
      <c r="DP945" s="32"/>
      <c r="DQ945" s="32"/>
      <c r="DR945" s="32"/>
      <c r="DS945" s="32"/>
      <c r="DT945" s="32"/>
      <c r="DU945" s="32"/>
      <c r="DV945" s="32"/>
      <c r="DW945" s="32"/>
      <c r="DX945" s="32"/>
      <c r="DY945" s="32"/>
      <c r="DZ945" s="32"/>
      <c r="EA945" s="32"/>
      <c r="EB945" s="32"/>
      <c r="EC945" s="31"/>
    </row>
    <row r="946"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  <c r="CC946" s="31"/>
      <c r="CD946" s="31"/>
      <c r="CE946" s="31"/>
      <c r="CF946" s="31"/>
      <c r="CG946" s="32"/>
      <c r="CH946" s="31"/>
      <c r="CI946" s="32"/>
      <c r="CJ946" s="31"/>
      <c r="CK946" s="32"/>
      <c r="CL946" s="31"/>
      <c r="CM946" s="32"/>
      <c r="CN946" s="31"/>
      <c r="CO946" s="32"/>
      <c r="CP946" s="32"/>
      <c r="CQ946" s="32"/>
      <c r="CR946" s="32"/>
      <c r="CS946" s="32"/>
      <c r="CT946" s="32"/>
      <c r="CU946" s="32"/>
      <c r="CV946" s="32"/>
      <c r="CW946" s="32"/>
      <c r="CX946" s="32"/>
      <c r="CY946" s="32"/>
      <c r="CZ946" s="32"/>
      <c r="DA946" s="32"/>
      <c r="DB946" s="32"/>
      <c r="DC946" s="32"/>
      <c r="DD946" s="32"/>
      <c r="DE946" s="32"/>
      <c r="DF946" s="32"/>
      <c r="DG946" s="32"/>
      <c r="DH946" s="32"/>
      <c r="DI946" s="32"/>
      <c r="DJ946" s="32"/>
      <c r="DK946" s="32"/>
      <c r="DL946" s="32"/>
      <c r="DM946" s="32"/>
      <c r="DN946" s="32"/>
      <c r="DO946" s="32"/>
      <c r="DP946" s="32"/>
      <c r="DQ946" s="32"/>
      <c r="DR946" s="32"/>
      <c r="DS946" s="32"/>
      <c r="DT946" s="32"/>
      <c r="DU946" s="32"/>
      <c r="DV946" s="32"/>
      <c r="DW946" s="32"/>
      <c r="DX946" s="32"/>
      <c r="DY946" s="32"/>
      <c r="DZ946" s="32"/>
      <c r="EA946" s="32"/>
      <c r="EB946" s="32"/>
      <c r="EC946" s="31"/>
    </row>
    <row r="947"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  <c r="CC947" s="31"/>
      <c r="CD947" s="31"/>
      <c r="CE947" s="31"/>
      <c r="CF947" s="31"/>
      <c r="CG947" s="32"/>
      <c r="CH947" s="31"/>
      <c r="CI947" s="32"/>
      <c r="CJ947" s="31"/>
      <c r="CK947" s="32"/>
      <c r="CL947" s="31"/>
      <c r="CM947" s="32"/>
      <c r="CN947" s="31"/>
      <c r="CO947" s="32"/>
      <c r="CP947" s="32"/>
      <c r="CQ947" s="32"/>
      <c r="CR947" s="32"/>
      <c r="CS947" s="32"/>
      <c r="CT947" s="32"/>
      <c r="CU947" s="32"/>
      <c r="CV947" s="32"/>
      <c r="CW947" s="32"/>
      <c r="CX947" s="32"/>
      <c r="CY947" s="32"/>
      <c r="CZ947" s="32"/>
      <c r="DA947" s="32"/>
      <c r="DB947" s="32"/>
      <c r="DC947" s="32"/>
      <c r="DD947" s="32"/>
      <c r="DE947" s="32"/>
      <c r="DF947" s="32"/>
      <c r="DG947" s="32"/>
      <c r="DH947" s="32"/>
      <c r="DI947" s="32"/>
      <c r="DJ947" s="32"/>
      <c r="DK947" s="32"/>
      <c r="DL947" s="32"/>
      <c r="DM947" s="32"/>
      <c r="DN947" s="32"/>
      <c r="DO947" s="32"/>
      <c r="DP947" s="32"/>
      <c r="DQ947" s="32"/>
      <c r="DR947" s="32"/>
      <c r="DS947" s="32"/>
      <c r="DT947" s="32"/>
      <c r="DU947" s="32"/>
      <c r="DV947" s="32"/>
      <c r="DW947" s="32"/>
      <c r="DX947" s="32"/>
      <c r="DY947" s="32"/>
      <c r="DZ947" s="32"/>
      <c r="EA947" s="32"/>
      <c r="EB947" s="32"/>
      <c r="EC947" s="31"/>
    </row>
    <row r="948"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  <c r="CC948" s="31"/>
      <c r="CD948" s="31"/>
      <c r="CE948" s="31"/>
      <c r="CF948" s="31"/>
      <c r="CG948" s="32"/>
      <c r="CH948" s="31"/>
      <c r="CI948" s="32"/>
      <c r="CJ948" s="31"/>
      <c r="CK948" s="32"/>
      <c r="CL948" s="31"/>
      <c r="CM948" s="32"/>
      <c r="CN948" s="31"/>
      <c r="CO948" s="32"/>
      <c r="CP948" s="32"/>
      <c r="CQ948" s="32"/>
      <c r="CR948" s="32"/>
      <c r="CS948" s="32"/>
      <c r="CT948" s="32"/>
      <c r="CU948" s="32"/>
      <c r="CV948" s="32"/>
      <c r="CW948" s="32"/>
      <c r="CX948" s="32"/>
      <c r="CY948" s="32"/>
      <c r="CZ948" s="32"/>
      <c r="DA948" s="32"/>
      <c r="DB948" s="32"/>
      <c r="DC948" s="32"/>
      <c r="DD948" s="32"/>
      <c r="DE948" s="32"/>
      <c r="DF948" s="32"/>
      <c r="DG948" s="32"/>
      <c r="DH948" s="32"/>
      <c r="DI948" s="32"/>
      <c r="DJ948" s="32"/>
      <c r="DK948" s="32"/>
      <c r="DL948" s="32"/>
      <c r="DM948" s="32"/>
      <c r="DN948" s="32"/>
      <c r="DO948" s="32"/>
      <c r="DP948" s="32"/>
      <c r="DQ948" s="32"/>
      <c r="DR948" s="32"/>
      <c r="DS948" s="32"/>
      <c r="DT948" s="32"/>
      <c r="DU948" s="32"/>
      <c r="DV948" s="32"/>
      <c r="DW948" s="32"/>
      <c r="DX948" s="32"/>
      <c r="DY948" s="32"/>
      <c r="DZ948" s="32"/>
      <c r="EA948" s="32"/>
      <c r="EB948" s="32"/>
      <c r="EC948" s="31"/>
    </row>
    <row r="949"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  <c r="CC949" s="31"/>
      <c r="CD949" s="31"/>
      <c r="CE949" s="31"/>
      <c r="CF949" s="31"/>
      <c r="CG949" s="32"/>
      <c r="CH949" s="31"/>
      <c r="CI949" s="32"/>
      <c r="CJ949" s="31"/>
      <c r="CK949" s="32"/>
      <c r="CL949" s="31"/>
      <c r="CM949" s="32"/>
      <c r="CN949" s="31"/>
      <c r="CO949" s="32"/>
      <c r="CP949" s="32"/>
      <c r="CQ949" s="32"/>
      <c r="CR949" s="32"/>
      <c r="CS949" s="32"/>
      <c r="CT949" s="32"/>
      <c r="CU949" s="32"/>
      <c r="CV949" s="32"/>
      <c r="CW949" s="32"/>
      <c r="CX949" s="32"/>
      <c r="CY949" s="32"/>
      <c r="CZ949" s="32"/>
      <c r="DA949" s="32"/>
      <c r="DB949" s="32"/>
      <c r="DC949" s="32"/>
      <c r="DD949" s="32"/>
      <c r="DE949" s="32"/>
      <c r="DF949" s="32"/>
      <c r="DG949" s="32"/>
      <c r="DH949" s="32"/>
      <c r="DI949" s="32"/>
      <c r="DJ949" s="32"/>
      <c r="DK949" s="32"/>
      <c r="DL949" s="32"/>
      <c r="DM949" s="32"/>
      <c r="DN949" s="32"/>
      <c r="DO949" s="32"/>
      <c r="DP949" s="32"/>
      <c r="DQ949" s="32"/>
      <c r="DR949" s="32"/>
      <c r="DS949" s="32"/>
      <c r="DT949" s="32"/>
      <c r="DU949" s="32"/>
      <c r="DV949" s="32"/>
      <c r="DW949" s="32"/>
      <c r="DX949" s="32"/>
      <c r="DY949" s="32"/>
      <c r="DZ949" s="32"/>
      <c r="EA949" s="32"/>
      <c r="EB949" s="32"/>
      <c r="EC949" s="31"/>
    </row>
    <row r="950"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  <c r="CC950" s="31"/>
      <c r="CD950" s="31"/>
      <c r="CE950" s="31"/>
      <c r="CF950" s="31"/>
      <c r="CG950" s="32"/>
      <c r="CH950" s="31"/>
      <c r="CI950" s="32"/>
      <c r="CJ950" s="31"/>
      <c r="CK950" s="32"/>
      <c r="CL950" s="31"/>
      <c r="CM950" s="32"/>
      <c r="CN950" s="31"/>
      <c r="CO950" s="32"/>
      <c r="CP950" s="32"/>
      <c r="CQ950" s="32"/>
      <c r="CR950" s="32"/>
      <c r="CS950" s="32"/>
      <c r="CT950" s="32"/>
      <c r="CU950" s="32"/>
      <c r="CV950" s="32"/>
      <c r="CW950" s="32"/>
      <c r="CX950" s="32"/>
      <c r="CY950" s="32"/>
      <c r="CZ950" s="32"/>
      <c r="DA950" s="32"/>
      <c r="DB950" s="32"/>
      <c r="DC950" s="32"/>
      <c r="DD950" s="32"/>
      <c r="DE950" s="32"/>
      <c r="DF950" s="32"/>
      <c r="DG950" s="32"/>
      <c r="DH950" s="32"/>
      <c r="DI950" s="32"/>
      <c r="DJ950" s="32"/>
      <c r="DK950" s="32"/>
      <c r="DL950" s="32"/>
      <c r="DM950" s="32"/>
      <c r="DN950" s="32"/>
      <c r="DO950" s="32"/>
      <c r="DP950" s="32"/>
      <c r="DQ950" s="32"/>
      <c r="DR950" s="32"/>
      <c r="DS950" s="32"/>
      <c r="DT950" s="32"/>
      <c r="DU950" s="32"/>
      <c r="DV950" s="32"/>
      <c r="DW950" s="32"/>
      <c r="DX950" s="32"/>
      <c r="DY950" s="32"/>
      <c r="DZ950" s="32"/>
      <c r="EA950" s="32"/>
      <c r="EB950" s="32"/>
      <c r="EC950" s="31"/>
    </row>
    <row r="951"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  <c r="CC951" s="31"/>
      <c r="CD951" s="31"/>
      <c r="CE951" s="31"/>
      <c r="CF951" s="31"/>
      <c r="CG951" s="32"/>
      <c r="CH951" s="31"/>
      <c r="CI951" s="32"/>
      <c r="CJ951" s="31"/>
      <c r="CK951" s="32"/>
      <c r="CL951" s="31"/>
      <c r="CM951" s="32"/>
      <c r="CN951" s="31"/>
      <c r="CO951" s="32"/>
      <c r="CP951" s="32"/>
      <c r="CQ951" s="32"/>
      <c r="CR951" s="32"/>
      <c r="CS951" s="32"/>
      <c r="CT951" s="32"/>
      <c r="CU951" s="32"/>
      <c r="CV951" s="32"/>
      <c r="CW951" s="32"/>
      <c r="CX951" s="32"/>
      <c r="CY951" s="32"/>
      <c r="CZ951" s="32"/>
      <c r="DA951" s="32"/>
      <c r="DB951" s="32"/>
      <c r="DC951" s="32"/>
      <c r="DD951" s="32"/>
      <c r="DE951" s="32"/>
      <c r="DF951" s="32"/>
      <c r="DG951" s="32"/>
      <c r="DH951" s="32"/>
      <c r="DI951" s="32"/>
      <c r="DJ951" s="32"/>
      <c r="DK951" s="32"/>
      <c r="DL951" s="32"/>
      <c r="DM951" s="32"/>
      <c r="DN951" s="32"/>
      <c r="DO951" s="32"/>
      <c r="DP951" s="32"/>
      <c r="DQ951" s="32"/>
      <c r="DR951" s="32"/>
      <c r="DS951" s="32"/>
      <c r="DT951" s="32"/>
      <c r="DU951" s="32"/>
      <c r="DV951" s="32"/>
      <c r="DW951" s="32"/>
      <c r="DX951" s="32"/>
      <c r="DY951" s="32"/>
      <c r="DZ951" s="32"/>
      <c r="EA951" s="32"/>
      <c r="EB951" s="32"/>
      <c r="EC951" s="31"/>
    </row>
    <row r="952"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  <c r="CC952" s="31"/>
      <c r="CD952" s="31"/>
      <c r="CE952" s="31"/>
      <c r="CF952" s="31"/>
      <c r="CG952" s="32"/>
      <c r="CH952" s="31"/>
      <c r="CI952" s="32"/>
      <c r="CJ952" s="31"/>
      <c r="CK952" s="32"/>
      <c r="CL952" s="31"/>
      <c r="CM952" s="32"/>
      <c r="CN952" s="31"/>
      <c r="CO952" s="32"/>
      <c r="CP952" s="32"/>
      <c r="CQ952" s="32"/>
      <c r="CR952" s="32"/>
      <c r="CS952" s="32"/>
      <c r="CT952" s="32"/>
      <c r="CU952" s="32"/>
      <c r="CV952" s="32"/>
      <c r="CW952" s="32"/>
      <c r="CX952" s="32"/>
      <c r="CY952" s="32"/>
      <c r="CZ952" s="32"/>
      <c r="DA952" s="32"/>
      <c r="DB952" s="32"/>
      <c r="DC952" s="32"/>
      <c r="DD952" s="32"/>
      <c r="DE952" s="32"/>
      <c r="DF952" s="32"/>
      <c r="DG952" s="32"/>
      <c r="DH952" s="32"/>
      <c r="DI952" s="32"/>
      <c r="DJ952" s="32"/>
      <c r="DK952" s="32"/>
      <c r="DL952" s="32"/>
      <c r="DM952" s="32"/>
      <c r="DN952" s="32"/>
      <c r="DO952" s="32"/>
      <c r="DP952" s="32"/>
      <c r="DQ952" s="32"/>
      <c r="DR952" s="32"/>
      <c r="DS952" s="32"/>
      <c r="DT952" s="32"/>
      <c r="DU952" s="32"/>
      <c r="DV952" s="32"/>
      <c r="DW952" s="32"/>
      <c r="DX952" s="32"/>
      <c r="DY952" s="32"/>
      <c r="DZ952" s="32"/>
      <c r="EA952" s="32"/>
      <c r="EB952" s="32"/>
      <c r="EC952" s="31"/>
    </row>
    <row r="953"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  <c r="CC953" s="31"/>
      <c r="CD953" s="31"/>
      <c r="CE953" s="31"/>
      <c r="CF953" s="31"/>
      <c r="CG953" s="32"/>
      <c r="CH953" s="31"/>
      <c r="CI953" s="32"/>
      <c r="CJ953" s="31"/>
      <c r="CK953" s="32"/>
      <c r="CL953" s="31"/>
      <c r="CM953" s="32"/>
      <c r="CN953" s="31"/>
      <c r="CO953" s="32"/>
      <c r="CP953" s="32"/>
      <c r="CQ953" s="32"/>
      <c r="CR953" s="32"/>
      <c r="CS953" s="32"/>
      <c r="CT953" s="32"/>
      <c r="CU953" s="32"/>
      <c r="CV953" s="32"/>
      <c r="CW953" s="32"/>
      <c r="CX953" s="32"/>
      <c r="CY953" s="32"/>
      <c r="CZ953" s="32"/>
      <c r="DA953" s="32"/>
      <c r="DB953" s="32"/>
      <c r="DC953" s="32"/>
      <c r="DD953" s="32"/>
      <c r="DE953" s="32"/>
      <c r="DF953" s="32"/>
      <c r="DG953" s="32"/>
      <c r="DH953" s="32"/>
      <c r="DI953" s="32"/>
      <c r="DJ953" s="32"/>
      <c r="DK953" s="32"/>
      <c r="DL953" s="32"/>
      <c r="DM953" s="32"/>
      <c r="DN953" s="32"/>
      <c r="DO953" s="32"/>
      <c r="DP953" s="32"/>
      <c r="DQ953" s="32"/>
      <c r="DR953" s="32"/>
      <c r="DS953" s="32"/>
      <c r="DT953" s="32"/>
      <c r="DU953" s="32"/>
      <c r="DV953" s="32"/>
      <c r="DW953" s="32"/>
      <c r="DX953" s="32"/>
      <c r="DY953" s="32"/>
      <c r="DZ953" s="32"/>
      <c r="EA953" s="32"/>
      <c r="EB953" s="32"/>
      <c r="EC953" s="31"/>
    </row>
    <row r="954"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  <c r="CC954" s="31"/>
      <c r="CD954" s="31"/>
      <c r="CE954" s="31"/>
      <c r="CF954" s="31"/>
      <c r="CG954" s="32"/>
      <c r="CH954" s="31"/>
      <c r="CI954" s="32"/>
      <c r="CJ954" s="31"/>
      <c r="CK954" s="32"/>
      <c r="CL954" s="31"/>
      <c r="CM954" s="32"/>
      <c r="CN954" s="31"/>
      <c r="CO954" s="32"/>
      <c r="CP954" s="32"/>
      <c r="CQ954" s="32"/>
      <c r="CR954" s="32"/>
      <c r="CS954" s="32"/>
      <c r="CT954" s="32"/>
      <c r="CU954" s="32"/>
      <c r="CV954" s="32"/>
      <c r="CW954" s="32"/>
      <c r="CX954" s="32"/>
      <c r="CY954" s="32"/>
      <c r="CZ954" s="32"/>
      <c r="DA954" s="32"/>
      <c r="DB954" s="32"/>
      <c r="DC954" s="32"/>
      <c r="DD954" s="32"/>
      <c r="DE954" s="32"/>
      <c r="DF954" s="32"/>
      <c r="DG954" s="32"/>
      <c r="DH954" s="32"/>
      <c r="DI954" s="32"/>
      <c r="DJ954" s="32"/>
      <c r="DK954" s="32"/>
      <c r="DL954" s="32"/>
      <c r="DM954" s="32"/>
      <c r="DN954" s="32"/>
      <c r="DO954" s="32"/>
      <c r="DP954" s="32"/>
      <c r="DQ954" s="32"/>
      <c r="DR954" s="32"/>
      <c r="DS954" s="32"/>
      <c r="DT954" s="32"/>
      <c r="DU954" s="32"/>
      <c r="DV954" s="32"/>
      <c r="DW954" s="32"/>
      <c r="DX954" s="32"/>
      <c r="DY954" s="32"/>
      <c r="DZ954" s="32"/>
      <c r="EA954" s="32"/>
      <c r="EB954" s="32"/>
      <c r="EC954" s="31"/>
    </row>
    <row r="955"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  <c r="CC955" s="31"/>
      <c r="CD955" s="31"/>
      <c r="CE955" s="31"/>
      <c r="CF955" s="31"/>
      <c r="CG955" s="32"/>
      <c r="CH955" s="31"/>
      <c r="CI955" s="32"/>
      <c r="CJ955" s="31"/>
      <c r="CK955" s="32"/>
      <c r="CL955" s="31"/>
      <c r="CM955" s="32"/>
      <c r="CN955" s="31"/>
      <c r="CO955" s="32"/>
      <c r="CP955" s="32"/>
      <c r="CQ955" s="32"/>
      <c r="CR955" s="32"/>
      <c r="CS955" s="32"/>
      <c r="CT955" s="32"/>
      <c r="CU955" s="32"/>
      <c r="CV955" s="32"/>
      <c r="CW955" s="32"/>
      <c r="CX955" s="32"/>
      <c r="CY955" s="32"/>
      <c r="CZ955" s="32"/>
      <c r="DA955" s="32"/>
      <c r="DB955" s="32"/>
      <c r="DC955" s="32"/>
      <c r="DD955" s="32"/>
      <c r="DE955" s="32"/>
      <c r="DF955" s="32"/>
      <c r="DG955" s="32"/>
      <c r="DH955" s="32"/>
      <c r="DI955" s="32"/>
      <c r="DJ955" s="32"/>
      <c r="DK955" s="32"/>
      <c r="DL955" s="32"/>
      <c r="DM955" s="32"/>
      <c r="DN955" s="32"/>
      <c r="DO955" s="32"/>
      <c r="DP955" s="32"/>
      <c r="DQ955" s="32"/>
      <c r="DR955" s="32"/>
      <c r="DS955" s="32"/>
      <c r="DT955" s="32"/>
      <c r="DU955" s="32"/>
      <c r="DV955" s="32"/>
      <c r="DW955" s="32"/>
      <c r="DX955" s="32"/>
      <c r="DY955" s="32"/>
      <c r="DZ955" s="32"/>
      <c r="EA955" s="32"/>
      <c r="EB955" s="32"/>
      <c r="EC955" s="31"/>
    </row>
    <row r="956"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  <c r="CC956" s="31"/>
      <c r="CD956" s="31"/>
      <c r="CE956" s="31"/>
      <c r="CF956" s="31"/>
      <c r="CG956" s="32"/>
      <c r="CH956" s="31"/>
      <c r="CI956" s="32"/>
      <c r="CJ956" s="31"/>
      <c r="CK956" s="32"/>
      <c r="CL956" s="31"/>
      <c r="CM956" s="32"/>
      <c r="CN956" s="31"/>
      <c r="CO956" s="32"/>
      <c r="CP956" s="32"/>
      <c r="CQ956" s="32"/>
      <c r="CR956" s="32"/>
      <c r="CS956" s="32"/>
      <c r="CT956" s="32"/>
      <c r="CU956" s="32"/>
      <c r="CV956" s="32"/>
      <c r="CW956" s="32"/>
      <c r="CX956" s="32"/>
      <c r="CY956" s="32"/>
      <c r="CZ956" s="32"/>
      <c r="DA956" s="32"/>
      <c r="DB956" s="32"/>
      <c r="DC956" s="32"/>
      <c r="DD956" s="32"/>
      <c r="DE956" s="32"/>
      <c r="DF956" s="32"/>
      <c r="DG956" s="32"/>
      <c r="DH956" s="32"/>
      <c r="DI956" s="32"/>
      <c r="DJ956" s="32"/>
      <c r="DK956" s="32"/>
      <c r="DL956" s="32"/>
      <c r="DM956" s="32"/>
      <c r="DN956" s="32"/>
      <c r="DO956" s="32"/>
      <c r="DP956" s="32"/>
      <c r="DQ956" s="32"/>
      <c r="DR956" s="32"/>
      <c r="DS956" s="32"/>
      <c r="DT956" s="32"/>
      <c r="DU956" s="32"/>
      <c r="DV956" s="32"/>
      <c r="DW956" s="32"/>
      <c r="DX956" s="32"/>
      <c r="DY956" s="32"/>
      <c r="DZ956" s="32"/>
      <c r="EA956" s="32"/>
      <c r="EB956" s="32"/>
      <c r="EC956" s="31"/>
    </row>
    <row r="957"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  <c r="CC957" s="31"/>
      <c r="CD957" s="31"/>
      <c r="CE957" s="31"/>
      <c r="CF957" s="31"/>
      <c r="CG957" s="32"/>
      <c r="CH957" s="31"/>
      <c r="CI957" s="32"/>
      <c r="CJ957" s="31"/>
      <c r="CK957" s="32"/>
      <c r="CL957" s="31"/>
      <c r="CM957" s="32"/>
      <c r="CN957" s="31"/>
      <c r="CO957" s="32"/>
      <c r="CP957" s="32"/>
      <c r="CQ957" s="32"/>
      <c r="CR957" s="32"/>
      <c r="CS957" s="32"/>
      <c r="CT957" s="32"/>
      <c r="CU957" s="32"/>
      <c r="CV957" s="32"/>
      <c r="CW957" s="32"/>
      <c r="CX957" s="32"/>
      <c r="CY957" s="32"/>
      <c r="CZ957" s="32"/>
      <c r="DA957" s="32"/>
      <c r="DB957" s="32"/>
      <c r="DC957" s="32"/>
      <c r="DD957" s="32"/>
      <c r="DE957" s="32"/>
      <c r="DF957" s="32"/>
      <c r="DG957" s="32"/>
      <c r="DH957" s="32"/>
      <c r="DI957" s="32"/>
      <c r="DJ957" s="32"/>
      <c r="DK957" s="32"/>
      <c r="DL957" s="32"/>
      <c r="DM957" s="32"/>
      <c r="DN957" s="32"/>
      <c r="DO957" s="32"/>
      <c r="DP957" s="32"/>
      <c r="DQ957" s="32"/>
      <c r="DR957" s="32"/>
      <c r="DS957" s="32"/>
      <c r="DT957" s="32"/>
      <c r="DU957" s="32"/>
      <c r="DV957" s="32"/>
      <c r="DW957" s="32"/>
      <c r="DX957" s="32"/>
      <c r="DY957" s="32"/>
      <c r="DZ957" s="32"/>
      <c r="EA957" s="32"/>
      <c r="EB957" s="32"/>
      <c r="EC957" s="31"/>
    </row>
    <row r="958"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  <c r="CC958" s="31"/>
      <c r="CD958" s="31"/>
      <c r="CE958" s="31"/>
      <c r="CF958" s="31"/>
      <c r="CG958" s="32"/>
      <c r="CH958" s="31"/>
      <c r="CI958" s="32"/>
      <c r="CJ958" s="31"/>
      <c r="CK958" s="32"/>
      <c r="CL958" s="31"/>
      <c r="CM958" s="32"/>
      <c r="CN958" s="31"/>
      <c r="CO958" s="32"/>
      <c r="CP958" s="32"/>
      <c r="CQ958" s="32"/>
      <c r="CR958" s="32"/>
      <c r="CS958" s="32"/>
      <c r="CT958" s="32"/>
      <c r="CU958" s="32"/>
      <c r="CV958" s="32"/>
      <c r="CW958" s="32"/>
      <c r="CX958" s="32"/>
      <c r="CY958" s="32"/>
      <c r="CZ958" s="32"/>
      <c r="DA958" s="32"/>
      <c r="DB958" s="32"/>
      <c r="DC958" s="32"/>
      <c r="DD958" s="32"/>
      <c r="DE958" s="32"/>
      <c r="DF958" s="32"/>
      <c r="DG958" s="32"/>
      <c r="DH958" s="32"/>
      <c r="DI958" s="32"/>
      <c r="DJ958" s="32"/>
      <c r="DK958" s="32"/>
      <c r="DL958" s="32"/>
      <c r="DM958" s="32"/>
      <c r="DN958" s="32"/>
      <c r="DO958" s="32"/>
      <c r="DP958" s="32"/>
      <c r="DQ958" s="32"/>
      <c r="DR958" s="32"/>
      <c r="DS958" s="32"/>
      <c r="DT958" s="32"/>
      <c r="DU958" s="32"/>
      <c r="DV958" s="32"/>
      <c r="DW958" s="32"/>
      <c r="DX958" s="32"/>
      <c r="DY958" s="32"/>
      <c r="DZ958" s="32"/>
      <c r="EA958" s="32"/>
      <c r="EB958" s="32"/>
      <c r="EC958" s="31"/>
    </row>
    <row r="959"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  <c r="CC959" s="31"/>
      <c r="CD959" s="31"/>
      <c r="CE959" s="31"/>
      <c r="CF959" s="31"/>
      <c r="CG959" s="32"/>
      <c r="CH959" s="31"/>
      <c r="CI959" s="32"/>
      <c r="CJ959" s="31"/>
      <c r="CK959" s="32"/>
      <c r="CL959" s="31"/>
      <c r="CM959" s="32"/>
      <c r="CN959" s="31"/>
      <c r="CO959" s="32"/>
      <c r="CP959" s="32"/>
      <c r="CQ959" s="32"/>
      <c r="CR959" s="32"/>
      <c r="CS959" s="32"/>
      <c r="CT959" s="32"/>
      <c r="CU959" s="32"/>
      <c r="CV959" s="32"/>
      <c r="CW959" s="32"/>
      <c r="CX959" s="32"/>
      <c r="CY959" s="32"/>
      <c r="CZ959" s="32"/>
      <c r="DA959" s="32"/>
      <c r="DB959" s="32"/>
      <c r="DC959" s="32"/>
      <c r="DD959" s="32"/>
      <c r="DE959" s="32"/>
      <c r="DF959" s="32"/>
      <c r="DG959" s="32"/>
      <c r="DH959" s="32"/>
      <c r="DI959" s="32"/>
      <c r="DJ959" s="32"/>
      <c r="DK959" s="32"/>
      <c r="DL959" s="32"/>
      <c r="DM959" s="32"/>
      <c r="DN959" s="32"/>
      <c r="DO959" s="32"/>
      <c r="DP959" s="32"/>
      <c r="DQ959" s="32"/>
      <c r="DR959" s="32"/>
      <c r="DS959" s="32"/>
      <c r="DT959" s="32"/>
      <c r="DU959" s="32"/>
      <c r="DV959" s="32"/>
      <c r="DW959" s="32"/>
      <c r="DX959" s="32"/>
      <c r="DY959" s="32"/>
      <c r="DZ959" s="32"/>
      <c r="EA959" s="32"/>
      <c r="EB959" s="32"/>
      <c r="EC959" s="31"/>
    </row>
    <row r="960"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  <c r="CC960" s="31"/>
      <c r="CD960" s="31"/>
      <c r="CE960" s="31"/>
      <c r="CF960" s="31"/>
      <c r="CG960" s="32"/>
      <c r="CH960" s="31"/>
      <c r="CI960" s="32"/>
      <c r="CJ960" s="31"/>
      <c r="CK960" s="32"/>
      <c r="CL960" s="31"/>
      <c r="CM960" s="32"/>
      <c r="CN960" s="31"/>
      <c r="CO960" s="32"/>
      <c r="CP960" s="32"/>
      <c r="CQ960" s="32"/>
      <c r="CR960" s="32"/>
      <c r="CS960" s="32"/>
      <c r="CT960" s="32"/>
      <c r="CU960" s="32"/>
      <c r="CV960" s="32"/>
      <c r="CW960" s="32"/>
      <c r="CX960" s="32"/>
      <c r="CY960" s="32"/>
      <c r="CZ960" s="32"/>
      <c r="DA960" s="32"/>
      <c r="DB960" s="32"/>
      <c r="DC960" s="32"/>
      <c r="DD960" s="32"/>
      <c r="DE960" s="32"/>
      <c r="DF960" s="32"/>
      <c r="DG960" s="32"/>
      <c r="DH960" s="32"/>
      <c r="DI960" s="32"/>
      <c r="DJ960" s="32"/>
      <c r="DK960" s="32"/>
      <c r="DL960" s="32"/>
      <c r="DM960" s="32"/>
      <c r="DN960" s="32"/>
      <c r="DO960" s="32"/>
      <c r="DP960" s="32"/>
      <c r="DQ960" s="32"/>
      <c r="DR960" s="32"/>
      <c r="DS960" s="32"/>
      <c r="DT960" s="32"/>
      <c r="DU960" s="32"/>
      <c r="DV960" s="32"/>
      <c r="DW960" s="32"/>
      <c r="DX960" s="32"/>
      <c r="DY960" s="32"/>
      <c r="DZ960" s="32"/>
      <c r="EA960" s="32"/>
      <c r="EB960" s="32"/>
      <c r="EC960" s="31"/>
    </row>
    <row r="961"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  <c r="CC961" s="31"/>
      <c r="CD961" s="31"/>
      <c r="CE961" s="31"/>
      <c r="CF961" s="31"/>
      <c r="CG961" s="32"/>
      <c r="CH961" s="31"/>
      <c r="CI961" s="32"/>
      <c r="CJ961" s="31"/>
      <c r="CK961" s="32"/>
      <c r="CL961" s="31"/>
      <c r="CM961" s="32"/>
      <c r="CN961" s="31"/>
      <c r="CO961" s="32"/>
      <c r="CP961" s="32"/>
      <c r="CQ961" s="32"/>
      <c r="CR961" s="32"/>
      <c r="CS961" s="32"/>
      <c r="CT961" s="32"/>
      <c r="CU961" s="32"/>
      <c r="CV961" s="32"/>
      <c r="CW961" s="32"/>
      <c r="CX961" s="32"/>
      <c r="CY961" s="32"/>
      <c r="CZ961" s="32"/>
      <c r="DA961" s="32"/>
      <c r="DB961" s="32"/>
      <c r="DC961" s="32"/>
      <c r="DD961" s="32"/>
      <c r="DE961" s="32"/>
      <c r="DF961" s="32"/>
      <c r="DG961" s="32"/>
      <c r="DH961" s="32"/>
      <c r="DI961" s="32"/>
      <c r="DJ961" s="32"/>
      <c r="DK961" s="32"/>
      <c r="DL961" s="32"/>
      <c r="DM961" s="32"/>
      <c r="DN961" s="32"/>
      <c r="DO961" s="32"/>
      <c r="DP961" s="32"/>
      <c r="DQ961" s="32"/>
      <c r="DR961" s="32"/>
      <c r="DS961" s="32"/>
      <c r="DT961" s="32"/>
      <c r="DU961" s="32"/>
      <c r="DV961" s="32"/>
      <c r="DW961" s="32"/>
      <c r="DX961" s="32"/>
      <c r="DY961" s="32"/>
      <c r="DZ961" s="32"/>
      <c r="EA961" s="32"/>
      <c r="EB961" s="32"/>
      <c r="EC961" s="31"/>
    </row>
    <row r="962"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  <c r="CC962" s="31"/>
      <c r="CD962" s="31"/>
      <c r="CE962" s="31"/>
      <c r="CF962" s="31"/>
      <c r="CG962" s="32"/>
      <c r="CH962" s="31"/>
      <c r="CI962" s="32"/>
      <c r="CJ962" s="31"/>
      <c r="CK962" s="32"/>
      <c r="CL962" s="31"/>
      <c r="CM962" s="32"/>
      <c r="CN962" s="31"/>
      <c r="CO962" s="32"/>
      <c r="CP962" s="32"/>
      <c r="CQ962" s="32"/>
      <c r="CR962" s="32"/>
      <c r="CS962" s="32"/>
      <c r="CT962" s="32"/>
      <c r="CU962" s="32"/>
      <c r="CV962" s="32"/>
      <c r="CW962" s="32"/>
      <c r="CX962" s="32"/>
      <c r="CY962" s="32"/>
      <c r="CZ962" s="32"/>
      <c r="DA962" s="32"/>
      <c r="DB962" s="32"/>
      <c r="DC962" s="32"/>
      <c r="DD962" s="32"/>
      <c r="DE962" s="32"/>
      <c r="DF962" s="32"/>
      <c r="DG962" s="32"/>
      <c r="DH962" s="32"/>
      <c r="DI962" s="32"/>
      <c r="DJ962" s="32"/>
      <c r="DK962" s="32"/>
      <c r="DL962" s="32"/>
      <c r="DM962" s="32"/>
      <c r="DN962" s="32"/>
      <c r="DO962" s="32"/>
      <c r="DP962" s="32"/>
      <c r="DQ962" s="32"/>
      <c r="DR962" s="32"/>
      <c r="DS962" s="32"/>
      <c r="DT962" s="32"/>
      <c r="DU962" s="32"/>
      <c r="DV962" s="32"/>
      <c r="DW962" s="32"/>
      <c r="DX962" s="32"/>
      <c r="DY962" s="32"/>
      <c r="DZ962" s="32"/>
      <c r="EA962" s="32"/>
      <c r="EB962" s="32"/>
      <c r="EC962" s="31"/>
    </row>
    <row r="963"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  <c r="CC963" s="31"/>
      <c r="CD963" s="31"/>
      <c r="CE963" s="31"/>
      <c r="CF963" s="31"/>
      <c r="CG963" s="32"/>
      <c r="CH963" s="31"/>
      <c r="CI963" s="32"/>
      <c r="CJ963" s="31"/>
      <c r="CK963" s="32"/>
      <c r="CL963" s="31"/>
      <c r="CM963" s="32"/>
      <c r="CN963" s="31"/>
      <c r="CO963" s="32"/>
      <c r="CP963" s="32"/>
      <c r="CQ963" s="32"/>
      <c r="CR963" s="32"/>
      <c r="CS963" s="32"/>
      <c r="CT963" s="32"/>
      <c r="CU963" s="32"/>
      <c r="CV963" s="32"/>
      <c r="CW963" s="32"/>
      <c r="CX963" s="32"/>
      <c r="CY963" s="32"/>
      <c r="CZ963" s="32"/>
      <c r="DA963" s="32"/>
      <c r="DB963" s="32"/>
      <c r="DC963" s="32"/>
      <c r="DD963" s="32"/>
      <c r="DE963" s="32"/>
      <c r="DF963" s="32"/>
      <c r="DG963" s="32"/>
      <c r="DH963" s="32"/>
      <c r="DI963" s="32"/>
      <c r="DJ963" s="32"/>
      <c r="DK963" s="32"/>
      <c r="DL963" s="32"/>
      <c r="DM963" s="32"/>
      <c r="DN963" s="32"/>
      <c r="DO963" s="32"/>
      <c r="DP963" s="32"/>
      <c r="DQ963" s="32"/>
      <c r="DR963" s="32"/>
      <c r="DS963" s="32"/>
      <c r="DT963" s="32"/>
      <c r="DU963" s="32"/>
      <c r="DV963" s="32"/>
      <c r="DW963" s="32"/>
      <c r="DX963" s="32"/>
      <c r="DY963" s="32"/>
      <c r="DZ963" s="32"/>
      <c r="EA963" s="32"/>
      <c r="EB963" s="32"/>
      <c r="EC963" s="31"/>
    </row>
    <row r="964"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  <c r="CC964" s="31"/>
      <c r="CD964" s="31"/>
      <c r="CE964" s="31"/>
      <c r="CF964" s="31"/>
      <c r="CG964" s="32"/>
      <c r="CH964" s="31"/>
      <c r="CI964" s="32"/>
      <c r="CJ964" s="31"/>
      <c r="CK964" s="32"/>
      <c r="CL964" s="31"/>
      <c r="CM964" s="32"/>
      <c r="CN964" s="31"/>
      <c r="CO964" s="32"/>
      <c r="CP964" s="32"/>
      <c r="CQ964" s="32"/>
      <c r="CR964" s="32"/>
      <c r="CS964" s="32"/>
      <c r="CT964" s="32"/>
      <c r="CU964" s="32"/>
      <c r="CV964" s="32"/>
      <c r="CW964" s="32"/>
      <c r="CX964" s="32"/>
      <c r="CY964" s="32"/>
      <c r="CZ964" s="32"/>
      <c r="DA964" s="32"/>
      <c r="DB964" s="32"/>
      <c r="DC964" s="32"/>
      <c r="DD964" s="32"/>
      <c r="DE964" s="32"/>
      <c r="DF964" s="32"/>
      <c r="DG964" s="32"/>
      <c r="DH964" s="32"/>
      <c r="DI964" s="32"/>
      <c r="DJ964" s="32"/>
      <c r="DK964" s="32"/>
      <c r="DL964" s="32"/>
      <c r="DM964" s="32"/>
      <c r="DN964" s="32"/>
      <c r="DO964" s="32"/>
      <c r="DP964" s="32"/>
      <c r="DQ964" s="32"/>
      <c r="DR964" s="32"/>
      <c r="DS964" s="32"/>
      <c r="DT964" s="32"/>
      <c r="DU964" s="32"/>
      <c r="DV964" s="32"/>
      <c r="DW964" s="32"/>
      <c r="DX964" s="32"/>
      <c r="DY964" s="32"/>
      <c r="DZ964" s="32"/>
      <c r="EA964" s="32"/>
      <c r="EB964" s="32"/>
      <c r="EC964" s="31"/>
    </row>
    <row r="965"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  <c r="CC965" s="31"/>
      <c r="CD965" s="31"/>
      <c r="CE965" s="31"/>
      <c r="CF965" s="31"/>
      <c r="CG965" s="32"/>
      <c r="CH965" s="31"/>
      <c r="CI965" s="32"/>
      <c r="CJ965" s="31"/>
      <c r="CK965" s="32"/>
      <c r="CL965" s="31"/>
      <c r="CM965" s="32"/>
      <c r="CN965" s="31"/>
      <c r="CO965" s="32"/>
      <c r="CP965" s="32"/>
      <c r="CQ965" s="32"/>
      <c r="CR965" s="32"/>
      <c r="CS965" s="32"/>
      <c r="CT965" s="32"/>
      <c r="CU965" s="32"/>
      <c r="CV965" s="32"/>
      <c r="CW965" s="32"/>
      <c r="CX965" s="32"/>
      <c r="CY965" s="32"/>
      <c r="CZ965" s="32"/>
      <c r="DA965" s="32"/>
      <c r="DB965" s="32"/>
      <c r="DC965" s="32"/>
      <c r="DD965" s="32"/>
      <c r="DE965" s="32"/>
      <c r="DF965" s="32"/>
      <c r="DG965" s="32"/>
      <c r="DH965" s="32"/>
      <c r="DI965" s="32"/>
      <c r="DJ965" s="32"/>
      <c r="DK965" s="32"/>
      <c r="DL965" s="32"/>
      <c r="DM965" s="32"/>
      <c r="DN965" s="32"/>
      <c r="DO965" s="32"/>
      <c r="DP965" s="32"/>
      <c r="DQ965" s="32"/>
      <c r="DR965" s="32"/>
      <c r="DS965" s="32"/>
      <c r="DT965" s="32"/>
      <c r="DU965" s="32"/>
      <c r="DV965" s="32"/>
      <c r="DW965" s="32"/>
      <c r="DX965" s="32"/>
      <c r="DY965" s="32"/>
      <c r="DZ965" s="32"/>
      <c r="EA965" s="32"/>
      <c r="EB965" s="32"/>
      <c r="EC965" s="31"/>
    </row>
    <row r="966"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  <c r="CC966" s="31"/>
      <c r="CD966" s="31"/>
      <c r="CE966" s="31"/>
      <c r="CF966" s="31"/>
      <c r="CG966" s="32"/>
      <c r="CH966" s="31"/>
      <c r="CI966" s="32"/>
      <c r="CJ966" s="31"/>
      <c r="CK966" s="32"/>
      <c r="CL966" s="31"/>
      <c r="CM966" s="32"/>
      <c r="CN966" s="31"/>
      <c r="CO966" s="32"/>
      <c r="CP966" s="32"/>
      <c r="CQ966" s="32"/>
      <c r="CR966" s="32"/>
      <c r="CS966" s="32"/>
      <c r="CT966" s="32"/>
      <c r="CU966" s="32"/>
      <c r="CV966" s="32"/>
      <c r="CW966" s="32"/>
      <c r="CX966" s="32"/>
      <c r="CY966" s="32"/>
      <c r="CZ966" s="32"/>
      <c r="DA966" s="32"/>
      <c r="DB966" s="32"/>
      <c r="DC966" s="32"/>
      <c r="DD966" s="32"/>
      <c r="DE966" s="32"/>
      <c r="DF966" s="32"/>
      <c r="DG966" s="32"/>
      <c r="DH966" s="32"/>
      <c r="DI966" s="32"/>
      <c r="DJ966" s="32"/>
      <c r="DK966" s="32"/>
      <c r="DL966" s="32"/>
      <c r="DM966" s="32"/>
      <c r="DN966" s="32"/>
      <c r="DO966" s="32"/>
      <c r="DP966" s="32"/>
      <c r="DQ966" s="32"/>
      <c r="DR966" s="32"/>
      <c r="DS966" s="32"/>
      <c r="DT966" s="32"/>
      <c r="DU966" s="32"/>
      <c r="DV966" s="32"/>
      <c r="DW966" s="32"/>
      <c r="DX966" s="32"/>
      <c r="DY966" s="32"/>
      <c r="DZ966" s="32"/>
      <c r="EA966" s="32"/>
      <c r="EB966" s="32"/>
      <c r="EC966" s="31"/>
    </row>
    <row r="967"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  <c r="CC967" s="31"/>
      <c r="CD967" s="31"/>
      <c r="CE967" s="31"/>
      <c r="CF967" s="31"/>
      <c r="CG967" s="32"/>
      <c r="CH967" s="31"/>
      <c r="CI967" s="32"/>
      <c r="CJ967" s="31"/>
      <c r="CK967" s="32"/>
      <c r="CL967" s="31"/>
      <c r="CM967" s="32"/>
      <c r="CN967" s="31"/>
      <c r="CO967" s="32"/>
      <c r="CP967" s="32"/>
      <c r="CQ967" s="32"/>
      <c r="CR967" s="32"/>
      <c r="CS967" s="32"/>
      <c r="CT967" s="32"/>
      <c r="CU967" s="32"/>
      <c r="CV967" s="32"/>
      <c r="CW967" s="32"/>
      <c r="CX967" s="32"/>
      <c r="CY967" s="32"/>
      <c r="CZ967" s="32"/>
      <c r="DA967" s="32"/>
      <c r="DB967" s="32"/>
      <c r="DC967" s="32"/>
      <c r="DD967" s="32"/>
      <c r="DE967" s="32"/>
      <c r="DF967" s="32"/>
      <c r="DG967" s="32"/>
      <c r="DH967" s="32"/>
      <c r="DI967" s="32"/>
      <c r="DJ967" s="32"/>
      <c r="DK967" s="32"/>
      <c r="DL967" s="32"/>
      <c r="DM967" s="32"/>
      <c r="DN967" s="32"/>
      <c r="DO967" s="32"/>
      <c r="DP967" s="32"/>
      <c r="DQ967" s="32"/>
      <c r="DR967" s="32"/>
      <c r="DS967" s="32"/>
      <c r="DT967" s="32"/>
      <c r="DU967" s="32"/>
      <c r="DV967" s="32"/>
      <c r="DW967" s="32"/>
      <c r="DX967" s="32"/>
      <c r="DY967" s="32"/>
      <c r="DZ967" s="32"/>
      <c r="EA967" s="32"/>
      <c r="EB967" s="32"/>
      <c r="EC967" s="31"/>
    </row>
    <row r="968"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  <c r="CC968" s="31"/>
      <c r="CD968" s="31"/>
      <c r="CE968" s="31"/>
      <c r="CF968" s="31"/>
      <c r="CG968" s="32"/>
      <c r="CH968" s="31"/>
      <c r="CI968" s="32"/>
      <c r="CJ968" s="31"/>
      <c r="CK968" s="32"/>
      <c r="CL968" s="31"/>
      <c r="CM968" s="32"/>
      <c r="CN968" s="31"/>
      <c r="CO968" s="32"/>
      <c r="CP968" s="32"/>
      <c r="CQ968" s="32"/>
      <c r="CR968" s="32"/>
      <c r="CS968" s="32"/>
      <c r="CT968" s="32"/>
      <c r="CU968" s="32"/>
      <c r="CV968" s="32"/>
      <c r="CW968" s="32"/>
      <c r="CX968" s="32"/>
      <c r="CY968" s="32"/>
      <c r="CZ968" s="32"/>
      <c r="DA968" s="32"/>
      <c r="DB968" s="32"/>
      <c r="DC968" s="32"/>
      <c r="DD968" s="32"/>
      <c r="DE968" s="32"/>
      <c r="DF968" s="32"/>
      <c r="DG968" s="32"/>
      <c r="DH968" s="32"/>
      <c r="DI968" s="32"/>
      <c r="DJ968" s="32"/>
      <c r="DK968" s="32"/>
      <c r="DL968" s="32"/>
      <c r="DM968" s="32"/>
      <c r="DN968" s="32"/>
      <c r="DO968" s="32"/>
      <c r="DP968" s="32"/>
      <c r="DQ968" s="32"/>
      <c r="DR968" s="32"/>
      <c r="DS968" s="32"/>
      <c r="DT968" s="32"/>
      <c r="DU968" s="32"/>
      <c r="DV968" s="32"/>
      <c r="DW968" s="32"/>
      <c r="DX968" s="32"/>
      <c r="DY968" s="32"/>
      <c r="DZ968" s="32"/>
      <c r="EA968" s="32"/>
      <c r="EB968" s="32"/>
      <c r="EC968" s="31"/>
    </row>
    <row r="969"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  <c r="CC969" s="31"/>
      <c r="CD969" s="31"/>
      <c r="CE969" s="31"/>
      <c r="CF969" s="31"/>
      <c r="CG969" s="32"/>
      <c r="CH969" s="31"/>
      <c r="CI969" s="32"/>
      <c r="CJ969" s="31"/>
      <c r="CK969" s="32"/>
      <c r="CL969" s="31"/>
      <c r="CM969" s="32"/>
      <c r="CN969" s="31"/>
      <c r="CO969" s="32"/>
      <c r="CP969" s="32"/>
      <c r="CQ969" s="32"/>
      <c r="CR969" s="32"/>
      <c r="CS969" s="32"/>
      <c r="CT969" s="32"/>
      <c r="CU969" s="32"/>
      <c r="CV969" s="32"/>
      <c r="CW969" s="32"/>
      <c r="CX969" s="32"/>
      <c r="CY969" s="32"/>
      <c r="CZ969" s="32"/>
      <c r="DA969" s="32"/>
      <c r="DB969" s="32"/>
      <c r="DC969" s="32"/>
      <c r="DD969" s="32"/>
      <c r="DE969" s="32"/>
      <c r="DF969" s="32"/>
      <c r="DG969" s="32"/>
      <c r="DH969" s="32"/>
      <c r="DI969" s="32"/>
      <c r="DJ969" s="32"/>
      <c r="DK969" s="32"/>
      <c r="DL969" s="32"/>
      <c r="DM969" s="32"/>
      <c r="DN969" s="32"/>
      <c r="DO969" s="32"/>
      <c r="DP969" s="32"/>
      <c r="DQ969" s="32"/>
      <c r="DR969" s="32"/>
      <c r="DS969" s="32"/>
      <c r="DT969" s="32"/>
      <c r="DU969" s="32"/>
      <c r="DV969" s="32"/>
      <c r="DW969" s="32"/>
      <c r="DX969" s="32"/>
      <c r="DY969" s="32"/>
      <c r="DZ969" s="32"/>
      <c r="EA969" s="32"/>
      <c r="EB969" s="32"/>
      <c r="EC969" s="31"/>
    </row>
    <row r="970"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  <c r="CC970" s="31"/>
      <c r="CD970" s="31"/>
      <c r="CE970" s="31"/>
      <c r="CF970" s="31"/>
      <c r="CG970" s="32"/>
      <c r="CH970" s="31"/>
      <c r="CI970" s="32"/>
      <c r="CJ970" s="31"/>
      <c r="CK970" s="32"/>
      <c r="CL970" s="31"/>
      <c r="CM970" s="32"/>
      <c r="CN970" s="31"/>
      <c r="CO970" s="32"/>
      <c r="CP970" s="32"/>
      <c r="CQ970" s="32"/>
      <c r="CR970" s="32"/>
      <c r="CS970" s="32"/>
      <c r="CT970" s="32"/>
      <c r="CU970" s="32"/>
      <c r="CV970" s="32"/>
      <c r="CW970" s="32"/>
      <c r="CX970" s="32"/>
      <c r="CY970" s="32"/>
      <c r="CZ970" s="32"/>
      <c r="DA970" s="32"/>
      <c r="DB970" s="32"/>
      <c r="DC970" s="32"/>
      <c r="DD970" s="32"/>
      <c r="DE970" s="32"/>
      <c r="DF970" s="32"/>
      <c r="DG970" s="32"/>
      <c r="DH970" s="32"/>
      <c r="DI970" s="32"/>
      <c r="DJ970" s="32"/>
      <c r="DK970" s="32"/>
      <c r="DL970" s="32"/>
      <c r="DM970" s="32"/>
      <c r="DN970" s="32"/>
      <c r="DO970" s="32"/>
      <c r="DP970" s="32"/>
      <c r="DQ970" s="32"/>
      <c r="DR970" s="32"/>
      <c r="DS970" s="32"/>
      <c r="DT970" s="32"/>
      <c r="DU970" s="32"/>
      <c r="DV970" s="32"/>
      <c r="DW970" s="32"/>
      <c r="DX970" s="32"/>
      <c r="DY970" s="32"/>
      <c r="DZ970" s="32"/>
      <c r="EA970" s="32"/>
      <c r="EB970" s="32"/>
      <c r="EC970" s="31"/>
    </row>
    <row r="971"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  <c r="CC971" s="31"/>
      <c r="CD971" s="31"/>
      <c r="CE971" s="31"/>
      <c r="CF971" s="31"/>
      <c r="CG971" s="32"/>
      <c r="CH971" s="31"/>
      <c r="CI971" s="32"/>
      <c r="CJ971" s="31"/>
      <c r="CK971" s="32"/>
      <c r="CL971" s="31"/>
      <c r="CM971" s="32"/>
      <c r="CN971" s="31"/>
      <c r="CO971" s="32"/>
      <c r="CP971" s="32"/>
      <c r="CQ971" s="32"/>
      <c r="CR971" s="32"/>
      <c r="CS971" s="32"/>
      <c r="CT971" s="32"/>
      <c r="CU971" s="32"/>
      <c r="CV971" s="32"/>
      <c r="CW971" s="32"/>
      <c r="CX971" s="32"/>
      <c r="CY971" s="32"/>
      <c r="CZ971" s="32"/>
      <c r="DA971" s="32"/>
      <c r="DB971" s="32"/>
      <c r="DC971" s="32"/>
      <c r="DD971" s="32"/>
      <c r="DE971" s="32"/>
      <c r="DF971" s="32"/>
      <c r="DG971" s="32"/>
      <c r="DH971" s="32"/>
      <c r="DI971" s="32"/>
      <c r="DJ971" s="32"/>
      <c r="DK971" s="32"/>
      <c r="DL971" s="32"/>
      <c r="DM971" s="32"/>
      <c r="DN971" s="32"/>
      <c r="DO971" s="32"/>
      <c r="DP971" s="32"/>
      <c r="DQ971" s="32"/>
      <c r="DR971" s="32"/>
      <c r="DS971" s="32"/>
      <c r="DT971" s="32"/>
      <c r="DU971" s="32"/>
      <c r="DV971" s="32"/>
      <c r="DW971" s="32"/>
      <c r="DX971" s="32"/>
      <c r="DY971" s="32"/>
      <c r="DZ971" s="32"/>
      <c r="EA971" s="32"/>
      <c r="EB971" s="32"/>
      <c r="EC971" s="31"/>
    </row>
    <row r="972"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  <c r="CC972" s="31"/>
      <c r="CD972" s="31"/>
      <c r="CE972" s="31"/>
      <c r="CF972" s="31"/>
      <c r="CG972" s="32"/>
      <c r="CH972" s="31"/>
      <c r="CI972" s="32"/>
      <c r="CJ972" s="31"/>
      <c r="CK972" s="32"/>
      <c r="CL972" s="31"/>
      <c r="CM972" s="32"/>
      <c r="CN972" s="31"/>
      <c r="CO972" s="32"/>
      <c r="CP972" s="32"/>
      <c r="CQ972" s="32"/>
      <c r="CR972" s="32"/>
      <c r="CS972" s="32"/>
      <c r="CT972" s="32"/>
      <c r="CU972" s="32"/>
      <c r="CV972" s="32"/>
      <c r="CW972" s="32"/>
      <c r="CX972" s="32"/>
      <c r="CY972" s="32"/>
      <c r="CZ972" s="32"/>
      <c r="DA972" s="32"/>
      <c r="DB972" s="32"/>
      <c r="DC972" s="32"/>
      <c r="DD972" s="32"/>
      <c r="DE972" s="32"/>
      <c r="DF972" s="32"/>
      <c r="DG972" s="32"/>
      <c r="DH972" s="32"/>
      <c r="DI972" s="32"/>
      <c r="DJ972" s="32"/>
      <c r="DK972" s="32"/>
      <c r="DL972" s="32"/>
      <c r="DM972" s="32"/>
      <c r="DN972" s="32"/>
      <c r="DO972" s="32"/>
      <c r="DP972" s="32"/>
      <c r="DQ972" s="32"/>
      <c r="DR972" s="32"/>
      <c r="DS972" s="32"/>
      <c r="DT972" s="32"/>
      <c r="DU972" s="32"/>
      <c r="DV972" s="32"/>
      <c r="DW972" s="32"/>
      <c r="DX972" s="32"/>
      <c r="DY972" s="32"/>
      <c r="DZ972" s="32"/>
      <c r="EA972" s="32"/>
      <c r="EB972" s="32"/>
      <c r="EC972" s="31"/>
    </row>
    <row r="973"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  <c r="CC973" s="31"/>
      <c r="CD973" s="31"/>
      <c r="CE973" s="31"/>
      <c r="CF973" s="31"/>
      <c r="CG973" s="32"/>
      <c r="CH973" s="31"/>
      <c r="CI973" s="32"/>
      <c r="CJ973" s="31"/>
      <c r="CK973" s="32"/>
      <c r="CL973" s="31"/>
      <c r="CM973" s="32"/>
      <c r="CN973" s="31"/>
      <c r="CO973" s="32"/>
      <c r="CP973" s="32"/>
      <c r="CQ973" s="32"/>
      <c r="CR973" s="32"/>
      <c r="CS973" s="32"/>
      <c r="CT973" s="32"/>
      <c r="CU973" s="32"/>
      <c r="CV973" s="32"/>
      <c r="CW973" s="32"/>
      <c r="CX973" s="32"/>
      <c r="CY973" s="32"/>
      <c r="CZ973" s="32"/>
      <c r="DA973" s="32"/>
      <c r="DB973" s="32"/>
      <c r="DC973" s="32"/>
      <c r="DD973" s="32"/>
      <c r="DE973" s="32"/>
      <c r="DF973" s="32"/>
      <c r="DG973" s="32"/>
      <c r="DH973" s="32"/>
      <c r="DI973" s="32"/>
      <c r="DJ973" s="32"/>
      <c r="DK973" s="32"/>
      <c r="DL973" s="32"/>
      <c r="DM973" s="32"/>
      <c r="DN973" s="32"/>
      <c r="DO973" s="32"/>
      <c r="DP973" s="32"/>
      <c r="DQ973" s="32"/>
      <c r="DR973" s="32"/>
      <c r="DS973" s="32"/>
      <c r="DT973" s="32"/>
      <c r="DU973" s="32"/>
      <c r="DV973" s="32"/>
      <c r="DW973" s="32"/>
      <c r="DX973" s="32"/>
      <c r="DY973" s="32"/>
      <c r="DZ973" s="32"/>
      <c r="EA973" s="32"/>
      <c r="EB973" s="32"/>
      <c r="EC973" s="31"/>
    </row>
    <row r="974"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  <c r="CC974" s="31"/>
      <c r="CD974" s="31"/>
      <c r="CE974" s="31"/>
      <c r="CF974" s="31"/>
      <c r="CG974" s="32"/>
      <c r="CH974" s="31"/>
      <c r="CI974" s="32"/>
      <c r="CJ974" s="31"/>
      <c r="CK974" s="32"/>
      <c r="CL974" s="31"/>
      <c r="CM974" s="32"/>
      <c r="CN974" s="31"/>
      <c r="CO974" s="32"/>
      <c r="CP974" s="32"/>
      <c r="CQ974" s="32"/>
      <c r="CR974" s="32"/>
      <c r="CS974" s="32"/>
      <c r="CT974" s="32"/>
      <c r="CU974" s="32"/>
      <c r="CV974" s="32"/>
      <c r="CW974" s="32"/>
      <c r="CX974" s="32"/>
      <c r="CY974" s="32"/>
      <c r="CZ974" s="32"/>
      <c r="DA974" s="32"/>
      <c r="DB974" s="32"/>
      <c r="DC974" s="32"/>
      <c r="DD974" s="32"/>
      <c r="DE974" s="32"/>
      <c r="DF974" s="32"/>
      <c r="DG974" s="32"/>
      <c r="DH974" s="32"/>
      <c r="DI974" s="32"/>
      <c r="DJ974" s="32"/>
      <c r="DK974" s="32"/>
      <c r="DL974" s="32"/>
      <c r="DM974" s="32"/>
      <c r="DN974" s="32"/>
      <c r="DO974" s="32"/>
      <c r="DP974" s="32"/>
      <c r="DQ974" s="32"/>
      <c r="DR974" s="32"/>
      <c r="DS974" s="32"/>
      <c r="DT974" s="32"/>
      <c r="DU974" s="32"/>
      <c r="DV974" s="32"/>
      <c r="DW974" s="32"/>
      <c r="DX974" s="32"/>
      <c r="DY974" s="32"/>
      <c r="DZ974" s="32"/>
      <c r="EA974" s="32"/>
      <c r="EB974" s="32"/>
      <c r="EC974" s="31"/>
    </row>
    <row r="975"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  <c r="CC975" s="31"/>
      <c r="CD975" s="31"/>
      <c r="CE975" s="31"/>
      <c r="CF975" s="31"/>
      <c r="CG975" s="32"/>
      <c r="CH975" s="31"/>
      <c r="CI975" s="32"/>
      <c r="CJ975" s="31"/>
      <c r="CK975" s="32"/>
      <c r="CL975" s="31"/>
      <c r="CM975" s="32"/>
      <c r="CN975" s="31"/>
      <c r="CO975" s="32"/>
      <c r="CP975" s="32"/>
      <c r="CQ975" s="32"/>
      <c r="CR975" s="32"/>
      <c r="CS975" s="32"/>
      <c r="CT975" s="32"/>
      <c r="CU975" s="32"/>
      <c r="CV975" s="32"/>
      <c r="CW975" s="32"/>
      <c r="CX975" s="32"/>
      <c r="CY975" s="32"/>
      <c r="CZ975" s="32"/>
      <c r="DA975" s="32"/>
      <c r="DB975" s="32"/>
      <c r="DC975" s="32"/>
      <c r="DD975" s="32"/>
      <c r="DE975" s="32"/>
      <c r="DF975" s="32"/>
      <c r="DG975" s="32"/>
      <c r="DH975" s="32"/>
      <c r="DI975" s="32"/>
      <c r="DJ975" s="32"/>
      <c r="DK975" s="32"/>
      <c r="DL975" s="32"/>
      <c r="DM975" s="32"/>
      <c r="DN975" s="32"/>
      <c r="DO975" s="32"/>
      <c r="DP975" s="32"/>
      <c r="DQ975" s="32"/>
      <c r="DR975" s="32"/>
      <c r="DS975" s="32"/>
      <c r="DT975" s="32"/>
      <c r="DU975" s="32"/>
      <c r="DV975" s="32"/>
      <c r="DW975" s="32"/>
      <c r="DX975" s="32"/>
      <c r="DY975" s="32"/>
      <c r="DZ975" s="32"/>
      <c r="EA975" s="32"/>
      <c r="EB975" s="32"/>
      <c r="EC975" s="31"/>
    </row>
    <row r="976"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  <c r="CC976" s="31"/>
      <c r="CD976" s="31"/>
      <c r="CE976" s="31"/>
      <c r="CF976" s="31"/>
      <c r="CG976" s="32"/>
      <c r="CH976" s="31"/>
      <c r="CI976" s="32"/>
      <c r="CJ976" s="31"/>
      <c r="CK976" s="32"/>
      <c r="CL976" s="31"/>
      <c r="CM976" s="32"/>
      <c r="CN976" s="31"/>
      <c r="CO976" s="32"/>
      <c r="CP976" s="32"/>
      <c r="CQ976" s="32"/>
      <c r="CR976" s="32"/>
      <c r="CS976" s="32"/>
      <c r="CT976" s="32"/>
      <c r="CU976" s="32"/>
      <c r="CV976" s="32"/>
      <c r="CW976" s="32"/>
      <c r="CX976" s="32"/>
      <c r="CY976" s="32"/>
      <c r="CZ976" s="32"/>
      <c r="DA976" s="32"/>
      <c r="DB976" s="32"/>
      <c r="DC976" s="32"/>
      <c r="DD976" s="32"/>
      <c r="DE976" s="32"/>
      <c r="DF976" s="32"/>
      <c r="DG976" s="32"/>
      <c r="DH976" s="32"/>
      <c r="DI976" s="32"/>
      <c r="DJ976" s="32"/>
      <c r="DK976" s="32"/>
      <c r="DL976" s="32"/>
      <c r="DM976" s="32"/>
      <c r="DN976" s="32"/>
      <c r="DO976" s="32"/>
      <c r="DP976" s="32"/>
      <c r="DQ976" s="32"/>
      <c r="DR976" s="32"/>
      <c r="DS976" s="32"/>
      <c r="DT976" s="32"/>
      <c r="DU976" s="32"/>
      <c r="DV976" s="32"/>
      <c r="DW976" s="32"/>
      <c r="DX976" s="32"/>
      <c r="DY976" s="32"/>
      <c r="DZ976" s="32"/>
      <c r="EA976" s="32"/>
      <c r="EB976" s="32"/>
      <c r="EC976" s="31"/>
    </row>
    <row r="977"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  <c r="CC977" s="31"/>
      <c r="CD977" s="31"/>
      <c r="CE977" s="31"/>
      <c r="CF977" s="31"/>
      <c r="CG977" s="32"/>
      <c r="CH977" s="31"/>
      <c r="CI977" s="32"/>
      <c r="CJ977" s="31"/>
      <c r="CK977" s="32"/>
      <c r="CL977" s="31"/>
      <c r="CM977" s="32"/>
      <c r="CN977" s="31"/>
      <c r="CO977" s="32"/>
      <c r="CP977" s="32"/>
      <c r="CQ977" s="32"/>
      <c r="CR977" s="32"/>
      <c r="CS977" s="32"/>
      <c r="CT977" s="32"/>
      <c r="CU977" s="32"/>
      <c r="CV977" s="32"/>
      <c r="CW977" s="32"/>
      <c r="CX977" s="32"/>
      <c r="CY977" s="32"/>
      <c r="CZ977" s="32"/>
      <c r="DA977" s="32"/>
      <c r="DB977" s="32"/>
      <c r="DC977" s="32"/>
      <c r="DD977" s="32"/>
      <c r="DE977" s="32"/>
      <c r="DF977" s="32"/>
      <c r="DG977" s="32"/>
      <c r="DH977" s="32"/>
      <c r="DI977" s="32"/>
      <c r="DJ977" s="32"/>
      <c r="DK977" s="32"/>
      <c r="DL977" s="32"/>
      <c r="DM977" s="32"/>
      <c r="DN977" s="32"/>
      <c r="DO977" s="32"/>
      <c r="DP977" s="32"/>
      <c r="DQ977" s="32"/>
      <c r="DR977" s="32"/>
      <c r="DS977" s="32"/>
      <c r="DT977" s="32"/>
      <c r="DU977" s="32"/>
      <c r="DV977" s="32"/>
      <c r="DW977" s="32"/>
      <c r="DX977" s="32"/>
      <c r="DY977" s="32"/>
      <c r="DZ977" s="32"/>
      <c r="EA977" s="32"/>
      <c r="EB977" s="32"/>
      <c r="EC977" s="31"/>
    </row>
    <row r="978"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  <c r="CC978" s="31"/>
      <c r="CD978" s="31"/>
      <c r="CE978" s="31"/>
      <c r="CF978" s="31"/>
      <c r="CG978" s="32"/>
      <c r="CH978" s="31"/>
      <c r="CI978" s="32"/>
      <c r="CJ978" s="31"/>
      <c r="CK978" s="32"/>
      <c r="CL978" s="31"/>
      <c r="CM978" s="32"/>
      <c r="CN978" s="31"/>
      <c r="CO978" s="32"/>
      <c r="CP978" s="32"/>
      <c r="CQ978" s="32"/>
      <c r="CR978" s="32"/>
      <c r="CS978" s="32"/>
      <c r="CT978" s="32"/>
      <c r="CU978" s="32"/>
      <c r="CV978" s="32"/>
      <c r="CW978" s="32"/>
      <c r="CX978" s="32"/>
      <c r="CY978" s="32"/>
      <c r="CZ978" s="32"/>
      <c r="DA978" s="32"/>
      <c r="DB978" s="32"/>
      <c r="DC978" s="32"/>
      <c r="DD978" s="32"/>
      <c r="DE978" s="32"/>
      <c r="DF978" s="32"/>
      <c r="DG978" s="32"/>
      <c r="DH978" s="32"/>
      <c r="DI978" s="32"/>
      <c r="DJ978" s="32"/>
      <c r="DK978" s="32"/>
      <c r="DL978" s="32"/>
      <c r="DM978" s="32"/>
      <c r="DN978" s="32"/>
      <c r="DO978" s="32"/>
      <c r="DP978" s="32"/>
      <c r="DQ978" s="32"/>
      <c r="DR978" s="32"/>
      <c r="DS978" s="32"/>
      <c r="DT978" s="32"/>
      <c r="DU978" s="32"/>
      <c r="DV978" s="32"/>
      <c r="DW978" s="32"/>
      <c r="DX978" s="32"/>
      <c r="DY978" s="32"/>
      <c r="DZ978" s="32"/>
      <c r="EA978" s="32"/>
      <c r="EB978" s="32"/>
      <c r="EC978" s="31"/>
    </row>
    <row r="979"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  <c r="CC979" s="31"/>
      <c r="CD979" s="31"/>
      <c r="CE979" s="31"/>
      <c r="CF979" s="31"/>
      <c r="CG979" s="32"/>
      <c r="CH979" s="31"/>
      <c r="CI979" s="32"/>
      <c r="CJ979" s="31"/>
      <c r="CK979" s="32"/>
      <c r="CL979" s="31"/>
      <c r="CM979" s="32"/>
      <c r="CN979" s="31"/>
      <c r="CO979" s="32"/>
      <c r="CP979" s="32"/>
      <c r="CQ979" s="32"/>
      <c r="CR979" s="32"/>
      <c r="CS979" s="32"/>
      <c r="CT979" s="32"/>
      <c r="CU979" s="32"/>
      <c r="CV979" s="32"/>
      <c r="CW979" s="32"/>
      <c r="CX979" s="32"/>
      <c r="CY979" s="32"/>
      <c r="CZ979" s="32"/>
      <c r="DA979" s="32"/>
      <c r="DB979" s="32"/>
      <c r="DC979" s="32"/>
      <c r="DD979" s="32"/>
      <c r="DE979" s="32"/>
      <c r="DF979" s="32"/>
      <c r="DG979" s="32"/>
      <c r="DH979" s="32"/>
      <c r="DI979" s="32"/>
      <c r="DJ979" s="32"/>
      <c r="DK979" s="32"/>
      <c r="DL979" s="32"/>
      <c r="DM979" s="32"/>
      <c r="DN979" s="32"/>
      <c r="DO979" s="32"/>
      <c r="DP979" s="32"/>
      <c r="DQ979" s="32"/>
      <c r="DR979" s="32"/>
      <c r="DS979" s="32"/>
      <c r="DT979" s="32"/>
      <c r="DU979" s="32"/>
      <c r="DV979" s="32"/>
      <c r="DW979" s="32"/>
      <c r="DX979" s="32"/>
      <c r="DY979" s="32"/>
      <c r="DZ979" s="32"/>
      <c r="EA979" s="32"/>
      <c r="EB979" s="32"/>
      <c r="EC979" s="31"/>
    </row>
    <row r="980"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  <c r="CC980" s="31"/>
      <c r="CD980" s="31"/>
      <c r="CE980" s="31"/>
      <c r="CF980" s="31"/>
      <c r="CG980" s="32"/>
      <c r="CH980" s="31"/>
      <c r="CI980" s="32"/>
      <c r="CJ980" s="31"/>
      <c r="CK980" s="32"/>
      <c r="CL980" s="31"/>
      <c r="CM980" s="32"/>
      <c r="CN980" s="31"/>
      <c r="CO980" s="32"/>
      <c r="CP980" s="32"/>
      <c r="CQ980" s="32"/>
      <c r="CR980" s="32"/>
      <c r="CS980" s="32"/>
      <c r="CT980" s="32"/>
      <c r="CU980" s="32"/>
      <c r="CV980" s="32"/>
      <c r="CW980" s="32"/>
      <c r="CX980" s="32"/>
      <c r="CY980" s="32"/>
      <c r="CZ980" s="32"/>
      <c r="DA980" s="32"/>
      <c r="DB980" s="32"/>
      <c r="DC980" s="32"/>
      <c r="DD980" s="32"/>
      <c r="DE980" s="32"/>
      <c r="DF980" s="32"/>
      <c r="DG980" s="32"/>
      <c r="DH980" s="32"/>
      <c r="DI980" s="32"/>
      <c r="DJ980" s="32"/>
      <c r="DK980" s="32"/>
      <c r="DL980" s="32"/>
      <c r="DM980" s="32"/>
      <c r="DN980" s="32"/>
      <c r="DO980" s="32"/>
      <c r="DP980" s="32"/>
      <c r="DQ980" s="32"/>
      <c r="DR980" s="32"/>
      <c r="DS980" s="32"/>
      <c r="DT980" s="32"/>
      <c r="DU980" s="32"/>
      <c r="DV980" s="32"/>
      <c r="DW980" s="32"/>
      <c r="DX980" s="32"/>
      <c r="DY980" s="32"/>
      <c r="DZ980" s="32"/>
      <c r="EA980" s="32"/>
      <c r="EB980" s="32"/>
      <c r="EC980" s="31"/>
    </row>
    <row r="981"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  <c r="CC981" s="31"/>
      <c r="CD981" s="31"/>
      <c r="CE981" s="31"/>
      <c r="CF981" s="31"/>
      <c r="CG981" s="32"/>
      <c r="CH981" s="31"/>
      <c r="CI981" s="32"/>
      <c r="CJ981" s="31"/>
      <c r="CK981" s="32"/>
      <c r="CL981" s="31"/>
      <c r="CM981" s="32"/>
      <c r="CN981" s="31"/>
      <c r="CO981" s="32"/>
      <c r="CP981" s="32"/>
      <c r="CQ981" s="32"/>
      <c r="CR981" s="32"/>
      <c r="CS981" s="32"/>
      <c r="CT981" s="32"/>
      <c r="CU981" s="32"/>
      <c r="CV981" s="32"/>
      <c r="CW981" s="32"/>
      <c r="CX981" s="32"/>
      <c r="CY981" s="32"/>
      <c r="CZ981" s="32"/>
      <c r="DA981" s="32"/>
      <c r="DB981" s="32"/>
      <c r="DC981" s="32"/>
      <c r="DD981" s="32"/>
      <c r="DE981" s="32"/>
      <c r="DF981" s="32"/>
      <c r="DG981" s="32"/>
      <c r="DH981" s="32"/>
      <c r="DI981" s="32"/>
      <c r="DJ981" s="32"/>
      <c r="DK981" s="32"/>
      <c r="DL981" s="32"/>
      <c r="DM981" s="32"/>
      <c r="DN981" s="32"/>
      <c r="DO981" s="32"/>
      <c r="DP981" s="32"/>
      <c r="DQ981" s="32"/>
      <c r="DR981" s="32"/>
      <c r="DS981" s="32"/>
      <c r="DT981" s="32"/>
      <c r="DU981" s="32"/>
      <c r="DV981" s="32"/>
      <c r="DW981" s="32"/>
      <c r="DX981" s="32"/>
      <c r="DY981" s="32"/>
      <c r="DZ981" s="32"/>
      <c r="EA981" s="32"/>
      <c r="EB981" s="32"/>
      <c r="EC981" s="31"/>
    </row>
    <row r="982"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  <c r="CC982" s="31"/>
      <c r="CD982" s="31"/>
      <c r="CE982" s="31"/>
      <c r="CF982" s="31"/>
      <c r="CG982" s="32"/>
      <c r="CH982" s="31"/>
      <c r="CI982" s="32"/>
      <c r="CJ982" s="31"/>
      <c r="CK982" s="32"/>
      <c r="CL982" s="31"/>
      <c r="CM982" s="32"/>
      <c r="CN982" s="31"/>
      <c r="CO982" s="32"/>
      <c r="CP982" s="32"/>
      <c r="CQ982" s="32"/>
      <c r="CR982" s="32"/>
      <c r="CS982" s="32"/>
      <c r="CT982" s="32"/>
      <c r="CU982" s="32"/>
      <c r="CV982" s="32"/>
      <c r="CW982" s="32"/>
      <c r="CX982" s="32"/>
      <c r="CY982" s="32"/>
      <c r="CZ982" s="32"/>
      <c r="DA982" s="32"/>
      <c r="DB982" s="32"/>
      <c r="DC982" s="32"/>
      <c r="DD982" s="32"/>
      <c r="DE982" s="32"/>
      <c r="DF982" s="32"/>
      <c r="DG982" s="32"/>
      <c r="DH982" s="32"/>
      <c r="DI982" s="32"/>
      <c r="DJ982" s="32"/>
      <c r="DK982" s="32"/>
      <c r="DL982" s="32"/>
      <c r="DM982" s="32"/>
      <c r="DN982" s="32"/>
      <c r="DO982" s="32"/>
      <c r="DP982" s="32"/>
      <c r="DQ982" s="32"/>
      <c r="DR982" s="32"/>
      <c r="DS982" s="32"/>
      <c r="DT982" s="32"/>
      <c r="DU982" s="32"/>
      <c r="DV982" s="32"/>
      <c r="DW982" s="32"/>
      <c r="DX982" s="32"/>
      <c r="DY982" s="32"/>
      <c r="DZ982" s="32"/>
      <c r="EA982" s="32"/>
      <c r="EB982" s="32"/>
      <c r="EC982" s="31"/>
    </row>
    <row r="983"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  <c r="CC983" s="31"/>
      <c r="CD983" s="31"/>
      <c r="CE983" s="31"/>
      <c r="CF983" s="31"/>
      <c r="CG983" s="32"/>
      <c r="CH983" s="31"/>
      <c r="CI983" s="32"/>
      <c r="CJ983" s="31"/>
      <c r="CK983" s="32"/>
      <c r="CL983" s="31"/>
      <c r="CM983" s="32"/>
      <c r="CN983" s="31"/>
      <c r="CO983" s="32"/>
      <c r="CP983" s="32"/>
      <c r="CQ983" s="32"/>
      <c r="CR983" s="32"/>
      <c r="CS983" s="32"/>
      <c r="CT983" s="32"/>
      <c r="CU983" s="32"/>
      <c r="CV983" s="32"/>
      <c r="CW983" s="32"/>
      <c r="CX983" s="32"/>
      <c r="CY983" s="32"/>
      <c r="CZ983" s="32"/>
      <c r="DA983" s="32"/>
      <c r="DB983" s="32"/>
      <c r="DC983" s="32"/>
      <c r="DD983" s="32"/>
      <c r="DE983" s="32"/>
      <c r="DF983" s="32"/>
      <c r="DG983" s="32"/>
      <c r="DH983" s="32"/>
      <c r="DI983" s="32"/>
      <c r="DJ983" s="32"/>
      <c r="DK983" s="32"/>
      <c r="DL983" s="32"/>
      <c r="DM983" s="32"/>
      <c r="DN983" s="32"/>
      <c r="DO983" s="32"/>
      <c r="DP983" s="32"/>
      <c r="DQ983" s="32"/>
      <c r="DR983" s="32"/>
      <c r="DS983" s="32"/>
      <c r="DT983" s="32"/>
      <c r="DU983" s="32"/>
      <c r="DV983" s="32"/>
      <c r="DW983" s="32"/>
      <c r="DX983" s="32"/>
      <c r="DY983" s="32"/>
      <c r="DZ983" s="32"/>
      <c r="EA983" s="32"/>
      <c r="EB983" s="32"/>
      <c r="EC983" s="31"/>
    </row>
    <row r="984"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  <c r="CC984" s="31"/>
      <c r="CD984" s="31"/>
      <c r="CE984" s="31"/>
      <c r="CF984" s="31"/>
      <c r="CG984" s="32"/>
      <c r="CH984" s="31"/>
      <c r="CI984" s="32"/>
      <c r="CJ984" s="31"/>
      <c r="CK984" s="32"/>
      <c r="CL984" s="31"/>
      <c r="CM984" s="32"/>
      <c r="CN984" s="31"/>
      <c r="CO984" s="32"/>
      <c r="CP984" s="32"/>
      <c r="CQ984" s="32"/>
      <c r="CR984" s="32"/>
      <c r="CS984" s="32"/>
      <c r="CT984" s="32"/>
      <c r="CU984" s="32"/>
      <c r="CV984" s="32"/>
      <c r="CW984" s="32"/>
      <c r="CX984" s="32"/>
      <c r="CY984" s="32"/>
      <c r="CZ984" s="32"/>
      <c r="DA984" s="32"/>
      <c r="DB984" s="32"/>
      <c r="DC984" s="32"/>
      <c r="DD984" s="32"/>
      <c r="DE984" s="32"/>
      <c r="DF984" s="32"/>
      <c r="DG984" s="32"/>
      <c r="DH984" s="32"/>
      <c r="DI984" s="32"/>
      <c r="DJ984" s="32"/>
      <c r="DK984" s="32"/>
      <c r="DL984" s="32"/>
      <c r="DM984" s="32"/>
      <c r="DN984" s="32"/>
      <c r="DO984" s="32"/>
      <c r="DP984" s="32"/>
      <c r="DQ984" s="32"/>
      <c r="DR984" s="32"/>
      <c r="DS984" s="32"/>
      <c r="DT984" s="32"/>
      <c r="DU984" s="32"/>
      <c r="DV984" s="32"/>
      <c r="DW984" s="32"/>
      <c r="DX984" s="32"/>
      <c r="DY984" s="32"/>
      <c r="DZ984" s="32"/>
      <c r="EA984" s="32"/>
      <c r="EB984" s="32"/>
      <c r="EC984" s="31"/>
    </row>
    <row r="985"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  <c r="CC985" s="31"/>
      <c r="CD985" s="31"/>
      <c r="CE985" s="31"/>
      <c r="CF985" s="31"/>
      <c r="CG985" s="32"/>
      <c r="CH985" s="31"/>
      <c r="CI985" s="32"/>
      <c r="CJ985" s="31"/>
      <c r="CK985" s="32"/>
      <c r="CL985" s="31"/>
      <c r="CM985" s="32"/>
      <c r="CN985" s="31"/>
      <c r="CO985" s="32"/>
      <c r="CP985" s="32"/>
      <c r="CQ985" s="32"/>
      <c r="CR985" s="32"/>
      <c r="CS985" s="32"/>
      <c r="CT985" s="32"/>
      <c r="CU985" s="32"/>
      <c r="CV985" s="32"/>
      <c r="CW985" s="32"/>
      <c r="CX985" s="32"/>
      <c r="CY985" s="32"/>
      <c r="CZ985" s="32"/>
      <c r="DA985" s="32"/>
      <c r="DB985" s="32"/>
      <c r="DC985" s="32"/>
      <c r="DD985" s="32"/>
      <c r="DE985" s="32"/>
      <c r="DF985" s="32"/>
      <c r="DG985" s="32"/>
      <c r="DH985" s="32"/>
      <c r="DI985" s="32"/>
      <c r="DJ985" s="32"/>
      <c r="DK985" s="32"/>
      <c r="DL985" s="32"/>
      <c r="DM985" s="32"/>
      <c r="DN985" s="32"/>
      <c r="DO985" s="32"/>
      <c r="DP985" s="32"/>
      <c r="DQ985" s="32"/>
      <c r="DR985" s="32"/>
      <c r="DS985" s="32"/>
      <c r="DT985" s="32"/>
      <c r="DU985" s="32"/>
      <c r="DV985" s="32"/>
      <c r="DW985" s="32"/>
      <c r="DX985" s="32"/>
      <c r="DY985" s="32"/>
      <c r="DZ985" s="32"/>
      <c r="EA985" s="32"/>
      <c r="EB985" s="32"/>
      <c r="EC985" s="31"/>
    </row>
    <row r="986"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  <c r="CC986" s="31"/>
      <c r="CD986" s="31"/>
      <c r="CE986" s="31"/>
      <c r="CF986" s="31"/>
      <c r="CG986" s="32"/>
      <c r="CH986" s="31"/>
      <c r="CI986" s="32"/>
      <c r="CJ986" s="31"/>
      <c r="CK986" s="32"/>
      <c r="CL986" s="31"/>
      <c r="CM986" s="32"/>
      <c r="CN986" s="31"/>
      <c r="CO986" s="32"/>
      <c r="CP986" s="32"/>
      <c r="CQ986" s="32"/>
      <c r="CR986" s="32"/>
      <c r="CS986" s="32"/>
      <c r="CT986" s="32"/>
      <c r="CU986" s="32"/>
      <c r="CV986" s="32"/>
      <c r="CW986" s="32"/>
      <c r="CX986" s="32"/>
      <c r="CY986" s="32"/>
      <c r="CZ986" s="32"/>
      <c r="DA986" s="32"/>
      <c r="DB986" s="32"/>
      <c r="DC986" s="32"/>
      <c r="DD986" s="32"/>
      <c r="DE986" s="32"/>
      <c r="DF986" s="32"/>
      <c r="DG986" s="32"/>
      <c r="DH986" s="32"/>
      <c r="DI986" s="32"/>
      <c r="DJ986" s="32"/>
      <c r="DK986" s="32"/>
      <c r="DL986" s="32"/>
      <c r="DM986" s="32"/>
      <c r="DN986" s="32"/>
      <c r="DO986" s="32"/>
      <c r="DP986" s="32"/>
      <c r="DQ986" s="32"/>
      <c r="DR986" s="32"/>
      <c r="DS986" s="32"/>
      <c r="DT986" s="32"/>
      <c r="DU986" s="32"/>
      <c r="DV986" s="32"/>
      <c r="DW986" s="32"/>
      <c r="DX986" s="32"/>
      <c r="DY986" s="32"/>
      <c r="DZ986" s="32"/>
      <c r="EA986" s="32"/>
      <c r="EB986" s="32"/>
      <c r="EC986" s="31"/>
    </row>
    <row r="987"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  <c r="CC987" s="31"/>
      <c r="CD987" s="31"/>
      <c r="CE987" s="31"/>
      <c r="CF987" s="31"/>
      <c r="CG987" s="32"/>
      <c r="CH987" s="31"/>
      <c r="CI987" s="32"/>
      <c r="CJ987" s="31"/>
      <c r="CK987" s="32"/>
      <c r="CL987" s="31"/>
      <c r="CM987" s="32"/>
      <c r="CN987" s="31"/>
      <c r="CO987" s="32"/>
      <c r="CP987" s="32"/>
      <c r="CQ987" s="32"/>
      <c r="CR987" s="32"/>
      <c r="CS987" s="32"/>
      <c r="CT987" s="32"/>
      <c r="CU987" s="32"/>
      <c r="CV987" s="32"/>
      <c r="CW987" s="32"/>
      <c r="CX987" s="32"/>
      <c r="CY987" s="32"/>
      <c r="CZ987" s="32"/>
      <c r="DA987" s="32"/>
      <c r="DB987" s="32"/>
      <c r="DC987" s="32"/>
      <c r="DD987" s="32"/>
      <c r="DE987" s="32"/>
      <c r="DF987" s="32"/>
      <c r="DG987" s="32"/>
      <c r="DH987" s="32"/>
      <c r="DI987" s="32"/>
      <c r="DJ987" s="32"/>
      <c r="DK987" s="32"/>
      <c r="DL987" s="32"/>
      <c r="DM987" s="32"/>
      <c r="DN987" s="32"/>
      <c r="DO987" s="32"/>
      <c r="DP987" s="32"/>
      <c r="DQ987" s="32"/>
      <c r="DR987" s="32"/>
      <c r="DS987" s="32"/>
      <c r="DT987" s="32"/>
      <c r="DU987" s="32"/>
      <c r="DV987" s="32"/>
      <c r="DW987" s="32"/>
      <c r="DX987" s="32"/>
      <c r="DY987" s="32"/>
      <c r="DZ987" s="32"/>
      <c r="EA987" s="32"/>
      <c r="EB987" s="32"/>
      <c r="EC987" s="31"/>
    </row>
    <row r="988"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  <c r="CC988" s="31"/>
      <c r="CD988" s="31"/>
      <c r="CE988" s="31"/>
      <c r="CF988" s="31"/>
      <c r="CG988" s="32"/>
      <c r="CH988" s="31"/>
      <c r="CI988" s="32"/>
      <c r="CJ988" s="31"/>
      <c r="CK988" s="32"/>
      <c r="CL988" s="31"/>
      <c r="CM988" s="32"/>
      <c r="CN988" s="31"/>
      <c r="CO988" s="32"/>
      <c r="CP988" s="32"/>
      <c r="CQ988" s="32"/>
      <c r="CR988" s="32"/>
      <c r="CS988" s="32"/>
      <c r="CT988" s="32"/>
      <c r="CU988" s="32"/>
      <c r="CV988" s="32"/>
      <c r="CW988" s="32"/>
      <c r="CX988" s="32"/>
      <c r="CY988" s="32"/>
      <c r="CZ988" s="32"/>
      <c r="DA988" s="32"/>
      <c r="DB988" s="32"/>
      <c r="DC988" s="32"/>
      <c r="DD988" s="32"/>
      <c r="DE988" s="32"/>
      <c r="DF988" s="32"/>
      <c r="DG988" s="32"/>
      <c r="DH988" s="32"/>
      <c r="DI988" s="32"/>
      <c r="DJ988" s="32"/>
      <c r="DK988" s="32"/>
      <c r="DL988" s="32"/>
      <c r="DM988" s="32"/>
      <c r="DN988" s="32"/>
      <c r="DO988" s="32"/>
      <c r="DP988" s="32"/>
      <c r="DQ988" s="32"/>
      <c r="DR988" s="32"/>
      <c r="DS988" s="32"/>
      <c r="DT988" s="32"/>
      <c r="DU988" s="32"/>
      <c r="DV988" s="32"/>
      <c r="DW988" s="32"/>
      <c r="DX988" s="32"/>
      <c r="DY988" s="32"/>
      <c r="DZ988" s="32"/>
      <c r="EA988" s="32"/>
      <c r="EB988" s="32"/>
      <c r="EC988" s="31"/>
    </row>
    <row r="989"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  <c r="CC989" s="31"/>
      <c r="CD989" s="31"/>
      <c r="CE989" s="31"/>
      <c r="CF989" s="31"/>
      <c r="CG989" s="32"/>
      <c r="CH989" s="31"/>
      <c r="CI989" s="32"/>
      <c r="CJ989" s="31"/>
      <c r="CK989" s="32"/>
      <c r="CL989" s="31"/>
      <c r="CM989" s="32"/>
      <c r="CN989" s="31"/>
      <c r="CO989" s="32"/>
      <c r="CP989" s="32"/>
      <c r="CQ989" s="32"/>
      <c r="CR989" s="32"/>
      <c r="CS989" s="32"/>
      <c r="CT989" s="32"/>
      <c r="CU989" s="32"/>
      <c r="CV989" s="32"/>
      <c r="CW989" s="32"/>
      <c r="CX989" s="32"/>
      <c r="CY989" s="32"/>
      <c r="CZ989" s="32"/>
      <c r="DA989" s="32"/>
      <c r="DB989" s="32"/>
      <c r="DC989" s="32"/>
      <c r="DD989" s="32"/>
      <c r="DE989" s="32"/>
      <c r="DF989" s="32"/>
      <c r="DG989" s="32"/>
      <c r="DH989" s="32"/>
      <c r="DI989" s="32"/>
      <c r="DJ989" s="32"/>
      <c r="DK989" s="32"/>
      <c r="DL989" s="32"/>
      <c r="DM989" s="32"/>
      <c r="DN989" s="32"/>
      <c r="DO989" s="32"/>
      <c r="DP989" s="32"/>
      <c r="DQ989" s="32"/>
      <c r="DR989" s="32"/>
      <c r="DS989" s="32"/>
      <c r="DT989" s="32"/>
      <c r="DU989" s="32"/>
      <c r="DV989" s="32"/>
      <c r="DW989" s="32"/>
      <c r="DX989" s="32"/>
      <c r="DY989" s="32"/>
      <c r="DZ989" s="32"/>
      <c r="EA989" s="32"/>
      <c r="EB989" s="32"/>
      <c r="EC989" s="31"/>
    </row>
    <row r="990"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  <c r="CC990" s="31"/>
      <c r="CD990" s="31"/>
      <c r="CE990" s="31"/>
      <c r="CF990" s="31"/>
      <c r="CG990" s="32"/>
      <c r="CH990" s="31"/>
      <c r="CI990" s="32"/>
      <c r="CJ990" s="31"/>
      <c r="CK990" s="32"/>
      <c r="CL990" s="31"/>
      <c r="CM990" s="32"/>
      <c r="CN990" s="31"/>
      <c r="CO990" s="32"/>
      <c r="CP990" s="32"/>
      <c r="CQ990" s="32"/>
      <c r="CR990" s="32"/>
      <c r="CS990" s="32"/>
      <c r="CT990" s="32"/>
      <c r="CU990" s="32"/>
      <c r="CV990" s="32"/>
      <c r="CW990" s="32"/>
      <c r="CX990" s="32"/>
      <c r="CY990" s="32"/>
      <c r="CZ990" s="32"/>
      <c r="DA990" s="32"/>
      <c r="DB990" s="32"/>
      <c r="DC990" s="32"/>
      <c r="DD990" s="32"/>
      <c r="DE990" s="32"/>
      <c r="DF990" s="32"/>
      <c r="DG990" s="32"/>
      <c r="DH990" s="32"/>
      <c r="DI990" s="32"/>
      <c r="DJ990" s="32"/>
      <c r="DK990" s="32"/>
      <c r="DL990" s="32"/>
      <c r="DM990" s="32"/>
      <c r="DN990" s="32"/>
      <c r="DO990" s="32"/>
      <c r="DP990" s="32"/>
      <c r="DQ990" s="32"/>
      <c r="DR990" s="32"/>
      <c r="DS990" s="32"/>
      <c r="DT990" s="32"/>
      <c r="DU990" s="32"/>
      <c r="DV990" s="32"/>
      <c r="DW990" s="32"/>
      <c r="DX990" s="32"/>
      <c r="DY990" s="32"/>
      <c r="DZ990" s="32"/>
      <c r="EA990" s="32"/>
      <c r="EB990" s="32"/>
      <c r="EC990" s="31"/>
    </row>
    <row r="991"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  <c r="CC991" s="31"/>
      <c r="CD991" s="31"/>
      <c r="CE991" s="31"/>
      <c r="CF991" s="31"/>
      <c r="CG991" s="32"/>
      <c r="CH991" s="31"/>
      <c r="CI991" s="32"/>
      <c r="CJ991" s="31"/>
      <c r="CK991" s="32"/>
      <c r="CL991" s="31"/>
      <c r="CM991" s="32"/>
      <c r="CN991" s="31"/>
      <c r="CO991" s="32"/>
      <c r="CP991" s="32"/>
      <c r="CQ991" s="32"/>
      <c r="CR991" s="32"/>
      <c r="CS991" s="32"/>
      <c r="CT991" s="32"/>
      <c r="CU991" s="32"/>
      <c r="CV991" s="32"/>
      <c r="CW991" s="32"/>
      <c r="CX991" s="32"/>
      <c r="CY991" s="32"/>
      <c r="CZ991" s="32"/>
      <c r="DA991" s="32"/>
      <c r="DB991" s="32"/>
      <c r="DC991" s="32"/>
      <c r="DD991" s="32"/>
      <c r="DE991" s="32"/>
      <c r="DF991" s="32"/>
      <c r="DG991" s="32"/>
      <c r="DH991" s="32"/>
      <c r="DI991" s="32"/>
      <c r="DJ991" s="32"/>
      <c r="DK991" s="32"/>
      <c r="DL991" s="32"/>
      <c r="DM991" s="32"/>
      <c r="DN991" s="32"/>
      <c r="DO991" s="32"/>
      <c r="DP991" s="32"/>
      <c r="DQ991" s="32"/>
      <c r="DR991" s="32"/>
      <c r="DS991" s="32"/>
      <c r="DT991" s="32"/>
      <c r="DU991" s="32"/>
      <c r="DV991" s="32"/>
      <c r="DW991" s="32"/>
      <c r="DX991" s="32"/>
      <c r="DY991" s="32"/>
      <c r="DZ991" s="32"/>
      <c r="EA991" s="32"/>
      <c r="EB991" s="32"/>
      <c r="EC991" s="31"/>
    </row>
    <row r="992"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  <c r="CC992" s="31"/>
      <c r="CD992" s="31"/>
      <c r="CE992" s="31"/>
      <c r="CF992" s="31"/>
      <c r="CG992" s="32"/>
      <c r="CH992" s="31"/>
      <c r="CI992" s="32"/>
      <c r="CJ992" s="31"/>
      <c r="CK992" s="32"/>
      <c r="CL992" s="31"/>
      <c r="CM992" s="32"/>
      <c r="CN992" s="31"/>
      <c r="CO992" s="32"/>
      <c r="CP992" s="32"/>
      <c r="CQ992" s="32"/>
      <c r="CR992" s="32"/>
      <c r="CS992" s="32"/>
      <c r="CT992" s="32"/>
      <c r="CU992" s="32"/>
      <c r="CV992" s="32"/>
      <c r="CW992" s="32"/>
      <c r="CX992" s="32"/>
      <c r="CY992" s="32"/>
      <c r="CZ992" s="32"/>
      <c r="DA992" s="32"/>
      <c r="DB992" s="32"/>
      <c r="DC992" s="32"/>
      <c r="DD992" s="32"/>
      <c r="DE992" s="32"/>
      <c r="DF992" s="32"/>
      <c r="DG992" s="32"/>
      <c r="DH992" s="32"/>
      <c r="DI992" s="32"/>
      <c r="DJ992" s="32"/>
      <c r="DK992" s="32"/>
      <c r="DL992" s="32"/>
      <c r="DM992" s="32"/>
      <c r="DN992" s="32"/>
      <c r="DO992" s="32"/>
      <c r="DP992" s="32"/>
      <c r="DQ992" s="32"/>
      <c r="DR992" s="32"/>
      <c r="DS992" s="32"/>
      <c r="DT992" s="32"/>
      <c r="DU992" s="32"/>
      <c r="DV992" s="32"/>
      <c r="DW992" s="32"/>
      <c r="DX992" s="32"/>
      <c r="DY992" s="32"/>
      <c r="DZ992" s="32"/>
      <c r="EA992" s="32"/>
      <c r="EB992" s="32"/>
      <c r="EC992" s="31"/>
    </row>
    <row r="993"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  <c r="CC993" s="31"/>
      <c r="CD993" s="31"/>
      <c r="CE993" s="31"/>
      <c r="CF993" s="31"/>
      <c r="CG993" s="32"/>
      <c r="CH993" s="31"/>
      <c r="CI993" s="32"/>
      <c r="CJ993" s="31"/>
      <c r="CK993" s="32"/>
      <c r="CL993" s="31"/>
      <c r="CM993" s="32"/>
      <c r="CN993" s="31"/>
      <c r="CO993" s="32"/>
      <c r="CP993" s="32"/>
      <c r="CQ993" s="32"/>
      <c r="CR993" s="32"/>
      <c r="CS993" s="32"/>
      <c r="CT993" s="32"/>
      <c r="CU993" s="32"/>
      <c r="CV993" s="32"/>
      <c r="CW993" s="32"/>
      <c r="CX993" s="32"/>
      <c r="CY993" s="32"/>
      <c r="CZ993" s="32"/>
      <c r="DA993" s="32"/>
      <c r="DB993" s="32"/>
      <c r="DC993" s="32"/>
      <c r="DD993" s="32"/>
      <c r="DE993" s="32"/>
      <c r="DF993" s="32"/>
      <c r="DG993" s="32"/>
      <c r="DH993" s="32"/>
      <c r="DI993" s="32"/>
      <c r="DJ993" s="32"/>
      <c r="DK993" s="32"/>
      <c r="DL993" s="32"/>
      <c r="DM993" s="32"/>
      <c r="DN993" s="32"/>
      <c r="DO993" s="32"/>
      <c r="DP993" s="32"/>
      <c r="DQ993" s="32"/>
      <c r="DR993" s="32"/>
      <c r="DS993" s="32"/>
      <c r="DT993" s="32"/>
      <c r="DU993" s="32"/>
      <c r="DV993" s="32"/>
      <c r="DW993" s="32"/>
      <c r="DX993" s="32"/>
      <c r="DY993" s="32"/>
      <c r="DZ993" s="32"/>
      <c r="EA993" s="32"/>
      <c r="EB993" s="32"/>
      <c r="EC993" s="31"/>
    </row>
    <row r="994"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  <c r="CC994" s="31"/>
      <c r="CD994" s="31"/>
      <c r="CE994" s="31"/>
      <c r="CF994" s="31"/>
      <c r="CG994" s="32"/>
      <c r="CH994" s="31"/>
      <c r="CI994" s="32"/>
      <c r="CJ994" s="31"/>
      <c r="CK994" s="32"/>
      <c r="CL994" s="31"/>
      <c r="CM994" s="32"/>
      <c r="CN994" s="31"/>
      <c r="CO994" s="32"/>
      <c r="CP994" s="32"/>
      <c r="CQ994" s="32"/>
      <c r="CR994" s="32"/>
      <c r="CS994" s="32"/>
      <c r="CT994" s="32"/>
      <c r="CU994" s="32"/>
      <c r="CV994" s="32"/>
      <c r="CW994" s="32"/>
      <c r="CX994" s="32"/>
      <c r="CY994" s="32"/>
      <c r="CZ994" s="32"/>
      <c r="DA994" s="32"/>
      <c r="DB994" s="32"/>
      <c r="DC994" s="32"/>
      <c r="DD994" s="32"/>
      <c r="DE994" s="32"/>
      <c r="DF994" s="32"/>
      <c r="DG994" s="32"/>
      <c r="DH994" s="32"/>
      <c r="DI994" s="32"/>
      <c r="DJ994" s="32"/>
      <c r="DK994" s="32"/>
      <c r="DL994" s="32"/>
      <c r="DM994" s="32"/>
      <c r="DN994" s="32"/>
      <c r="DO994" s="32"/>
      <c r="DP994" s="32"/>
      <c r="DQ994" s="32"/>
      <c r="DR994" s="32"/>
      <c r="DS994" s="32"/>
      <c r="DT994" s="32"/>
      <c r="DU994" s="32"/>
      <c r="DV994" s="32"/>
      <c r="DW994" s="32"/>
      <c r="DX994" s="32"/>
      <c r="DY994" s="32"/>
      <c r="DZ994" s="32"/>
      <c r="EA994" s="32"/>
      <c r="EB994" s="32"/>
      <c r="EC994" s="31"/>
    </row>
    <row r="995"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  <c r="CC995" s="31"/>
      <c r="CD995" s="31"/>
      <c r="CE995" s="31"/>
      <c r="CF995" s="31"/>
      <c r="CG995" s="32"/>
      <c r="CH995" s="31"/>
      <c r="CI995" s="32"/>
      <c r="CJ995" s="31"/>
      <c r="CK995" s="32"/>
      <c r="CL995" s="31"/>
      <c r="CM995" s="32"/>
      <c r="CN995" s="31"/>
      <c r="CO995" s="32"/>
      <c r="CP995" s="32"/>
      <c r="CQ995" s="32"/>
      <c r="CR995" s="32"/>
      <c r="CS995" s="32"/>
      <c r="CT995" s="32"/>
      <c r="CU995" s="32"/>
      <c r="CV995" s="32"/>
      <c r="CW995" s="32"/>
      <c r="CX995" s="32"/>
      <c r="CY995" s="32"/>
      <c r="CZ995" s="32"/>
      <c r="DA995" s="32"/>
      <c r="DB995" s="32"/>
      <c r="DC995" s="32"/>
      <c r="DD995" s="32"/>
      <c r="DE995" s="32"/>
      <c r="DF995" s="32"/>
      <c r="DG995" s="32"/>
      <c r="DH995" s="32"/>
      <c r="DI995" s="32"/>
      <c r="DJ995" s="32"/>
      <c r="DK995" s="32"/>
      <c r="DL995" s="32"/>
      <c r="DM995" s="32"/>
      <c r="DN995" s="32"/>
      <c r="DO995" s="32"/>
      <c r="DP995" s="32"/>
      <c r="DQ995" s="32"/>
      <c r="DR995" s="32"/>
      <c r="DS995" s="32"/>
      <c r="DT995" s="32"/>
      <c r="DU995" s="32"/>
      <c r="DV995" s="32"/>
      <c r="DW995" s="32"/>
      <c r="DX995" s="32"/>
      <c r="DY995" s="32"/>
      <c r="DZ995" s="32"/>
      <c r="EA995" s="32"/>
      <c r="EB995" s="32"/>
      <c r="EC995" s="31"/>
    </row>
    <row r="996"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  <c r="CC996" s="31"/>
      <c r="CD996" s="31"/>
      <c r="CE996" s="31"/>
      <c r="CF996" s="31"/>
      <c r="CG996" s="32"/>
      <c r="CH996" s="31"/>
      <c r="CI996" s="32"/>
      <c r="CJ996" s="31"/>
      <c r="CK996" s="32"/>
      <c r="CL996" s="31"/>
      <c r="CM996" s="32"/>
      <c r="CN996" s="31"/>
      <c r="CO996" s="32"/>
      <c r="CP996" s="32"/>
      <c r="CQ996" s="32"/>
      <c r="CR996" s="32"/>
      <c r="CS996" s="32"/>
      <c r="CT996" s="32"/>
      <c r="CU996" s="32"/>
      <c r="CV996" s="32"/>
      <c r="CW996" s="32"/>
      <c r="CX996" s="32"/>
      <c r="CY996" s="32"/>
      <c r="CZ996" s="32"/>
      <c r="DA996" s="32"/>
      <c r="DB996" s="32"/>
      <c r="DC996" s="32"/>
      <c r="DD996" s="32"/>
      <c r="DE996" s="32"/>
      <c r="DF996" s="32"/>
      <c r="DG996" s="32"/>
      <c r="DH996" s="32"/>
      <c r="DI996" s="32"/>
      <c r="DJ996" s="32"/>
      <c r="DK996" s="32"/>
      <c r="DL996" s="32"/>
      <c r="DM996" s="32"/>
      <c r="DN996" s="32"/>
      <c r="DO996" s="32"/>
      <c r="DP996" s="32"/>
      <c r="DQ996" s="32"/>
      <c r="DR996" s="32"/>
      <c r="DS996" s="32"/>
      <c r="DT996" s="32"/>
      <c r="DU996" s="32"/>
      <c r="DV996" s="32"/>
      <c r="DW996" s="32"/>
      <c r="DX996" s="32"/>
      <c r="DY996" s="32"/>
      <c r="DZ996" s="32"/>
      <c r="EA996" s="32"/>
      <c r="EB996" s="32"/>
      <c r="EC996" s="31"/>
    </row>
    <row r="997"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  <c r="CC997" s="31"/>
      <c r="CD997" s="31"/>
      <c r="CE997" s="31"/>
      <c r="CF997" s="31"/>
      <c r="CG997" s="32"/>
      <c r="CH997" s="31"/>
      <c r="CI997" s="32"/>
      <c r="CJ997" s="31"/>
      <c r="CK997" s="32"/>
      <c r="CL997" s="31"/>
      <c r="CM997" s="32"/>
      <c r="CN997" s="31"/>
      <c r="CO997" s="32"/>
      <c r="CP997" s="32"/>
      <c r="CQ997" s="32"/>
      <c r="CR997" s="32"/>
      <c r="CS997" s="32"/>
      <c r="CT997" s="32"/>
      <c r="CU997" s="32"/>
      <c r="CV997" s="32"/>
      <c r="CW997" s="32"/>
      <c r="CX997" s="32"/>
      <c r="CY997" s="32"/>
      <c r="CZ997" s="32"/>
      <c r="DA997" s="32"/>
      <c r="DB997" s="32"/>
      <c r="DC997" s="32"/>
      <c r="DD997" s="32"/>
      <c r="DE997" s="32"/>
      <c r="DF997" s="32"/>
      <c r="DG997" s="32"/>
      <c r="DH997" s="32"/>
      <c r="DI997" s="32"/>
      <c r="DJ997" s="32"/>
      <c r="DK997" s="32"/>
      <c r="DL997" s="32"/>
      <c r="DM997" s="32"/>
      <c r="DN997" s="32"/>
      <c r="DO997" s="32"/>
      <c r="DP997" s="32"/>
      <c r="DQ997" s="32"/>
      <c r="DR997" s="32"/>
      <c r="DS997" s="32"/>
      <c r="DT997" s="32"/>
      <c r="DU997" s="32"/>
      <c r="DV997" s="32"/>
      <c r="DW997" s="32"/>
      <c r="DX997" s="32"/>
      <c r="DY997" s="32"/>
      <c r="DZ997" s="32"/>
      <c r="EA997" s="32"/>
      <c r="EB997" s="32"/>
      <c r="EC997" s="31"/>
    </row>
    <row r="998"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  <c r="CC998" s="31"/>
      <c r="CD998" s="31"/>
      <c r="CE998" s="31"/>
      <c r="CF998" s="31"/>
      <c r="CG998" s="32"/>
      <c r="CH998" s="31"/>
      <c r="CI998" s="32"/>
      <c r="CJ998" s="31"/>
      <c r="CK998" s="32"/>
      <c r="CL998" s="31"/>
      <c r="CM998" s="32"/>
      <c r="CN998" s="31"/>
      <c r="CO998" s="32"/>
      <c r="CP998" s="32"/>
      <c r="CQ998" s="32"/>
      <c r="CR998" s="32"/>
      <c r="CS998" s="32"/>
      <c r="CT998" s="32"/>
      <c r="CU998" s="32"/>
      <c r="CV998" s="32"/>
      <c r="CW998" s="32"/>
      <c r="CX998" s="32"/>
      <c r="CY998" s="32"/>
      <c r="CZ998" s="32"/>
      <c r="DA998" s="32"/>
      <c r="DB998" s="32"/>
      <c r="DC998" s="32"/>
      <c r="DD998" s="32"/>
      <c r="DE998" s="32"/>
      <c r="DF998" s="32"/>
      <c r="DG998" s="32"/>
      <c r="DH998" s="32"/>
      <c r="DI998" s="32"/>
      <c r="DJ998" s="32"/>
      <c r="DK998" s="32"/>
      <c r="DL998" s="32"/>
      <c r="DM998" s="32"/>
      <c r="DN998" s="32"/>
      <c r="DO998" s="32"/>
      <c r="DP998" s="32"/>
      <c r="DQ998" s="32"/>
      <c r="DR998" s="32"/>
      <c r="DS998" s="32"/>
      <c r="DT998" s="32"/>
      <c r="DU998" s="32"/>
      <c r="DV998" s="32"/>
      <c r="DW998" s="32"/>
      <c r="DX998" s="32"/>
      <c r="DY998" s="32"/>
      <c r="DZ998" s="32"/>
      <c r="EA998" s="32"/>
      <c r="EB998" s="32"/>
      <c r="EC998" s="31"/>
    </row>
    <row r="999"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  <c r="CC999" s="31"/>
      <c r="CD999" s="31"/>
      <c r="CE999" s="31"/>
      <c r="CF999" s="31"/>
      <c r="CG999" s="32"/>
      <c r="CH999" s="31"/>
      <c r="CI999" s="32"/>
      <c r="CJ999" s="31"/>
      <c r="CK999" s="32"/>
      <c r="CL999" s="31"/>
      <c r="CM999" s="32"/>
      <c r="CN999" s="31"/>
      <c r="CO999" s="32"/>
      <c r="CP999" s="32"/>
      <c r="CQ999" s="32"/>
      <c r="CR999" s="32"/>
      <c r="CS999" s="32"/>
      <c r="CT999" s="32"/>
      <c r="CU999" s="32"/>
      <c r="CV999" s="32"/>
      <c r="CW999" s="32"/>
      <c r="CX999" s="32"/>
      <c r="CY999" s="32"/>
      <c r="CZ999" s="32"/>
      <c r="DA999" s="32"/>
      <c r="DB999" s="32"/>
      <c r="DC999" s="32"/>
      <c r="DD999" s="32"/>
      <c r="DE999" s="32"/>
      <c r="DF999" s="32"/>
      <c r="DG999" s="32"/>
      <c r="DH999" s="32"/>
      <c r="DI999" s="32"/>
      <c r="DJ999" s="32"/>
      <c r="DK999" s="32"/>
      <c r="DL999" s="32"/>
      <c r="DM999" s="32"/>
      <c r="DN999" s="32"/>
      <c r="DO999" s="32"/>
      <c r="DP999" s="32"/>
      <c r="DQ999" s="32"/>
      <c r="DR999" s="32"/>
      <c r="DS999" s="32"/>
      <c r="DT999" s="32"/>
      <c r="DU999" s="32"/>
      <c r="DV999" s="32"/>
      <c r="DW999" s="32"/>
      <c r="DX999" s="32"/>
      <c r="DY999" s="32"/>
      <c r="DZ999" s="32"/>
      <c r="EA999" s="32"/>
      <c r="EB999" s="32"/>
      <c r="EC999" s="31"/>
    </row>
  </sheetData>
  <mergeCells count="167"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Y1:CZ1"/>
    <mergeCell ref="DA1:DB1"/>
    <mergeCell ref="DC1:DD1"/>
    <mergeCell ref="DE1:DF1"/>
    <mergeCell ref="DG1:DH1"/>
    <mergeCell ref="DI1:DJ1"/>
    <mergeCell ref="DK1:DL1"/>
    <mergeCell ref="CK1:CL1"/>
    <mergeCell ref="CM1:CN1"/>
    <mergeCell ref="CO1:CP1"/>
    <mergeCell ref="CQ1:CR1"/>
    <mergeCell ref="CS1:CT1"/>
    <mergeCell ref="CU1:CV1"/>
    <mergeCell ref="CW1:CX1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DI2:DJ2"/>
    <mergeCell ref="DK2:DL2"/>
    <mergeCell ref="CU2:CV2"/>
    <mergeCell ref="CW2:CX2"/>
    <mergeCell ref="CY2:CZ2"/>
    <mergeCell ref="DA2:DB2"/>
    <mergeCell ref="DC2:DD2"/>
    <mergeCell ref="DE2:DF2"/>
    <mergeCell ref="DG2:DH2"/>
    <mergeCell ref="A1:C1"/>
    <mergeCell ref="I1:J1"/>
    <mergeCell ref="K1:L1"/>
    <mergeCell ref="M1:N1"/>
    <mergeCell ref="O1:P1"/>
    <mergeCell ref="Q1:R1"/>
    <mergeCell ref="Q2:R2"/>
    <mergeCell ref="A2:C3"/>
    <mergeCell ref="G3:H3"/>
    <mergeCell ref="I3:J3"/>
    <mergeCell ref="K3:L3"/>
    <mergeCell ref="M3:N3"/>
    <mergeCell ref="O3:P3"/>
    <mergeCell ref="Q3:R3"/>
    <mergeCell ref="AU3:AV3"/>
    <mergeCell ref="AW3:AX3"/>
    <mergeCell ref="AG3:AH3"/>
    <mergeCell ref="AI3:AJ3"/>
    <mergeCell ref="AK3:AL3"/>
    <mergeCell ref="AM3:AN3"/>
    <mergeCell ref="AO3:AP3"/>
    <mergeCell ref="AQ3:AR3"/>
    <mergeCell ref="AS3:AT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S3:BT3"/>
    <mergeCell ref="BU3:BV3"/>
    <mergeCell ref="BW3:BX3"/>
    <mergeCell ref="BY3:BZ3"/>
    <mergeCell ref="CA3:CB3"/>
    <mergeCell ref="CC3:CD3"/>
    <mergeCell ref="CE3:CF3"/>
    <mergeCell ref="CG3:CH3"/>
    <mergeCell ref="CI3:CJ3"/>
    <mergeCell ref="CK3:CL3"/>
    <mergeCell ref="CM3:CN3"/>
    <mergeCell ref="CO3:CP3"/>
    <mergeCell ref="DE3:DF3"/>
    <mergeCell ref="DG3:DH3"/>
    <mergeCell ref="DI3:DJ3"/>
    <mergeCell ref="DK3:DL3"/>
    <mergeCell ref="CQ3:CR3"/>
    <mergeCell ref="CS3:CT3"/>
    <mergeCell ref="CU3:CV3"/>
    <mergeCell ref="CW3:CX3"/>
    <mergeCell ref="CY3:CZ3"/>
    <mergeCell ref="DA3:DB3"/>
    <mergeCell ref="DC3:DD3"/>
    <mergeCell ref="G1:H1"/>
    <mergeCell ref="G2:H2"/>
    <mergeCell ref="I2:J2"/>
    <mergeCell ref="K2:L2"/>
    <mergeCell ref="M2:N2"/>
    <mergeCell ref="O2: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BE2:BF2"/>
    <mergeCell ref="BG2:BH2"/>
    <mergeCell ref="BI2:BJ2"/>
    <mergeCell ref="BK2:BL2"/>
    <mergeCell ref="BM2:BN2"/>
    <mergeCell ref="BO2:BP2"/>
    <mergeCell ref="BQ2:BR2"/>
    <mergeCell ref="BQ3:BR3"/>
    <mergeCell ref="S3:T3"/>
    <mergeCell ref="U3:V3"/>
    <mergeCell ref="W3:X3"/>
    <mergeCell ref="Y3:Z3"/>
    <mergeCell ref="AA3:AB3"/>
    <mergeCell ref="AC3:AD3"/>
    <mergeCell ref="AE3:AF3"/>
    <mergeCell ref="AQ2:AR2"/>
    <mergeCell ref="AS2:AT2"/>
    <mergeCell ref="AU2:AV2"/>
    <mergeCell ref="AW2:AX2"/>
    <mergeCell ref="AY2:AZ2"/>
    <mergeCell ref="BA2:BB2"/>
    <mergeCell ref="BC2:BD2"/>
  </mergeCells>
  <hyperlinks>
    <hyperlink r:id="rId2" ref="G4"/>
    <hyperlink r:id="rId3" ref="I4"/>
    <hyperlink r:id="rId4" ref="K4"/>
    <hyperlink r:id="rId5" ref="M4"/>
    <hyperlink r:id="rId6" ref="O4"/>
    <hyperlink r:id="rId7" ref="Q4"/>
    <hyperlink r:id="rId8" ref="S4"/>
    <hyperlink r:id="rId9" ref="U4"/>
    <hyperlink r:id="rId10" ref="W4"/>
    <hyperlink r:id="rId11" ref="Y4"/>
    <hyperlink r:id="rId12" ref="AA4"/>
    <hyperlink r:id="rId13" ref="AC4"/>
    <hyperlink r:id="rId14" ref="AE4"/>
    <hyperlink r:id="rId15" ref="AG4"/>
    <hyperlink r:id="rId16" ref="AI4"/>
    <hyperlink r:id="rId17" ref="AK4"/>
    <hyperlink r:id="rId18" ref="AM4"/>
    <hyperlink r:id="rId19" ref="AO4"/>
    <hyperlink r:id="rId20" ref="AQ4"/>
    <hyperlink r:id="rId21" ref="AS4"/>
    <hyperlink r:id="rId22" ref="AU4"/>
    <hyperlink r:id="rId23" ref="AY4"/>
    <hyperlink r:id="rId24" ref="BA4"/>
    <hyperlink r:id="rId25" ref="BC4"/>
    <hyperlink r:id="rId26" ref="BE4"/>
    <hyperlink r:id="rId27" ref="BG4"/>
    <hyperlink r:id="rId28" ref="BI4"/>
    <hyperlink r:id="rId29" ref="BK4"/>
    <hyperlink r:id="rId30" ref="BM4"/>
    <hyperlink r:id="rId31" ref="BO4"/>
    <hyperlink r:id="rId32" ref="BQ4"/>
    <hyperlink r:id="rId33" ref="BS4"/>
    <hyperlink r:id="rId34" ref="BU4"/>
    <hyperlink r:id="rId35" ref="BW4"/>
    <hyperlink r:id="rId36" ref="BY4"/>
    <hyperlink r:id="rId37" ref="CA4"/>
    <hyperlink r:id="rId38" ref="CC4"/>
    <hyperlink r:id="rId39" ref="CE4"/>
    <hyperlink r:id="rId40" ref="CG4"/>
    <hyperlink r:id="rId41" ref="CI4"/>
    <hyperlink r:id="rId42" ref="CK4"/>
    <hyperlink r:id="rId43" ref="CM4"/>
    <hyperlink r:id="rId44" ref="CO4"/>
    <hyperlink r:id="rId45" ref="CQ4"/>
    <hyperlink r:id="rId46" ref="CS4"/>
    <hyperlink r:id="rId47" ref="CU4"/>
    <hyperlink r:id="rId48" ref="CW4"/>
    <hyperlink r:id="rId49" ref="CY4"/>
    <hyperlink r:id="rId50" ref="DA4"/>
    <hyperlink r:id="rId51" ref="DC4"/>
    <hyperlink r:id="rId52" ref="DE4"/>
    <hyperlink r:id="rId53" ref="DG4"/>
    <hyperlink r:id="rId54" ref="DI4"/>
    <hyperlink r:id="rId55" ref="DK4"/>
    <hyperlink r:id="rId56" ref="G5"/>
    <hyperlink r:id="rId57" ref="I5"/>
    <hyperlink r:id="rId58" ref="K5"/>
    <hyperlink r:id="rId59" ref="M5"/>
    <hyperlink r:id="rId60" ref="O5"/>
    <hyperlink r:id="rId61" ref="Q5"/>
    <hyperlink r:id="rId62" ref="S5"/>
    <hyperlink r:id="rId63" ref="U5"/>
    <hyperlink r:id="rId64" ref="W5"/>
    <hyperlink r:id="rId65" ref="Y5"/>
    <hyperlink r:id="rId66" ref="AA5"/>
    <hyperlink r:id="rId67" ref="AC5"/>
    <hyperlink r:id="rId68" ref="AE5"/>
    <hyperlink r:id="rId69" ref="AG5"/>
    <hyperlink r:id="rId70" ref="AI5"/>
    <hyperlink r:id="rId71" ref="AK5"/>
    <hyperlink r:id="rId72" ref="AM5"/>
    <hyperlink r:id="rId73" ref="AO5"/>
    <hyperlink r:id="rId74" ref="AQ5"/>
    <hyperlink r:id="rId75" ref="AS5"/>
    <hyperlink r:id="rId76" ref="AU5"/>
    <hyperlink r:id="rId77" ref="AW5"/>
    <hyperlink r:id="rId78" ref="AY5"/>
    <hyperlink r:id="rId79" ref="BA5"/>
    <hyperlink r:id="rId80" ref="BC5"/>
    <hyperlink r:id="rId81" ref="BE5"/>
    <hyperlink r:id="rId82" ref="BG5"/>
    <hyperlink r:id="rId83" ref="BI5"/>
    <hyperlink r:id="rId84" ref="BK5"/>
    <hyperlink r:id="rId85" ref="BM5"/>
    <hyperlink r:id="rId86" ref="BO5"/>
    <hyperlink r:id="rId87" ref="BQ5"/>
    <hyperlink r:id="rId88" ref="BS5"/>
    <hyperlink r:id="rId89" ref="BU5"/>
    <hyperlink r:id="rId90" ref="BW5"/>
    <hyperlink r:id="rId91" ref="BY5"/>
    <hyperlink r:id="rId92" ref="CA5"/>
    <hyperlink r:id="rId93" ref="CC5"/>
    <hyperlink r:id="rId94" ref="CE5"/>
    <hyperlink r:id="rId95" ref="CG5"/>
    <hyperlink r:id="rId96" ref="CI5"/>
    <hyperlink r:id="rId97" ref="CK5"/>
    <hyperlink r:id="rId98" ref="CM5"/>
    <hyperlink r:id="rId99" ref="CO5"/>
    <hyperlink r:id="rId100" ref="CQ5"/>
    <hyperlink r:id="rId101" ref="CS5"/>
    <hyperlink r:id="rId102" ref="CU5"/>
    <hyperlink r:id="rId103" ref="CW5"/>
    <hyperlink r:id="rId104" ref="CY5"/>
    <hyperlink r:id="rId105" ref="DA5"/>
    <hyperlink r:id="rId106" ref="DC5"/>
    <hyperlink r:id="rId107" ref="DE5"/>
    <hyperlink r:id="rId108" ref="DG5"/>
    <hyperlink r:id="rId109" ref="DI5"/>
    <hyperlink r:id="rId110" ref="DK5"/>
    <hyperlink r:id="rId111" ref="G6"/>
    <hyperlink r:id="rId112" ref="I6"/>
    <hyperlink r:id="rId113" ref="K6"/>
    <hyperlink r:id="rId114" ref="M6"/>
    <hyperlink r:id="rId115" ref="O6"/>
    <hyperlink r:id="rId116" ref="Q6"/>
    <hyperlink r:id="rId117" ref="S6"/>
    <hyperlink r:id="rId118" ref="U6"/>
    <hyperlink r:id="rId119" ref="W6"/>
    <hyperlink r:id="rId120" ref="AA6"/>
    <hyperlink r:id="rId121" ref="AE6"/>
    <hyperlink r:id="rId122" ref="AG6"/>
    <hyperlink r:id="rId123" ref="AI6"/>
    <hyperlink r:id="rId124" ref="AK6"/>
    <hyperlink r:id="rId125" ref="AM6"/>
    <hyperlink r:id="rId126" ref="AQ6"/>
    <hyperlink r:id="rId127" ref="AU6"/>
    <hyperlink r:id="rId128" ref="AW6"/>
    <hyperlink r:id="rId129" ref="AY6"/>
    <hyperlink r:id="rId130" ref="BA6"/>
    <hyperlink r:id="rId131" ref="BC6"/>
    <hyperlink r:id="rId132" ref="BE6"/>
    <hyperlink r:id="rId133" ref="BG6"/>
    <hyperlink r:id="rId134" ref="BI6"/>
    <hyperlink r:id="rId135" ref="BK6"/>
    <hyperlink r:id="rId136" ref="BM6"/>
    <hyperlink r:id="rId137" ref="BO6"/>
    <hyperlink r:id="rId138" ref="BQ6"/>
    <hyperlink r:id="rId139" ref="BS6"/>
    <hyperlink r:id="rId140" ref="BU6"/>
    <hyperlink r:id="rId141" ref="BW6"/>
    <hyperlink r:id="rId142" ref="BY6"/>
    <hyperlink r:id="rId143" ref="CC6"/>
    <hyperlink r:id="rId144" ref="CE6"/>
    <hyperlink r:id="rId145" ref="CI6"/>
    <hyperlink r:id="rId146" ref="CK6"/>
    <hyperlink r:id="rId147" ref="CQ6"/>
    <hyperlink r:id="rId148" ref="CS6"/>
    <hyperlink r:id="rId149" ref="CW6"/>
    <hyperlink r:id="rId150" ref="DK6"/>
    <hyperlink r:id="rId151" ref="G7"/>
    <hyperlink r:id="rId152" ref="I7"/>
    <hyperlink r:id="rId153" ref="K7"/>
    <hyperlink r:id="rId154" ref="M7"/>
    <hyperlink r:id="rId155" ref="O7"/>
    <hyperlink r:id="rId156" ref="Q7"/>
    <hyperlink r:id="rId157" ref="S7"/>
    <hyperlink r:id="rId158" ref="U7"/>
    <hyperlink r:id="rId159" ref="W7"/>
    <hyperlink r:id="rId160" ref="Y7"/>
    <hyperlink r:id="rId161" ref="AA7"/>
    <hyperlink r:id="rId162" ref="AC7"/>
    <hyperlink r:id="rId163" ref="AE7"/>
    <hyperlink r:id="rId164" ref="AG7"/>
    <hyperlink r:id="rId165" ref="AI7"/>
    <hyperlink r:id="rId166" ref="AK7"/>
    <hyperlink r:id="rId167" ref="AM7"/>
    <hyperlink r:id="rId168" ref="AO7"/>
    <hyperlink r:id="rId169" ref="AQ7"/>
    <hyperlink r:id="rId170" ref="AS7"/>
    <hyperlink r:id="rId171" ref="AU7"/>
    <hyperlink r:id="rId172" ref="AW7"/>
    <hyperlink r:id="rId173" ref="AY7"/>
    <hyperlink r:id="rId174" ref="BA7"/>
    <hyperlink r:id="rId175" ref="BC7"/>
    <hyperlink r:id="rId176" ref="BE7"/>
    <hyperlink r:id="rId177" ref="BG7"/>
    <hyperlink r:id="rId178" ref="BI7"/>
    <hyperlink r:id="rId179" ref="BK7"/>
    <hyperlink r:id="rId180" ref="BM7"/>
    <hyperlink r:id="rId181" ref="BO7"/>
    <hyperlink r:id="rId182" ref="BQ7"/>
    <hyperlink r:id="rId183" ref="BS7"/>
    <hyperlink r:id="rId184" ref="BU7"/>
    <hyperlink r:id="rId185" ref="BW7"/>
    <hyperlink r:id="rId186" ref="BY7"/>
    <hyperlink r:id="rId187" ref="CA7"/>
    <hyperlink r:id="rId188" ref="CC7"/>
    <hyperlink r:id="rId189" ref="CE7"/>
    <hyperlink r:id="rId190" ref="CG7"/>
    <hyperlink r:id="rId191" ref="CI7"/>
    <hyperlink r:id="rId192" ref="CK7"/>
    <hyperlink r:id="rId193" ref="CM7"/>
    <hyperlink r:id="rId194" ref="CO7"/>
    <hyperlink r:id="rId195" ref="CQ7"/>
    <hyperlink r:id="rId196" ref="CS7"/>
    <hyperlink r:id="rId197" ref="CU7"/>
    <hyperlink r:id="rId198" ref="CW7"/>
    <hyperlink r:id="rId199" ref="CY7"/>
    <hyperlink r:id="rId200" ref="DA7"/>
    <hyperlink r:id="rId201" ref="DC7"/>
    <hyperlink r:id="rId202" ref="G8"/>
    <hyperlink r:id="rId203" ref="I8"/>
    <hyperlink r:id="rId204" ref="K8"/>
    <hyperlink r:id="rId205" ref="M8"/>
    <hyperlink r:id="rId206" ref="O8"/>
    <hyperlink r:id="rId207" ref="Q8"/>
    <hyperlink r:id="rId208" ref="S8"/>
    <hyperlink r:id="rId209" ref="U8"/>
    <hyperlink r:id="rId210" ref="W8"/>
    <hyperlink r:id="rId211" ref="AA8"/>
    <hyperlink r:id="rId212" ref="AC8"/>
    <hyperlink r:id="rId213" ref="AE8"/>
    <hyperlink r:id="rId214" ref="AG8"/>
    <hyperlink r:id="rId215" ref="AI8"/>
    <hyperlink r:id="rId216" ref="AK8"/>
    <hyperlink r:id="rId217" ref="AM8"/>
    <hyperlink r:id="rId218" ref="AO8"/>
    <hyperlink r:id="rId219" ref="AQ8"/>
    <hyperlink r:id="rId220" ref="AS8"/>
    <hyperlink r:id="rId221" ref="AU8"/>
    <hyperlink r:id="rId222" ref="AW8"/>
    <hyperlink r:id="rId223" ref="AY8"/>
    <hyperlink r:id="rId224" ref="BA8"/>
    <hyperlink r:id="rId225" ref="BC8"/>
    <hyperlink r:id="rId226" ref="BE8"/>
    <hyperlink r:id="rId227" ref="BG8"/>
    <hyperlink r:id="rId228" ref="BI8"/>
    <hyperlink r:id="rId229" ref="BK8"/>
    <hyperlink r:id="rId230" ref="BM8"/>
    <hyperlink r:id="rId231" ref="BO8"/>
    <hyperlink r:id="rId232" ref="BQ8"/>
    <hyperlink r:id="rId233" ref="BS8"/>
    <hyperlink r:id="rId234" ref="BU8"/>
    <hyperlink r:id="rId235" ref="BW8"/>
    <hyperlink r:id="rId236" ref="BY8"/>
    <hyperlink r:id="rId237" ref="CC8"/>
    <hyperlink r:id="rId238" ref="CE8"/>
    <hyperlink r:id="rId239" ref="CG8"/>
    <hyperlink r:id="rId240" ref="CI8"/>
    <hyperlink r:id="rId241" ref="CK8"/>
    <hyperlink r:id="rId242" ref="CM8"/>
    <hyperlink r:id="rId243" ref="CO8"/>
    <hyperlink r:id="rId244" ref="CQ8"/>
    <hyperlink r:id="rId245" ref="CS8"/>
    <hyperlink r:id="rId246" ref="CU8"/>
    <hyperlink r:id="rId247" ref="CW8"/>
    <hyperlink r:id="rId248" ref="CY8"/>
    <hyperlink r:id="rId249" ref="DA8"/>
    <hyperlink r:id="rId250" ref="DC8"/>
    <hyperlink r:id="rId251" ref="DE8"/>
    <hyperlink r:id="rId252" ref="DG8"/>
    <hyperlink r:id="rId253" ref="DI8"/>
    <hyperlink r:id="rId254" ref="I9"/>
    <hyperlink r:id="rId255" ref="K9"/>
    <hyperlink r:id="rId256" ref="M9"/>
    <hyperlink r:id="rId257" ref="O9"/>
    <hyperlink r:id="rId258" ref="Q9"/>
    <hyperlink r:id="rId259" ref="S9"/>
    <hyperlink r:id="rId260" ref="U9"/>
    <hyperlink r:id="rId261" ref="W9"/>
    <hyperlink r:id="rId262" ref="AA9"/>
    <hyperlink r:id="rId263" ref="AE9"/>
    <hyperlink r:id="rId264" ref="AG9"/>
    <hyperlink r:id="rId265" ref="AI9"/>
    <hyperlink r:id="rId266" ref="AM9"/>
    <hyperlink r:id="rId267" ref="AQ9"/>
    <hyperlink r:id="rId268" ref="AW9"/>
    <hyperlink r:id="rId269" ref="AY9"/>
    <hyperlink r:id="rId270" ref="BA9"/>
    <hyperlink r:id="rId271" ref="BC9"/>
    <hyperlink r:id="rId272" ref="BE9"/>
    <hyperlink r:id="rId273" ref="BG9"/>
    <hyperlink r:id="rId274" ref="BI9"/>
    <hyperlink r:id="rId275" ref="BK9"/>
    <hyperlink r:id="rId276" ref="BM9"/>
    <hyperlink r:id="rId277" ref="BO9"/>
    <hyperlink r:id="rId278" ref="BQ9"/>
    <hyperlink r:id="rId279" ref="BS9"/>
    <hyperlink r:id="rId280" ref="BU9"/>
    <hyperlink r:id="rId281" ref="BW9"/>
    <hyperlink r:id="rId282" ref="BY9"/>
    <hyperlink r:id="rId283" ref="G10"/>
    <hyperlink r:id="rId284" ref="I10"/>
    <hyperlink r:id="rId285" ref="K10"/>
    <hyperlink r:id="rId286" ref="M10"/>
    <hyperlink r:id="rId287" ref="O10"/>
    <hyperlink r:id="rId288" ref="Q10"/>
    <hyperlink r:id="rId289" ref="S10"/>
    <hyperlink r:id="rId290" ref="U10"/>
    <hyperlink r:id="rId291" ref="W10"/>
    <hyperlink r:id="rId292" ref="Y10"/>
    <hyperlink r:id="rId293" ref="AA10"/>
    <hyperlink r:id="rId294" ref="AC10"/>
    <hyperlink r:id="rId295" ref="AE10"/>
    <hyperlink r:id="rId296" ref="AG10"/>
    <hyperlink r:id="rId297" ref="AI10"/>
    <hyperlink r:id="rId298" ref="AK10"/>
    <hyperlink r:id="rId299" ref="AM10"/>
    <hyperlink r:id="rId300" ref="AO10"/>
    <hyperlink r:id="rId301" ref="AQ10"/>
    <hyperlink r:id="rId302" ref="AS10"/>
    <hyperlink r:id="rId303" ref="AU10"/>
    <hyperlink r:id="rId304" ref="AW10"/>
    <hyperlink r:id="rId305" ref="AY10"/>
    <hyperlink r:id="rId306" ref="BA10"/>
    <hyperlink r:id="rId307" ref="BC10"/>
    <hyperlink r:id="rId308" ref="BE10"/>
    <hyperlink r:id="rId309" ref="BG10"/>
    <hyperlink r:id="rId310" ref="BI10"/>
    <hyperlink r:id="rId311" ref="BK10"/>
    <hyperlink r:id="rId312" ref="BM10"/>
    <hyperlink r:id="rId313" ref="BO10"/>
    <hyperlink r:id="rId314" ref="BQ10"/>
    <hyperlink r:id="rId315" ref="BS10"/>
    <hyperlink r:id="rId316" ref="BU10"/>
    <hyperlink r:id="rId317" ref="BW10"/>
    <hyperlink r:id="rId318" ref="BY10"/>
    <hyperlink r:id="rId319" ref="CA10"/>
    <hyperlink r:id="rId320" ref="CC10"/>
    <hyperlink r:id="rId321" ref="CE10"/>
    <hyperlink r:id="rId322" ref="CG10"/>
    <hyperlink r:id="rId323" ref="CI10"/>
    <hyperlink r:id="rId324" ref="CK10"/>
    <hyperlink r:id="rId325" ref="CM10"/>
    <hyperlink r:id="rId326" ref="CO10"/>
    <hyperlink r:id="rId327" ref="CQ10"/>
    <hyperlink r:id="rId328" ref="CS10"/>
    <hyperlink r:id="rId329" ref="CU10"/>
    <hyperlink r:id="rId330" ref="CW10"/>
    <hyperlink r:id="rId331" ref="CY10"/>
    <hyperlink r:id="rId332" ref="DA10"/>
    <hyperlink r:id="rId333" ref="DC10"/>
    <hyperlink r:id="rId334" ref="DI10"/>
    <hyperlink r:id="rId335" ref="DK10"/>
    <hyperlink r:id="rId336" ref="G11"/>
    <hyperlink r:id="rId337" ref="I11"/>
    <hyperlink r:id="rId338" ref="K11"/>
    <hyperlink r:id="rId339" ref="M11"/>
    <hyperlink r:id="rId340" ref="O11"/>
    <hyperlink r:id="rId341" ref="Q11"/>
    <hyperlink r:id="rId342" ref="S11"/>
    <hyperlink r:id="rId343" ref="U11"/>
    <hyperlink r:id="rId344" ref="W11"/>
    <hyperlink r:id="rId345" ref="Y11"/>
    <hyperlink r:id="rId346" ref="AA11"/>
    <hyperlink r:id="rId347" ref="AC11"/>
    <hyperlink r:id="rId348" ref="AE11"/>
    <hyperlink r:id="rId349" ref="AG11"/>
    <hyperlink r:id="rId350" ref="AI11"/>
    <hyperlink r:id="rId351" ref="AK11"/>
    <hyperlink r:id="rId352" ref="AM11"/>
    <hyperlink r:id="rId353" ref="AO11"/>
    <hyperlink r:id="rId354" ref="AQ11"/>
    <hyperlink r:id="rId355" ref="AS11"/>
    <hyperlink r:id="rId356" ref="AU11"/>
    <hyperlink r:id="rId357" ref="AW11"/>
    <hyperlink r:id="rId358" ref="AY11"/>
    <hyperlink r:id="rId359" ref="BA11"/>
    <hyperlink r:id="rId360" ref="BC11"/>
    <hyperlink r:id="rId361" ref="BE11"/>
    <hyperlink r:id="rId362" ref="BG11"/>
    <hyperlink r:id="rId363" ref="BI11"/>
    <hyperlink r:id="rId364" ref="BK11"/>
    <hyperlink r:id="rId365" ref="BM11"/>
    <hyperlink r:id="rId366" ref="BO11"/>
    <hyperlink r:id="rId367" ref="BQ11"/>
    <hyperlink r:id="rId368" ref="BS11"/>
    <hyperlink r:id="rId369" ref="BU11"/>
    <hyperlink r:id="rId370" ref="BW11"/>
    <hyperlink r:id="rId371" ref="CA11"/>
    <hyperlink r:id="rId372" ref="CC11"/>
    <hyperlink r:id="rId373" ref="CE11"/>
    <hyperlink r:id="rId374" ref="CG11"/>
    <hyperlink r:id="rId375" ref="CI11"/>
    <hyperlink r:id="rId376" ref="CK11"/>
    <hyperlink r:id="rId377" ref="CQ11"/>
    <hyperlink r:id="rId378" ref="CS11"/>
    <hyperlink r:id="rId379" ref="CU11"/>
    <hyperlink r:id="rId380" ref="CW11"/>
    <hyperlink r:id="rId381" ref="CY11"/>
    <hyperlink r:id="rId382" ref="DA11"/>
    <hyperlink r:id="rId383" ref="DC11"/>
    <hyperlink r:id="rId384" ref="DI11"/>
    <hyperlink r:id="rId385" ref="G12"/>
    <hyperlink r:id="rId386" ref="I12"/>
    <hyperlink r:id="rId387" ref="K12"/>
    <hyperlink r:id="rId388" ref="O12"/>
    <hyperlink r:id="rId389" ref="Q12"/>
    <hyperlink r:id="rId390" ref="S12"/>
    <hyperlink r:id="rId391" ref="U12"/>
    <hyperlink r:id="rId392" ref="W12"/>
    <hyperlink r:id="rId393" ref="Y12"/>
    <hyperlink r:id="rId394" ref="AA12"/>
    <hyperlink r:id="rId395" ref="AC12"/>
    <hyperlink r:id="rId396" ref="AE12"/>
    <hyperlink r:id="rId397" ref="AG12"/>
    <hyperlink r:id="rId398" ref="AI12"/>
    <hyperlink r:id="rId399" ref="AK12"/>
    <hyperlink r:id="rId400" ref="AM12"/>
    <hyperlink r:id="rId401" ref="AO12"/>
    <hyperlink r:id="rId402" ref="AQ12"/>
    <hyperlink r:id="rId403" ref="AU12"/>
    <hyperlink r:id="rId404" ref="AW12"/>
    <hyperlink r:id="rId405" ref="AY12"/>
    <hyperlink r:id="rId406" ref="BA12"/>
    <hyperlink r:id="rId407" ref="BC12"/>
    <hyperlink r:id="rId408" ref="BE12"/>
    <hyperlink r:id="rId409" ref="BG12"/>
    <hyperlink r:id="rId410" ref="BI12"/>
    <hyperlink r:id="rId411" ref="BK12"/>
    <hyperlink r:id="rId412" ref="BM12"/>
    <hyperlink r:id="rId413" ref="BO12"/>
    <hyperlink r:id="rId414" ref="BQ12"/>
    <hyperlink r:id="rId415" ref="BS12"/>
    <hyperlink r:id="rId416" ref="BU12"/>
    <hyperlink r:id="rId417" ref="BW12"/>
    <hyperlink r:id="rId418" ref="BY12"/>
    <hyperlink r:id="rId419" ref="CC12"/>
    <hyperlink r:id="rId420" ref="CE12"/>
    <hyperlink r:id="rId421" ref="CG12"/>
    <hyperlink r:id="rId422" ref="CI12"/>
    <hyperlink r:id="rId423" ref="CK12"/>
    <hyperlink r:id="rId424" ref="CQ12"/>
    <hyperlink r:id="rId425" ref="CS12"/>
    <hyperlink r:id="rId426" ref="CU12"/>
    <hyperlink r:id="rId427" ref="CW12"/>
    <hyperlink r:id="rId428" ref="G13"/>
    <hyperlink r:id="rId429" ref="I13"/>
    <hyperlink r:id="rId430" ref="K13"/>
    <hyperlink r:id="rId431" ref="M13"/>
    <hyperlink r:id="rId432" ref="O13"/>
    <hyperlink r:id="rId433" ref="Q13"/>
    <hyperlink r:id="rId434" ref="S13"/>
    <hyperlink r:id="rId435" ref="U13"/>
    <hyperlink r:id="rId436" ref="W13"/>
    <hyperlink r:id="rId437" ref="Y13"/>
    <hyperlink r:id="rId438" ref="AA13"/>
    <hyperlink r:id="rId439" ref="AC13"/>
    <hyperlink r:id="rId440" ref="AE13"/>
    <hyperlink r:id="rId441" ref="AG13"/>
    <hyperlink r:id="rId442" ref="AI13"/>
    <hyperlink r:id="rId443" ref="AK13"/>
    <hyperlink r:id="rId444" ref="AM13"/>
    <hyperlink r:id="rId445" ref="AO13"/>
    <hyperlink r:id="rId446" ref="AQ13"/>
    <hyperlink r:id="rId447" ref="AS13"/>
    <hyperlink r:id="rId448" ref="AU13"/>
    <hyperlink r:id="rId449" ref="AW13"/>
    <hyperlink r:id="rId450" ref="AY13"/>
    <hyperlink r:id="rId451" ref="BA13"/>
    <hyperlink r:id="rId452" ref="BC13"/>
    <hyperlink r:id="rId453" ref="BE13"/>
    <hyperlink r:id="rId454" ref="BG13"/>
    <hyperlink r:id="rId455" ref="BI13"/>
    <hyperlink r:id="rId456" ref="BK13"/>
    <hyperlink r:id="rId457" ref="BM13"/>
    <hyperlink r:id="rId458" ref="BO13"/>
    <hyperlink r:id="rId459" ref="BQ13"/>
    <hyperlink r:id="rId460" ref="BS13"/>
    <hyperlink r:id="rId461" ref="BU13"/>
    <hyperlink r:id="rId462" ref="BW13"/>
    <hyperlink r:id="rId463" ref="BY13"/>
    <hyperlink r:id="rId464" ref="CA13"/>
    <hyperlink r:id="rId465" ref="CC13"/>
    <hyperlink r:id="rId466" ref="CE13"/>
    <hyperlink r:id="rId467" ref="CG13"/>
    <hyperlink r:id="rId468" ref="CI13"/>
    <hyperlink r:id="rId469" ref="CK13"/>
    <hyperlink r:id="rId470" ref="CQ13"/>
    <hyperlink r:id="rId471" ref="CS13"/>
    <hyperlink r:id="rId472" ref="CW13"/>
    <hyperlink r:id="rId473" ref="CY13"/>
    <hyperlink r:id="rId474" ref="DA13"/>
    <hyperlink r:id="rId475" ref="DC13"/>
    <hyperlink r:id="rId476" ref="DE13"/>
    <hyperlink r:id="rId477" ref="DG13"/>
    <hyperlink r:id="rId478" ref="G14"/>
    <hyperlink r:id="rId479" ref="I14"/>
    <hyperlink r:id="rId480" ref="K14"/>
    <hyperlink r:id="rId481" ref="M14"/>
    <hyperlink r:id="rId482" ref="Q14"/>
    <hyperlink r:id="rId483" ref="S14"/>
    <hyperlink r:id="rId484" ref="U14"/>
    <hyperlink r:id="rId485" ref="AA14"/>
    <hyperlink r:id="rId486" ref="AC14"/>
    <hyperlink r:id="rId487" ref="AE14"/>
    <hyperlink r:id="rId488" ref="AG14"/>
    <hyperlink r:id="rId489" ref="AI14"/>
    <hyperlink r:id="rId490" ref="AK14"/>
    <hyperlink r:id="rId491" ref="AO14"/>
    <hyperlink r:id="rId492" ref="AQ14"/>
    <hyperlink r:id="rId493" ref="AU14"/>
    <hyperlink r:id="rId494" ref="AW14"/>
    <hyperlink r:id="rId495" ref="CE14"/>
    <hyperlink r:id="rId496" ref="CQ14"/>
    <hyperlink r:id="rId497" ref="CS14"/>
    <hyperlink r:id="rId498" ref="DA14"/>
    <hyperlink r:id="rId499" ref="DC14"/>
    <hyperlink r:id="rId500" ref="DI14"/>
    <hyperlink r:id="rId501" ref="DK14"/>
    <hyperlink r:id="rId502" ref="G15"/>
    <hyperlink r:id="rId503" ref="I15"/>
    <hyperlink r:id="rId504" ref="K15"/>
    <hyperlink r:id="rId505" ref="M15"/>
    <hyperlink r:id="rId506" ref="O15"/>
    <hyperlink r:id="rId507" ref="Q15"/>
    <hyperlink r:id="rId508" ref="S15"/>
    <hyperlink r:id="rId509" ref="U15"/>
    <hyperlink r:id="rId510" ref="W15"/>
    <hyperlink r:id="rId511" ref="Y15"/>
    <hyperlink r:id="rId512" ref="AA15"/>
    <hyperlink r:id="rId513" ref="AC15"/>
    <hyperlink r:id="rId514" ref="AE15"/>
    <hyperlink r:id="rId515" ref="AG15"/>
    <hyperlink r:id="rId516" ref="AK15"/>
    <hyperlink r:id="rId517" ref="AM15"/>
    <hyperlink r:id="rId518" ref="AO15"/>
    <hyperlink r:id="rId519" ref="AQ15"/>
    <hyperlink r:id="rId520" ref="AS15"/>
    <hyperlink r:id="rId521" ref="AU15"/>
    <hyperlink r:id="rId522" ref="AW15"/>
    <hyperlink r:id="rId523" ref="AY15"/>
    <hyperlink r:id="rId524" ref="BA15"/>
    <hyperlink r:id="rId525" ref="BC15"/>
    <hyperlink r:id="rId526" ref="BE15"/>
    <hyperlink r:id="rId527" ref="BG15"/>
    <hyperlink r:id="rId528" ref="BI15"/>
    <hyperlink r:id="rId529" ref="BK15"/>
    <hyperlink r:id="rId530" ref="BM15"/>
    <hyperlink r:id="rId531" ref="BO15"/>
    <hyperlink r:id="rId532" ref="BQ15"/>
    <hyperlink r:id="rId533" ref="BU15"/>
    <hyperlink r:id="rId534" ref="BW15"/>
    <hyperlink r:id="rId535" ref="BY15"/>
    <hyperlink r:id="rId536" ref="CC15"/>
    <hyperlink r:id="rId537" ref="CE15"/>
    <hyperlink r:id="rId538" ref="CG15"/>
    <hyperlink r:id="rId539" ref="CI15"/>
    <hyperlink r:id="rId540" ref="CK15"/>
    <hyperlink r:id="rId541" ref="CM15"/>
    <hyperlink r:id="rId542" ref="CO15"/>
    <hyperlink r:id="rId543" ref="CQ15"/>
    <hyperlink r:id="rId544" ref="CS15"/>
    <hyperlink r:id="rId545" ref="CU15"/>
    <hyperlink r:id="rId546" ref="CW15"/>
    <hyperlink r:id="rId547" ref="CY15"/>
    <hyperlink r:id="rId548" ref="DA15"/>
    <hyperlink r:id="rId549" ref="DC15"/>
    <hyperlink r:id="rId550" ref="DE15"/>
    <hyperlink r:id="rId551" ref="DG15"/>
    <hyperlink r:id="rId552" ref="DI15"/>
    <hyperlink r:id="rId553" ref="G16"/>
    <hyperlink r:id="rId554" ref="I16"/>
    <hyperlink r:id="rId555" ref="K16"/>
    <hyperlink r:id="rId556" ref="M16"/>
    <hyperlink r:id="rId557" ref="O16"/>
    <hyperlink r:id="rId558" ref="Q16"/>
    <hyperlink r:id="rId559" ref="S16"/>
    <hyperlink r:id="rId560" ref="U16"/>
    <hyperlink r:id="rId561" ref="W16"/>
    <hyperlink r:id="rId562" ref="Y16"/>
    <hyperlink r:id="rId563" ref="AA16"/>
    <hyperlink r:id="rId564" ref="AC16"/>
    <hyperlink r:id="rId565" ref="AE16"/>
    <hyperlink r:id="rId566" ref="AG16"/>
    <hyperlink r:id="rId567" ref="AI16"/>
    <hyperlink r:id="rId568" ref="AK16"/>
    <hyperlink r:id="rId569" ref="AM16"/>
    <hyperlink r:id="rId570" ref="AO16"/>
    <hyperlink r:id="rId571" ref="AQ16"/>
    <hyperlink r:id="rId572" ref="AS16"/>
    <hyperlink r:id="rId573" ref="AU16"/>
    <hyperlink r:id="rId574" ref="AW16"/>
    <hyperlink r:id="rId575" ref="AY16"/>
    <hyperlink r:id="rId576" ref="BA16"/>
    <hyperlink r:id="rId577" ref="BC16"/>
    <hyperlink r:id="rId578" ref="BE16"/>
    <hyperlink r:id="rId579" ref="BG16"/>
    <hyperlink r:id="rId580" ref="BI16"/>
    <hyperlink r:id="rId581" ref="BK16"/>
    <hyperlink r:id="rId582" ref="BM16"/>
    <hyperlink r:id="rId583" ref="BO16"/>
    <hyperlink r:id="rId584" ref="BQ16"/>
    <hyperlink r:id="rId585" ref="BS16"/>
    <hyperlink r:id="rId586" ref="BU16"/>
    <hyperlink r:id="rId587" ref="BW16"/>
    <hyperlink r:id="rId588" ref="BY16"/>
    <hyperlink r:id="rId589" ref="CA16"/>
    <hyperlink r:id="rId590" ref="CC16"/>
    <hyperlink r:id="rId591" ref="CE16"/>
    <hyperlink r:id="rId592" ref="CG16"/>
    <hyperlink r:id="rId593" ref="CI16"/>
    <hyperlink r:id="rId594" ref="CK16"/>
    <hyperlink r:id="rId595" ref="CM16"/>
    <hyperlink r:id="rId596" ref="CO16"/>
    <hyperlink r:id="rId597" ref="CQ16"/>
    <hyperlink r:id="rId598" ref="CS16"/>
    <hyperlink r:id="rId599" ref="CU16"/>
    <hyperlink r:id="rId600" ref="CY16"/>
    <hyperlink r:id="rId601" ref="DA16"/>
    <hyperlink r:id="rId602" ref="DC16"/>
    <hyperlink r:id="rId603" ref="DE16"/>
    <hyperlink r:id="rId604" ref="DG16"/>
    <hyperlink r:id="rId605" ref="DI16"/>
    <hyperlink r:id="rId606" ref="G17"/>
    <hyperlink r:id="rId607" ref="I17"/>
    <hyperlink r:id="rId608" ref="K17"/>
    <hyperlink r:id="rId609" ref="M17"/>
    <hyperlink r:id="rId610" ref="O17"/>
    <hyperlink r:id="rId611" ref="Q17"/>
    <hyperlink r:id="rId612" ref="S17"/>
    <hyperlink r:id="rId613" ref="U17"/>
    <hyperlink r:id="rId614" ref="W17"/>
    <hyperlink r:id="rId615" ref="Y17"/>
    <hyperlink r:id="rId616" ref="AA17"/>
    <hyperlink r:id="rId617" ref="AC17"/>
    <hyperlink r:id="rId618" ref="AE17"/>
    <hyperlink r:id="rId619" ref="AG17"/>
    <hyperlink r:id="rId620" ref="AI17"/>
    <hyperlink r:id="rId621" ref="AK17"/>
    <hyperlink r:id="rId622" ref="AM17"/>
    <hyperlink r:id="rId623" ref="AO17"/>
    <hyperlink r:id="rId624" ref="AQ17"/>
    <hyperlink r:id="rId625" ref="AS17"/>
    <hyperlink r:id="rId626" ref="AU17"/>
    <hyperlink r:id="rId627" ref="AW17"/>
    <hyperlink r:id="rId628" ref="AY17"/>
    <hyperlink r:id="rId629" ref="BA17"/>
    <hyperlink r:id="rId630" ref="BC17"/>
    <hyperlink r:id="rId631" ref="BE17"/>
    <hyperlink r:id="rId632" ref="BG17"/>
    <hyperlink r:id="rId633" ref="BI17"/>
    <hyperlink r:id="rId634" ref="BK17"/>
    <hyperlink r:id="rId635" ref="BM17"/>
    <hyperlink r:id="rId636" ref="BO17"/>
    <hyperlink r:id="rId637" ref="BQ17"/>
    <hyperlink r:id="rId638" ref="BS17"/>
    <hyperlink r:id="rId639" ref="BU17"/>
    <hyperlink r:id="rId640" ref="BW17"/>
    <hyperlink r:id="rId641" ref="BY17"/>
    <hyperlink r:id="rId642" ref="CA17"/>
    <hyperlink r:id="rId643" ref="CC17"/>
    <hyperlink r:id="rId644" ref="CE17"/>
    <hyperlink r:id="rId645" ref="CG17"/>
    <hyperlink r:id="rId646" ref="CI17"/>
    <hyperlink r:id="rId647" ref="CK17"/>
    <hyperlink r:id="rId648" ref="CM17"/>
    <hyperlink r:id="rId649" ref="CO17"/>
    <hyperlink r:id="rId650" ref="CQ17"/>
    <hyperlink r:id="rId651" ref="CS17"/>
    <hyperlink r:id="rId652" ref="CU17"/>
    <hyperlink r:id="rId653" ref="CW17"/>
    <hyperlink r:id="rId654" ref="DA17"/>
    <hyperlink r:id="rId655" ref="DE17"/>
    <hyperlink r:id="rId656" ref="DG17"/>
    <hyperlink r:id="rId657" ref="DI17"/>
    <hyperlink r:id="rId658" ref="G18"/>
    <hyperlink r:id="rId659" ref="I18"/>
    <hyperlink r:id="rId660" ref="K18"/>
    <hyperlink r:id="rId661" ref="M18"/>
    <hyperlink r:id="rId662" ref="O18"/>
    <hyperlink r:id="rId663" ref="Q18"/>
    <hyperlink r:id="rId664" ref="S18"/>
    <hyperlink r:id="rId665" ref="U18"/>
    <hyperlink r:id="rId666" ref="W18"/>
    <hyperlink r:id="rId667" ref="Y18"/>
    <hyperlink r:id="rId668" ref="AA18"/>
    <hyperlink r:id="rId669" ref="AC18"/>
    <hyperlink r:id="rId670" ref="AE18"/>
    <hyperlink r:id="rId671" ref="AG18"/>
    <hyperlink r:id="rId672" ref="AI18"/>
    <hyperlink r:id="rId673" ref="AK18"/>
    <hyperlink r:id="rId674" ref="AM18"/>
    <hyperlink r:id="rId675" ref="AO18"/>
    <hyperlink r:id="rId676" ref="AQ18"/>
    <hyperlink r:id="rId677" ref="AU18"/>
    <hyperlink r:id="rId678" ref="AW18"/>
    <hyperlink r:id="rId679" ref="AY18"/>
    <hyperlink r:id="rId680" ref="BA18"/>
    <hyperlink r:id="rId681" ref="BC18"/>
    <hyperlink r:id="rId682" ref="BE18"/>
    <hyperlink r:id="rId683" ref="BG18"/>
    <hyperlink r:id="rId684" ref="BI18"/>
    <hyperlink r:id="rId685" ref="BK18"/>
    <hyperlink r:id="rId686" ref="BM18"/>
    <hyperlink r:id="rId687" ref="BO18"/>
    <hyperlink r:id="rId688" ref="BQ18"/>
    <hyperlink r:id="rId689" ref="BS18"/>
    <hyperlink r:id="rId690" ref="BU18"/>
    <hyperlink r:id="rId691" ref="BW18"/>
    <hyperlink r:id="rId692" ref="BY18"/>
    <hyperlink r:id="rId693" ref="CC18"/>
    <hyperlink r:id="rId694" ref="CE18"/>
    <hyperlink r:id="rId695" ref="CG18"/>
    <hyperlink r:id="rId696" ref="CI18"/>
    <hyperlink r:id="rId697" ref="CK18"/>
    <hyperlink r:id="rId698" ref="CM18"/>
    <hyperlink r:id="rId699" ref="CQ18"/>
    <hyperlink r:id="rId700" ref="CS18"/>
    <hyperlink r:id="rId701" ref="CU18"/>
    <hyperlink r:id="rId702" ref="CW18"/>
    <hyperlink r:id="rId703" ref="CY18"/>
    <hyperlink r:id="rId704" ref="DA18"/>
    <hyperlink r:id="rId705" ref="DC18"/>
    <hyperlink r:id="rId706" ref="DE18"/>
    <hyperlink r:id="rId707" ref="DG18"/>
    <hyperlink r:id="rId708" ref="DI18"/>
    <hyperlink r:id="rId709" ref="DK18"/>
    <hyperlink r:id="rId710" ref="G19"/>
    <hyperlink r:id="rId711" ref="I19"/>
    <hyperlink r:id="rId712" ref="K19"/>
    <hyperlink r:id="rId713" ref="M19"/>
    <hyperlink r:id="rId714" ref="O19"/>
    <hyperlink r:id="rId715" ref="Q19"/>
    <hyperlink r:id="rId716" ref="S19"/>
    <hyperlink r:id="rId717" ref="U19"/>
    <hyperlink r:id="rId718" ref="W19"/>
    <hyperlink r:id="rId719" ref="Y19"/>
    <hyperlink r:id="rId720" ref="AA19"/>
    <hyperlink r:id="rId721" ref="AE19"/>
    <hyperlink r:id="rId722" ref="AG19"/>
    <hyperlink r:id="rId723" ref="AQ19"/>
    <hyperlink r:id="rId724" ref="AU19"/>
    <hyperlink r:id="rId725" ref="AW19"/>
    <hyperlink r:id="rId726" ref="BA19"/>
    <hyperlink r:id="rId727" ref="BC19"/>
    <hyperlink r:id="rId728" ref="BE19"/>
    <hyperlink r:id="rId729" ref="BG19"/>
    <hyperlink r:id="rId730" ref="BK19"/>
    <hyperlink r:id="rId731" ref="BM19"/>
    <hyperlink r:id="rId732" ref="BO19"/>
    <hyperlink r:id="rId733" ref="BQ19"/>
    <hyperlink r:id="rId734" ref="BU19"/>
    <hyperlink r:id="rId735" ref="BW19"/>
    <hyperlink r:id="rId736" ref="BY19"/>
    <hyperlink r:id="rId737" ref="CC19"/>
    <hyperlink r:id="rId738" ref="CE19"/>
    <hyperlink r:id="rId739" ref="CG19"/>
    <hyperlink r:id="rId740" ref="CI19"/>
    <hyperlink r:id="rId741" ref="CK19"/>
    <hyperlink r:id="rId742" ref="DI19"/>
    <hyperlink r:id="rId743" ref="G20"/>
    <hyperlink r:id="rId744" ref="I20"/>
    <hyperlink r:id="rId745" ref="K20"/>
    <hyperlink r:id="rId746" ref="M20"/>
    <hyperlink r:id="rId747" ref="O20"/>
    <hyperlink r:id="rId748" ref="Q20"/>
    <hyperlink r:id="rId749" ref="S20"/>
    <hyperlink r:id="rId750" ref="U20"/>
    <hyperlink r:id="rId751" ref="W20"/>
    <hyperlink r:id="rId752" ref="Y20"/>
    <hyperlink r:id="rId753" ref="AA20"/>
    <hyperlink r:id="rId754" ref="AC20"/>
    <hyperlink r:id="rId755" ref="AE20"/>
    <hyperlink r:id="rId756" ref="AG20"/>
    <hyperlink r:id="rId757" ref="AI20"/>
    <hyperlink r:id="rId758" ref="AK20"/>
    <hyperlink r:id="rId759" ref="AM20"/>
    <hyperlink r:id="rId760" ref="AO20"/>
    <hyperlink r:id="rId761" ref="AQ20"/>
    <hyperlink r:id="rId762" ref="AU20"/>
    <hyperlink r:id="rId763" ref="AW20"/>
    <hyperlink r:id="rId764" ref="AY20"/>
    <hyperlink r:id="rId765" ref="BA20"/>
    <hyperlink r:id="rId766" ref="BC20"/>
    <hyperlink r:id="rId767" ref="BE20"/>
    <hyperlink r:id="rId768" ref="BG20"/>
    <hyperlink r:id="rId769" ref="BI20"/>
    <hyperlink r:id="rId770" ref="BK20"/>
    <hyperlink r:id="rId771" ref="BM20"/>
    <hyperlink r:id="rId772" ref="BO20"/>
    <hyperlink r:id="rId773" ref="BQ20"/>
    <hyperlink r:id="rId774" ref="BS20"/>
    <hyperlink r:id="rId775" ref="BU20"/>
    <hyperlink r:id="rId776" ref="BW20"/>
    <hyperlink r:id="rId777" ref="BY20"/>
    <hyperlink r:id="rId778" ref="CC20"/>
    <hyperlink r:id="rId779" ref="CE20"/>
    <hyperlink r:id="rId780" ref="CG20"/>
    <hyperlink r:id="rId781" ref="CI20"/>
    <hyperlink r:id="rId782" ref="CK20"/>
    <hyperlink r:id="rId783" ref="CM20"/>
    <hyperlink r:id="rId784" ref="CO20"/>
    <hyperlink r:id="rId785" ref="CQ20"/>
    <hyperlink r:id="rId786" ref="CS20"/>
    <hyperlink r:id="rId787" ref="DA20"/>
    <hyperlink r:id="rId788" ref="DC20"/>
    <hyperlink r:id="rId789" ref="DG20"/>
    <hyperlink r:id="rId790" ref="DI20"/>
    <hyperlink r:id="rId791" ref="G21"/>
    <hyperlink r:id="rId792" ref="I21"/>
    <hyperlink r:id="rId793" ref="K21"/>
    <hyperlink r:id="rId794" ref="M21"/>
    <hyperlink r:id="rId795" ref="O21"/>
    <hyperlink r:id="rId796" ref="Q21"/>
    <hyperlink r:id="rId797" ref="S21"/>
    <hyperlink r:id="rId798" ref="U21"/>
    <hyperlink r:id="rId799" ref="W21"/>
    <hyperlink r:id="rId800" ref="Y21"/>
    <hyperlink r:id="rId801" ref="AA21"/>
    <hyperlink r:id="rId802" ref="AC21"/>
    <hyperlink r:id="rId803" ref="AE21"/>
    <hyperlink r:id="rId804" ref="AG21"/>
    <hyperlink r:id="rId805" ref="AI21"/>
    <hyperlink r:id="rId806" ref="AK21"/>
    <hyperlink r:id="rId807" ref="AM21"/>
    <hyperlink r:id="rId808" ref="AO21"/>
    <hyperlink r:id="rId809" ref="AQ21"/>
    <hyperlink r:id="rId810" ref="AS21"/>
    <hyperlink r:id="rId811" ref="AU21"/>
    <hyperlink r:id="rId812" ref="AW21"/>
    <hyperlink r:id="rId813" ref="AY21"/>
    <hyperlink r:id="rId814" ref="BA21"/>
    <hyperlink r:id="rId815" ref="BC21"/>
    <hyperlink r:id="rId816" ref="BE21"/>
    <hyperlink r:id="rId817" ref="BG21"/>
    <hyperlink r:id="rId818" ref="BI21"/>
    <hyperlink r:id="rId819" ref="BK21"/>
    <hyperlink r:id="rId820" ref="BM21"/>
    <hyperlink r:id="rId821" ref="BO21"/>
    <hyperlink r:id="rId822" ref="BQ21"/>
    <hyperlink r:id="rId823" ref="BS21"/>
    <hyperlink r:id="rId824" ref="BU21"/>
    <hyperlink r:id="rId825" ref="BW21"/>
    <hyperlink r:id="rId826" ref="BY21"/>
    <hyperlink r:id="rId827" ref="CC21"/>
    <hyperlink r:id="rId828" ref="CE21"/>
    <hyperlink r:id="rId829" ref="CG21"/>
    <hyperlink r:id="rId830" ref="CI21"/>
    <hyperlink r:id="rId831" ref="CK21"/>
    <hyperlink r:id="rId832" ref="CM21"/>
    <hyperlink r:id="rId833" ref="CO21"/>
    <hyperlink r:id="rId834" ref="CQ21"/>
    <hyperlink r:id="rId835" ref="CS21"/>
    <hyperlink r:id="rId836" ref="CU21"/>
    <hyperlink r:id="rId837" ref="CW21"/>
    <hyperlink r:id="rId838" ref="DA21"/>
    <hyperlink r:id="rId839" ref="DI21"/>
    <hyperlink r:id="rId840" ref="I22"/>
    <hyperlink r:id="rId841" ref="K22"/>
    <hyperlink r:id="rId842" ref="M22"/>
    <hyperlink r:id="rId843" ref="O22"/>
    <hyperlink r:id="rId844" ref="Q22"/>
    <hyperlink r:id="rId845" ref="S22"/>
    <hyperlink r:id="rId846" ref="U22"/>
    <hyperlink r:id="rId847" ref="W22"/>
    <hyperlink r:id="rId848" ref="AA22"/>
    <hyperlink r:id="rId849" ref="AC22"/>
    <hyperlink r:id="rId850" ref="AE22"/>
    <hyperlink r:id="rId851" ref="AG22"/>
    <hyperlink r:id="rId852" ref="AK22"/>
    <hyperlink r:id="rId853" ref="AQ22"/>
    <hyperlink r:id="rId854" ref="CG22"/>
    <hyperlink r:id="rId855" ref="CI22"/>
    <hyperlink r:id="rId856" ref="CK22"/>
    <hyperlink r:id="rId857" ref="G23"/>
    <hyperlink r:id="rId858" ref="I23"/>
    <hyperlink r:id="rId859" ref="K23"/>
    <hyperlink r:id="rId860" ref="M23"/>
    <hyperlink r:id="rId861" ref="O23"/>
    <hyperlink r:id="rId862" ref="Q23"/>
    <hyperlink r:id="rId863" ref="S23"/>
    <hyperlink r:id="rId864" ref="U23"/>
    <hyperlink r:id="rId865" ref="W23"/>
    <hyperlink r:id="rId866" ref="Y23"/>
    <hyperlink r:id="rId867" ref="AA23"/>
    <hyperlink r:id="rId868" ref="AC23"/>
    <hyperlink r:id="rId869" ref="AE23"/>
    <hyperlink r:id="rId870" ref="AG23"/>
    <hyperlink r:id="rId871" ref="AI23"/>
    <hyperlink r:id="rId872" ref="AK23"/>
    <hyperlink r:id="rId873" ref="AO23"/>
    <hyperlink r:id="rId874" ref="AQ23"/>
    <hyperlink r:id="rId875" ref="AS23"/>
    <hyperlink r:id="rId876" ref="AU23"/>
    <hyperlink r:id="rId877" ref="AW23"/>
    <hyperlink r:id="rId878" ref="AY23"/>
    <hyperlink r:id="rId879" ref="BA23"/>
    <hyperlink r:id="rId880" ref="BC23"/>
    <hyperlink r:id="rId881" ref="BE23"/>
    <hyperlink r:id="rId882" ref="BG23"/>
    <hyperlink r:id="rId883" ref="BI23"/>
    <hyperlink r:id="rId884" ref="BK23"/>
    <hyperlink r:id="rId885" ref="BM23"/>
    <hyperlink r:id="rId886" ref="BO23"/>
    <hyperlink r:id="rId887" ref="BQ23"/>
    <hyperlink r:id="rId888" ref="BU23"/>
    <hyperlink r:id="rId889" ref="BW23"/>
    <hyperlink r:id="rId890" ref="CC23"/>
    <hyperlink r:id="rId891" ref="CE23"/>
    <hyperlink r:id="rId892" ref="CG23"/>
    <hyperlink r:id="rId893" ref="CI23"/>
    <hyperlink r:id="rId894" ref="CK23"/>
    <hyperlink r:id="rId895" ref="CM23"/>
    <hyperlink r:id="rId896" ref="G24"/>
    <hyperlink r:id="rId897" ref="I24"/>
    <hyperlink r:id="rId898" ref="K24"/>
    <hyperlink r:id="rId899" ref="M24"/>
    <hyperlink r:id="rId900" ref="O24"/>
    <hyperlink r:id="rId901" ref="Q24"/>
    <hyperlink r:id="rId902" ref="S24"/>
    <hyperlink r:id="rId903" ref="U24"/>
    <hyperlink r:id="rId904" ref="W24"/>
    <hyperlink r:id="rId905" ref="Y24"/>
    <hyperlink r:id="rId906" ref="AA24"/>
    <hyperlink r:id="rId907" ref="AC24"/>
    <hyperlink r:id="rId908" ref="AE24"/>
    <hyperlink r:id="rId909" ref="AG24"/>
    <hyperlink r:id="rId910" ref="AI24"/>
    <hyperlink r:id="rId911" ref="AK24"/>
    <hyperlink r:id="rId912" ref="AM24"/>
    <hyperlink r:id="rId913" ref="AO24"/>
    <hyperlink r:id="rId914" ref="AQ24"/>
    <hyperlink r:id="rId915" ref="AU24"/>
    <hyperlink r:id="rId916" ref="AW24"/>
    <hyperlink r:id="rId917" ref="AY24"/>
    <hyperlink r:id="rId918" ref="BA24"/>
    <hyperlink r:id="rId919" ref="BC24"/>
    <hyperlink r:id="rId920" ref="BE24"/>
    <hyperlink r:id="rId921" ref="BG24"/>
    <hyperlink r:id="rId922" ref="BI24"/>
    <hyperlink r:id="rId923" ref="BK24"/>
    <hyperlink r:id="rId924" ref="BM24"/>
    <hyperlink r:id="rId925" ref="BO24"/>
    <hyperlink r:id="rId926" ref="BQ24"/>
    <hyperlink r:id="rId927" ref="BS24"/>
    <hyperlink r:id="rId928" ref="BY24"/>
    <hyperlink r:id="rId929" ref="CC24"/>
    <hyperlink r:id="rId930" ref="CE24"/>
    <hyperlink r:id="rId931" ref="CG24"/>
    <hyperlink r:id="rId932" ref="CI24"/>
    <hyperlink r:id="rId933" ref="CK24"/>
    <hyperlink r:id="rId934" ref="CQ24"/>
    <hyperlink r:id="rId935" ref="CS24"/>
    <hyperlink r:id="rId936" ref="CU24"/>
    <hyperlink r:id="rId937" ref="CW24"/>
    <hyperlink r:id="rId938" ref="CY24"/>
    <hyperlink r:id="rId939" ref="G25"/>
    <hyperlink r:id="rId940" ref="I25"/>
    <hyperlink r:id="rId941" ref="K25"/>
    <hyperlink r:id="rId942" ref="M25"/>
    <hyperlink r:id="rId943" ref="Q25"/>
    <hyperlink r:id="rId944" ref="S25"/>
    <hyperlink r:id="rId945" ref="U25"/>
    <hyperlink r:id="rId946" ref="AA25"/>
    <hyperlink r:id="rId947" ref="AC25"/>
    <hyperlink r:id="rId948" ref="AE25"/>
    <hyperlink r:id="rId949" ref="AG25"/>
    <hyperlink r:id="rId950" ref="AI25"/>
    <hyperlink r:id="rId951" ref="AK25"/>
    <hyperlink r:id="rId952" ref="AM25"/>
    <hyperlink r:id="rId953" ref="AO25"/>
    <hyperlink r:id="rId954" ref="AQ25"/>
    <hyperlink r:id="rId955" ref="AU25"/>
    <hyperlink r:id="rId956" ref="AW25"/>
    <hyperlink r:id="rId957" ref="G27"/>
    <hyperlink r:id="rId958" ref="I27"/>
    <hyperlink r:id="rId959" ref="K27"/>
    <hyperlink r:id="rId960" ref="M27"/>
    <hyperlink r:id="rId961" ref="Q27"/>
    <hyperlink r:id="rId962" ref="S27"/>
    <hyperlink r:id="rId963" ref="U27"/>
    <hyperlink r:id="rId964" ref="W27"/>
    <hyperlink r:id="rId965" ref="Y27"/>
    <hyperlink r:id="rId966" ref="AA27"/>
    <hyperlink r:id="rId967" ref="AC27"/>
    <hyperlink r:id="rId968" ref="AE27"/>
    <hyperlink r:id="rId969" ref="AG27"/>
    <hyperlink r:id="rId970" ref="AI27"/>
    <hyperlink r:id="rId971" ref="AK27"/>
    <hyperlink r:id="rId972" ref="AM27"/>
    <hyperlink r:id="rId973" ref="AO27"/>
    <hyperlink r:id="rId974" ref="AQ27"/>
    <hyperlink r:id="rId975" ref="AS27"/>
    <hyperlink r:id="rId976" ref="AU27"/>
    <hyperlink r:id="rId977" ref="AW27"/>
    <hyperlink r:id="rId978" ref="AY27"/>
    <hyperlink r:id="rId979" ref="BA27"/>
    <hyperlink r:id="rId980" ref="BC27"/>
    <hyperlink r:id="rId981" ref="BE27"/>
    <hyperlink r:id="rId982" ref="BG27"/>
    <hyperlink r:id="rId983" ref="BI27"/>
    <hyperlink r:id="rId984" ref="BK27"/>
    <hyperlink r:id="rId985" ref="BM27"/>
    <hyperlink r:id="rId986" ref="BO27"/>
    <hyperlink r:id="rId987" ref="BQ27"/>
    <hyperlink r:id="rId988" ref="BS27"/>
    <hyperlink r:id="rId989" ref="BU27"/>
    <hyperlink r:id="rId990" ref="BW27"/>
    <hyperlink r:id="rId991" ref="BY27"/>
    <hyperlink r:id="rId992" ref="CC27"/>
    <hyperlink r:id="rId993" ref="CE27"/>
    <hyperlink r:id="rId994" ref="CG27"/>
    <hyperlink r:id="rId995" ref="CI27"/>
    <hyperlink r:id="rId996" ref="CK27"/>
    <hyperlink r:id="rId997" ref="CM27"/>
    <hyperlink r:id="rId998" ref="CO27"/>
    <hyperlink r:id="rId999" ref="CQ27"/>
    <hyperlink r:id="rId1000" ref="CS27"/>
    <hyperlink r:id="rId1001" ref="CU27"/>
    <hyperlink r:id="rId1002" ref="CW27"/>
    <hyperlink r:id="rId1003" ref="CY27"/>
    <hyperlink r:id="rId1004" ref="DA27"/>
    <hyperlink r:id="rId1005" ref="DC27"/>
    <hyperlink r:id="rId1006" ref="DE27"/>
    <hyperlink r:id="rId1007" ref="DG27"/>
    <hyperlink r:id="rId1008" ref="DI27"/>
    <hyperlink r:id="rId1009" ref="DK27"/>
    <hyperlink r:id="rId1010" ref="G28"/>
    <hyperlink r:id="rId1011" ref="I28"/>
    <hyperlink r:id="rId1012" ref="K28"/>
    <hyperlink r:id="rId1013" ref="M28"/>
    <hyperlink r:id="rId1014" ref="O28"/>
    <hyperlink r:id="rId1015" ref="Q28"/>
    <hyperlink r:id="rId1016" ref="S28"/>
    <hyperlink r:id="rId1017" ref="U28"/>
    <hyperlink r:id="rId1018" ref="W28"/>
    <hyperlink r:id="rId1019" ref="AA28"/>
    <hyperlink r:id="rId1020" ref="AE28"/>
    <hyperlink r:id="rId1021" ref="AG28"/>
    <hyperlink r:id="rId1022" ref="AI28"/>
    <hyperlink r:id="rId1023" ref="AK28"/>
    <hyperlink r:id="rId1024" ref="AM28"/>
    <hyperlink r:id="rId1025" ref="BA28"/>
    <hyperlink r:id="rId1026" ref="BC28"/>
    <hyperlink r:id="rId1027" ref="BE28"/>
    <hyperlink r:id="rId1028" ref="BG28"/>
    <hyperlink r:id="rId1029" ref="BI28"/>
    <hyperlink r:id="rId1030" ref="BK28"/>
    <hyperlink r:id="rId1031" ref="BM28"/>
    <hyperlink r:id="rId1032" ref="BO28"/>
    <hyperlink r:id="rId1033" ref="BQ28"/>
    <hyperlink r:id="rId1034" ref="BU28"/>
    <hyperlink r:id="rId1035" ref="BW28"/>
    <hyperlink r:id="rId1036" ref="BY28"/>
    <hyperlink r:id="rId1037" ref="CC28"/>
    <hyperlink r:id="rId1038" ref="CE28"/>
    <hyperlink r:id="rId1039" ref="CG28"/>
    <hyperlink r:id="rId1040" ref="CI28"/>
    <hyperlink r:id="rId1041" ref="CK28"/>
    <hyperlink r:id="rId1042" ref="CQ28"/>
    <hyperlink r:id="rId1043" ref="CS28"/>
    <hyperlink r:id="rId1044" ref="I29"/>
    <hyperlink r:id="rId1045" ref="K29"/>
    <hyperlink r:id="rId1046" ref="M29"/>
    <hyperlink r:id="rId1047" ref="O29"/>
    <hyperlink r:id="rId1048" ref="Q29"/>
    <hyperlink r:id="rId1049" ref="S29"/>
    <hyperlink r:id="rId1050" ref="U29"/>
    <hyperlink r:id="rId1051" ref="W29"/>
    <hyperlink r:id="rId1052" ref="Y29"/>
    <hyperlink r:id="rId1053" ref="AA29"/>
    <hyperlink r:id="rId1054" ref="AC29"/>
    <hyperlink r:id="rId1055" ref="AE29"/>
    <hyperlink r:id="rId1056" ref="AG29"/>
    <hyperlink r:id="rId1057" ref="AI29"/>
    <hyperlink r:id="rId1058" ref="AK29"/>
    <hyperlink r:id="rId1059" ref="AM29"/>
    <hyperlink r:id="rId1060" ref="AO29"/>
    <hyperlink r:id="rId1061" ref="AQ29"/>
    <hyperlink r:id="rId1062" ref="AS29"/>
    <hyperlink r:id="rId1063" ref="AU29"/>
    <hyperlink r:id="rId1064" ref="AW29"/>
    <hyperlink r:id="rId1065" ref="AY29"/>
    <hyperlink r:id="rId1066" ref="BA29"/>
    <hyperlink r:id="rId1067" ref="BC29"/>
    <hyperlink r:id="rId1068" ref="BE29"/>
    <hyperlink r:id="rId1069" ref="BG29"/>
    <hyperlink r:id="rId1070" ref="BI29"/>
    <hyperlink r:id="rId1071" ref="BK29"/>
    <hyperlink r:id="rId1072" ref="BM29"/>
    <hyperlink r:id="rId1073" ref="BO29"/>
    <hyperlink r:id="rId1074" ref="BQ29"/>
    <hyperlink r:id="rId1075" ref="BS29"/>
    <hyperlink r:id="rId1076" ref="BU29"/>
    <hyperlink r:id="rId1077" ref="CC29"/>
    <hyperlink r:id="rId1078" ref="CE29"/>
    <hyperlink r:id="rId1079" ref="CG29"/>
    <hyperlink r:id="rId1080" ref="CI29"/>
    <hyperlink r:id="rId1081" ref="CK29"/>
    <hyperlink r:id="rId1082" ref="CM29"/>
    <hyperlink r:id="rId1083" ref="CO29"/>
    <hyperlink r:id="rId1084" ref="CQ29"/>
    <hyperlink r:id="rId1085" ref="CS29"/>
    <hyperlink r:id="rId1086" ref="CW29"/>
    <hyperlink r:id="rId1087" ref="DA29"/>
    <hyperlink r:id="rId1088" ref="DE29"/>
    <hyperlink r:id="rId1089" ref="DG29"/>
    <hyperlink r:id="rId1090" ref="G30"/>
    <hyperlink r:id="rId1091" ref="I30"/>
    <hyperlink r:id="rId1092" ref="K30"/>
    <hyperlink r:id="rId1093" ref="M30"/>
    <hyperlink r:id="rId1094" ref="O30"/>
    <hyperlink r:id="rId1095" ref="Q30"/>
    <hyperlink r:id="rId1096" ref="S30"/>
    <hyperlink r:id="rId1097" ref="U30"/>
    <hyperlink r:id="rId1098" ref="W30"/>
    <hyperlink r:id="rId1099" ref="Y30"/>
    <hyperlink r:id="rId1100" ref="AA30"/>
    <hyperlink r:id="rId1101" ref="AC30"/>
    <hyperlink r:id="rId1102" ref="AE30"/>
    <hyperlink r:id="rId1103" ref="AG30"/>
    <hyperlink r:id="rId1104" ref="AI30"/>
    <hyperlink r:id="rId1105" ref="AK30"/>
    <hyperlink r:id="rId1106" ref="AM30"/>
    <hyperlink r:id="rId1107" ref="AO30"/>
    <hyperlink r:id="rId1108" ref="AQ30"/>
    <hyperlink r:id="rId1109" ref="AS30"/>
    <hyperlink r:id="rId1110" ref="AU30"/>
    <hyperlink r:id="rId1111" ref="AW30"/>
    <hyperlink r:id="rId1112" ref="AY30"/>
    <hyperlink r:id="rId1113" ref="BA30"/>
    <hyperlink r:id="rId1114" ref="BC30"/>
    <hyperlink r:id="rId1115" ref="BE30"/>
    <hyperlink r:id="rId1116" ref="BG30"/>
    <hyperlink r:id="rId1117" ref="BI30"/>
    <hyperlink r:id="rId1118" ref="BK30"/>
    <hyperlink r:id="rId1119" ref="BM30"/>
    <hyperlink r:id="rId1120" ref="BO30"/>
    <hyperlink r:id="rId1121" ref="BQ30"/>
    <hyperlink r:id="rId1122" ref="BS30"/>
    <hyperlink r:id="rId1123" ref="BU30"/>
    <hyperlink r:id="rId1124" ref="BW30"/>
    <hyperlink r:id="rId1125" ref="BY30"/>
    <hyperlink r:id="rId1126" ref="CC30"/>
    <hyperlink r:id="rId1127" ref="CE30"/>
    <hyperlink r:id="rId1128" ref="CG30"/>
    <hyperlink r:id="rId1129" ref="CI30"/>
    <hyperlink r:id="rId1130" ref="CK30"/>
    <hyperlink r:id="rId1131" ref="CQ30"/>
    <hyperlink r:id="rId1132" ref="CS30"/>
    <hyperlink r:id="rId1133" ref="G31"/>
    <hyperlink r:id="rId1134" ref="I31"/>
    <hyperlink r:id="rId1135" ref="K31"/>
    <hyperlink r:id="rId1136" ref="M31"/>
    <hyperlink r:id="rId1137" ref="O31"/>
    <hyperlink r:id="rId1138" ref="Q31"/>
    <hyperlink r:id="rId1139" ref="S31"/>
    <hyperlink r:id="rId1140" ref="U31"/>
    <hyperlink r:id="rId1141" ref="W31"/>
    <hyperlink r:id="rId1142" ref="Y31"/>
    <hyperlink r:id="rId1143" ref="AA31"/>
    <hyperlink r:id="rId1144" ref="AC31"/>
    <hyperlink r:id="rId1145" ref="AE31"/>
    <hyperlink r:id="rId1146" ref="AG31"/>
    <hyperlink r:id="rId1147" ref="AI31"/>
    <hyperlink r:id="rId1148" ref="AM31"/>
    <hyperlink r:id="rId1149" ref="AO31"/>
    <hyperlink r:id="rId1150" ref="AQ31"/>
    <hyperlink r:id="rId1151" ref="AS31"/>
    <hyperlink r:id="rId1152" ref="AU31"/>
    <hyperlink r:id="rId1153" ref="AW31"/>
    <hyperlink r:id="rId1154" ref="AY31"/>
    <hyperlink r:id="rId1155" ref="BA31"/>
    <hyperlink r:id="rId1156" ref="BC31"/>
    <hyperlink r:id="rId1157" ref="BE31"/>
    <hyperlink r:id="rId1158" ref="BG31"/>
    <hyperlink r:id="rId1159" ref="BI31"/>
    <hyperlink r:id="rId1160" ref="BK31"/>
    <hyperlink r:id="rId1161" ref="BM31"/>
    <hyperlink r:id="rId1162" ref="BO31"/>
    <hyperlink r:id="rId1163" ref="BQ31"/>
    <hyperlink r:id="rId1164" ref="BS31"/>
    <hyperlink r:id="rId1165" ref="BU31"/>
    <hyperlink r:id="rId1166" ref="BW31"/>
    <hyperlink r:id="rId1167" ref="BY31"/>
    <hyperlink r:id="rId1168" ref="CA31"/>
    <hyperlink r:id="rId1169" ref="CC31"/>
    <hyperlink r:id="rId1170" ref="CE31"/>
    <hyperlink r:id="rId1171" ref="CG31"/>
    <hyperlink r:id="rId1172" ref="CI31"/>
    <hyperlink r:id="rId1173" ref="CK31"/>
    <hyperlink r:id="rId1174" ref="CM31"/>
    <hyperlink r:id="rId1175" ref="CO31"/>
    <hyperlink r:id="rId1176" ref="CQ31"/>
    <hyperlink r:id="rId1177" ref="CS31"/>
    <hyperlink r:id="rId1178" ref="CU31"/>
    <hyperlink r:id="rId1179" ref="G32"/>
    <hyperlink r:id="rId1180" ref="AB32"/>
    <hyperlink r:id="rId1181" ref="AE32"/>
    <hyperlink r:id="rId1182" ref="AG32"/>
    <hyperlink r:id="rId1183" ref="AI32"/>
    <hyperlink r:id="rId1184" ref="AK32"/>
    <hyperlink r:id="rId1185" ref="AM32"/>
    <hyperlink r:id="rId1186" ref="AO32"/>
    <hyperlink r:id="rId1187" ref="AQ32"/>
    <hyperlink r:id="rId1188" ref="AS32"/>
    <hyperlink r:id="rId1189" ref="AU32"/>
    <hyperlink r:id="rId1190" ref="AW32"/>
    <hyperlink r:id="rId1191" ref="AY32"/>
    <hyperlink r:id="rId1192" ref="BA32"/>
    <hyperlink r:id="rId1193" ref="BC32"/>
    <hyperlink r:id="rId1194" ref="BE32"/>
    <hyperlink r:id="rId1195" ref="BG32"/>
    <hyperlink r:id="rId1196" ref="BI32"/>
    <hyperlink r:id="rId1197" ref="BK32"/>
    <hyperlink r:id="rId1198" ref="BM32"/>
    <hyperlink r:id="rId1199" ref="BO32"/>
    <hyperlink r:id="rId1200" ref="BQ32"/>
    <hyperlink r:id="rId1201" ref="BS32"/>
    <hyperlink r:id="rId1202" ref="BW32"/>
    <hyperlink r:id="rId1203" ref="BY32"/>
    <hyperlink r:id="rId1204" ref="CC32"/>
    <hyperlink r:id="rId1205" ref="CE32"/>
    <hyperlink r:id="rId1206" ref="CG32"/>
    <hyperlink r:id="rId1207" ref="CI32"/>
    <hyperlink r:id="rId1208" ref="CK32"/>
    <hyperlink r:id="rId1209" ref="CM32"/>
    <hyperlink r:id="rId1210" ref="CQ32"/>
    <hyperlink r:id="rId1211" ref="CU32"/>
    <hyperlink r:id="rId1212" ref="CW32"/>
    <hyperlink r:id="rId1213" ref="CY32"/>
    <hyperlink r:id="rId1214" ref="DA32"/>
    <hyperlink r:id="rId1215" ref="DC32"/>
    <hyperlink r:id="rId1216" ref="DE32"/>
    <hyperlink r:id="rId1217" ref="DG32"/>
    <hyperlink r:id="rId1218" ref="DI32"/>
    <hyperlink r:id="rId1219" ref="DK32"/>
    <hyperlink r:id="rId1220" ref="G33"/>
    <hyperlink r:id="rId1221" ref="I33"/>
    <hyperlink r:id="rId1222" ref="K33"/>
    <hyperlink r:id="rId1223" ref="M33"/>
    <hyperlink r:id="rId1224" ref="O33"/>
    <hyperlink r:id="rId1225" ref="Q33"/>
    <hyperlink r:id="rId1226" ref="S33"/>
    <hyperlink r:id="rId1227" ref="U33"/>
    <hyperlink r:id="rId1228" ref="W33"/>
    <hyperlink r:id="rId1229" ref="Y33"/>
    <hyperlink r:id="rId1230" ref="AA33"/>
    <hyperlink r:id="rId1231" ref="AC33"/>
    <hyperlink r:id="rId1232" ref="AE33"/>
    <hyperlink r:id="rId1233" ref="AG33"/>
    <hyperlink r:id="rId1234" ref="AI33"/>
    <hyperlink r:id="rId1235" ref="AK33"/>
    <hyperlink r:id="rId1236" ref="BI33"/>
    <hyperlink r:id="rId1237" ref="BK33"/>
    <hyperlink r:id="rId1238" ref="BM33"/>
    <hyperlink r:id="rId1239" ref="G34"/>
    <hyperlink r:id="rId1240" ref="I34"/>
    <hyperlink r:id="rId1241" ref="K34"/>
    <hyperlink r:id="rId1242" ref="M34"/>
    <hyperlink r:id="rId1243" ref="Q34"/>
    <hyperlink r:id="rId1244" ref="S34"/>
    <hyperlink r:id="rId1245" ref="U34"/>
    <hyperlink r:id="rId1246" ref="W34"/>
    <hyperlink r:id="rId1247" ref="Y34"/>
    <hyperlink r:id="rId1248" ref="CQ34"/>
    <hyperlink r:id="rId1249" ref="CS34"/>
    <hyperlink r:id="rId1250" ref="CW34"/>
    <hyperlink r:id="rId1251" ref="DC34"/>
    <hyperlink r:id="rId1252" ref="DI34"/>
  </hyperlinks>
  <drawing r:id="rId1253"/>
  <legacyDrawing r:id="rId12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3.38"/>
    <col customWidth="1" min="3" max="5" width="15.0"/>
    <col customWidth="1" min="6" max="6" width="18.38"/>
    <col customWidth="1" min="18" max="18" width="17.63"/>
  </cols>
  <sheetData>
    <row r="1" ht="27.0" customHeight="1">
      <c r="A1" s="11" t="s">
        <v>107</v>
      </c>
      <c r="B1" s="56" t="s">
        <v>108</v>
      </c>
      <c r="C1" s="56" t="s">
        <v>109</v>
      </c>
      <c r="D1" s="57" t="s">
        <v>110</v>
      </c>
      <c r="E1" s="57" t="s">
        <v>111</v>
      </c>
      <c r="F1" s="56" t="s">
        <v>112</v>
      </c>
      <c r="G1" s="56" t="s">
        <v>113</v>
      </c>
      <c r="H1" s="56" t="s">
        <v>114</v>
      </c>
      <c r="I1" s="56" t="s">
        <v>115</v>
      </c>
      <c r="J1" s="58" t="s">
        <v>116</v>
      </c>
      <c r="K1" s="59" t="s">
        <v>117</v>
      </c>
      <c r="L1" s="59" t="s">
        <v>118</v>
      </c>
      <c r="M1" s="56" t="s">
        <v>119</v>
      </c>
      <c r="N1" s="56" t="s">
        <v>13</v>
      </c>
      <c r="O1" s="56" t="s">
        <v>120</v>
      </c>
      <c r="P1" s="56" t="s">
        <v>121</v>
      </c>
      <c r="Q1" s="56" t="s">
        <v>15</v>
      </c>
      <c r="R1" s="56" t="s">
        <v>122</v>
      </c>
      <c r="S1" s="59" t="s">
        <v>123</v>
      </c>
      <c r="T1" s="59" t="s">
        <v>124</v>
      </c>
    </row>
    <row r="2">
      <c r="A2" s="60" t="s">
        <v>75</v>
      </c>
      <c r="B2" s="60" t="s">
        <v>125</v>
      </c>
      <c r="C2" s="60" t="s">
        <v>126</v>
      </c>
      <c r="D2" s="60">
        <f>251961398168</f>
        <v>251961398168</v>
      </c>
      <c r="E2" s="60">
        <v>1.000254644386E12</v>
      </c>
      <c r="F2" s="61"/>
      <c r="G2" s="60" t="s">
        <v>127</v>
      </c>
      <c r="H2" s="61"/>
      <c r="I2" s="61"/>
      <c r="J2" s="61"/>
      <c r="K2" s="61"/>
      <c r="L2" s="60">
        <v>2023.0</v>
      </c>
      <c r="M2" s="60" t="s">
        <v>128</v>
      </c>
      <c r="N2" s="62" t="s">
        <v>129</v>
      </c>
      <c r="O2" s="62" t="s">
        <v>130</v>
      </c>
      <c r="P2" s="62" t="s">
        <v>129</v>
      </c>
      <c r="Q2" s="62" t="s">
        <v>129</v>
      </c>
      <c r="R2" s="60" t="s">
        <v>131</v>
      </c>
      <c r="S2" s="60" t="s">
        <v>132</v>
      </c>
      <c r="T2" s="60" t="s">
        <v>133</v>
      </c>
    </row>
    <row r="3">
      <c r="A3" s="60" t="s">
        <v>76</v>
      </c>
      <c r="B3" s="60" t="s">
        <v>134</v>
      </c>
      <c r="C3" s="60" t="s">
        <v>135</v>
      </c>
      <c r="D3" s="63" t="s">
        <v>136</v>
      </c>
      <c r="E3" s="60">
        <v>1.000253131741E12</v>
      </c>
      <c r="F3" s="61"/>
      <c r="G3" s="64">
        <v>36335.0</v>
      </c>
      <c r="H3" s="62" t="s">
        <v>137</v>
      </c>
      <c r="I3" s="61"/>
      <c r="J3" s="61"/>
      <c r="K3" s="61"/>
      <c r="L3" s="60">
        <v>2023.0</v>
      </c>
      <c r="M3" s="60" t="s">
        <v>138</v>
      </c>
      <c r="N3" s="65" t="s">
        <v>139</v>
      </c>
      <c r="O3" s="66" t="s">
        <v>120</v>
      </c>
      <c r="P3" s="65" t="s">
        <v>76</v>
      </c>
      <c r="Q3" s="65" t="s">
        <v>140</v>
      </c>
      <c r="R3" s="60" t="s">
        <v>131</v>
      </c>
      <c r="S3" s="60" t="s">
        <v>132</v>
      </c>
      <c r="T3" s="60" t="s">
        <v>141</v>
      </c>
    </row>
    <row r="4">
      <c r="A4" s="60" t="s">
        <v>77</v>
      </c>
      <c r="B4" s="60" t="s">
        <v>142</v>
      </c>
      <c r="C4" s="60" t="s">
        <v>143</v>
      </c>
      <c r="D4" s="60">
        <v>2.51996863225E11</v>
      </c>
      <c r="E4" s="60">
        <v>1.000262689844E12</v>
      </c>
      <c r="F4" s="61"/>
      <c r="G4" s="64">
        <v>36648.0</v>
      </c>
      <c r="H4" s="61"/>
      <c r="I4" s="61"/>
      <c r="J4" s="61"/>
      <c r="K4" s="61"/>
      <c r="L4" s="60">
        <v>2023.0</v>
      </c>
      <c r="M4" s="60" t="s">
        <v>144</v>
      </c>
      <c r="N4" s="62" t="s">
        <v>145</v>
      </c>
      <c r="O4" s="62" t="s">
        <v>145</v>
      </c>
      <c r="P4" s="62" t="s">
        <v>145</v>
      </c>
      <c r="Q4" s="62" t="s">
        <v>145</v>
      </c>
      <c r="R4" s="60" t="s">
        <v>131</v>
      </c>
      <c r="S4" s="60" t="s">
        <v>146</v>
      </c>
      <c r="T4" s="60" t="s">
        <v>147</v>
      </c>
    </row>
    <row r="5" ht="16.5" customHeight="1">
      <c r="A5" s="60" t="s">
        <v>80</v>
      </c>
      <c r="B5" s="60" t="s">
        <v>148</v>
      </c>
      <c r="C5" s="60" t="s">
        <v>149</v>
      </c>
      <c r="D5" s="60">
        <v>2.51926284282E11</v>
      </c>
      <c r="E5" s="60">
        <v>1.000280296434E12</v>
      </c>
      <c r="F5" s="60"/>
      <c r="G5" s="67">
        <v>37268.0</v>
      </c>
      <c r="H5" s="61"/>
      <c r="I5" s="61"/>
      <c r="J5" s="61"/>
      <c r="K5" s="61"/>
      <c r="L5" s="60">
        <v>2024.0</v>
      </c>
      <c r="M5" s="60" t="s">
        <v>150</v>
      </c>
      <c r="N5" s="62" t="s">
        <v>151</v>
      </c>
      <c r="O5" s="62" t="s">
        <v>152</v>
      </c>
      <c r="P5" s="62" t="s">
        <v>153</v>
      </c>
      <c r="Q5" s="62" t="s">
        <v>154</v>
      </c>
      <c r="R5" s="60" t="s">
        <v>155</v>
      </c>
      <c r="S5" s="60" t="s">
        <v>132</v>
      </c>
      <c r="T5" s="60" t="s">
        <v>141</v>
      </c>
    </row>
    <row r="6">
      <c r="A6" s="60" t="s">
        <v>78</v>
      </c>
      <c r="B6" s="60" t="s">
        <v>156</v>
      </c>
      <c r="C6" s="60" t="s">
        <v>157</v>
      </c>
      <c r="D6" s="60">
        <v>2.5172816414E10</v>
      </c>
      <c r="E6" s="60">
        <v>1.000398473896E12</v>
      </c>
      <c r="F6" s="61"/>
      <c r="G6" s="68">
        <v>37623.0</v>
      </c>
      <c r="H6" s="61"/>
      <c r="I6" s="61"/>
      <c r="J6" s="61"/>
      <c r="K6" s="61"/>
      <c r="L6" s="60">
        <v>2025.0</v>
      </c>
      <c r="M6" s="60" t="s">
        <v>158</v>
      </c>
      <c r="N6" s="69" t="s">
        <v>159</v>
      </c>
      <c r="O6" s="69" t="s">
        <v>160</v>
      </c>
      <c r="P6" s="69" t="s">
        <v>161</v>
      </c>
      <c r="Q6" s="69" t="s">
        <v>162</v>
      </c>
      <c r="R6" s="60" t="s">
        <v>131</v>
      </c>
      <c r="S6" s="60" t="s">
        <v>132</v>
      </c>
      <c r="T6" s="60" t="s">
        <v>147</v>
      </c>
    </row>
    <row r="7">
      <c r="A7" s="60" t="s">
        <v>79</v>
      </c>
      <c r="B7" s="60" t="s">
        <v>163</v>
      </c>
      <c r="C7" s="60" t="s">
        <v>164</v>
      </c>
      <c r="D7" s="60"/>
      <c r="E7" s="60"/>
      <c r="F7" s="61"/>
      <c r="G7" s="70">
        <v>36800.0</v>
      </c>
      <c r="H7" s="61"/>
      <c r="I7" s="61"/>
      <c r="J7" s="61"/>
      <c r="K7" s="61"/>
      <c r="L7" s="60">
        <v>2022.0</v>
      </c>
      <c r="M7" s="60" t="s">
        <v>165</v>
      </c>
      <c r="N7" s="71" t="s">
        <v>166</v>
      </c>
      <c r="O7" s="71" t="s">
        <v>167</v>
      </c>
      <c r="P7" s="71" t="s">
        <v>166</v>
      </c>
      <c r="Q7" s="71" t="s">
        <v>168</v>
      </c>
      <c r="R7" s="60" t="s">
        <v>169</v>
      </c>
      <c r="S7" s="60" t="s">
        <v>132</v>
      </c>
      <c r="T7" s="60" t="s">
        <v>141</v>
      </c>
    </row>
    <row r="8">
      <c r="A8" s="60" t="s">
        <v>81</v>
      </c>
      <c r="B8" s="60" t="s">
        <v>170</v>
      </c>
      <c r="C8" s="60" t="s">
        <v>171</v>
      </c>
      <c r="D8" s="60">
        <v>2.51967657294E11</v>
      </c>
      <c r="E8" s="60">
        <v>1.000259185916E12</v>
      </c>
      <c r="F8" s="61"/>
      <c r="G8" s="72">
        <v>36205.0</v>
      </c>
      <c r="H8" s="61"/>
      <c r="I8" s="61"/>
      <c r="J8" s="61"/>
      <c r="K8" s="61"/>
      <c r="L8" s="60">
        <v>2023.0</v>
      </c>
      <c r="M8" s="60" t="s">
        <v>172</v>
      </c>
      <c r="N8" s="62" t="s">
        <v>173</v>
      </c>
      <c r="O8" s="62" t="s">
        <v>173</v>
      </c>
      <c r="P8" s="73" t="s">
        <v>173</v>
      </c>
      <c r="Q8" s="61"/>
      <c r="R8" s="60" t="s">
        <v>131</v>
      </c>
      <c r="S8" s="60" t="s">
        <v>132</v>
      </c>
      <c r="T8" s="60" t="s">
        <v>147</v>
      </c>
    </row>
    <row r="9">
      <c r="A9" s="60" t="s">
        <v>95</v>
      </c>
      <c r="B9" s="60" t="s">
        <v>174</v>
      </c>
      <c r="C9" s="74" t="s">
        <v>175</v>
      </c>
      <c r="D9" s="75">
        <v>9.66899201E8</v>
      </c>
      <c r="E9" s="75">
        <v>1.000301600608E12</v>
      </c>
      <c r="F9" s="76" t="s">
        <v>176</v>
      </c>
      <c r="G9" s="72">
        <v>36543.0</v>
      </c>
      <c r="H9" s="61"/>
      <c r="I9" s="77">
        <v>44771.0</v>
      </c>
      <c r="J9" s="61"/>
      <c r="K9" s="60" t="s">
        <v>177</v>
      </c>
      <c r="L9" s="60">
        <v>2024.0</v>
      </c>
      <c r="M9" s="60" t="s">
        <v>178</v>
      </c>
      <c r="N9" s="76" t="s">
        <v>176</v>
      </c>
      <c r="O9" s="61"/>
      <c r="P9" s="76" t="s">
        <v>176</v>
      </c>
      <c r="Q9" s="61"/>
      <c r="R9" s="60" t="s">
        <v>131</v>
      </c>
      <c r="S9" s="60" t="s">
        <v>132</v>
      </c>
      <c r="T9" s="60" t="s">
        <v>141</v>
      </c>
    </row>
    <row r="10">
      <c r="A10" s="60" t="s">
        <v>83</v>
      </c>
      <c r="B10" s="60" t="s">
        <v>179</v>
      </c>
      <c r="C10" s="60" t="s">
        <v>180</v>
      </c>
      <c r="D10" s="60">
        <f>251920005029</f>
        <v>251920005029</v>
      </c>
      <c r="E10" s="60">
        <v>1.000220676092E12</v>
      </c>
      <c r="F10" s="62" t="s">
        <v>181</v>
      </c>
      <c r="G10" s="60" t="s">
        <v>182</v>
      </c>
      <c r="H10" s="62" t="s">
        <v>183</v>
      </c>
      <c r="I10" s="77">
        <v>44771.0</v>
      </c>
      <c r="J10" s="62" t="s">
        <v>184</v>
      </c>
      <c r="K10" s="60" t="s">
        <v>185</v>
      </c>
      <c r="L10" s="60">
        <v>2024.0</v>
      </c>
      <c r="M10" s="60" t="s">
        <v>186</v>
      </c>
      <c r="N10" s="62" t="s">
        <v>187</v>
      </c>
      <c r="O10" s="62" t="s">
        <v>188</v>
      </c>
      <c r="P10" s="62" t="s">
        <v>189</v>
      </c>
      <c r="Q10" s="62" t="s">
        <v>190</v>
      </c>
      <c r="R10" s="60" t="s">
        <v>131</v>
      </c>
      <c r="S10" s="60" t="s">
        <v>191</v>
      </c>
      <c r="T10" s="60" t="s">
        <v>133</v>
      </c>
    </row>
    <row r="11">
      <c r="A11" s="60" t="s">
        <v>82</v>
      </c>
      <c r="B11" s="60" t="s">
        <v>192</v>
      </c>
      <c r="C11" s="62" t="s">
        <v>193</v>
      </c>
      <c r="D11" s="78">
        <v>9.34999843E8</v>
      </c>
      <c r="E11" s="78">
        <v>1.000109016105E12</v>
      </c>
      <c r="F11" s="61"/>
      <c r="G11" s="79">
        <v>37125.0</v>
      </c>
      <c r="H11" s="62" t="s">
        <v>194</v>
      </c>
      <c r="I11" s="79">
        <v>44771.0</v>
      </c>
      <c r="J11" s="61"/>
      <c r="K11" s="60" t="s">
        <v>195</v>
      </c>
      <c r="L11" s="60">
        <v>2024.0</v>
      </c>
      <c r="M11" s="60" t="s">
        <v>196</v>
      </c>
      <c r="N11" s="62" t="s">
        <v>197</v>
      </c>
      <c r="O11" s="62" t="s">
        <v>198</v>
      </c>
      <c r="P11" s="62" t="s">
        <v>197</v>
      </c>
      <c r="Q11" s="62" t="s">
        <v>199</v>
      </c>
      <c r="R11" s="60" t="s">
        <v>131</v>
      </c>
      <c r="S11" s="60" t="s">
        <v>132</v>
      </c>
      <c r="T11" s="60" t="s">
        <v>141</v>
      </c>
    </row>
    <row r="12">
      <c r="A12" s="60" t="s">
        <v>84</v>
      </c>
      <c r="B12" s="60" t="s">
        <v>200</v>
      </c>
      <c r="C12" s="60" t="s">
        <v>201</v>
      </c>
      <c r="D12" s="60">
        <f>251908293563</f>
        <v>251908293563</v>
      </c>
      <c r="E12" s="60">
        <v>1.000300472749E12</v>
      </c>
      <c r="F12" s="61"/>
      <c r="G12" s="77">
        <v>37382.0</v>
      </c>
      <c r="H12" s="62" t="s">
        <v>202</v>
      </c>
      <c r="I12" s="61"/>
      <c r="J12" s="61"/>
      <c r="K12" s="61"/>
      <c r="L12" s="60">
        <v>2025.0</v>
      </c>
      <c r="M12" s="60" t="s">
        <v>203</v>
      </c>
      <c r="N12" s="62" t="s">
        <v>204</v>
      </c>
      <c r="O12" s="62" t="s">
        <v>84</v>
      </c>
      <c r="P12" s="62" t="s">
        <v>205</v>
      </c>
      <c r="Q12" s="62" t="s">
        <v>205</v>
      </c>
      <c r="R12" s="60" t="s">
        <v>131</v>
      </c>
      <c r="S12" s="60" t="s">
        <v>206</v>
      </c>
      <c r="T12" s="60" t="s">
        <v>133</v>
      </c>
    </row>
    <row r="13">
      <c r="A13" s="60" t="s">
        <v>85</v>
      </c>
      <c r="B13" s="60" t="s">
        <v>207</v>
      </c>
      <c r="C13" s="62" t="s">
        <v>208</v>
      </c>
      <c r="D13" s="78">
        <v>2.51982811926E11</v>
      </c>
      <c r="E13" s="78">
        <v>1.000301261334E12</v>
      </c>
      <c r="F13" s="61"/>
      <c r="G13" s="77">
        <v>36641.0</v>
      </c>
      <c r="H13" s="62" t="s">
        <v>209</v>
      </c>
      <c r="I13" s="77">
        <v>44771.0</v>
      </c>
      <c r="J13" s="71" t="s">
        <v>210</v>
      </c>
      <c r="K13" s="60" t="s">
        <v>211</v>
      </c>
      <c r="L13" s="60">
        <v>2024.0</v>
      </c>
      <c r="M13" s="60" t="s">
        <v>212</v>
      </c>
      <c r="N13" s="62" t="s">
        <v>213</v>
      </c>
      <c r="O13" s="62" t="s">
        <v>213</v>
      </c>
      <c r="P13" s="62" t="s">
        <v>213</v>
      </c>
      <c r="Q13" s="62" t="s">
        <v>213</v>
      </c>
      <c r="R13" s="60" t="s">
        <v>131</v>
      </c>
      <c r="S13" s="60" t="s">
        <v>132</v>
      </c>
      <c r="T13" s="60" t="s">
        <v>133</v>
      </c>
    </row>
    <row r="14">
      <c r="A14" s="60" t="s">
        <v>87</v>
      </c>
      <c r="B14" s="60" t="s">
        <v>214</v>
      </c>
      <c r="C14" s="60" t="s">
        <v>215</v>
      </c>
      <c r="D14" s="60">
        <v>9.22463944E8</v>
      </c>
      <c r="E14" s="60">
        <v>1.000301567182E12</v>
      </c>
      <c r="F14" s="61"/>
      <c r="G14" s="77">
        <v>37039.0</v>
      </c>
      <c r="H14" s="61"/>
      <c r="I14" s="61"/>
      <c r="J14" s="61"/>
      <c r="K14" s="61"/>
      <c r="L14" s="60">
        <v>2025.0</v>
      </c>
      <c r="M14" s="60" t="s">
        <v>216</v>
      </c>
      <c r="N14" s="62" t="s">
        <v>217</v>
      </c>
      <c r="O14" s="62" t="s">
        <v>217</v>
      </c>
      <c r="P14" s="62" t="s">
        <v>217</v>
      </c>
      <c r="Q14" s="62" t="s">
        <v>217</v>
      </c>
      <c r="R14" s="60" t="s">
        <v>131</v>
      </c>
      <c r="S14" s="60" t="s">
        <v>132</v>
      </c>
      <c r="T14" s="60" t="s">
        <v>147</v>
      </c>
    </row>
    <row r="15">
      <c r="A15" s="60" t="s">
        <v>89</v>
      </c>
      <c r="B15" s="60" t="s">
        <v>218</v>
      </c>
      <c r="C15" s="62" t="s">
        <v>219</v>
      </c>
      <c r="D15" s="78">
        <v>9.74079317E8</v>
      </c>
      <c r="E15" s="78">
        <v>1.000300334327E12</v>
      </c>
      <c r="F15" s="61"/>
      <c r="G15" s="68">
        <v>36587.0</v>
      </c>
      <c r="H15" s="61"/>
      <c r="I15" s="61"/>
      <c r="J15" s="61"/>
      <c r="K15" s="61"/>
      <c r="L15" s="60">
        <v>2024.0</v>
      </c>
      <c r="M15" s="60" t="s">
        <v>220</v>
      </c>
      <c r="N15" s="62" t="s">
        <v>221</v>
      </c>
      <c r="O15" s="62" t="s">
        <v>221</v>
      </c>
      <c r="P15" s="62" t="s">
        <v>221</v>
      </c>
      <c r="Q15" s="62" t="s">
        <v>221</v>
      </c>
      <c r="R15" s="60" t="s">
        <v>131</v>
      </c>
      <c r="S15" s="60" t="s">
        <v>191</v>
      </c>
      <c r="T15" s="60" t="s">
        <v>147</v>
      </c>
    </row>
    <row r="16">
      <c r="A16" s="60" t="s">
        <v>88</v>
      </c>
      <c r="B16" s="60" t="s">
        <v>222</v>
      </c>
      <c r="C16" s="62" t="s">
        <v>223</v>
      </c>
      <c r="D16" s="78">
        <f>251979133878</f>
        <v>251979133878</v>
      </c>
      <c r="E16" s="78">
        <v>1.000301768447E12</v>
      </c>
      <c r="F16" s="61"/>
      <c r="G16" s="68">
        <v>36907.0</v>
      </c>
      <c r="H16" s="61"/>
      <c r="I16" s="61"/>
      <c r="J16" s="61"/>
      <c r="K16" s="61"/>
      <c r="L16" s="60">
        <v>2024.0</v>
      </c>
      <c r="M16" s="60" t="s">
        <v>224</v>
      </c>
      <c r="N16" s="62" t="s">
        <v>225</v>
      </c>
      <c r="O16" s="73" t="s">
        <v>225</v>
      </c>
      <c r="P16" s="73" t="s">
        <v>225</v>
      </c>
      <c r="Q16" s="73" t="s">
        <v>225</v>
      </c>
      <c r="R16" s="60" t="s">
        <v>131</v>
      </c>
      <c r="S16" s="60" t="s">
        <v>146</v>
      </c>
      <c r="T16" s="61"/>
    </row>
    <row r="17">
      <c r="A17" s="60" t="s">
        <v>226</v>
      </c>
      <c r="B17" s="60" t="s">
        <v>227</v>
      </c>
      <c r="C17" s="60" t="s">
        <v>228</v>
      </c>
      <c r="D17" s="60">
        <v>9.28992823E8</v>
      </c>
      <c r="E17" s="60">
        <v>1.000303340398E12</v>
      </c>
      <c r="F17" s="61"/>
      <c r="G17" s="68">
        <v>37151.0</v>
      </c>
      <c r="H17" s="61"/>
      <c r="I17" s="61"/>
      <c r="J17" s="61"/>
      <c r="K17" s="61"/>
      <c r="L17" s="60">
        <v>2025.0</v>
      </c>
      <c r="M17" s="60" t="s">
        <v>229</v>
      </c>
      <c r="N17" s="62" t="s">
        <v>90</v>
      </c>
      <c r="O17" s="61"/>
      <c r="P17" s="61"/>
      <c r="Q17" s="61"/>
      <c r="R17" s="60" t="s">
        <v>131</v>
      </c>
      <c r="S17" s="60" t="s">
        <v>146</v>
      </c>
      <c r="T17" s="60" t="s">
        <v>141</v>
      </c>
    </row>
    <row r="18">
      <c r="A18" s="60" t="s">
        <v>230</v>
      </c>
      <c r="B18" s="60" t="s">
        <v>231</v>
      </c>
      <c r="C18" s="80" t="str">
        <f>HYPERLINK("https://t.me/MaTT7", "@MaTT7")</f>
        <v>@MaTT7</v>
      </c>
      <c r="D18" s="60">
        <v>2.51911468779E11</v>
      </c>
      <c r="E18" s="60">
        <v>1.000262292658E12</v>
      </c>
      <c r="F18" s="61"/>
      <c r="G18" s="68">
        <v>36494.0</v>
      </c>
      <c r="H18" s="80" t="str">
        <f>HYPERLINK("https://www.canva.com/design/DAExaVPY9E0/1A1Nbb30DblANmuoNsVQow/view?utm_content=DAExaVPY9E0&amp;utm_campaign=designshare&amp;utm_medium=link2&amp;utm_source=sharebutton", "Matewos CV")</f>
        <v>Matewos CV</v>
      </c>
      <c r="I18" s="61"/>
      <c r="J18" s="61"/>
      <c r="K18" s="61"/>
      <c r="L18" s="60">
        <v>2022.0</v>
      </c>
      <c r="M18" s="60" t="s">
        <v>232</v>
      </c>
      <c r="N18" s="80" t="str">
        <f>HYPERLINK("https://www.leetcode.com/mengistusima", "mengistusima")</f>
        <v>mengistusima</v>
      </c>
      <c r="O18" s="80" t="str">
        <f>HYPERLINK("https://www.hackerrank.com/mengistusima", "mengistusima")</f>
        <v>mengistusima</v>
      </c>
      <c r="P18" s="80" t="str">
        <f>HYPERLINK("https://github.com/matt468779", "matt468779")</f>
        <v>matt468779</v>
      </c>
      <c r="Q18" s="80" t="str">
        <f>HYPERLINK("https://codeforces.com/profile/matt7", "matt7")</f>
        <v>matt7</v>
      </c>
      <c r="R18" s="60" t="s">
        <v>131</v>
      </c>
      <c r="S18" s="60" t="s">
        <v>132</v>
      </c>
      <c r="T18" s="60" t="s">
        <v>141</v>
      </c>
    </row>
    <row r="19">
      <c r="A19" s="60" t="s">
        <v>92</v>
      </c>
      <c r="B19" s="60" t="s">
        <v>233</v>
      </c>
      <c r="C19" s="62" t="s">
        <v>234</v>
      </c>
      <c r="D19" s="78">
        <f>251984836744</f>
        <v>251984836744</v>
      </c>
      <c r="E19" s="78">
        <v>1.000301428204E12</v>
      </c>
      <c r="F19" s="61"/>
      <c r="G19" s="77">
        <v>37376.0</v>
      </c>
      <c r="H19" s="61"/>
      <c r="I19" s="61"/>
      <c r="J19" s="61"/>
      <c r="K19" s="61"/>
      <c r="L19" s="60">
        <v>2024.0</v>
      </c>
      <c r="M19" s="60" t="s">
        <v>235</v>
      </c>
      <c r="N19" s="62" t="s">
        <v>236</v>
      </c>
      <c r="O19" s="62" t="s">
        <v>237</v>
      </c>
      <c r="P19" s="62" t="s">
        <v>237</v>
      </c>
      <c r="Q19" s="62" t="s">
        <v>237</v>
      </c>
      <c r="R19" s="60" t="s">
        <v>131</v>
      </c>
      <c r="S19" s="60" t="s">
        <v>191</v>
      </c>
      <c r="T19" s="60" t="s">
        <v>147</v>
      </c>
    </row>
    <row r="20">
      <c r="A20" s="60" t="s">
        <v>93</v>
      </c>
      <c r="B20" s="60" t="s">
        <v>238</v>
      </c>
      <c r="C20" s="62" t="s">
        <v>239</v>
      </c>
      <c r="D20" s="78">
        <v>2.51988457422E11</v>
      </c>
      <c r="E20" s="78">
        <v>1.000182670832E12</v>
      </c>
      <c r="F20" s="61"/>
      <c r="G20" s="81">
        <v>35788.0</v>
      </c>
      <c r="H20" s="61"/>
      <c r="I20" s="61"/>
      <c r="J20" s="61"/>
      <c r="K20" s="61"/>
      <c r="L20" s="61"/>
      <c r="M20" s="60" t="s">
        <v>240</v>
      </c>
      <c r="N20" s="62" t="s">
        <v>241</v>
      </c>
      <c r="O20" s="62" t="s">
        <v>242</v>
      </c>
      <c r="P20" s="62" t="s">
        <v>241</v>
      </c>
      <c r="Q20" s="62" t="s">
        <v>242</v>
      </c>
      <c r="R20" s="60" t="s">
        <v>243</v>
      </c>
      <c r="S20" s="60" t="s">
        <v>132</v>
      </c>
      <c r="T20" s="61"/>
    </row>
    <row r="21">
      <c r="A21" s="60" t="s">
        <v>244</v>
      </c>
      <c r="B21" s="60" t="s">
        <v>245</v>
      </c>
      <c r="C21" s="60" t="s">
        <v>246</v>
      </c>
      <c r="D21" s="60">
        <v>2.51975455836E11</v>
      </c>
      <c r="E21" s="60">
        <v>1.000301497168E12</v>
      </c>
      <c r="F21" s="61"/>
      <c r="G21" s="68">
        <v>36828.0</v>
      </c>
      <c r="H21" s="61"/>
      <c r="I21" s="61"/>
      <c r="J21" s="61"/>
      <c r="K21" s="61"/>
      <c r="L21" s="60">
        <v>2023.0</v>
      </c>
      <c r="M21" s="60" t="s">
        <v>247</v>
      </c>
      <c r="N21" s="71" t="s">
        <v>248</v>
      </c>
      <c r="O21" s="71" t="s">
        <v>248</v>
      </c>
      <c r="P21" s="71" t="s">
        <v>248</v>
      </c>
      <c r="Q21" s="71" t="s">
        <v>248</v>
      </c>
      <c r="R21" s="60" t="s">
        <v>131</v>
      </c>
      <c r="S21" s="60" t="s">
        <v>132</v>
      </c>
      <c r="T21" s="60" t="s">
        <v>141</v>
      </c>
    </row>
    <row r="22">
      <c r="A22" s="60" t="s">
        <v>94</v>
      </c>
      <c r="B22" s="60" t="s">
        <v>249</v>
      </c>
      <c r="C22" s="71" t="s">
        <v>250</v>
      </c>
      <c r="D22" s="60">
        <v>2.51983007985E11</v>
      </c>
      <c r="E22" s="60">
        <v>1.000496340586E12</v>
      </c>
      <c r="F22" s="61"/>
      <c r="G22" s="68">
        <v>36920.0</v>
      </c>
      <c r="H22" s="61"/>
      <c r="I22" s="61"/>
      <c r="J22" s="61"/>
      <c r="K22" s="61"/>
      <c r="L22" s="60">
        <v>2024.0</v>
      </c>
      <c r="M22" s="60" t="s">
        <v>251</v>
      </c>
      <c r="N22" s="62" t="s">
        <v>252</v>
      </c>
      <c r="O22" s="62" t="s">
        <v>252</v>
      </c>
      <c r="P22" s="62" t="s">
        <v>252</v>
      </c>
      <c r="Q22" s="62" t="s">
        <v>253</v>
      </c>
      <c r="R22" s="60" t="s">
        <v>131</v>
      </c>
      <c r="S22" s="60" t="s">
        <v>146</v>
      </c>
      <c r="T22" s="60" t="s">
        <v>147</v>
      </c>
    </row>
    <row r="23">
      <c r="A23" s="60" t="s">
        <v>254</v>
      </c>
      <c r="B23" s="60" t="s">
        <v>255</v>
      </c>
      <c r="C23" s="60" t="s">
        <v>256</v>
      </c>
      <c r="D23" s="60"/>
      <c r="E23" s="60"/>
      <c r="F23" s="61"/>
      <c r="G23" s="68">
        <v>36539.0</v>
      </c>
      <c r="H23" s="61"/>
      <c r="I23" s="61"/>
      <c r="J23" s="61"/>
      <c r="K23" s="61"/>
      <c r="L23" s="60">
        <v>2024.0</v>
      </c>
      <c r="M23" s="60" t="s">
        <v>257</v>
      </c>
      <c r="N23" s="61"/>
      <c r="O23" s="61"/>
      <c r="P23" s="61"/>
      <c r="Q23" s="61"/>
      <c r="R23" s="60" t="s">
        <v>243</v>
      </c>
      <c r="S23" s="60"/>
      <c r="T23" s="61"/>
    </row>
    <row r="24">
      <c r="A24" s="60" t="s">
        <v>100</v>
      </c>
      <c r="B24" s="71" t="s">
        <v>258</v>
      </c>
      <c r="C24" s="60" t="s">
        <v>259</v>
      </c>
      <c r="D24" s="60">
        <v>2.51904195524E11</v>
      </c>
      <c r="E24" s="60">
        <v>1.000375828743E12</v>
      </c>
      <c r="F24" s="61"/>
      <c r="G24" s="68">
        <v>36924.0</v>
      </c>
      <c r="H24" s="61"/>
      <c r="I24" s="61"/>
      <c r="J24" s="61"/>
      <c r="K24" s="61"/>
      <c r="L24" s="60">
        <v>2023.0</v>
      </c>
      <c r="M24" s="60" t="s">
        <v>260</v>
      </c>
      <c r="N24" s="62" t="s">
        <v>261</v>
      </c>
      <c r="O24" s="62" t="s">
        <v>262</v>
      </c>
      <c r="P24" s="62" t="s">
        <v>263</v>
      </c>
      <c r="Q24" s="62" t="s">
        <v>261</v>
      </c>
      <c r="R24" s="60" t="s">
        <v>131</v>
      </c>
      <c r="S24" s="60" t="s">
        <v>132</v>
      </c>
      <c r="T24" s="60" t="s">
        <v>147</v>
      </c>
    </row>
    <row r="25">
      <c r="A25" s="60" t="s">
        <v>97</v>
      </c>
      <c r="B25" s="60" t="s">
        <v>264</v>
      </c>
      <c r="C25" s="60" t="s">
        <v>265</v>
      </c>
      <c r="D25" s="60">
        <v>9.65543708E8</v>
      </c>
      <c r="E25" s="60">
        <v>1.000219809372E12</v>
      </c>
      <c r="F25" s="61"/>
      <c r="G25" s="81">
        <v>36005.0</v>
      </c>
      <c r="H25" s="61"/>
      <c r="I25" s="81">
        <v>44771.0</v>
      </c>
      <c r="J25" s="61"/>
      <c r="K25" s="61"/>
      <c r="L25" s="60">
        <v>2022.0</v>
      </c>
      <c r="M25" s="60" t="s">
        <v>266</v>
      </c>
      <c r="N25" s="62" t="s">
        <v>13</v>
      </c>
      <c r="O25" s="71" t="s">
        <v>188</v>
      </c>
      <c r="P25" s="71" t="s">
        <v>267</v>
      </c>
      <c r="Q25" s="71" t="s">
        <v>268</v>
      </c>
      <c r="R25" s="60" t="s">
        <v>269</v>
      </c>
      <c r="S25" s="60" t="s">
        <v>132</v>
      </c>
      <c r="T25" s="61"/>
    </row>
    <row r="26">
      <c r="A26" s="60" t="s">
        <v>102</v>
      </c>
      <c r="B26" s="60" t="s">
        <v>270</v>
      </c>
      <c r="C26" s="62" t="s">
        <v>271</v>
      </c>
      <c r="D26" s="78">
        <v>2.51913059452E11</v>
      </c>
      <c r="E26" s="78">
        <v>1.000422252812E12</v>
      </c>
      <c r="F26" s="71" t="s">
        <v>272</v>
      </c>
      <c r="G26" s="77">
        <v>37407.0</v>
      </c>
      <c r="H26" s="61"/>
      <c r="I26" s="61"/>
      <c r="J26" s="61"/>
      <c r="K26" s="61"/>
      <c r="L26" s="60">
        <v>2026.0</v>
      </c>
      <c r="M26" s="60" t="s">
        <v>273</v>
      </c>
      <c r="N26" s="62" t="s">
        <v>274</v>
      </c>
      <c r="O26" s="71" t="s">
        <v>275</v>
      </c>
      <c r="P26" s="62" t="s">
        <v>274</v>
      </c>
      <c r="Q26" s="71" t="s">
        <v>274</v>
      </c>
      <c r="R26" s="60" t="s">
        <v>131</v>
      </c>
      <c r="S26" s="60" t="s">
        <v>132</v>
      </c>
      <c r="T26" s="60" t="s">
        <v>276</v>
      </c>
    </row>
    <row r="27">
      <c r="A27" s="60" t="s">
        <v>103</v>
      </c>
      <c r="B27" s="60" t="s">
        <v>277</v>
      </c>
      <c r="C27" s="60" t="s">
        <v>278</v>
      </c>
      <c r="D27" s="60">
        <v>9.46142726E8</v>
      </c>
      <c r="E27" s="60">
        <v>1.000217485798E12</v>
      </c>
      <c r="F27" s="61"/>
      <c r="G27" s="79">
        <v>36274.0</v>
      </c>
      <c r="H27" s="61"/>
      <c r="I27" s="61"/>
      <c r="J27" s="61"/>
      <c r="K27" s="61"/>
      <c r="L27" s="60">
        <v>2022.0</v>
      </c>
      <c r="M27" s="60" t="s">
        <v>279</v>
      </c>
      <c r="N27" s="82" t="str">
        <f>HYPERLINK("https://leetcode.com/SamuelNegalign/", "SamiLeetcode")</f>
        <v>SamiLeetcode</v>
      </c>
      <c r="O27" s="61"/>
      <c r="P27" s="61"/>
      <c r="Q27" s="61"/>
      <c r="R27" s="60" t="s">
        <v>243</v>
      </c>
      <c r="S27" s="61"/>
      <c r="T27" s="61"/>
    </row>
    <row r="28">
      <c r="A28" s="60" t="s">
        <v>280</v>
      </c>
      <c r="B28" s="60" t="s">
        <v>281</v>
      </c>
      <c r="C28" s="60" t="s">
        <v>282</v>
      </c>
      <c r="D28" s="60">
        <v>9.47233129E8</v>
      </c>
      <c r="E28" s="60">
        <v>1.000263087023E12</v>
      </c>
      <c r="F28" s="61"/>
      <c r="G28" s="77">
        <v>36674.0</v>
      </c>
      <c r="H28" s="61"/>
      <c r="I28" s="61"/>
      <c r="J28" s="61"/>
      <c r="K28" s="61"/>
      <c r="L28" s="60">
        <v>2023.0</v>
      </c>
      <c r="M28" s="60" t="s">
        <v>283</v>
      </c>
      <c r="N28" s="71" t="s">
        <v>284</v>
      </c>
      <c r="O28" s="61"/>
      <c r="P28" s="61"/>
      <c r="Q28" s="71" t="s">
        <v>284</v>
      </c>
      <c r="R28" s="60" t="s">
        <v>169</v>
      </c>
      <c r="S28" s="60" t="s">
        <v>132</v>
      </c>
      <c r="T28" s="61"/>
    </row>
    <row r="29">
      <c r="A29" s="60" t="s">
        <v>96</v>
      </c>
      <c r="B29" s="60" t="s">
        <v>285</v>
      </c>
      <c r="C29" s="83" t="s">
        <v>286</v>
      </c>
      <c r="D29" s="83">
        <f>251975708206</f>
        <v>251975708206</v>
      </c>
      <c r="E29" s="83">
        <v>1.000417569077E12</v>
      </c>
      <c r="F29" s="61"/>
      <c r="G29" s="77">
        <v>37379.0</v>
      </c>
      <c r="H29" s="61"/>
      <c r="I29" s="61"/>
      <c r="J29" s="61"/>
      <c r="K29" s="61"/>
      <c r="L29" s="60">
        <v>2025.0</v>
      </c>
      <c r="M29" s="60" t="s">
        <v>287</v>
      </c>
      <c r="N29" s="71" t="s">
        <v>288</v>
      </c>
      <c r="O29" s="71" t="s">
        <v>289</v>
      </c>
      <c r="P29" s="71" t="s">
        <v>290</v>
      </c>
      <c r="Q29" s="71" t="s">
        <v>288</v>
      </c>
      <c r="R29" s="60" t="s">
        <v>131</v>
      </c>
      <c r="S29" s="60" t="s">
        <v>132</v>
      </c>
      <c r="T29" s="61"/>
    </row>
    <row r="30">
      <c r="A30" s="60" t="s">
        <v>99</v>
      </c>
      <c r="B30" s="60" t="s">
        <v>291</v>
      </c>
      <c r="C30" s="60" t="s">
        <v>292</v>
      </c>
      <c r="D30" s="60">
        <v>9.61565991E8</v>
      </c>
      <c r="E30" s="60">
        <v>1.000221984847E12</v>
      </c>
      <c r="F30" s="61"/>
      <c r="G30" s="81">
        <v>36134.0</v>
      </c>
      <c r="H30" s="61"/>
      <c r="I30" s="61"/>
      <c r="J30" s="61"/>
      <c r="K30" s="61"/>
      <c r="L30" s="60">
        <v>2022.0</v>
      </c>
      <c r="M30" s="60" t="s">
        <v>293</v>
      </c>
      <c r="N30" s="71" t="s">
        <v>294</v>
      </c>
      <c r="O30" s="71" t="s">
        <v>295</v>
      </c>
      <c r="P30" s="71" t="s">
        <v>294</v>
      </c>
      <c r="Q30" s="71" t="s">
        <v>294</v>
      </c>
      <c r="R30" s="60" t="s">
        <v>243</v>
      </c>
      <c r="S30" s="60" t="s">
        <v>296</v>
      </c>
      <c r="T30" s="60" t="s">
        <v>147</v>
      </c>
    </row>
    <row r="31">
      <c r="A31" s="60" t="s">
        <v>297</v>
      </c>
      <c r="B31" s="60" t="s">
        <v>298</v>
      </c>
      <c r="C31" s="60" t="s">
        <v>299</v>
      </c>
      <c r="D31" s="60">
        <v>9.60830748E8</v>
      </c>
      <c r="E31" s="60">
        <v>1.000457565473E12</v>
      </c>
      <c r="F31" s="60" t="s">
        <v>300</v>
      </c>
      <c r="G31" s="70">
        <v>36800.0</v>
      </c>
      <c r="H31" s="61"/>
      <c r="I31" s="84">
        <v>44777.0</v>
      </c>
      <c r="J31" s="61"/>
      <c r="K31" s="61"/>
      <c r="L31" s="60">
        <v>2023.0</v>
      </c>
      <c r="M31" s="60" t="s">
        <v>301</v>
      </c>
      <c r="N31" s="71" t="s">
        <v>302</v>
      </c>
      <c r="O31" s="61"/>
      <c r="P31" s="71" t="s">
        <v>302</v>
      </c>
      <c r="Q31" s="61"/>
      <c r="R31" s="60" t="s">
        <v>155</v>
      </c>
      <c r="S31" s="60" t="s">
        <v>303</v>
      </c>
      <c r="T31" s="60" t="s">
        <v>133</v>
      </c>
    </row>
    <row r="32">
      <c r="A32" s="60" t="s">
        <v>105</v>
      </c>
      <c r="B32" s="60" t="s">
        <v>304</v>
      </c>
      <c r="C32" s="60" t="s">
        <v>305</v>
      </c>
      <c r="D32" s="60">
        <v>9.84873036E8</v>
      </c>
      <c r="E32" s="60">
        <v>1.000263274079E12</v>
      </c>
      <c r="F32" s="61"/>
      <c r="G32" s="77">
        <v>37087.0</v>
      </c>
      <c r="H32" s="61"/>
      <c r="I32" s="61"/>
      <c r="J32" s="61"/>
      <c r="K32" s="61"/>
      <c r="L32" s="60">
        <v>2023.0</v>
      </c>
      <c r="M32" s="60" t="s">
        <v>306</v>
      </c>
      <c r="N32" s="71" t="s">
        <v>307</v>
      </c>
      <c r="O32" s="71" t="s">
        <v>308</v>
      </c>
      <c r="P32" s="71" t="s">
        <v>309</v>
      </c>
      <c r="Q32" s="71" t="s">
        <v>310</v>
      </c>
      <c r="R32" s="60" t="s">
        <v>155</v>
      </c>
      <c r="S32" s="60" t="s">
        <v>296</v>
      </c>
      <c r="T32" s="60" t="s">
        <v>311</v>
      </c>
    </row>
    <row r="33">
      <c r="A33" s="60" t="s">
        <v>106</v>
      </c>
      <c r="B33" s="60" t="s">
        <v>312</v>
      </c>
      <c r="C33" s="60" t="s">
        <v>313</v>
      </c>
      <c r="D33" s="60">
        <v>9.66714158E8</v>
      </c>
      <c r="E33" s="60">
        <v>1.000418368423E12</v>
      </c>
      <c r="F33" s="61"/>
      <c r="G33" s="68">
        <v>36979.0</v>
      </c>
      <c r="H33" s="61"/>
      <c r="I33" s="68">
        <v>44799.0</v>
      </c>
      <c r="J33" s="61"/>
      <c r="K33" s="61"/>
      <c r="L33" s="60">
        <v>2025.0</v>
      </c>
      <c r="M33" s="60" t="s">
        <v>314</v>
      </c>
      <c r="N33" s="80" t="str">
        <f>HYPERLINK(" https://leetcode.com/mckaleb/", "Leetcode ")</f>
        <v>Leetcode </v>
      </c>
      <c r="O33" s="80" t="str">
        <f>HYPERLINK("https://www.hackerrank.com/McKaleb", "Hackerrank ")</f>
        <v>Hackerrank </v>
      </c>
      <c r="P33" s="80" t="str">
        <f>HYPERLINK("http://github.com/McKaleb", "Github")</f>
        <v>Github</v>
      </c>
      <c r="Q33" s="80" t="str">
        <f>HYPERLINK("https://codeforces.com/profile/McKaleb", "Codeforces")</f>
        <v>Codeforces</v>
      </c>
      <c r="R33" s="60" t="s">
        <v>169</v>
      </c>
      <c r="S33" s="60" t="s">
        <v>191</v>
      </c>
      <c r="T33" s="60" t="s">
        <v>147</v>
      </c>
    </row>
    <row r="34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</row>
    <row r="3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</row>
    <row r="36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</row>
    <row r="37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</row>
  </sheetData>
  <hyperlinks>
    <hyperlink r:id="rId1" ref="N2"/>
    <hyperlink r:id="rId2" ref="O2"/>
    <hyperlink r:id="rId3" ref="P2"/>
    <hyperlink r:id="rId4" ref="Q2"/>
    <hyperlink r:id="rId5" ref="H3"/>
    <hyperlink r:id="rId6" ref="N3"/>
    <hyperlink r:id="rId7" ref="O3"/>
    <hyperlink r:id="rId8" ref="P3"/>
    <hyperlink r:id="rId9" ref="Q3"/>
    <hyperlink r:id="rId10" ref="N4"/>
    <hyperlink r:id="rId11" ref="O4"/>
    <hyperlink r:id="rId12" ref="P4"/>
    <hyperlink r:id="rId13" ref="Q4"/>
    <hyperlink r:id="rId14" ref="N5"/>
    <hyperlink r:id="rId15" ref="O5"/>
    <hyperlink r:id="rId16" ref="P5"/>
    <hyperlink r:id="rId17" ref="Q5"/>
    <hyperlink r:id="rId18" ref="N6"/>
    <hyperlink r:id="rId19" ref="O6"/>
    <hyperlink r:id="rId20" ref="P6"/>
    <hyperlink r:id="rId21" ref="Q6"/>
    <hyperlink r:id="rId22" ref="N7"/>
    <hyperlink r:id="rId23" ref="O7"/>
    <hyperlink r:id="rId24" ref="P7"/>
    <hyperlink r:id="rId25" ref="Q7"/>
    <hyperlink r:id="rId26" ref="N8"/>
    <hyperlink r:id="rId27" ref="O8"/>
    <hyperlink r:id="rId28" ref="P8"/>
    <hyperlink r:id="rId29" ref="C9"/>
    <hyperlink r:id="rId30" ref="F9"/>
    <hyperlink r:id="rId31" ref="N9"/>
    <hyperlink r:id="rId32" ref="P9"/>
    <hyperlink r:id="rId33" ref="F10"/>
    <hyperlink r:id="rId34" ref="H10"/>
    <hyperlink r:id="rId35" ref="J10"/>
    <hyperlink r:id="rId36" ref="N10"/>
    <hyperlink r:id="rId37" ref="O10"/>
    <hyperlink r:id="rId38" ref="P10"/>
    <hyperlink r:id="rId39" ref="Q10"/>
    <hyperlink r:id="rId40" ref="C11"/>
    <hyperlink r:id="rId41" ref="H11"/>
    <hyperlink r:id="rId42" ref="N11"/>
    <hyperlink r:id="rId43" ref="O11"/>
    <hyperlink r:id="rId44" ref="P11"/>
    <hyperlink r:id="rId45" ref="Q11"/>
    <hyperlink r:id="rId46" ref="H12"/>
    <hyperlink r:id="rId47" ref="N12"/>
    <hyperlink r:id="rId48" ref="O12"/>
    <hyperlink r:id="rId49" ref="P12"/>
    <hyperlink r:id="rId50" ref="Q12"/>
    <hyperlink r:id="rId51" ref="C13"/>
    <hyperlink r:id="rId52" ref="H13"/>
    <hyperlink r:id="rId53" ref="J13"/>
    <hyperlink r:id="rId54" ref="N13"/>
    <hyperlink r:id="rId55" ref="O13"/>
    <hyperlink r:id="rId56" ref="P13"/>
    <hyperlink r:id="rId57" ref="Q13"/>
    <hyperlink r:id="rId58" ref="N14"/>
    <hyperlink r:id="rId59" ref="O14"/>
    <hyperlink r:id="rId60" ref="P14"/>
    <hyperlink r:id="rId61" ref="Q14"/>
    <hyperlink r:id="rId62" ref="C15"/>
    <hyperlink r:id="rId63" ref="N15"/>
    <hyperlink r:id="rId64" ref="O15"/>
    <hyperlink r:id="rId65" ref="P15"/>
    <hyperlink r:id="rId66" ref="Q15"/>
    <hyperlink r:id="rId67" ref="C16"/>
    <hyperlink r:id="rId68" ref="N16"/>
    <hyperlink r:id="rId69" ref="O16"/>
    <hyperlink r:id="rId70" ref="P16"/>
    <hyperlink r:id="rId71" ref="Q16"/>
    <hyperlink r:id="rId72" ref="N17"/>
    <hyperlink r:id="rId73" ref="C19"/>
    <hyperlink r:id="rId74" ref="N19"/>
    <hyperlink r:id="rId75" ref="O19"/>
    <hyperlink r:id="rId76" ref="P19"/>
    <hyperlink r:id="rId77" ref="Q19"/>
    <hyperlink r:id="rId78" ref="C20"/>
    <hyperlink r:id="rId79" ref="N20"/>
    <hyperlink r:id="rId80" ref="O20"/>
    <hyperlink r:id="rId81" ref="P20"/>
    <hyperlink r:id="rId82" ref="Q20"/>
    <hyperlink r:id="rId83" ref="N21"/>
    <hyperlink r:id="rId84" ref="O21"/>
    <hyperlink r:id="rId85" ref="P21"/>
    <hyperlink r:id="rId86" ref="Q21"/>
    <hyperlink r:id="rId87" ref="C22"/>
    <hyperlink r:id="rId88" ref="N22"/>
    <hyperlink r:id="rId89" ref="O22"/>
    <hyperlink r:id="rId90" ref="P22"/>
    <hyperlink r:id="rId91" ref="Q22"/>
    <hyperlink r:id="rId92" ref="B24"/>
    <hyperlink r:id="rId93" ref="N24"/>
    <hyperlink r:id="rId94" ref="O24"/>
    <hyperlink r:id="rId95" ref="P24"/>
    <hyperlink r:id="rId96" ref="Q24"/>
    <hyperlink r:id="rId97" ref="N25"/>
    <hyperlink r:id="rId98" ref="O25"/>
    <hyperlink r:id="rId99" ref="P25"/>
    <hyperlink r:id="rId100" ref="Q25"/>
    <hyperlink r:id="rId101" ref="C26"/>
    <hyperlink r:id="rId102" ref="F26"/>
    <hyperlink r:id="rId103" ref="N26"/>
    <hyperlink r:id="rId104" ref="O26"/>
    <hyperlink r:id="rId105" ref="P26"/>
    <hyperlink r:id="rId106" ref="Q26"/>
    <hyperlink r:id="rId107" ref="N28"/>
    <hyperlink r:id="rId108" ref="Q28"/>
    <hyperlink r:id="rId109" ref="N29"/>
    <hyperlink r:id="rId110" ref="O29"/>
    <hyperlink r:id="rId111" ref="P29"/>
    <hyperlink r:id="rId112" ref="Q29"/>
    <hyperlink r:id="rId113" ref="N30"/>
    <hyperlink r:id="rId114" ref="O30"/>
    <hyperlink r:id="rId115" ref="P30"/>
    <hyperlink r:id="rId116" ref="Q30"/>
    <hyperlink r:id="rId117" ref="N31"/>
    <hyperlink r:id="rId118" ref="P31"/>
    <hyperlink r:id="rId119" ref="N32"/>
    <hyperlink r:id="rId120" ref="O32"/>
    <hyperlink r:id="rId121" ref="P32"/>
    <hyperlink r:id="rId122" ref="Q32"/>
  </hyperlinks>
  <drawing r:id="rId1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4" max="4" width="17.0"/>
    <col customWidth="1" min="6" max="6" width="16.5"/>
    <col customWidth="1" min="8" max="8" width="17.75"/>
    <col customWidth="1" min="9" max="9" width="14.0"/>
    <col customWidth="1" min="10" max="10" width="13.88"/>
    <col customWidth="1" min="11" max="11" width="13.75"/>
    <col customWidth="1" min="12" max="12" width="16.0"/>
  </cols>
  <sheetData>
    <row r="1" ht="31.5" customHeight="1">
      <c r="A1" s="85"/>
      <c r="B1" s="85" t="s">
        <v>6</v>
      </c>
      <c r="C1" s="85" t="s">
        <v>7</v>
      </c>
      <c r="D1" s="85" t="s">
        <v>8</v>
      </c>
      <c r="E1" s="85" t="s">
        <v>9</v>
      </c>
      <c r="F1" s="85" t="s">
        <v>10</v>
      </c>
      <c r="G1" s="85" t="s">
        <v>315</v>
      </c>
      <c r="H1" s="85" t="s">
        <v>316</v>
      </c>
      <c r="I1" s="85" t="s">
        <v>317</v>
      </c>
      <c r="J1" s="85" t="s">
        <v>318</v>
      </c>
      <c r="K1" s="85" t="s">
        <v>319</v>
      </c>
      <c r="L1" s="85" t="s">
        <v>320</v>
      </c>
      <c r="M1" s="86"/>
    </row>
    <row r="2">
      <c r="B2" s="87" t="s">
        <v>321</v>
      </c>
      <c r="C2" s="25" t="s">
        <v>322</v>
      </c>
      <c r="D2" s="25" t="s">
        <v>323</v>
      </c>
      <c r="E2" s="25" t="s">
        <v>323</v>
      </c>
      <c r="F2" s="35" t="s">
        <v>324</v>
      </c>
    </row>
    <row r="3">
      <c r="B3" s="87" t="s">
        <v>325</v>
      </c>
      <c r="C3" s="25" t="s">
        <v>326</v>
      </c>
      <c r="D3" s="25" t="s">
        <v>325</v>
      </c>
      <c r="E3" s="25" t="s">
        <v>325</v>
      </c>
      <c r="F3" s="25" t="s">
        <v>325</v>
      </c>
    </row>
    <row r="4">
      <c r="B4" s="87" t="s">
        <v>327</v>
      </c>
      <c r="C4" s="25" t="s">
        <v>328</v>
      </c>
      <c r="D4" s="25" t="s">
        <v>329</v>
      </c>
      <c r="F4" s="25" t="s">
        <v>330</v>
      </c>
    </row>
    <row r="9">
      <c r="J9" s="29" t="s">
        <v>107</v>
      </c>
    </row>
  </sheetData>
  <hyperlinks>
    <hyperlink r:id="rId1" ref="B2"/>
    <hyperlink r:id="rId2" ref="C2"/>
    <hyperlink r:id="rId3" location="slide=id.g1172887c5fe_0_62" ref="D2"/>
    <hyperlink r:id="rId4" ref="E2"/>
    <hyperlink r:id="rId5" ref="F2"/>
    <hyperlink r:id="rId6" ref="B3"/>
    <hyperlink r:id="rId7" location=":~:text=In%20its%20simplest%20form%2C%20binary,target%20value%20is%20surely%20located." ref="C3"/>
    <hyperlink r:id="rId8" ref="D3"/>
    <hyperlink r:id="rId9" ref="E3"/>
    <hyperlink r:id="rId10" ref="F3"/>
    <hyperlink r:id="rId11" ref="B4"/>
    <hyperlink r:id="rId12" ref="C4"/>
    <hyperlink r:id="rId13" ref="D4"/>
    <hyperlink r:id="rId14" ref="F4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7.5"/>
  </cols>
  <sheetData>
    <row r="1">
      <c r="A1" s="88" t="s">
        <v>107</v>
      </c>
      <c r="B1" s="11" t="s">
        <v>331</v>
      </c>
      <c r="C1" s="89">
        <f>COUNTIF(G2:AY2, "Contest*")</f>
        <v>14</v>
      </c>
      <c r="D1" s="90"/>
      <c r="E1" s="90"/>
      <c r="F1" s="90"/>
      <c r="G1" s="91" t="s">
        <v>15</v>
      </c>
      <c r="T1" s="92"/>
      <c r="AG1" s="93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</row>
    <row r="2" ht="34.5" customHeight="1">
      <c r="A2" s="94"/>
      <c r="B2" s="95" t="s">
        <v>332</v>
      </c>
      <c r="C2" s="95" t="s">
        <v>16</v>
      </c>
      <c r="D2" s="95" t="s">
        <v>333</v>
      </c>
      <c r="E2" s="95" t="s">
        <v>333</v>
      </c>
      <c r="F2" s="95" t="s">
        <v>333</v>
      </c>
      <c r="G2" s="96" t="s">
        <v>334</v>
      </c>
      <c r="H2" s="97"/>
      <c r="I2" s="97"/>
      <c r="J2" s="98" t="s">
        <v>334</v>
      </c>
      <c r="K2" s="97"/>
      <c r="L2" s="97"/>
      <c r="M2" s="98" t="s">
        <v>334</v>
      </c>
      <c r="N2" s="97"/>
      <c r="O2" s="97"/>
      <c r="P2" s="98" t="s">
        <v>334</v>
      </c>
      <c r="Q2" s="97"/>
      <c r="R2" s="97"/>
      <c r="S2" s="99" t="s">
        <v>335</v>
      </c>
      <c r="T2" s="100" t="s">
        <v>336</v>
      </c>
      <c r="W2" s="101" t="s">
        <v>337</v>
      </c>
      <c r="Z2" s="102" t="s">
        <v>338</v>
      </c>
      <c r="AC2" s="101" t="s">
        <v>339</v>
      </c>
      <c r="AF2" s="103" t="s">
        <v>340</v>
      </c>
      <c r="AG2" s="100" t="s">
        <v>341</v>
      </c>
      <c r="AJ2" s="101" t="s">
        <v>342</v>
      </c>
      <c r="AM2" s="102" t="s">
        <v>343</v>
      </c>
      <c r="AP2" s="101" t="s">
        <v>344</v>
      </c>
      <c r="AS2" s="101" t="s">
        <v>344</v>
      </c>
      <c r="AV2" s="101" t="s">
        <v>344</v>
      </c>
      <c r="AY2" s="103" t="s">
        <v>340</v>
      </c>
    </row>
    <row r="3">
      <c r="A3" s="95" t="s">
        <v>345</v>
      </c>
      <c r="B3" s="14" t="s">
        <v>346</v>
      </c>
      <c r="C3" s="14" t="s">
        <v>16</v>
      </c>
      <c r="D3" s="14" t="s">
        <v>347</v>
      </c>
      <c r="E3" s="14" t="s">
        <v>348</v>
      </c>
      <c r="F3" s="14" t="s">
        <v>349</v>
      </c>
      <c r="G3" s="104" t="s">
        <v>350</v>
      </c>
      <c r="H3" s="105" t="s">
        <v>351</v>
      </c>
      <c r="I3" s="105" t="s">
        <v>352</v>
      </c>
      <c r="J3" s="106" t="s">
        <v>353</v>
      </c>
      <c r="K3" s="15" t="s">
        <v>351</v>
      </c>
      <c r="L3" s="15" t="s">
        <v>352</v>
      </c>
      <c r="M3" s="104" t="s">
        <v>354</v>
      </c>
      <c r="N3" s="105" t="s">
        <v>351</v>
      </c>
      <c r="O3" s="105" t="s">
        <v>352</v>
      </c>
      <c r="P3" s="106" t="s">
        <v>355</v>
      </c>
      <c r="Q3" s="15" t="s">
        <v>351</v>
      </c>
      <c r="R3" s="15" t="s">
        <v>352</v>
      </c>
      <c r="S3" s="107">
        <v>4.0</v>
      </c>
      <c r="T3" s="106" t="s">
        <v>356</v>
      </c>
      <c r="U3" s="15" t="s">
        <v>351</v>
      </c>
      <c r="V3" s="15" t="s">
        <v>352</v>
      </c>
      <c r="W3" s="104" t="s">
        <v>357</v>
      </c>
      <c r="X3" s="105" t="s">
        <v>351</v>
      </c>
      <c r="Y3" s="105" t="s">
        <v>352</v>
      </c>
      <c r="Z3" s="106" t="s">
        <v>358</v>
      </c>
      <c r="AA3" s="15" t="s">
        <v>351</v>
      </c>
      <c r="AB3" s="15" t="s">
        <v>352</v>
      </c>
      <c r="AC3" s="104" t="s">
        <v>359</v>
      </c>
      <c r="AD3" s="105" t="s">
        <v>351</v>
      </c>
      <c r="AE3" s="105" t="s">
        <v>352</v>
      </c>
      <c r="AF3" s="108">
        <v>4.0</v>
      </c>
      <c r="AG3" s="106" t="s">
        <v>360</v>
      </c>
      <c r="AH3" s="15" t="s">
        <v>351</v>
      </c>
      <c r="AI3" s="15" t="s">
        <v>352</v>
      </c>
      <c r="AJ3" s="104" t="s">
        <v>361</v>
      </c>
      <c r="AK3" s="105" t="s">
        <v>351</v>
      </c>
      <c r="AL3" s="105" t="s">
        <v>352</v>
      </c>
      <c r="AM3" s="106" t="s">
        <v>362</v>
      </c>
      <c r="AN3" s="15" t="s">
        <v>351</v>
      </c>
      <c r="AO3" s="15" t="s">
        <v>352</v>
      </c>
      <c r="AP3" s="104" t="s">
        <v>363</v>
      </c>
      <c r="AQ3" s="105" t="s">
        <v>351</v>
      </c>
      <c r="AR3" s="105" t="s">
        <v>352</v>
      </c>
      <c r="AS3" s="104" t="s">
        <v>364</v>
      </c>
      <c r="AT3" s="105" t="s">
        <v>351</v>
      </c>
      <c r="AU3" s="105" t="s">
        <v>352</v>
      </c>
      <c r="AV3" s="104" t="s">
        <v>365</v>
      </c>
      <c r="AW3" s="105" t="s">
        <v>351</v>
      </c>
      <c r="AX3" s="105" t="s">
        <v>352</v>
      </c>
      <c r="AY3" s="108">
        <v>6.0</v>
      </c>
    </row>
    <row r="4">
      <c r="A4" s="21" t="s">
        <v>75</v>
      </c>
      <c r="B4" s="109">
        <f t="shared" ref="B4:B36" si="1">D4/C$1</f>
        <v>0.2857142857</v>
      </c>
      <c r="C4" s="22">
        <f t="shared" ref="C4:C36" si="2">RANK(D4,$D$4:$D$42)</f>
        <v>15</v>
      </c>
      <c r="D4" s="110">
        <f t="shared" ref="D4:D6" si="3">COUNTIF(G4:AY4, "=In-contest")</f>
        <v>4</v>
      </c>
      <c r="E4" s="110">
        <f t="shared" ref="E4:E6" si="4">COUNTIF(G4:AY4, "=After")</f>
        <v>3</v>
      </c>
      <c r="F4" s="110">
        <f t="shared" ref="F4:F36" si="5">D4+E4</f>
        <v>7</v>
      </c>
      <c r="G4" s="111"/>
      <c r="H4" s="112">
        <v>0.020833333333333332</v>
      </c>
      <c r="I4" s="29">
        <v>1.0</v>
      </c>
      <c r="J4" s="111" t="s">
        <v>366</v>
      </c>
      <c r="K4" s="112">
        <v>0.010416666666666666</v>
      </c>
      <c r="L4" s="29">
        <v>1.0</v>
      </c>
      <c r="M4" s="111" t="s">
        <v>366</v>
      </c>
      <c r="N4" s="112">
        <v>0.020833333333333332</v>
      </c>
      <c r="O4" s="29">
        <v>1.0</v>
      </c>
      <c r="P4" s="111" t="s">
        <v>366</v>
      </c>
      <c r="Q4" s="112">
        <v>0.020833333333333332</v>
      </c>
      <c r="R4" s="29">
        <v>1.0</v>
      </c>
      <c r="S4" s="113">
        <f t="shared" ref="S4:S5" si="6">COUNTIF(G4:P4, "In-contest")/S$3</f>
        <v>0</v>
      </c>
      <c r="T4" s="111" t="s">
        <v>367</v>
      </c>
      <c r="U4" s="114">
        <v>0.006944444444444444</v>
      </c>
      <c r="V4" s="29">
        <v>1.0</v>
      </c>
      <c r="W4" s="111" t="s">
        <v>367</v>
      </c>
      <c r="X4" s="114">
        <v>0.006944444444444444</v>
      </c>
      <c r="Y4" s="29">
        <v>1.0</v>
      </c>
      <c r="Z4" s="111" t="s">
        <v>367</v>
      </c>
      <c r="AA4" s="114">
        <v>0.006944444444444444</v>
      </c>
      <c r="AB4" s="29">
        <v>1.0</v>
      </c>
      <c r="AC4" s="111" t="s">
        <v>367</v>
      </c>
      <c r="AD4" s="114">
        <v>0.006944444444444444</v>
      </c>
      <c r="AE4" s="29">
        <v>1.0</v>
      </c>
      <c r="AF4" s="113">
        <f t="shared" ref="AF4:AF5" si="7">COUNTIF(T4:AC4, "In-contest")/AF$3</f>
        <v>1</v>
      </c>
      <c r="AG4" s="111" t="s">
        <v>368</v>
      </c>
      <c r="AH4" s="113"/>
      <c r="AI4" s="113"/>
      <c r="AJ4" s="111" t="s">
        <v>368</v>
      </c>
      <c r="AK4" s="113"/>
      <c r="AL4" s="113"/>
      <c r="AM4" s="111" t="s">
        <v>368</v>
      </c>
      <c r="AN4" s="113"/>
      <c r="AO4" s="113"/>
      <c r="AP4" s="111" t="s">
        <v>368</v>
      </c>
      <c r="AQ4" s="113"/>
      <c r="AR4" s="113"/>
      <c r="AS4" s="111" t="s">
        <v>368</v>
      </c>
      <c r="AT4" s="113"/>
      <c r="AU4" s="113"/>
      <c r="AV4" s="111" t="s">
        <v>368</v>
      </c>
      <c r="AW4" s="113"/>
      <c r="AX4" s="113"/>
      <c r="AY4" s="113">
        <f t="shared" ref="AY4:AY36" si="8">COUNTIF(AG4:AV4, "In-contest")/AY$3</f>
        <v>0</v>
      </c>
    </row>
    <row r="5">
      <c r="A5" s="21" t="s">
        <v>76</v>
      </c>
      <c r="B5" s="109">
        <f t="shared" si="1"/>
        <v>0.5714285714</v>
      </c>
      <c r="C5" s="22">
        <f t="shared" si="2"/>
        <v>4</v>
      </c>
      <c r="D5" s="110">
        <f t="shared" si="3"/>
        <v>8</v>
      </c>
      <c r="E5" s="110">
        <f t="shared" si="4"/>
        <v>0</v>
      </c>
      <c r="F5" s="110">
        <f t="shared" si="5"/>
        <v>8</v>
      </c>
      <c r="G5" s="111" t="s">
        <v>367</v>
      </c>
      <c r="H5" s="115">
        <v>0.0125</v>
      </c>
      <c r="I5" s="29">
        <v>1.0</v>
      </c>
      <c r="J5" s="111" t="s">
        <v>367</v>
      </c>
      <c r="K5" s="112">
        <v>0.021527777777777778</v>
      </c>
      <c r="L5" s="29">
        <v>1.0</v>
      </c>
      <c r="M5" s="111" t="s">
        <v>368</v>
      </c>
      <c r="P5" s="111" t="s">
        <v>368</v>
      </c>
      <c r="S5" s="113">
        <f t="shared" si="6"/>
        <v>0.5</v>
      </c>
      <c r="T5" s="111" t="s">
        <v>367</v>
      </c>
      <c r="U5" s="114">
        <v>0.013194444444444444</v>
      </c>
      <c r="V5" s="29">
        <v>1.0</v>
      </c>
      <c r="W5" s="111" t="s">
        <v>367</v>
      </c>
      <c r="X5" s="114">
        <v>0.027777777777777776</v>
      </c>
      <c r="Y5" s="29">
        <v>1.0</v>
      </c>
      <c r="Z5" s="111" t="s">
        <v>367</v>
      </c>
      <c r="AA5" s="114">
        <v>0.018055555555555554</v>
      </c>
      <c r="AB5" s="29">
        <v>2.0</v>
      </c>
      <c r="AC5" s="111" t="s">
        <v>367</v>
      </c>
      <c r="AD5" s="114">
        <v>0.021527777777777778</v>
      </c>
      <c r="AE5" s="29">
        <v>1.0</v>
      </c>
      <c r="AF5" s="113">
        <f t="shared" si="7"/>
        <v>1</v>
      </c>
      <c r="AG5" s="111" t="s">
        <v>367</v>
      </c>
      <c r="AH5" s="113"/>
      <c r="AI5" s="116">
        <v>1.0</v>
      </c>
      <c r="AJ5" s="111" t="s">
        <v>367</v>
      </c>
      <c r="AK5" s="113"/>
      <c r="AL5" s="116">
        <v>1.0</v>
      </c>
      <c r="AM5" s="111" t="s">
        <v>368</v>
      </c>
      <c r="AN5" s="113"/>
      <c r="AO5" s="113"/>
      <c r="AP5" s="111" t="s">
        <v>368</v>
      </c>
      <c r="AQ5" s="113"/>
      <c r="AR5" s="113"/>
      <c r="AS5" s="111" t="s">
        <v>368</v>
      </c>
      <c r="AT5" s="113"/>
      <c r="AU5" s="113"/>
      <c r="AV5" s="111" t="s">
        <v>368</v>
      </c>
      <c r="AW5" s="113"/>
      <c r="AX5" s="113"/>
      <c r="AY5" s="113">
        <f t="shared" si="8"/>
        <v>0.3333333333</v>
      </c>
    </row>
    <row r="6">
      <c r="A6" s="21" t="s">
        <v>77</v>
      </c>
      <c r="B6" s="109">
        <f t="shared" si="1"/>
        <v>0.7857142857</v>
      </c>
      <c r="C6" s="22">
        <f t="shared" si="2"/>
        <v>1</v>
      </c>
      <c r="D6" s="110">
        <f t="shared" si="3"/>
        <v>11</v>
      </c>
      <c r="E6" s="110">
        <f t="shared" si="4"/>
        <v>0</v>
      </c>
      <c r="F6" s="110">
        <f t="shared" si="5"/>
        <v>11</v>
      </c>
      <c r="G6" s="111" t="s">
        <v>367</v>
      </c>
      <c r="H6" s="115">
        <v>0.020833333333333332</v>
      </c>
      <c r="I6" s="29">
        <v>1.0</v>
      </c>
      <c r="J6" s="111" t="s">
        <v>367</v>
      </c>
      <c r="K6" s="112">
        <v>0.03125</v>
      </c>
      <c r="L6" s="29">
        <v>5.0</v>
      </c>
      <c r="M6" s="117"/>
      <c r="P6" s="117"/>
      <c r="S6" s="116">
        <v>0.5</v>
      </c>
      <c r="T6" s="111" t="s">
        <v>367</v>
      </c>
      <c r="U6" s="112">
        <v>0.013888888888888888</v>
      </c>
      <c r="V6" s="29">
        <v>1.0</v>
      </c>
      <c r="W6" s="111" t="s">
        <v>367</v>
      </c>
      <c r="X6" s="112">
        <v>0.020833333333333332</v>
      </c>
      <c r="Y6" s="29">
        <v>2.0</v>
      </c>
      <c r="Z6" s="111" t="s">
        <v>367</v>
      </c>
      <c r="AA6" s="112">
        <v>0.020833333333333332</v>
      </c>
      <c r="AB6" s="29">
        <v>1.0</v>
      </c>
      <c r="AC6" s="111" t="s">
        <v>367</v>
      </c>
      <c r="AD6" s="112">
        <v>0.020833333333333332</v>
      </c>
      <c r="AE6" s="29">
        <v>1.0</v>
      </c>
      <c r="AF6" s="116">
        <v>0.8</v>
      </c>
      <c r="AG6" s="111" t="s">
        <v>367</v>
      </c>
      <c r="AH6" s="118">
        <v>0.03125</v>
      </c>
      <c r="AI6" s="116"/>
      <c r="AJ6" s="111" t="s">
        <v>367</v>
      </c>
      <c r="AK6" s="118">
        <v>0.0625</v>
      </c>
      <c r="AL6" s="116"/>
      <c r="AM6" s="111" t="s">
        <v>367</v>
      </c>
      <c r="AN6" s="118">
        <v>0.09027777777777778</v>
      </c>
      <c r="AO6" s="116"/>
      <c r="AP6" s="111" t="s">
        <v>367</v>
      </c>
      <c r="AQ6" s="118">
        <v>0.125</v>
      </c>
      <c r="AR6" s="116"/>
      <c r="AS6" s="111" t="s">
        <v>368</v>
      </c>
      <c r="AT6" s="116"/>
      <c r="AU6" s="116"/>
      <c r="AV6" s="111" t="s">
        <v>367</v>
      </c>
      <c r="AW6" s="118">
        <v>0.14583333333333334</v>
      </c>
      <c r="AX6" s="116"/>
      <c r="AY6" s="113">
        <f t="shared" si="8"/>
        <v>0.8333333333</v>
      </c>
    </row>
    <row r="7">
      <c r="A7" s="21" t="s">
        <v>80</v>
      </c>
      <c r="B7" s="109">
        <f t="shared" si="1"/>
        <v>0.1428571429</v>
      </c>
      <c r="C7" s="22">
        <f t="shared" si="2"/>
        <v>22</v>
      </c>
      <c r="D7" s="119">
        <v>2.0</v>
      </c>
      <c r="E7" s="119">
        <v>1.0</v>
      </c>
      <c r="F7" s="110">
        <f t="shared" si="5"/>
        <v>3</v>
      </c>
      <c r="G7" s="111" t="s">
        <v>368</v>
      </c>
      <c r="H7" s="117"/>
      <c r="J7" s="111" t="s">
        <v>368</v>
      </c>
      <c r="M7" s="111" t="s">
        <v>368</v>
      </c>
      <c r="P7" s="111" t="s">
        <v>368</v>
      </c>
      <c r="S7" s="113">
        <f t="shared" ref="S7:S36" si="9">COUNTIF(G7:P7, "In-contest")/S$3</f>
        <v>0</v>
      </c>
      <c r="T7" s="111" t="s">
        <v>367</v>
      </c>
      <c r="U7" s="112">
        <v>0.027777777777777776</v>
      </c>
      <c r="V7" s="29">
        <v>1.0</v>
      </c>
      <c r="W7" s="117"/>
      <c r="Z7" s="111" t="s">
        <v>367</v>
      </c>
      <c r="AA7" s="112">
        <v>0.0012152777777777778</v>
      </c>
      <c r="AB7" s="29">
        <v>1.0</v>
      </c>
      <c r="AC7" s="111" t="s">
        <v>368</v>
      </c>
      <c r="AF7" s="113">
        <f t="shared" ref="AF7:AF36" si="10">COUNTIF(T7:AC7, "In-contest")/AF$3</f>
        <v>0.5</v>
      </c>
      <c r="AG7" s="111" t="s">
        <v>368</v>
      </c>
      <c r="AH7" s="113"/>
      <c r="AI7" s="113"/>
      <c r="AJ7" s="111" t="s">
        <v>368</v>
      </c>
      <c r="AK7" s="113"/>
      <c r="AL7" s="113"/>
      <c r="AM7" s="111" t="s">
        <v>366</v>
      </c>
      <c r="AN7" s="118">
        <v>0.05555555555555555</v>
      </c>
      <c r="AO7" s="116">
        <v>2.0</v>
      </c>
      <c r="AP7" s="111" t="s">
        <v>368</v>
      </c>
      <c r="AQ7" s="113"/>
      <c r="AR7" s="113"/>
      <c r="AS7" s="111" t="s">
        <v>368</v>
      </c>
      <c r="AT7" s="113"/>
      <c r="AU7" s="113"/>
      <c r="AV7" s="111" t="s">
        <v>368</v>
      </c>
      <c r="AW7" s="113"/>
      <c r="AX7" s="113"/>
      <c r="AY7" s="113">
        <f t="shared" si="8"/>
        <v>0</v>
      </c>
    </row>
    <row r="8">
      <c r="A8" s="21" t="s">
        <v>78</v>
      </c>
      <c r="B8" s="109">
        <f t="shared" si="1"/>
        <v>0.5714285714</v>
      </c>
      <c r="C8" s="22">
        <f t="shared" si="2"/>
        <v>4</v>
      </c>
      <c r="D8" s="110">
        <f t="shared" ref="D8:D36" si="11">COUNTIF(G8:AY8, "=In-contest")</f>
        <v>8</v>
      </c>
      <c r="E8" s="110">
        <f t="shared" ref="E8:E36" si="12">COUNTIF(G8:AY8, "=After")</f>
        <v>3</v>
      </c>
      <c r="F8" s="110">
        <f t="shared" si="5"/>
        <v>11</v>
      </c>
      <c r="G8" s="111" t="s">
        <v>367</v>
      </c>
      <c r="H8" s="117"/>
      <c r="J8" s="111" t="s">
        <v>367</v>
      </c>
      <c r="M8" s="111" t="s">
        <v>368</v>
      </c>
      <c r="P8" s="111" t="s">
        <v>366</v>
      </c>
      <c r="S8" s="113">
        <f t="shared" si="9"/>
        <v>0.5</v>
      </c>
      <c r="T8" s="111" t="s">
        <v>367</v>
      </c>
      <c r="V8" s="29">
        <v>2.0</v>
      </c>
      <c r="W8" s="111" t="s">
        <v>367</v>
      </c>
      <c r="Y8" s="29">
        <v>1.0</v>
      </c>
      <c r="Z8" s="111" t="s">
        <v>367</v>
      </c>
      <c r="AB8" s="29">
        <v>5.0</v>
      </c>
      <c r="AC8" s="111" t="s">
        <v>367</v>
      </c>
      <c r="AE8" s="29">
        <v>1.0</v>
      </c>
      <c r="AF8" s="113">
        <f t="shared" si="10"/>
        <v>1</v>
      </c>
      <c r="AG8" s="111" t="s">
        <v>367</v>
      </c>
      <c r="AH8" s="113"/>
      <c r="AI8" s="113"/>
      <c r="AJ8" s="111" t="s">
        <v>367</v>
      </c>
      <c r="AK8" s="113"/>
      <c r="AL8" s="113"/>
      <c r="AM8" s="111" t="s">
        <v>366</v>
      </c>
      <c r="AN8" s="113"/>
      <c r="AO8" s="113"/>
      <c r="AP8" s="111" t="s">
        <v>368</v>
      </c>
      <c r="AQ8" s="113"/>
      <c r="AR8" s="113"/>
      <c r="AS8" s="111" t="s">
        <v>366</v>
      </c>
      <c r="AT8" s="113"/>
      <c r="AU8" s="113"/>
      <c r="AV8" s="111" t="s">
        <v>368</v>
      </c>
      <c r="AW8" s="113"/>
      <c r="AX8" s="113"/>
      <c r="AY8" s="113">
        <f t="shared" si="8"/>
        <v>0.3333333333</v>
      </c>
    </row>
    <row r="9">
      <c r="A9" s="21" t="s">
        <v>79</v>
      </c>
      <c r="B9" s="109">
        <f t="shared" si="1"/>
        <v>0.4285714286</v>
      </c>
      <c r="C9" s="22">
        <f t="shared" si="2"/>
        <v>10</v>
      </c>
      <c r="D9" s="110">
        <f t="shared" si="11"/>
        <v>6</v>
      </c>
      <c r="E9" s="110">
        <f t="shared" si="12"/>
        <v>0</v>
      </c>
      <c r="F9" s="110">
        <f t="shared" si="5"/>
        <v>6</v>
      </c>
      <c r="G9" s="111" t="s">
        <v>367</v>
      </c>
      <c r="H9" s="115">
        <v>0.030555555555555555</v>
      </c>
      <c r="J9" s="111" t="s">
        <v>367</v>
      </c>
      <c r="K9" s="112">
        <v>0.025694444444444443</v>
      </c>
      <c r="M9" s="111" t="s">
        <v>368</v>
      </c>
      <c r="P9" s="111" t="s">
        <v>368</v>
      </c>
      <c r="S9" s="113">
        <f t="shared" si="9"/>
        <v>0.5</v>
      </c>
      <c r="T9" s="111" t="s">
        <v>367</v>
      </c>
      <c r="U9" s="112">
        <v>0.017361111111111112</v>
      </c>
      <c r="W9" s="111" t="s">
        <v>367</v>
      </c>
      <c r="X9" s="112">
        <v>0.017361111111111112</v>
      </c>
      <c r="Z9" s="111" t="s">
        <v>367</v>
      </c>
      <c r="AA9" s="112">
        <v>0.024305555555555556</v>
      </c>
      <c r="AC9" s="111" t="s">
        <v>367</v>
      </c>
      <c r="AD9" s="112">
        <v>0.025694444444444443</v>
      </c>
      <c r="AF9" s="113">
        <f t="shared" si="10"/>
        <v>1</v>
      </c>
      <c r="AG9" s="111" t="s">
        <v>368</v>
      </c>
      <c r="AH9" s="113"/>
      <c r="AI9" s="113"/>
      <c r="AJ9" s="111" t="s">
        <v>368</v>
      </c>
      <c r="AK9" s="113"/>
      <c r="AL9" s="113"/>
      <c r="AM9" s="111" t="s">
        <v>368</v>
      </c>
      <c r="AN9" s="113"/>
      <c r="AO9" s="113"/>
      <c r="AP9" s="111" t="s">
        <v>368</v>
      </c>
      <c r="AQ9" s="113"/>
      <c r="AR9" s="113"/>
      <c r="AS9" s="111" t="s">
        <v>368</v>
      </c>
      <c r="AT9" s="113"/>
      <c r="AU9" s="113"/>
      <c r="AV9" s="111" t="s">
        <v>368</v>
      </c>
      <c r="AW9" s="113"/>
      <c r="AX9" s="113"/>
      <c r="AY9" s="113">
        <f t="shared" si="8"/>
        <v>0</v>
      </c>
    </row>
    <row r="10">
      <c r="A10" s="21" t="s">
        <v>82</v>
      </c>
      <c r="B10" s="109">
        <f t="shared" si="1"/>
        <v>0.2857142857</v>
      </c>
      <c r="C10" s="22">
        <f t="shared" si="2"/>
        <v>15</v>
      </c>
      <c r="D10" s="110">
        <f t="shared" si="11"/>
        <v>4</v>
      </c>
      <c r="E10" s="110">
        <f t="shared" si="12"/>
        <v>2</v>
      </c>
      <c r="F10" s="110">
        <f t="shared" si="5"/>
        <v>6</v>
      </c>
      <c r="G10" s="111" t="s">
        <v>367</v>
      </c>
      <c r="H10" s="115">
        <v>0.021527777777777778</v>
      </c>
      <c r="I10" s="29">
        <v>1.0</v>
      </c>
      <c r="J10" s="111" t="s">
        <v>367</v>
      </c>
      <c r="K10" s="112">
        <v>0.03819444444444445</v>
      </c>
      <c r="L10" s="29">
        <v>1.0</v>
      </c>
      <c r="M10" s="111" t="s">
        <v>368</v>
      </c>
      <c r="P10" s="111" t="s">
        <v>368</v>
      </c>
      <c r="S10" s="113">
        <f t="shared" si="9"/>
        <v>0.5</v>
      </c>
      <c r="T10" s="111" t="s">
        <v>367</v>
      </c>
      <c r="U10" s="112">
        <v>0.05625</v>
      </c>
      <c r="V10" s="29">
        <v>1.0</v>
      </c>
      <c r="W10" s="111" t="s">
        <v>367</v>
      </c>
      <c r="X10" s="112">
        <v>0.08888888888888889</v>
      </c>
      <c r="Y10" s="29">
        <v>2.0</v>
      </c>
      <c r="Z10" s="111" t="s">
        <v>366</v>
      </c>
      <c r="AA10" s="112">
        <v>0.027777777777777776</v>
      </c>
      <c r="AB10" s="29">
        <v>1.0</v>
      </c>
      <c r="AC10" s="111" t="s">
        <v>366</v>
      </c>
      <c r="AD10" s="112">
        <v>0.019444444444444445</v>
      </c>
      <c r="AE10" s="29">
        <v>2.0</v>
      </c>
      <c r="AF10" s="113">
        <f t="shared" si="10"/>
        <v>0.5</v>
      </c>
      <c r="AG10" s="111" t="s">
        <v>368</v>
      </c>
      <c r="AH10" s="113"/>
      <c r="AI10" s="113"/>
      <c r="AJ10" s="111" t="s">
        <v>368</v>
      </c>
      <c r="AK10" s="113"/>
      <c r="AL10" s="113"/>
      <c r="AM10" s="111" t="s">
        <v>368</v>
      </c>
      <c r="AN10" s="113"/>
      <c r="AO10" s="113"/>
      <c r="AP10" s="111" t="s">
        <v>368</v>
      </c>
      <c r="AQ10" s="113"/>
      <c r="AR10" s="113"/>
      <c r="AS10" s="111" t="s">
        <v>368</v>
      </c>
      <c r="AT10" s="113"/>
      <c r="AU10" s="113"/>
      <c r="AV10" s="111" t="s">
        <v>368</v>
      </c>
      <c r="AW10" s="113"/>
      <c r="AX10" s="113"/>
      <c r="AY10" s="113">
        <f t="shared" si="8"/>
        <v>0</v>
      </c>
    </row>
    <row r="11">
      <c r="A11" s="21" t="s">
        <v>81</v>
      </c>
      <c r="B11" s="109">
        <f t="shared" si="1"/>
        <v>0.7142857143</v>
      </c>
      <c r="C11" s="22">
        <f t="shared" si="2"/>
        <v>2</v>
      </c>
      <c r="D11" s="110">
        <f t="shared" si="11"/>
        <v>10</v>
      </c>
      <c r="E11" s="110">
        <f t="shared" si="12"/>
        <v>0</v>
      </c>
      <c r="F11" s="110">
        <f t="shared" si="5"/>
        <v>10</v>
      </c>
      <c r="G11" s="111" t="s">
        <v>367</v>
      </c>
      <c r="H11" s="115">
        <v>0.019444444444444445</v>
      </c>
      <c r="I11" s="29">
        <v>1.0</v>
      </c>
      <c r="J11" s="111" t="s">
        <v>367</v>
      </c>
      <c r="K11" s="112">
        <v>0.09236111111111112</v>
      </c>
      <c r="L11" s="29">
        <v>11.0</v>
      </c>
      <c r="M11" s="111" t="s">
        <v>368</v>
      </c>
      <c r="P11" s="111" t="s">
        <v>368</v>
      </c>
      <c r="S11" s="113">
        <f t="shared" si="9"/>
        <v>0.5</v>
      </c>
      <c r="T11" s="111" t="s">
        <v>367</v>
      </c>
      <c r="U11" s="112">
        <v>0.010416666666666666</v>
      </c>
      <c r="V11" s="29">
        <v>1.0</v>
      </c>
      <c r="W11" s="111" t="s">
        <v>367</v>
      </c>
      <c r="X11" s="112">
        <v>0.1</v>
      </c>
      <c r="Y11" s="29">
        <v>1.0</v>
      </c>
      <c r="Z11" s="111" t="s">
        <v>367</v>
      </c>
      <c r="AA11" s="112">
        <v>0.050694444444444445</v>
      </c>
      <c r="AB11" s="29">
        <v>1.0</v>
      </c>
      <c r="AC11" s="111" t="s">
        <v>367</v>
      </c>
      <c r="AD11" s="112">
        <v>0.03680555555555556</v>
      </c>
      <c r="AE11" s="29">
        <v>1.0</v>
      </c>
      <c r="AF11" s="113">
        <f t="shared" si="10"/>
        <v>1</v>
      </c>
      <c r="AG11" s="111" t="s">
        <v>367</v>
      </c>
      <c r="AH11" s="118">
        <v>0.041666666666666664</v>
      </c>
      <c r="AI11" s="116">
        <v>1.0</v>
      </c>
      <c r="AJ11" s="111" t="s">
        <v>367</v>
      </c>
      <c r="AK11" s="118">
        <v>0.07708333333333334</v>
      </c>
      <c r="AL11" s="116">
        <v>1.0</v>
      </c>
      <c r="AM11" s="111" t="s">
        <v>367</v>
      </c>
      <c r="AN11" s="118">
        <v>0.1</v>
      </c>
      <c r="AO11" s="116">
        <v>1.0</v>
      </c>
      <c r="AP11" s="111" t="s">
        <v>367</v>
      </c>
      <c r="AQ11" s="118">
        <v>0.1284722222222222</v>
      </c>
      <c r="AR11" s="116">
        <v>7.0</v>
      </c>
      <c r="AS11" s="111" t="s">
        <v>368</v>
      </c>
      <c r="AT11" s="113"/>
      <c r="AU11" s="113"/>
      <c r="AV11" s="111" t="s">
        <v>368</v>
      </c>
      <c r="AW11" s="113"/>
      <c r="AX11" s="113"/>
      <c r="AY11" s="113">
        <f t="shared" si="8"/>
        <v>0.6666666667</v>
      </c>
    </row>
    <row r="12">
      <c r="A12" s="21" t="s">
        <v>95</v>
      </c>
      <c r="B12" s="109">
        <f t="shared" si="1"/>
        <v>0</v>
      </c>
      <c r="C12" s="22">
        <f t="shared" si="2"/>
        <v>24</v>
      </c>
      <c r="D12" s="110">
        <f t="shared" si="11"/>
        <v>0</v>
      </c>
      <c r="E12" s="110">
        <f t="shared" si="12"/>
        <v>4</v>
      </c>
      <c r="F12" s="110">
        <f t="shared" si="5"/>
        <v>4</v>
      </c>
      <c r="G12" s="111" t="s">
        <v>366</v>
      </c>
      <c r="H12" s="120">
        <v>0.8333333333333334</v>
      </c>
      <c r="I12" s="29">
        <v>1.0</v>
      </c>
      <c r="J12" s="111" t="s">
        <v>366</v>
      </c>
      <c r="K12" s="112">
        <v>0.0625</v>
      </c>
      <c r="L12" s="29">
        <v>4.0</v>
      </c>
      <c r="M12" s="111" t="s">
        <v>366</v>
      </c>
      <c r="N12" s="112">
        <v>0.10416666666666667</v>
      </c>
      <c r="O12" s="29">
        <v>2.0</v>
      </c>
      <c r="P12" s="117"/>
      <c r="S12" s="113">
        <f t="shared" si="9"/>
        <v>0</v>
      </c>
      <c r="T12" s="111" t="s">
        <v>366</v>
      </c>
      <c r="U12" s="121">
        <v>2.0833333333333335</v>
      </c>
      <c r="V12" s="29">
        <v>1.0</v>
      </c>
      <c r="W12" s="117"/>
      <c r="Z12" s="117"/>
      <c r="AC12" s="117"/>
      <c r="AF12" s="113">
        <f t="shared" si="10"/>
        <v>0</v>
      </c>
      <c r="AG12" s="111" t="s">
        <v>368</v>
      </c>
      <c r="AH12" s="113"/>
      <c r="AI12" s="113"/>
      <c r="AJ12" s="111" t="s">
        <v>368</v>
      </c>
      <c r="AK12" s="113"/>
      <c r="AL12" s="113"/>
      <c r="AM12" s="111" t="s">
        <v>368</v>
      </c>
      <c r="AN12" s="113"/>
      <c r="AO12" s="113"/>
      <c r="AP12" s="111" t="s">
        <v>368</v>
      </c>
      <c r="AQ12" s="113"/>
      <c r="AR12" s="113"/>
      <c r="AS12" s="111" t="s">
        <v>368</v>
      </c>
      <c r="AT12" s="113"/>
      <c r="AU12" s="113"/>
      <c r="AV12" s="111" t="s">
        <v>368</v>
      </c>
      <c r="AW12" s="113"/>
      <c r="AX12" s="113"/>
      <c r="AY12" s="113">
        <f t="shared" si="8"/>
        <v>0</v>
      </c>
    </row>
    <row r="13">
      <c r="A13" s="21" t="s">
        <v>85</v>
      </c>
      <c r="B13" s="109">
        <f t="shared" si="1"/>
        <v>0.4285714286</v>
      </c>
      <c r="C13" s="22">
        <f t="shared" si="2"/>
        <v>10</v>
      </c>
      <c r="D13" s="110">
        <f t="shared" si="11"/>
        <v>6</v>
      </c>
      <c r="E13" s="110">
        <f t="shared" si="12"/>
        <v>1</v>
      </c>
      <c r="F13" s="110">
        <f t="shared" si="5"/>
        <v>7</v>
      </c>
      <c r="G13" s="111" t="s">
        <v>367</v>
      </c>
      <c r="H13" s="117"/>
      <c r="J13" s="111" t="s">
        <v>367</v>
      </c>
      <c r="M13" s="111" t="s">
        <v>366</v>
      </c>
      <c r="P13" s="111" t="s">
        <v>368</v>
      </c>
      <c r="S13" s="113">
        <f t="shared" si="9"/>
        <v>0.5</v>
      </c>
      <c r="T13" s="111" t="s">
        <v>367</v>
      </c>
      <c r="W13" s="111" t="s">
        <v>367</v>
      </c>
      <c r="Z13" s="111" t="s">
        <v>367</v>
      </c>
      <c r="AC13" s="111" t="s">
        <v>367</v>
      </c>
      <c r="AF13" s="113">
        <f t="shared" si="10"/>
        <v>1</v>
      </c>
      <c r="AG13" s="111" t="s">
        <v>368</v>
      </c>
      <c r="AH13" s="113"/>
      <c r="AI13" s="113"/>
      <c r="AJ13" s="111" t="s">
        <v>368</v>
      </c>
      <c r="AK13" s="113"/>
      <c r="AL13" s="113"/>
      <c r="AM13" s="111" t="s">
        <v>368</v>
      </c>
      <c r="AN13" s="113"/>
      <c r="AO13" s="113"/>
      <c r="AP13" s="111" t="s">
        <v>368</v>
      </c>
      <c r="AQ13" s="113"/>
      <c r="AR13" s="113"/>
      <c r="AS13" s="111" t="s">
        <v>368</v>
      </c>
      <c r="AT13" s="113"/>
      <c r="AU13" s="113"/>
      <c r="AV13" s="111" t="s">
        <v>368</v>
      </c>
      <c r="AW13" s="113"/>
      <c r="AX13" s="113"/>
      <c r="AY13" s="113">
        <f t="shared" si="8"/>
        <v>0</v>
      </c>
    </row>
    <row r="14">
      <c r="A14" s="21" t="s">
        <v>87</v>
      </c>
      <c r="B14" s="109">
        <f t="shared" si="1"/>
        <v>0.5</v>
      </c>
      <c r="C14" s="22">
        <f t="shared" si="2"/>
        <v>8</v>
      </c>
      <c r="D14" s="110">
        <f t="shared" si="11"/>
        <v>7</v>
      </c>
      <c r="E14" s="110">
        <f t="shared" si="12"/>
        <v>0</v>
      </c>
      <c r="F14" s="110">
        <f t="shared" si="5"/>
        <v>7</v>
      </c>
      <c r="G14" s="111" t="s">
        <v>367</v>
      </c>
      <c r="H14" s="122">
        <v>0.030613425925925926</v>
      </c>
      <c r="I14" s="29">
        <v>3.0</v>
      </c>
      <c r="J14" s="111" t="s">
        <v>367</v>
      </c>
      <c r="K14" s="112">
        <v>0.048275462962962964</v>
      </c>
      <c r="L14" s="29">
        <v>1.0</v>
      </c>
      <c r="M14" s="111" t="s">
        <v>367</v>
      </c>
      <c r="N14" s="112">
        <v>0.08913194444444444</v>
      </c>
      <c r="O14" s="29">
        <v>6.0</v>
      </c>
      <c r="P14" s="111" t="s">
        <v>368</v>
      </c>
      <c r="S14" s="113">
        <f t="shared" si="9"/>
        <v>0.75</v>
      </c>
      <c r="T14" s="111" t="s">
        <v>367</v>
      </c>
      <c r="U14" s="121">
        <v>0.01734953703703704</v>
      </c>
      <c r="V14" s="29">
        <v>1.0</v>
      </c>
      <c r="W14" s="111" t="s">
        <v>367</v>
      </c>
      <c r="X14" s="112">
        <v>0.04755787037037037</v>
      </c>
      <c r="Y14" s="29">
        <v>3.0</v>
      </c>
      <c r="Z14" s="111" t="s">
        <v>367</v>
      </c>
      <c r="AA14" s="112">
        <v>0.059375</v>
      </c>
      <c r="AB14" s="29">
        <v>1.0</v>
      </c>
      <c r="AC14" s="111" t="s">
        <v>367</v>
      </c>
      <c r="AD14" s="112">
        <v>0.08223379629629629</v>
      </c>
      <c r="AE14" s="29">
        <v>1.0</v>
      </c>
      <c r="AF14" s="113">
        <f t="shared" si="10"/>
        <v>1</v>
      </c>
      <c r="AG14" s="111" t="s">
        <v>368</v>
      </c>
      <c r="AH14" s="113"/>
      <c r="AI14" s="113"/>
      <c r="AJ14" s="111" t="s">
        <v>368</v>
      </c>
      <c r="AK14" s="113"/>
      <c r="AL14" s="113"/>
      <c r="AM14" s="111" t="s">
        <v>368</v>
      </c>
      <c r="AN14" s="113"/>
      <c r="AO14" s="113"/>
      <c r="AP14" s="111" t="s">
        <v>368</v>
      </c>
      <c r="AQ14" s="113"/>
      <c r="AR14" s="113"/>
      <c r="AS14" s="111" t="s">
        <v>368</v>
      </c>
      <c r="AT14" s="113"/>
      <c r="AU14" s="113"/>
      <c r="AV14" s="111" t="s">
        <v>368</v>
      </c>
      <c r="AW14" s="113"/>
      <c r="AX14" s="113"/>
      <c r="AY14" s="113">
        <f t="shared" si="8"/>
        <v>0</v>
      </c>
    </row>
    <row r="15">
      <c r="A15" s="21" t="s">
        <v>88</v>
      </c>
      <c r="B15" s="109">
        <f t="shared" si="1"/>
        <v>0.5</v>
      </c>
      <c r="C15" s="22">
        <f t="shared" si="2"/>
        <v>8</v>
      </c>
      <c r="D15" s="110">
        <f t="shared" si="11"/>
        <v>7</v>
      </c>
      <c r="E15" s="110">
        <f t="shared" si="12"/>
        <v>0</v>
      </c>
      <c r="F15" s="110">
        <f t="shared" si="5"/>
        <v>7</v>
      </c>
      <c r="G15" s="111" t="s">
        <v>367</v>
      </c>
      <c r="H15" s="117"/>
      <c r="I15" s="29">
        <v>3.0</v>
      </c>
      <c r="J15" s="111" t="s">
        <v>367</v>
      </c>
      <c r="L15" s="29">
        <v>3.0</v>
      </c>
      <c r="M15" s="117"/>
      <c r="P15" s="117"/>
      <c r="S15" s="113">
        <f t="shared" si="9"/>
        <v>0.5</v>
      </c>
      <c r="T15" s="111" t="s">
        <v>367</v>
      </c>
      <c r="V15" s="29">
        <v>3.0</v>
      </c>
      <c r="W15" s="111" t="s">
        <v>367</v>
      </c>
      <c r="Y15" s="29">
        <v>2.0</v>
      </c>
      <c r="Z15" s="111" t="s">
        <v>367</v>
      </c>
      <c r="AB15" s="29">
        <v>2.0</v>
      </c>
      <c r="AC15" s="111" t="s">
        <v>367</v>
      </c>
      <c r="AE15" s="29">
        <v>1.0</v>
      </c>
      <c r="AF15" s="113">
        <f t="shared" si="10"/>
        <v>1</v>
      </c>
      <c r="AG15" s="111" t="s">
        <v>368</v>
      </c>
      <c r="AH15" s="113"/>
      <c r="AI15" s="113"/>
      <c r="AJ15" s="111" t="s">
        <v>367</v>
      </c>
      <c r="AK15" s="113"/>
      <c r="AL15" s="113"/>
      <c r="AM15" s="111" t="s">
        <v>368</v>
      </c>
      <c r="AN15" s="113"/>
      <c r="AO15" s="113"/>
      <c r="AP15" s="111" t="s">
        <v>368</v>
      </c>
      <c r="AQ15" s="113"/>
      <c r="AR15" s="113"/>
      <c r="AS15" s="111" t="s">
        <v>368</v>
      </c>
      <c r="AT15" s="113"/>
      <c r="AU15" s="113"/>
      <c r="AV15" s="111" t="s">
        <v>368</v>
      </c>
      <c r="AW15" s="113"/>
      <c r="AX15" s="113"/>
      <c r="AY15" s="113">
        <f t="shared" si="8"/>
        <v>0.1666666667</v>
      </c>
    </row>
    <row r="16">
      <c r="A16" s="21" t="s">
        <v>89</v>
      </c>
      <c r="B16" s="109">
        <f t="shared" si="1"/>
        <v>0.5714285714</v>
      </c>
      <c r="C16" s="22">
        <f t="shared" si="2"/>
        <v>4</v>
      </c>
      <c r="D16" s="110">
        <f t="shared" si="11"/>
        <v>8</v>
      </c>
      <c r="E16" s="110">
        <f t="shared" si="12"/>
        <v>2</v>
      </c>
      <c r="F16" s="110">
        <f t="shared" si="5"/>
        <v>10</v>
      </c>
      <c r="G16" s="111" t="s">
        <v>367</v>
      </c>
      <c r="H16" s="115">
        <v>0.044444444444444446</v>
      </c>
      <c r="I16" s="29">
        <v>4.0</v>
      </c>
      <c r="J16" s="111" t="s">
        <v>367</v>
      </c>
      <c r="K16" s="112">
        <v>0.015277777777777777</v>
      </c>
      <c r="M16" s="111" t="s">
        <v>366</v>
      </c>
      <c r="N16" s="112">
        <v>0.07083333333333333</v>
      </c>
      <c r="O16" s="29">
        <v>5.0</v>
      </c>
      <c r="P16" s="111" t="s">
        <v>368</v>
      </c>
      <c r="S16" s="113">
        <f t="shared" si="9"/>
        <v>0.5</v>
      </c>
      <c r="T16" s="111" t="s">
        <v>367</v>
      </c>
      <c r="U16" s="112">
        <v>0.020833333333333332</v>
      </c>
      <c r="V16" s="29">
        <v>5.0</v>
      </c>
      <c r="W16" s="111" t="s">
        <v>367</v>
      </c>
      <c r="X16" s="112">
        <v>0.04097222222222222</v>
      </c>
      <c r="Y16" s="29">
        <v>4.0</v>
      </c>
      <c r="Z16" s="111" t="s">
        <v>367</v>
      </c>
      <c r="AA16" s="112">
        <v>0.021527777777777778</v>
      </c>
      <c r="AB16" s="29">
        <v>1.0</v>
      </c>
      <c r="AC16" s="111" t="s">
        <v>367</v>
      </c>
      <c r="AD16" s="112">
        <v>0.013888888888888888</v>
      </c>
      <c r="AE16" s="29">
        <v>1.0</v>
      </c>
      <c r="AF16" s="113">
        <f t="shared" si="10"/>
        <v>1</v>
      </c>
      <c r="AG16" s="111" t="s">
        <v>367</v>
      </c>
      <c r="AH16" s="118">
        <v>0.03125</v>
      </c>
      <c r="AI16" s="116">
        <v>6.0</v>
      </c>
      <c r="AJ16" s="111" t="s">
        <v>367</v>
      </c>
      <c r="AK16" s="118">
        <v>0.034722222222222224</v>
      </c>
      <c r="AL16" s="116">
        <v>1.0</v>
      </c>
      <c r="AM16" s="111" t="s">
        <v>366</v>
      </c>
      <c r="AN16" s="118">
        <v>0.125</v>
      </c>
      <c r="AO16" s="116">
        <v>4.0</v>
      </c>
      <c r="AP16" s="111" t="s">
        <v>368</v>
      </c>
      <c r="AQ16" s="113"/>
      <c r="AR16" s="113"/>
      <c r="AS16" s="111" t="s">
        <v>368</v>
      </c>
      <c r="AT16" s="113"/>
      <c r="AU16" s="113"/>
      <c r="AV16" s="111" t="s">
        <v>368</v>
      </c>
      <c r="AW16" s="113"/>
      <c r="AX16" s="113"/>
      <c r="AY16" s="113">
        <f t="shared" si="8"/>
        <v>0.3333333333</v>
      </c>
    </row>
    <row r="17">
      <c r="A17" s="21" t="s">
        <v>90</v>
      </c>
      <c r="B17" s="109">
        <f t="shared" si="1"/>
        <v>0</v>
      </c>
      <c r="C17" s="22">
        <f t="shared" si="2"/>
        <v>24</v>
      </c>
      <c r="D17" s="110">
        <f t="shared" si="11"/>
        <v>0</v>
      </c>
      <c r="E17" s="110">
        <f t="shared" si="12"/>
        <v>0</v>
      </c>
      <c r="F17" s="110">
        <f t="shared" si="5"/>
        <v>0</v>
      </c>
      <c r="G17" s="117"/>
      <c r="H17" s="117"/>
      <c r="J17" s="117"/>
      <c r="M17" s="117"/>
      <c r="P17" s="117"/>
      <c r="S17" s="113">
        <f t="shared" si="9"/>
        <v>0</v>
      </c>
      <c r="T17" s="117"/>
      <c r="W17" s="117"/>
      <c r="Z17" s="117"/>
      <c r="AC17" s="117"/>
      <c r="AF17" s="113">
        <f t="shared" si="10"/>
        <v>0</v>
      </c>
      <c r="AG17" s="111" t="s">
        <v>368</v>
      </c>
      <c r="AH17" s="113"/>
      <c r="AI17" s="113"/>
      <c r="AJ17" s="111" t="s">
        <v>368</v>
      </c>
      <c r="AK17" s="113"/>
      <c r="AL17" s="113"/>
      <c r="AM17" s="111" t="s">
        <v>368</v>
      </c>
      <c r="AN17" s="113"/>
      <c r="AO17" s="113"/>
      <c r="AP17" s="111" t="s">
        <v>368</v>
      </c>
      <c r="AQ17" s="113"/>
      <c r="AR17" s="113"/>
      <c r="AS17" s="111" t="s">
        <v>368</v>
      </c>
      <c r="AT17" s="113"/>
      <c r="AU17" s="113"/>
      <c r="AV17" s="111" t="s">
        <v>368</v>
      </c>
      <c r="AW17" s="113"/>
      <c r="AX17" s="113"/>
      <c r="AY17" s="113">
        <f t="shared" si="8"/>
        <v>0</v>
      </c>
    </row>
    <row r="18">
      <c r="A18" s="21" t="s">
        <v>369</v>
      </c>
      <c r="B18" s="109">
        <f t="shared" si="1"/>
        <v>0.2857142857</v>
      </c>
      <c r="C18" s="22">
        <f t="shared" si="2"/>
        <v>15</v>
      </c>
      <c r="D18" s="110">
        <f t="shared" si="11"/>
        <v>4</v>
      </c>
      <c r="E18" s="110">
        <f t="shared" si="12"/>
        <v>1</v>
      </c>
      <c r="F18" s="110">
        <f t="shared" si="5"/>
        <v>5</v>
      </c>
      <c r="G18" s="111" t="s">
        <v>367</v>
      </c>
      <c r="H18" s="114">
        <v>0.017361111111111112</v>
      </c>
      <c r="I18" s="29">
        <v>1.0</v>
      </c>
      <c r="J18" s="111" t="s">
        <v>367</v>
      </c>
      <c r="K18" s="114">
        <v>0.043055555555555555</v>
      </c>
      <c r="L18" s="29">
        <v>1.0</v>
      </c>
      <c r="M18" s="111" t="s">
        <v>368</v>
      </c>
      <c r="O18" s="29">
        <v>1.0</v>
      </c>
      <c r="P18" s="111" t="s">
        <v>368</v>
      </c>
      <c r="S18" s="113">
        <f t="shared" si="9"/>
        <v>0.5</v>
      </c>
      <c r="T18" s="111" t="s">
        <v>367</v>
      </c>
      <c r="U18" s="114">
        <v>0.024305555555555556</v>
      </c>
      <c r="W18" s="111" t="s">
        <v>367</v>
      </c>
      <c r="X18" s="114">
        <v>0.07430555555555556</v>
      </c>
      <c r="Z18" s="111" t="s">
        <v>368</v>
      </c>
      <c r="AC18" s="111" t="s">
        <v>366</v>
      </c>
      <c r="AF18" s="113">
        <f t="shared" si="10"/>
        <v>0.5</v>
      </c>
      <c r="AG18" s="111" t="s">
        <v>368</v>
      </c>
      <c r="AH18" s="113"/>
      <c r="AI18" s="113"/>
      <c r="AJ18" s="111" t="s">
        <v>368</v>
      </c>
      <c r="AK18" s="113"/>
      <c r="AL18" s="113"/>
      <c r="AM18" s="111" t="s">
        <v>368</v>
      </c>
      <c r="AN18" s="113"/>
      <c r="AO18" s="113"/>
      <c r="AP18" s="111" t="s">
        <v>368</v>
      </c>
      <c r="AQ18" s="113"/>
      <c r="AR18" s="113"/>
      <c r="AS18" s="111" t="s">
        <v>368</v>
      </c>
      <c r="AT18" s="113"/>
      <c r="AU18" s="113"/>
      <c r="AV18" s="111" t="s">
        <v>368</v>
      </c>
      <c r="AW18" s="113"/>
      <c r="AX18" s="113"/>
      <c r="AY18" s="113">
        <f t="shared" si="8"/>
        <v>0</v>
      </c>
    </row>
    <row r="19">
      <c r="A19" s="21" t="s">
        <v>92</v>
      </c>
      <c r="B19" s="109">
        <f t="shared" si="1"/>
        <v>0.5714285714</v>
      </c>
      <c r="C19" s="22">
        <f t="shared" si="2"/>
        <v>4</v>
      </c>
      <c r="D19" s="110">
        <f t="shared" si="11"/>
        <v>8</v>
      </c>
      <c r="E19" s="110">
        <f t="shared" si="12"/>
        <v>0</v>
      </c>
      <c r="F19" s="110">
        <f t="shared" si="5"/>
        <v>8</v>
      </c>
      <c r="G19" s="111" t="s">
        <v>367</v>
      </c>
      <c r="H19" s="117"/>
      <c r="J19" s="111" t="s">
        <v>367</v>
      </c>
      <c r="M19" s="111" t="s">
        <v>368</v>
      </c>
      <c r="P19" s="111" t="s">
        <v>368</v>
      </c>
      <c r="S19" s="113">
        <f t="shared" si="9"/>
        <v>0.5</v>
      </c>
      <c r="T19" s="111" t="s">
        <v>367</v>
      </c>
      <c r="W19" s="111" t="s">
        <v>367</v>
      </c>
      <c r="Y19" s="29">
        <v>1.0</v>
      </c>
      <c r="Z19" s="111" t="s">
        <v>367</v>
      </c>
      <c r="AB19" s="29">
        <v>2.0</v>
      </c>
      <c r="AC19" s="111" t="s">
        <v>367</v>
      </c>
      <c r="AE19" s="29">
        <v>1.0</v>
      </c>
      <c r="AF19" s="113">
        <f t="shared" si="10"/>
        <v>1</v>
      </c>
      <c r="AG19" s="111" t="s">
        <v>367</v>
      </c>
      <c r="AH19" s="113"/>
      <c r="AI19" s="113"/>
      <c r="AJ19" s="111" t="s">
        <v>367</v>
      </c>
      <c r="AK19" s="113"/>
      <c r="AL19" s="113"/>
      <c r="AM19" s="111" t="s">
        <v>368</v>
      </c>
      <c r="AN19" s="113"/>
      <c r="AO19" s="113"/>
      <c r="AP19" s="111" t="s">
        <v>368</v>
      </c>
      <c r="AQ19" s="113"/>
      <c r="AR19" s="113"/>
      <c r="AS19" s="111" t="s">
        <v>368</v>
      </c>
      <c r="AT19" s="113"/>
      <c r="AU19" s="113"/>
      <c r="AV19" s="111" t="s">
        <v>368</v>
      </c>
      <c r="AW19" s="113"/>
      <c r="AX19" s="113"/>
      <c r="AY19" s="113">
        <f t="shared" si="8"/>
        <v>0.3333333333</v>
      </c>
    </row>
    <row r="20">
      <c r="A20" s="21" t="s">
        <v>230</v>
      </c>
      <c r="B20" s="109">
        <f t="shared" si="1"/>
        <v>0.4285714286</v>
      </c>
      <c r="C20" s="22">
        <f t="shared" si="2"/>
        <v>10</v>
      </c>
      <c r="D20" s="110">
        <f t="shared" si="11"/>
        <v>6</v>
      </c>
      <c r="E20" s="110">
        <f t="shared" si="12"/>
        <v>0</v>
      </c>
      <c r="F20" s="110">
        <f t="shared" si="5"/>
        <v>6</v>
      </c>
      <c r="G20" s="111" t="s">
        <v>367</v>
      </c>
      <c r="H20" s="115">
        <v>0.034027777777777775</v>
      </c>
      <c r="I20" s="29">
        <v>1.0</v>
      </c>
      <c r="J20" s="111" t="s">
        <v>367</v>
      </c>
      <c r="K20" s="112">
        <v>0.016666666666666666</v>
      </c>
      <c r="L20" s="29">
        <v>1.0</v>
      </c>
      <c r="M20" s="111" t="s">
        <v>368</v>
      </c>
      <c r="P20" s="111" t="s">
        <v>368</v>
      </c>
      <c r="S20" s="113">
        <f t="shared" si="9"/>
        <v>0.5</v>
      </c>
      <c r="T20" s="111" t="s">
        <v>367</v>
      </c>
      <c r="U20" s="112">
        <v>0.009722222222222222</v>
      </c>
      <c r="V20" s="29">
        <v>1.0</v>
      </c>
      <c r="W20" s="111" t="s">
        <v>367</v>
      </c>
      <c r="X20" s="112">
        <v>0.050694444444444445</v>
      </c>
      <c r="Y20" s="29">
        <v>2.0</v>
      </c>
      <c r="Z20" s="111" t="s">
        <v>367</v>
      </c>
      <c r="AA20" s="112">
        <v>0.013888888888888888</v>
      </c>
      <c r="AB20" s="29">
        <v>1.0</v>
      </c>
      <c r="AC20" s="111" t="s">
        <v>367</v>
      </c>
      <c r="AD20" s="112">
        <v>0.02847222222222222</v>
      </c>
      <c r="AE20" s="29">
        <v>3.0</v>
      </c>
      <c r="AF20" s="113">
        <f t="shared" si="10"/>
        <v>1</v>
      </c>
      <c r="AG20" s="111" t="s">
        <v>368</v>
      </c>
      <c r="AH20" s="113"/>
      <c r="AI20" s="113"/>
      <c r="AJ20" s="111" t="s">
        <v>368</v>
      </c>
      <c r="AK20" s="113"/>
      <c r="AL20" s="113"/>
      <c r="AM20" s="111" t="s">
        <v>368</v>
      </c>
      <c r="AN20" s="113"/>
      <c r="AO20" s="113"/>
      <c r="AP20" s="111" t="s">
        <v>368</v>
      </c>
      <c r="AQ20" s="113"/>
      <c r="AR20" s="113"/>
      <c r="AS20" s="111" t="s">
        <v>368</v>
      </c>
      <c r="AT20" s="113"/>
      <c r="AU20" s="113"/>
      <c r="AV20" s="111" t="s">
        <v>368</v>
      </c>
      <c r="AW20" s="113"/>
      <c r="AX20" s="113"/>
      <c r="AY20" s="113">
        <f t="shared" si="8"/>
        <v>0</v>
      </c>
    </row>
    <row r="21">
      <c r="A21" s="21" t="s">
        <v>370</v>
      </c>
      <c r="B21" s="109">
        <f t="shared" si="1"/>
        <v>0.7142857143</v>
      </c>
      <c r="C21" s="22">
        <f t="shared" si="2"/>
        <v>2</v>
      </c>
      <c r="D21" s="110">
        <f t="shared" si="11"/>
        <v>10</v>
      </c>
      <c r="E21" s="110">
        <f t="shared" si="12"/>
        <v>2</v>
      </c>
      <c r="F21" s="110">
        <f t="shared" si="5"/>
        <v>12</v>
      </c>
      <c r="G21" s="111" t="s">
        <v>367</v>
      </c>
      <c r="H21" s="117"/>
      <c r="J21" s="111" t="s">
        <v>367</v>
      </c>
      <c r="M21" s="111" t="s">
        <v>366</v>
      </c>
      <c r="P21" s="111" t="s">
        <v>367</v>
      </c>
      <c r="S21" s="113">
        <f t="shared" si="9"/>
        <v>0.75</v>
      </c>
      <c r="T21" s="111" t="s">
        <v>367</v>
      </c>
      <c r="W21" s="111" t="s">
        <v>367</v>
      </c>
      <c r="Z21" s="111" t="s">
        <v>367</v>
      </c>
      <c r="AC21" s="111" t="s">
        <v>367</v>
      </c>
      <c r="AF21" s="113">
        <f t="shared" si="10"/>
        <v>1</v>
      </c>
      <c r="AG21" s="111" t="s">
        <v>367</v>
      </c>
      <c r="AH21" s="113"/>
      <c r="AI21" s="113"/>
      <c r="AJ21" s="111" t="s">
        <v>368</v>
      </c>
      <c r="AK21" s="113"/>
      <c r="AL21" s="113"/>
      <c r="AM21" s="111" t="s">
        <v>367</v>
      </c>
      <c r="AN21" s="113"/>
      <c r="AO21" s="113"/>
      <c r="AP21" s="111" t="s">
        <v>367</v>
      </c>
      <c r="AQ21" s="113"/>
      <c r="AR21" s="113"/>
      <c r="AS21" s="111" t="s">
        <v>366</v>
      </c>
      <c r="AT21" s="113"/>
      <c r="AU21" s="113"/>
      <c r="AV21" s="111" t="s">
        <v>368</v>
      </c>
      <c r="AW21" s="113"/>
      <c r="AX21" s="113"/>
      <c r="AY21" s="113">
        <f t="shared" si="8"/>
        <v>0.5</v>
      </c>
    </row>
    <row r="22">
      <c r="A22" s="21" t="s">
        <v>84</v>
      </c>
      <c r="B22" s="109">
        <f t="shared" si="1"/>
        <v>0</v>
      </c>
      <c r="C22" s="22">
        <f t="shared" si="2"/>
        <v>24</v>
      </c>
      <c r="D22" s="110">
        <f t="shared" si="11"/>
        <v>0</v>
      </c>
      <c r="E22" s="110">
        <f t="shared" si="12"/>
        <v>0</v>
      </c>
      <c r="F22" s="110">
        <f t="shared" si="5"/>
        <v>0</v>
      </c>
      <c r="G22" s="117"/>
      <c r="H22" s="117"/>
      <c r="J22" s="117"/>
      <c r="M22" s="117"/>
      <c r="P22" s="117"/>
      <c r="S22" s="113">
        <f t="shared" si="9"/>
        <v>0</v>
      </c>
      <c r="T22" s="117"/>
      <c r="W22" s="117"/>
      <c r="Z22" s="117"/>
      <c r="AC22" s="117"/>
      <c r="AF22" s="113">
        <f t="shared" si="10"/>
        <v>0</v>
      </c>
      <c r="AG22" s="111" t="s">
        <v>368</v>
      </c>
      <c r="AH22" s="113"/>
      <c r="AI22" s="113"/>
      <c r="AJ22" s="111" t="s">
        <v>368</v>
      </c>
      <c r="AK22" s="113"/>
      <c r="AL22" s="113"/>
      <c r="AM22" s="111" t="s">
        <v>368</v>
      </c>
      <c r="AN22" s="113"/>
      <c r="AO22" s="113"/>
      <c r="AP22" s="111" t="s">
        <v>368</v>
      </c>
      <c r="AQ22" s="113"/>
      <c r="AR22" s="113"/>
      <c r="AS22" s="111" t="s">
        <v>368</v>
      </c>
      <c r="AT22" s="113"/>
      <c r="AU22" s="113"/>
      <c r="AV22" s="111" t="s">
        <v>368</v>
      </c>
      <c r="AW22" s="113"/>
      <c r="AX22" s="113"/>
      <c r="AY22" s="113">
        <f t="shared" si="8"/>
        <v>0</v>
      </c>
    </row>
    <row r="23">
      <c r="A23" s="21" t="s">
        <v>94</v>
      </c>
      <c r="B23" s="109">
        <f t="shared" si="1"/>
        <v>0</v>
      </c>
      <c r="C23" s="22">
        <f t="shared" si="2"/>
        <v>24</v>
      </c>
      <c r="D23" s="110">
        <f t="shared" si="11"/>
        <v>0</v>
      </c>
      <c r="E23" s="110">
        <f t="shared" si="12"/>
        <v>0</v>
      </c>
      <c r="F23" s="110">
        <f t="shared" si="5"/>
        <v>0</v>
      </c>
      <c r="G23" s="117"/>
      <c r="H23" s="117"/>
      <c r="J23" s="117"/>
      <c r="M23" s="117"/>
      <c r="P23" s="117"/>
      <c r="S23" s="113">
        <f t="shared" si="9"/>
        <v>0</v>
      </c>
      <c r="T23" s="117"/>
      <c r="W23" s="117"/>
      <c r="Z23" s="117"/>
      <c r="AC23" s="117"/>
      <c r="AF23" s="113">
        <f t="shared" si="10"/>
        <v>0</v>
      </c>
      <c r="AG23" s="111" t="s">
        <v>368</v>
      </c>
      <c r="AH23" s="113"/>
      <c r="AI23" s="113"/>
      <c r="AJ23" s="111" t="s">
        <v>368</v>
      </c>
      <c r="AK23" s="113"/>
      <c r="AL23" s="113"/>
      <c r="AM23" s="111" t="s">
        <v>368</v>
      </c>
      <c r="AN23" s="113"/>
      <c r="AO23" s="113"/>
      <c r="AP23" s="111" t="s">
        <v>368</v>
      </c>
      <c r="AQ23" s="113"/>
      <c r="AR23" s="113"/>
      <c r="AS23" s="111" t="s">
        <v>368</v>
      </c>
      <c r="AT23" s="113"/>
      <c r="AU23" s="113"/>
      <c r="AV23" s="111" t="s">
        <v>368</v>
      </c>
      <c r="AW23" s="113"/>
      <c r="AX23" s="113"/>
      <c r="AY23" s="113">
        <f t="shared" si="8"/>
        <v>0</v>
      </c>
    </row>
    <row r="24">
      <c r="A24" s="21" t="s">
        <v>100</v>
      </c>
      <c r="B24" s="109">
        <f t="shared" si="1"/>
        <v>0.2857142857</v>
      </c>
      <c r="C24" s="22">
        <f t="shared" si="2"/>
        <v>15</v>
      </c>
      <c r="D24" s="110">
        <f t="shared" si="11"/>
        <v>4</v>
      </c>
      <c r="E24" s="110">
        <f t="shared" si="12"/>
        <v>0</v>
      </c>
      <c r="F24" s="110">
        <f t="shared" si="5"/>
        <v>4</v>
      </c>
      <c r="G24" s="111" t="s">
        <v>367</v>
      </c>
      <c r="H24" s="115">
        <v>0.04097222222222222</v>
      </c>
      <c r="I24" s="29">
        <v>2.0</v>
      </c>
      <c r="J24" s="111" t="s">
        <v>367</v>
      </c>
      <c r="K24" s="112">
        <v>0.027777777777777776</v>
      </c>
      <c r="L24" s="29">
        <v>1.0</v>
      </c>
      <c r="M24" s="111" t="s">
        <v>368</v>
      </c>
      <c r="O24" s="29">
        <v>3.0</v>
      </c>
      <c r="P24" s="111" t="s">
        <v>368</v>
      </c>
      <c r="S24" s="113">
        <f t="shared" si="9"/>
        <v>0.5</v>
      </c>
      <c r="T24" s="111" t="s">
        <v>368</v>
      </c>
      <c r="W24" s="111" t="s">
        <v>368</v>
      </c>
      <c r="Z24" s="111" t="s">
        <v>367</v>
      </c>
      <c r="AA24" s="112">
        <v>0.024305555555555556</v>
      </c>
      <c r="AB24" s="29">
        <v>1.0</v>
      </c>
      <c r="AC24" s="111" t="s">
        <v>368</v>
      </c>
      <c r="AF24" s="113">
        <f t="shared" si="10"/>
        <v>0.25</v>
      </c>
      <c r="AG24" s="111" t="s">
        <v>368</v>
      </c>
      <c r="AH24" s="113"/>
      <c r="AI24" s="113"/>
      <c r="AJ24" s="111" t="s">
        <v>367</v>
      </c>
      <c r="AK24" s="123">
        <v>0.041666666666666664</v>
      </c>
      <c r="AL24" s="113"/>
      <c r="AM24" s="111" t="s">
        <v>368</v>
      </c>
      <c r="AN24" s="113"/>
      <c r="AO24" s="113"/>
      <c r="AP24" s="111" t="s">
        <v>368</v>
      </c>
      <c r="AQ24" s="113"/>
      <c r="AR24" s="113"/>
      <c r="AS24" s="111" t="s">
        <v>368</v>
      </c>
      <c r="AT24" s="113"/>
      <c r="AU24" s="113"/>
      <c r="AV24" s="111" t="s">
        <v>368</v>
      </c>
      <c r="AW24" s="113"/>
      <c r="AX24" s="113"/>
      <c r="AY24" s="113">
        <f t="shared" si="8"/>
        <v>0.1666666667</v>
      </c>
    </row>
    <row r="25">
      <c r="A25" s="21"/>
      <c r="B25" s="109">
        <f t="shared" si="1"/>
        <v>0</v>
      </c>
      <c r="C25" s="22">
        <f t="shared" si="2"/>
        <v>24</v>
      </c>
      <c r="D25" s="110">
        <f t="shared" si="11"/>
        <v>0</v>
      </c>
      <c r="E25" s="110">
        <f t="shared" si="12"/>
        <v>0</v>
      </c>
      <c r="F25" s="110">
        <f t="shared" si="5"/>
        <v>0</v>
      </c>
      <c r="G25" s="117"/>
      <c r="H25" s="117"/>
      <c r="J25" s="117"/>
      <c r="M25" s="117"/>
      <c r="P25" s="117"/>
      <c r="S25" s="113">
        <f t="shared" si="9"/>
        <v>0</v>
      </c>
      <c r="T25" s="117"/>
      <c r="W25" s="117"/>
      <c r="Z25" s="117"/>
      <c r="AC25" s="117"/>
      <c r="AF25" s="113">
        <f t="shared" si="10"/>
        <v>0</v>
      </c>
      <c r="AG25" s="111" t="s">
        <v>368</v>
      </c>
      <c r="AH25" s="113"/>
      <c r="AI25" s="113"/>
      <c r="AJ25" s="111" t="s">
        <v>368</v>
      </c>
      <c r="AK25" s="113"/>
      <c r="AL25" s="113"/>
      <c r="AM25" s="111" t="s">
        <v>368</v>
      </c>
      <c r="AN25" s="113"/>
      <c r="AO25" s="113"/>
      <c r="AP25" s="111" t="s">
        <v>368</v>
      </c>
      <c r="AQ25" s="113"/>
      <c r="AR25" s="113"/>
      <c r="AS25" s="111" t="s">
        <v>368</v>
      </c>
      <c r="AT25" s="113"/>
      <c r="AU25" s="113"/>
      <c r="AV25" s="111" t="s">
        <v>368</v>
      </c>
      <c r="AW25" s="113"/>
      <c r="AX25" s="113"/>
      <c r="AY25" s="113">
        <f t="shared" si="8"/>
        <v>0</v>
      </c>
    </row>
    <row r="26">
      <c r="A26" s="21" t="s">
        <v>96</v>
      </c>
      <c r="B26" s="109">
        <f t="shared" si="1"/>
        <v>0.4285714286</v>
      </c>
      <c r="C26" s="22">
        <f t="shared" si="2"/>
        <v>10</v>
      </c>
      <c r="D26" s="110">
        <f t="shared" si="11"/>
        <v>6</v>
      </c>
      <c r="E26" s="110">
        <f t="shared" si="12"/>
        <v>1</v>
      </c>
      <c r="F26" s="110">
        <f t="shared" si="5"/>
        <v>7</v>
      </c>
      <c r="G26" s="111"/>
      <c r="H26" s="115"/>
      <c r="J26" s="111"/>
      <c r="K26" s="112"/>
      <c r="M26" s="117"/>
      <c r="P26" s="117"/>
      <c r="S26" s="113">
        <f t="shared" si="9"/>
        <v>0</v>
      </c>
      <c r="T26" s="111" t="s">
        <v>367</v>
      </c>
      <c r="U26" s="112">
        <v>0.027777777777777776</v>
      </c>
      <c r="V26" s="29">
        <v>3.0</v>
      </c>
      <c r="W26" s="111" t="s">
        <v>367</v>
      </c>
      <c r="X26" s="112">
        <v>0.025</v>
      </c>
      <c r="Y26" s="29">
        <v>1.0</v>
      </c>
      <c r="Z26" s="111" t="s">
        <v>367</v>
      </c>
      <c r="AA26" s="112">
        <v>0.010416666666666666</v>
      </c>
      <c r="AB26" s="29">
        <v>1.0</v>
      </c>
      <c r="AC26" s="117"/>
      <c r="AF26" s="113">
        <f t="shared" si="10"/>
        <v>0.75</v>
      </c>
      <c r="AG26" s="111" t="s">
        <v>367</v>
      </c>
      <c r="AH26" s="116">
        <v>45.0</v>
      </c>
      <c r="AI26" s="116">
        <v>1.0</v>
      </c>
      <c r="AJ26" s="111" t="s">
        <v>367</v>
      </c>
      <c r="AK26" s="116">
        <v>40.0</v>
      </c>
      <c r="AL26" s="116">
        <v>1.0</v>
      </c>
      <c r="AM26" s="111" t="s">
        <v>367</v>
      </c>
      <c r="AN26" s="116">
        <v>45.0</v>
      </c>
      <c r="AO26" s="116">
        <v>1.0</v>
      </c>
      <c r="AP26" s="111" t="s">
        <v>366</v>
      </c>
      <c r="AQ26" s="116">
        <v>50.0</v>
      </c>
      <c r="AR26" s="116">
        <v>4.0</v>
      </c>
      <c r="AS26" s="111" t="s">
        <v>368</v>
      </c>
      <c r="AT26" s="113"/>
      <c r="AU26" s="113"/>
      <c r="AV26" s="111" t="s">
        <v>368</v>
      </c>
      <c r="AW26" s="113"/>
      <c r="AX26" s="113"/>
      <c r="AY26" s="113">
        <f t="shared" si="8"/>
        <v>0.5</v>
      </c>
    </row>
    <row r="27">
      <c r="A27" s="124"/>
      <c r="B27" s="109">
        <f t="shared" si="1"/>
        <v>0</v>
      </c>
      <c r="C27" s="22">
        <f t="shared" si="2"/>
        <v>24</v>
      </c>
      <c r="D27" s="110">
        <f t="shared" si="11"/>
        <v>0</v>
      </c>
      <c r="E27" s="110">
        <f t="shared" si="12"/>
        <v>0</v>
      </c>
      <c r="F27" s="110">
        <f t="shared" si="5"/>
        <v>0</v>
      </c>
      <c r="G27" s="117"/>
      <c r="H27" s="117"/>
      <c r="J27" s="117"/>
      <c r="M27" s="117"/>
      <c r="P27" s="117"/>
      <c r="S27" s="113">
        <f t="shared" si="9"/>
        <v>0</v>
      </c>
      <c r="T27" s="117"/>
      <c r="W27" s="117"/>
      <c r="Z27" s="117"/>
      <c r="AC27" s="117"/>
      <c r="AF27" s="113">
        <f t="shared" si="10"/>
        <v>0</v>
      </c>
      <c r="AG27" s="111" t="s">
        <v>368</v>
      </c>
      <c r="AH27" s="113"/>
      <c r="AI27" s="113"/>
      <c r="AJ27" s="111" t="s">
        <v>368</v>
      </c>
      <c r="AK27" s="113"/>
      <c r="AL27" s="113"/>
      <c r="AM27" s="111" t="s">
        <v>368</v>
      </c>
      <c r="AN27" s="113"/>
      <c r="AO27" s="113"/>
      <c r="AP27" s="111" t="s">
        <v>368</v>
      </c>
      <c r="AQ27" s="113"/>
      <c r="AR27" s="113"/>
      <c r="AS27" s="111" t="s">
        <v>368</v>
      </c>
      <c r="AT27" s="113"/>
      <c r="AU27" s="113"/>
      <c r="AV27" s="111" t="s">
        <v>368</v>
      </c>
      <c r="AW27" s="113"/>
      <c r="AX27" s="113"/>
      <c r="AY27" s="113">
        <f t="shared" si="8"/>
        <v>0</v>
      </c>
    </row>
    <row r="28">
      <c r="A28" s="21" t="s">
        <v>98</v>
      </c>
      <c r="B28" s="109">
        <f t="shared" si="1"/>
        <v>0</v>
      </c>
      <c r="C28" s="22">
        <f t="shared" si="2"/>
        <v>24</v>
      </c>
      <c r="D28" s="110">
        <f t="shared" si="11"/>
        <v>0</v>
      </c>
      <c r="E28" s="110">
        <f t="shared" si="12"/>
        <v>0</v>
      </c>
      <c r="F28" s="110">
        <f t="shared" si="5"/>
        <v>0</v>
      </c>
      <c r="G28" s="117"/>
      <c r="H28" s="117"/>
      <c r="J28" s="117"/>
      <c r="M28" s="117"/>
      <c r="P28" s="117"/>
      <c r="S28" s="113">
        <f t="shared" si="9"/>
        <v>0</v>
      </c>
      <c r="T28" s="117"/>
      <c r="W28" s="117"/>
      <c r="Z28" s="117"/>
      <c r="AC28" s="117"/>
      <c r="AF28" s="113">
        <f t="shared" si="10"/>
        <v>0</v>
      </c>
      <c r="AG28" s="111" t="s">
        <v>368</v>
      </c>
      <c r="AH28" s="113"/>
      <c r="AI28" s="113"/>
      <c r="AJ28" s="111" t="s">
        <v>368</v>
      </c>
      <c r="AK28" s="113"/>
      <c r="AL28" s="113"/>
      <c r="AM28" s="111" t="s">
        <v>368</v>
      </c>
      <c r="AN28" s="113"/>
      <c r="AO28" s="113"/>
      <c r="AP28" s="111" t="s">
        <v>368</v>
      </c>
      <c r="AQ28" s="113"/>
      <c r="AR28" s="113"/>
      <c r="AS28" s="111" t="s">
        <v>368</v>
      </c>
      <c r="AT28" s="113"/>
      <c r="AU28" s="113"/>
      <c r="AV28" s="111" t="s">
        <v>368</v>
      </c>
      <c r="AW28" s="113"/>
      <c r="AX28" s="113"/>
      <c r="AY28" s="113">
        <f t="shared" si="8"/>
        <v>0</v>
      </c>
    </row>
    <row r="29">
      <c r="A29" s="21" t="s">
        <v>99</v>
      </c>
      <c r="B29" s="109">
        <f t="shared" si="1"/>
        <v>0.2142857143</v>
      </c>
      <c r="C29" s="22">
        <f t="shared" si="2"/>
        <v>20</v>
      </c>
      <c r="D29" s="110">
        <f t="shared" si="11"/>
        <v>3</v>
      </c>
      <c r="E29" s="110">
        <f t="shared" si="12"/>
        <v>0</v>
      </c>
      <c r="F29" s="110">
        <f t="shared" si="5"/>
        <v>3</v>
      </c>
      <c r="G29" s="117"/>
      <c r="H29" s="117"/>
      <c r="J29" s="117"/>
      <c r="M29" s="117"/>
      <c r="P29" s="117"/>
      <c r="S29" s="113">
        <f t="shared" si="9"/>
        <v>0</v>
      </c>
      <c r="T29" s="117"/>
      <c r="W29" s="117"/>
      <c r="Z29" s="117"/>
      <c r="AC29" s="117"/>
      <c r="AF29" s="113">
        <f t="shared" si="10"/>
        <v>0</v>
      </c>
      <c r="AG29" s="111" t="s">
        <v>367</v>
      </c>
      <c r="AH29" s="116">
        <v>60.0</v>
      </c>
      <c r="AI29" s="116">
        <v>3.0</v>
      </c>
      <c r="AJ29" s="111" t="s">
        <v>367</v>
      </c>
      <c r="AK29" s="116">
        <v>30.0</v>
      </c>
      <c r="AL29" s="116">
        <v>1.0</v>
      </c>
      <c r="AM29" s="111" t="s">
        <v>367</v>
      </c>
      <c r="AN29" s="116">
        <v>30.0</v>
      </c>
      <c r="AO29" s="116">
        <v>1.0</v>
      </c>
      <c r="AP29" s="111" t="s">
        <v>368</v>
      </c>
      <c r="AQ29" s="113"/>
      <c r="AR29" s="113"/>
      <c r="AS29" s="111" t="s">
        <v>368</v>
      </c>
      <c r="AT29" s="113"/>
      <c r="AU29" s="113"/>
      <c r="AV29" s="111" t="s">
        <v>368</v>
      </c>
      <c r="AW29" s="113"/>
      <c r="AX29" s="113"/>
      <c r="AY29" s="113">
        <f t="shared" si="8"/>
        <v>0.5</v>
      </c>
    </row>
    <row r="30">
      <c r="A30" s="21" t="s">
        <v>93</v>
      </c>
      <c r="B30" s="109">
        <f t="shared" si="1"/>
        <v>0.2857142857</v>
      </c>
      <c r="C30" s="22">
        <f t="shared" si="2"/>
        <v>15</v>
      </c>
      <c r="D30" s="110">
        <f t="shared" si="11"/>
        <v>4</v>
      </c>
      <c r="E30" s="110">
        <f t="shared" si="12"/>
        <v>4</v>
      </c>
      <c r="F30" s="110">
        <f t="shared" si="5"/>
        <v>8</v>
      </c>
      <c r="G30" s="111" t="s">
        <v>367</v>
      </c>
      <c r="H30" s="120">
        <v>0.02638888888888889</v>
      </c>
      <c r="I30" s="29">
        <v>3.0</v>
      </c>
      <c r="J30" s="111" t="s">
        <v>367</v>
      </c>
      <c r="K30" s="114">
        <v>0.043055555555555555</v>
      </c>
      <c r="L30" s="29">
        <v>1.0</v>
      </c>
      <c r="M30" s="111" t="s">
        <v>368</v>
      </c>
      <c r="P30" s="111" t="s">
        <v>366</v>
      </c>
      <c r="Q30" s="29">
        <v>35.0</v>
      </c>
      <c r="R30" s="29">
        <v>4.0</v>
      </c>
      <c r="S30" s="113">
        <f t="shared" si="9"/>
        <v>0.5</v>
      </c>
      <c r="T30" s="111" t="s">
        <v>367</v>
      </c>
      <c r="U30" s="114">
        <v>0.03611111111111111</v>
      </c>
      <c r="V30" s="29">
        <v>1.0</v>
      </c>
      <c r="W30" s="111" t="s">
        <v>366</v>
      </c>
      <c r="X30" s="29">
        <v>30.0</v>
      </c>
      <c r="Y30" s="29">
        <v>3.0</v>
      </c>
      <c r="Z30" s="111" t="s">
        <v>366</v>
      </c>
      <c r="AA30" s="29">
        <v>15.0</v>
      </c>
      <c r="AB30" s="29">
        <v>2.0</v>
      </c>
      <c r="AC30" s="117"/>
      <c r="AF30" s="113">
        <f t="shared" si="10"/>
        <v>0.25</v>
      </c>
      <c r="AG30" s="111" t="s">
        <v>368</v>
      </c>
      <c r="AH30" s="113"/>
      <c r="AI30" s="113"/>
      <c r="AJ30" s="111" t="s">
        <v>367</v>
      </c>
      <c r="AK30" s="116">
        <v>60.0</v>
      </c>
      <c r="AL30" s="116">
        <v>1.0</v>
      </c>
      <c r="AM30" s="111" t="s">
        <v>366</v>
      </c>
      <c r="AN30" s="116">
        <v>40.0</v>
      </c>
      <c r="AO30" s="116">
        <v>2.0</v>
      </c>
      <c r="AP30" s="111" t="s">
        <v>368</v>
      </c>
      <c r="AQ30" s="113"/>
      <c r="AR30" s="113"/>
      <c r="AS30" s="111" t="s">
        <v>368</v>
      </c>
      <c r="AT30" s="113"/>
      <c r="AU30" s="113"/>
      <c r="AV30" s="111" t="s">
        <v>368</v>
      </c>
      <c r="AW30" s="113"/>
      <c r="AX30" s="113"/>
      <c r="AY30" s="113">
        <f t="shared" si="8"/>
        <v>0.1666666667</v>
      </c>
    </row>
    <row r="31">
      <c r="A31" s="21" t="s">
        <v>101</v>
      </c>
      <c r="B31" s="109">
        <f t="shared" si="1"/>
        <v>0</v>
      </c>
      <c r="C31" s="22">
        <f t="shared" si="2"/>
        <v>24</v>
      </c>
      <c r="D31" s="110">
        <f t="shared" si="11"/>
        <v>0</v>
      </c>
      <c r="E31" s="110">
        <f t="shared" si="12"/>
        <v>0</v>
      </c>
      <c r="F31" s="110">
        <f t="shared" si="5"/>
        <v>0</v>
      </c>
      <c r="G31" s="117"/>
      <c r="H31" s="117"/>
      <c r="J31" s="117"/>
      <c r="M31" s="117"/>
      <c r="P31" s="117"/>
      <c r="S31" s="113">
        <f t="shared" si="9"/>
        <v>0</v>
      </c>
      <c r="T31" s="117"/>
      <c r="W31" s="117"/>
      <c r="Z31" s="117"/>
      <c r="AC31" s="117"/>
      <c r="AF31" s="113">
        <f t="shared" si="10"/>
        <v>0</v>
      </c>
      <c r="AG31" s="111" t="s">
        <v>368</v>
      </c>
      <c r="AH31" s="113"/>
      <c r="AI31" s="113"/>
      <c r="AJ31" s="111" t="s">
        <v>368</v>
      </c>
      <c r="AK31" s="113"/>
      <c r="AL31" s="113"/>
      <c r="AM31" s="111" t="s">
        <v>368</v>
      </c>
      <c r="AN31" s="113"/>
      <c r="AO31" s="113"/>
      <c r="AP31" s="111" t="s">
        <v>368</v>
      </c>
      <c r="AQ31" s="113"/>
      <c r="AR31" s="113"/>
      <c r="AS31" s="111" t="s">
        <v>368</v>
      </c>
      <c r="AT31" s="113"/>
      <c r="AU31" s="113"/>
      <c r="AV31" s="111" t="s">
        <v>368</v>
      </c>
      <c r="AW31" s="113"/>
      <c r="AX31" s="113"/>
      <c r="AY31" s="113">
        <f t="shared" si="8"/>
        <v>0</v>
      </c>
    </row>
    <row r="32">
      <c r="A32" s="21" t="s">
        <v>102</v>
      </c>
      <c r="B32" s="109">
        <f t="shared" si="1"/>
        <v>0.4285714286</v>
      </c>
      <c r="C32" s="22">
        <f t="shared" si="2"/>
        <v>10</v>
      </c>
      <c r="D32" s="110">
        <f t="shared" si="11"/>
        <v>6</v>
      </c>
      <c r="E32" s="110">
        <f t="shared" si="12"/>
        <v>2</v>
      </c>
      <c r="F32" s="110">
        <f t="shared" si="5"/>
        <v>8</v>
      </c>
      <c r="G32" s="111" t="s">
        <v>367</v>
      </c>
      <c r="H32" s="120">
        <v>0.01597222222222222</v>
      </c>
      <c r="I32" s="29">
        <v>1.0</v>
      </c>
      <c r="J32" s="111" t="s">
        <v>367</v>
      </c>
      <c r="K32" s="114">
        <v>0.03611111111111111</v>
      </c>
      <c r="L32" s="29">
        <v>1.0</v>
      </c>
      <c r="M32" s="111" t="s">
        <v>367</v>
      </c>
      <c r="N32" s="114">
        <v>0.06458333333333334</v>
      </c>
      <c r="O32" s="29">
        <v>2.0</v>
      </c>
      <c r="P32" s="111" t="s">
        <v>366</v>
      </c>
      <c r="Q32" s="114">
        <v>0.03263888888888889</v>
      </c>
      <c r="R32" s="29">
        <v>3.0</v>
      </c>
      <c r="S32" s="113">
        <f t="shared" si="9"/>
        <v>0.75</v>
      </c>
      <c r="T32" s="111" t="s">
        <v>367</v>
      </c>
      <c r="U32" s="114">
        <v>0.02361111111111111</v>
      </c>
      <c r="V32" s="29">
        <v>1.0</v>
      </c>
      <c r="W32" s="111" t="s">
        <v>367</v>
      </c>
      <c r="X32" s="114">
        <v>0.059722222222222225</v>
      </c>
      <c r="Y32" s="29">
        <v>2.0</v>
      </c>
      <c r="Z32" s="111" t="s">
        <v>367</v>
      </c>
      <c r="AA32" s="114">
        <v>0.09791666666666667</v>
      </c>
      <c r="AB32" s="29">
        <v>6.0</v>
      </c>
      <c r="AC32" s="111" t="s">
        <v>366</v>
      </c>
      <c r="AD32" s="114">
        <v>0.018055555555555554</v>
      </c>
      <c r="AE32" s="29">
        <v>1.0</v>
      </c>
      <c r="AF32" s="113">
        <f t="shared" si="10"/>
        <v>0.75</v>
      </c>
      <c r="AG32" s="111" t="s">
        <v>368</v>
      </c>
      <c r="AH32" s="113"/>
      <c r="AI32" s="113"/>
      <c r="AJ32" s="111" t="s">
        <v>368</v>
      </c>
      <c r="AK32" s="113"/>
      <c r="AL32" s="113"/>
      <c r="AM32" s="111" t="s">
        <v>368</v>
      </c>
      <c r="AN32" s="113"/>
      <c r="AO32" s="113"/>
      <c r="AP32" s="111" t="s">
        <v>368</v>
      </c>
      <c r="AQ32" s="113"/>
      <c r="AR32" s="113"/>
      <c r="AS32" s="111" t="s">
        <v>368</v>
      </c>
      <c r="AT32" s="113"/>
      <c r="AU32" s="113"/>
      <c r="AV32" s="111" t="s">
        <v>368</v>
      </c>
      <c r="AW32" s="113"/>
      <c r="AX32" s="113"/>
      <c r="AY32" s="113">
        <f t="shared" si="8"/>
        <v>0</v>
      </c>
    </row>
    <row r="33">
      <c r="A33" s="21" t="s">
        <v>103</v>
      </c>
      <c r="B33" s="109">
        <f t="shared" si="1"/>
        <v>0.2142857143</v>
      </c>
      <c r="C33" s="22">
        <f t="shared" si="2"/>
        <v>20</v>
      </c>
      <c r="D33" s="110">
        <f t="shared" si="11"/>
        <v>3</v>
      </c>
      <c r="E33" s="110">
        <f t="shared" si="12"/>
        <v>2</v>
      </c>
      <c r="F33" s="110">
        <f t="shared" si="5"/>
        <v>5</v>
      </c>
      <c r="G33" s="111" t="s">
        <v>367</v>
      </c>
      <c r="H33" s="115">
        <v>0.024305555555555556</v>
      </c>
      <c r="J33" s="111" t="s">
        <v>367</v>
      </c>
      <c r="K33" s="114">
        <v>0.027777777777777776</v>
      </c>
      <c r="M33" s="117"/>
      <c r="P33" s="117"/>
      <c r="S33" s="113">
        <f t="shared" si="9"/>
        <v>0.5</v>
      </c>
      <c r="T33" s="117"/>
      <c r="W33" s="117"/>
      <c r="Z33" s="117"/>
      <c r="AC33" s="117"/>
      <c r="AF33" s="113">
        <f t="shared" si="10"/>
        <v>0</v>
      </c>
      <c r="AG33" s="111" t="s">
        <v>367</v>
      </c>
      <c r="AH33" s="113"/>
      <c r="AI33" s="113"/>
      <c r="AJ33" s="111" t="s">
        <v>366</v>
      </c>
      <c r="AK33" s="113"/>
      <c r="AL33" s="113"/>
      <c r="AM33" s="111" t="s">
        <v>366</v>
      </c>
      <c r="AN33" s="113"/>
      <c r="AO33" s="113"/>
      <c r="AP33" s="111" t="s">
        <v>368</v>
      </c>
      <c r="AQ33" s="113"/>
      <c r="AR33" s="113"/>
      <c r="AS33" s="111" t="s">
        <v>368</v>
      </c>
      <c r="AT33" s="113"/>
      <c r="AU33" s="113"/>
      <c r="AV33" s="111" t="s">
        <v>368</v>
      </c>
      <c r="AW33" s="113"/>
      <c r="AX33" s="113"/>
      <c r="AY33" s="113">
        <f t="shared" si="8"/>
        <v>0.1666666667</v>
      </c>
    </row>
    <row r="34">
      <c r="A34" s="21" t="s">
        <v>106</v>
      </c>
      <c r="B34" s="109">
        <f t="shared" si="1"/>
        <v>0</v>
      </c>
      <c r="C34" s="22">
        <f t="shared" si="2"/>
        <v>24</v>
      </c>
      <c r="D34" s="110">
        <f t="shared" si="11"/>
        <v>0</v>
      </c>
      <c r="E34" s="110">
        <f t="shared" si="12"/>
        <v>0</v>
      </c>
      <c r="F34" s="110">
        <f t="shared" si="5"/>
        <v>0</v>
      </c>
      <c r="G34" s="117"/>
      <c r="H34" s="117"/>
      <c r="J34" s="117"/>
      <c r="M34" s="117"/>
      <c r="P34" s="117"/>
      <c r="S34" s="113">
        <f t="shared" si="9"/>
        <v>0</v>
      </c>
      <c r="T34" s="117"/>
      <c r="W34" s="117"/>
      <c r="Z34" s="117"/>
      <c r="AC34" s="117"/>
      <c r="AF34" s="113">
        <f t="shared" si="10"/>
        <v>0</v>
      </c>
      <c r="AG34" s="111" t="s">
        <v>368</v>
      </c>
      <c r="AH34" s="113"/>
      <c r="AI34" s="113"/>
      <c r="AJ34" s="111" t="s">
        <v>368</v>
      </c>
      <c r="AK34" s="113"/>
      <c r="AL34" s="113"/>
      <c r="AM34" s="111" t="s">
        <v>368</v>
      </c>
      <c r="AN34" s="113"/>
      <c r="AO34" s="113"/>
      <c r="AP34" s="111" t="s">
        <v>368</v>
      </c>
      <c r="AQ34" s="113"/>
      <c r="AR34" s="113"/>
      <c r="AS34" s="111" t="s">
        <v>368</v>
      </c>
      <c r="AT34" s="113"/>
      <c r="AU34" s="113"/>
      <c r="AV34" s="111" t="s">
        <v>368</v>
      </c>
      <c r="AW34" s="113"/>
      <c r="AX34" s="113"/>
      <c r="AY34" s="113">
        <f t="shared" si="8"/>
        <v>0</v>
      </c>
    </row>
    <row r="35">
      <c r="A35" s="21" t="s">
        <v>105</v>
      </c>
      <c r="B35" s="109">
        <f t="shared" si="1"/>
        <v>0.1428571429</v>
      </c>
      <c r="C35" s="22">
        <f t="shared" si="2"/>
        <v>22</v>
      </c>
      <c r="D35" s="110">
        <f t="shared" si="11"/>
        <v>2</v>
      </c>
      <c r="E35" s="110">
        <f t="shared" si="12"/>
        <v>2</v>
      </c>
      <c r="F35" s="110">
        <f t="shared" si="5"/>
        <v>4</v>
      </c>
      <c r="G35" s="111" t="s">
        <v>367</v>
      </c>
      <c r="H35" s="120">
        <v>0.020833333333333332</v>
      </c>
      <c r="I35" s="29">
        <v>6.0</v>
      </c>
      <c r="J35" s="111" t="s">
        <v>366</v>
      </c>
      <c r="K35" s="114">
        <v>0.02013888888888889</v>
      </c>
      <c r="L35" s="29">
        <v>2.0</v>
      </c>
      <c r="M35" s="111" t="s">
        <v>368</v>
      </c>
      <c r="P35" s="111" t="s">
        <v>368</v>
      </c>
      <c r="S35" s="113">
        <f t="shared" si="9"/>
        <v>0.25</v>
      </c>
      <c r="T35" s="117"/>
      <c r="W35" s="117"/>
      <c r="Z35" s="117"/>
      <c r="AC35" s="117"/>
      <c r="AF35" s="113">
        <f t="shared" si="10"/>
        <v>0</v>
      </c>
      <c r="AG35" s="111" t="s">
        <v>367</v>
      </c>
      <c r="AH35" s="118">
        <v>0.01875</v>
      </c>
      <c r="AI35" s="116">
        <v>1.0</v>
      </c>
      <c r="AJ35" s="111" t="s">
        <v>366</v>
      </c>
      <c r="AK35" s="118">
        <v>0.027777777777777776</v>
      </c>
      <c r="AL35" s="116">
        <v>2.0</v>
      </c>
      <c r="AM35" s="111" t="s">
        <v>368</v>
      </c>
      <c r="AN35" s="113"/>
      <c r="AO35" s="113"/>
      <c r="AP35" s="111" t="s">
        <v>368</v>
      </c>
      <c r="AQ35" s="113"/>
      <c r="AR35" s="113"/>
      <c r="AS35" s="111" t="s">
        <v>368</v>
      </c>
      <c r="AT35" s="113"/>
      <c r="AU35" s="113"/>
      <c r="AV35" s="111" t="s">
        <v>368</v>
      </c>
      <c r="AW35" s="113"/>
      <c r="AX35" s="113"/>
      <c r="AY35" s="113">
        <f t="shared" si="8"/>
        <v>0.1666666667</v>
      </c>
    </row>
    <row r="36">
      <c r="A36" s="124"/>
      <c r="B36" s="109">
        <f t="shared" si="1"/>
        <v>0</v>
      </c>
      <c r="C36" s="22">
        <f t="shared" si="2"/>
        <v>24</v>
      </c>
      <c r="D36" s="110">
        <f t="shared" si="11"/>
        <v>0</v>
      </c>
      <c r="E36" s="110">
        <f t="shared" si="12"/>
        <v>0</v>
      </c>
      <c r="F36" s="110">
        <f t="shared" si="5"/>
        <v>0</v>
      </c>
      <c r="G36" s="117"/>
      <c r="H36" s="117"/>
      <c r="J36" s="117"/>
      <c r="M36" s="117"/>
      <c r="P36" s="117"/>
      <c r="S36" s="113">
        <f t="shared" si="9"/>
        <v>0</v>
      </c>
      <c r="T36" s="117"/>
      <c r="W36" s="117"/>
      <c r="Z36" s="117"/>
      <c r="AC36" s="117"/>
      <c r="AF36" s="113">
        <f t="shared" si="10"/>
        <v>0</v>
      </c>
      <c r="AG36" s="111" t="s">
        <v>368</v>
      </c>
      <c r="AH36" s="113"/>
      <c r="AI36" s="113"/>
      <c r="AJ36" s="111" t="s">
        <v>368</v>
      </c>
      <c r="AK36" s="113"/>
      <c r="AL36" s="113"/>
      <c r="AM36" s="111" t="s">
        <v>368</v>
      </c>
      <c r="AN36" s="113"/>
      <c r="AO36" s="113"/>
      <c r="AP36" s="111" t="s">
        <v>368</v>
      </c>
      <c r="AQ36" s="113"/>
      <c r="AR36" s="113"/>
      <c r="AS36" s="111" t="s">
        <v>368</v>
      </c>
      <c r="AT36" s="113"/>
      <c r="AU36" s="113"/>
      <c r="AV36" s="111" t="s">
        <v>368</v>
      </c>
      <c r="AW36" s="113"/>
      <c r="AX36" s="113"/>
      <c r="AY36" s="113">
        <f t="shared" si="8"/>
        <v>0</v>
      </c>
    </row>
    <row r="37">
      <c r="A37" s="29" t="s">
        <v>371</v>
      </c>
      <c r="H37" s="117"/>
    </row>
    <row r="38">
      <c r="A38" s="29"/>
    </row>
    <row r="39">
      <c r="A39" s="29"/>
    </row>
  </sheetData>
  <mergeCells count="12">
    <mergeCell ref="AJ2:AL2"/>
    <mergeCell ref="AM2:AO2"/>
    <mergeCell ref="AP2:AR2"/>
    <mergeCell ref="AS2:AU2"/>
    <mergeCell ref="AV2:AX2"/>
    <mergeCell ref="G1:S1"/>
    <mergeCell ref="T1:AF1"/>
    <mergeCell ref="T2:V2"/>
    <mergeCell ref="W2:Y2"/>
    <mergeCell ref="Z2:AB2"/>
    <mergeCell ref="AC2:AE2"/>
    <mergeCell ref="AG2:AI2"/>
  </mergeCells>
  <dataValidations>
    <dataValidation type="list" allowBlank="1" sqref="G4:G36 J4:J36 M4:M36 P4:P36 T4:T36 W4:W36 Z4:Z36 AC4:AC36 AG4:AG36 AJ4:AJ36 AM4:AM36 AP4:AP36 AS4:AS36 AV4:AV36">
      <formula1>"In-contest,After,Not-solved"</formula1>
    </dataValidation>
  </dataValidations>
  <hyperlinks>
    <hyperlink r:id="rId1" ref="G3"/>
    <hyperlink r:id="rId2" ref="J3"/>
    <hyperlink r:id="rId3" ref="M3"/>
    <hyperlink r:id="rId4" ref="P3"/>
    <hyperlink r:id="rId5" ref="T3"/>
    <hyperlink r:id="rId6" ref="W3"/>
    <hyperlink r:id="rId7" ref="Z3"/>
    <hyperlink r:id="rId8" ref="AC3"/>
    <hyperlink r:id="rId9" ref="AG3"/>
    <hyperlink r:id="rId10" ref="AJ3"/>
    <hyperlink r:id="rId11" ref="AM3"/>
    <hyperlink r:id="rId12" ref="AP3"/>
    <hyperlink r:id="rId13" ref="AS3"/>
    <hyperlink r:id="rId14" ref="AV3"/>
  </hyperlinks>
  <drawing r:id="rId15"/>
</worksheet>
</file>