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wad\Downloads\"/>
    </mc:Choice>
  </mc:AlternateContent>
  <xr:revisionPtr revIDLastSave="0" documentId="13_ncr:1_{77571FA4-CE81-47B4-BB24-18EB1A9853E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ject Dashboard" sheetId="1" r:id="rId1"/>
  </sheets>
  <externalReferences>
    <externalReference r:id="rId2"/>
  </externalReferences>
  <definedNames>
    <definedName name="_xlnm.Print_Area" localSheetId="0">'Project Dashboard'!$B$2:$I$39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12" i="1"/>
  <c r="C38" i="1"/>
  <c r="C37" i="1"/>
  <c r="C36" i="1"/>
  <c r="C39" i="1" s="1"/>
  <c r="D36" i="1" s="1"/>
  <c r="C31" i="1"/>
  <c r="C30" i="1"/>
  <c r="C29" i="1"/>
  <c r="C32" i="1" s="1"/>
  <c r="D31" i="1" s="1"/>
  <c r="C28" i="1"/>
  <c r="C27" i="1"/>
  <c r="D30" i="1" l="1"/>
  <c r="D27" i="1"/>
  <c r="D28" i="1"/>
  <c r="D38" i="1"/>
  <c r="D37" i="1"/>
  <c r="D39" i="1" s="1"/>
  <c r="D29" i="1"/>
  <c r="D32" i="1" l="1"/>
</calcChain>
</file>

<file path=xl/sharedStrings.xml><?xml version="1.0" encoding="utf-8"?>
<sst xmlns="http://schemas.openxmlformats.org/spreadsheetml/2006/main" count="101" uniqueCount="61">
  <si>
    <t>TASK NAME</t>
  </si>
  <si>
    <t>STATUS</t>
  </si>
  <si>
    <t>ASSIGNED TO</t>
  </si>
  <si>
    <t>COMMENTS</t>
  </si>
  <si>
    <t>Complete</t>
  </si>
  <si>
    <t>In Progress</t>
  </si>
  <si>
    <t>On Hold</t>
  </si>
  <si>
    <t>Not Started</t>
  </si>
  <si>
    <t>PRIORITY</t>
  </si>
  <si>
    <t>High</t>
  </si>
  <si>
    <t>Medium</t>
  </si>
  <si>
    <t>Low</t>
  </si>
  <si>
    <t xml:space="preserve">Change Requests </t>
  </si>
  <si>
    <t>Actions</t>
  </si>
  <si>
    <t>Decisions</t>
  </si>
  <si>
    <t>Overdue</t>
  </si>
  <si>
    <t>PROJECT NAME</t>
  </si>
  <si>
    <t>% COMPLETE</t>
  </si>
  <si>
    <t>DATE</t>
  </si>
  <si>
    <t>PROJECT  STATUS</t>
  </si>
  <si>
    <t>DASHBOARD DATA</t>
  </si>
  <si>
    <t>TASK TABLE</t>
  </si>
  <si>
    <t>TASK STATUS %</t>
  </si>
  <si>
    <t>COUNT</t>
  </si>
  <si>
    <t>%</t>
  </si>
  <si>
    <t>END 
DATE</t>
  </si>
  <si>
    <r>
      <t>DURATION</t>
    </r>
    <r>
      <rPr>
        <sz val="9"/>
        <color theme="0"/>
        <rFont val="Century Gothic"/>
        <family val="1"/>
      </rPr>
      <t xml:space="preserve"> 
in days</t>
    </r>
  </si>
  <si>
    <t>START 
DATE</t>
  </si>
  <si>
    <t>TOTAL</t>
  </si>
  <si>
    <t>BUDGET</t>
  </si>
  <si>
    <t>PLANNED</t>
  </si>
  <si>
    <t>ACTUAL</t>
  </si>
  <si>
    <t>TASK PRIORITY %</t>
  </si>
  <si>
    <t>TASK TIMELINE</t>
  </si>
  <si>
    <t>PENDING ITEMS</t>
  </si>
  <si>
    <t xml:space="preserve">Drone </t>
  </si>
  <si>
    <t xml:space="preserve">Drone Engineering Project </t>
  </si>
  <si>
    <t>Initial Research</t>
  </si>
  <si>
    <t xml:space="preserve">Requirements Gathering </t>
  </si>
  <si>
    <t xml:space="preserve">Component Sourcing </t>
  </si>
  <si>
    <t xml:space="preserve">CAD Design </t>
  </si>
  <si>
    <t xml:space="preserve">Circuit Design </t>
  </si>
  <si>
    <t xml:space="preserve">Prototype Assembly </t>
  </si>
  <si>
    <t xml:space="preserve">Software Development </t>
  </si>
  <si>
    <t xml:space="preserve">Testing &amp; Calibration </t>
  </si>
  <si>
    <t xml:space="preserve">Flight Optimazation </t>
  </si>
  <si>
    <t xml:space="preserve">Safety Check </t>
  </si>
  <si>
    <t xml:space="preserve">Final Review &amp; Approval </t>
  </si>
  <si>
    <t xml:space="preserve">Demonstration &amp; Launch </t>
  </si>
  <si>
    <t xml:space="preserve">Research on Drone types and Features </t>
  </si>
  <si>
    <t xml:space="preserve">Determining Project Scope and Material needed </t>
  </si>
  <si>
    <t xml:space="preserve">Ordering parts like motors and Propellers, etc </t>
  </si>
  <si>
    <t xml:space="preserve">Creating #D Model of the Drone </t>
  </si>
  <si>
    <t xml:space="preserve">Designing the circuit board and wiring </t>
  </si>
  <si>
    <t xml:space="preserve">Assembling the Drone Prototype </t>
  </si>
  <si>
    <t xml:space="preserve">Developing Control Software </t>
  </si>
  <si>
    <t xml:space="preserve">Calibrating sensors and Testing flight stability </t>
  </si>
  <si>
    <t xml:space="preserve">Optimizing flight control and battery usage </t>
  </si>
  <si>
    <t xml:space="preserve">Ensuring all safety protocols are followed </t>
  </si>
  <si>
    <t xml:space="preserve">Reviewing Project and Preparing for Demonstration </t>
  </si>
  <si>
    <t xml:space="preserve">Demonstrating drone to club memebrs and stakeholders.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</si>
</sst>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mm/dd"/>
    <numFmt numFmtId="166" formatCode="mm/dd/yy;@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sz val="12"/>
      <color theme="1"/>
      <name val="Calibri"/>
      <family val="2"/>
      <scheme val="minor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3"/>
      <color theme="1"/>
      <name val="Century Gothic"/>
      <family val="1"/>
    </font>
    <font>
      <sz val="16"/>
      <color theme="1"/>
      <name val="Century Gothic"/>
      <family val="1"/>
    </font>
    <font>
      <sz val="22"/>
      <color theme="1"/>
      <name val="Century Gothic"/>
      <family val="1"/>
    </font>
    <font>
      <b/>
      <sz val="18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b/>
      <sz val="13"/>
      <color rgb="FF00000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9" fontId="9" fillId="0" borderId="0" applyFont="0" applyFill="0" applyBorder="0" applyAlignment="0" applyProtection="0"/>
  </cellStyleXfs>
  <cellXfs count="66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0" fontId="4" fillId="9" borderId="1" xfId="0" applyFont="1" applyFill="1" applyBorder="1" applyAlignment="1">
      <alignment horizontal="left" vertical="center" wrapText="1" indent="1"/>
    </xf>
    <xf numFmtId="0" fontId="5" fillId="10" borderId="1" xfId="0" applyFont="1" applyFill="1" applyBorder="1" applyAlignment="1">
      <alignment horizontal="left" vertical="center" wrapText="1" indent="1" readingOrder="1"/>
    </xf>
    <xf numFmtId="0" fontId="5" fillId="11" borderId="1" xfId="0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horizontal="left" vertical="center" indent="1"/>
    </xf>
    <xf numFmtId="0" fontId="4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 wrapText="1"/>
    </xf>
    <xf numFmtId="10" fontId="11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6" fontId="12" fillId="2" borderId="3" xfId="0" applyNumberFormat="1" applyFont="1" applyFill="1" applyBorder="1" applyAlignment="1">
      <alignment horizontal="center" vertical="center" wrapText="1"/>
    </xf>
    <xf numFmtId="9" fontId="12" fillId="2" borderId="3" xfId="6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 indent="1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 readingOrder="1"/>
    </xf>
    <xf numFmtId="0" fontId="4" fillId="0" borderId="2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165" fontId="4" fillId="5" borderId="1" xfId="0" applyNumberFormat="1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right" vertical="center" indent="1"/>
    </xf>
    <xf numFmtId="3" fontId="4" fillId="0" borderId="1" xfId="0" applyNumberFormat="1" applyFont="1" applyBorder="1" applyAlignment="1">
      <alignment horizontal="left" vertical="center" indent="1"/>
    </xf>
    <xf numFmtId="3" fontId="4" fillId="0" borderId="3" xfId="0" applyNumberFormat="1" applyFont="1" applyBorder="1" applyAlignment="1">
      <alignment horizontal="left" vertical="center" indent="1"/>
    </xf>
    <xf numFmtId="0" fontId="4" fillId="12" borderId="1" xfId="0" applyFont="1" applyFill="1" applyBorder="1" applyAlignment="1">
      <alignment horizontal="left" vertical="center" indent="1"/>
    </xf>
    <xf numFmtId="0" fontId="4" fillId="8" borderId="3" xfId="0" applyFont="1" applyFill="1" applyBorder="1" applyAlignment="1">
      <alignment horizontal="left" vertical="center" indent="1"/>
    </xf>
    <xf numFmtId="1" fontId="4" fillId="5" borderId="1" xfId="0" applyNumberFormat="1" applyFont="1" applyFill="1" applyBorder="1" applyAlignment="1">
      <alignment horizontal="center" vertical="center"/>
    </xf>
    <xf numFmtId="9" fontId="4" fillId="5" borderId="1" xfId="6" applyFont="1" applyFill="1" applyBorder="1" applyAlignment="1">
      <alignment horizontal="center" vertical="center"/>
    </xf>
    <xf numFmtId="1" fontId="4" fillId="5" borderId="3" xfId="0" applyNumberFormat="1" applyFont="1" applyFill="1" applyBorder="1" applyAlignment="1">
      <alignment horizontal="center" vertical="center"/>
    </xf>
    <xf numFmtId="9" fontId="4" fillId="5" borderId="3" xfId="6" applyFont="1" applyFill="1" applyBorder="1" applyAlignment="1">
      <alignment horizontal="center" vertical="center"/>
    </xf>
    <xf numFmtId="1" fontId="10" fillId="13" borderId="7" xfId="0" applyNumberFormat="1" applyFont="1" applyFill="1" applyBorder="1" applyAlignment="1">
      <alignment horizontal="center" vertical="center"/>
    </xf>
    <xf numFmtId="9" fontId="10" fillId="13" borderId="7" xfId="6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left" vertical="center" indent="1"/>
    </xf>
    <xf numFmtId="0" fontId="4" fillId="13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166" fontId="12" fillId="2" borderId="0" xfId="0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9" fontId="12" fillId="2" borderId="0" xfId="6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indent="1"/>
    </xf>
    <xf numFmtId="0" fontId="13" fillId="2" borderId="0" xfId="0" applyFont="1" applyFill="1" applyAlignment="1">
      <alignment vertical="center"/>
    </xf>
    <xf numFmtId="0" fontId="4" fillId="8" borderId="1" xfId="0" applyFont="1" applyFill="1" applyBorder="1" applyAlignment="1">
      <alignment horizontal="left" vertical="center" indent="1"/>
    </xf>
    <xf numFmtId="0" fontId="4" fillId="11" borderId="1" xfId="0" applyFont="1" applyFill="1" applyBorder="1" applyAlignment="1">
      <alignment horizontal="left" vertical="center" indent="1"/>
    </xf>
    <xf numFmtId="0" fontId="16" fillId="2" borderId="0" xfId="0" applyFont="1" applyFill="1" applyAlignment="1">
      <alignment vertical="center"/>
    </xf>
    <xf numFmtId="0" fontId="4" fillId="14" borderId="3" xfId="0" applyFont="1" applyFill="1" applyBorder="1" applyAlignment="1">
      <alignment horizontal="left" vertical="center" indent="1"/>
    </xf>
    <xf numFmtId="0" fontId="5" fillId="11" borderId="3" xfId="0" applyFont="1" applyFill="1" applyBorder="1" applyAlignment="1">
      <alignment horizontal="left" vertical="center" wrapText="1" indent="1" readingOrder="1"/>
    </xf>
    <xf numFmtId="0" fontId="6" fillId="7" borderId="8" xfId="0" applyFont="1" applyFill="1" applyBorder="1" applyAlignment="1">
      <alignment horizontal="left" vertical="center" wrapText="1" indent="1"/>
    </xf>
    <xf numFmtId="0" fontId="6" fillId="4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2" borderId="3" xfId="0" applyFont="1" applyFill="1" applyBorder="1" applyAlignment="1">
      <alignment horizontal="left" vertical="center" wrapText="1" indent="1" readingOrder="1"/>
    </xf>
    <xf numFmtId="0" fontId="12" fillId="2" borderId="4" xfId="0" applyFont="1" applyFill="1" applyBorder="1" applyAlignment="1">
      <alignment horizontal="left" vertical="center" wrapText="1" indent="1"/>
    </xf>
    <xf numFmtId="0" fontId="12" fillId="2" borderId="5" xfId="0" applyFont="1" applyFill="1" applyBorder="1" applyAlignment="1">
      <alignment horizontal="left" vertical="center" wrapText="1" indent="1"/>
    </xf>
    <xf numFmtId="0" fontId="12" fillId="2" borderId="6" xfId="0" applyFont="1" applyFill="1" applyBorder="1" applyAlignment="1">
      <alignment horizontal="left" vertical="center" wrapText="1" inden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  <cellStyle name="Percent" xfId="6" builtinId="5"/>
  </cellStyles>
  <dxfs count="21"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AAEEE6"/>
        </patternFill>
      </fill>
    </dxf>
    <dxf>
      <fill>
        <patternFill>
          <bgColor rgb="FF81D6F0"/>
        </patternFill>
      </fill>
    </dxf>
    <dxf>
      <fill>
        <patternFill>
          <bgColor rgb="FF92D050"/>
        </patternFill>
      </fill>
    </dxf>
    <dxf>
      <fill>
        <patternFill>
          <bgColor rgb="FF00BD32"/>
        </patternFill>
      </fill>
    </dxf>
    <dxf>
      <fill>
        <patternFill>
          <bgColor rgb="FFD2D2D2"/>
        </patternFill>
      </fill>
    </dxf>
    <dxf>
      <fill>
        <patternFill>
          <bgColor theme="7"/>
        </patternFill>
      </fill>
    </dxf>
    <dxf>
      <fill>
        <patternFill>
          <bgColor rgb="FF81D6F0"/>
        </patternFill>
      </fill>
    </dxf>
    <dxf>
      <fill>
        <patternFill>
          <bgColor rgb="FF92D050"/>
        </patternFill>
      </fill>
    </dxf>
    <dxf>
      <fill>
        <patternFill>
          <bgColor rgb="FF00BD32"/>
        </patternFill>
      </fill>
    </dxf>
    <dxf>
      <fill>
        <patternFill>
          <bgColor rgb="FFD2D2D2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AAEEE6"/>
        </patternFill>
      </fill>
    </dxf>
    <dxf>
      <fill>
        <patternFill>
          <bgColor rgb="FF81D6F0"/>
        </patternFill>
      </fill>
    </dxf>
    <dxf>
      <fill>
        <patternFill>
          <bgColor rgb="FF92D050"/>
        </patternFill>
      </fill>
    </dxf>
    <dxf>
      <fill>
        <patternFill>
          <bgColor rgb="FF00BD32"/>
        </patternFill>
      </fill>
    </dxf>
    <dxf>
      <fill>
        <patternFill>
          <bgColor rgb="FFD2D2D2"/>
        </patternFill>
      </fill>
    </dxf>
    <dxf>
      <fill>
        <patternFill>
          <bgColor theme="7"/>
        </patternFill>
      </fill>
    </dxf>
  </dxfs>
  <tableStyles count="0" defaultTableStyle="TableStyleMedium9" defaultPivotStyle="PivotStyleMedium4"/>
  <colors>
    <mruColors>
      <color rgb="FFAAEEE6"/>
      <color rgb="FF00BD32"/>
      <color rgb="FFDAE2AE"/>
      <color rgb="FFFFAFAE"/>
      <color rgb="FF81D6F0"/>
      <color rgb="FFD2D2D2"/>
      <color rgb="FF03C15A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Dashboard'!$D$11</c:f>
              <c:strCache>
                <c:ptCount val="1"/>
                <c:pt idx="0">
                  <c:v>START 
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Dashboard'!$B$12:$B$23</c:f>
              <c:strCache>
                <c:ptCount val="12"/>
                <c:pt idx="0">
                  <c:v>Initial Research</c:v>
                </c:pt>
                <c:pt idx="1">
                  <c:v>Requirements Gathering </c:v>
                </c:pt>
                <c:pt idx="2">
                  <c:v>Component Sourcing </c:v>
                </c:pt>
                <c:pt idx="3">
                  <c:v>CAD Design </c:v>
                </c:pt>
                <c:pt idx="4">
                  <c:v>Circuit Design </c:v>
                </c:pt>
                <c:pt idx="5">
                  <c:v>Prototype Assembly </c:v>
                </c:pt>
                <c:pt idx="6">
                  <c:v>Software Development </c:v>
                </c:pt>
                <c:pt idx="7">
                  <c:v>Testing &amp; Calibration </c:v>
                </c:pt>
                <c:pt idx="8">
                  <c:v>Flight Optimazation </c:v>
                </c:pt>
                <c:pt idx="9">
                  <c:v>Safety Check </c:v>
                </c:pt>
                <c:pt idx="10">
                  <c:v>Final Review &amp; Approval </c:v>
                </c:pt>
                <c:pt idx="11">
                  <c:v>Demonstration &amp; Launch </c:v>
                </c:pt>
              </c:strCache>
            </c:strRef>
          </c:cat>
          <c:val>
            <c:numRef>
              <c:f>'Project Dashboard'!$D$12:$D$23</c:f>
              <c:numCache>
                <c:formatCode>mm/dd</c:formatCode>
                <c:ptCount val="12"/>
                <c:pt idx="0">
                  <c:v>46632</c:v>
                </c:pt>
                <c:pt idx="1">
                  <c:v>46633</c:v>
                </c:pt>
                <c:pt idx="2">
                  <c:v>46637</c:v>
                </c:pt>
                <c:pt idx="3">
                  <c:v>46639</c:v>
                </c:pt>
                <c:pt idx="4">
                  <c:v>46641</c:v>
                </c:pt>
                <c:pt idx="5">
                  <c:v>46646</c:v>
                </c:pt>
                <c:pt idx="6">
                  <c:v>46647</c:v>
                </c:pt>
                <c:pt idx="7">
                  <c:v>46654</c:v>
                </c:pt>
                <c:pt idx="8">
                  <c:v>46662</c:v>
                </c:pt>
                <c:pt idx="9">
                  <c:v>46665</c:v>
                </c:pt>
                <c:pt idx="10">
                  <c:v>46666</c:v>
                </c:pt>
                <c:pt idx="11">
                  <c:v>46670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'Project Dashboard'!$F$11</c:f>
              <c:strCache>
                <c:ptCount val="1"/>
                <c:pt idx="0">
                  <c:v>DURATION 
in days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C3D-A44D-94B3-9A6869E3CD9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C3D-A44D-94B3-9A6869E3CD9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C3D-A44D-94B3-9A6869E3CD9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C3D-A44D-94B3-9A6869E3CD9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C3D-A44D-94B3-9A6869E3CD9F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C3D-A44D-94B3-9A6869E3CD9F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5C3D-A44D-94B3-9A6869E3CD9F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956-514D-99D3-3E9537F022EF}"/>
              </c:ext>
            </c:extLst>
          </c:dPt>
          <c:dPt>
            <c:idx val="17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956-514D-99D3-3E9537F022EF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956-514D-99D3-3E9537F022EF}"/>
              </c:ext>
            </c:extLst>
          </c:dPt>
          <c:cat>
            <c:strRef>
              <c:f>'Project Dashboard'!$B$12:$B$23</c:f>
              <c:strCache>
                <c:ptCount val="12"/>
                <c:pt idx="0">
                  <c:v>Initial Research</c:v>
                </c:pt>
                <c:pt idx="1">
                  <c:v>Requirements Gathering </c:v>
                </c:pt>
                <c:pt idx="2">
                  <c:v>Component Sourcing </c:v>
                </c:pt>
                <c:pt idx="3">
                  <c:v>CAD Design </c:v>
                </c:pt>
                <c:pt idx="4">
                  <c:v>Circuit Design </c:v>
                </c:pt>
                <c:pt idx="5">
                  <c:v>Prototype Assembly </c:v>
                </c:pt>
                <c:pt idx="6">
                  <c:v>Software Development </c:v>
                </c:pt>
                <c:pt idx="7">
                  <c:v>Testing &amp; Calibration </c:v>
                </c:pt>
                <c:pt idx="8">
                  <c:v>Flight Optimazation </c:v>
                </c:pt>
                <c:pt idx="9">
                  <c:v>Safety Check </c:v>
                </c:pt>
                <c:pt idx="10">
                  <c:v>Final Review &amp; Approval </c:v>
                </c:pt>
                <c:pt idx="11">
                  <c:v>Demonstration &amp; Launch </c:v>
                </c:pt>
              </c:strCache>
            </c:strRef>
          </c:cat>
          <c:val>
            <c:numRef>
              <c:f>'Project Dashboard'!$F$12:$F$23</c:f>
              <c:numCache>
                <c:formatCode>0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  <c:pt idx="7">
                  <c:v>9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70218496"/>
        <c:axId val="70220032"/>
      </c:barChart>
      <c:catAx>
        <c:axId val="70218496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low"/>
        <c:txPr>
          <a:bodyPr anchor="ctr" anchorCtr="1"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  <c:min val="4663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mm/dd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18496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anchor="t" anchorCtr="0"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TASK STATUS </a:t>
            </a:r>
            <a:r>
              <a:rPr lang="en-US" baseline="0">
                <a:latin typeface="Century Gothic" panose="020B0502020202020204" pitchFamily="34" charset="0"/>
              </a:rPr>
              <a:t>%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rgbClr val="81D6F0"/>
              </a:solidFill>
            </c:spPr>
            <c:extLst>
              <c:ext xmlns:c16="http://schemas.microsoft.com/office/drawing/2014/chart" uri="{C3380CC4-5D6E-409C-BE32-E72D297353CC}">
                <c16:uniqueId val="{00000017-7C70-0047-867B-298EBAFAC2F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18-7C70-0047-867B-298EBAFAC2FD}"/>
              </c:ext>
            </c:extLst>
          </c:dPt>
          <c:dPt>
            <c:idx val="2"/>
            <c:bubble3D val="0"/>
            <c:spPr>
              <a:solidFill>
                <a:srgbClr val="00BD32"/>
              </a:solidFill>
            </c:spPr>
            <c:extLst>
              <c:ext xmlns:c16="http://schemas.microsoft.com/office/drawing/2014/chart" uri="{C3380CC4-5D6E-409C-BE32-E72D297353CC}">
                <c16:uniqueId val="{00000019-7C70-0047-867B-298EBAFAC2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A-7C70-0047-867B-298EBAFAC2FD}"/>
              </c:ext>
            </c:extLst>
          </c:dPt>
          <c:dPt>
            <c:idx val="4"/>
            <c:bubble3D val="0"/>
            <c:spPr>
              <a:solidFill>
                <a:srgbClr val="D2D2D2"/>
              </a:solidFill>
            </c:spPr>
            <c:extLst>
              <c:ext xmlns:c16="http://schemas.microsoft.com/office/drawing/2014/chart" uri="{C3380CC4-5D6E-409C-BE32-E72D297353CC}">
                <c16:uniqueId val="{0000001B-7C70-0047-867B-298EBAFAC2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latin typeface="Century Gothic" panose="020B0502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Dashboard'!$B$27:$B$31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Complete</c:v>
                </c:pt>
                <c:pt idx="3">
                  <c:v>Overdue</c:v>
                </c:pt>
                <c:pt idx="4">
                  <c:v>On Hold</c:v>
                </c:pt>
              </c:strCache>
            </c:strRef>
          </c:cat>
          <c:val>
            <c:numRef>
              <c:f>'Project Dashboard'!$C$27:$C$31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C70-0047-867B-298EBAFAC2FD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rgbClr val="81D6F0"/>
              </a:solidFill>
            </c:spPr>
            <c:extLst>
              <c:ext xmlns:c16="http://schemas.microsoft.com/office/drawing/2014/chart" uri="{C3380CC4-5D6E-409C-BE32-E72D297353CC}">
                <c16:uniqueId val="{0000000C-7C70-0047-867B-298EBAFAC2F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E-7C70-0047-867B-298EBAFAC2FD}"/>
              </c:ext>
            </c:extLst>
          </c:dPt>
          <c:dPt>
            <c:idx val="2"/>
            <c:bubble3D val="0"/>
            <c:spPr>
              <a:solidFill>
                <a:srgbClr val="00BD32"/>
              </a:solidFill>
            </c:spPr>
            <c:extLst>
              <c:ext xmlns:c16="http://schemas.microsoft.com/office/drawing/2014/chart" uri="{C3380CC4-5D6E-409C-BE32-E72D297353CC}">
                <c16:uniqueId val="{00000010-7C70-0047-867B-298EBAFAC2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2-7C70-0047-867B-298EBAFAC2FD}"/>
              </c:ext>
            </c:extLst>
          </c:dPt>
          <c:dPt>
            <c:idx val="4"/>
            <c:bubble3D val="0"/>
            <c:spPr>
              <a:solidFill>
                <a:srgbClr val="D2D2D2"/>
              </a:solidFill>
            </c:spPr>
            <c:extLst>
              <c:ext xmlns:c16="http://schemas.microsoft.com/office/drawing/2014/chart" uri="{C3380CC4-5D6E-409C-BE32-E72D297353CC}">
                <c16:uniqueId val="{00000014-7C70-0047-867B-298EBAFAC2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latin typeface="Century Gothic" panose="020B0502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Dashboard'!$B$27:$B$31</c:f>
              <c:strCache>
                <c:ptCount val="5"/>
                <c:pt idx="0">
                  <c:v>Not Started</c:v>
                </c:pt>
                <c:pt idx="1">
                  <c:v>In Progress</c:v>
                </c:pt>
                <c:pt idx="2">
                  <c:v>Complete</c:v>
                </c:pt>
                <c:pt idx="3">
                  <c:v>Overdue</c:v>
                </c:pt>
                <c:pt idx="4">
                  <c:v>On Hold</c:v>
                </c:pt>
              </c:strCache>
            </c:strRef>
          </c:cat>
          <c:val>
            <c:numRef>
              <c:f>'Project Dashboard'!$C$27:$C$31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C70-0047-867B-298EBAFAC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>
            <a:defRPr sz="1400">
              <a:latin typeface="Century Gothic" panose="020B0502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BUDGET</a:t>
            </a:r>
          </a:p>
          <a:p>
            <a:pPr>
              <a:defRPr>
                <a:latin typeface="Century Gothic" panose="020B0502020202020204" pitchFamily="34" charset="0"/>
              </a:defRPr>
            </a:pP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465911273285962"/>
          <c:y val="0.29364341957255341"/>
          <c:w val="0.77391415402343"/>
          <c:h val="0.5373824521934758"/>
        </c:manualLayout>
      </c:layout>
      <c:barChart>
        <c:barDir val="bar"/>
        <c:grouping val="stack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00BD32"/>
                  </a:gs>
                  <a:gs pos="100000">
                    <a:srgbClr val="00BD32">
                      <a:alpha val="50000"/>
                    </a:srgbClr>
                  </a:gs>
                </a:gsLst>
                <a:lin ang="0" scaled="0"/>
              </a:gradFill>
            </c:spPr>
            <c:extLst>
              <c:ext xmlns:c16="http://schemas.microsoft.com/office/drawing/2014/chart" uri="{C3380CC4-5D6E-409C-BE32-E72D297353CC}">
                <c16:uniqueId val="{00000001-1F9C-1242-A00A-B5FD633B82D2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92D050">
                      <a:alpha val="20000"/>
                    </a:srgbClr>
                  </a:gs>
                </a:gsLst>
                <a:lin ang="0" scaled="0"/>
              </a:gradFill>
            </c:spPr>
            <c:extLst>
              <c:ext xmlns:c16="http://schemas.microsoft.com/office/drawing/2014/chart" uri="{C3380CC4-5D6E-409C-BE32-E72D297353CC}">
                <c16:uniqueId val="{00000003-1F9C-1242-A00A-B5FD633B82D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'Project Dashboard'!$F$26:$F$27</c:f>
              <c:strCache>
                <c:ptCount val="2"/>
                <c:pt idx="0">
                  <c:v>PLANNED</c:v>
                </c:pt>
                <c:pt idx="1">
                  <c:v>ACTUAL</c:v>
                </c:pt>
              </c:strCache>
            </c:strRef>
          </c:cat>
          <c:val>
            <c:numRef>
              <c:f>'Project Dashboard'!$G$26:$G$27</c:f>
              <c:numCache>
                <c:formatCode>#,##0</c:formatCode>
                <c:ptCount val="2"/>
                <c:pt idx="0">
                  <c:v>800</c:v>
                </c:pt>
                <c:pt idx="1">
                  <c:v>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9C-1242-A00A-B5FD633B8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"/>
        <c:overlap val="100"/>
        <c:axId val="74175232"/>
        <c:axId val="74176768"/>
      </c:barChart>
      <c:catAx>
        <c:axId val="7417523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4176768"/>
        <c:crossesAt val="0"/>
        <c:auto val="1"/>
        <c:lblAlgn val="ctr"/>
        <c:lblOffset val="0"/>
        <c:noMultiLvlLbl val="0"/>
      </c:catAx>
      <c:valAx>
        <c:axId val="74176768"/>
        <c:scaling>
          <c:orientation val="minMax"/>
          <c:max val="1000"/>
          <c:min val="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n>
                  <a:noFill/>
                </a:ln>
                <a:latin typeface="Century Gothic" panose="020B0502020202020204" pitchFamily="34" charset="0"/>
              </a:defRPr>
            </a:pPr>
            <a:endParaRPr lang="en-US"/>
          </a:p>
        </c:txPr>
        <c:crossAx val="74175232"/>
        <c:crosses val="autoZero"/>
        <c:crossBetween val="between"/>
        <c:majorUnit val="10000"/>
        <c:minorUnit val="5000"/>
      </c:valAx>
      <c:spPr>
        <a:ln>
          <a:solidFill>
            <a:schemeClr val="bg1">
              <a:lumMod val="7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PENDING ITEMS</a:t>
            </a:r>
            <a:endParaRPr lang="en-US" baseline="0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66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8DB5-A04E-A6EE-1CDBA827B6F4}"/>
              </c:ext>
            </c:extLst>
          </c:dPt>
          <c:dPt>
            <c:idx val="1"/>
            <c:invertIfNegative val="0"/>
            <c:bubble3D val="0"/>
            <c:spPr>
              <a:solidFill>
                <a:srgbClr val="00BD32"/>
              </a:solidFill>
            </c:spPr>
            <c:extLst>
              <c:ext xmlns:c16="http://schemas.microsoft.com/office/drawing/2014/chart" uri="{C3380CC4-5D6E-409C-BE32-E72D297353CC}">
                <c16:uniqueId val="{00000003-8DB5-A04E-A6EE-1CDBA827B6F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5-8DB5-A04E-A6EE-1CDBA827B6F4}"/>
              </c:ext>
            </c:extLst>
          </c:dPt>
          <c:cat>
            <c:strRef>
              <c:f>'Project Dashboard'!$F$35:$F$37</c:f>
              <c:strCache>
                <c:ptCount val="3"/>
                <c:pt idx="0">
                  <c:v>Decisions</c:v>
                </c:pt>
                <c:pt idx="1">
                  <c:v>Actions</c:v>
                </c:pt>
                <c:pt idx="2">
                  <c:v>Change Requests </c:v>
                </c:pt>
              </c:strCache>
            </c:strRef>
          </c:cat>
          <c:val>
            <c:numRef>
              <c:f>'Project Dashboard'!$G$35:$G$37</c:f>
              <c:numCache>
                <c:formatCode>#,##0</c:formatCode>
                <c:ptCount val="3"/>
                <c:pt idx="0">
                  <c:v>5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B5-A04E-A6EE-1CDBA827B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axId val="74343168"/>
        <c:axId val="74344704"/>
      </c:barChart>
      <c:catAx>
        <c:axId val="74343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Century Gothic" panose="020B0502020202020204" pitchFamily="34" charset="0"/>
              </a:defRPr>
            </a:pPr>
            <a:endParaRPr lang="en-US"/>
          </a:p>
        </c:txPr>
        <c:crossAx val="74344704"/>
        <c:crosses val="autoZero"/>
        <c:auto val="1"/>
        <c:lblAlgn val="ctr"/>
        <c:lblOffset val="100"/>
        <c:noMultiLvlLbl val="0"/>
      </c:catAx>
      <c:valAx>
        <c:axId val="7434470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743431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anchor="t" anchorCtr="0"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TASK PRIORITY </a:t>
            </a:r>
            <a:r>
              <a:rPr lang="en-US" baseline="0">
                <a:latin typeface="Century Gothic" panose="020B0502020202020204" pitchFamily="34" charset="0"/>
              </a:rPr>
              <a:t>%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6058-7141-9BF3-9B56FCBC90D1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058-7141-9BF3-9B56FCBC90D1}"/>
              </c:ext>
            </c:extLst>
          </c:dPt>
          <c:dPt>
            <c:idx val="2"/>
            <c:bubble3D val="0"/>
            <c:spPr>
              <a:solidFill>
                <a:srgbClr val="AAEEE6"/>
              </a:solidFill>
            </c:spPr>
            <c:extLst>
              <c:ext xmlns:c16="http://schemas.microsoft.com/office/drawing/2014/chart" uri="{C3380CC4-5D6E-409C-BE32-E72D297353CC}">
                <c16:uniqueId val="{00000005-6058-7141-9BF3-9B56FCBC90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6058-7141-9BF3-9B56FCBC90D1}"/>
              </c:ext>
            </c:extLst>
          </c:dPt>
          <c:dPt>
            <c:idx val="4"/>
            <c:bubble3D val="0"/>
            <c:spPr>
              <a:solidFill>
                <a:srgbClr val="D2D2D2"/>
              </a:solidFill>
            </c:spPr>
            <c:extLst>
              <c:ext xmlns:c16="http://schemas.microsoft.com/office/drawing/2014/chart" uri="{C3380CC4-5D6E-409C-BE32-E72D297353CC}">
                <c16:uniqueId val="{00000009-6058-7141-9BF3-9B56FCBC90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latin typeface="Century Gothic" panose="020B0502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Dashboard'!$B$36:$B$38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'Project Dashboard'!$C$36:$C$38</c:f>
              <c:numCache>
                <c:formatCode>0</c:formatCode>
                <c:ptCount val="3"/>
                <c:pt idx="0">
                  <c:v>7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058-7141-9BF3-9B56FCBC90D1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rgbClr val="81D6F0"/>
              </a:solidFill>
            </c:spPr>
            <c:extLst>
              <c:ext xmlns:c16="http://schemas.microsoft.com/office/drawing/2014/chart" uri="{C3380CC4-5D6E-409C-BE32-E72D297353CC}">
                <c16:uniqueId val="{0000000C-6058-7141-9BF3-9B56FCBC90D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E-6058-7141-9BF3-9B56FCBC90D1}"/>
              </c:ext>
            </c:extLst>
          </c:dPt>
          <c:dPt>
            <c:idx val="2"/>
            <c:bubble3D val="0"/>
            <c:spPr>
              <a:solidFill>
                <a:srgbClr val="00BD32"/>
              </a:solidFill>
            </c:spPr>
            <c:extLst>
              <c:ext xmlns:c16="http://schemas.microsoft.com/office/drawing/2014/chart" uri="{C3380CC4-5D6E-409C-BE32-E72D297353CC}">
                <c16:uniqueId val="{00000010-6058-7141-9BF3-9B56FCBC90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2-6058-7141-9BF3-9B56FCBC90D1}"/>
              </c:ext>
            </c:extLst>
          </c:dPt>
          <c:dPt>
            <c:idx val="4"/>
            <c:bubble3D val="0"/>
            <c:spPr>
              <a:solidFill>
                <a:srgbClr val="D2D2D2"/>
              </a:solidFill>
            </c:spPr>
            <c:extLst>
              <c:ext xmlns:c16="http://schemas.microsoft.com/office/drawing/2014/chart" uri="{C3380CC4-5D6E-409C-BE32-E72D297353CC}">
                <c16:uniqueId val="{00000014-6058-7141-9BF3-9B56FCBC90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latin typeface="Century Gothic" panose="020B0502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Dashboard'!$B$36:$B$38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'Project Dashboard'!$C$36:$C$38</c:f>
              <c:numCache>
                <c:formatCode>0</c:formatCode>
                <c:ptCount val="3"/>
                <c:pt idx="0">
                  <c:v>7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058-7141-9BF3-9B56FCBC9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>
            <a:defRPr sz="1400">
              <a:latin typeface="Century Gothic" panose="020B0502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5</xdr:row>
      <xdr:rowOff>114300</xdr:rowOff>
    </xdr:from>
    <xdr:to>
      <xdr:col>9</xdr:col>
      <xdr:colOff>25400</xdr:colOff>
      <xdr:row>5</xdr:row>
      <xdr:rowOff>5041900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5</xdr:row>
      <xdr:rowOff>5168900</xdr:rowOff>
    </xdr:from>
    <xdr:to>
      <xdr:col>3</xdr:col>
      <xdr:colOff>109220</xdr:colOff>
      <xdr:row>6</xdr:row>
      <xdr:rowOff>4089400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D21A8B2-9A02-3443-B364-920753FF4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495300</xdr:colOff>
      <xdr:row>5</xdr:row>
      <xdr:rowOff>5168900</xdr:rowOff>
    </xdr:from>
    <xdr:to>
      <xdr:col>8</xdr:col>
      <xdr:colOff>3759200</xdr:colOff>
      <xdr:row>6</xdr:row>
      <xdr:rowOff>1752600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1891D24-29D8-1C4A-BEED-278D35986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444500</xdr:colOff>
      <xdr:row>6</xdr:row>
      <xdr:rowOff>1930400</xdr:rowOff>
    </xdr:from>
    <xdr:to>
      <xdr:col>8</xdr:col>
      <xdr:colOff>3848100</xdr:colOff>
      <xdr:row>6</xdr:row>
      <xdr:rowOff>4178300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8CC3054-62B8-0F43-A063-22DDD600F0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381000</xdr:colOff>
      <xdr:row>5</xdr:row>
      <xdr:rowOff>5168900</xdr:rowOff>
    </xdr:from>
    <xdr:to>
      <xdr:col>7</xdr:col>
      <xdr:colOff>172720</xdr:colOff>
      <xdr:row>6</xdr:row>
      <xdr:rowOff>4089400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5DAC4423-BC35-BC44-810F-63C3DFD53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JV1015"/>
  <sheetViews>
    <sheetView showGridLines="0" tabSelected="1" zoomScale="86" zoomScaleNormal="86" workbookViewId="0">
      <pane ySplit="1" topLeftCell="A2" activePane="bottomLeft" state="frozen"/>
      <selection pane="bottomLeft" activeCell="G16" sqref="G16"/>
    </sheetView>
  </sheetViews>
  <sheetFormatPr defaultColWidth="11" defaultRowHeight="13.2" x14ac:dyDescent="0.25"/>
  <cols>
    <col min="1" max="1" width="3.296875" style="5" customWidth="1"/>
    <col min="2" max="2" width="35.796875" style="5" customWidth="1"/>
    <col min="3" max="3" width="20.796875" style="5" customWidth="1"/>
    <col min="4" max="5" width="10.796875" style="5" customWidth="1"/>
    <col min="6" max="8" width="17.796875" style="5" customWidth="1"/>
    <col min="9" max="9" width="50.796875" style="5" customWidth="1"/>
    <col min="10" max="10" width="3.296875" style="5" customWidth="1"/>
    <col min="11" max="11" width="12.796875" style="5" customWidth="1"/>
    <col min="12" max="12" width="3.296875" style="5" customWidth="1"/>
    <col min="13" max="13" width="12.796875" style="5" customWidth="1"/>
    <col min="14" max="14" width="3.296875" style="5" customWidth="1"/>
    <col min="15" max="17" width="11" style="5"/>
    <col min="18" max="18" width="9" style="5" customWidth="1"/>
    <col min="19" max="16384" width="11" style="5"/>
  </cols>
  <sheetData>
    <row r="1" spans="1:258" customFormat="1" ht="15.6" x14ac:dyDescent="0.3">
      <c r="J1" s="61"/>
    </row>
    <row r="2" spans="1:258" ht="45" customHeight="1" x14ac:dyDescent="0.3">
      <c r="A2" s="1"/>
      <c r="B2" s="55" t="s">
        <v>36</v>
      </c>
      <c r="C2"/>
      <c r="D2"/>
      <c r="E2"/>
      <c r="F2"/>
      <c r="G2"/>
      <c r="H2"/>
      <c r="I2"/>
      <c r="J2" s="1"/>
      <c r="K2"/>
      <c r="L2" s="1"/>
      <c r="M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s="21" customFormat="1" ht="25.05" customHeight="1" x14ac:dyDescent="0.3">
      <c r="A3" s="16"/>
      <c r="B3" s="17" t="s">
        <v>16</v>
      </c>
      <c r="C3" s="18"/>
      <c r="D3" s="17"/>
      <c r="E3" s="17"/>
      <c r="F3" s="19" t="s">
        <v>18</v>
      </c>
      <c r="G3" s="20" t="s">
        <v>19</v>
      </c>
      <c r="H3" s="19" t="s">
        <v>17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258" ht="34.950000000000003" customHeight="1" thickBot="1" x14ac:dyDescent="0.3">
      <c r="A4" s="1"/>
      <c r="B4" s="63" t="s">
        <v>35</v>
      </c>
      <c r="C4" s="64"/>
      <c r="D4" s="64"/>
      <c r="E4" s="65"/>
      <c r="F4" s="22">
        <v>45606</v>
      </c>
      <c r="G4" s="62" t="s">
        <v>5</v>
      </c>
      <c r="H4" s="23">
        <v>0.72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258" ht="34.950000000000003" customHeight="1" x14ac:dyDescent="0.25">
      <c r="A5" s="1"/>
      <c r="B5" s="51" t="s">
        <v>33</v>
      </c>
      <c r="C5" s="47"/>
      <c r="D5" s="47"/>
      <c r="E5" s="47"/>
      <c r="F5" s="48"/>
      <c r="G5" s="49"/>
      <c r="H5" s="5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258" ht="409.0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3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34.950000000000003" customHeight="1" x14ac:dyDescent="0.25">
      <c r="A9" s="1"/>
      <c r="B9" s="26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25.05" customHeight="1" thickBot="1" x14ac:dyDescent="0.3">
      <c r="A10" s="1"/>
      <c r="B10" s="25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s="9" customFormat="1" ht="34.950000000000003" customHeight="1" thickTop="1" x14ac:dyDescent="0.3">
      <c r="A11" s="8"/>
      <c r="B11" s="58" t="s">
        <v>0</v>
      </c>
      <c r="C11" s="58" t="s">
        <v>2</v>
      </c>
      <c r="D11" s="59" t="s">
        <v>27</v>
      </c>
      <c r="E11" s="59" t="s">
        <v>25</v>
      </c>
      <c r="F11" s="60" t="s">
        <v>26</v>
      </c>
      <c r="G11" s="58" t="s">
        <v>1</v>
      </c>
      <c r="H11" s="58" t="s">
        <v>8</v>
      </c>
      <c r="I11" s="58" t="s">
        <v>3</v>
      </c>
      <c r="J11" s="8"/>
      <c r="K11" s="58" t="s">
        <v>1</v>
      </c>
      <c r="L11" s="8"/>
      <c r="M11" s="58" t="s">
        <v>8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</row>
    <row r="12" spans="1:258" s="7" customFormat="1" ht="22.95" customHeight="1" x14ac:dyDescent="0.3">
      <c r="A12" s="6"/>
      <c r="B12" s="3" t="s">
        <v>37</v>
      </c>
      <c r="C12" s="2"/>
      <c r="D12" s="31">
        <v>46632</v>
      </c>
      <c r="E12" s="31">
        <v>46633</v>
      </c>
      <c r="F12" s="32">
        <f>IF(D12=0,0,(E12-D12)+1)</f>
        <v>2</v>
      </c>
      <c r="G12" s="2" t="s">
        <v>4</v>
      </c>
      <c r="H12" s="2" t="s">
        <v>9</v>
      </c>
      <c r="I12" s="2" t="s">
        <v>49</v>
      </c>
      <c r="K12" s="24" t="s">
        <v>7</v>
      </c>
      <c r="L12" s="6"/>
      <c r="M12" s="12" t="s">
        <v>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</row>
    <row r="13" spans="1:258" s="7" customFormat="1" ht="22.95" customHeight="1" x14ac:dyDescent="0.3">
      <c r="A13" s="6"/>
      <c r="B13" s="3" t="s">
        <v>38</v>
      </c>
      <c r="C13" s="4"/>
      <c r="D13" s="33">
        <v>46633</v>
      </c>
      <c r="E13" s="33">
        <v>46637</v>
      </c>
      <c r="F13" s="32">
        <f t="shared" ref="F13:F23" si="0">IF(D13=0,0,(E13-D13)+1)</f>
        <v>5</v>
      </c>
      <c r="G13" s="3" t="s">
        <v>4</v>
      </c>
      <c r="H13" s="3" t="s">
        <v>10</v>
      </c>
      <c r="I13" s="2" t="s">
        <v>50</v>
      </c>
      <c r="K13" s="3" t="s">
        <v>5</v>
      </c>
      <c r="L13" s="6"/>
      <c r="M13" s="13" t="s">
        <v>10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</row>
    <row r="14" spans="1:258" s="7" customFormat="1" ht="22.95" customHeight="1" x14ac:dyDescent="0.3">
      <c r="A14" s="6"/>
      <c r="B14" s="3" t="s">
        <v>39</v>
      </c>
      <c r="C14" s="4"/>
      <c r="D14" s="33">
        <v>46637</v>
      </c>
      <c r="E14" s="33">
        <v>46642</v>
      </c>
      <c r="F14" s="32">
        <f t="shared" si="0"/>
        <v>6</v>
      </c>
      <c r="G14" s="3" t="s">
        <v>4</v>
      </c>
      <c r="H14" s="3" t="s">
        <v>11</v>
      </c>
      <c r="I14" s="2" t="s">
        <v>51</v>
      </c>
      <c r="K14" s="3" t="s">
        <v>4</v>
      </c>
      <c r="L14" s="6"/>
      <c r="M14" s="14" t="s">
        <v>11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</row>
    <row r="15" spans="1:258" s="7" customFormat="1" ht="22.95" customHeight="1" x14ac:dyDescent="0.3">
      <c r="A15" s="6"/>
      <c r="B15" s="3" t="s">
        <v>40</v>
      </c>
      <c r="C15" s="10"/>
      <c r="D15" s="33">
        <v>46639</v>
      </c>
      <c r="E15" s="33">
        <v>46641</v>
      </c>
      <c r="F15" s="32">
        <f t="shared" si="0"/>
        <v>3</v>
      </c>
      <c r="G15" s="3" t="s">
        <v>4</v>
      </c>
      <c r="H15" s="3" t="s">
        <v>11</v>
      </c>
      <c r="I15" s="2" t="s">
        <v>52</v>
      </c>
      <c r="K15" s="10" t="s">
        <v>15</v>
      </c>
      <c r="L15" s="6"/>
      <c r="M15" s="9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</row>
    <row r="16" spans="1:258" s="7" customFormat="1" ht="22.95" customHeight="1" x14ac:dyDescent="0.25">
      <c r="A16" s="6"/>
      <c r="B16" s="3" t="s">
        <v>41</v>
      </c>
      <c r="C16" s="4"/>
      <c r="D16" s="33">
        <v>46641</v>
      </c>
      <c r="E16" s="33">
        <v>46645</v>
      </c>
      <c r="F16" s="32">
        <f t="shared" si="0"/>
        <v>5</v>
      </c>
      <c r="G16" s="3" t="s">
        <v>4</v>
      </c>
      <c r="H16" s="3" t="s">
        <v>11</v>
      </c>
      <c r="I16" s="2" t="s">
        <v>53</v>
      </c>
      <c r="J16" s="6"/>
      <c r="K16" s="10" t="s">
        <v>6</v>
      </c>
      <c r="L16" s="6"/>
      <c r="M16" s="1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</row>
    <row r="17" spans="1:258" s="7" customFormat="1" ht="22.95" customHeight="1" x14ac:dyDescent="0.25">
      <c r="A17" s="6"/>
      <c r="B17" s="3" t="s">
        <v>42</v>
      </c>
      <c r="C17" s="4"/>
      <c r="D17" s="33">
        <v>46646</v>
      </c>
      <c r="E17" s="33">
        <v>46647</v>
      </c>
      <c r="F17" s="32">
        <f t="shared" si="0"/>
        <v>2</v>
      </c>
      <c r="G17" s="3" t="s">
        <v>15</v>
      </c>
      <c r="H17" s="3" t="s">
        <v>9</v>
      </c>
      <c r="I17" s="2" t="s">
        <v>54</v>
      </c>
      <c r="J17" s="6"/>
      <c r="K17" s="1"/>
      <c r="L17" s="6"/>
      <c r="M17" s="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</row>
    <row r="18" spans="1:258" s="7" customFormat="1" ht="22.95" customHeight="1" x14ac:dyDescent="0.25">
      <c r="A18" s="6"/>
      <c r="B18" s="3" t="s">
        <v>43</v>
      </c>
      <c r="C18" s="11"/>
      <c r="D18" s="33">
        <v>46647</v>
      </c>
      <c r="E18" s="31">
        <v>46651</v>
      </c>
      <c r="F18" s="32">
        <f t="shared" si="0"/>
        <v>5</v>
      </c>
      <c r="G18" s="3" t="s">
        <v>5</v>
      </c>
      <c r="H18" s="3" t="s">
        <v>9</v>
      </c>
      <c r="I18" s="2" t="s">
        <v>55</v>
      </c>
      <c r="J18" s="6"/>
      <c r="K18" s="1"/>
      <c r="L18" s="6"/>
      <c r="M18" s="1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</row>
    <row r="19" spans="1:258" s="7" customFormat="1" ht="22.95" customHeight="1" x14ac:dyDescent="0.25">
      <c r="A19" s="6"/>
      <c r="B19" s="3" t="s">
        <v>44</v>
      </c>
      <c r="C19" s="11"/>
      <c r="D19" s="33">
        <v>46654</v>
      </c>
      <c r="E19" s="31">
        <v>46662</v>
      </c>
      <c r="F19" s="32">
        <f t="shared" si="0"/>
        <v>9</v>
      </c>
      <c r="G19" s="3" t="s">
        <v>5</v>
      </c>
      <c r="H19" s="3" t="s">
        <v>9</v>
      </c>
      <c r="I19" s="2" t="s">
        <v>56</v>
      </c>
      <c r="J19" s="6"/>
      <c r="K19" s="1"/>
      <c r="L19" s="6"/>
      <c r="M19" s="1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</row>
    <row r="20" spans="1:258" s="7" customFormat="1" ht="22.95" customHeight="1" x14ac:dyDescent="0.25">
      <c r="A20" s="6"/>
      <c r="B20" s="3" t="s">
        <v>45</v>
      </c>
      <c r="C20" s="11"/>
      <c r="D20" s="33">
        <v>46662</v>
      </c>
      <c r="E20" s="31">
        <v>46665</v>
      </c>
      <c r="F20" s="32">
        <f t="shared" si="0"/>
        <v>4</v>
      </c>
      <c r="G20" s="3" t="s">
        <v>5</v>
      </c>
      <c r="H20" s="3" t="s">
        <v>9</v>
      </c>
      <c r="I20" s="2" t="s">
        <v>57</v>
      </c>
      <c r="J20" s="6"/>
      <c r="K20" s="1"/>
      <c r="L20" s="6"/>
      <c r="M20" s="1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</row>
    <row r="21" spans="1:258" s="7" customFormat="1" ht="22.95" customHeight="1" x14ac:dyDescent="0.25">
      <c r="A21" s="6"/>
      <c r="B21" s="3" t="s">
        <v>46</v>
      </c>
      <c r="C21" s="11"/>
      <c r="D21" s="33">
        <v>46665</v>
      </c>
      <c r="E21" s="31">
        <v>46667</v>
      </c>
      <c r="F21" s="32">
        <f t="shared" si="0"/>
        <v>3</v>
      </c>
      <c r="G21" s="3" t="s">
        <v>6</v>
      </c>
      <c r="H21" s="3" t="s">
        <v>9</v>
      </c>
      <c r="I21" s="2" t="s">
        <v>58</v>
      </c>
      <c r="J21" s="6"/>
      <c r="K21" s="1"/>
      <c r="L21" s="6"/>
      <c r="M21" s="1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</row>
    <row r="22" spans="1:258" s="7" customFormat="1" ht="22.95" customHeight="1" x14ac:dyDescent="0.25">
      <c r="A22" s="6"/>
      <c r="B22" s="3" t="s">
        <v>47</v>
      </c>
      <c r="C22" s="11"/>
      <c r="D22" s="33">
        <v>46666</v>
      </c>
      <c r="E22" s="31">
        <v>46669</v>
      </c>
      <c r="F22" s="32">
        <f t="shared" si="0"/>
        <v>4</v>
      </c>
      <c r="G22" s="3" t="s">
        <v>7</v>
      </c>
      <c r="H22" s="3" t="s">
        <v>9</v>
      </c>
      <c r="I22" s="2" t="s">
        <v>59</v>
      </c>
      <c r="J22" s="6"/>
      <c r="K22" s="1"/>
      <c r="L22" s="6"/>
      <c r="M22" s="1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</row>
    <row r="23" spans="1:258" s="7" customFormat="1" ht="22.95" customHeight="1" x14ac:dyDescent="0.25">
      <c r="A23" s="6"/>
      <c r="B23" s="3" t="s">
        <v>48</v>
      </c>
      <c r="C23" s="11"/>
      <c r="D23" s="33">
        <v>46670</v>
      </c>
      <c r="E23" s="31">
        <v>46670</v>
      </c>
      <c r="F23" s="32">
        <f t="shared" si="0"/>
        <v>1</v>
      </c>
      <c r="G23" s="3" t="s">
        <v>7</v>
      </c>
      <c r="H23" s="3" t="s">
        <v>10</v>
      </c>
      <c r="I23" s="2" t="s">
        <v>60</v>
      </c>
      <c r="J23" s="6"/>
      <c r="K23" s="1"/>
      <c r="L23" s="6"/>
      <c r="M23" s="1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</row>
    <row r="24" spans="1:25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25.05" customHeight="1" x14ac:dyDescent="0.25">
      <c r="A25" s="1"/>
      <c r="B25" s="25" t="s">
        <v>22</v>
      </c>
      <c r="C25" s="1"/>
      <c r="D25" s="1"/>
      <c r="E25" s="1"/>
      <c r="F25" s="25" t="s">
        <v>29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s="15" customFormat="1" ht="22.95" customHeight="1" x14ac:dyDescent="0.3">
      <c r="B26" s="45" t="s">
        <v>1</v>
      </c>
      <c r="C26" s="46" t="s">
        <v>23</v>
      </c>
      <c r="D26" s="46" t="s">
        <v>24</v>
      </c>
      <c r="F26" s="37" t="s">
        <v>30</v>
      </c>
      <c r="G26" s="35">
        <v>800</v>
      </c>
    </row>
    <row r="27" spans="1:258" s="15" customFormat="1" ht="22.95" customHeight="1" thickBot="1" x14ac:dyDescent="0.35">
      <c r="B27" s="27" t="s">
        <v>7</v>
      </c>
      <c r="C27" s="39">
        <f>COUNTIF(G12:G23, "Not Started")</f>
        <v>2</v>
      </c>
      <c r="D27" s="40">
        <f>IFERROR(C27/C32,"")</f>
        <v>0.16666666666666666</v>
      </c>
      <c r="F27" s="38" t="s">
        <v>31</v>
      </c>
      <c r="G27" s="36">
        <v>673</v>
      </c>
    </row>
    <row r="28" spans="1:258" s="15" customFormat="1" ht="22.95" customHeight="1" x14ac:dyDescent="0.3">
      <c r="B28" s="3" t="s">
        <v>5</v>
      </c>
      <c r="C28" s="39">
        <f>COUNTIF(G12:G23, "In Progress")</f>
        <v>3</v>
      </c>
      <c r="D28" s="40">
        <f>IFERROR(C28/C32,"")</f>
        <v>0.25</v>
      </c>
    </row>
    <row r="29" spans="1:258" s="15" customFormat="1" ht="22.95" customHeight="1" x14ac:dyDescent="0.3">
      <c r="B29" s="28" t="s">
        <v>4</v>
      </c>
      <c r="C29" s="39">
        <f>COUNTIF(G12:G23, "Complete")</f>
        <v>5</v>
      </c>
      <c r="D29" s="40">
        <f>IFERROR(C29/C32,"")</f>
        <v>0.41666666666666669</v>
      </c>
    </row>
    <row r="30" spans="1:258" s="15" customFormat="1" ht="22.95" customHeight="1" x14ac:dyDescent="0.3">
      <c r="B30" s="29" t="s">
        <v>15</v>
      </c>
      <c r="C30" s="39">
        <f>COUNTIF(G12:G23, "Overdue")</f>
        <v>1</v>
      </c>
      <c r="D30" s="40">
        <f>IFERROR(C30/C32,"")</f>
        <v>8.3333333333333329E-2</v>
      </c>
    </row>
    <row r="31" spans="1:258" s="15" customFormat="1" ht="22.95" customHeight="1" thickBot="1" x14ac:dyDescent="0.35">
      <c r="B31" s="30" t="s">
        <v>6</v>
      </c>
      <c r="C31" s="41">
        <f>COUNTIF(G12:G23, "On Hold")</f>
        <v>1</v>
      </c>
      <c r="D31" s="42">
        <f>IFERROR(C31/C32,"")</f>
        <v>8.3333333333333329E-2</v>
      </c>
    </row>
    <row r="32" spans="1:258" s="15" customFormat="1" ht="22.95" customHeight="1" x14ac:dyDescent="0.3">
      <c r="B32" s="34" t="s">
        <v>28</v>
      </c>
      <c r="C32" s="43">
        <f>SUM(C27:C31)</f>
        <v>12</v>
      </c>
      <c r="D32" s="44">
        <f>SUM(D27:D31)</f>
        <v>1</v>
      </c>
    </row>
    <row r="33" spans="1:258" s="15" customFormat="1" x14ac:dyDescent="0.3"/>
    <row r="34" spans="1:258" ht="25.05" customHeight="1" x14ac:dyDescent="0.25">
      <c r="A34" s="1"/>
      <c r="B34" s="25" t="s">
        <v>32</v>
      </c>
      <c r="C34" s="1"/>
      <c r="D34" s="1"/>
      <c r="E34" s="1"/>
      <c r="F34" s="52" t="s">
        <v>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s="15" customFormat="1" ht="22.95" customHeight="1" x14ac:dyDescent="0.3">
      <c r="B35" s="45" t="s">
        <v>8</v>
      </c>
      <c r="C35" s="46" t="s">
        <v>23</v>
      </c>
      <c r="D35" s="46" t="s">
        <v>24</v>
      </c>
      <c r="F35" s="54" t="s">
        <v>14</v>
      </c>
      <c r="G35" s="35">
        <v>5</v>
      </c>
    </row>
    <row r="36" spans="1:258" s="15" customFormat="1" ht="22.95" customHeight="1" x14ac:dyDescent="0.3">
      <c r="B36" s="12" t="s">
        <v>9</v>
      </c>
      <c r="C36" s="39">
        <f>COUNTIF(H12:H23, "High")</f>
        <v>7</v>
      </c>
      <c r="D36" s="40">
        <f>IFERROR(C36/C39,"")</f>
        <v>0.58333333333333337</v>
      </c>
      <c r="F36" s="53" t="s">
        <v>13</v>
      </c>
      <c r="G36" s="35">
        <v>2</v>
      </c>
    </row>
    <row r="37" spans="1:258" s="15" customFormat="1" ht="22.95" customHeight="1" thickBot="1" x14ac:dyDescent="0.35">
      <c r="B37" s="13" t="s">
        <v>10</v>
      </c>
      <c r="C37" s="39">
        <f>COUNTIF(H12:H23, "Medium")</f>
        <v>2</v>
      </c>
      <c r="D37" s="40">
        <f>IFERROR(C37/C39,"")</f>
        <v>0.16666666666666666</v>
      </c>
      <c r="F37" s="56" t="s">
        <v>12</v>
      </c>
      <c r="G37" s="36">
        <v>4</v>
      </c>
    </row>
    <row r="38" spans="1:258" s="15" customFormat="1" ht="22.95" customHeight="1" thickBot="1" x14ac:dyDescent="0.3">
      <c r="B38" s="57" t="s">
        <v>11</v>
      </c>
      <c r="C38" s="41">
        <f>COUNTIF(H12:H23, "Low")</f>
        <v>3</v>
      </c>
      <c r="D38" s="42">
        <f>IFERROR(C38/C39,"")</f>
        <v>0.25</v>
      </c>
      <c r="F38" s="1"/>
      <c r="G38" s="1"/>
    </row>
    <row r="39" spans="1:258" s="15" customFormat="1" ht="22.95" customHeight="1" x14ac:dyDescent="0.25">
      <c r="B39" s="34" t="s">
        <v>28</v>
      </c>
      <c r="C39" s="43">
        <f>SUM(C36:C38)</f>
        <v>12</v>
      </c>
      <c r="D39" s="44">
        <f>SUM(D36:D38)</f>
        <v>1</v>
      </c>
      <c r="F39" s="1"/>
      <c r="G39" s="1"/>
    </row>
    <row r="40" spans="1:25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8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8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8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8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8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8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</row>
    <row r="327" spans="1:28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</row>
    <row r="328" spans="1:28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</row>
    <row r="329" spans="1:28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</row>
    <row r="330" spans="1:28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</row>
    <row r="331" spans="1:28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</row>
    <row r="332" spans="1:28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</row>
    <row r="333" spans="1:28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</row>
    <row r="334" spans="1:28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</row>
    <row r="335" spans="1:28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</row>
    <row r="336" spans="1:28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</row>
    <row r="337" spans="1:28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</row>
    <row r="338" spans="1:28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</row>
    <row r="339" spans="1:28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</row>
    <row r="340" spans="1:28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</row>
    <row r="341" spans="1:28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</row>
    <row r="342" spans="1:28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</row>
    <row r="343" spans="1:28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</row>
    <row r="344" spans="1:28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</row>
    <row r="345" spans="1:28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</row>
    <row r="346" spans="1:28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</row>
    <row r="347" spans="1:28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</row>
    <row r="348" spans="1:28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</row>
    <row r="349" spans="1:28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</row>
    <row r="350" spans="1:28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</row>
    <row r="351" spans="1:28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</row>
    <row r="352" spans="1:28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</row>
    <row r="353" spans="1:28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</row>
    <row r="354" spans="1:28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</row>
    <row r="355" spans="1:28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</row>
    <row r="356" spans="1:28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</row>
    <row r="357" spans="1:28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</row>
    <row r="358" spans="1:28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</row>
    <row r="359" spans="1:28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</row>
    <row r="360" spans="1:28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</row>
    <row r="361" spans="1:28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</row>
    <row r="362" spans="1:28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</row>
    <row r="363" spans="1:28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</row>
    <row r="364" spans="1:28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</row>
    <row r="365" spans="1:28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</row>
    <row r="366" spans="1:28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</row>
    <row r="367" spans="1:28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</row>
    <row r="368" spans="1:28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</row>
    <row r="369" spans="1:28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</row>
    <row r="370" spans="1:28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</row>
    <row r="371" spans="1:28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</row>
    <row r="372" spans="1:28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</row>
    <row r="373" spans="1:28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</row>
    <row r="374" spans="1:28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</row>
    <row r="375" spans="1:28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</row>
    <row r="376" spans="1:28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</row>
    <row r="377" spans="1:28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</row>
    <row r="378" spans="1:28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</row>
    <row r="379" spans="1:28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</row>
    <row r="380" spans="1:28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</row>
    <row r="381" spans="1:28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</row>
    <row r="382" spans="1:28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</row>
    <row r="383" spans="1:28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</row>
    <row r="384" spans="1:28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</row>
    <row r="385" spans="1:28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</row>
    <row r="386" spans="1:28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</row>
    <row r="387" spans="1:28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</row>
    <row r="388" spans="1:28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</row>
    <row r="389" spans="1:28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</row>
    <row r="390" spans="1:28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</row>
    <row r="391" spans="1:28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</row>
    <row r="392" spans="1:28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</row>
    <row r="393" spans="1:28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</row>
    <row r="394" spans="1:28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</sheetData>
  <mergeCells count="1">
    <mergeCell ref="B4:E4"/>
  </mergeCells>
  <phoneticPr fontId="3" type="noConversion"/>
  <conditionalFormatting sqref="B27:B31">
    <cfRule type="containsText" dxfId="20" priority="35" operator="containsText" text="Overdue">
      <formula>NOT(ISERROR(SEARCH("Overdue",B27)))</formula>
    </cfRule>
    <cfRule type="containsText" dxfId="19" priority="36" operator="containsText" text="On Hold">
      <formula>NOT(ISERROR(SEARCH("On Hold",B27)))</formula>
    </cfRule>
    <cfRule type="containsText" dxfId="18" priority="37" operator="containsText" text="Complete">
      <formula>NOT(ISERROR(SEARCH("Complete",B27)))</formula>
    </cfRule>
    <cfRule type="containsText" dxfId="17" priority="38" operator="containsText" text="In Progress">
      <formula>NOT(ISERROR(SEARCH("In Progress",B27)))</formula>
    </cfRule>
    <cfRule type="containsText" dxfId="16" priority="39" operator="containsText" text="Not Started">
      <formula>NOT(ISERROR(SEARCH("Not Started",B27)))</formula>
    </cfRule>
  </conditionalFormatting>
  <conditionalFormatting sqref="B36:B38">
    <cfRule type="containsText" dxfId="15" priority="14" operator="containsText" text="Low">
      <formula>NOT(ISERROR(SEARCH("Low",B36)))</formula>
    </cfRule>
    <cfRule type="containsText" dxfId="14" priority="15" operator="containsText" text="Medium">
      <formula>NOT(ISERROR(SEARCH("Medium",B36)))</formula>
    </cfRule>
    <cfRule type="containsText" dxfId="13" priority="16" operator="containsText" text="High">
      <formula>NOT(ISERROR(SEARCH("High",B36)))</formula>
    </cfRule>
  </conditionalFormatting>
  <conditionalFormatting sqref="G4">
    <cfRule type="containsText" dxfId="12" priority="1" operator="containsText" text="Overdue">
      <formula>NOT(ISERROR(SEARCH("Overdue",G4)))</formula>
    </cfRule>
    <cfRule type="containsText" dxfId="11" priority="2" operator="containsText" text="On Hold">
      <formula>NOT(ISERROR(SEARCH("On Hold",G4)))</formula>
    </cfRule>
    <cfRule type="containsText" dxfId="10" priority="3" operator="containsText" text="Complete">
      <formula>NOT(ISERROR(SEARCH("Complete",G4)))</formula>
    </cfRule>
    <cfRule type="containsText" dxfId="9" priority="4" operator="containsText" text="In Progress">
      <formula>NOT(ISERROR(SEARCH("In Progress",G4)))</formula>
    </cfRule>
    <cfRule type="containsText" dxfId="8" priority="5" operator="containsText" text="Not Started">
      <formula>NOT(ISERROR(SEARCH("Not Started",G4)))</formula>
    </cfRule>
  </conditionalFormatting>
  <conditionalFormatting sqref="K12:K16 G12:G23">
    <cfRule type="containsText" dxfId="7" priority="40" operator="containsText" text="Overdue">
      <formula>NOT(ISERROR(SEARCH("Overdue",G12)))</formula>
    </cfRule>
    <cfRule type="containsText" dxfId="6" priority="60" operator="containsText" text="On Hold">
      <formula>NOT(ISERROR(SEARCH("On Hold",G12)))</formula>
    </cfRule>
    <cfRule type="containsText" dxfId="5" priority="61" operator="containsText" text="Complete">
      <formula>NOT(ISERROR(SEARCH("Complete",G12)))</formula>
    </cfRule>
    <cfRule type="containsText" dxfId="4" priority="62" operator="containsText" text="In Progress">
      <formula>NOT(ISERROR(SEARCH("In Progress",G12)))</formula>
    </cfRule>
    <cfRule type="containsText" dxfId="3" priority="63" operator="containsText" text="Not Started">
      <formula>NOT(ISERROR(SEARCH("Not Started",G12)))</formula>
    </cfRule>
  </conditionalFormatting>
  <conditionalFormatting sqref="M12:M15 H12:H23">
    <cfRule type="containsText" dxfId="2" priority="41" operator="containsText" text="Low">
      <formula>NOT(ISERROR(SEARCH("Low",H12)))</formula>
    </cfRule>
    <cfRule type="containsText" dxfId="1" priority="42" operator="containsText" text="Medium">
      <formula>NOT(ISERROR(SEARCH("Medium",H12)))</formula>
    </cfRule>
    <cfRule type="containsText" dxfId="0" priority="43" operator="containsText" text="High">
      <formula>NOT(ISERROR(SEARCH("High",H12)))</formula>
    </cfRule>
  </conditionalFormatting>
  <dataValidations count="2">
    <dataValidation type="list" allowBlank="1" showInputMessage="1" showErrorMessage="1" sqref="G12:G23 G4" xr:uid="{BEF7E677-7619-1544-B928-2846876EF993}">
      <formula1>$K$12:$K$16</formula1>
    </dataValidation>
    <dataValidation type="list" allowBlank="1" showInputMessage="1" showErrorMessage="1" sqref="H12:H23" xr:uid="{9D172C47-4C27-2D41-BCB6-1E823B5B1CF5}">
      <formula1>$M$12:$M$15</formula1>
    </dataValidation>
  </dataValidations>
  <pageMargins left="0.3" right="0.3" top="0.3" bottom="0.3" header="0" footer="0"/>
  <pageSetup scale="68" fitToHeight="0" orientation="landscape" horizontalDpi="4294967292" verticalDpi="4294967292"/>
  <rowBreaks count="1" manualBreakCount="1">
    <brk id="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Dashboard</vt:lpstr>
      <vt:lpstr>'Project Dashboard'!Print_Area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jawad rashid</cp:lastModifiedBy>
  <dcterms:created xsi:type="dcterms:W3CDTF">2015-02-24T20:54:23Z</dcterms:created>
  <dcterms:modified xsi:type="dcterms:W3CDTF">2024-11-11T01:08:17Z</dcterms:modified>
</cp:coreProperties>
</file>