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huss\Desktop\Starter_Code\Starter_Code\"/>
    </mc:Choice>
  </mc:AlternateContent>
  <xr:revisionPtr revIDLastSave="0" documentId="13_ncr:1_{E7E5DB2E-7DCF-4642-977A-6FFC8A7F3FD6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Statistics" sheetId="3" r:id="rId1"/>
    <sheet name="Sub-Category" sheetId="4" r:id="rId2"/>
    <sheet name="Outcomes Based on Launch Date" sheetId="5" r:id="rId3"/>
    <sheet name="Crowdfunding" sheetId="1" r:id="rId4"/>
    <sheet name="Sheet" sheetId="7" r:id="rId5"/>
    <sheet name="Goal Analysis" sheetId="6" r:id="rId6"/>
  </sheets>
  <definedNames>
    <definedName name="_xlnm._FilterDatabase" localSheetId="3" hidden="1">Crowdfunding!$A$1:$T$1001</definedName>
    <definedName name="_xlchart.v1.0" hidden="1">Sheet!$A$1</definedName>
    <definedName name="_xlchart.v1.1" hidden="1">Sheet!$A$2:$A$1048141</definedName>
    <definedName name="_xlchart.v1.2" hidden="1">Sheet!$B$1</definedName>
    <definedName name="_xlchart.v1.3" hidden="1">Sheet!$B$2:$B$1048141</definedName>
    <definedName name="_xlchart.v1.4" hidden="1">Sheet!$D$1</definedName>
    <definedName name="_xlchart.v1.5" hidden="1">Sheet!$D$2:$D$1048141</definedName>
    <definedName name="_xlchart.v1.6" hidden="1">Sheet!$E$1</definedName>
    <definedName name="_xlchart.v1.7" hidden="1">Sheet!$E$2:$E$1048141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E8" i="6"/>
  <c r="D12" i="6"/>
  <c r="C12" i="6"/>
  <c r="G12" i="6" s="1"/>
  <c r="D11" i="6"/>
  <c r="H11" i="6" s="1"/>
  <c r="C11" i="6"/>
  <c r="D10" i="6"/>
  <c r="E10" i="6" s="1"/>
  <c r="C10" i="6"/>
  <c r="G10" i="6" s="1"/>
  <c r="D9" i="6"/>
  <c r="C9" i="6"/>
  <c r="D8" i="6"/>
  <c r="H8" i="6" s="1"/>
  <c r="C8" i="6"/>
  <c r="G8" i="6" s="1"/>
  <c r="D7" i="6"/>
  <c r="C7" i="6"/>
  <c r="D5" i="6"/>
  <c r="D6" i="6"/>
  <c r="C6" i="6"/>
  <c r="C5" i="6"/>
  <c r="D4" i="6"/>
  <c r="C4" i="6"/>
  <c r="G4" i="6" s="1"/>
  <c r="D3" i="6"/>
  <c r="H3" i="6" s="1"/>
  <c r="C3" i="6"/>
  <c r="B12" i="6"/>
  <c r="E12" i="6" s="1"/>
  <c r="H12" i="6" s="1"/>
  <c r="B11" i="6"/>
  <c r="E11" i="6" s="1"/>
  <c r="B10" i="6"/>
  <c r="F10" i="6" s="1"/>
  <c r="B9" i="6"/>
  <c r="B8" i="6"/>
  <c r="B7" i="6"/>
  <c r="B6" i="6"/>
  <c r="B5" i="6"/>
  <c r="B4" i="6"/>
  <c r="E4" i="6" s="1"/>
  <c r="B3" i="6"/>
  <c r="E3" i="6" s="1"/>
  <c r="L3" i="7"/>
  <c r="K3" i="7"/>
  <c r="K2" i="7"/>
  <c r="J2" i="7"/>
  <c r="J3" i="7"/>
  <c r="I3" i="7"/>
  <c r="H3" i="7"/>
  <c r="H2" i="7"/>
  <c r="L2" i="7"/>
  <c r="I2" i="7"/>
  <c r="F13" i="1"/>
  <c r="D2" i="6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1" i="6" l="1"/>
  <c r="F11" i="6"/>
  <c r="G2" i="6"/>
  <c r="F2" i="6"/>
  <c r="F5" i="6"/>
  <c r="G3" i="6"/>
  <c r="H2" i="6"/>
  <c r="H4" i="6"/>
  <c r="F9" i="6"/>
  <c r="G5" i="6"/>
  <c r="E9" i="6"/>
  <c r="G9" i="6" s="1"/>
  <c r="F12" i="6"/>
  <c r="F4" i="6"/>
  <c r="H10" i="6"/>
  <c r="F3" i="6"/>
  <c r="E7" i="6"/>
  <c r="G7" i="6" s="1"/>
  <c r="E6" i="6"/>
  <c r="G6" i="6" s="1"/>
  <c r="E2" i="6"/>
  <c r="E5" i="6"/>
  <c r="H5" i="6" s="1"/>
  <c r="F7" i="6" l="1"/>
  <c r="H6" i="6"/>
  <c r="H7" i="6"/>
  <c r="F6" i="6"/>
  <c r="H9" i="6"/>
</calcChain>
</file>

<file path=xl/sharedStrings.xml><?xml version="1.0" encoding="utf-8"?>
<sst xmlns="http://schemas.openxmlformats.org/spreadsheetml/2006/main" count="7062" uniqueCount="2111">
  <si>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</si>
  <si>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</si>
  <si>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</si>
  <si>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</si>
  <si>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</si>
  <si>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</si>
  <si>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</si>
  <si>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</si>
  <si>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</si>
  <si>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</si>
  <si>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</si>
  <si>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</si>
  <si>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</si>
  <si>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</si>
  <si>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</si>
  <si>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</si>
  <si>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</si>
  <si>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</si>
  <si>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</si>
  <si>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</si>
  <si>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</si>
  <si>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</si>
  <si>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</si>
  <si>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</si>
  <si>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</si>
  <si>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</si>
  <si>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</si>
  <si>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</si>
  <si>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</si>
  <si>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</si>
  <si>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</si>
  <si>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</si>
  <si>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</si>
  <si>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</si>
  <si>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</si>
  <si>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</si>
  <si>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</si>
  <si>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</si>
  <si>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</si>
  <si>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</si>
  <si>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</si>
  <si>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</si>
  <si>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</si>
  <si>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</si>
  <si>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</si>
  <si>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</si>
  <si>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</si>
  <si>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</si>
  <si>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</si>
  <si>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</si>
  <si>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</si>
  <si>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</si>
  <si>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</si>
  <si>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</si>
  <si>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</si>
  <si>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</si>
  <si>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</si>
  <si>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</si>
  <si>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</si>
  <si>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</si>
  <si>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</si>
  <si>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</si>
  <si>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</si>
  <si>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</si>
  <si>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</si>
  <si>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</si>
  <si>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</si>
  <si>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</si>
  <si>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</si>
  <si>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</si>
  <si>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</si>
  <si>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</si>
  <si>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</si>
  <si>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</si>
  <si>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</si>
  <si>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</si>
  <si>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</si>
  <si>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</si>
  <si>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</si>
  <si>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</si>
  <si>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</si>
  <si>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</si>
  <si>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</si>
  <si>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</si>
  <si>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</si>
  <si>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</si>
  <si>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</si>
  <si>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</si>
  <si>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</si>
  <si>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</si>
  <si>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</si>
  <si>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</si>
  <si>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</si>
  <si>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</si>
  <si>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</si>
  <si>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</si>
  <si>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</si>
  <si>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</si>
  <si>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</si>
  <si>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</si>
  <si>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</si>
  <si>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</si>
  <si>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</si>
  <si>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</si>
  <si>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</si>
  <si>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</si>
  <si>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</si>
  <si>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</si>
  <si>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</si>
  <si>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</si>
  <si>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</si>
  <si>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</si>
  <si>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</si>
  <si>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</si>
  <si>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</si>
  <si>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</si>
  <si>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</si>
  <si>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</si>
  <si>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</si>
  <si>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</si>
  <si>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</si>
  <si>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</si>
  <si>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</si>
  <si>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</si>
  <si>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</si>
  <si>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</si>
  <si>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</si>
  <si>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</si>
  <si>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</si>
  <si>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</si>
  <si>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</si>
  <si>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</si>
  <si>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</si>
  <si>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</si>
  <si>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</si>
  <si>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</si>
  <si>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</si>
  <si>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</si>
  <si>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</si>
  <si>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</si>
  <si>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</si>
  <si>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</si>
  <si>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</si>
  <si>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</si>
  <si>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</si>
  <si>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</si>
  <si>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</si>
  <si>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</si>
  <si>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</si>
  <si>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</si>
  <si>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</si>
  <si>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</si>
  <si>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</si>
  <si>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</si>
  <si>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</si>
  <si>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</si>
  <si>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</si>
  <si>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</si>
  <si>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</si>
  <si>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</si>
  <si>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</si>
  <si>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</si>
  <si>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</si>
  <si>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</si>
  <si>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</si>
  <si>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</si>
  <si>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</si>
  <si>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</si>
  <si>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</si>
  <si>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</si>
  <si>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</si>
  <si>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</si>
  <si>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</si>
  <si>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</si>
  <si>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</si>
  <si>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</si>
  <si>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</si>
  <si>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</si>
  <si>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</si>
  <si>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</si>
  <si>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</si>
  <si>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</si>
  <si>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</si>
  <si>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</si>
  <si>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</si>
  <si>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</si>
  <si>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</si>
  <si>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</si>
  <si>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</si>
  <si>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</si>
  <si>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</si>
  <si>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</si>
  <si>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</si>
  <si>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</si>
  <si>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</si>
  <si>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</si>
  <si>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</si>
  <si>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</si>
  <si>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</si>
  <si>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</si>
  <si>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</si>
  <si>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</si>
  <si>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</si>
  <si>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</si>
  <si>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</si>
  <si>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</si>
  <si>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</si>
  <si>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</si>
  <si>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</si>
  <si>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</si>
  <si>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</si>
  <si>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</si>
  <si>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</si>
  <si>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</si>
  <si>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</si>
  <si>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</si>
  <si>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</si>
  <si>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</si>
  <si>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</si>
  <si>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</si>
  <si>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</si>
  <si>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</si>
  <si>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</si>
  <si>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</si>
  <si>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</si>
  <si>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</si>
  <si>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</si>
  <si>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</si>
  <si>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</si>
  <si>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</si>
  <si>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</si>
  <si>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</si>
  <si>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</si>
  <si>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</si>
  <si>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</si>
  <si>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</si>
  <si>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</si>
  <si>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</si>
  <si>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</si>
  <si>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</si>
  <si>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</si>
  <si>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</si>
  <si>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</si>
  <si>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</si>
  <si>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</si>
  <si>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</si>
  <si>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</si>
  <si>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</si>
  <si>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</si>
  <si>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</si>
  <si>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</si>
  <si>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</si>
  <si>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</si>
  <si>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</si>
  <si>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</si>
  <si>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</si>
  <si>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</si>
  <si>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</si>
  <si>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</si>
  <si>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</si>
  <si>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</si>
  <si>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</si>
  <si>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</si>
  <si>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</si>
  <si>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</si>
  <si>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</si>
  <si>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</si>
  <si>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</si>
  <si>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</si>
  <si>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</si>
  <si>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</si>
  <si>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</si>
  <si>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</si>
  <si>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</si>
  <si>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</si>
  <si>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</si>
  <si>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</si>
  <si>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</si>
  <si>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</si>
  <si>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</si>
  <si>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</si>
  <si>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</si>
  <si>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</si>
  <si>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</si>
  <si>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</si>
  <si>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</si>
  <si>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</si>
  <si>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</si>
  <si>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</si>
  <si>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</si>
  <si>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</si>
  <si>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</si>
  <si>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</si>
  <si>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</si>
  <si>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</si>
  <si>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</si>
  <si>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</si>
  <si>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</si>
  <si>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</si>
  <si>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</si>
  <si>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</si>
  <si>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</si>
  <si>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</si>
  <si>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</si>
  <si>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</si>
  <si>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</si>
  <si>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</si>
  <si>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</si>
  <si>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</si>
  <si>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</si>
  <si>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</si>
  <si>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</si>
  <si>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</si>
  <si>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</si>
  <si>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</si>
  <si>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</si>
  <si>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</si>
  <si>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</si>
  <si>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</si>
  <si>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</si>
  <si>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</si>
  <si>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</si>
  <si>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</si>
  <si>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</si>
  <si>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</si>
  <si>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</si>
  <si>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</si>
  <si>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</si>
  <si>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</si>
  <si>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</si>
  <si>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</si>
  <si>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</si>
  <si>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</si>
  <si>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</si>
  <si>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</si>
  <si>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</si>
  <si>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</si>
  <si>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</si>
  <si>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</si>
  <si>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</si>
  <si>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</si>
  <si>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</si>
  <si>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</si>
  <si>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</si>
  <si>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</si>
  <si>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</si>
  <si>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</si>
  <si>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</si>
  <si>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</si>
  <si>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</si>
  <si>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</si>
  <si>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</si>
  <si>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</si>
  <si>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</si>
  <si>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</si>
  <si>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</si>
  <si>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</si>
  <si>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</si>
  <si>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</si>
  <si>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</si>
  <si>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</si>
  <si>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</si>
  <si>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</si>
  <si>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</si>
  <si>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</si>
  <si>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</si>
  <si>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</si>
  <si>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</si>
  <si>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</si>
  <si>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</si>
  <si>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</si>
  <si>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</si>
  <si>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</si>
  <si>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</si>
  <si>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</si>
  <si>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</si>
  <si>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</si>
  <si>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</si>
  <si>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</si>
  <si>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</si>
  <si>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</si>
  <si>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</si>
  <si>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</si>
  <si>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</si>
  <si>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</si>
  <si>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</si>
  <si>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</si>
  <si>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</si>
  <si>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</si>
  <si>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</si>
  <si>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</si>
  <si>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</si>
  <si>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</si>
  <si>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</si>
  <si>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</si>
  <si>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</si>
  <si>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</si>
  <si>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</si>
  <si>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</si>
  <si>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</si>
  <si>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</si>
  <si>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</si>
  <si>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</si>
  <si>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</si>
  <si>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</si>
  <si>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</si>
  <si>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</si>
  <si>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</si>
  <si>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</si>
  <si>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</si>
  <si>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</si>
  <si>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</si>
  <si>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</si>
  <si>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</si>
  <si>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</si>
  <si>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</si>
  <si>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</si>
  <si>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</si>
  <si>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</si>
  <si>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</si>
  <si>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</si>
  <si>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</si>
  <si>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</si>
  <si>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</si>
  <si>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</si>
  <si>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</si>
  <si>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</si>
  <si>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</si>
  <si>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</si>
  <si>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</si>
  <si>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</si>
  <si>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</si>
  <si>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</si>
  <si>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</si>
  <si>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</si>
  <si>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</si>
  <si>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</si>
  <si>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</si>
  <si>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</si>
  <si>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</si>
  <si>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</si>
  <si>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</si>
  <si>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</si>
  <si>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</si>
  <si>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</si>
  <si>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</si>
  <si>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</si>
  <si>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</si>
  <si>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</si>
  <si>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</si>
  <si>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</si>
  <si>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</si>
  <si>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</si>
  <si>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</si>
  <si>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</si>
  <si>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</si>
  <si>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</si>
  <si>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</si>
  <si>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</si>
  <si>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</si>
  <si>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</si>
  <si>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</si>
  <si>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</si>
  <si>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</si>
  <si>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</si>
  <si>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</si>
  <si>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</si>
  <si>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</si>
  <si>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</si>
  <si>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</si>
  <si>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</si>
  <si>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</si>
  <si>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</si>
  <si>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</si>
  <si>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</si>
  <si>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</si>
  <si>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</si>
  <si>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</si>
  <si>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</si>
  <si>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</si>
  <si>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</si>
  <si>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</si>
  <si>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</si>
  <si>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</si>
  <si>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</si>
  <si>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</si>
  <si>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</si>
  <si>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</si>
  <si>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</si>
  <si>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</si>
  <si>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</si>
  <si>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</si>
  <si>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</si>
  <si>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</si>
  <si>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</si>
  <si>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</si>
  <si>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</si>
  <si>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</si>
  <si>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</si>
  <si>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</si>
  <si>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</si>
  <si>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</si>
  <si>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</si>
  <si>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</si>
  <si>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</si>
  <si>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</si>
  <si>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</si>
  <si>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</si>
  <si>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</si>
  <si>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</si>
  <si>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</si>
  <si>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</si>
  <si>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</si>
  <si>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</si>
  <si>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</si>
  <si>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</si>
  <si>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</si>
  <si>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</si>
  <si>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</si>
  <si>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</si>
  <si>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</si>
  <si>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</si>
  <si>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</si>
  <si>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</si>
  <si>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</si>
  <si>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</si>
  <si>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</si>
  <si>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</si>
  <si>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</si>
  <si>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</si>
  <si>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</si>
  <si>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</si>
  <si>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</si>
  <si>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</si>
  <si>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</si>
  <si>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</si>
  <si>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</si>
  <si>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</si>
  <si>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</si>
  <si>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</si>
  <si>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</si>
  <si>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</si>
  <si>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</si>
  <si>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</si>
  <si>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</si>
  <si>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</si>
  <si>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</si>
  <si>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</si>
  <si>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</si>
  <si>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</si>
  <si>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</si>
  <si>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</si>
  <si>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</si>
  <si>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</si>
  <si>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</si>
  <si>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</si>
  <si>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</si>
  <si>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</si>
  <si>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</si>
  <si>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</si>
  <si>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</si>
  <si>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</si>
  <si>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</si>
  <si>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</si>
  <si>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</si>
  <si>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</si>
  <si>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</si>
  <si>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</si>
  <si>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</si>
  <si>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</si>
  <si>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</si>
  <si>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</si>
  <si>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</si>
  <si>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</si>
  <si>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</si>
  <si>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</si>
  <si>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</si>
  <si>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</si>
  <si>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</si>
  <si>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</si>
  <si>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</si>
  <si>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</si>
  <si>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</si>
  <si>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</si>
  <si>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</si>
  <si>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</si>
  <si>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</si>
  <si>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</si>
  <si>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</si>
  <si>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</si>
  <si>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</si>
  <si>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</si>
  <si>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</si>
  <si>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</si>
  <si>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</si>
  <si>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</si>
  <si>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</si>
  <si>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</si>
  <si>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</si>
  <si>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</si>
  <si>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</si>
  <si>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</si>
  <si>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</si>
  <si>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</si>
  <si>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</si>
  <si>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</si>
  <si>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</si>
  <si>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</si>
  <si>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</si>
  <si>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</si>
  <si>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</si>
  <si>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</si>
  <si>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</si>
  <si>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</si>
  <si>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</si>
  <si>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</si>
  <si>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</si>
  <si>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</si>
  <si>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</si>
  <si>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</si>
  <si>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</si>
  <si>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</si>
  <si>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</si>
  <si>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</si>
  <si>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</si>
  <si>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</si>
  <si>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</si>
  <si>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</si>
  <si>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</si>
  <si>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</si>
  <si>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</si>
  <si>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</si>
  <si>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</si>
  <si>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</si>
  <si>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</si>
  <si>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</si>
  <si>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</si>
  <si>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</si>
  <si>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</si>
  <si>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</si>
  <si>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</si>
  <si>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</si>
  <si>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</si>
  <si>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</si>
  <si>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</si>
  <si>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</si>
  <si>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</si>
  <si>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</si>
  <si>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</si>
  <si>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</si>
  <si>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</si>
  <si>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</si>
  <si>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</si>
  <si>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</si>
  <si>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</si>
  <si>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</si>
  <si>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</si>
  <si>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</si>
  <si>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</si>
  <si>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</si>
  <si>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</si>
  <si>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</si>
  <si>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</si>
  <si>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</si>
  <si>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</si>
  <si>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</si>
  <si>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</si>
  <si>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</si>
  <si>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</si>
  <si>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</si>
  <si>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</si>
  <si>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</si>
  <si>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</si>
  <si>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</si>
  <si>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</si>
  <si>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</si>
  <si>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</si>
  <si>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</si>
  <si>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</si>
  <si>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</si>
  <si>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</si>
  <si>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</si>
  <si>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</si>
  <si>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</si>
  <si>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</si>
  <si>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</si>
  <si>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</si>
  <si>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</si>
  <si>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</si>
  <si>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</si>
  <si>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</si>
  <si>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</si>
  <si>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</si>
  <si>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</si>
  <si>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</si>
  <si>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</si>
  <si>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</si>
  <si>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</si>
  <si>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</si>
  <si>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</si>
  <si>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</si>
  <si>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</si>
  <si>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</si>
  <si>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</si>
  <si>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</si>
  <si>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</si>
  <si>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</si>
  <si>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</si>
  <si>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</si>
  <si>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</si>
  <si>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</si>
  <si>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</si>
  <si>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</si>
  <si>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</si>
  <si>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</si>
  <si>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</si>
  <si>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</si>
  <si>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</si>
  <si>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</si>
  <si>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</si>
  <si>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</si>
  <si>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</si>
  <si>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</si>
  <si>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</si>
  <si>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</si>
  <si>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</si>
  <si>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</si>
  <si>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</si>
  <si>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</si>
  <si>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</si>
  <si>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</si>
  <si>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</si>
  <si>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</si>
  <si>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</si>
  <si>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</si>
  <si>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</si>
  <si>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</si>
  <si>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</si>
  <si>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</si>
  <si>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</si>
  <si>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</si>
  <si>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</si>
  <si>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</si>
  <si>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</si>
  <si>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</si>
  <si>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</si>
  <si>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</si>
  <si>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</si>
  <si>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</si>
  <si>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</si>
  <si>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</si>
  <si>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</si>
  <si>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</si>
  <si>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</si>
  <si>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</si>
  <si>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</si>
  <si>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</si>
  <si>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</si>
  <si>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</si>
  <si>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</si>
  <si>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</si>
  <si>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</si>
  <si>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</si>
  <si>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</si>
  <si>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</si>
  <si>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</si>
  <si>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</si>
  <si>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</si>
  <si>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</si>
  <si>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</si>
  <si>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</si>
  <si>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</si>
  <si>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</si>
  <si>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</si>
  <si>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</si>
  <si>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</si>
  <si>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</si>
  <si>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</si>
  <si>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</si>
  <si>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</si>
  <si>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</si>
  <si>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</si>
  <si>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</si>
  <si>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</si>
  <si>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</si>
  <si>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</si>
  <si>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</si>
  <si>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</si>
  <si>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</si>
  <si>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</si>
  <si>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</si>
  <si>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</si>
  <si>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</si>
  <si>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</si>
  <si>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</si>
  <si>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</si>
  <si>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</si>
  <si>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</si>
  <si>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</si>
  <si>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</si>
  <si>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</si>
  <si>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</si>
  <si>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</si>
  <si>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</si>
  <si>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</si>
  <si>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</si>
  <si>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</si>
  <si>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</si>
  <si>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</si>
  <si>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</si>
  <si>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</si>
  <si>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</si>
  <si>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</si>
  <si>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</si>
  <si>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</si>
  <si>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</si>
  <si>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</si>
  <si>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</si>
  <si>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</si>
  <si>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</si>
  <si>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</si>
  <si>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</si>
  <si>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</si>
  <si>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</si>
  <si>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</si>
  <si>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</si>
  <si>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</si>
  <si>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</si>
  <si>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</si>
  <si>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</si>
  <si>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</si>
  <si>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</si>
  <si>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</si>
  <si>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</si>
  <si>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</si>
  <si>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</si>
  <si>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</si>
  <si>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</si>
  <si>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</si>
  <si>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</si>
  <si>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</si>
  <si>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</si>
  <si>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</si>
  <si>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</si>
  <si>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</si>
  <si>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</si>
  <si>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</si>
  <si>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</si>
  <si>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</si>
  <si>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</si>
  <si>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</si>
  <si>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</si>
  <si>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</si>
  <si>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</si>
  <si>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</si>
  <si>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</si>
  <si>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</si>
  <si>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</si>
  <si>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</si>
  <si>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</si>
  <si>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</si>
  <si>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</si>
  <si>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</si>
  <si>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</si>
  <si>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</si>
  <si>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</si>
  <si>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</si>
  <si>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</si>
  <si>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</si>
  <si>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</si>
  <si>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</si>
  <si>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</si>
  <si>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</si>
  <si>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</si>
  <si>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</si>
  <si>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</si>
  <si>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</si>
  <si>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</si>
  <si>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</si>
  <si>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</si>
  <si>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</si>
  <si>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</si>
  <si>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</si>
  <si>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</si>
  <si>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</si>
  <si>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</si>
  <si>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</si>
  <si>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</si>
  <si>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</si>
  <si>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</si>
  <si>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</si>
  <si>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</si>
  <si>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</si>
  <si>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</si>
  <si>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</si>
  <si>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</si>
  <si>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</si>
  <si>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</si>
  <si>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</si>
  <si>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</si>
  <si>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</si>
  <si>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</si>
  <si>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</si>
  <si>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</si>
  <si>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</si>
  <si>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</si>
  <si>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</si>
  <si>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</si>
  <si>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</si>
  <si>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</si>
  <si>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</si>
  <si>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</si>
  <si>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</si>
  <si>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</si>
  <si>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</si>
  <si>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</si>
  <si>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</si>
  <si>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</si>
  <si>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</si>
  <si>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</si>
  <si>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</si>
  <si>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</si>
  <si>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</si>
  <si>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</si>
  <si>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</si>
  <si>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</si>
  <si>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</si>
  <si>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</si>
  <si>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</si>
  <si>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</si>
  <si>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</si>
  <si>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</si>
  <si>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</si>
  <si>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</si>
  <si>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</si>
  <si>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</si>
  <si>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</si>
  <si>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</si>
  <si>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</si>
  <si>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</si>
  <si>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</si>
  <si>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</si>
  <si>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</si>
  <si>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</si>
  <si>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</si>
  <si>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</si>
  <si>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</si>
  <si>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</si>
  <si>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</si>
  <si>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</si>
  <si>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</si>
  <si>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</si>
  <si>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</si>
  <si>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</si>
  <si>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</si>
  <si>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</si>
  <si>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</si>
  <si>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</si>
  <si>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</si>
  <si>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</si>
  <si>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</si>
  <si>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</si>
  <si>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</si>
  <si>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</si>
  <si>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</si>
  <si>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</si>
  <si>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</si>
  <si>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</si>
  <si>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</si>
  <si>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</si>
  <si>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</si>
  <si>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</si>
  <si>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</si>
  <si>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</si>
  <si>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</si>
  <si>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</si>
  <si>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</si>
  <si>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</si>
  <si>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</si>
  <si>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</si>
  <si>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</si>
  <si>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</si>
  <si>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</si>
  <si>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</si>
  <si>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</si>
  <si>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</si>
  <si>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</si>
  <si>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</si>
  <si>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</si>
  <si>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</si>
  <si>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</si>
  <si>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</si>
  <si>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</si>
  <si>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</si>
  <si>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</si>
  <si>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</si>
  <si>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</si>
  <si>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</si>
  <si>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</si>
  <si>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</si>
  <si>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</si>
  <si>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</si>
  <si>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</si>
  <si>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</si>
  <si>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</si>
  <si>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</si>
  <si>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</si>
  <si>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</si>
  <si>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</si>
  <si>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</si>
  <si>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</si>
  <si>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</si>
  <si>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</si>
  <si>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</si>
  <si>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</si>
  <si>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</si>
  <si>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</si>
  <si>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</si>
  <si>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</si>
  <si>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</si>
  <si>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</si>
  <si>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</si>
  <si>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</si>
  <si>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</si>
  <si>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</si>
  <si>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</si>
  <si>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</si>
  <si>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</si>
  <si>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</si>
  <si>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</si>
  <si>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</si>
  <si>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</si>
  <si>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</si>
  <si>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</si>
  <si>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</si>
  <si>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</si>
  <si>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</si>
  <si>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</si>
  <si>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</si>
  <si>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</si>
  <si>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</si>
  <si>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</si>
  <si>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</si>
  <si>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</si>
  <si>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</si>
  <si>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</si>
  <si>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</si>
  <si>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</si>
  <si>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</si>
  <si>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</si>
  <si>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</si>
  <si>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</si>
  <si>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</si>
  <si>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</si>
  <si>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</si>
  <si>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</si>
  <si>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</si>
  <si>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</si>
  <si>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</si>
  <si>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</si>
  <si>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</si>
  <si>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</si>
  <si>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</si>
  <si>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</si>
  <si>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</si>
  <si>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</si>
  <si>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</si>
  <si>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</si>
  <si>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</si>
  <si>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</si>
  <si>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</si>
  <si>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</si>
  <si>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</si>
  <si>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</si>
  <si>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</si>
  <si>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</si>
  <si>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</si>
  <si>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</si>
  <si>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</si>
  <si>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</si>
  <si>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</si>
  <si>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</si>
  <si>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</si>
  <si>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</si>
  <si>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</si>
  <si>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</si>
  <si>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</si>
  <si>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</si>
  <si>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</si>
  <si>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</si>
  <si>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</si>
  <si>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</si>
  <si>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</si>
  <si>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</si>
  <si>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</si>
  <si>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</si>
  <si>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</si>
  <si>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</si>
  <si>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</si>
  <si>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</si>
  <si>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</si>
  <si>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</si>
  <si>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</si>
  <si>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</si>
  <si>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</si>
  <si>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</si>
  <si>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</si>
  <si>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</si>
  <si>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</si>
  <si>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</si>
  <si>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</si>
  <si>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</si>
  <si>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</si>
  <si>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</si>
  <si>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</si>
  <si>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</si>
  <si>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</si>
  <si>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</si>
  <si>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</si>
  <si>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</si>
  <si>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</si>
  <si>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</si>
  <si>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</si>
  <si>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</si>
  <si>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</si>
  <si>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</si>
  <si>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</si>
  <si>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</si>
  <si>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</si>
  <si>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</si>
  <si>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</si>
  <si>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</si>
  <si>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</si>
  <si>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</si>
  <si>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</si>
  <si>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</si>
  <si>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</si>
  <si>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</si>
  <si>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</si>
  <si>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</si>
  <si>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</si>
  <si>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</si>
  <si>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</si>
  <si>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</si>
  <si>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</si>
  <si>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</si>
  <si>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</si>
  <si>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</si>
  <si>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</si>
  <si>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</si>
  <si>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</si>
  <si>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</si>
  <si>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</si>
  <si>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</si>
  <si>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</si>
  <si>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</si>
  <si>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</si>
  <si>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</si>
  <si>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</si>
  <si>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</si>
  <si>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</si>
  <si>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</si>
  <si>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</si>
  <si>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</si>
  <si>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</si>
  <si>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</si>
  <si>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</si>
  <si>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</si>
  <si>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</si>
  <si>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</si>
  <si>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</si>
  <si>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</si>
  <si>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</si>
  <si>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</si>
  <si>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</si>
  <si>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</si>
  <si>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</si>
  <si>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</si>
  <si>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</si>
  <si>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</si>
  <si>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</si>
  <si>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</si>
  <si>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</si>
  <si>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</si>
  <si>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</si>
  <si>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</si>
  <si>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</si>
  <si>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</si>
  <si>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</si>
  <si>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</si>
  <si>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</si>
  <si>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</si>
  <si>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</si>
  <si>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</si>
  <si>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</si>
  <si>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</si>
  <si>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</si>
  <si>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</si>
  <si>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</si>
  <si>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</si>
  <si>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</si>
  <si>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</si>
  <si>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</si>
  <si>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</si>
  <si>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</si>
  <si>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</si>
  <si>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</si>
  <si>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</si>
  <si>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</si>
  <si>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</si>
  <si>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</si>
  <si>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</si>
  <si>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</si>
  <si>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</si>
  <si>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</si>
  <si>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</si>
  <si>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</si>
  <si>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</si>
  <si>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</si>
  <si>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</si>
  <si>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</si>
  <si>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</si>
  <si>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</si>
  <si>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</si>
  <si>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</si>
  <si>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</si>
  <si>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</si>
  <si>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</si>
  <si>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</si>
  <si>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</si>
  <si>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</si>
  <si>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</si>
  <si>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</si>
  <si>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</si>
  <si>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</si>
  <si>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</si>
  <si>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</si>
  <si>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</si>
  <si>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</si>
  <si>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</si>
  <si>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</si>
  <si>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</si>
  <si>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</si>
  <si>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</si>
  <si>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</si>
  <si>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</si>
  <si>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</si>
  <si>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</si>
  <si>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</si>
  <si>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</si>
  <si>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</si>
  <si>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</si>
  <si>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</si>
  <si>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</si>
  <si>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</si>
  <si>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</si>
  <si>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</si>
  <si>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</si>
  <si>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</si>
  <si>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</si>
  <si>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</si>
  <si>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</si>
  <si>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</si>
  <si>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</si>
  <si>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</si>
  <si>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</si>
  <si>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</si>
  <si>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</si>
  <si>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</si>
  <si>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</si>
  <si>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</si>
  <si>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</si>
  <si>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</si>
  <si>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</si>
  <si>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</si>
  <si>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</si>
  <si>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</si>
  <si>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</si>
  <si>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</si>
  <si>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</si>
  <si>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</si>
  <si>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</si>
  <si>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</si>
  <si>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</si>
  <si>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</si>
  <si>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</si>
  <si>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</si>
  <si>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</si>
  <si>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</si>
  <si>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</si>
  <si>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</si>
  <si>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</si>
  <si>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</si>
  <si>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</si>
  <si>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</si>
  <si>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</si>
  <si>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</si>
  <si>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</si>
  <si>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</si>
  <si>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</si>
  <si>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</si>
  <si>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</si>
  <si>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</si>
  <si>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</si>
  <si>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</si>
  <si>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</si>
  <si>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</si>
  <si>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</si>
  <si>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</si>
  <si>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</si>
  <si>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</si>
  <si>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</si>
  <si>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</si>
  <si>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</si>
  <si>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</si>
  <si>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</si>
  <si>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</si>
  <si>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</si>
  <si>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</si>
  <si>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</si>
  <si>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</si>
  <si>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</si>
  <si>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</si>
  <si>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</si>
  <si>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</si>
  <si>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</si>
  <si>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</si>
  <si>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</si>
  <si>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</si>
  <si>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</si>
  <si>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</si>
  <si>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</si>
  <si>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</si>
  <si>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</si>
  <si>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</si>
  <si>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</si>
  <si>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</si>
  <si>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</si>
  <si>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</si>
  <si>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</si>
  <si>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</si>
  <si>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</si>
  <si>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</si>
  <si>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</si>
  <si>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</si>
  <si>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</si>
  <si>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</si>
  <si>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</si>
  <si>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</si>
  <si>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</si>
  <si>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</si>
  <si>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</si>
  <si>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</si>
  <si>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</si>
  <si>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</si>
  <si>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</si>
  <si>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</si>
  <si>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</si>
  <si>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</si>
  <si>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</si>
  <si>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</si>
  <si>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</si>
  <si>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</si>
  <si>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</si>
  <si>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</si>
  <si>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</si>
  <si>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</si>
  <si>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</si>
  <si>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</si>
  <si>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</si>
  <si>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</si>
  <si>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</si>
  <si>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</si>
  <si>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</si>
  <si>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</si>
  <si>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</si>
  <si>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</si>
  <si>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</si>
  <si>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</si>
  <si>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</si>
  <si>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</si>
  <si>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</si>
  <si>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</si>
  <si>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</si>
  <si>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</si>
  <si>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</si>
  <si>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</si>
  <si>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</si>
  <si>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</si>
  <si>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</si>
  <si>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</si>
  <si>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</si>
  <si>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</si>
  <si>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</si>
  <si>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</si>
  <si>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</si>
  <si>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</si>
  <si>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</si>
  <si>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</si>
  <si>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</si>
  <si>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</si>
  <si>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</si>
  <si>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</si>
  <si>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</si>
  <si>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</si>
  <si>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</si>
  <si>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</si>
  <si>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</si>
  <si>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</si>
  <si>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</si>
  <si>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</si>
  <si>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</si>
  <si>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</si>
  <si>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</si>
  <si>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</si>
  <si>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</si>
  <si>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</si>
  <si>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</si>
  <si>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</si>
  <si>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</si>
  <si>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</si>
  <si>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</si>
  <si>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</si>
  <si>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</si>
  <si>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</si>
  <si>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</si>
  <si>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</si>
  <si>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</si>
  <si>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</si>
  <si>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</si>
  <si>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</si>
  <si>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</si>
  <si>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</si>
  <si>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</si>
  <si>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</si>
  <si>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</si>
  <si>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</si>
  <si>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</si>
  <si>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</si>
  <si>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</si>
  <si>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</si>
  <si>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</si>
  <si>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</si>
  <si>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</si>
  <si>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</si>
  <si>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</si>
  <si>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</si>
  <si>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</si>
  <si>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</si>
  <si>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</si>
  <si>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</si>
  <si>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</si>
  <si>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</si>
  <si>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</si>
  <si>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</si>
  <si>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</si>
  <si>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</si>
  <si>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</si>
  <si>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</si>
  <si>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</si>
  <si>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</si>
  <si>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</si>
  <si>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</si>
  <si>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</si>
  <si>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</si>
  <si>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</si>
  <si>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</si>
  <si>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</si>
  <si>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</si>
  <si>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</si>
  <si>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</si>
  <si>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</si>
  <si>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</si>
  <si>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</si>
  <si>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</si>
  <si>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</si>
  <si>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</si>
  <si>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</si>
  <si>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</si>
  <si>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</si>
  <si>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</si>
  <si>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</si>
  <si>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</si>
  <si>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</si>
  <si>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</si>
  <si>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</si>
  <si>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</si>
  <si>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</si>
  <si>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</si>
  <si>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</si>
  <si>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</si>
  <si>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</si>
  <si>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</si>
  <si>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</si>
  <si>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</si>
  <si>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</si>
  <si>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</si>
  <si>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</si>
  <si>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</si>
  <si>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</si>
  <si>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</si>
  <si>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</si>
  <si>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</si>
  <si>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</si>
  <si>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</si>
  <si>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</si>
  <si>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</si>
  <si>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</si>
  <si>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</si>
  <si>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</si>
  <si>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</si>
  <si>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</si>
  <si>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</si>
  <si>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</si>
  <si>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</si>
  <si>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</si>
  <si>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</si>
  <si>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</si>
  <si>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</si>
  <si>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</si>
  <si>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</si>
  <si>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</si>
  <si>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</si>
  <si>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</si>
  <si>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</si>
  <si>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</si>
  <si>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</si>
  <si>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</si>
  <si>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</si>
  <si>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</si>
  <si>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</si>
  <si>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</si>
  <si>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</si>
  <si>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</si>
  <si>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</si>
  <si>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</si>
  <si>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</si>
  <si>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</si>
  <si>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</si>
  <si>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</si>
  <si>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</si>
  <si>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</si>
  <si>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</si>
  <si>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</si>
  <si>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</si>
  <si>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</si>
  <si>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</si>
  <si>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</si>
  <si>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</si>
  <si>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</si>
  <si>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</si>
  <si>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</si>
  <si>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</si>
  <si>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</si>
  <si>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</si>
  <si>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</si>
  <si>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</si>
  <si>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</si>
  <si>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</si>
  <si>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</si>
  <si>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</si>
  <si>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</si>
  <si>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</si>
  <si>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</si>
  <si>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</si>
  <si>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</si>
  <si>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</si>
  <si>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</si>
  <si>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</si>
  <si>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</si>
  <si>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</si>
  <si>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</si>
  <si>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</si>
  <si>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</si>
  <si>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</si>
  <si>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</si>
  <si>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</si>
  <si>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</si>
  <si>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</si>
  <si>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</si>
  <si>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</si>
  <si>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</si>
  <si>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</si>
  <si>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</si>
  <si>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</si>
  <si>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</si>
  <si>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</si>
  <si>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</si>
  <si>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</si>
  <si>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</si>
  <si>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</si>
  <si>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</si>
  <si>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</si>
  <si>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</si>
  <si>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</si>
  <si>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</si>
  <si>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</si>
  <si>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</si>
  <si>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</si>
  <si>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</si>
  <si>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</si>
  <si>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</si>
  <si>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</si>
  <si>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</si>
  <si>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</si>
  <si>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</si>
  <si>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</si>
  <si>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</si>
  <si>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</si>
  <si>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</si>
  <si>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</si>
  <si>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</si>
  <si>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</si>
  <si>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</si>
  <si>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</si>
  <si>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</si>
  <si>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</si>
  <si>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</si>
  <si>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</si>
  <si>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</si>
  <si>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</si>
  <si>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</si>
  <si>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</si>
  <si>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</si>
  <si>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</si>
  <si>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</si>
  <si>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</si>
  <si>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</si>
  <si>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</si>
  <si>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</si>
  <si>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</si>
  <si>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</si>
  <si>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</si>
  <si>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</si>
  <si>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</si>
  <si>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</si>
  <si>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</si>
  <si>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</si>
  <si>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</si>
  <si>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</si>
  <si>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</si>
  <si>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</si>
  <si>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</si>
  <si>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</si>
  <si>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</si>
  <si>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</si>
  <si>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</si>
  <si>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</si>
  <si>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</si>
  <si>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</si>
  <si>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</si>
  <si>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</si>
  <si>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</si>
  <si>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</si>
  <si>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</si>
  <si>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</si>
  <si>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</si>
  <si>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</si>
  <si>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</si>
  <si>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</si>
  <si>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</si>
  <si>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</si>
  <si>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</si>
  <si>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</si>
  <si>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</si>
  <si>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</si>
  <si>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</si>
  <si>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</si>
  <si>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</si>
  <si>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</si>
  <si>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</si>
  <si>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</si>
  <si>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</si>
  <si>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</si>
  <si>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</si>
  <si>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</si>
  <si>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</si>
  <si>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</si>
  <si>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</si>
  <si>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</si>
  <si>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</si>
  <si>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</si>
  <si>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</si>
  <si>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</si>
  <si>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</si>
  <si>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</si>
  <si>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</si>
  <si>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</si>
  <si>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</si>
  <si>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</si>
  <si>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</si>
  <si>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</si>
  <si>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</si>
  <si>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</si>
  <si>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</si>
  <si>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</si>
  <si>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</si>
  <si>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</si>
  <si>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</si>
  <si>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</si>
  <si>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</si>
  <si>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</si>
  <si>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</si>
  <si>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</si>
  <si>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</si>
  <si>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</si>
  <si>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</si>
  <si>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</si>
  <si>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</si>
  <si>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</si>
  <si>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</si>
  <si>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</si>
  <si>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</si>
  <si>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</si>
  <si>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</si>
  <si>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</si>
  <si>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</si>
  <si>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</si>
  <si>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</si>
  <si>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</si>
  <si>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</si>
  <si>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</si>
  <si>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</si>
  <si>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</si>
  <si>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</si>
  <si>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</si>
  <si>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</si>
  <si>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</si>
  <si>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</si>
  <si>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</si>
  <si>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</si>
  <si>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</si>
  <si>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</si>
  <si>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</si>
  <si>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</si>
  <si>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</si>
  <si>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</si>
  <si>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</si>
  <si>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</si>
  <si>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</si>
  <si>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</si>
  <si>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</si>
  <si>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</si>
  <si>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</si>
  <si>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</si>
  <si>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</si>
  <si>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</si>
  <si>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</si>
  <si>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</si>
  <si>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</si>
  <si>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</si>
  <si>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</si>
  <si>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</si>
  <si>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</si>
  <si>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</si>
  <si>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</si>
  <si>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</si>
  <si>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</si>
  <si>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</si>
  <si>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</si>
  <si>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</si>
  <si>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</si>
  <si>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</si>
  <si>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</si>
  <si>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</si>
  <si>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</si>
  <si>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</si>
  <si>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</si>
  <si>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</si>
  <si>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</si>
  <si>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</si>
  <si>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</si>
  <si>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</si>
  <si>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</si>
  <si>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</si>
  <si>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</si>
  <si>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</si>
  <si>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</si>
  <si>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</si>
  <si>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</si>
  <si>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</si>
  <si>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</si>
  <si>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</si>
  <si>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</si>
  <si>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</si>
  <si>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</si>
  <si>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</si>
  <si>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</si>
  <si>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</si>
  <si>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</si>
  <si>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</si>
  <si>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</si>
  <si>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</si>
  <si>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</si>
  <si>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</si>
  <si>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</si>
  <si>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</si>
  <si>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</si>
  <si>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</si>
  <si>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</si>
  <si>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</si>
  <si>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</si>
  <si>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</si>
  <si>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</si>
  <si>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</si>
  <si>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</si>
  <si>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</si>
  <si>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</si>
  <si>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</si>
  <si>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</si>
  <si>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</si>
  <si>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</si>
  <si>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</si>
  <si>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</si>
  <si>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</si>
  <si>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</si>
  <si>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</si>
  <si>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</si>
  <si>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</si>
  <si>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</si>
  <si>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</si>
  <si>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</si>
  <si>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</si>
  <si>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</si>
  <si>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</si>
  <si>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</si>
  <si>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</si>
  <si>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</si>
  <si>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</si>
  <si>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</si>
  <si>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</si>
  <si>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</si>
  <si>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</si>
  <si>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</si>
  <si>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</si>
  <si>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</si>
  <si>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</si>
  <si>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</si>
  <si>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</si>
  <si>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</si>
  <si>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</si>
  <si>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</si>
  <si>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</si>
  <si>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</si>
  <si>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</si>
  <si>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</si>
  <si>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</si>
  <si>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</si>
  <si>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</si>
  <si>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</si>
  <si>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</si>
  <si>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</si>
  <si>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</si>
  <si>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</si>
  <si>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</si>
  <si>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</si>
  <si>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</si>
  <si>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</si>
  <si>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</si>
  <si>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</si>
  <si>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</si>
  <si>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</si>
  <si>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</si>
  <si>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</si>
  <si>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</si>
  <si>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</si>
  <si>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</si>
  <si>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</si>
  <si>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</si>
  <si>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</si>
  <si>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</si>
  <si>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</si>
  <si>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</si>
  <si>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</si>
  <si>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</si>
  <si>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</si>
  <si>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</si>
  <si>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</si>
  <si>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</si>
  <si>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</si>
  <si>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</si>
  <si>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</si>
  <si>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</si>
  <si>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</si>
  <si>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</si>
  <si>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</si>
  <si>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</si>
  <si>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</si>
  <si>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</si>
  <si>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</si>
  <si>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</si>
  <si>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</si>
  <si>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</si>
  <si>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</si>
  <si>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</si>
  <si>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</si>
  <si>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</si>
  <si>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</si>
  <si>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</si>
  <si>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</si>
  <si>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</si>
  <si>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</si>
  <si>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</si>
  <si>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</si>
  <si>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</si>
  <si>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</si>
  <si>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</si>
  <si>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</si>
  <si>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</si>
  <si>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</si>
  <si>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</si>
  <si>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</si>
  <si>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</si>
  <si>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</si>
  <si>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</si>
  <si>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</si>
  <si>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</si>
  <si>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</si>
  <si>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</si>
  <si>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</si>
  <si>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</si>
  <si>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</si>
  <si>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</si>
  <si>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</si>
  <si>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</si>
  <si>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</si>
  <si>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</si>
  <si>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</si>
  <si>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</si>
  <si>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</si>
  <si>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</si>
  <si>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</si>
  <si>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</si>
  <si>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</si>
  <si>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</si>
  <si>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</si>
  <si>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</si>
  <si>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</si>
  <si>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</si>
  <si>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</si>
  <si>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</si>
  <si>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</si>
  <si>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</si>
  <si>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</si>
  <si>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</si>
  <si>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</si>
  <si>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</si>
  <si>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</si>
  <si>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</si>
  <si>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</si>
  <si>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</si>
  <si>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</si>
  <si>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</si>
  <si>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</si>
  <si>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</si>
  <si>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</si>
  <si>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</si>
  <si>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</si>
  <si>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</si>
  <si>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</si>
  <si>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</si>
  <si>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</si>
  <si>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</si>
  <si>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</si>
  <si>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</si>
  <si>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</si>
  <si>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</si>
  <si>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</si>
  <si>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</si>
  <si>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</si>
  <si>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</si>
  <si>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</si>
  <si>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</si>
  <si>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</si>
  <si>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</si>
  <si>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</si>
  <si>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</si>
  <si>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</si>
  <si>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</si>
  <si>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</si>
  <si>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</si>
  <si>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</si>
  <si>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</si>
  <si>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</si>
  <si>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</si>
  <si>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</si>
  <si>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</si>
  <si>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</si>
  <si>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</si>
  <si>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</si>
  <si>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</si>
  <si>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</si>
  <si>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</si>
  <si>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</si>
  <si>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</si>
  <si>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</si>
  <si>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</si>
  <si>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</si>
  <si>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</si>
  <si>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</si>
  <si>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</si>
  <si>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</si>
  <si>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</si>
  <si>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</si>
  <si>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</si>
  <si>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</si>
  <si>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</si>
  <si>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</si>
  <si>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</si>
  <si>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</si>
  <si>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</si>
  <si>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</si>
  <si>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</si>
  <si>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</si>
  <si>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</si>
  <si>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</si>
  <si>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</si>
  <si>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</si>
  <si>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</si>
  <si>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</si>
  <si>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</si>
  <si>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</si>
  <si>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</si>
  <si>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</si>
  <si>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</si>
  <si>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</si>
  <si>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</si>
  <si>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</si>
  <si>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</si>
  <si>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</si>
  <si>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</si>
  <si>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</si>
  <si>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</si>
  <si>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</si>
  <si>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</si>
  <si>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</si>
  <si>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</si>
  <si>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</si>
  <si>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</si>
  <si>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</si>
  <si>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</si>
  <si>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</si>
  <si>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</si>
  <si>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</si>
  <si>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</si>
  <si>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</si>
  <si>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</si>
  <si>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</si>
  <si>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</si>
  <si>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</si>
  <si>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</si>
  <si>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</si>
  <si>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</si>
  <si>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</si>
  <si>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</si>
  <si>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</si>
  <si>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</si>
  <si>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</si>
  <si>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</si>
  <si>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</si>
  <si>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</si>
  <si>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</si>
  <si>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</si>
  <si>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</si>
  <si>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</si>
  <si>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</si>
  <si>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</si>
  <si>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</si>
  <si>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</si>
  <si>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</si>
  <si>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</si>
  <si>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</si>
  <si>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</si>
  <si>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</si>
  <si>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</si>
  <si>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</si>
  <si>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</si>
  <si>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</si>
  <si>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</si>
  <si>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</si>
  <si>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</si>
  <si>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</si>
  <si>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</si>
  <si>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</si>
  <si>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</si>
  <si>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</si>
  <si>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</si>
  <si>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</si>
  <si>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Nunmber of Failed</t>
  </si>
  <si>
    <t>Number of Canceled</t>
  </si>
  <si>
    <t>Percentage Successful</t>
  </si>
  <si>
    <t>Percentage of Failed</t>
  </si>
  <si>
    <t>Percentage of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</si>
  <si>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</si>
  <si>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</si>
  <si>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</si>
  <si>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</si>
  <si>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</si>
  <si>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</si>
  <si>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</si>
  <si>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</si>
  <si>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</si>
  <si>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</si>
  <si>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5000 to 9999</t>
  </si>
  <si>
    <t>Outcomes</t>
  </si>
  <si>
    <t>Median</t>
  </si>
  <si>
    <t>Mean</t>
  </si>
  <si>
    <t>Variance</t>
  </si>
  <si>
    <t>Standard Diviation</t>
  </si>
  <si>
    <t>Mode</t>
  </si>
  <si>
    <t>Total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</si>
</sst>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[CrowdfundingBook1.xlsx]Statistics!PivotTable1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Statistics!$B$5:$B$14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8-4F6E-A2C6-388554F774F7}"/>
            </c:ext>
          </c:extLst>
        </c:ser>
        <c:ser>
          <c:idx val="1"/>
          <c:order val="1"/>
          <c:tx>
            <c:strRef>
              <c:f>Statistics!$C$3:$C$4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Statistics!$C$5:$C$14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8-4F6E-A2C6-388554F774F7}"/>
            </c:ext>
          </c:extLst>
        </c:ser>
        <c:ser>
          <c:idx val="2"/>
          <c:order val="2"/>
          <c:tx>
            <c:strRef>
              <c:f>Statistics!$D$3:$D$4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Statistics!$D$5:$D$14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8-4F6E-A2C6-388554F774F7}"/>
            </c:ext>
          </c:extLst>
        </c:ser>
        <c:ser>
          <c:idx val="3"/>
          <c:order val="3"/>
          <c:tx>
            <c:strRef>
              <c:f>Statistics!$E$3:$E$4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Statistics!$E$5:$E$14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8-4F6E-A2C6-388554F7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11725792"/>
        <c:axId val="1511726272"/>
      </c:barChart>
      <c:catAx>
        <c:axId val="15117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26272"/>
        <c:crosses val="autoZero"/>
        <c:auto val="1"/>
        <c:lblAlgn val="ctr"/>
        <c:lblOffset val="100"/>
        <c:noMultiLvlLbl val="0"/>
      </c:catAx>
      <c:valAx>
        <c:axId val="15117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6A9-8347-6C3DDD347D9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3-46A9-8347-6C3DDD347D9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3-46A9-8347-6C3DDD347D9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6A9-8347-6C3DDD34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1719760"/>
        <c:axId val="1511722160"/>
      </c:barChart>
      <c:catAx>
        <c:axId val="15117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22160"/>
        <c:crosses val="autoZero"/>
        <c:auto val="1"/>
        <c:lblAlgn val="ctr"/>
        <c:lblOffset val="100"/>
        <c:noMultiLvlLbl val="0"/>
      </c:catAx>
      <c:valAx>
        <c:axId val="1511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[CrowdfundingBook1.xlsx]Outcomes Based on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E-44E5-9EBF-98DA4F70517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E-44E5-9EBF-98DA4F70517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E-44E5-9EBF-98DA4F705172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E-44E5-9EBF-98DA4F70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64384"/>
        <c:axId val="2055349424"/>
      </c:lineChart>
      <c:catAx>
        <c:axId val="15150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49424"/>
        <c:crosses val="autoZero"/>
        <c:auto val="1"/>
        <c:lblAlgn val="ctr"/>
        <c:lblOffset val="100"/>
        <c:noMultiLvlLbl val="0"/>
      </c:catAx>
      <c:valAx>
        <c:axId val="2055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9A7-9145-9913DB3C7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Analysis'!$F$2:$F$12</c:f>
              <c:numCache>
                <c:formatCode>0.00%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9A7-9145-9913DB3C7C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Analysis'!$G$2:$G$12</c:f>
              <c:numCache>
                <c:formatCode>0.00%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9A7-9145-9913DB3C7C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Analysis'!$H$2:$H$12</c:f>
              <c:numCache>
                <c:formatCode>0.00%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1-49A7-9145-9913DB3C7C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1-49A7-9145-9913DB3C7C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11-49A7-9145-9913DB3C7C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11-49A7-9145-9913DB3C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60880"/>
        <c:axId val="410659920"/>
      </c:lineChart>
      <c:catAx>
        <c:axId val="4106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9920"/>
        <c:crosses val="autoZero"/>
        <c:auto val="1"/>
        <c:lblAlgn val="ctr"/>
        <c:lblOffset val="100"/>
        <c:noMultiLvlLbl val="0"/>
      </c:catAx>
      <c:valAx>
        <c:axId val="410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8A961F9F-CF7F-4ED4-8D5C-91C877C814A8}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72B145-350B-47D1-8373-D6495725BE6B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38943E-5406-4077-9BF2-E947B5586368}">
          <cx:tx>
            <cx:txData>
              <cx:f>_xlchart.v1.4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60E1DEE-24C5-4F08-90E9-DF4DDCD2ED8D}">
          <cx:tx>
            <cx:txData>
              <cx:f>_xlchart.v1.6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95250</xdr:rowOff>
    </xdr:from>
    <xdr:to>
      <xdr:col>14</xdr:col>
      <xdr:colOff>171450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61671-E86F-9827-C961-C7B47DDB4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190500</xdr:rowOff>
    </xdr:from>
    <xdr:to>
      <xdr:col>14</xdr:col>
      <xdr:colOff>76200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7881C-8A82-1477-9CED-2D4AEF3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47625</xdr:rowOff>
    </xdr:from>
    <xdr:to>
      <xdr:col>13</xdr:col>
      <xdr:colOff>228600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0056A-335B-4A10-5FBE-01A8C1C0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5</xdr:row>
      <xdr:rowOff>161925</xdr:rowOff>
    </xdr:from>
    <xdr:to>
      <xdr:col>12</xdr:col>
      <xdr:colOff>385762</xdr:colOff>
      <xdr:row>19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74F923-C297-0659-E1F6-FBFAB4A9A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7237" y="1162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13</xdr:row>
      <xdr:rowOff>28575</xdr:rowOff>
    </xdr:from>
    <xdr:to>
      <xdr:col>5</xdr:col>
      <xdr:colOff>900112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6BDA-F8C0-EC13-6B29-8816FE879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huss" refreshedDate="45463.563994212964" createdVersion="8" refreshedVersion="8" minRefreshableVersion="3" recordCount="1000" xr:uid="{1942A38F-ADA1-493E-8FA3-A5196A8655D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7B707-B042-4EF1-B5D5-001E7F36A30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83DB1-18B4-4D9C-9AE9-A2E4E46247B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54028-D9DB-4377-91E7-245120F5CA3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DBF7-4A70-477C-BDED-350A31F32CA2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2047</v>
      </c>
    </row>
    <row r="3" spans="1:6" x14ac:dyDescent="0.25">
      <c r="A3" s="5" t="s">
        <v>2037</v>
      </c>
      <c r="B3" s="5" t="s">
        <v>2048</v>
      </c>
    </row>
    <row r="4" spans="1:6" x14ac:dyDescent="0.2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6" t="s">
        <v>2038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2039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2040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2041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2042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2043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2044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2045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2046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2036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BD22-30BE-44AB-AC99-A96E239CAACA}">
  <dimension ref="A1:F30"/>
  <sheetViews>
    <sheetView workbookViewId="0">
      <selection activeCell="J20" sqref="J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2047</v>
      </c>
    </row>
    <row r="2" spans="1:6" x14ac:dyDescent="0.25">
      <c r="A2" s="5" t="s">
        <v>2033</v>
      </c>
      <c r="B2" t="s">
        <v>2047</v>
      </c>
    </row>
    <row r="4" spans="1:6" x14ac:dyDescent="0.25">
      <c r="A4" s="5" t="s">
        <v>2037</v>
      </c>
      <c r="B4" s="5" t="s">
        <v>2048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2050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2053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2055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2056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2060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2061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2062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2064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2066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2068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2069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2070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2071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2072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2036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7051-E5E3-4F8D-9D95-514EB5FC09CD}">
  <dimension ref="A1:F18"/>
  <sheetViews>
    <sheetView workbookViewId="0">
      <selection activeCell="H24" sqref="H2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2033</v>
      </c>
      <c r="B1" t="s">
        <v>2047</v>
      </c>
    </row>
    <row r="2" spans="1:6" x14ac:dyDescent="0.25">
      <c r="A2" s="5" t="s">
        <v>2073</v>
      </c>
      <c r="B2" t="s">
        <v>2047</v>
      </c>
    </row>
    <row r="4" spans="1:6" x14ac:dyDescent="0.25">
      <c r="A4" s="5" t="s">
        <v>2037</v>
      </c>
      <c r="B4" s="5" t="s">
        <v>2048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6" t="s">
        <v>2075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6" t="s">
        <v>2076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6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6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6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6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6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6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6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6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5">
      <c r="A17" s="6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6" t="s">
        <v>2036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25" sqref="D2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ROUND((E13/D13)*100,0)</f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50"/>
        <cfvo type="num" val="250"/>
        <color theme="4" tint="0.39997558519241921"/>
        <color rgb="FFFFEB84"/>
        <color rgb="FF63BE7B"/>
      </colorScale>
    </cfRule>
  </conditionalFormatting>
  <conditionalFormatting sqref="G1:G1048576">
    <cfRule type="cellIs" dxfId="23" priority="1" operator="equal">
      <formula>"canceled"</formula>
    </cfRule>
    <cfRule type="cellIs" dxfId="22" priority="2" operator="equal">
      <formula>"successful"</formula>
    </cfRule>
    <cfRule type="cellIs" dxfId="21" priority="3" operator="equal">
      <formula>"failed"</formula>
    </cfRule>
    <cfRule type="cellIs" dxfId="20" priority="4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F347-9184-4547-A2B4-CA8C95C46230}">
  <dimension ref="A1:L566"/>
  <sheetViews>
    <sheetView workbookViewId="0">
      <selection activeCell="M14" sqref="M14"/>
    </sheetView>
  </sheetViews>
  <sheetFormatPr defaultRowHeight="15.75" x14ac:dyDescent="0.25"/>
  <cols>
    <col min="12" max="12" width="15.87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2104</v>
      </c>
      <c r="H1" t="s">
        <v>2105</v>
      </c>
      <c r="I1" t="s">
        <v>2106</v>
      </c>
      <c r="J1" t="s">
        <v>2109</v>
      </c>
      <c r="K1" t="s">
        <v>2107</v>
      </c>
      <c r="L1" t="s">
        <v>2108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_xlfn.MODE.SNGL(B:B)</f>
        <v>85</v>
      </c>
      <c r="K2">
        <f>_xlfn.VAR.P(B:B)</f>
        <v>1603373.7324019109</v>
      </c>
      <c r="L2">
        <f>_xlfn.STDEV.P(B:B)</f>
        <v>1266.2439466397898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_xlfn.MODE.SNGL(E:E)</f>
        <v>1</v>
      </c>
      <c r="K3">
        <f>_xlfn.VAR.P(E:E)</f>
        <v>921574.68174133555</v>
      </c>
      <c r="L3">
        <f>_xlfn.STDEV.P(E:E)</f>
        <v>959.98681331637863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9" priority="13" operator="equal">
      <formula>"canceled"</formula>
    </cfRule>
    <cfRule type="cellIs" dxfId="18" priority="14" operator="equal">
      <formula>"successful"</formula>
    </cfRule>
    <cfRule type="cellIs" dxfId="17" priority="15" operator="equal">
      <formula>"failed"</formula>
    </cfRule>
    <cfRule type="cellIs" dxfId="16" priority="16" operator="equal">
      <formula>"live"</formula>
    </cfRule>
  </conditionalFormatting>
  <conditionalFormatting sqref="D1:D1047940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76AB-DD3E-446A-A678-7B3B9B0F0A7F}">
  <dimension ref="A1:H12"/>
  <sheetViews>
    <sheetView tabSelected="1" workbookViewId="0">
      <selection activeCell="G22" sqref="G22"/>
    </sheetView>
  </sheetViews>
  <sheetFormatPr defaultRowHeight="15.75" x14ac:dyDescent="0.25"/>
  <cols>
    <col min="1" max="1" width="13.875" customWidth="1"/>
    <col min="2" max="2" width="20.625" customWidth="1"/>
    <col min="3" max="3" width="16.875" customWidth="1"/>
    <col min="4" max="5" width="17.75" customWidth="1"/>
    <col min="6" max="6" width="19" style="8" customWidth="1"/>
    <col min="7" max="7" width="17.875" style="8" customWidth="1"/>
    <col min="8" max="8" width="21.5" style="8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2110</v>
      </c>
      <c r="F1" s="8" t="s">
        <v>2090</v>
      </c>
      <c r="G1" s="8" t="s">
        <v>2091</v>
      </c>
      <c r="H1" s="8" t="s">
        <v>2092</v>
      </c>
    </row>
    <row r="2" spans="1:8" x14ac:dyDescent="0.25">
      <c r="A2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B2+C2+D2</f>
        <v>51</v>
      </c>
      <c r="F2" s="8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25">
      <c r="A3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2" si="0">B3+C3+D3</f>
        <v>231</v>
      </c>
      <c r="F3" s="8">
        <f t="shared" ref="F3:F12" si="1">(B3/E3)</f>
        <v>0.82683982683982682</v>
      </c>
      <c r="G3" s="8">
        <f t="shared" ref="G3:G12" si="2">(C3/E3)</f>
        <v>0.16450216450216451</v>
      </c>
      <c r="H3" s="8">
        <f t="shared" ref="H3:H12" si="3">(D3/E3)</f>
        <v>8.658008658008658E-3</v>
      </c>
    </row>
    <row r="4" spans="1:8" x14ac:dyDescent="0.25">
      <c r="A4" t="s">
        <v>2103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2095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2096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2097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2098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2099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2100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2101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2102</v>
      </c>
      <c r="B12">
        <f>COUNTIFS(Crowdfunding!$G:$G,"successful",Crowdfunding!$D:$D,"&gt;=50000")</f>
        <v>114</v>
      </c>
      <c r="C12">
        <f>COUNTIFS(Crowdfunding!$G:$G,"failed",Crowdfunding!$D:$D,"&gt;=50000")</f>
        <v>163</v>
      </c>
      <c r="D12">
        <f>COUNTIFS(Crowdfunding!$G:$G,"canceled",Crowdfunding!$D:$D,"&gt;=50000")</f>
        <v>28</v>
      </c>
      <c r="E12">
        <f t="shared" si="0"/>
        <v>305</v>
      </c>
      <c r="F12" s="8">
        <f t="shared" si="1"/>
        <v>0.3737704918032787</v>
      </c>
      <c r="G12" s="8">
        <f t="shared" si="2"/>
        <v>0.53442622950819674</v>
      </c>
      <c r="H12" s="8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Sub-Category</vt:lpstr>
      <vt:lpstr>Outcomes Based on Launch Date</vt:lpstr>
      <vt:lpstr>Crowdfunding</vt:lpstr>
      <vt:lpstr>Sheet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Marukha Hussaini (Student)</cp:lastModifiedBy>
  <dcterms:created xsi:type="dcterms:W3CDTF">2021-09-29T18:52:28Z</dcterms:created>
  <dcterms:modified xsi:type="dcterms:W3CDTF">2024-06-20T23:03:28Z</dcterms:modified>
</cp:coreProperties>
</file>