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2123d468956dc1/Desktop/NIIT/NIIT WORK/EXCEL/"/>
    </mc:Choice>
  </mc:AlternateContent>
  <xr:revisionPtr revIDLastSave="494" documentId="8_{0154D5F1-038E-4832-B77F-FCD4AF9C4FC3}" xr6:coauthVersionLast="47" xr6:coauthVersionMax="47" xr10:uidLastSave="{7B8EDD10-BFEA-4972-B335-4105097694F3}"/>
  <bookViews>
    <workbookView xWindow="-108" yWindow="-108" windowWidth="23256" windowHeight="12456" activeTab="4" xr2:uid="{00000000-000D-0000-FFFF-FFFF00000000}"/>
  </bookViews>
  <sheets>
    <sheet name="Sheet1" sheetId="1" r:id="rId1"/>
    <sheet name="Task1" sheetId="11" r:id="rId2"/>
    <sheet name="Task2" sheetId="4" r:id="rId3"/>
    <sheet name="Task3" sheetId="3" r:id="rId4"/>
    <sheet name="Task4" sheetId="2" r:id="rId5"/>
  </sheets>
  <definedNames>
    <definedName name="_xlnm._FilterDatabase" localSheetId="0" hidden="1">Sheet1!$A$1:$K$46</definedName>
    <definedName name="_xlnm._FilterDatabase" localSheetId="2" hidden="1">Task2!$A$1:$F$46</definedName>
    <definedName name="_xlchart.v1.0" hidden="1">Task1!$G$2:$G$3</definedName>
    <definedName name="_xlchart.v1.1" hidden="1">Task1!$G$4:$G$8</definedName>
    <definedName name="_xlchart.v1.10" hidden="1">Task1!$B$3</definedName>
    <definedName name="_xlchart.v1.11" hidden="1">Task1!$B$4:$B$9</definedName>
    <definedName name="_xlchart.v1.12" hidden="1">Task1!$C$3</definedName>
    <definedName name="_xlchart.v1.13" hidden="1">Task1!$C$4:$C$9</definedName>
    <definedName name="_xlchart.v1.14" hidden="1">Task1!$D$3</definedName>
    <definedName name="_xlchart.v1.15" hidden="1">Task1!$D$4:$D$9</definedName>
    <definedName name="_xlchart.v1.16" hidden="1">Task1!$B$3</definedName>
    <definedName name="_xlchart.v1.17" hidden="1">Task1!$B$4:$B$9</definedName>
    <definedName name="_xlchart.v1.18" hidden="1">Task1!$C$3</definedName>
    <definedName name="_xlchart.v1.19" hidden="1">Task1!$C$4:$C$9</definedName>
    <definedName name="_xlchart.v1.2" hidden="1">Task1!$H$2:$H$3</definedName>
    <definedName name="_xlchart.v1.20" hidden="1">Task1!$D$3</definedName>
    <definedName name="_xlchart.v1.21" hidden="1">Task1!$D$4:$D$9</definedName>
    <definedName name="_xlchart.v1.22" hidden="1">Task3!$I$1</definedName>
    <definedName name="_xlchart.v1.23" hidden="1">Task3!$I$2:$I$46</definedName>
    <definedName name="_xlchart.v1.3" hidden="1">Task1!$H$4:$H$8</definedName>
    <definedName name="_xlchart.v1.4" hidden="1">Task1!$I$2:$I$3</definedName>
    <definedName name="_xlchart.v1.5" hidden="1">Task1!$I$4:$I$8</definedName>
    <definedName name="_xlchart.v1.6" hidden="1">Task1!$L$2:$L$3</definedName>
    <definedName name="_xlchart.v1.7" hidden="1">Task1!$L$4:$L$12</definedName>
    <definedName name="_xlchart.v1.8" hidden="1">Task1!$M$2:$M$3</definedName>
    <definedName name="_xlchart.v1.9" hidden="1">Task1!$M$4:$M$12</definedName>
    <definedName name="_xlnm.Criteria" localSheetId="4">Task4!$B$1:$B$2</definedName>
    <definedName name="_xlnm.Extract" localSheetId="4">Task4!$A$1:$C$1</definedName>
  </definedNames>
  <calcPr calcId="191028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P3" i="11"/>
  <c r="Q3" i="11" s="1"/>
  <c r="Q12" i="11"/>
  <c r="P12" i="11"/>
  <c r="O12" i="11"/>
  <c r="Q11" i="11"/>
  <c r="P11" i="11"/>
  <c r="O11" i="11"/>
  <c r="Q9" i="11"/>
  <c r="P9" i="11"/>
  <c r="O9" i="11"/>
  <c r="Q8" i="11"/>
  <c r="P8" i="11"/>
  <c r="O8" i="11"/>
  <c r="Q7" i="11"/>
  <c r="P7" i="11"/>
  <c r="O7" i="11"/>
  <c r="Q5" i="11"/>
  <c r="P5" i="11"/>
  <c r="O5" i="11"/>
  <c r="O4" i="11"/>
  <c r="P4" i="11"/>
  <c r="O3" i="11"/>
  <c r="I2" i="3"/>
  <c r="I3" i="3"/>
  <c r="I4" i="3"/>
  <c r="K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B19" i="4"/>
  <c r="B20" i="4"/>
  <c r="B21" i="4"/>
  <c r="B22" i="4"/>
  <c r="E22" i="4" s="1"/>
  <c r="B23" i="4"/>
  <c r="B24" i="4"/>
  <c r="B25" i="4"/>
  <c r="B26" i="4"/>
  <c r="E26" i="4" s="1"/>
  <c r="B27" i="4"/>
  <c r="B28" i="4"/>
  <c r="B29" i="4"/>
  <c r="B30" i="4"/>
  <c r="E30" i="4" s="1"/>
  <c r="B31" i="4"/>
  <c r="B32" i="4"/>
  <c r="B33" i="4"/>
  <c r="B34" i="4"/>
  <c r="E34" i="4" s="1"/>
  <c r="B35" i="4"/>
  <c r="B36" i="4"/>
  <c r="B37" i="4"/>
  <c r="B38" i="4"/>
  <c r="E38" i="4" s="1"/>
  <c r="B39" i="4"/>
  <c r="B40" i="4"/>
  <c r="B41" i="4"/>
  <c r="B42" i="4"/>
  <c r="E42" i="4" s="1"/>
  <c r="B43" i="4"/>
  <c r="B44" i="4"/>
  <c r="B45" i="4"/>
  <c r="B46" i="4"/>
  <c r="E46" i="4" s="1"/>
  <c r="I45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6" i="3"/>
  <c r="H2" i="3" a="1"/>
  <c r="H2" i="3" s="1"/>
  <c r="G2" i="3" a="1"/>
  <c r="G2" i="3" s="1"/>
  <c r="B46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2" i="2"/>
  <c r="Q4" i="11" l="1"/>
  <c r="E18" i="4"/>
  <c r="E14" i="4"/>
  <c r="E10" i="4"/>
  <c r="E6" i="4"/>
  <c r="E5" i="4"/>
  <c r="E9" i="4"/>
  <c r="E13" i="4"/>
  <c r="E17" i="4"/>
  <c r="E21" i="4"/>
  <c r="E25" i="4"/>
  <c r="E29" i="4"/>
  <c r="E33" i="4"/>
  <c r="E37" i="4"/>
  <c r="E41" i="4"/>
  <c r="E45" i="4"/>
  <c r="E2" i="4"/>
  <c r="E44" i="4"/>
  <c r="E40" i="4"/>
  <c r="E36" i="4"/>
  <c r="E32" i="4"/>
  <c r="E28" i="4"/>
  <c r="E24" i="4"/>
  <c r="E20" i="4"/>
  <c r="E16" i="4"/>
  <c r="E12" i="4"/>
  <c r="E8" i="4"/>
  <c r="E4" i="4"/>
  <c r="E3" i="4"/>
  <c r="E7" i="4"/>
  <c r="E11" i="4"/>
  <c r="E15" i="4"/>
  <c r="E19" i="4"/>
  <c r="E23" i="4"/>
  <c r="E27" i="4"/>
  <c r="E31" i="4"/>
  <c r="E35" i="4"/>
  <c r="E39" i="4"/>
  <c r="E43" i="4"/>
  <c r="M11" i="4"/>
  <c r="K12" i="4"/>
  <c r="L12" i="4"/>
  <c r="M13" i="4"/>
  <c r="L11" i="4"/>
  <c r="M12" i="4"/>
  <c r="K13" i="4"/>
  <c r="K11" i="4"/>
  <c r="L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<sst xmlns="http://schemas.openxmlformats.org/spreadsheetml/2006/main" count="329" uniqueCount="128">
  <si>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</si>
  <si>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</si>
  <si>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</si>
  <si>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</si>
  <si>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</si>
  <si>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</si>
  <si>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</si>
  <si>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</si>
  <si>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</si>
  <si>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</si>
  <si>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</si>
  <si>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</si>
  <si>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</si>
  <si>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</si>
  <si>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</si>
  <si>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</si>
  <si>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</si>
  <si>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</si>
  <si>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</si>
  <si>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</si>
  <si>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Aditya Pandey</t>
  </si>
  <si>
    <t>Washington</t>
  </si>
  <si>
    <t>IT</t>
  </si>
  <si>
    <t>W4526893</t>
  </si>
  <si>
    <t>Dhruv Verma</t>
  </si>
  <si>
    <t>K4578236</t>
  </si>
  <si>
    <t>Veer Patil</t>
  </si>
  <si>
    <t>K4578237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</si>
  <si>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</si>
  <si>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</si>
  <si>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</si>
  <si>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</si>
  <si>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</si>
  <si>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</si>
  <si>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</si>
  <si>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</si>
  <si>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</si>
  <si>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</si>
  <si>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K4578243</t>
  </si>
  <si>
    <t>Ishaan Verma</t>
  </si>
  <si>
    <t>K4578244</t>
  </si>
  <si>
    <t>Kabir Singh</t>
  </si>
  <si>
    <t>K4578245</t>
  </si>
  <si>
    <t>Arjun Singh</t>
  </si>
  <si>
    <t>Bella Wilson</t>
  </si>
  <si>
    <t>USA</t>
  </si>
  <si>
    <t>Lucus Jones</t>
  </si>
  <si>
    <t>Maya Haris</t>
  </si>
  <si>
    <t>Velentina Clark</t>
  </si>
  <si>
    <t>Robert Anderson</t>
  </si>
  <si>
    <t>Delilah Williams</t>
  </si>
  <si>
    <t>Charles Taylor</t>
  </si>
  <si>
    <t>Anna Perez</t>
  </si>
  <si>
    <t>Ivy Thomas</t>
  </si>
  <si>
    <t>Richard Thompson</t>
  </si>
  <si>
    <t>Claire Abderson</t>
  </si>
  <si>
    <t>Ariana Jackson</t>
  </si>
  <si>
    <t>Serenity Taylor</t>
  </si>
  <si>
    <t>Oliver Smith</t>
  </si>
  <si>
    <t>Ethan S</t>
  </si>
  <si>
    <t>UAE</t>
  </si>
  <si>
    <t>Jacob Williams</t>
  </si>
  <si>
    <t>James Martinez</t>
  </si>
  <si>
    <t>Ruby Wilson</t>
  </si>
  <si>
    <t>Skylar Walker</t>
  </si>
  <si>
    <t>Italy</t>
  </si>
  <si>
    <t>KK45268976</t>
  </si>
  <si>
    <t>Hailey Allen</t>
  </si>
  <si>
    <t>KK45268977</t>
  </si>
  <si>
    <t>Jack Wright</t>
  </si>
  <si>
    <t>KK45268978</t>
  </si>
  <si>
    <t>Sophie Adamas</t>
  </si>
  <si>
    <t>KK45268979</t>
  </si>
  <si>
    <t>Elena Green</t>
  </si>
  <si>
    <t>KK45268980</t>
  </si>
  <si>
    <t>Michael Baker</t>
  </si>
  <si>
    <t>KK45268981</t>
  </si>
  <si>
    <t>William Carter</t>
  </si>
  <si>
    <t>KK45268982</t>
  </si>
  <si>
    <t>Thomas Turner</t>
  </si>
  <si>
    <t>Bank</t>
  </si>
  <si>
    <t>KK45268983</t>
  </si>
  <si>
    <t>Henry Parker</t>
  </si>
  <si>
    <t>KK45268984</t>
  </si>
  <si>
    <t>John Edwards</t>
  </si>
  <si>
    <t>KK45268985</t>
  </si>
  <si>
    <t>John Parker</t>
  </si>
  <si>
    <t>KK45268986</t>
  </si>
  <si>
    <t>Thomas Edward</t>
  </si>
  <si>
    <t>KK45268987</t>
  </si>
  <si>
    <t>Micheal Roger</t>
  </si>
  <si>
    <t>KK45268988</t>
  </si>
  <si>
    <t>Yuvaan Sharma</t>
  </si>
  <si>
    <t>Month</t>
  </si>
  <si>
    <t>Highest Number of job offer accepted In month</t>
  </si>
  <si>
    <t>YEAR OF DOB</t>
  </si>
  <si>
    <t>YEAR OF PLACEMENT</t>
  </si>
  <si>
    <t>AGE OF recurited</t>
  </si>
  <si>
    <t>Maximum age at a graduate recurited</t>
  </si>
  <si>
    <t>Row Labels</t>
  </si>
  <si>
    <t>Grand Total</t>
  </si>
  <si>
    <t>Q1</t>
  </si>
  <si>
    <t>Q3</t>
  </si>
  <si>
    <t>YEAR(DOP)</t>
  </si>
  <si>
    <t>YEAR(DOB)</t>
  </si>
  <si>
    <t>age</t>
  </si>
  <si>
    <t>Count of Month</t>
  </si>
  <si>
    <t xml:space="preserve"> 1 , 12 </t>
  </si>
  <si>
    <t>Count of AGE OF recurited</t>
  </si>
  <si>
    <t>IRQ</t>
  </si>
  <si>
    <t>Age Group</t>
  </si>
  <si>
    <t>20-25</t>
  </si>
  <si>
    <t>30-35</t>
  </si>
  <si>
    <t>Mean</t>
  </si>
  <si>
    <t>Median</t>
  </si>
  <si>
    <t>Mode</t>
  </si>
  <si>
    <t>26-30</t>
  </si>
  <si>
    <t>36-40</t>
  </si>
  <si>
    <t>N/A</t>
  </si>
  <si>
    <r>
      <rPr>
        <b/>
        <sz val="11"/>
        <color rgb="FFFF0000"/>
        <rFont val="Calibri"/>
        <family val="2"/>
        <scheme val="minor"/>
      </rPr>
      <t>Interpretation</t>
    </r>
    <r>
      <rPr>
        <sz val="11"/>
        <color theme="1"/>
        <rFont val="Calibri"/>
        <family val="2"/>
        <scheme val="minor"/>
      </rPr>
      <t>:For this task they had provided some data and asked to identify central tendency for the salary for some of age groups like as 20-25 like that. So to identify that firstly I identified year from dob and date of placement year from that I identified the age of placemnet they got,  so to group the ages I used the number filter for the age  to group   and then I found central tendency of the salary.</t>
    </r>
  </si>
  <si>
    <t>outlier is : 39</t>
  </si>
  <si>
    <r>
      <rPr>
        <b/>
        <sz val="11"/>
        <color rgb="FFFF0000"/>
        <rFont val="Calibri"/>
        <family val="2"/>
        <scheme val="minor"/>
      </rPr>
      <t>Interpretation:</t>
    </r>
    <r>
      <rPr>
        <sz val="11"/>
        <color theme="1"/>
        <rFont val="Calibri"/>
        <family val="2"/>
        <scheme val="minor"/>
      </rPr>
      <t xml:space="preserve"> For this task they had provided some data asked to identify the in which highest number of graduates accepted the job offer .So for that first I took the data of placmenet data from the originaldata from that I idnetify the month with the help of pivot table and finded month in which highest number of graduates aceepted the offer it is december. </t>
    </r>
  </si>
  <si>
    <t>Hardvard</t>
  </si>
  <si>
    <t>It</t>
  </si>
  <si>
    <t>Harvard</t>
  </si>
  <si>
    <t>Pharmaceutical</t>
  </si>
  <si>
    <t>Interpretation:For this task they had provided some data,  so they asked to find the domain that has the widest range of salaries. So for that purpose I used IRQ techinique to find widest range of salary in every domain so the result is in finance department in hardvard university  that has the widest range of salary</t>
  </si>
  <si>
    <r>
      <rPr>
        <sz val="11"/>
        <color rgb="FFFF0000"/>
        <rFont val="Calibri"/>
        <family val="2"/>
        <scheme val="minor"/>
      </rPr>
      <t>Interpretation</t>
    </r>
    <r>
      <rPr>
        <sz val="11"/>
        <color theme="1"/>
        <rFont val="Calibri"/>
        <family val="2"/>
        <scheme val="minor"/>
      </rPr>
      <t>: For this task they had provided some data and asked to identify the maximum age at recurited and outlier of age. So firstly  I identified the year from dob and year from date of placement from that  I identied the age of recurited  .So next step is to identify the maximum age of recuriment so for that i used mode and fineded the maximum of age of recuriment .And there is outlier at age of 39.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</si>
</sst>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wrapText="1"/>
    </xf>
    <xf numFmtId="165" fontId="0" fillId="0" borderId="0" xfId="1" applyNumberFormat="1" applyFont="1"/>
    <xf numFmtId="0" fontId="0" fillId="0" borderId="0" xfId="0" applyAlignment="1">
      <alignment horizontal="left"/>
    </xf>
    <xf numFmtId="165" fontId="0" fillId="0" borderId="0" xfId="0" applyNumberFormat="1"/>
    <xf numFmtId="0" fontId="0" fillId="2" borderId="0" xfId="0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0" fillId="2" borderId="1" xfId="0" applyFill="1" applyBorder="1"/>
    <xf numFmtId="165" fontId="0" fillId="2" borderId="1" xfId="1" applyNumberFormat="1" applyFont="1" applyFill="1" applyBorder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14" fontId="0" fillId="2" borderId="1" xfId="0" applyNumberFormat="1" applyFill="1" applyBorder="1"/>
    <xf numFmtId="165" fontId="0" fillId="0" borderId="1" xfId="0" applyNumberFormat="1" applyBorder="1"/>
    <xf numFmtId="165" fontId="0" fillId="2" borderId="1" xfId="0" applyNumberFormat="1" applyFill="1" applyBorder="1"/>
    <xf numFmtId="0" fontId="0" fillId="0" borderId="0" xfId="0" applyAlignment="1">
      <alignment horizontal="center"/>
    </xf>
    <xf numFmtId="0" fontId="0" fillId="0" borderId="2" xfId="0" applyBorder="1"/>
    <xf numFmtId="1" fontId="0" fillId="0" borderId="0" xfId="0" applyNumberFormat="1"/>
    <xf numFmtId="0" fontId="0" fillId="0" borderId="1" xfId="0" pivotButton="1" applyBorder="1"/>
    <xf numFmtId="0" fontId="0" fillId="3" borderId="0" xfId="0" applyFill="1"/>
    <xf numFmtId="0" fontId="0" fillId="4" borderId="0" xfId="0" applyFill="1"/>
    <xf numFmtId="0" fontId="2" fillId="5" borderId="1" xfId="0" applyFont="1" applyFill="1" applyBorder="1" applyAlignment="1">
      <alignment horizontal="left" wrapText="1"/>
    </xf>
    <xf numFmtId="0" fontId="0" fillId="5" borderId="0" xfId="0" applyFill="1"/>
    <xf numFmtId="0" fontId="2" fillId="5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6" borderId="0" xfId="0" applyFill="1"/>
    <xf numFmtId="0" fontId="0" fillId="7" borderId="1" xfId="0" applyFill="1" applyBorder="1"/>
    <xf numFmtId="0" fontId="0" fillId="8" borderId="0" xfId="0" applyFill="1"/>
    <xf numFmtId="0" fontId="0" fillId="9" borderId="1" xfId="0" applyFill="1" applyBorder="1"/>
    <xf numFmtId="0" fontId="0" fillId="9" borderId="0" xfId="0" applyFill="1"/>
  </cellXfs>
  <cellStyles count="2">
    <cellStyle name="Currency" xfId="1" builtinId="4"/>
    <cellStyle name="Normal" xfId="0" builtinId="0"/>
  </cellStyles>
  <dxfs count="17"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</cx:chartData>
  <cx:chart>
    <cx:title pos="t" align="ctr" overlay="0"/>
    <cx:plotArea>
      <cx:plotAreaRegion>
        <cx:series layoutId="boxWhisker" uniqueId="{F7360E85-A3F6-49B0-9648-0E1E03D47A54}">
          <cx:tx>
            <cx:txData>
              <cx:f>_xlchart.v1.10</cx:f>
              <cx:v>Finance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9B212EE-D6BC-4A4E-9787-88232B5888E3}">
          <cx:tx>
            <cx:txData>
              <cx:f>_xlchart.v1.12</cx:f>
              <cx:v>It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D95987F-C5FC-4BD9-9B51-A129B2F79454}">
          <cx:tx>
            <cx:txData>
              <cx:f>_xlchart.v1.14</cx:f>
              <cx:v>Pharmaceutical </cx:v>
            </cx:txData>
          </cx:tx>
          <cx:dataLabels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7CC9827C-6C55-43CF-9764-8D50F8F77162}">
          <cx:tx>
            <cx:txData>
              <cx:f>_xlchart.v1.0</cx:f>
              <cx:v>Boston Finance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132649B-3A54-4304-8989-E5A5A9CF679B}">
          <cx:tx>
            <cx:txData>
              <cx:f>_xlchart.v1.2</cx:f>
              <cx:v>It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20CA37F-C30B-455C-9F33-13840E0AE34A}">
          <cx:tx>
            <cx:txData>
              <cx:f>_xlchart.v1.4</cx:f>
              <cx:v>Pharmaceutical </cx:v>
            </cx:txData>
          </cx:tx>
          <cx:dataLabels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</cx:chartData>
  <cx:chart>
    <cx:title pos="t" align="ctr" overlay="0"/>
    <cx:plotArea>
      <cx:plotAreaRegion>
        <cx:series layoutId="boxWhisker" uniqueId="{D2919ECE-F75E-48DB-9913-AFB354059395}">
          <cx:tx>
            <cx:txData>
              <cx:f>_xlchart.v1.6</cx:f>
              <cx:v>Washington Finance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384B848-5B6F-41D6-B510-CE9304CA684C}">
          <cx:tx>
            <cx:txData>
              <cx:f>_xlchart.v1.8</cx:f>
              <cx:v>It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</cx:chartData>
  <cx:chart>
    <cx:title pos="t" align="ctr" overlay="0"/>
    <cx:plotArea>
      <cx:plotAreaRegion>
        <cx:series layoutId="boxWhisker" uniqueId="{86BFFB54-69DC-4D72-A7A0-4E9F27A0DE46}">
          <cx:tx>
            <cx:txData>
              <cx:f>_xlchart.v1.16</cx:f>
              <cx:v>Finance</cx:v>
            </cx:txData>
          </cx:tx>
          <cx:dataLabels pos="l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CE050D5-555D-42D9-B64C-257D5FD0CAEE}">
          <cx:tx>
            <cx:txData>
              <cx:f>_xlchart.v1.18</cx:f>
              <cx:v>It</cx:v>
            </cx:txData>
          </cx:tx>
          <cx:dataLabels pos="l">
            <cx:visibility seriesName="0" categoryName="0" value="1"/>
            <cx:separator>, </cx:separator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BD7847F-2296-4B4B-8859-D7DF0BEE9464}">
          <cx:tx>
            <cx:txData>
              <cx:f>_xlchart.v1.20</cx:f>
              <cx:v>Pharmaceutical </cx:v>
            </cx:txData>
          </cx:tx>
          <cx:dataLabels pos="l">
            <cx:visibility seriesName="0" categoryName="0" value="1"/>
            <cx:separator>, </cx:separator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/>
    <cx:plotArea>
      <cx:plotAreaRegion>
        <cx:series layoutId="boxWhisker" uniqueId="{AA052E10-FD20-4D1D-AF51-67B8039AC98C}">
          <cx:tx>
            <cx:txData>
              <cx:f>_xlchart.v1.22</cx:f>
              <cx:v>AGE OF recurited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133350</xdr:rowOff>
    </xdr:from>
    <xdr:to>
      <xdr:col>6</xdr:col>
      <xdr:colOff>15240</xdr:colOff>
      <xdr:row>32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142230-ED2A-B874-F403-0B0ED914D9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413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60960</xdr:colOff>
      <xdr:row>17</xdr:row>
      <xdr:rowOff>156210</xdr:rowOff>
    </xdr:from>
    <xdr:to>
      <xdr:col>12</xdr:col>
      <xdr:colOff>121920</xdr:colOff>
      <xdr:row>32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199D565-96D2-B1EE-5D89-19F8D050F8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7720" y="33642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472440</xdr:colOff>
      <xdr:row>17</xdr:row>
      <xdr:rowOff>64770</xdr:rowOff>
    </xdr:from>
    <xdr:to>
      <xdr:col>19</xdr:col>
      <xdr:colOff>251460</xdr:colOff>
      <xdr:row>32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92A2DFC-832E-8FEE-47C3-A3CE7507A7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40240" y="32727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899160</xdr:colOff>
      <xdr:row>8</xdr:row>
      <xdr:rowOff>87630</xdr:rowOff>
    </xdr:from>
    <xdr:to>
      <xdr:col>10</xdr:col>
      <xdr:colOff>190500</xdr:colOff>
      <xdr:row>23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09A79A2-63A4-5F22-DFD1-43DDB799BB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84220" y="1649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586740</xdr:colOff>
      <xdr:row>12</xdr:row>
      <xdr:rowOff>26670</xdr:rowOff>
    </xdr:from>
    <xdr:to>
      <xdr:col>12</xdr:col>
      <xdr:colOff>15240</xdr:colOff>
      <xdr:row>27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C463485-3839-2809-A7EE-D5D8A7E783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9320" y="2586990"/>
              <a:ext cx="4572000" cy="2735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ur" refreshedDate="45499.291917939816" createdVersion="8" refreshedVersion="8" minRefreshableVersion="3" recordCount="45" xr:uid="{718D9EE1-E5EE-49E6-8F63-6234D53B1F81}">
  <cacheSource type="worksheet">
    <worksheetSource ref="A1:B46" sheet="Task4"/>
  </cacheSource>
  <cacheFields count="2">
    <cacheField name="Date of Placement" numFmtId="14">
      <sharedItems containsSemiMixedTypes="0" containsNonDate="0" containsDate="1" containsString="0" minDate="2018-01-05T00:00:00" maxDate="2021-03-17T00:00:00"/>
    </cacheField>
    <cacheField name="Month" numFmtId="0">
      <sharedItems containsSemiMixedTypes="0" containsString="0" containsNumber="1" containsInteger="1" minValue="1" maxValue="12" count="12">
        <n v="12"/>
        <n v="10"/>
        <n v="1"/>
        <n v="3"/>
        <n v="6"/>
        <n v="8"/>
        <n v="7"/>
        <n v="9"/>
        <n v="11"/>
        <n v="5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ur" refreshedDate="45499.298418402781" createdVersion="8" refreshedVersion="8" minRefreshableVersion="3" recordCount="45" xr:uid="{CA73317B-E949-4163-BA97-D877E77D12D2}">
  <cacheSource type="worksheet">
    <worksheetSource ref="G1:I46" sheet="Task3"/>
  </cacheSource>
  <cacheFields count="3">
    <cacheField name="YEAR OF DOB" numFmtId="0">
      <sharedItems containsSemiMixedTypes="0" containsString="0" containsNumber="1" containsInteger="1" minValue="1981" maxValue="1996"/>
    </cacheField>
    <cacheField name="YEAR OF PLACEMENT" numFmtId="0">
      <sharedItems containsSemiMixedTypes="0" containsString="0" containsNumber="1" containsInteger="1" minValue="2018" maxValue="2021"/>
    </cacheField>
    <cacheField name="AGE OF recurited" numFmtId="0">
      <sharedItems containsSemiMixedTypes="0" containsString="0" containsNumber="1" containsInteger="1" minValue="22" maxValue="39" count="13">
        <n v="28"/>
        <n v="30"/>
        <n v="31"/>
        <n v="27"/>
        <n v="23"/>
        <n v="25"/>
        <n v="33"/>
        <n v="29"/>
        <n v="24"/>
        <n v="26"/>
        <n v="34"/>
        <n v="22"/>
        <n v="3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d v="2018-12-25T00:00:00"/>
    <x v="0"/>
  </r>
  <r>
    <d v="2019-10-11T00:00:00"/>
    <x v="1"/>
  </r>
  <r>
    <d v="2019-01-19T00:00:00"/>
    <x v="2"/>
  </r>
  <r>
    <d v="2021-03-16T00:00:00"/>
    <x v="3"/>
  </r>
  <r>
    <d v="2019-06-28T00:00:00"/>
    <x v="4"/>
  </r>
  <r>
    <d v="2019-08-12T00:00:00"/>
    <x v="5"/>
  </r>
  <r>
    <d v="2018-07-10T00:00:00"/>
    <x v="6"/>
  </r>
  <r>
    <d v="2019-12-30T00:00:00"/>
    <x v="0"/>
  </r>
  <r>
    <d v="2018-09-18T00:00:00"/>
    <x v="7"/>
  </r>
  <r>
    <d v="2019-10-18T00:00:00"/>
    <x v="1"/>
  </r>
  <r>
    <d v="2019-08-22T00:00:00"/>
    <x v="5"/>
  </r>
  <r>
    <d v="2019-06-27T00:00:00"/>
    <x v="4"/>
  </r>
  <r>
    <d v="2018-09-14T00:00:00"/>
    <x v="7"/>
  </r>
  <r>
    <d v="2019-11-06T00:00:00"/>
    <x v="8"/>
  </r>
  <r>
    <d v="2018-12-21T00:00:00"/>
    <x v="0"/>
  </r>
  <r>
    <d v="2018-12-14T00:00:00"/>
    <x v="0"/>
  </r>
  <r>
    <d v="2019-01-26T00:00:00"/>
    <x v="2"/>
  </r>
  <r>
    <d v="2018-05-28T00:00:00"/>
    <x v="9"/>
  </r>
  <r>
    <d v="2018-07-01T00:00:00"/>
    <x v="6"/>
  </r>
  <r>
    <d v="2019-02-20T00:00:00"/>
    <x v="10"/>
  </r>
  <r>
    <d v="2020-01-31T00:00:00"/>
    <x v="2"/>
  </r>
  <r>
    <d v="2018-07-09T00:00:00"/>
    <x v="6"/>
  </r>
  <r>
    <d v="2018-07-05T00:00:00"/>
    <x v="6"/>
  </r>
  <r>
    <d v="2018-01-05T00:00:00"/>
    <x v="2"/>
  </r>
  <r>
    <d v="2019-07-31T00:00:00"/>
    <x v="6"/>
  </r>
  <r>
    <d v="2018-11-27T00:00:00"/>
    <x v="8"/>
  </r>
  <r>
    <d v="2018-01-16T00:00:00"/>
    <x v="2"/>
  </r>
  <r>
    <d v="2018-04-24T00:00:00"/>
    <x v="11"/>
  </r>
  <r>
    <d v="2018-04-29T00:00:00"/>
    <x v="11"/>
  </r>
  <r>
    <d v="2018-09-27T00:00:00"/>
    <x v="7"/>
  </r>
  <r>
    <d v="2018-08-25T00:00:00"/>
    <x v="5"/>
  </r>
  <r>
    <d v="2020-01-03T00:00:00"/>
    <x v="2"/>
  </r>
  <r>
    <d v="2020-04-11T00:00:00"/>
    <x v="11"/>
  </r>
  <r>
    <d v="2019-09-01T00:00:00"/>
    <x v="7"/>
  </r>
  <r>
    <d v="2019-10-18T00:00:00"/>
    <x v="1"/>
  </r>
  <r>
    <d v="2019-05-04T00:00:00"/>
    <x v="9"/>
  </r>
  <r>
    <d v="2019-02-26T00:00:00"/>
    <x v="10"/>
  </r>
  <r>
    <d v="2019-08-05T00:00:00"/>
    <x v="5"/>
  </r>
  <r>
    <d v="2018-11-22T00:00:00"/>
    <x v="8"/>
  </r>
  <r>
    <d v="2021-02-15T00:00:00"/>
    <x v="10"/>
  </r>
  <r>
    <d v="2018-10-24T00:00:00"/>
    <x v="1"/>
  </r>
  <r>
    <d v="2021-03-15T00:00:00"/>
    <x v="3"/>
  </r>
  <r>
    <d v="2018-12-19T00:00:00"/>
    <x v="0"/>
  </r>
  <r>
    <d v="2021-03-08T00:00:00"/>
    <x v="3"/>
  </r>
  <r>
    <d v="2019-12-21T00:00:0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n v="1990"/>
    <n v="2018"/>
    <x v="0"/>
  </r>
  <r>
    <n v="1989"/>
    <n v="2019"/>
    <x v="1"/>
  </r>
  <r>
    <n v="1991"/>
    <n v="2019"/>
    <x v="0"/>
  </r>
  <r>
    <n v="1990"/>
    <n v="2021"/>
    <x v="2"/>
  </r>
  <r>
    <n v="1989"/>
    <n v="2019"/>
    <x v="1"/>
  </r>
  <r>
    <n v="1992"/>
    <n v="2019"/>
    <x v="3"/>
  </r>
  <r>
    <n v="1995"/>
    <n v="2018"/>
    <x v="4"/>
  </r>
  <r>
    <n v="1991"/>
    <n v="2019"/>
    <x v="0"/>
  </r>
  <r>
    <n v="1993"/>
    <n v="2018"/>
    <x v="5"/>
  </r>
  <r>
    <n v="1986"/>
    <n v="2019"/>
    <x v="6"/>
  </r>
  <r>
    <n v="1991"/>
    <n v="2019"/>
    <x v="0"/>
  </r>
  <r>
    <n v="1989"/>
    <n v="2019"/>
    <x v="1"/>
  </r>
  <r>
    <n v="1991"/>
    <n v="2018"/>
    <x v="3"/>
  </r>
  <r>
    <n v="1991"/>
    <n v="2019"/>
    <x v="0"/>
  </r>
  <r>
    <n v="1990"/>
    <n v="2018"/>
    <x v="0"/>
  </r>
  <r>
    <n v="1991"/>
    <n v="2018"/>
    <x v="3"/>
  </r>
  <r>
    <n v="1994"/>
    <n v="2019"/>
    <x v="5"/>
  </r>
  <r>
    <n v="1989"/>
    <n v="2018"/>
    <x v="7"/>
  </r>
  <r>
    <n v="1987"/>
    <n v="2018"/>
    <x v="2"/>
  </r>
  <r>
    <n v="1995"/>
    <n v="2019"/>
    <x v="8"/>
  </r>
  <r>
    <n v="1994"/>
    <n v="2020"/>
    <x v="9"/>
  </r>
  <r>
    <n v="1994"/>
    <n v="2018"/>
    <x v="8"/>
  </r>
  <r>
    <n v="1994"/>
    <n v="2018"/>
    <x v="8"/>
  </r>
  <r>
    <n v="1995"/>
    <n v="2018"/>
    <x v="4"/>
  </r>
  <r>
    <n v="1985"/>
    <n v="2019"/>
    <x v="10"/>
  </r>
  <r>
    <n v="1993"/>
    <n v="2018"/>
    <x v="5"/>
  </r>
  <r>
    <n v="1996"/>
    <n v="2018"/>
    <x v="11"/>
  </r>
  <r>
    <n v="1996"/>
    <n v="2018"/>
    <x v="11"/>
  </r>
  <r>
    <n v="1996"/>
    <n v="2018"/>
    <x v="11"/>
  </r>
  <r>
    <n v="1996"/>
    <n v="2018"/>
    <x v="11"/>
  </r>
  <r>
    <n v="1993"/>
    <n v="2018"/>
    <x v="5"/>
  </r>
  <r>
    <n v="1981"/>
    <n v="2020"/>
    <x v="12"/>
  </r>
  <r>
    <n v="1994"/>
    <n v="2020"/>
    <x v="9"/>
  </r>
  <r>
    <n v="1994"/>
    <n v="2019"/>
    <x v="5"/>
  </r>
  <r>
    <n v="1996"/>
    <n v="2019"/>
    <x v="4"/>
  </r>
  <r>
    <n v="1996"/>
    <n v="2019"/>
    <x v="4"/>
  </r>
  <r>
    <n v="1986"/>
    <n v="2019"/>
    <x v="6"/>
  </r>
  <r>
    <n v="1994"/>
    <n v="2019"/>
    <x v="5"/>
  </r>
  <r>
    <n v="1996"/>
    <n v="2018"/>
    <x v="11"/>
  </r>
  <r>
    <n v="1995"/>
    <n v="2021"/>
    <x v="9"/>
  </r>
  <r>
    <n v="1994"/>
    <n v="2018"/>
    <x v="8"/>
  </r>
  <r>
    <n v="1995"/>
    <n v="2021"/>
    <x v="9"/>
  </r>
  <r>
    <n v="1993"/>
    <n v="2018"/>
    <x v="5"/>
  </r>
  <r>
    <n v="1988"/>
    <n v="2021"/>
    <x v="6"/>
  </r>
  <r>
    <n v="1988"/>
    <n v="201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D2AC24-9BAC-4AF8-B458-FFD9480FB61F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4:N18" firstHeaderRow="1" firstDataRow="1" firstDataCol="1"/>
  <pivotFields count="3">
    <pivotField showAll="0"/>
    <pivotField showAll="0"/>
    <pivotField axis="axisRow" dataField="1" showAll="0">
      <items count="14">
        <item x="11"/>
        <item x="4"/>
        <item x="8"/>
        <item x="5"/>
        <item x="9"/>
        <item x="3"/>
        <item x="0"/>
        <item x="7"/>
        <item x="1"/>
        <item x="2"/>
        <item x="6"/>
        <item x="10"/>
        <item x="12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AGE OF recurited" fld="2" subtotal="count" baseField="2" baseItem="0"/>
  </dataFields>
  <formats count="9">
    <format dxfId="16">
      <pivotArea type="all" dataOnly="0" outline="0" fieldPosition="0"/>
    </format>
    <format dxfId="15">
      <pivotArea dataOnly="0" fieldPosition="0">
        <references count="1">
          <reference field="2" count="0"/>
        </references>
      </pivotArea>
    </format>
    <format dxfId="14">
      <pivotArea dataOnly="0" fieldPosition="0">
        <references count="1">
          <reference field="2" count="0"/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2" type="button" dataOnly="0" labelOnly="1" outline="0" axis="axisRow" fieldPosition="0"/>
    </format>
    <format dxfId="10">
      <pivotArea dataOnly="0" labelOnly="1" fieldPosition="0">
        <references count="1">
          <reference field="2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308E7-9635-4E35-A67C-BA516E47DB7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6:E19" firstHeaderRow="1" firstDataRow="1" firstDataCol="1"/>
  <pivotFields count="2">
    <pivotField numFmtId="14" showAll="0"/>
    <pivotField axis="axisRow" dataField="1" showAll="0" sortType="ascending">
      <items count="13">
        <item x="2"/>
        <item x="10"/>
        <item x="3"/>
        <item x="11"/>
        <item x="9"/>
        <item x="4"/>
        <item x="6"/>
        <item x="5"/>
        <item x="7"/>
        <item x="1"/>
        <item x="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3">
    <i>
      <x v="5"/>
    </i>
    <i>
      <x v="4"/>
    </i>
    <i>
      <x v="1"/>
    </i>
    <i>
      <x v="2"/>
    </i>
    <i>
      <x v="10"/>
    </i>
    <i>
      <x v="3"/>
    </i>
    <i>
      <x v="7"/>
    </i>
    <i>
      <x v="8"/>
    </i>
    <i>
      <x v="9"/>
    </i>
    <i>
      <x v="6"/>
    </i>
    <i>
      <x/>
    </i>
    <i>
      <x v="11"/>
    </i>
    <i t="grand">
      <x/>
    </i>
  </rowItems>
  <colItems count="1">
    <i/>
  </colItems>
  <dataFields count="1">
    <dataField name="Count of Month" fld="1" subtotal="count" baseField="1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field="1" type="button" dataOnly="0" labelOnly="1" outline="0" axis="axisRow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Row="1" outline="0" fieldPosition="0"/>
    </format>
    <format dxfId="2">
      <pivotArea dataOnly="0" labelOnly="1" outline="0" axis="axisValues" fieldPosition="0"/>
    </format>
    <format dxfId="1">
      <pivotArea field="1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3"/>
  <sheetViews>
    <sheetView topLeftCell="F1" workbookViewId="0">
      <selection activeCell="D36" sqref="D36"/>
    </sheetView>
  </sheetViews>
  <sheetFormatPr defaultRowHeight="14.4" x14ac:dyDescent="0.3"/>
  <cols>
    <col min="1" max="1" width="22.5546875" customWidth="1"/>
    <col min="2" max="2" width="28.5546875" customWidth="1"/>
    <col min="3" max="3" width="22.44140625" customWidth="1"/>
    <col min="4" max="4" width="29.5546875" customWidth="1"/>
    <col min="5" max="5" width="23.109375" customWidth="1"/>
    <col min="6" max="6" width="22.44140625" customWidth="1"/>
    <col min="7" max="7" width="21.88671875" customWidth="1"/>
    <col min="8" max="10" width="13.88671875" style="3" customWidth="1"/>
    <col min="11" max="11" width="15.109375" customWidth="1"/>
  </cols>
  <sheetData>
    <row r="1" spans="1:11" s="1" customFormat="1" ht="28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6" t="s">
        <v>10</v>
      </c>
    </row>
    <row r="2" spans="1:11" hidden="1" x14ac:dyDescent="0.3">
      <c r="A2" s="8" t="s">
        <v>44</v>
      </c>
      <c r="B2" s="8" t="s">
        <v>12</v>
      </c>
      <c r="C2" s="9">
        <v>230000</v>
      </c>
      <c r="D2" s="8" t="s">
        <v>13</v>
      </c>
      <c r="E2" s="8" t="s">
        <v>45</v>
      </c>
      <c r="F2" s="8">
        <v>5</v>
      </c>
      <c r="G2" s="8" t="s">
        <v>13</v>
      </c>
      <c r="H2" s="10" t="s">
        <v>15</v>
      </c>
      <c r="I2" s="11">
        <v>32929</v>
      </c>
      <c r="J2" s="11">
        <v>42463</v>
      </c>
      <c r="K2" s="12">
        <v>43459</v>
      </c>
    </row>
    <row r="3" spans="1:11" hidden="1" x14ac:dyDescent="0.3">
      <c r="A3" s="8" t="s">
        <v>16</v>
      </c>
      <c r="B3" s="8" t="s">
        <v>17</v>
      </c>
      <c r="C3" s="9">
        <v>40000</v>
      </c>
      <c r="D3" s="8" t="s">
        <v>18</v>
      </c>
      <c r="E3" s="8" t="s">
        <v>14</v>
      </c>
      <c r="F3" s="8">
        <v>5</v>
      </c>
      <c r="G3" s="8" t="s">
        <v>18</v>
      </c>
      <c r="H3" s="10" t="s">
        <v>19</v>
      </c>
      <c r="I3" s="11">
        <v>32556</v>
      </c>
      <c r="J3" s="11">
        <v>42833</v>
      </c>
      <c r="K3" s="12">
        <v>43749</v>
      </c>
    </row>
    <row r="4" spans="1:11" x14ac:dyDescent="0.3">
      <c r="A4" s="8" t="s">
        <v>20</v>
      </c>
      <c r="B4" s="8" t="s">
        <v>21</v>
      </c>
      <c r="C4" s="9">
        <v>80000</v>
      </c>
      <c r="D4" s="8" t="s">
        <v>22</v>
      </c>
      <c r="E4" s="8" t="s">
        <v>14</v>
      </c>
      <c r="F4" s="8">
        <v>3</v>
      </c>
      <c r="G4" s="8" t="s">
        <v>22</v>
      </c>
      <c r="H4" s="10" t="s">
        <v>23</v>
      </c>
      <c r="I4" s="11">
        <v>33440</v>
      </c>
      <c r="J4" s="11">
        <v>42811</v>
      </c>
      <c r="K4" s="12">
        <v>43484</v>
      </c>
    </row>
    <row r="5" spans="1:11" hidden="1" x14ac:dyDescent="0.3">
      <c r="A5" s="8" t="s">
        <v>24</v>
      </c>
      <c r="B5" s="8" t="s">
        <v>17</v>
      </c>
      <c r="C5" s="9">
        <v>45000</v>
      </c>
      <c r="D5" s="8" t="s">
        <v>13</v>
      </c>
      <c r="E5" s="8" t="s">
        <v>14</v>
      </c>
      <c r="F5" s="8">
        <v>5</v>
      </c>
      <c r="G5" s="8" t="s">
        <v>13</v>
      </c>
      <c r="H5" s="10" t="s">
        <v>25</v>
      </c>
      <c r="I5" s="11">
        <v>32940</v>
      </c>
      <c r="J5" s="11">
        <v>42443</v>
      </c>
      <c r="K5" s="12">
        <v>44271</v>
      </c>
    </row>
    <row r="6" spans="1:11" s="5" customFormat="1" hidden="1" x14ac:dyDescent="0.3">
      <c r="A6" s="13" t="s">
        <v>69</v>
      </c>
      <c r="B6" s="13" t="s">
        <v>17</v>
      </c>
      <c r="C6" s="14">
        <v>90000</v>
      </c>
      <c r="D6" s="13" t="s">
        <v>13</v>
      </c>
      <c r="E6" s="13" t="s">
        <v>45</v>
      </c>
      <c r="F6" s="13">
        <v>5</v>
      </c>
      <c r="G6" s="13" t="s">
        <v>13</v>
      </c>
      <c r="H6" s="15" t="s">
        <v>27</v>
      </c>
      <c r="I6" s="16">
        <v>32752</v>
      </c>
      <c r="J6" s="16">
        <v>42809</v>
      </c>
      <c r="K6" s="17">
        <v>43644</v>
      </c>
    </row>
    <row r="7" spans="1:11" s="5" customFormat="1" hidden="1" x14ac:dyDescent="0.3">
      <c r="A7" s="13" t="s">
        <v>73</v>
      </c>
      <c r="B7" s="13" t="s">
        <v>21</v>
      </c>
      <c r="C7" s="14">
        <v>89700</v>
      </c>
      <c r="D7" s="13" t="s">
        <v>13</v>
      </c>
      <c r="E7" s="13" t="s">
        <v>45</v>
      </c>
      <c r="F7" s="13">
        <v>3</v>
      </c>
      <c r="G7" s="13" t="s">
        <v>13</v>
      </c>
      <c r="H7" s="15" t="s">
        <v>29</v>
      </c>
      <c r="I7" s="16">
        <v>33610</v>
      </c>
      <c r="J7" s="16">
        <v>42795</v>
      </c>
      <c r="K7" s="17">
        <v>43689</v>
      </c>
    </row>
    <row r="8" spans="1:11" s="5" customFormat="1" hidden="1" x14ac:dyDescent="0.3">
      <c r="A8" s="13" t="s">
        <v>77</v>
      </c>
      <c r="B8" s="13" t="s">
        <v>21</v>
      </c>
      <c r="C8" s="14">
        <v>89700</v>
      </c>
      <c r="D8" s="13" t="s">
        <v>13</v>
      </c>
      <c r="E8" s="13" t="s">
        <v>45</v>
      </c>
      <c r="F8" s="13">
        <v>4</v>
      </c>
      <c r="G8" s="13" t="s">
        <v>13</v>
      </c>
      <c r="H8" s="15" t="s">
        <v>31</v>
      </c>
      <c r="I8" s="16">
        <v>34856</v>
      </c>
      <c r="J8" s="16">
        <v>42434</v>
      </c>
      <c r="K8" s="17">
        <v>43291</v>
      </c>
    </row>
    <row r="9" spans="1:11" s="5" customFormat="1" x14ac:dyDescent="0.3">
      <c r="A9" s="13" t="s">
        <v>84</v>
      </c>
      <c r="B9" s="13" t="s">
        <v>21</v>
      </c>
      <c r="C9" s="14">
        <v>89700</v>
      </c>
      <c r="D9" s="13" t="s">
        <v>13</v>
      </c>
      <c r="E9" s="13" t="s">
        <v>45</v>
      </c>
      <c r="F9" s="13">
        <v>3</v>
      </c>
      <c r="G9" s="13" t="s">
        <v>22</v>
      </c>
      <c r="H9" s="15" t="s">
        <v>33</v>
      </c>
      <c r="I9" s="16">
        <v>33443</v>
      </c>
      <c r="J9" s="16">
        <v>42806</v>
      </c>
      <c r="K9" s="17">
        <v>43829</v>
      </c>
    </row>
    <row r="10" spans="1:11" s="5" customFormat="1" hidden="1" x14ac:dyDescent="0.3">
      <c r="A10" s="13" t="s">
        <v>86</v>
      </c>
      <c r="B10" s="13" t="s">
        <v>12</v>
      </c>
      <c r="C10" s="14">
        <v>89700</v>
      </c>
      <c r="D10" s="13" t="s">
        <v>13</v>
      </c>
      <c r="E10" s="13" t="s">
        <v>45</v>
      </c>
      <c r="F10" s="13">
        <v>5</v>
      </c>
      <c r="G10" s="13" t="s">
        <v>22</v>
      </c>
      <c r="H10" s="15" t="s">
        <v>35</v>
      </c>
      <c r="I10" s="16">
        <v>34126</v>
      </c>
      <c r="J10" s="16">
        <v>42799</v>
      </c>
      <c r="K10" s="17">
        <v>43361</v>
      </c>
    </row>
    <row r="11" spans="1:11" hidden="1" x14ac:dyDescent="0.3">
      <c r="A11" s="8" t="s">
        <v>36</v>
      </c>
      <c r="B11" s="8" t="s">
        <v>12</v>
      </c>
      <c r="C11" s="9">
        <v>80000</v>
      </c>
      <c r="D11" s="8" t="s">
        <v>13</v>
      </c>
      <c r="E11" s="8" t="s">
        <v>14</v>
      </c>
      <c r="F11" s="8">
        <v>5</v>
      </c>
      <c r="G11" s="8" t="s">
        <v>22</v>
      </c>
      <c r="H11" s="10" t="s">
        <v>37</v>
      </c>
      <c r="I11" s="11">
        <v>31514</v>
      </c>
      <c r="J11" s="11">
        <v>42483</v>
      </c>
      <c r="K11" s="12">
        <v>43756</v>
      </c>
    </row>
    <row r="12" spans="1:11" hidden="1" x14ac:dyDescent="0.3">
      <c r="A12" s="8" t="s">
        <v>57</v>
      </c>
      <c r="B12" s="8" t="s">
        <v>12</v>
      </c>
      <c r="C12" s="9">
        <v>150000</v>
      </c>
      <c r="D12" s="8" t="s">
        <v>13</v>
      </c>
      <c r="E12" s="8" t="s">
        <v>45</v>
      </c>
      <c r="F12" s="8">
        <v>5</v>
      </c>
      <c r="G12" s="8" t="s">
        <v>13</v>
      </c>
      <c r="H12" s="10" t="s">
        <v>38</v>
      </c>
      <c r="I12" s="11">
        <v>33420</v>
      </c>
      <c r="J12" s="11">
        <v>42801</v>
      </c>
      <c r="K12" s="12">
        <v>43699</v>
      </c>
    </row>
    <row r="13" spans="1:11" hidden="1" x14ac:dyDescent="0.3">
      <c r="A13" s="8" t="s">
        <v>71</v>
      </c>
      <c r="B13" s="8" t="s">
        <v>21</v>
      </c>
      <c r="C13" s="9">
        <v>150000</v>
      </c>
      <c r="D13" s="8" t="s">
        <v>13</v>
      </c>
      <c r="E13" s="8" t="s">
        <v>45</v>
      </c>
      <c r="F13" s="8">
        <v>5</v>
      </c>
      <c r="G13" s="8" t="s">
        <v>13</v>
      </c>
      <c r="H13" s="10" t="s">
        <v>40</v>
      </c>
      <c r="I13" s="11">
        <v>32675</v>
      </c>
      <c r="J13" s="11">
        <v>42854</v>
      </c>
      <c r="K13" s="12">
        <v>43643</v>
      </c>
    </row>
    <row r="14" spans="1:11" hidden="1" x14ac:dyDescent="0.3">
      <c r="A14" s="8" t="s">
        <v>41</v>
      </c>
      <c r="B14" s="8" t="s">
        <v>12</v>
      </c>
      <c r="C14" s="9">
        <v>89700</v>
      </c>
      <c r="D14" s="8" t="s">
        <v>22</v>
      </c>
      <c r="E14" s="8" t="s">
        <v>14</v>
      </c>
      <c r="F14" s="8">
        <v>5</v>
      </c>
      <c r="G14" s="8" t="s">
        <v>22</v>
      </c>
      <c r="H14" s="10" t="s">
        <v>42</v>
      </c>
      <c r="I14" s="11">
        <v>33484</v>
      </c>
      <c r="J14" s="11">
        <v>42487</v>
      </c>
      <c r="K14" s="12">
        <v>43357</v>
      </c>
    </row>
    <row r="15" spans="1:11" hidden="1" x14ac:dyDescent="0.3">
      <c r="A15" s="8" t="s">
        <v>43</v>
      </c>
      <c r="B15" s="8" t="s">
        <v>17</v>
      </c>
      <c r="C15" s="9">
        <v>85000</v>
      </c>
      <c r="D15" s="8" t="s">
        <v>18</v>
      </c>
      <c r="E15" s="8" t="s">
        <v>14</v>
      </c>
      <c r="F15" s="8">
        <v>5</v>
      </c>
      <c r="G15" s="8" t="s">
        <v>18</v>
      </c>
      <c r="H15" s="10">
        <v>88885623</v>
      </c>
      <c r="I15" s="11">
        <v>33348</v>
      </c>
      <c r="J15" s="11">
        <v>42806</v>
      </c>
      <c r="K15" s="12">
        <v>43775</v>
      </c>
    </row>
    <row r="16" spans="1:11" hidden="1" x14ac:dyDescent="0.3">
      <c r="A16" s="8" t="s">
        <v>11</v>
      </c>
      <c r="B16" s="8" t="s">
        <v>17</v>
      </c>
      <c r="C16" s="9">
        <v>55000</v>
      </c>
      <c r="D16" s="8" t="s">
        <v>18</v>
      </c>
      <c r="E16" s="8" t="s">
        <v>14</v>
      </c>
      <c r="F16" s="8">
        <v>5</v>
      </c>
      <c r="G16" s="8" t="s">
        <v>18</v>
      </c>
      <c r="H16" s="10">
        <v>888856126</v>
      </c>
      <c r="I16" s="11">
        <v>33211</v>
      </c>
      <c r="J16" s="11">
        <v>42470</v>
      </c>
      <c r="K16" s="12">
        <v>43455</v>
      </c>
    </row>
    <row r="17" spans="1:11" hidden="1" x14ac:dyDescent="0.3">
      <c r="A17" s="8" t="s">
        <v>46</v>
      </c>
      <c r="B17" s="8" t="s">
        <v>17</v>
      </c>
      <c r="C17" s="9">
        <v>45000</v>
      </c>
      <c r="D17" s="8" t="s">
        <v>18</v>
      </c>
      <c r="E17" s="8" t="s">
        <v>45</v>
      </c>
      <c r="F17" s="8">
        <v>5</v>
      </c>
      <c r="G17" s="8" t="s">
        <v>22</v>
      </c>
      <c r="H17" s="10">
        <v>888856127</v>
      </c>
      <c r="I17" s="11">
        <v>33365</v>
      </c>
      <c r="J17" s="11">
        <v>42442</v>
      </c>
      <c r="K17" s="12">
        <v>43448</v>
      </c>
    </row>
    <row r="18" spans="1:11" hidden="1" x14ac:dyDescent="0.3">
      <c r="A18" s="8" t="s">
        <v>47</v>
      </c>
      <c r="B18" s="8" t="s">
        <v>17</v>
      </c>
      <c r="C18" s="18">
        <v>110000</v>
      </c>
      <c r="D18" s="8" t="s">
        <v>18</v>
      </c>
      <c r="E18" s="8" t="s">
        <v>45</v>
      </c>
      <c r="F18" s="8">
        <v>5</v>
      </c>
      <c r="G18" s="8" t="s">
        <v>18</v>
      </c>
      <c r="H18" s="10">
        <v>888856128</v>
      </c>
      <c r="I18" s="11">
        <v>34560</v>
      </c>
      <c r="J18" s="11">
        <v>42839</v>
      </c>
      <c r="K18" s="12">
        <v>43491</v>
      </c>
    </row>
    <row r="19" spans="1:11" hidden="1" x14ac:dyDescent="0.3">
      <c r="A19" s="8" t="s">
        <v>48</v>
      </c>
      <c r="B19" s="8" t="s">
        <v>17</v>
      </c>
      <c r="C19" s="9">
        <v>80000</v>
      </c>
      <c r="D19" s="8" t="s">
        <v>13</v>
      </c>
      <c r="E19" s="8" t="s">
        <v>45</v>
      </c>
      <c r="F19" s="8">
        <v>5</v>
      </c>
      <c r="G19" s="8" t="s">
        <v>13</v>
      </c>
      <c r="H19" s="10">
        <v>888856129</v>
      </c>
      <c r="I19" s="11">
        <v>32863</v>
      </c>
      <c r="J19" s="11">
        <v>42446</v>
      </c>
      <c r="K19" s="12">
        <v>43248</v>
      </c>
    </row>
    <row r="20" spans="1:11" hidden="1" x14ac:dyDescent="0.3">
      <c r="A20" s="8" t="s">
        <v>49</v>
      </c>
      <c r="B20" s="8" t="s">
        <v>17</v>
      </c>
      <c r="C20" s="9">
        <v>70000</v>
      </c>
      <c r="D20" s="8" t="s">
        <v>13</v>
      </c>
      <c r="E20" s="8" t="s">
        <v>45</v>
      </c>
      <c r="F20" s="8">
        <v>5</v>
      </c>
      <c r="G20" s="8" t="s">
        <v>13</v>
      </c>
      <c r="H20" s="10">
        <v>888856130</v>
      </c>
      <c r="I20" s="11">
        <v>32112</v>
      </c>
      <c r="J20" s="11">
        <v>42472</v>
      </c>
      <c r="K20" s="12">
        <v>43282</v>
      </c>
    </row>
    <row r="21" spans="1:11" x14ac:dyDescent="0.3">
      <c r="A21" s="8" t="s">
        <v>50</v>
      </c>
      <c r="B21" s="8" t="s">
        <v>21</v>
      </c>
      <c r="C21" s="9">
        <v>65000</v>
      </c>
      <c r="D21" s="8" t="s">
        <v>22</v>
      </c>
      <c r="E21" s="8" t="s">
        <v>45</v>
      </c>
      <c r="F21" s="8">
        <v>4</v>
      </c>
      <c r="G21" s="8" t="s">
        <v>22</v>
      </c>
      <c r="H21" s="10">
        <v>888856131</v>
      </c>
      <c r="I21" s="11">
        <v>34921</v>
      </c>
      <c r="J21" s="11">
        <v>42814</v>
      </c>
      <c r="K21" s="12">
        <v>43516</v>
      </c>
    </row>
    <row r="22" spans="1:11" x14ac:dyDescent="0.3">
      <c r="A22" s="8" t="s">
        <v>51</v>
      </c>
      <c r="B22" s="8" t="s">
        <v>21</v>
      </c>
      <c r="C22" s="9">
        <v>70000</v>
      </c>
      <c r="D22" s="8" t="s">
        <v>22</v>
      </c>
      <c r="E22" s="8" t="s">
        <v>45</v>
      </c>
      <c r="F22" s="8">
        <v>4</v>
      </c>
      <c r="G22" s="8" t="s">
        <v>22</v>
      </c>
      <c r="H22" s="10">
        <v>888856132</v>
      </c>
      <c r="I22" s="11">
        <v>34602</v>
      </c>
      <c r="J22" s="11">
        <v>42802</v>
      </c>
      <c r="K22" s="12">
        <v>43861</v>
      </c>
    </row>
    <row r="23" spans="1:11" x14ac:dyDescent="0.3">
      <c r="A23" s="8" t="s">
        <v>52</v>
      </c>
      <c r="B23" s="8" t="s">
        <v>21</v>
      </c>
      <c r="C23" s="9">
        <v>45000</v>
      </c>
      <c r="D23" s="8" t="s">
        <v>22</v>
      </c>
      <c r="E23" s="8" t="s">
        <v>45</v>
      </c>
      <c r="F23" s="8">
        <v>2</v>
      </c>
      <c r="G23" s="8" t="s">
        <v>22</v>
      </c>
      <c r="H23" s="10">
        <v>888856133</v>
      </c>
      <c r="I23" s="11">
        <v>34602</v>
      </c>
      <c r="J23" s="11">
        <v>42470</v>
      </c>
      <c r="K23" s="12">
        <v>43290</v>
      </c>
    </row>
    <row r="24" spans="1:11" x14ac:dyDescent="0.3">
      <c r="A24" s="8" t="s">
        <v>53</v>
      </c>
      <c r="B24" s="8" t="s">
        <v>21</v>
      </c>
      <c r="C24" s="9">
        <v>10000</v>
      </c>
      <c r="D24" s="8" t="s">
        <v>22</v>
      </c>
      <c r="E24" s="8" t="s">
        <v>45</v>
      </c>
      <c r="F24" s="8">
        <v>0</v>
      </c>
      <c r="G24" s="8" t="s">
        <v>22</v>
      </c>
      <c r="H24" s="10">
        <v>888856134</v>
      </c>
      <c r="I24" s="11">
        <v>34383</v>
      </c>
      <c r="J24" s="11">
        <v>42842</v>
      </c>
      <c r="K24" s="12">
        <v>43286</v>
      </c>
    </row>
    <row r="25" spans="1:11" hidden="1" x14ac:dyDescent="0.3">
      <c r="A25" s="8" t="s">
        <v>54</v>
      </c>
      <c r="B25" s="8" t="s">
        <v>12</v>
      </c>
      <c r="C25" s="9">
        <v>400000</v>
      </c>
      <c r="D25" s="8" t="s">
        <v>22</v>
      </c>
      <c r="E25" s="8" t="s">
        <v>45</v>
      </c>
      <c r="F25" s="8">
        <v>2</v>
      </c>
      <c r="G25" s="8" t="s">
        <v>22</v>
      </c>
      <c r="H25" s="10">
        <v>888856135</v>
      </c>
      <c r="I25" s="11">
        <v>35030</v>
      </c>
      <c r="J25" s="11">
        <v>42433</v>
      </c>
      <c r="K25" s="12">
        <v>43105</v>
      </c>
    </row>
    <row r="26" spans="1:11" hidden="1" x14ac:dyDescent="0.3">
      <c r="A26" s="8" t="s">
        <v>55</v>
      </c>
      <c r="B26" s="8" t="s">
        <v>12</v>
      </c>
      <c r="C26" s="9">
        <v>130000</v>
      </c>
      <c r="D26" s="8" t="s">
        <v>22</v>
      </c>
      <c r="E26" s="8" t="s">
        <v>45</v>
      </c>
      <c r="F26" s="8">
        <v>10</v>
      </c>
      <c r="G26" s="8" t="s">
        <v>22</v>
      </c>
      <c r="H26" s="10">
        <v>888856136</v>
      </c>
      <c r="I26" s="11">
        <v>31221</v>
      </c>
      <c r="J26" s="11">
        <v>42856</v>
      </c>
      <c r="K26" s="12">
        <v>43677</v>
      </c>
    </row>
    <row r="27" spans="1:11" hidden="1" x14ac:dyDescent="0.3">
      <c r="A27" s="8" t="s">
        <v>56</v>
      </c>
      <c r="B27" s="8" t="s">
        <v>12</v>
      </c>
      <c r="C27" s="9">
        <v>140000</v>
      </c>
      <c r="D27" s="8" t="s">
        <v>22</v>
      </c>
      <c r="E27" s="8" t="s">
        <v>45</v>
      </c>
      <c r="F27" s="8">
        <v>3</v>
      </c>
      <c r="G27" s="8" t="s">
        <v>22</v>
      </c>
      <c r="H27" s="10">
        <v>888856137</v>
      </c>
      <c r="I27" s="11">
        <v>33977</v>
      </c>
      <c r="J27" s="11">
        <v>42802</v>
      </c>
      <c r="K27" s="12">
        <v>43431</v>
      </c>
    </row>
    <row r="28" spans="1:11" hidden="1" x14ac:dyDescent="0.3">
      <c r="A28" s="8" t="s">
        <v>92</v>
      </c>
      <c r="B28" s="8" t="s">
        <v>12</v>
      </c>
      <c r="C28" s="9">
        <v>45000</v>
      </c>
      <c r="D28" s="8" t="s">
        <v>18</v>
      </c>
      <c r="E28" s="8" t="s">
        <v>14</v>
      </c>
      <c r="F28" s="8">
        <v>5</v>
      </c>
      <c r="G28" s="8" t="s">
        <v>18</v>
      </c>
      <c r="H28" s="10">
        <v>888856138</v>
      </c>
      <c r="I28" s="11">
        <v>35134</v>
      </c>
      <c r="J28" s="11">
        <v>42464</v>
      </c>
      <c r="K28" s="12">
        <v>43116</v>
      </c>
    </row>
    <row r="29" spans="1:11" hidden="1" x14ac:dyDescent="0.3">
      <c r="A29" s="8" t="s">
        <v>58</v>
      </c>
      <c r="B29" s="8" t="s">
        <v>12</v>
      </c>
      <c r="C29" s="9">
        <v>330000</v>
      </c>
      <c r="D29" s="8" t="s">
        <v>18</v>
      </c>
      <c r="E29" s="8" t="s">
        <v>45</v>
      </c>
      <c r="F29" s="8">
        <v>5</v>
      </c>
      <c r="G29" s="8" t="s">
        <v>18</v>
      </c>
      <c r="H29" s="10">
        <v>888856139</v>
      </c>
      <c r="I29" s="11">
        <v>35202</v>
      </c>
      <c r="J29" s="11">
        <v>42453</v>
      </c>
      <c r="K29" s="12">
        <v>43214</v>
      </c>
    </row>
    <row r="30" spans="1:11" hidden="1" x14ac:dyDescent="0.3">
      <c r="A30" s="8" t="s">
        <v>59</v>
      </c>
      <c r="B30" s="8" t="s">
        <v>12</v>
      </c>
      <c r="C30" s="9">
        <v>150000</v>
      </c>
      <c r="D30" s="8" t="s">
        <v>18</v>
      </c>
      <c r="E30" s="8" t="s">
        <v>60</v>
      </c>
      <c r="F30" s="8">
        <v>5</v>
      </c>
      <c r="G30" s="8" t="s">
        <v>18</v>
      </c>
      <c r="H30" s="10">
        <v>888856140</v>
      </c>
      <c r="I30" s="11">
        <v>35167</v>
      </c>
      <c r="J30" s="11">
        <v>42460</v>
      </c>
      <c r="K30" s="12">
        <v>43219</v>
      </c>
    </row>
    <row r="31" spans="1:11" hidden="1" x14ac:dyDescent="0.3">
      <c r="A31" s="8" t="s">
        <v>61</v>
      </c>
      <c r="B31" s="8" t="s">
        <v>17</v>
      </c>
      <c r="C31" s="9">
        <v>85000</v>
      </c>
      <c r="D31" s="8" t="s">
        <v>18</v>
      </c>
      <c r="E31" s="8" t="s">
        <v>60</v>
      </c>
      <c r="F31" s="8">
        <v>0</v>
      </c>
      <c r="G31" s="8" t="s">
        <v>18</v>
      </c>
      <c r="H31" s="10">
        <v>888856141</v>
      </c>
      <c r="I31" s="11">
        <v>35397</v>
      </c>
      <c r="J31" s="11">
        <v>42436</v>
      </c>
      <c r="K31" s="12">
        <v>43370</v>
      </c>
    </row>
    <row r="32" spans="1:11" x14ac:dyDescent="0.3">
      <c r="A32" s="8" t="s">
        <v>62</v>
      </c>
      <c r="B32" s="8" t="s">
        <v>21</v>
      </c>
      <c r="C32" s="9">
        <v>60000</v>
      </c>
      <c r="D32" s="8" t="s">
        <v>13</v>
      </c>
      <c r="E32" s="8" t="s">
        <v>45</v>
      </c>
      <c r="F32" s="8">
        <v>5</v>
      </c>
      <c r="G32" s="8" t="s">
        <v>22</v>
      </c>
      <c r="H32" s="10">
        <v>888856142</v>
      </c>
      <c r="I32" s="11">
        <v>34033</v>
      </c>
      <c r="J32" s="11">
        <v>42435</v>
      </c>
      <c r="K32" s="12">
        <v>43337</v>
      </c>
    </row>
    <row r="33" spans="1:11" hidden="1" x14ac:dyDescent="0.3">
      <c r="A33" s="8" t="s">
        <v>63</v>
      </c>
      <c r="B33" s="8" t="s">
        <v>17</v>
      </c>
      <c r="C33" s="9">
        <v>50000</v>
      </c>
      <c r="D33" s="8" t="s">
        <v>13</v>
      </c>
      <c r="E33" s="8" t="s">
        <v>45</v>
      </c>
      <c r="F33" s="8">
        <v>12</v>
      </c>
      <c r="G33" s="8" t="s">
        <v>22</v>
      </c>
      <c r="H33" s="10">
        <v>888856143</v>
      </c>
      <c r="I33" s="11">
        <v>29946</v>
      </c>
      <c r="J33" s="11">
        <v>42824</v>
      </c>
      <c r="K33" s="12">
        <v>43833</v>
      </c>
    </row>
    <row r="34" spans="1:11" hidden="1" x14ac:dyDescent="0.3">
      <c r="A34" s="8" t="s">
        <v>64</v>
      </c>
      <c r="B34" s="8" t="s">
        <v>17</v>
      </c>
      <c r="C34" s="9">
        <v>89000</v>
      </c>
      <c r="D34" s="8" t="s">
        <v>13</v>
      </c>
      <c r="E34" s="8" t="s">
        <v>65</v>
      </c>
      <c r="F34" s="8">
        <v>5</v>
      </c>
      <c r="G34" s="8" t="s">
        <v>22</v>
      </c>
      <c r="H34" s="10" t="s">
        <v>66</v>
      </c>
      <c r="I34" s="11">
        <v>34648</v>
      </c>
      <c r="J34" s="11">
        <v>42807</v>
      </c>
      <c r="K34" s="12">
        <v>43932</v>
      </c>
    </row>
    <row r="35" spans="1:11" s="5" customFormat="1" hidden="1" x14ac:dyDescent="0.3">
      <c r="A35" s="13" t="s">
        <v>67</v>
      </c>
      <c r="B35" s="13" t="s">
        <v>17</v>
      </c>
      <c r="C35" s="14">
        <v>55000</v>
      </c>
      <c r="D35" s="13" t="s">
        <v>13</v>
      </c>
      <c r="E35" s="13" t="s">
        <v>65</v>
      </c>
      <c r="F35" s="13">
        <v>5</v>
      </c>
      <c r="G35" s="13" t="s">
        <v>22</v>
      </c>
      <c r="H35" s="15" t="s">
        <v>68</v>
      </c>
      <c r="I35" s="16">
        <v>34375</v>
      </c>
      <c r="J35" s="16">
        <v>42809</v>
      </c>
      <c r="K35" s="17">
        <v>43709</v>
      </c>
    </row>
    <row r="36" spans="1:11" s="5" customFormat="1" x14ac:dyDescent="0.3">
      <c r="A36" s="13" t="s">
        <v>26</v>
      </c>
      <c r="B36" s="13" t="s">
        <v>21</v>
      </c>
      <c r="C36" s="14">
        <v>45000</v>
      </c>
      <c r="D36" s="13" t="s">
        <v>13</v>
      </c>
      <c r="E36" s="13" t="s">
        <v>14</v>
      </c>
      <c r="F36" s="13">
        <v>2</v>
      </c>
      <c r="G36" s="13" t="s">
        <v>22</v>
      </c>
      <c r="H36" s="15" t="s">
        <v>70</v>
      </c>
      <c r="I36" s="16">
        <v>35340</v>
      </c>
      <c r="J36" s="16">
        <v>42842</v>
      </c>
      <c r="K36" s="17">
        <v>43756</v>
      </c>
    </row>
    <row r="37" spans="1:11" s="5" customFormat="1" hidden="1" x14ac:dyDescent="0.3">
      <c r="A37" s="13" t="s">
        <v>39</v>
      </c>
      <c r="B37" s="13" t="s">
        <v>21</v>
      </c>
      <c r="C37" s="14">
        <v>40000</v>
      </c>
      <c r="D37" s="13" t="s">
        <v>13</v>
      </c>
      <c r="E37" s="13" t="s">
        <v>14</v>
      </c>
      <c r="F37" s="13">
        <v>2</v>
      </c>
      <c r="G37" s="13" t="s">
        <v>13</v>
      </c>
      <c r="H37" s="15" t="s">
        <v>72</v>
      </c>
      <c r="I37" s="16">
        <v>35278</v>
      </c>
      <c r="J37" s="16">
        <v>42848</v>
      </c>
      <c r="K37" s="17">
        <v>43589</v>
      </c>
    </row>
    <row r="38" spans="1:11" s="5" customFormat="1" hidden="1" x14ac:dyDescent="0.3">
      <c r="A38" s="13" t="s">
        <v>28</v>
      </c>
      <c r="B38" s="13" t="s">
        <v>21</v>
      </c>
      <c r="C38" s="14">
        <v>55000</v>
      </c>
      <c r="D38" s="13" t="s">
        <v>13</v>
      </c>
      <c r="E38" s="13" t="s">
        <v>14</v>
      </c>
      <c r="F38" s="13">
        <v>4</v>
      </c>
      <c r="G38" s="13" t="s">
        <v>13</v>
      </c>
      <c r="H38" s="15" t="s">
        <v>74</v>
      </c>
      <c r="I38" s="16">
        <v>31531</v>
      </c>
      <c r="J38" s="16">
        <v>42803</v>
      </c>
      <c r="K38" s="17">
        <v>43522</v>
      </c>
    </row>
    <row r="39" spans="1:11" hidden="1" x14ac:dyDescent="0.3">
      <c r="A39" s="8" t="s">
        <v>75</v>
      </c>
      <c r="B39" s="8" t="s">
        <v>21</v>
      </c>
      <c r="C39" s="9">
        <v>50000</v>
      </c>
      <c r="D39" s="8" t="s">
        <v>13</v>
      </c>
      <c r="E39" s="8" t="s">
        <v>45</v>
      </c>
      <c r="F39" s="8">
        <v>3</v>
      </c>
      <c r="G39" s="8" t="s">
        <v>13</v>
      </c>
      <c r="H39" s="10" t="s">
        <v>76</v>
      </c>
      <c r="I39" s="11">
        <v>34576</v>
      </c>
      <c r="J39" s="11">
        <v>42832</v>
      </c>
      <c r="K39" s="12">
        <v>43682</v>
      </c>
    </row>
    <row r="40" spans="1:11" s="5" customFormat="1" hidden="1" x14ac:dyDescent="0.3">
      <c r="A40" s="13" t="s">
        <v>30</v>
      </c>
      <c r="B40" s="13" t="s">
        <v>21</v>
      </c>
      <c r="C40" s="14">
        <v>50000</v>
      </c>
      <c r="D40" s="13" t="s">
        <v>13</v>
      </c>
      <c r="E40" s="13" t="s">
        <v>14</v>
      </c>
      <c r="F40" s="13">
        <v>2</v>
      </c>
      <c r="G40" s="13" t="s">
        <v>13</v>
      </c>
      <c r="H40" s="15" t="s">
        <v>78</v>
      </c>
      <c r="I40" s="16">
        <v>35113</v>
      </c>
      <c r="J40" s="16">
        <v>42472</v>
      </c>
      <c r="K40" s="17">
        <v>43426</v>
      </c>
    </row>
    <row r="41" spans="1:11" hidden="1" x14ac:dyDescent="0.3">
      <c r="A41" s="8" t="s">
        <v>79</v>
      </c>
      <c r="B41" s="8" t="s">
        <v>12</v>
      </c>
      <c r="C41" s="9">
        <v>80000</v>
      </c>
      <c r="D41" s="8" t="s">
        <v>80</v>
      </c>
      <c r="E41" s="8" t="s">
        <v>45</v>
      </c>
      <c r="F41" s="8">
        <v>3</v>
      </c>
      <c r="G41" s="8" t="s">
        <v>18</v>
      </c>
      <c r="H41" s="10" t="s">
        <v>81</v>
      </c>
      <c r="I41" s="11">
        <v>34989</v>
      </c>
      <c r="J41" s="11">
        <v>42819</v>
      </c>
      <c r="K41" s="12">
        <v>44242</v>
      </c>
    </row>
    <row r="42" spans="1:11" hidden="1" x14ac:dyDescent="0.3">
      <c r="A42" s="8" t="s">
        <v>82</v>
      </c>
      <c r="B42" s="8" t="s">
        <v>12</v>
      </c>
      <c r="C42" s="9">
        <v>89700</v>
      </c>
      <c r="D42" s="8" t="s">
        <v>80</v>
      </c>
      <c r="E42" s="8" t="s">
        <v>45</v>
      </c>
      <c r="F42" s="8">
        <v>4</v>
      </c>
      <c r="G42" s="8" t="s">
        <v>18</v>
      </c>
      <c r="H42" s="10" t="s">
        <v>83</v>
      </c>
      <c r="I42" s="11">
        <v>34530</v>
      </c>
      <c r="J42" s="11">
        <v>42433</v>
      </c>
      <c r="K42" s="12">
        <v>43397</v>
      </c>
    </row>
    <row r="43" spans="1:11" s="5" customFormat="1" hidden="1" x14ac:dyDescent="0.3">
      <c r="A43" s="13" t="s">
        <v>32</v>
      </c>
      <c r="B43" s="13" t="s">
        <v>12</v>
      </c>
      <c r="C43" s="14">
        <v>40000</v>
      </c>
      <c r="D43" s="13" t="s">
        <v>80</v>
      </c>
      <c r="E43" s="13" t="s">
        <v>14</v>
      </c>
      <c r="F43" s="13">
        <v>6</v>
      </c>
      <c r="G43" s="13" t="s">
        <v>13</v>
      </c>
      <c r="H43" s="15" t="s">
        <v>85</v>
      </c>
      <c r="I43" s="16">
        <v>34740</v>
      </c>
      <c r="J43" s="16">
        <v>42436</v>
      </c>
      <c r="K43" s="17">
        <v>44270</v>
      </c>
    </row>
    <row r="44" spans="1:11" s="5" customFormat="1" hidden="1" x14ac:dyDescent="0.3">
      <c r="A44" s="13" t="s">
        <v>34</v>
      </c>
      <c r="B44" s="13" t="s">
        <v>12</v>
      </c>
      <c r="C44" s="19">
        <v>45000</v>
      </c>
      <c r="D44" s="13" t="s">
        <v>18</v>
      </c>
      <c r="E44" s="13" t="s">
        <v>14</v>
      </c>
      <c r="F44" s="13">
        <v>2</v>
      </c>
      <c r="G44" s="13" t="s">
        <v>13</v>
      </c>
      <c r="H44" s="15" t="s">
        <v>87</v>
      </c>
      <c r="I44" s="16">
        <v>34293</v>
      </c>
      <c r="J44" s="16">
        <v>42453</v>
      </c>
      <c r="K44" s="17">
        <v>43453</v>
      </c>
    </row>
    <row r="45" spans="1:11" x14ac:dyDescent="0.3">
      <c r="A45" s="8" t="s">
        <v>88</v>
      </c>
      <c r="B45" s="8" t="s">
        <v>21</v>
      </c>
      <c r="C45" s="18">
        <v>50000</v>
      </c>
      <c r="D45" s="8" t="s">
        <v>18</v>
      </c>
      <c r="E45" s="8" t="s">
        <v>45</v>
      </c>
      <c r="F45" s="8">
        <v>3</v>
      </c>
      <c r="G45" s="8" t="s">
        <v>22</v>
      </c>
      <c r="H45" s="10" t="s">
        <v>89</v>
      </c>
      <c r="I45" s="11">
        <v>32366</v>
      </c>
      <c r="J45" s="11">
        <v>42482</v>
      </c>
      <c r="K45" s="12">
        <v>44263</v>
      </c>
    </row>
    <row r="46" spans="1:11" hidden="1" x14ac:dyDescent="0.3">
      <c r="A46" s="8" t="s">
        <v>90</v>
      </c>
      <c r="B46" s="8" t="s">
        <v>17</v>
      </c>
      <c r="C46" s="9">
        <v>154500</v>
      </c>
      <c r="D46" s="8" t="s">
        <v>80</v>
      </c>
      <c r="E46" s="8" t="s">
        <v>45</v>
      </c>
      <c r="F46" s="8">
        <v>4</v>
      </c>
      <c r="G46" s="8" t="s">
        <v>22</v>
      </c>
      <c r="H46" s="10" t="s">
        <v>91</v>
      </c>
      <c r="I46" s="11">
        <v>32203</v>
      </c>
      <c r="J46" s="11">
        <v>42830</v>
      </c>
      <c r="K46" s="12">
        <v>43820</v>
      </c>
    </row>
    <row r="47" spans="1:11" x14ac:dyDescent="0.3">
      <c r="C47" s="4"/>
    </row>
    <row r="49" spans="3:6" x14ac:dyDescent="0.3">
      <c r="D49" s="2"/>
    </row>
    <row r="50" spans="3:6" x14ac:dyDescent="0.3">
      <c r="C50" s="4"/>
      <c r="D50" s="2"/>
      <c r="F50" s="2"/>
    </row>
    <row r="51" spans="3:6" x14ac:dyDescent="0.3">
      <c r="C51" s="4"/>
      <c r="D51" s="2"/>
      <c r="F51" s="2"/>
    </row>
    <row r="52" spans="3:6" x14ac:dyDescent="0.3">
      <c r="D52" s="2"/>
      <c r="F52" s="2"/>
    </row>
    <row r="53" spans="3:6" x14ac:dyDescent="0.3">
      <c r="D53" s="2"/>
      <c r="F53" s="2"/>
    </row>
    <row r="54" spans="3:6" x14ac:dyDescent="0.3">
      <c r="D54" s="2"/>
      <c r="F54" s="2"/>
    </row>
    <row r="55" spans="3:6" x14ac:dyDescent="0.3">
      <c r="D55" s="2"/>
      <c r="F55" s="2"/>
    </row>
    <row r="56" spans="3:6" x14ac:dyDescent="0.3">
      <c r="D56" s="4"/>
      <c r="F56" s="2"/>
    </row>
    <row r="57" spans="3:6" x14ac:dyDescent="0.3">
      <c r="D57" s="2"/>
      <c r="F57" s="2"/>
    </row>
    <row r="58" spans="3:6" x14ac:dyDescent="0.3">
      <c r="D58" s="2"/>
      <c r="F58" s="2"/>
    </row>
    <row r="59" spans="3:6" x14ac:dyDescent="0.3">
      <c r="D59" s="2"/>
      <c r="F59" s="2"/>
    </row>
    <row r="60" spans="3:6" x14ac:dyDescent="0.3">
      <c r="D60" s="2"/>
      <c r="F60" s="2"/>
    </row>
    <row r="61" spans="3:6" x14ac:dyDescent="0.3">
      <c r="D61" s="2"/>
      <c r="F61" s="2"/>
    </row>
    <row r="62" spans="3:6" x14ac:dyDescent="0.3">
      <c r="D62" s="2"/>
      <c r="F62" s="2"/>
    </row>
    <row r="63" spans="3:6" x14ac:dyDescent="0.3">
      <c r="C63" s="4"/>
      <c r="F63" s="2"/>
    </row>
  </sheetData>
  <autoFilter ref="A1:K46" xr:uid="{00000000-0001-0000-0000-000000000000}">
    <filterColumn colId="1">
      <filters>
        <filter val="Washington"/>
      </filters>
    </filterColumn>
    <filterColumn colId="6">
      <filters>
        <filter val="IT"/>
      </filters>
    </filterColumn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722E-1CF5-4345-8F13-89BEB880F1B0}">
  <dimension ref="A1:Q36"/>
  <sheetViews>
    <sheetView workbookViewId="0">
      <selection activeCell="Q5" sqref="Q5"/>
    </sheetView>
  </sheetViews>
  <sheetFormatPr defaultRowHeight="14.4" x14ac:dyDescent="0.3"/>
  <cols>
    <col min="1" max="1" width="11.6640625" customWidth="1"/>
    <col min="2" max="2" width="11.21875" customWidth="1"/>
    <col min="3" max="3" width="11.88671875" customWidth="1"/>
    <col min="4" max="4" width="13.88671875" customWidth="1"/>
    <col min="7" max="7" width="10.5546875" customWidth="1"/>
    <col min="8" max="8" width="12.44140625" customWidth="1"/>
    <col min="9" max="9" width="13.44140625" customWidth="1"/>
    <col min="12" max="12" width="11.5546875" customWidth="1"/>
    <col min="13" max="13" width="11.109375" customWidth="1"/>
    <col min="14" max="14" width="14.33203125" customWidth="1"/>
  </cols>
  <sheetData>
    <row r="1" spans="2:17" ht="22.2" customHeight="1" x14ac:dyDescent="0.3"/>
    <row r="2" spans="2:17" x14ac:dyDescent="0.3">
      <c r="B2" t="s">
        <v>122</v>
      </c>
      <c r="G2" t="s">
        <v>17</v>
      </c>
      <c r="L2" t="s">
        <v>21</v>
      </c>
      <c r="N2" s="32" t="s">
        <v>124</v>
      </c>
      <c r="O2" s="32" t="s">
        <v>101</v>
      </c>
      <c r="P2" s="32" t="s">
        <v>102</v>
      </c>
      <c r="Q2" s="32" t="s">
        <v>109</v>
      </c>
    </row>
    <row r="3" spans="2:17" x14ac:dyDescent="0.3">
      <c r="B3" t="s">
        <v>13</v>
      </c>
      <c r="C3" t="s">
        <v>123</v>
      </c>
      <c r="D3" s="8" t="s">
        <v>18</v>
      </c>
      <c r="G3" t="s">
        <v>13</v>
      </c>
      <c r="H3" t="s">
        <v>123</v>
      </c>
      <c r="I3" s="8" t="s">
        <v>18</v>
      </c>
      <c r="L3" t="s">
        <v>13</v>
      </c>
      <c r="M3" t="s">
        <v>123</v>
      </c>
      <c r="N3" s="33" t="s">
        <v>13</v>
      </c>
      <c r="O3">
        <f>QUARTILE(B4:B7,1)</f>
        <v>43750</v>
      </c>
      <c r="P3">
        <f>QUARTILE(B4:B7,3)</f>
        <v>170000</v>
      </c>
      <c r="Q3">
        <f>P3-O3</f>
        <v>126250</v>
      </c>
    </row>
    <row r="4" spans="2:17" x14ac:dyDescent="0.3">
      <c r="B4" s="9">
        <v>230000</v>
      </c>
      <c r="C4" s="14">
        <v>89700</v>
      </c>
      <c r="D4" s="9">
        <v>45000</v>
      </c>
      <c r="G4" s="9">
        <v>45000</v>
      </c>
      <c r="H4" s="9">
        <v>45000</v>
      </c>
      <c r="I4" s="9">
        <v>40000</v>
      </c>
      <c r="L4" s="14">
        <v>89700</v>
      </c>
      <c r="M4" s="9">
        <v>80000</v>
      </c>
      <c r="N4" s="34" t="s">
        <v>125</v>
      </c>
      <c r="O4">
        <f>QUARTILE(D4:D8,1)</f>
        <v>80000</v>
      </c>
      <c r="P4">
        <f>QUARTILE(D4:D8,3)</f>
        <v>150000</v>
      </c>
      <c r="Q4">
        <f>P4-O4</f>
        <v>70000</v>
      </c>
    </row>
    <row r="5" spans="2:17" x14ac:dyDescent="0.3">
      <c r="B5" s="9">
        <v>150000</v>
      </c>
      <c r="C5" s="9">
        <v>80000</v>
      </c>
      <c r="D5" s="9">
        <v>330000</v>
      </c>
      <c r="G5" s="14">
        <v>90000</v>
      </c>
      <c r="H5" s="9">
        <v>50000</v>
      </c>
      <c r="I5" s="9">
        <v>85000</v>
      </c>
      <c r="L5" s="14">
        <v>89700</v>
      </c>
      <c r="M5" s="14">
        <v>89700</v>
      </c>
      <c r="N5" s="34" t="s">
        <v>123</v>
      </c>
      <c r="O5">
        <f>QUARTILE(C4:C9,1)</f>
        <v>89700</v>
      </c>
      <c r="P5">
        <f>QUARTILE(C4:C9,3)</f>
        <v>137500</v>
      </c>
      <c r="Q5">
        <f>P5-O5</f>
        <v>47800</v>
      </c>
    </row>
    <row r="6" spans="2:17" x14ac:dyDescent="0.3">
      <c r="B6" s="14">
        <v>40000</v>
      </c>
      <c r="C6" s="9">
        <v>89700</v>
      </c>
      <c r="D6" s="9">
        <v>150000</v>
      </c>
      <c r="G6" s="9">
        <v>80000</v>
      </c>
      <c r="H6" s="9">
        <v>89000</v>
      </c>
      <c r="I6" s="9">
        <v>55000</v>
      </c>
      <c r="L6" s="9">
        <v>150000</v>
      </c>
      <c r="M6" s="9">
        <v>65000</v>
      </c>
      <c r="N6" s="32" t="s">
        <v>17</v>
      </c>
      <c r="O6" s="32" t="s">
        <v>101</v>
      </c>
      <c r="P6" s="32" t="s">
        <v>102</v>
      </c>
      <c r="Q6" s="32" t="s">
        <v>109</v>
      </c>
    </row>
    <row r="7" spans="2:17" x14ac:dyDescent="0.3">
      <c r="B7" s="19">
        <v>45000</v>
      </c>
      <c r="C7" s="9">
        <v>400000</v>
      </c>
      <c r="D7" s="9">
        <v>80000</v>
      </c>
      <c r="G7" s="9">
        <v>70000</v>
      </c>
      <c r="H7" s="14">
        <v>55000</v>
      </c>
      <c r="I7" s="18">
        <v>110000</v>
      </c>
      <c r="L7" s="14">
        <v>40000</v>
      </c>
      <c r="M7" s="9">
        <v>70000</v>
      </c>
      <c r="N7" s="34" t="s">
        <v>13</v>
      </c>
      <c r="O7">
        <f>QUARTILE(G4:G7,1)</f>
        <v>63750</v>
      </c>
      <c r="P7">
        <f>QUARTILE(G4:G7,3)</f>
        <v>82500</v>
      </c>
      <c r="Q7">
        <f>P7-O7</f>
        <v>18750</v>
      </c>
    </row>
    <row r="8" spans="2:17" x14ac:dyDescent="0.3">
      <c r="C8" s="9">
        <v>130000</v>
      </c>
      <c r="D8" s="9">
        <v>89700</v>
      </c>
      <c r="H8" s="9">
        <v>154500</v>
      </c>
      <c r="I8" s="9">
        <v>85000</v>
      </c>
      <c r="L8" s="14">
        <v>55000</v>
      </c>
      <c r="M8" s="9">
        <v>45000</v>
      </c>
      <c r="N8" s="34" t="s">
        <v>123</v>
      </c>
      <c r="O8">
        <f>QUARTILE(H4:H8,1)</f>
        <v>50000</v>
      </c>
      <c r="P8">
        <f>QUARTILE(H4:H8,3)</f>
        <v>89000</v>
      </c>
      <c r="Q8">
        <f>P8-O8</f>
        <v>39000</v>
      </c>
    </row>
    <row r="9" spans="2:17" x14ac:dyDescent="0.3">
      <c r="C9" s="9">
        <v>140000</v>
      </c>
      <c r="L9" s="9">
        <v>50000</v>
      </c>
      <c r="M9" s="9">
        <v>10000</v>
      </c>
      <c r="N9" s="34" t="s">
        <v>125</v>
      </c>
      <c r="O9">
        <f>QUARTILE(I4:I8,1)</f>
        <v>55000</v>
      </c>
      <c r="P9">
        <f>QUARTILE(I4:I8,3)</f>
        <v>85000</v>
      </c>
      <c r="Q9">
        <f>P9-O9</f>
        <v>30000</v>
      </c>
    </row>
    <row r="10" spans="2:17" x14ac:dyDescent="0.3">
      <c r="L10" s="14">
        <v>50000</v>
      </c>
      <c r="M10" s="9">
        <v>60000</v>
      </c>
      <c r="N10" s="32" t="s">
        <v>21</v>
      </c>
      <c r="O10" s="32" t="s">
        <v>101</v>
      </c>
      <c r="P10" s="32" t="s">
        <v>102</v>
      </c>
      <c r="Q10" s="32" t="s">
        <v>109</v>
      </c>
    </row>
    <row r="11" spans="2:17" x14ac:dyDescent="0.3">
      <c r="M11" s="14">
        <v>45000</v>
      </c>
      <c r="N11" s="34" t="s">
        <v>13</v>
      </c>
      <c r="O11">
        <f>QUARTILE(L4:L10,1)</f>
        <v>50000</v>
      </c>
      <c r="P11">
        <f>QUARTILE(L4:L10,3)</f>
        <v>89700</v>
      </c>
      <c r="Q11">
        <f>P11-O11</f>
        <v>39700</v>
      </c>
    </row>
    <row r="12" spans="2:17" x14ac:dyDescent="0.3">
      <c r="M12" s="18">
        <v>50000</v>
      </c>
      <c r="N12" s="34" t="s">
        <v>123</v>
      </c>
      <c r="O12">
        <f>QUARTILE(M4:M12,1)</f>
        <v>45000</v>
      </c>
      <c r="P12">
        <f>QUARTILE(M4:M12,3)</f>
        <v>70000</v>
      </c>
      <c r="Q12">
        <f>P12-O12</f>
        <v>25000</v>
      </c>
    </row>
    <row r="36" spans="1:1" x14ac:dyDescent="0.3">
      <c r="A36" t="s">
        <v>126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B06D-1052-49E4-9584-B5E8CBE96E8B}">
  <dimension ref="A1:V50"/>
  <sheetViews>
    <sheetView zoomScale="103" workbookViewId="0">
      <selection activeCell="D24" sqref="D24"/>
    </sheetView>
  </sheetViews>
  <sheetFormatPr defaultRowHeight="14.4" x14ac:dyDescent="0.3"/>
  <cols>
    <col min="1" max="1" width="13.33203125" customWidth="1"/>
    <col min="2" max="2" width="10.109375" customWidth="1"/>
    <col min="3" max="3" width="14.33203125" customWidth="1"/>
    <col min="4" max="4" width="10.88671875" bestFit="1" customWidth="1"/>
    <col min="6" max="6" width="12.109375" customWidth="1"/>
    <col min="8" max="8" width="12.5546875" bestFit="1" customWidth="1"/>
    <col min="9" max="9" width="14.33203125" customWidth="1"/>
    <col min="10" max="10" width="12.77734375" bestFit="1" customWidth="1"/>
    <col min="11" max="11" width="10.44140625" bestFit="1" customWidth="1"/>
    <col min="12" max="12" width="14.6640625" customWidth="1"/>
    <col min="15" max="15" width="11.33203125" customWidth="1"/>
    <col min="16" max="16" width="13" customWidth="1"/>
    <col min="18" max="18" width="10.5546875" customWidth="1"/>
    <col min="19" max="19" width="12.77734375" customWidth="1"/>
    <col min="20" max="20" width="14.77734375" customWidth="1"/>
    <col min="21" max="21" width="12.77734375" customWidth="1"/>
    <col min="22" max="22" width="12.5546875" customWidth="1"/>
  </cols>
  <sheetData>
    <row r="1" spans="1:22" ht="28.8" x14ac:dyDescent="0.3">
      <c r="A1" s="26" t="s">
        <v>8</v>
      </c>
      <c r="B1" s="27" t="s">
        <v>104</v>
      </c>
      <c r="C1" s="28" t="s">
        <v>10</v>
      </c>
      <c r="D1" s="27" t="s">
        <v>103</v>
      </c>
      <c r="E1" s="27" t="s">
        <v>105</v>
      </c>
      <c r="F1" s="28" t="s">
        <v>2</v>
      </c>
      <c r="Q1" s="6"/>
      <c r="T1" s="20"/>
      <c r="V1" s="20"/>
    </row>
    <row r="2" spans="1:22" x14ac:dyDescent="0.3">
      <c r="A2" s="11">
        <v>32929</v>
      </c>
      <c r="B2">
        <f>YEAR(A2)</f>
        <v>1990</v>
      </c>
      <c r="C2" s="12">
        <v>43459</v>
      </c>
      <c r="D2">
        <f>YEAR(C2)</f>
        <v>2018</v>
      </c>
      <c r="E2">
        <f>D2-B2</f>
        <v>28</v>
      </c>
      <c r="F2" s="9">
        <v>230000</v>
      </c>
    </row>
    <row r="3" spans="1:22" x14ac:dyDescent="0.3">
      <c r="A3" s="11">
        <v>32556</v>
      </c>
      <c r="B3">
        <f t="shared" ref="B3:B46" si="0">YEAR(A3)</f>
        <v>1989</v>
      </c>
      <c r="C3" s="12">
        <v>43749</v>
      </c>
      <c r="D3">
        <f t="shared" ref="D3:D46" si="1">YEAR(C3)</f>
        <v>2019</v>
      </c>
      <c r="E3">
        <f t="shared" ref="E3:E46" si="2">D3-B3</f>
        <v>30</v>
      </c>
      <c r="F3" s="9">
        <v>40000</v>
      </c>
    </row>
    <row r="4" spans="1:22" x14ac:dyDescent="0.3">
      <c r="A4" s="11">
        <v>33440</v>
      </c>
      <c r="B4">
        <f t="shared" si="0"/>
        <v>1991</v>
      </c>
      <c r="C4" s="12">
        <v>43484</v>
      </c>
      <c r="D4">
        <f t="shared" si="1"/>
        <v>2019</v>
      </c>
      <c r="E4">
        <f t="shared" si="2"/>
        <v>28</v>
      </c>
      <c r="F4" s="9">
        <v>80000</v>
      </c>
    </row>
    <row r="5" spans="1:22" x14ac:dyDescent="0.3">
      <c r="A5" s="11">
        <v>32940</v>
      </c>
      <c r="B5">
        <f t="shared" si="0"/>
        <v>1990</v>
      </c>
      <c r="C5" s="12">
        <v>44271</v>
      </c>
      <c r="D5">
        <f t="shared" si="1"/>
        <v>2021</v>
      </c>
      <c r="E5">
        <f t="shared" si="2"/>
        <v>31</v>
      </c>
      <c r="F5" s="9">
        <v>45000</v>
      </c>
    </row>
    <row r="6" spans="1:22" x14ac:dyDescent="0.3">
      <c r="A6" s="16">
        <v>32752</v>
      </c>
      <c r="B6">
        <f t="shared" si="0"/>
        <v>1989</v>
      </c>
      <c r="C6" s="17">
        <v>43644</v>
      </c>
      <c r="D6">
        <f t="shared" si="1"/>
        <v>2019</v>
      </c>
      <c r="E6">
        <f t="shared" si="2"/>
        <v>30</v>
      </c>
      <c r="F6" s="14">
        <v>90000</v>
      </c>
    </row>
    <row r="7" spans="1:22" x14ac:dyDescent="0.3">
      <c r="A7" s="16">
        <v>33610</v>
      </c>
      <c r="B7">
        <f t="shared" si="0"/>
        <v>1992</v>
      </c>
      <c r="C7" s="17">
        <v>43689</v>
      </c>
      <c r="D7">
        <f t="shared" si="1"/>
        <v>2019</v>
      </c>
      <c r="E7">
        <f t="shared" si="2"/>
        <v>27</v>
      </c>
      <c r="F7" s="14">
        <v>89700</v>
      </c>
    </row>
    <row r="8" spans="1:22" x14ac:dyDescent="0.3">
      <c r="A8" s="16">
        <v>34856</v>
      </c>
      <c r="B8">
        <f t="shared" si="0"/>
        <v>1995</v>
      </c>
      <c r="C8" s="17">
        <v>43291</v>
      </c>
      <c r="D8">
        <f t="shared" si="1"/>
        <v>2018</v>
      </c>
      <c r="E8">
        <f t="shared" si="2"/>
        <v>23</v>
      </c>
      <c r="F8" s="14">
        <v>89700</v>
      </c>
    </row>
    <row r="9" spans="1:22" x14ac:dyDescent="0.3">
      <c r="A9" s="16">
        <v>33443</v>
      </c>
      <c r="B9">
        <f t="shared" si="0"/>
        <v>1991</v>
      </c>
      <c r="C9" s="17">
        <v>43829</v>
      </c>
      <c r="D9">
        <f t="shared" si="1"/>
        <v>2019</v>
      </c>
      <c r="E9">
        <f t="shared" si="2"/>
        <v>28</v>
      </c>
      <c r="F9" s="14">
        <v>89700</v>
      </c>
    </row>
    <row r="10" spans="1:22" x14ac:dyDescent="0.3">
      <c r="A10" s="16">
        <v>34126</v>
      </c>
      <c r="B10">
        <f t="shared" si="0"/>
        <v>1993</v>
      </c>
      <c r="C10" s="17">
        <v>43361</v>
      </c>
      <c r="D10">
        <f t="shared" si="1"/>
        <v>2018</v>
      </c>
      <c r="E10">
        <f t="shared" si="2"/>
        <v>25</v>
      </c>
      <c r="F10" s="14">
        <v>89700</v>
      </c>
      <c r="J10" s="25" t="s">
        <v>110</v>
      </c>
      <c r="K10" s="25" t="s">
        <v>113</v>
      </c>
      <c r="L10" s="25" t="s">
        <v>114</v>
      </c>
      <c r="M10" s="25" t="s">
        <v>115</v>
      </c>
      <c r="O10" s="20"/>
    </row>
    <row r="11" spans="1:22" x14ac:dyDescent="0.3">
      <c r="A11" s="11">
        <v>31514</v>
      </c>
      <c r="B11">
        <f t="shared" si="0"/>
        <v>1986</v>
      </c>
      <c r="C11" s="12">
        <v>43756</v>
      </c>
      <c r="D11">
        <f t="shared" si="1"/>
        <v>2019</v>
      </c>
      <c r="E11">
        <f t="shared" si="2"/>
        <v>33</v>
      </c>
      <c r="F11" s="9">
        <v>80000</v>
      </c>
      <c r="J11" s="24" t="s">
        <v>111</v>
      </c>
      <c r="K11" s="22">
        <f ca="1">AVERAGE(Task2!K10:K46)</f>
        <v>91959.459459459453</v>
      </c>
      <c r="L11">
        <f ca="1">MEDIAN(Task2!K10:K46)</f>
        <v>80000</v>
      </c>
      <c r="M11">
        <f ca="1">MODE(Task2!K10:K46)</f>
        <v>89700</v>
      </c>
      <c r="O11" s="20"/>
    </row>
    <row r="12" spans="1:22" x14ac:dyDescent="0.3">
      <c r="A12" s="11">
        <v>33420</v>
      </c>
      <c r="B12">
        <f t="shared" si="0"/>
        <v>1991</v>
      </c>
      <c r="C12" s="12">
        <v>43699</v>
      </c>
      <c r="D12">
        <f t="shared" si="1"/>
        <v>2019</v>
      </c>
      <c r="E12">
        <f t="shared" si="2"/>
        <v>28</v>
      </c>
      <c r="F12" s="9">
        <v>150000</v>
      </c>
      <c r="J12" s="24" t="s">
        <v>116</v>
      </c>
      <c r="K12" s="22">
        <f ca="1">AVERAGE(Task2!K4:K45)</f>
        <v>93623.809523809527</v>
      </c>
      <c r="L12">
        <f ca="1">MEDIAN(Task2!K4:K45)</f>
        <v>80000</v>
      </c>
      <c r="M12">
        <f ca="1">MODE(Task2!K4:K45)</f>
        <v>89700</v>
      </c>
      <c r="O12" s="20"/>
    </row>
    <row r="13" spans="1:22" x14ac:dyDescent="0.3">
      <c r="A13" s="11">
        <v>32675</v>
      </c>
      <c r="B13">
        <f t="shared" si="0"/>
        <v>1989</v>
      </c>
      <c r="C13" s="12">
        <v>43643</v>
      </c>
      <c r="D13">
        <f t="shared" si="1"/>
        <v>2019</v>
      </c>
      <c r="E13">
        <f t="shared" si="2"/>
        <v>30</v>
      </c>
      <c r="F13" s="9">
        <v>150000</v>
      </c>
      <c r="J13" s="24" t="s">
        <v>112</v>
      </c>
      <c r="K13" s="22">
        <f ca="1">AVERAGE(Task2!K5:K48)</f>
        <v>89811.363636363632</v>
      </c>
      <c r="L13">
        <f ca="1">MEDIAN(Task2!K5:K48)</f>
        <v>80000</v>
      </c>
      <c r="M13">
        <f ca="1">MODE(Task2!K5:K48)</f>
        <v>45000</v>
      </c>
      <c r="O13" s="20"/>
    </row>
    <row r="14" spans="1:22" x14ac:dyDescent="0.3">
      <c r="A14" s="11">
        <v>33484</v>
      </c>
      <c r="B14">
        <f t="shared" si="0"/>
        <v>1991</v>
      </c>
      <c r="C14" s="12">
        <v>43357</v>
      </c>
      <c r="D14">
        <f t="shared" si="1"/>
        <v>2018</v>
      </c>
      <c r="E14">
        <f t="shared" si="2"/>
        <v>27</v>
      </c>
      <c r="F14" s="9">
        <v>89700</v>
      </c>
      <c r="J14" s="24" t="s">
        <v>117</v>
      </c>
      <c r="K14">
        <v>50000</v>
      </c>
      <c r="L14">
        <v>50000</v>
      </c>
      <c r="M14" t="s">
        <v>118</v>
      </c>
      <c r="O14" s="20"/>
    </row>
    <row r="15" spans="1:22" x14ac:dyDescent="0.3">
      <c r="A15" s="11">
        <v>33348</v>
      </c>
      <c r="B15">
        <f t="shared" si="0"/>
        <v>1991</v>
      </c>
      <c r="C15" s="12">
        <v>43775</v>
      </c>
      <c r="D15">
        <f t="shared" si="1"/>
        <v>2019</v>
      </c>
      <c r="E15">
        <f t="shared" si="2"/>
        <v>28</v>
      </c>
      <c r="F15" s="9">
        <v>85000</v>
      </c>
      <c r="O15" s="20"/>
      <c r="R15" s="20"/>
      <c r="S15" s="20"/>
    </row>
    <row r="16" spans="1:22" x14ac:dyDescent="0.3">
      <c r="A16" s="11">
        <v>33211</v>
      </c>
      <c r="B16">
        <f t="shared" si="0"/>
        <v>1990</v>
      </c>
      <c r="C16" s="12">
        <v>43455</v>
      </c>
      <c r="D16">
        <f t="shared" si="1"/>
        <v>2018</v>
      </c>
      <c r="E16">
        <f t="shared" si="2"/>
        <v>28</v>
      </c>
      <c r="F16" s="9">
        <v>55000</v>
      </c>
      <c r="O16" s="20"/>
      <c r="R16" s="20"/>
      <c r="S16" s="20"/>
    </row>
    <row r="17" spans="1:19" x14ac:dyDescent="0.3">
      <c r="A17" s="11">
        <v>33365</v>
      </c>
      <c r="B17">
        <f t="shared" si="0"/>
        <v>1991</v>
      </c>
      <c r="C17" s="12">
        <v>43448</v>
      </c>
      <c r="D17">
        <f t="shared" si="1"/>
        <v>2018</v>
      </c>
      <c r="E17">
        <f t="shared" si="2"/>
        <v>27</v>
      </c>
      <c r="F17" s="9">
        <v>45000</v>
      </c>
      <c r="O17" s="20"/>
      <c r="R17" s="20"/>
      <c r="S17" s="20"/>
    </row>
    <row r="18" spans="1:19" x14ac:dyDescent="0.3">
      <c r="A18" s="11">
        <v>34560</v>
      </c>
      <c r="B18">
        <f t="shared" si="0"/>
        <v>1994</v>
      </c>
      <c r="C18" s="12">
        <v>43491</v>
      </c>
      <c r="D18">
        <f t="shared" si="1"/>
        <v>2019</v>
      </c>
      <c r="E18">
        <f t="shared" si="2"/>
        <v>25</v>
      </c>
      <c r="F18" s="18">
        <v>110000</v>
      </c>
      <c r="O18" s="20"/>
      <c r="R18" s="20"/>
      <c r="S18" s="20"/>
    </row>
    <row r="19" spans="1:19" x14ac:dyDescent="0.3">
      <c r="A19" s="11">
        <v>32863</v>
      </c>
      <c r="B19">
        <f t="shared" si="0"/>
        <v>1989</v>
      </c>
      <c r="C19" s="12">
        <v>43248</v>
      </c>
      <c r="D19">
        <f t="shared" si="1"/>
        <v>2018</v>
      </c>
      <c r="E19">
        <f t="shared" si="2"/>
        <v>29</v>
      </c>
      <c r="F19" s="9">
        <v>80000</v>
      </c>
      <c r="O19" s="20"/>
      <c r="R19" s="20"/>
      <c r="S19" s="20"/>
    </row>
    <row r="20" spans="1:19" x14ac:dyDescent="0.3">
      <c r="A20" s="11">
        <v>32112</v>
      </c>
      <c r="B20">
        <f t="shared" si="0"/>
        <v>1987</v>
      </c>
      <c r="C20" s="12">
        <v>43282</v>
      </c>
      <c r="D20">
        <f t="shared" si="1"/>
        <v>2018</v>
      </c>
      <c r="E20">
        <f t="shared" si="2"/>
        <v>31</v>
      </c>
      <c r="F20" s="9">
        <v>70000</v>
      </c>
      <c r="O20" s="20"/>
      <c r="R20" s="20"/>
      <c r="S20" s="20"/>
    </row>
    <row r="21" spans="1:19" x14ac:dyDescent="0.3">
      <c r="A21" s="11">
        <v>34921</v>
      </c>
      <c r="B21">
        <f t="shared" si="0"/>
        <v>1995</v>
      </c>
      <c r="C21" s="12">
        <v>43516</v>
      </c>
      <c r="D21">
        <f t="shared" si="1"/>
        <v>2019</v>
      </c>
      <c r="E21">
        <f t="shared" si="2"/>
        <v>24</v>
      </c>
      <c r="F21" s="9">
        <v>65000</v>
      </c>
      <c r="O21" s="20"/>
      <c r="R21" s="20"/>
    </row>
    <row r="22" spans="1:19" x14ac:dyDescent="0.3">
      <c r="A22" s="11">
        <v>34602</v>
      </c>
      <c r="B22">
        <f t="shared" si="0"/>
        <v>1994</v>
      </c>
      <c r="C22" s="12">
        <v>43861</v>
      </c>
      <c r="D22">
        <f t="shared" si="1"/>
        <v>2020</v>
      </c>
      <c r="E22">
        <f t="shared" si="2"/>
        <v>26</v>
      </c>
      <c r="F22" s="9">
        <v>70000</v>
      </c>
      <c r="O22" s="20"/>
      <c r="R22" s="20"/>
    </row>
    <row r="23" spans="1:19" x14ac:dyDescent="0.3">
      <c r="A23" s="11">
        <v>34602</v>
      </c>
      <c r="B23">
        <f t="shared" si="0"/>
        <v>1994</v>
      </c>
      <c r="C23" s="12">
        <v>43290</v>
      </c>
      <c r="D23">
        <f t="shared" si="1"/>
        <v>2018</v>
      </c>
      <c r="E23">
        <f t="shared" si="2"/>
        <v>24</v>
      </c>
      <c r="F23" s="9">
        <v>45000</v>
      </c>
      <c r="O23" s="20"/>
      <c r="R23" s="20"/>
    </row>
    <row r="24" spans="1:19" x14ac:dyDescent="0.3">
      <c r="A24" s="11">
        <v>34383</v>
      </c>
      <c r="B24">
        <f t="shared" si="0"/>
        <v>1994</v>
      </c>
      <c r="C24" s="12">
        <v>43286</v>
      </c>
      <c r="D24">
        <f t="shared" si="1"/>
        <v>2018</v>
      </c>
      <c r="E24">
        <f t="shared" si="2"/>
        <v>24</v>
      </c>
      <c r="F24" s="9">
        <v>10000</v>
      </c>
      <c r="O24" s="20"/>
      <c r="R24" s="20"/>
    </row>
    <row r="25" spans="1:19" x14ac:dyDescent="0.3">
      <c r="A25" s="11">
        <v>35030</v>
      </c>
      <c r="B25">
        <f t="shared" si="0"/>
        <v>1995</v>
      </c>
      <c r="C25" s="12">
        <v>43105</v>
      </c>
      <c r="D25">
        <f t="shared" si="1"/>
        <v>2018</v>
      </c>
      <c r="E25">
        <f t="shared" si="2"/>
        <v>23</v>
      </c>
      <c r="F25" s="9">
        <v>400000</v>
      </c>
      <c r="O25" s="20"/>
    </row>
    <row r="26" spans="1:19" x14ac:dyDescent="0.3">
      <c r="A26" s="11">
        <v>31221</v>
      </c>
      <c r="B26">
        <f t="shared" si="0"/>
        <v>1985</v>
      </c>
      <c r="C26" s="12">
        <v>43677</v>
      </c>
      <c r="D26">
        <f t="shared" si="1"/>
        <v>2019</v>
      </c>
      <c r="E26">
        <f t="shared" si="2"/>
        <v>34</v>
      </c>
      <c r="F26" s="9">
        <v>130000</v>
      </c>
      <c r="O26" s="20"/>
    </row>
    <row r="27" spans="1:19" x14ac:dyDescent="0.3">
      <c r="A27" s="11">
        <v>33977</v>
      </c>
      <c r="B27">
        <f t="shared" si="0"/>
        <v>1993</v>
      </c>
      <c r="C27" s="12">
        <v>43431</v>
      </c>
      <c r="D27">
        <f t="shared" si="1"/>
        <v>2018</v>
      </c>
      <c r="E27">
        <f t="shared" si="2"/>
        <v>25</v>
      </c>
      <c r="F27" s="9">
        <v>140000</v>
      </c>
      <c r="I27" s="4"/>
      <c r="O27" s="20"/>
    </row>
    <row r="28" spans="1:19" x14ac:dyDescent="0.3">
      <c r="A28" s="11">
        <v>35134</v>
      </c>
      <c r="B28">
        <f t="shared" si="0"/>
        <v>1996</v>
      </c>
      <c r="C28" s="12">
        <v>43116</v>
      </c>
      <c r="D28">
        <f t="shared" si="1"/>
        <v>2018</v>
      </c>
      <c r="E28">
        <f t="shared" si="2"/>
        <v>22</v>
      </c>
      <c r="F28" s="9">
        <v>45000</v>
      </c>
      <c r="I28" s="4"/>
      <c r="O28" s="20"/>
    </row>
    <row r="29" spans="1:19" x14ac:dyDescent="0.3">
      <c r="A29" s="11">
        <v>35202</v>
      </c>
      <c r="B29">
        <f t="shared" si="0"/>
        <v>1996</v>
      </c>
      <c r="C29" s="12">
        <v>43214</v>
      </c>
      <c r="D29">
        <f t="shared" si="1"/>
        <v>2018</v>
      </c>
      <c r="E29">
        <f t="shared" si="2"/>
        <v>22</v>
      </c>
      <c r="F29" s="9">
        <v>330000</v>
      </c>
      <c r="O29" s="20"/>
    </row>
    <row r="30" spans="1:19" x14ac:dyDescent="0.3">
      <c r="A30" s="11">
        <v>35167</v>
      </c>
      <c r="B30">
        <f t="shared" si="0"/>
        <v>1996</v>
      </c>
      <c r="C30" s="12">
        <v>43219</v>
      </c>
      <c r="D30">
        <f t="shared" si="1"/>
        <v>2018</v>
      </c>
      <c r="E30">
        <f t="shared" si="2"/>
        <v>22</v>
      </c>
      <c r="F30" s="9">
        <v>150000</v>
      </c>
      <c r="O30" s="20"/>
    </row>
    <row r="31" spans="1:19" x14ac:dyDescent="0.3">
      <c r="A31" s="11">
        <v>35397</v>
      </c>
      <c r="B31">
        <f t="shared" si="0"/>
        <v>1996</v>
      </c>
      <c r="C31" s="12">
        <v>43370</v>
      </c>
      <c r="D31">
        <f t="shared" si="1"/>
        <v>2018</v>
      </c>
      <c r="E31">
        <f t="shared" si="2"/>
        <v>22</v>
      </c>
      <c r="F31" s="9">
        <v>85000</v>
      </c>
      <c r="O31" s="20"/>
    </row>
    <row r="32" spans="1:19" x14ac:dyDescent="0.3">
      <c r="A32" s="11">
        <v>34033</v>
      </c>
      <c r="B32">
        <f t="shared" si="0"/>
        <v>1993</v>
      </c>
      <c r="C32" s="12">
        <v>43337</v>
      </c>
      <c r="D32">
        <f t="shared" si="1"/>
        <v>2018</v>
      </c>
      <c r="E32">
        <f t="shared" si="2"/>
        <v>25</v>
      </c>
      <c r="F32" s="9">
        <v>60000</v>
      </c>
      <c r="O32" s="20"/>
    </row>
    <row r="33" spans="1:15" x14ac:dyDescent="0.3">
      <c r="A33" s="11">
        <v>29946</v>
      </c>
      <c r="B33">
        <f t="shared" si="0"/>
        <v>1981</v>
      </c>
      <c r="C33" s="12">
        <v>43833</v>
      </c>
      <c r="D33">
        <f t="shared" si="1"/>
        <v>2020</v>
      </c>
      <c r="E33">
        <f t="shared" si="2"/>
        <v>39</v>
      </c>
      <c r="F33" s="9">
        <v>50000</v>
      </c>
      <c r="O33" s="20"/>
    </row>
    <row r="34" spans="1:15" x14ac:dyDescent="0.3">
      <c r="A34" s="11">
        <v>34648</v>
      </c>
      <c r="B34">
        <f t="shared" si="0"/>
        <v>1994</v>
      </c>
      <c r="C34" s="12">
        <v>43932</v>
      </c>
      <c r="D34">
        <f t="shared" si="1"/>
        <v>2020</v>
      </c>
      <c r="E34">
        <f t="shared" si="2"/>
        <v>26</v>
      </c>
      <c r="F34" s="9">
        <v>89000</v>
      </c>
      <c r="O34" s="20"/>
    </row>
    <row r="35" spans="1:15" x14ac:dyDescent="0.3">
      <c r="A35" s="16">
        <v>34375</v>
      </c>
      <c r="B35">
        <f t="shared" si="0"/>
        <v>1994</v>
      </c>
      <c r="C35" s="17">
        <v>43709</v>
      </c>
      <c r="D35">
        <f t="shared" si="1"/>
        <v>2019</v>
      </c>
      <c r="E35">
        <f t="shared" si="2"/>
        <v>25</v>
      </c>
      <c r="F35" s="14">
        <v>55000</v>
      </c>
      <c r="O35" s="20"/>
    </row>
    <row r="36" spans="1:15" x14ac:dyDescent="0.3">
      <c r="A36" s="16">
        <v>35340</v>
      </c>
      <c r="B36">
        <f t="shared" si="0"/>
        <v>1996</v>
      </c>
      <c r="C36" s="17">
        <v>43756</v>
      </c>
      <c r="D36">
        <f t="shared" si="1"/>
        <v>2019</v>
      </c>
      <c r="E36">
        <f t="shared" si="2"/>
        <v>23</v>
      </c>
      <c r="F36" s="14">
        <v>45000</v>
      </c>
      <c r="O36" s="20"/>
    </row>
    <row r="37" spans="1:15" x14ac:dyDescent="0.3">
      <c r="A37" s="16">
        <v>35278</v>
      </c>
      <c r="B37">
        <f t="shared" si="0"/>
        <v>1996</v>
      </c>
      <c r="C37" s="17">
        <v>43589</v>
      </c>
      <c r="D37">
        <f t="shared" si="1"/>
        <v>2019</v>
      </c>
      <c r="E37">
        <f t="shared" si="2"/>
        <v>23</v>
      </c>
      <c r="F37" s="14">
        <v>40000</v>
      </c>
      <c r="O37" s="20"/>
    </row>
    <row r="38" spans="1:15" x14ac:dyDescent="0.3">
      <c r="A38" s="16">
        <v>31531</v>
      </c>
      <c r="B38">
        <f t="shared" si="0"/>
        <v>1986</v>
      </c>
      <c r="C38" s="17">
        <v>43522</v>
      </c>
      <c r="D38">
        <f t="shared" si="1"/>
        <v>2019</v>
      </c>
      <c r="E38">
        <f t="shared" si="2"/>
        <v>33</v>
      </c>
      <c r="F38" s="14">
        <v>55000</v>
      </c>
      <c r="O38" s="20"/>
    </row>
    <row r="39" spans="1:15" x14ac:dyDescent="0.3">
      <c r="A39" s="11">
        <v>34576</v>
      </c>
      <c r="B39">
        <f t="shared" si="0"/>
        <v>1994</v>
      </c>
      <c r="C39" s="12">
        <v>43682</v>
      </c>
      <c r="D39">
        <f t="shared" si="1"/>
        <v>2019</v>
      </c>
      <c r="E39">
        <f t="shared" si="2"/>
        <v>25</v>
      </c>
      <c r="F39" s="9">
        <v>50000</v>
      </c>
      <c r="O39" s="20"/>
    </row>
    <row r="40" spans="1:15" x14ac:dyDescent="0.3">
      <c r="A40" s="16">
        <v>35113</v>
      </c>
      <c r="B40">
        <f t="shared" si="0"/>
        <v>1996</v>
      </c>
      <c r="C40" s="17">
        <v>43426</v>
      </c>
      <c r="D40">
        <f t="shared" si="1"/>
        <v>2018</v>
      </c>
      <c r="E40">
        <f t="shared" si="2"/>
        <v>22</v>
      </c>
      <c r="F40" s="14">
        <v>50000</v>
      </c>
      <c r="O40" s="20"/>
    </row>
    <row r="41" spans="1:15" x14ac:dyDescent="0.3">
      <c r="A41" s="11">
        <v>34989</v>
      </c>
      <c r="B41">
        <f t="shared" si="0"/>
        <v>1995</v>
      </c>
      <c r="C41" s="12">
        <v>44242</v>
      </c>
      <c r="D41">
        <f t="shared" si="1"/>
        <v>2021</v>
      </c>
      <c r="E41">
        <f t="shared" si="2"/>
        <v>26</v>
      </c>
      <c r="F41" s="9">
        <v>80000</v>
      </c>
      <c r="O41" s="20"/>
    </row>
    <row r="42" spans="1:15" x14ac:dyDescent="0.3">
      <c r="A42" s="11">
        <v>34530</v>
      </c>
      <c r="B42">
        <f t="shared" si="0"/>
        <v>1994</v>
      </c>
      <c r="C42" s="12">
        <v>43397</v>
      </c>
      <c r="D42">
        <f t="shared" si="1"/>
        <v>2018</v>
      </c>
      <c r="E42">
        <f t="shared" si="2"/>
        <v>24</v>
      </c>
      <c r="F42" s="9">
        <v>89700</v>
      </c>
      <c r="O42" s="20"/>
    </row>
    <row r="43" spans="1:15" x14ac:dyDescent="0.3">
      <c r="A43" s="16">
        <v>34740</v>
      </c>
      <c r="B43">
        <f t="shared" si="0"/>
        <v>1995</v>
      </c>
      <c r="C43" s="17">
        <v>44270</v>
      </c>
      <c r="D43">
        <f t="shared" si="1"/>
        <v>2021</v>
      </c>
      <c r="E43">
        <f t="shared" si="2"/>
        <v>26</v>
      </c>
      <c r="F43" s="14">
        <v>40000</v>
      </c>
      <c r="O43" s="20"/>
    </row>
    <row r="44" spans="1:15" x14ac:dyDescent="0.3">
      <c r="A44" s="16">
        <v>34293</v>
      </c>
      <c r="B44">
        <f t="shared" si="0"/>
        <v>1993</v>
      </c>
      <c r="C44" s="17">
        <v>43453</v>
      </c>
      <c r="D44">
        <f t="shared" si="1"/>
        <v>2018</v>
      </c>
      <c r="E44">
        <f t="shared" si="2"/>
        <v>25</v>
      </c>
      <c r="F44" s="19">
        <v>45000</v>
      </c>
      <c r="O44" s="20"/>
    </row>
    <row r="45" spans="1:15" x14ac:dyDescent="0.3">
      <c r="A45" s="11">
        <v>32366</v>
      </c>
      <c r="B45">
        <f t="shared" si="0"/>
        <v>1988</v>
      </c>
      <c r="C45" s="12">
        <v>44263</v>
      </c>
      <c r="D45">
        <f t="shared" si="1"/>
        <v>2021</v>
      </c>
      <c r="E45">
        <f t="shared" si="2"/>
        <v>33</v>
      </c>
      <c r="F45" s="18">
        <v>50000</v>
      </c>
      <c r="O45" s="20"/>
    </row>
    <row r="46" spans="1:15" x14ac:dyDescent="0.3">
      <c r="A46" s="11">
        <v>32203</v>
      </c>
      <c r="B46">
        <f t="shared" si="0"/>
        <v>1988</v>
      </c>
      <c r="C46" s="12">
        <v>43820</v>
      </c>
      <c r="D46">
        <f t="shared" si="1"/>
        <v>2019</v>
      </c>
      <c r="E46">
        <f t="shared" si="2"/>
        <v>31</v>
      </c>
      <c r="F46" s="9">
        <v>154500</v>
      </c>
      <c r="O46" s="20"/>
    </row>
    <row r="47" spans="1:15" x14ac:dyDescent="0.3">
      <c r="D47" s="20"/>
    </row>
    <row r="50" spans="1:1" x14ac:dyDescent="0.3">
      <c r="A50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C618-F2E9-4DED-B4A6-30C7B9CBAEDA}">
  <dimension ref="A1:O49"/>
  <sheetViews>
    <sheetView workbookViewId="0">
      <selection activeCell="K4" sqref="K4"/>
    </sheetView>
  </sheetViews>
  <sheetFormatPr defaultRowHeight="14.4" x14ac:dyDescent="0.3"/>
  <cols>
    <col min="1" max="1" width="12.5546875" customWidth="1"/>
    <col min="2" max="2" width="12.33203125" customWidth="1"/>
    <col min="3" max="3" width="7.109375" customWidth="1"/>
    <col min="4" max="4" width="2.44140625" customWidth="1"/>
    <col min="5" max="6" width="8.88671875" hidden="1" customWidth="1"/>
    <col min="7" max="7" width="11.6640625" customWidth="1"/>
    <col min="8" max="8" width="17.77734375" customWidth="1"/>
    <col min="9" max="9" width="14.88671875" customWidth="1"/>
    <col min="10" max="10" width="13.33203125" customWidth="1"/>
    <col min="11" max="11" width="32.33203125" customWidth="1"/>
    <col min="12" max="12" width="29.33203125" customWidth="1"/>
    <col min="13" max="13" width="12.5546875" bestFit="1" customWidth="1"/>
    <col min="14" max="14" width="23.21875" bestFit="1" customWidth="1"/>
    <col min="16" max="16" width="15.33203125" bestFit="1" customWidth="1"/>
  </cols>
  <sheetData>
    <row r="1" spans="1:14" ht="43.2" x14ac:dyDescent="0.3">
      <c r="A1" s="7" t="s">
        <v>8</v>
      </c>
      <c r="B1" s="6" t="s">
        <v>10</v>
      </c>
      <c r="G1" t="s">
        <v>95</v>
      </c>
      <c r="H1" t="s">
        <v>96</v>
      </c>
      <c r="I1" t="s">
        <v>97</v>
      </c>
    </row>
    <row r="2" spans="1:14" x14ac:dyDescent="0.3">
      <c r="A2" s="11">
        <v>32929</v>
      </c>
      <c r="B2" s="12">
        <v>43459</v>
      </c>
      <c r="G2" cm="1">
        <f t="array" ref="G2:G46">YEAR(A2:A46)</f>
        <v>1990</v>
      </c>
      <c r="H2" cm="1">
        <f t="array" ref="H2:H46">YEAR(B2:B46)</f>
        <v>2018</v>
      </c>
      <c r="I2">
        <f>H2-G2</f>
        <v>28</v>
      </c>
    </row>
    <row r="3" spans="1:14" x14ac:dyDescent="0.3">
      <c r="A3" s="11">
        <v>32556</v>
      </c>
      <c r="B3" s="12">
        <v>43749</v>
      </c>
      <c r="G3">
        <v>1989</v>
      </c>
      <c r="H3">
        <v>2019</v>
      </c>
      <c r="I3">
        <f t="shared" ref="I3:I46" si="0">H3-G3</f>
        <v>30</v>
      </c>
      <c r="K3" t="s">
        <v>98</v>
      </c>
    </row>
    <row r="4" spans="1:14" x14ac:dyDescent="0.3">
      <c r="A4" s="11">
        <v>33440</v>
      </c>
      <c r="B4" s="12">
        <v>43484</v>
      </c>
      <c r="G4">
        <v>1991</v>
      </c>
      <c r="H4">
        <v>2019</v>
      </c>
      <c r="I4">
        <f t="shared" si="0"/>
        <v>28</v>
      </c>
      <c r="K4">
        <f>MODE(I2:I46)</f>
        <v>25</v>
      </c>
      <c r="M4" s="23" t="s">
        <v>99</v>
      </c>
      <c r="N4" s="8" t="s">
        <v>108</v>
      </c>
    </row>
    <row r="5" spans="1:14" x14ac:dyDescent="0.3">
      <c r="A5" s="11">
        <v>32940</v>
      </c>
      <c r="B5" s="12">
        <v>44271</v>
      </c>
      <c r="G5">
        <v>1990</v>
      </c>
      <c r="H5">
        <v>2021</v>
      </c>
      <c r="I5">
        <f t="shared" si="0"/>
        <v>31</v>
      </c>
      <c r="K5" t="s">
        <v>120</v>
      </c>
      <c r="M5" s="29">
        <v>22</v>
      </c>
      <c r="N5" s="29">
        <v>5</v>
      </c>
    </row>
    <row r="6" spans="1:14" x14ac:dyDescent="0.3">
      <c r="A6" s="16">
        <v>32752</v>
      </c>
      <c r="B6" s="17">
        <v>43644</v>
      </c>
      <c r="G6">
        <v>1989</v>
      </c>
      <c r="H6">
        <v>2019</v>
      </c>
      <c r="I6">
        <f t="shared" si="0"/>
        <v>30</v>
      </c>
      <c r="M6" s="29">
        <v>23</v>
      </c>
      <c r="N6" s="29">
        <v>4</v>
      </c>
    </row>
    <row r="7" spans="1:14" x14ac:dyDescent="0.3">
      <c r="A7" s="16">
        <v>33610</v>
      </c>
      <c r="B7" s="17">
        <v>43689</v>
      </c>
      <c r="G7">
        <v>1992</v>
      </c>
      <c r="H7">
        <v>2019</v>
      </c>
      <c r="I7">
        <f t="shared" si="0"/>
        <v>27</v>
      </c>
      <c r="M7" s="29">
        <v>24</v>
      </c>
      <c r="N7" s="29">
        <v>4</v>
      </c>
    </row>
    <row r="8" spans="1:14" x14ac:dyDescent="0.3">
      <c r="A8" s="16">
        <v>34856</v>
      </c>
      <c r="B8" s="17">
        <v>43291</v>
      </c>
      <c r="G8">
        <v>1995</v>
      </c>
      <c r="H8">
        <v>2018</v>
      </c>
      <c r="I8">
        <f t="shared" si="0"/>
        <v>23</v>
      </c>
      <c r="M8" s="29">
        <v>25</v>
      </c>
      <c r="N8" s="29">
        <v>7</v>
      </c>
    </row>
    <row r="9" spans="1:14" x14ac:dyDescent="0.3">
      <c r="A9" s="16">
        <v>33443</v>
      </c>
      <c r="B9" s="17">
        <v>43829</v>
      </c>
      <c r="G9">
        <v>1991</v>
      </c>
      <c r="H9">
        <v>2019</v>
      </c>
      <c r="I9">
        <f t="shared" si="0"/>
        <v>28</v>
      </c>
      <c r="M9" s="29">
        <v>26</v>
      </c>
      <c r="N9" s="29">
        <v>4</v>
      </c>
    </row>
    <row r="10" spans="1:14" x14ac:dyDescent="0.3">
      <c r="A10" s="16">
        <v>34126</v>
      </c>
      <c r="B10" s="17">
        <v>43361</v>
      </c>
      <c r="G10">
        <v>1993</v>
      </c>
      <c r="H10">
        <v>2018</v>
      </c>
      <c r="I10">
        <f t="shared" si="0"/>
        <v>25</v>
      </c>
      <c r="M10" s="29">
        <v>27</v>
      </c>
      <c r="N10" s="29">
        <v>3</v>
      </c>
    </row>
    <row r="11" spans="1:14" x14ac:dyDescent="0.3">
      <c r="A11" s="11">
        <v>31514</v>
      </c>
      <c r="B11" s="12">
        <v>43756</v>
      </c>
      <c r="G11">
        <v>1986</v>
      </c>
      <c r="H11">
        <v>2019</v>
      </c>
      <c r="I11">
        <f t="shared" si="0"/>
        <v>33</v>
      </c>
      <c r="M11" s="29">
        <v>28</v>
      </c>
      <c r="N11" s="29">
        <v>6</v>
      </c>
    </row>
    <row r="12" spans="1:14" x14ac:dyDescent="0.3">
      <c r="A12" s="11">
        <v>33420</v>
      </c>
      <c r="B12" s="12">
        <v>43699</v>
      </c>
      <c r="G12">
        <v>1991</v>
      </c>
      <c r="H12">
        <v>2019</v>
      </c>
      <c r="I12">
        <f t="shared" si="0"/>
        <v>28</v>
      </c>
      <c r="M12" s="29">
        <v>29</v>
      </c>
      <c r="N12" s="29">
        <v>1</v>
      </c>
    </row>
    <row r="13" spans="1:14" x14ac:dyDescent="0.3">
      <c r="A13" s="11">
        <v>32675</v>
      </c>
      <c r="B13" s="12">
        <v>43643</v>
      </c>
      <c r="G13">
        <v>1989</v>
      </c>
      <c r="H13">
        <v>2019</v>
      </c>
      <c r="I13">
        <f t="shared" si="0"/>
        <v>30</v>
      </c>
      <c r="M13" s="29">
        <v>30</v>
      </c>
      <c r="N13" s="29">
        <v>3</v>
      </c>
    </row>
    <row r="14" spans="1:14" x14ac:dyDescent="0.3">
      <c r="A14" s="11">
        <v>33484</v>
      </c>
      <c r="B14" s="12">
        <v>43357</v>
      </c>
      <c r="G14">
        <v>1991</v>
      </c>
      <c r="H14">
        <v>2018</v>
      </c>
      <c r="I14">
        <f t="shared" si="0"/>
        <v>27</v>
      </c>
      <c r="M14" s="29">
        <v>31</v>
      </c>
      <c r="N14" s="29">
        <v>3</v>
      </c>
    </row>
    <row r="15" spans="1:14" x14ac:dyDescent="0.3">
      <c r="A15" s="11">
        <v>33348</v>
      </c>
      <c r="B15" s="12">
        <v>43775</v>
      </c>
      <c r="G15">
        <v>1991</v>
      </c>
      <c r="H15">
        <v>2019</v>
      </c>
      <c r="I15">
        <f t="shared" si="0"/>
        <v>28</v>
      </c>
      <c r="M15" s="29">
        <v>33</v>
      </c>
      <c r="N15" s="29">
        <v>3</v>
      </c>
    </row>
    <row r="16" spans="1:14" x14ac:dyDescent="0.3">
      <c r="A16" s="11">
        <v>33211</v>
      </c>
      <c r="B16" s="12">
        <v>43455</v>
      </c>
      <c r="G16">
        <v>1990</v>
      </c>
      <c r="H16">
        <v>2018</v>
      </c>
      <c r="I16">
        <f t="shared" si="0"/>
        <v>28</v>
      </c>
      <c r="M16" s="29">
        <v>34</v>
      </c>
      <c r="N16" s="29">
        <v>1</v>
      </c>
    </row>
    <row r="17" spans="1:15" x14ac:dyDescent="0.3">
      <c r="A17" s="11">
        <v>33365</v>
      </c>
      <c r="B17" s="12">
        <v>43448</v>
      </c>
      <c r="G17">
        <v>1991</v>
      </c>
      <c r="H17">
        <v>2018</v>
      </c>
      <c r="I17">
        <f t="shared" si="0"/>
        <v>27</v>
      </c>
      <c r="M17" s="29">
        <v>39</v>
      </c>
      <c r="N17" s="29">
        <v>1</v>
      </c>
    </row>
    <row r="18" spans="1:15" x14ac:dyDescent="0.3">
      <c r="A18" s="11">
        <v>34560</v>
      </c>
      <c r="B18" s="12">
        <v>43491</v>
      </c>
      <c r="G18">
        <v>1994</v>
      </c>
      <c r="H18">
        <v>2019</v>
      </c>
      <c r="I18">
        <f t="shared" si="0"/>
        <v>25</v>
      </c>
      <c r="M18" s="10" t="s">
        <v>100</v>
      </c>
      <c r="N18" s="8">
        <v>45</v>
      </c>
    </row>
    <row r="19" spans="1:15" x14ac:dyDescent="0.3">
      <c r="A19" s="11">
        <v>32863</v>
      </c>
      <c r="B19" s="12">
        <v>43248</v>
      </c>
      <c r="G19">
        <v>1989</v>
      </c>
      <c r="H19">
        <v>2018</v>
      </c>
      <c r="I19">
        <f t="shared" si="0"/>
        <v>29</v>
      </c>
      <c r="M19" s="21"/>
      <c r="N19" s="21"/>
      <c r="O19" s="21"/>
    </row>
    <row r="20" spans="1:15" x14ac:dyDescent="0.3">
      <c r="A20" s="11">
        <v>32112</v>
      </c>
      <c r="B20" s="12">
        <v>43282</v>
      </c>
      <c r="G20">
        <v>1987</v>
      </c>
      <c r="H20">
        <v>2018</v>
      </c>
      <c r="I20">
        <f t="shared" si="0"/>
        <v>31</v>
      </c>
    </row>
    <row r="21" spans="1:15" x14ac:dyDescent="0.3">
      <c r="A21" s="11">
        <v>34921</v>
      </c>
      <c r="B21" s="12">
        <v>43516</v>
      </c>
      <c r="G21">
        <v>1995</v>
      </c>
      <c r="H21">
        <v>2019</v>
      </c>
      <c r="I21">
        <f t="shared" si="0"/>
        <v>24</v>
      </c>
      <c r="L21" s="21"/>
    </row>
    <row r="22" spans="1:15" x14ac:dyDescent="0.3">
      <c r="A22" s="11">
        <v>34602</v>
      </c>
      <c r="B22" s="12">
        <v>43861</v>
      </c>
      <c r="G22">
        <v>1994</v>
      </c>
      <c r="H22">
        <v>2020</v>
      </c>
      <c r="I22">
        <f t="shared" si="0"/>
        <v>26</v>
      </c>
    </row>
    <row r="23" spans="1:15" x14ac:dyDescent="0.3">
      <c r="A23" s="11">
        <v>34602</v>
      </c>
      <c r="B23" s="12">
        <v>43290</v>
      </c>
      <c r="G23">
        <v>1994</v>
      </c>
      <c r="H23">
        <v>2018</v>
      </c>
      <c r="I23">
        <f t="shared" si="0"/>
        <v>24</v>
      </c>
    </row>
    <row r="24" spans="1:15" x14ac:dyDescent="0.3">
      <c r="A24" s="11">
        <v>34383</v>
      </c>
      <c r="B24" s="12">
        <v>43286</v>
      </c>
      <c r="G24">
        <v>1994</v>
      </c>
      <c r="H24">
        <v>2018</v>
      </c>
      <c r="I24">
        <f t="shared" si="0"/>
        <v>24</v>
      </c>
    </row>
    <row r="25" spans="1:15" x14ac:dyDescent="0.3">
      <c r="A25" s="11">
        <v>35030</v>
      </c>
      <c r="B25" s="12">
        <v>43105</v>
      </c>
      <c r="G25">
        <v>1995</v>
      </c>
      <c r="H25">
        <v>2018</v>
      </c>
      <c r="I25">
        <f t="shared" si="0"/>
        <v>23</v>
      </c>
    </row>
    <row r="26" spans="1:15" x14ac:dyDescent="0.3">
      <c r="A26" s="11">
        <v>31221</v>
      </c>
      <c r="B26" s="12">
        <v>43677</v>
      </c>
      <c r="G26">
        <v>1985</v>
      </c>
      <c r="H26">
        <v>2019</v>
      </c>
      <c r="I26">
        <f t="shared" si="0"/>
        <v>34</v>
      </c>
    </row>
    <row r="27" spans="1:15" x14ac:dyDescent="0.3">
      <c r="A27" s="11">
        <v>33977</v>
      </c>
      <c r="B27" s="12">
        <v>43431</v>
      </c>
      <c r="G27">
        <v>1993</v>
      </c>
      <c r="H27">
        <v>2018</v>
      </c>
      <c r="I27">
        <f t="shared" si="0"/>
        <v>25</v>
      </c>
    </row>
    <row r="28" spans="1:15" x14ac:dyDescent="0.3">
      <c r="A28" s="11">
        <v>35134</v>
      </c>
      <c r="B28" s="12">
        <v>43116</v>
      </c>
      <c r="G28">
        <v>1996</v>
      </c>
      <c r="H28">
        <v>2018</v>
      </c>
      <c r="I28">
        <f t="shared" si="0"/>
        <v>22</v>
      </c>
    </row>
    <row r="29" spans="1:15" x14ac:dyDescent="0.3">
      <c r="A29" s="11">
        <v>35202</v>
      </c>
      <c r="B29" s="12">
        <v>43214</v>
      </c>
      <c r="G29">
        <v>1996</v>
      </c>
      <c r="H29">
        <v>2018</v>
      </c>
      <c r="I29">
        <f t="shared" si="0"/>
        <v>22</v>
      </c>
    </row>
    <row r="30" spans="1:15" x14ac:dyDescent="0.3">
      <c r="A30" s="11">
        <v>35167</v>
      </c>
      <c r="B30" s="12">
        <v>43219</v>
      </c>
      <c r="G30">
        <v>1996</v>
      </c>
      <c r="H30">
        <v>2018</v>
      </c>
      <c r="I30">
        <f t="shared" si="0"/>
        <v>22</v>
      </c>
    </row>
    <row r="31" spans="1:15" x14ac:dyDescent="0.3">
      <c r="A31" s="11">
        <v>35397</v>
      </c>
      <c r="B31" s="12">
        <v>43370</v>
      </c>
      <c r="G31">
        <v>1996</v>
      </c>
      <c r="H31">
        <v>2018</v>
      </c>
      <c r="I31">
        <f t="shared" si="0"/>
        <v>22</v>
      </c>
    </row>
    <row r="32" spans="1:15" x14ac:dyDescent="0.3">
      <c r="A32" s="11">
        <v>34033</v>
      </c>
      <c r="B32" s="12">
        <v>43337</v>
      </c>
      <c r="G32">
        <v>1993</v>
      </c>
      <c r="H32">
        <v>2018</v>
      </c>
      <c r="I32">
        <f t="shared" si="0"/>
        <v>25</v>
      </c>
    </row>
    <row r="33" spans="1:9" x14ac:dyDescent="0.3">
      <c r="A33" s="11">
        <v>29946</v>
      </c>
      <c r="B33" s="12">
        <v>43833</v>
      </c>
      <c r="G33">
        <v>1981</v>
      </c>
      <c r="H33">
        <v>2020</v>
      </c>
      <c r="I33">
        <f t="shared" si="0"/>
        <v>39</v>
      </c>
    </row>
    <row r="34" spans="1:9" x14ac:dyDescent="0.3">
      <c r="A34" s="11">
        <v>34648</v>
      </c>
      <c r="B34" s="12">
        <v>43932</v>
      </c>
      <c r="G34">
        <v>1994</v>
      </c>
      <c r="H34">
        <v>2020</v>
      </c>
      <c r="I34">
        <f t="shared" si="0"/>
        <v>26</v>
      </c>
    </row>
    <row r="35" spans="1:9" x14ac:dyDescent="0.3">
      <c r="A35" s="16">
        <v>34375</v>
      </c>
      <c r="B35" s="17">
        <v>43709</v>
      </c>
      <c r="G35">
        <v>1994</v>
      </c>
      <c r="H35">
        <v>2019</v>
      </c>
      <c r="I35">
        <f t="shared" si="0"/>
        <v>25</v>
      </c>
    </row>
    <row r="36" spans="1:9" x14ac:dyDescent="0.3">
      <c r="A36" s="16">
        <v>35340</v>
      </c>
      <c r="B36" s="17">
        <v>43756</v>
      </c>
      <c r="G36">
        <v>1996</v>
      </c>
      <c r="H36">
        <v>2019</v>
      </c>
      <c r="I36">
        <f t="shared" si="0"/>
        <v>23</v>
      </c>
    </row>
    <row r="37" spans="1:9" x14ac:dyDescent="0.3">
      <c r="A37" s="16">
        <v>35278</v>
      </c>
      <c r="B37" s="17">
        <v>43589</v>
      </c>
      <c r="G37">
        <v>1996</v>
      </c>
      <c r="H37">
        <v>2019</v>
      </c>
      <c r="I37">
        <f t="shared" si="0"/>
        <v>23</v>
      </c>
    </row>
    <row r="38" spans="1:9" x14ac:dyDescent="0.3">
      <c r="A38" s="16">
        <v>31531</v>
      </c>
      <c r="B38" s="17">
        <v>43522</v>
      </c>
      <c r="G38">
        <v>1986</v>
      </c>
      <c r="H38">
        <v>2019</v>
      </c>
      <c r="I38">
        <f t="shared" si="0"/>
        <v>33</v>
      </c>
    </row>
    <row r="39" spans="1:9" x14ac:dyDescent="0.3">
      <c r="A39" s="11">
        <v>34576</v>
      </c>
      <c r="B39" s="12">
        <v>43682</v>
      </c>
      <c r="G39">
        <v>1994</v>
      </c>
      <c r="H39">
        <v>2019</v>
      </c>
      <c r="I39">
        <f t="shared" si="0"/>
        <v>25</v>
      </c>
    </row>
    <row r="40" spans="1:9" x14ac:dyDescent="0.3">
      <c r="A40" s="16">
        <v>35113</v>
      </c>
      <c r="B40" s="17">
        <v>43426</v>
      </c>
      <c r="G40">
        <v>1996</v>
      </c>
      <c r="H40">
        <v>2018</v>
      </c>
      <c r="I40">
        <f t="shared" si="0"/>
        <v>22</v>
      </c>
    </row>
    <row r="41" spans="1:9" x14ac:dyDescent="0.3">
      <c r="A41" s="11">
        <v>34989</v>
      </c>
      <c r="B41" s="12">
        <v>44242</v>
      </c>
      <c r="G41">
        <v>1995</v>
      </c>
      <c r="H41">
        <v>2021</v>
      </c>
      <c r="I41">
        <f t="shared" si="0"/>
        <v>26</v>
      </c>
    </row>
    <row r="42" spans="1:9" x14ac:dyDescent="0.3">
      <c r="A42" s="11">
        <v>34530</v>
      </c>
      <c r="B42" s="12">
        <v>43397</v>
      </c>
      <c r="G42">
        <v>1994</v>
      </c>
      <c r="H42">
        <v>2018</v>
      </c>
      <c r="I42">
        <f t="shared" si="0"/>
        <v>24</v>
      </c>
    </row>
    <row r="43" spans="1:9" x14ac:dyDescent="0.3">
      <c r="A43" s="16">
        <v>34740</v>
      </c>
      <c r="B43" s="17">
        <v>44270</v>
      </c>
      <c r="G43">
        <v>1995</v>
      </c>
      <c r="H43">
        <v>2021</v>
      </c>
      <c r="I43">
        <f t="shared" si="0"/>
        <v>26</v>
      </c>
    </row>
    <row r="44" spans="1:9" x14ac:dyDescent="0.3">
      <c r="A44" s="16">
        <v>34293</v>
      </c>
      <c r="B44" s="17">
        <v>43453</v>
      </c>
      <c r="G44">
        <v>1993</v>
      </c>
      <c r="H44">
        <v>2018</v>
      </c>
      <c r="I44">
        <f t="shared" si="0"/>
        <v>25</v>
      </c>
    </row>
    <row r="45" spans="1:9" x14ac:dyDescent="0.3">
      <c r="A45" s="11">
        <v>32366</v>
      </c>
      <c r="B45" s="12">
        <v>44263</v>
      </c>
      <c r="G45">
        <v>1988</v>
      </c>
      <c r="H45">
        <v>2021</v>
      </c>
      <c r="I45">
        <f>H45-G45</f>
        <v>33</v>
      </c>
    </row>
    <row r="46" spans="1:9" x14ac:dyDescent="0.3">
      <c r="A46" s="11">
        <v>32203</v>
      </c>
      <c r="B46" s="12">
        <v>43820</v>
      </c>
      <c r="G46">
        <v>1988</v>
      </c>
      <c r="H46">
        <v>2019</v>
      </c>
      <c r="I46">
        <f t="shared" si="0"/>
        <v>31</v>
      </c>
    </row>
    <row r="49" spans="1:1" x14ac:dyDescent="0.3">
      <c r="A49" t="s">
        <v>127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9684-85C4-4135-B1DF-78A06A00A59F}">
  <dimension ref="A1:G49"/>
  <sheetViews>
    <sheetView tabSelected="1" workbookViewId="0">
      <selection activeCell="C2" sqref="C2"/>
    </sheetView>
  </sheetViews>
  <sheetFormatPr defaultRowHeight="14.4" x14ac:dyDescent="0.3"/>
  <cols>
    <col min="1" max="1" width="13.5546875" customWidth="1"/>
    <col min="2" max="2" width="12.77734375" customWidth="1"/>
    <col min="3" max="3" width="19" customWidth="1"/>
    <col min="4" max="4" width="12.5546875" bestFit="1" customWidth="1"/>
    <col min="5" max="5" width="14.6640625" bestFit="1" customWidth="1"/>
    <col min="10" max="10" width="255.77734375" bestFit="1" customWidth="1"/>
  </cols>
  <sheetData>
    <row r="1" spans="1:7" ht="28.8" x14ac:dyDescent="0.3">
      <c r="A1" s="28" t="s">
        <v>10</v>
      </c>
      <c r="B1" s="27" t="s">
        <v>93</v>
      </c>
    </row>
    <row r="2" spans="1:7" x14ac:dyDescent="0.3">
      <c r="A2" s="12">
        <v>43459</v>
      </c>
      <c r="B2">
        <f>MONTH(A2)</f>
        <v>12</v>
      </c>
      <c r="C2">
        <f>EDATE(A2,12)</f>
        <v>43824</v>
      </c>
    </row>
    <row r="3" spans="1:7" x14ac:dyDescent="0.3">
      <c r="A3" s="12">
        <v>43749</v>
      </c>
      <c r="B3">
        <f t="shared" ref="B3:B45" si="0">MONTH(A3)</f>
        <v>10</v>
      </c>
      <c r="D3" s="30" t="s">
        <v>94</v>
      </c>
      <c r="E3" s="30"/>
      <c r="F3" s="30"/>
      <c r="G3" s="30"/>
    </row>
    <row r="4" spans="1:7" x14ac:dyDescent="0.3">
      <c r="A4" s="12">
        <v>43484</v>
      </c>
      <c r="B4">
        <f t="shared" si="0"/>
        <v>1</v>
      </c>
      <c r="D4" t="s">
        <v>107</v>
      </c>
    </row>
    <row r="5" spans="1:7" x14ac:dyDescent="0.3">
      <c r="A5" s="12">
        <v>44271</v>
      </c>
      <c r="B5">
        <f t="shared" si="0"/>
        <v>3</v>
      </c>
      <c r="D5" s="8"/>
      <c r="E5" s="8"/>
    </row>
    <row r="6" spans="1:7" x14ac:dyDescent="0.3">
      <c r="A6" s="17">
        <v>43644</v>
      </c>
      <c r="B6">
        <f t="shared" si="0"/>
        <v>6</v>
      </c>
      <c r="D6" s="31" t="s">
        <v>99</v>
      </c>
      <c r="E6" s="31" t="s">
        <v>106</v>
      </c>
    </row>
    <row r="7" spans="1:7" x14ac:dyDescent="0.3">
      <c r="A7" s="17">
        <v>43689</v>
      </c>
      <c r="B7">
        <f t="shared" si="0"/>
        <v>8</v>
      </c>
      <c r="D7" s="10">
        <v>6</v>
      </c>
      <c r="E7" s="8">
        <v>2</v>
      </c>
    </row>
    <row r="8" spans="1:7" x14ac:dyDescent="0.3">
      <c r="A8" s="17">
        <v>43291</v>
      </c>
      <c r="B8">
        <f t="shared" si="0"/>
        <v>7</v>
      </c>
      <c r="D8" s="10">
        <v>5</v>
      </c>
      <c r="E8" s="8">
        <v>2</v>
      </c>
    </row>
    <row r="9" spans="1:7" x14ac:dyDescent="0.3">
      <c r="A9" s="17">
        <v>43829</v>
      </c>
      <c r="B9">
        <f t="shared" si="0"/>
        <v>12</v>
      </c>
      <c r="D9" s="10">
        <v>2</v>
      </c>
      <c r="E9" s="8">
        <v>3</v>
      </c>
    </row>
    <row r="10" spans="1:7" x14ac:dyDescent="0.3">
      <c r="A10" s="17">
        <v>43361</v>
      </c>
      <c r="B10">
        <f t="shared" si="0"/>
        <v>9</v>
      </c>
      <c r="D10" s="10">
        <v>3</v>
      </c>
      <c r="E10" s="8">
        <v>3</v>
      </c>
    </row>
    <row r="11" spans="1:7" x14ac:dyDescent="0.3">
      <c r="A11" s="12">
        <v>43756</v>
      </c>
      <c r="B11">
        <f t="shared" si="0"/>
        <v>10</v>
      </c>
      <c r="D11" s="10">
        <v>11</v>
      </c>
      <c r="E11" s="8">
        <v>3</v>
      </c>
    </row>
    <row r="12" spans="1:7" x14ac:dyDescent="0.3">
      <c r="A12" s="12">
        <v>43699</v>
      </c>
      <c r="B12">
        <f t="shared" si="0"/>
        <v>8</v>
      </c>
      <c r="D12" s="10">
        <v>4</v>
      </c>
      <c r="E12" s="8">
        <v>3</v>
      </c>
    </row>
    <row r="13" spans="1:7" x14ac:dyDescent="0.3">
      <c r="A13" s="12">
        <v>43643</v>
      </c>
      <c r="B13">
        <f t="shared" si="0"/>
        <v>6</v>
      </c>
      <c r="D13" s="10">
        <v>8</v>
      </c>
      <c r="E13" s="8">
        <v>4</v>
      </c>
    </row>
    <row r="14" spans="1:7" x14ac:dyDescent="0.3">
      <c r="A14" s="12">
        <v>43357</v>
      </c>
      <c r="B14">
        <f t="shared" si="0"/>
        <v>9</v>
      </c>
      <c r="D14" s="10">
        <v>9</v>
      </c>
      <c r="E14" s="8">
        <v>4</v>
      </c>
    </row>
    <row r="15" spans="1:7" x14ac:dyDescent="0.3">
      <c r="A15" s="12">
        <v>43775</v>
      </c>
      <c r="B15">
        <f t="shared" si="0"/>
        <v>11</v>
      </c>
      <c r="D15" s="10">
        <v>10</v>
      </c>
      <c r="E15" s="8">
        <v>4</v>
      </c>
    </row>
    <row r="16" spans="1:7" x14ac:dyDescent="0.3">
      <c r="A16" s="12">
        <v>43455</v>
      </c>
      <c r="B16">
        <f t="shared" si="0"/>
        <v>12</v>
      </c>
      <c r="D16" s="10">
        <v>7</v>
      </c>
      <c r="E16" s="8">
        <v>5</v>
      </c>
    </row>
    <row r="17" spans="1:5" x14ac:dyDescent="0.3">
      <c r="A17" s="12">
        <v>43448</v>
      </c>
      <c r="B17">
        <f t="shared" si="0"/>
        <v>12</v>
      </c>
      <c r="D17" s="10">
        <v>1</v>
      </c>
      <c r="E17" s="8">
        <v>6</v>
      </c>
    </row>
    <row r="18" spans="1:5" x14ac:dyDescent="0.3">
      <c r="A18" s="12">
        <v>43491</v>
      </c>
      <c r="B18">
        <f t="shared" si="0"/>
        <v>1</v>
      </c>
      <c r="D18" s="10">
        <v>12</v>
      </c>
      <c r="E18" s="8">
        <v>6</v>
      </c>
    </row>
    <row r="19" spans="1:5" x14ac:dyDescent="0.3">
      <c r="A19" s="12">
        <v>43248</v>
      </c>
      <c r="B19">
        <f t="shared" si="0"/>
        <v>5</v>
      </c>
      <c r="D19" s="10" t="s">
        <v>100</v>
      </c>
      <c r="E19" s="8">
        <v>45</v>
      </c>
    </row>
    <row r="20" spans="1:5" x14ac:dyDescent="0.3">
      <c r="A20" s="12">
        <v>43282</v>
      </c>
      <c r="B20">
        <f t="shared" si="0"/>
        <v>7</v>
      </c>
    </row>
    <row r="21" spans="1:5" x14ac:dyDescent="0.3">
      <c r="A21" s="12">
        <v>43516</v>
      </c>
      <c r="B21">
        <f t="shared" si="0"/>
        <v>2</v>
      </c>
    </row>
    <row r="22" spans="1:5" x14ac:dyDescent="0.3">
      <c r="A22" s="12">
        <v>43861</v>
      </c>
      <c r="B22">
        <f t="shared" si="0"/>
        <v>1</v>
      </c>
    </row>
    <row r="23" spans="1:5" x14ac:dyDescent="0.3">
      <c r="A23" s="12">
        <v>43290</v>
      </c>
      <c r="B23">
        <f t="shared" si="0"/>
        <v>7</v>
      </c>
    </row>
    <row r="24" spans="1:5" x14ac:dyDescent="0.3">
      <c r="A24" s="12">
        <v>43286</v>
      </c>
      <c r="B24">
        <f t="shared" si="0"/>
        <v>7</v>
      </c>
    </row>
    <row r="25" spans="1:5" x14ac:dyDescent="0.3">
      <c r="A25" s="12">
        <v>43105</v>
      </c>
      <c r="B25">
        <f t="shared" si="0"/>
        <v>1</v>
      </c>
    </row>
    <row r="26" spans="1:5" x14ac:dyDescent="0.3">
      <c r="A26" s="12">
        <v>43677</v>
      </c>
      <c r="B26">
        <f t="shared" si="0"/>
        <v>7</v>
      </c>
    </row>
    <row r="27" spans="1:5" x14ac:dyDescent="0.3">
      <c r="A27" s="12">
        <v>43431</v>
      </c>
      <c r="B27">
        <f t="shared" si="0"/>
        <v>11</v>
      </c>
    </row>
    <row r="28" spans="1:5" x14ac:dyDescent="0.3">
      <c r="A28" s="12">
        <v>43116</v>
      </c>
      <c r="B28">
        <f t="shared" si="0"/>
        <v>1</v>
      </c>
    </row>
    <row r="29" spans="1:5" x14ac:dyDescent="0.3">
      <c r="A29" s="12">
        <v>43214</v>
      </c>
      <c r="B29">
        <f t="shared" si="0"/>
        <v>4</v>
      </c>
    </row>
    <row r="30" spans="1:5" x14ac:dyDescent="0.3">
      <c r="A30" s="12">
        <v>43219</v>
      </c>
      <c r="B30">
        <f t="shared" si="0"/>
        <v>4</v>
      </c>
    </row>
    <row r="31" spans="1:5" x14ac:dyDescent="0.3">
      <c r="A31" s="12">
        <v>43370</v>
      </c>
      <c r="B31">
        <f t="shared" si="0"/>
        <v>9</v>
      </c>
    </row>
    <row r="32" spans="1:5" x14ac:dyDescent="0.3">
      <c r="A32" s="12">
        <v>43337</v>
      </c>
      <c r="B32">
        <f t="shared" si="0"/>
        <v>8</v>
      </c>
    </row>
    <row r="33" spans="1:2" x14ac:dyDescent="0.3">
      <c r="A33" s="12">
        <v>43833</v>
      </c>
      <c r="B33">
        <f t="shared" si="0"/>
        <v>1</v>
      </c>
    </row>
    <row r="34" spans="1:2" x14ac:dyDescent="0.3">
      <c r="A34" s="12">
        <v>43932</v>
      </c>
      <c r="B34">
        <f t="shared" si="0"/>
        <v>4</v>
      </c>
    </row>
    <row r="35" spans="1:2" x14ac:dyDescent="0.3">
      <c r="A35" s="17">
        <v>43709</v>
      </c>
      <c r="B35">
        <f t="shared" si="0"/>
        <v>9</v>
      </c>
    </row>
    <row r="36" spans="1:2" x14ac:dyDescent="0.3">
      <c r="A36" s="17">
        <v>43756</v>
      </c>
      <c r="B36">
        <f t="shared" si="0"/>
        <v>10</v>
      </c>
    </row>
    <row r="37" spans="1:2" x14ac:dyDescent="0.3">
      <c r="A37" s="17">
        <v>43589</v>
      </c>
      <c r="B37">
        <f t="shared" si="0"/>
        <v>5</v>
      </c>
    </row>
    <row r="38" spans="1:2" x14ac:dyDescent="0.3">
      <c r="A38" s="17">
        <v>43522</v>
      </c>
      <c r="B38">
        <f t="shared" si="0"/>
        <v>2</v>
      </c>
    </row>
    <row r="39" spans="1:2" x14ac:dyDescent="0.3">
      <c r="A39" s="12">
        <v>43682</v>
      </c>
      <c r="B39">
        <f t="shared" si="0"/>
        <v>8</v>
      </c>
    </row>
    <row r="40" spans="1:2" x14ac:dyDescent="0.3">
      <c r="A40" s="17">
        <v>43426</v>
      </c>
      <c r="B40">
        <f t="shared" si="0"/>
        <v>11</v>
      </c>
    </row>
    <row r="41" spans="1:2" x14ac:dyDescent="0.3">
      <c r="A41" s="12">
        <v>44242</v>
      </c>
      <c r="B41">
        <f t="shared" si="0"/>
        <v>2</v>
      </c>
    </row>
    <row r="42" spans="1:2" x14ac:dyDescent="0.3">
      <c r="A42" s="12">
        <v>43397</v>
      </c>
      <c r="B42">
        <f t="shared" si="0"/>
        <v>10</v>
      </c>
    </row>
    <row r="43" spans="1:2" x14ac:dyDescent="0.3">
      <c r="A43" s="17">
        <v>44270</v>
      </c>
      <c r="B43">
        <f t="shared" si="0"/>
        <v>3</v>
      </c>
    </row>
    <row r="44" spans="1:2" x14ac:dyDescent="0.3">
      <c r="A44" s="17">
        <v>43453</v>
      </c>
      <c r="B44">
        <f t="shared" si="0"/>
        <v>12</v>
      </c>
    </row>
    <row r="45" spans="1:2" x14ac:dyDescent="0.3">
      <c r="A45" s="12">
        <v>44263</v>
      </c>
      <c r="B45">
        <f t="shared" si="0"/>
        <v>3</v>
      </c>
    </row>
    <row r="46" spans="1:2" x14ac:dyDescent="0.3">
      <c r="A46" s="12">
        <v>43820</v>
      </c>
      <c r="B46">
        <f>MONTH(A46)</f>
        <v>12</v>
      </c>
    </row>
    <row r="48" spans="1:2" x14ac:dyDescent="0.3">
      <c r="B48" s="20"/>
    </row>
    <row r="49" spans="1:1" x14ac:dyDescent="0.3">
      <c r="A49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5FB3E9-CF6F-4533-B0D7-FE72AF14AC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13922-848E-4938-B6DD-2026B82FF2B2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3.xml><?xml version="1.0" encoding="utf-8"?>
<ds:datastoreItem xmlns:ds="http://schemas.openxmlformats.org/officeDocument/2006/customXml" ds:itemID="{B8E1F4AD-DB77-45B6-891E-C83B8F897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Task1</vt:lpstr>
      <vt:lpstr>Task2</vt:lpstr>
      <vt:lpstr>Task3</vt:lpstr>
      <vt:lpstr>Task4</vt:lpstr>
      <vt:lpstr>Task4!Criteria</vt:lpstr>
      <vt:lpstr>Task4!Extract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Priyanka Maruri</cp:lastModifiedBy>
  <cp:revision/>
  <dcterms:created xsi:type="dcterms:W3CDTF">2021-05-24T07:11:16Z</dcterms:created>
  <dcterms:modified xsi:type="dcterms:W3CDTF">2025-01-28T11:39:35Z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