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bookViews>
    <workbookView xWindow="0" yWindow="0" windowWidth="38400" windowHeight="17835"/>
  </bookViews>
  <sheets>
    <sheet name="DASH" sheetId="2" r:id="rId1"/>
    <sheet name="CALC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" i="6" l="1"/>
  <c r="G3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F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G4" i="6" l="1"/>
  <c r="F3" i="6"/>
  <c r="C14" i="2"/>
  <c r="G5" i="6" l="1"/>
  <c r="F4" i="6"/>
  <c r="C12" i="2"/>
  <c r="C16" i="2" l="1"/>
  <c r="D4" i="6"/>
  <c r="D20" i="6"/>
  <c r="D36" i="6"/>
  <c r="D52" i="6"/>
  <c r="D68" i="6"/>
  <c r="D84" i="6"/>
  <c r="D100" i="6"/>
  <c r="D116" i="6"/>
  <c r="D69" i="6"/>
  <c r="D85" i="6"/>
  <c r="D117" i="6"/>
  <c r="D103" i="6"/>
  <c r="D8" i="6"/>
  <c r="D72" i="6"/>
  <c r="D57" i="6"/>
  <c r="D121" i="6"/>
  <c r="D91" i="6"/>
  <c r="D93" i="6"/>
  <c r="D94" i="6"/>
  <c r="D47" i="6"/>
  <c r="D96" i="6"/>
  <c r="D49" i="6"/>
  <c r="D82" i="6"/>
  <c r="D83" i="6"/>
  <c r="D5" i="6"/>
  <c r="D21" i="6"/>
  <c r="D37" i="6"/>
  <c r="D53" i="6"/>
  <c r="D101" i="6"/>
  <c r="D87" i="6"/>
  <c r="D40" i="6"/>
  <c r="D88" i="6"/>
  <c r="D73" i="6"/>
  <c r="D106" i="6"/>
  <c r="D61" i="6"/>
  <c r="D6" i="6"/>
  <c r="D22" i="6"/>
  <c r="D38" i="6"/>
  <c r="D54" i="6"/>
  <c r="D70" i="6"/>
  <c r="D86" i="6"/>
  <c r="D102" i="6"/>
  <c r="D118" i="6"/>
  <c r="D55" i="6"/>
  <c r="D24" i="6"/>
  <c r="D56" i="6"/>
  <c r="D120" i="6"/>
  <c r="D90" i="6"/>
  <c r="D107" i="6"/>
  <c r="D77" i="6"/>
  <c r="D78" i="6"/>
  <c r="D79" i="6"/>
  <c r="D32" i="6"/>
  <c r="D113" i="6"/>
  <c r="D19" i="6"/>
  <c r="D7" i="6"/>
  <c r="D23" i="6"/>
  <c r="D39" i="6"/>
  <c r="D71" i="6"/>
  <c r="D119" i="6"/>
  <c r="D104" i="6"/>
  <c r="D89" i="6"/>
  <c r="D122" i="6"/>
  <c r="D110" i="6"/>
  <c r="D111" i="6"/>
  <c r="D17" i="6"/>
  <c r="D98" i="6"/>
  <c r="D109" i="6"/>
  <c r="D9" i="6"/>
  <c r="D25" i="6"/>
  <c r="D41" i="6"/>
  <c r="D105" i="6"/>
  <c r="D29" i="6"/>
  <c r="D62" i="6"/>
  <c r="D95" i="6"/>
  <c r="D64" i="6"/>
  <c r="D97" i="6"/>
  <c r="D114" i="6"/>
  <c r="D10" i="6"/>
  <c r="D26" i="6"/>
  <c r="D42" i="6"/>
  <c r="D58" i="6"/>
  <c r="D74" i="6"/>
  <c r="D45" i="6"/>
  <c r="D46" i="6"/>
  <c r="D63" i="6"/>
  <c r="D48" i="6"/>
  <c r="D81" i="6"/>
  <c r="D35" i="6"/>
  <c r="D99" i="6"/>
  <c r="D11" i="6"/>
  <c r="D27" i="6"/>
  <c r="D43" i="6"/>
  <c r="D59" i="6"/>
  <c r="D75" i="6"/>
  <c r="D3" i="6"/>
  <c r="D30" i="6"/>
  <c r="D12" i="6"/>
  <c r="D28" i="6"/>
  <c r="D44" i="6"/>
  <c r="D60" i="6"/>
  <c r="D76" i="6"/>
  <c r="D92" i="6"/>
  <c r="D108" i="6"/>
  <c r="D16" i="6"/>
  <c r="D65" i="6"/>
  <c r="D66" i="6"/>
  <c r="D67" i="6"/>
  <c r="D13" i="6"/>
  <c r="D50" i="6"/>
  <c r="D14" i="6"/>
  <c r="D80" i="6"/>
  <c r="D18" i="6"/>
  <c r="D51" i="6"/>
  <c r="D15" i="6"/>
  <c r="D31" i="6"/>
  <c r="D112" i="6"/>
  <c r="D34" i="6"/>
  <c r="D115" i="6"/>
  <c r="D33" i="6"/>
  <c r="D132" i="6"/>
  <c r="D148" i="6"/>
  <c r="D164" i="6"/>
  <c r="D180" i="6"/>
  <c r="D165" i="6"/>
  <c r="D181" i="6"/>
  <c r="D151" i="6"/>
  <c r="D163" i="6"/>
  <c r="D133" i="6"/>
  <c r="D149" i="6"/>
  <c r="D134" i="6"/>
  <c r="D150" i="6"/>
  <c r="D166" i="6"/>
  <c r="D182" i="6"/>
  <c r="D135" i="6"/>
  <c r="D167" i="6"/>
  <c r="D162" i="6"/>
  <c r="D131" i="6"/>
  <c r="D136" i="6"/>
  <c r="D152" i="6"/>
  <c r="D168" i="6"/>
  <c r="D154" i="6"/>
  <c r="D158" i="6"/>
  <c r="D159" i="6"/>
  <c r="D128" i="6"/>
  <c r="D177" i="6"/>
  <c r="D137" i="6"/>
  <c r="D153" i="6"/>
  <c r="D169" i="6"/>
  <c r="D138" i="6"/>
  <c r="D144" i="6"/>
  <c r="D147" i="6"/>
  <c r="D170" i="6"/>
  <c r="D160" i="6"/>
  <c r="D123" i="6"/>
  <c r="D139" i="6"/>
  <c r="D155" i="6"/>
  <c r="D171" i="6"/>
  <c r="D143" i="6"/>
  <c r="D124" i="6"/>
  <c r="D140" i="6"/>
  <c r="D156" i="6"/>
  <c r="D172" i="6"/>
  <c r="D125" i="6"/>
  <c r="D141" i="6"/>
  <c r="D157" i="6"/>
  <c r="D173" i="6"/>
  <c r="D142" i="6"/>
  <c r="D145" i="6"/>
  <c r="D126" i="6"/>
  <c r="D174" i="6"/>
  <c r="D129" i="6"/>
  <c r="D127" i="6"/>
  <c r="D175" i="6"/>
  <c r="D176" i="6"/>
  <c r="D178" i="6"/>
  <c r="D179" i="6"/>
  <c r="D161" i="6"/>
  <c r="D146" i="6"/>
  <c r="D130" i="6"/>
  <c r="D196" i="6"/>
  <c r="D212" i="6"/>
  <c r="D228" i="6"/>
  <c r="D244" i="6"/>
  <c r="D260" i="6"/>
  <c r="D276" i="6"/>
  <c r="D292" i="6"/>
  <c r="D308" i="6"/>
  <c r="D324" i="6"/>
  <c r="D340" i="6"/>
  <c r="D356" i="6"/>
  <c r="D310" i="6"/>
  <c r="D359" i="6"/>
  <c r="D332" i="6"/>
  <c r="D237" i="6"/>
  <c r="D335" i="6"/>
  <c r="D337" i="6"/>
  <c r="D355" i="6"/>
  <c r="D197" i="6"/>
  <c r="D213" i="6"/>
  <c r="D229" i="6"/>
  <c r="D245" i="6"/>
  <c r="D261" i="6"/>
  <c r="D277" i="6"/>
  <c r="D293" i="6"/>
  <c r="D309" i="6"/>
  <c r="D325" i="6"/>
  <c r="D341" i="6"/>
  <c r="D357" i="6"/>
  <c r="D246" i="6"/>
  <c r="D278" i="6"/>
  <c r="D326" i="6"/>
  <c r="D358" i="6"/>
  <c r="D268" i="6"/>
  <c r="D205" i="6"/>
  <c r="D317" i="6"/>
  <c r="D351" i="6"/>
  <c r="D321" i="6"/>
  <c r="D258" i="6"/>
  <c r="D198" i="6"/>
  <c r="D214" i="6"/>
  <c r="D230" i="6"/>
  <c r="D262" i="6"/>
  <c r="D294" i="6"/>
  <c r="D342" i="6"/>
  <c r="D236" i="6"/>
  <c r="D348" i="6"/>
  <c r="D285" i="6"/>
  <c r="D350" i="6"/>
  <c r="D209" i="6"/>
  <c r="D306" i="6"/>
  <c r="D183" i="6"/>
  <c r="D199" i="6"/>
  <c r="D215" i="6"/>
  <c r="D231" i="6"/>
  <c r="D247" i="6"/>
  <c r="D263" i="6"/>
  <c r="D279" i="6"/>
  <c r="D295" i="6"/>
  <c r="D311" i="6"/>
  <c r="D327" i="6"/>
  <c r="D343" i="6"/>
  <c r="D252" i="6"/>
  <c r="D269" i="6"/>
  <c r="D289" i="6"/>
  <c r="D354" i="6"/>
  <c r="D184" i="6"/>
  <c r="D200" i="6"/>
  <c r="D216" i="6"/>
  <c r="D232" i="6"/>
  <c r="D248" i="6"/>
  <c r="D264" i="6"/>
  <c r="D280" i="6"/>
  <c r="D296" i="6"/>
  <c r="D312" i="6"/>
  <c r="D328" i="6"/>
  <c r="D344" i="6"/>
  <c r="D360" i="6"/>
  <c r="D299" i="6"/>
  <c r="D349" i="6"/>
  <c r="D225" i="6"/>
  <c r="D226" i="6"/>
  <c r="D185" i="6"/>
  <c r="D201" i="6"/>
  <c r="D217" i="6"/>
  <c r="D233" i="6"/>
  <c r="D249" i="6"/>
  <c r="D265" i="6"/>
  <c r="D281" i="6"/>
  <c r="D297" i="6"/>
  <c r="D313" i="6"/>
  <c r="D329" i="6"/>
  <c r="D345" i="6"/>
  <c r="D361" i="6"/>
  <c r="D315" i="6"/>
  <c r="D316" i="6"/>
  <c r="D253" i="6"/>
  <c r="D319" i="6"/>
  <c r="D353" i="6"/>
  <c r="D194" i="6"/>
  <c r="D338" i="6"/>
  <c r="D186" i="6"/>
  <c r="D202" i="6"/>
  <c r="D218" i="6"/>
  <c r="D234" i="6"/>
  <c r="D250" i="6"/>
  <c r="D266" i="6"/>
  <c r="D282" i="6"/>
  <c r="D298" i="6"/>
  <c r="D314" i="6"/>
  <c r="D330" i="6"/>
  <c r="D346" i="6"/>
  <c r="D362" i="6"/>
  <c r="D251" i="6"/>
  <c r="D283" i="6"/>
  <c r="D347" i="6"/>
  <c r="D300" i="6"/>
  <c r="D189" i="6"/>
  <c r="D333" i="6"/>
  <c r="D187" i="6"/>
  <c r="D203" i="6"/>
  <c r="D219" i="6"/>
  <c r="D235" i="6"/>
  <c r="D267" i="6"/>
  <c r="D331" i="6"/>
  <c r="D193" i="6"/>
  <c r="D274" i="6"/>
  <c r="D188" i="6"/>
  <c r="D204" i="6"/>
  <c r="D220" i="6"/>
  <c r="D284" i="6"/>
  <c r="D301" i="6"/>
  <c r="D305" i="6"/>
  <c r="D323" i="6"/>
  <c r="D221" i="6"/>
  <c r="D273" i="6"/>
  <c r="D210" i="6"/>
  <c r="D190" i="6"/>
  <c r="D206" i="6"/>
  <c r="D222" i="6"/>
  <c r="D238" i="6"/>
  <c r="D254" i="6"/>
  <c r="D270" i="6"/>
  <c r="D286" i="6"/>
  <c r="D302" i="6"/>
  <c r="D318" i="6"/>
  <c r="D334" i="6"/>
  <c r="D241" i="6"/>
  <c r="D242" i="6"/>
  <c r="D191" i="6"/>
  <c r="D207" i="6"/>
  <c r="D223" i="6"/>
  <c r="D239" i="6"/>
  <c r="D255" i="6"/>
  <c r="D271" i="6"/>
  <c r="D287" i="6"/>
  <c r="D303" i="6"/>
  <c r="D322" i="6"/>
  <c r="D192" i="6"/>
  <c r="D208" i="6"/>
  <c r="D224" i="6"/>
  <c r="D240" i="6"/>
  <c r="D256" i="6"/>
  <c r="D272" i="6"/>
  <c r="D288" i="6"/>
  <c r="D304" i="6"/>
  <c r="D320" i="6"/>
  <c r="D336" i="6"/>
  <c r="D352" i="6"/>
  <c r="D257" i="6"/>
  <c r="D290" i="6"/>
  <c r="D195" i="6"/>
  <c r="D211" i="6"/>
  <c r="D227" i="6"/>
  <c r="D243" i="6"/>
  <c r="D259" i="6"/>
  <c r="D275" i="6"/>
  <c r="D291" i="6"/>
  <c r="D307" i="6"/>
  <c r="D339" i="6"/>
  <c r="G6" i="6"/>
  <c r="E3" i="6"/>
  <c r="H3" i="6" s="1"/>
  <c r="C15" i="2"/>
  <c r="C2" i="6"/>
  <c r="E2" i="6"/>
  <c r="H2" i="6" s="1"/>
  <c r="F5" i="6"/>
  <c r="E4" i="6" l="1"/>
  <c r="H4" i="6" s="1"/>
  <c r="G7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F6" i="6"/>
  <c r="E5" i="6"/>
  <c r="H5" i="6" s="1"/>
  <c r="G8" i="6" l="1"/>
  <c r="C123" i="6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F7" i="6"/>
  <c r="E6" i="6"/>
  <c r="H6" i="6" s="1"/>
  <c r="E4" i="2" l="1"/>
  <c r="G9" i="6"/>
  <c r="F8" i="6"/>
  <c r="E7" i="6"/>
  <c r="H7" i="6" s="1"/>
  <c r="G10" i="6" l="1"/>
  <c r="F9" i="6"/>
  <c r="E8" i="6"/>
  <c r="H8" i="6" s="1"/>
  <c r="G11" i="6" l="1"/>
  <c r="F10" i="6"/>
  <c r="E9" i="6"/>
  <c r="H9" i="6" s="1"/>
  <c r="G12" i="6" l="1"/>
  <c r="F11" i="6"/>
  <c r="E10" i="6"/>
  <c r="H10" i="6" s="1"/>
  <c r="G13" i="6" l="1"/>
  <c r="F12" i="6"/>
  <c r="E11" i="6"/>
  <c r="H11" i="6" s="1"/>
  <c r="G14" i="6" l="1"/>
  <c r="F13" i="6"/>
  <c r="E12" i="6"/>
  <c r="H12" i="6" s="1"/>
  <c r="G15" i="6" l="1"/>
  <c r="F14" i="6"/>
  <c r="E13" i="6"/>
  <c r="H13" i="6" s="1"/>
  <c r="G16" i="6" l="1"/>
  <c r="F15" i="6"/>
  <c r="E14" i="6"/>
  <c r="H14" i="6" s="1"/>
  <c r="G17" i="6" l="1"/>
  <c r="F16" i="6"/>
  <c r="E15" i="6"/>
  <c r="H15" i="6" s="1"/>
  <c r="G18" i="6" l="1"/>
  <c r="F17" i="6"/>
  <c r="E16" i="6"/>
  <c r="H16" i="6" s="1"/>
  <c r="G19" i="6" l="1"/>
  <c r="F18" i="6"/>
  <c r="E17" i="6"/>
  <c r="H17" i="6" s="1"/>
  <c r="G20" i="6" l="1"/>
  <c r="F19" i="6"/>
  <c r="E18" i="6"/>
  <c r="H18" i="6" s="1"/>
  <c r="G21" i="6" l="1"/>
  <c r="F20" i="6"/>
  <c r="E19" i="6"/>
  <c r="H19" i="6" s="1"/>
  <c r="G22" i="6" l="1"/>
  <c r="F21" i="6"/>
  <c r="E20" i="6"/>
  <c r="H20" i="6" s="1"/>
  <c r="G23" i="6" l="1"/>
  <c r="F22" i="6"/>
  <c r="E21" i="6"/>
  <c r="H21" i="6" s="1"/>
  <c r="G24" i="6" l="1"/>
  <c r="F23" i="6"/>
  <c r="E22" i="6"/>
  <c r="H22" i="6" s="1"/>
  <c r="G25" i="6" l="1"/>
  <c r="F24" i="6"/>
  <c r="E23" i="6"/>
  <c r="H23" i="6" s="1"/>
  <c r="G26" i="6" l="1"/>
  <c r="F25" i="6"/>
  <c r="E24" i="6"/>
  <c r="H24" i="6" s="1"/>
  <c r="G27" i="6" l="1"/>
  <c r="F26" i="6"/>
  <c r="E25" i="6"/>
  <c r="H25" i="6" s="1"/>
  <c r="G28" i="6" l="1"/>
  <c r="F27" i="6"/>
  <c r="E26" i="6"/>
  <c r="H26" i="6" s="1"/>
  <c r="G29" i="6" l="1"/>
  <c r="F28" i="6"/>
  <c r="E27" i="6"/>
  <c r="H27" i="6" s="1"/>
  <c r="G30" i="6" l="1"/>
  <c r="F29" i="6"/>
  <c r="E28" i="6"/>
  <c r="H28" i="6" s="1"/>
  <c r="G31" i="6" l="1"/>
  <c r="F30" i="6"/>
  <c r="E29" i="6"/>
  <c r="H29" i="6" s="1"/>
  <c r="G32" i="6" l="1"/>
  <c r="F31" i="6"/>
  <c r="E30" i="6"/>
  <c r="H30" i="6" s="1"/>
  <c r="G33" i="6" l="1"/>
  <c r="F32" i="6"/>
  <c r="E31" i="6"/>
  <c r="H31" i="6" s="1"/>
  <c r="G34" i="6" l="1"/>
  <c r="F33" i="6"/>
  <c r="E32" i="6"/>
  <c r="H32" i="6" s="1"/>
  <c r="G35" i="6" l="1"/>
  <c r="F34" i="6"/>
  <c r="E33" i="6"/>
  <c r="H33" i="6" s="1"/>
  <c r="G36" i="6" l="1"/>
  <c r="F35" i="6"/>
  <c r="E34" i="6"/>
  <c r="H34" i="6" s="1"/>
  <c r="G37" i="6" l="1"/>
  <c r="F36" i="6"/>
  <c r="E35" i="6"/>
  <c r="H35" i="6" s="1"/>
  <c r="G38" i="6" l="1"/>
  <c r="F37" i="6"/>
  <c r="E36" i="6"/>
  <c r="H36" i="6" s="1"/>
  <c r="G39" i="6" l="1"/>
  <c r="F38" i="6"/>
  <c r="E37" i="6"/>
  <c r="H37" i="6" s="1"/>
  <c r="G40" i="6" l="1"/>
  <c r="F39" i="6"/>
  <c r="E38" i="6"/>
  <c r="H38" i="6" s="1"/>
  <c r="G41" i="6" l="1"/>
  <c r="F40" i="6"/>
  <c r="E39" i="6"/>
  <c r="H39" i="6" s="1"/>
  <c r="G42" i="6" l="1"/>
  <c r="F41" i="6"/>
  <c r="E40" i="6"/>
  <c r="H40" i="6" s="1"/>
  <c r="G43" i="6" l="1"/>
  <c r="F42" i="6"/>
  <c r="E41" i="6"/>
  <c r="H41" i="6" s="1"/>
  <c r="G44" i="6" l="1"/>
  <c r="F43" i="6"/>
  <c r="E42" i="6"/>
  <c r="H42" i="6" s="1"/>
  <c r="G45" i="6" l="1"/>
  <c r="F44" i="6"/>
  <c r="E43" i="6"/>
  <c r="H43" i="6" s="1"/>
  <c r="G46" i="6" l="1"/>
  <c r="F45" i="6"/>
  <c r="E44" i="6"/>
  <c r="H44" i="6" s="1"/>
  <c r="G47" i="6" l="1"/>
  <c r="F46" i="6"/>
  <c r="E45" i="6"/>
  <c r="H45" i="6" s="1"/>
  <c r="G48" i="6" l="1"/>
  <c r="F47" i="6"/>
  <c r="E46" i="6"/>
  <c r="H46" i="6" s="1"/>
  <c r="G49" i="6" l="1"/>
  <c r="F48" i="6"/>
  <c r="E47" i="6"/>
  <c r="H47" i="6" s="1"/>
  <c r="G50" i="6" l="1"/>
  <c r="F49" i="6"/>
  <c r="E48" i="6"/>
  <c r="H48" i="6" s="1"/>
  <c r="G51" i="6" l="1"/>
  <c r="F50" i="6"/>
  <c r="E49" i="6"/>
  <c r="H49" i="6" s="1"/>
  <c r="G52" i="6" l="1"/>
  <c r="F51" i="6"/>
  <c r="E50" i="6"/>
  <c r="H50" i="6" s="1"/>
  <c r="G53" i="6" l="1"/>
  <c r="F52" i="6"/>
  <c r="E51" i="6"/>
  <c r="H51" i="6" s="1"/>
  <c r="G54" i="6" l="1"/>
  <c r="F53" i="6"/>
  <c r="E52" i="6"/>
  <c r="H52" i="6" s="1"/>
  <c r="G55" i="6" l="1"/>
  <c r="F54" i="6"/>
  <c r="E53" i="6"/>
  <c r="H53" i="6" s="1"/>
  <c r="G56" i="6" l="1"/>
  <c r="F55" i="6"/>
  <c r="E54" i="6"/>
  <c r="H54" i="6" s="1"/>
  <c r="G57" i="6" l="1"/>
  <c r="F56" i="6"/>
  <c r="E55" i="6"/>
  <c r="H55" i="6" s="1"/>
  <c r="G58" i="6" l="1"/>
  <c r="F57" i="6"/>
  <c r="E56" i="6"/>
  <c r="H56" i="6" s="1"/>
  <c r="G59" i="6" l="1"/>
  <c r="F58" i="6"/>
  <c r="E57" i="6"/>
  <c r="H57" i="6" s="1"/>
  <c r="G60" i="6" l="1"/>
  <c r="F59" i="6"/>
  <c r="E58" i="6"/>
  <c r="H58" i="6" s="1"/>
  <c r="G61" i="6" l="1"/>
  <c r="F60" i="6"/>
  <c r="E59" i="6"/>
  <c r="H59" i="6" s="1"/>
  <c r="G62" i="6" l="1"/>
  <c r="F61" i="6"/>
  <c r="E60" i="6"/>
  <c r="H60" i="6" s="1"/>
  <c r="G63" i="6" l="1"/>
  <c r="F62" i="6"/>
  <c r="E61" i="6"/>
  <c r="H61" i="6" s="1"/>
  <c r="G64" i="6" l="1"/>
  <c r="F63" i="6"/>
  <c r="E62" i="6"/>
  <c r="H62" i="6" s="1"/>
  <c r="G65" i="6" l="1"/>
  <c r="F64" i="6"/>
  <c r="E63" i="6"/>
  <c r="H63" i="6" s="1"/>
  <c r="G66" i="6" l="1"/>
  <c r="F65" i="6"/>
  <c r="E64" i="6"/>
  <c r="H64" i="6" s="1"/>
  <c r="G67" i="6" l="1"/>
  <c r="F66" i="6"/>
  <c r="E65" i="6"/>
  <c r="H65" i="6" s="1"/>
  <c r="G68" i="6" l="1"/>
  <c r="F67" i="6"/>
  <c r="E66" i="6"/>
  <c r="H66" i="6" s="1"/>
  <c r="G69" i="6" l="1"/>
  <c r="F68" i="6"/>
  <c r="E67" i="6"/>
  <c r="H67" i="6" s="1"/>
  <c r="G70" i="6" l="1"/>
  <c r="F69" i="6"/>
  <c r="E68" i="6"/>
  <c r="H68" i="6" s="1"/>
  <c r="G71" i="6" l="1"/>
  <c r="F70" i="6"/>
  <c r="E69" i="6"/>
  <c r="H69" i="6" s="1"/>
  <c r="G72" i="6" l="1"/>
  <c r="F71" i="6"/>
  <c r="E70" i="6"/>
  <c r="H70" i="6" s="1"/>
  <c r="G73" i="6" l="1"/>
  <c r="F72" i="6"/>
  <c r="E71" i="6"/>
  <c r="H71" i="6" s="1"/>
  <c r="G74" i="6" l="1"/>
  <c r="F73" i="6"/>
  <c r="E72" i="6"/>
  <c r="H72" i="6" s="1"/>
  <c r="G75" i="6" l="1"/>
  <c r="F74" i="6"/>
  <c r="E73" i="6"/>
  <c r="H73" i="6" s="1"/>
  <c r="G76" i="6" l="1"/>
  <c r="F75" i="6"/>
  <c r="E74" i="6"/>
  <c r="H74" i="6" s="1"/>
  <c r="G77" i="6" l="1"/>
  <c r="F76" i="6"/>
  <c r="E75" i="6"/>
  <c r="H75" i="6" s="1"/>
  <c r="G78" i="6" l="1"/>
  <c r="F77" i="6"/>
  <c r="E76" i="6"/>
  <c r="H76" i="6" s="1"/>
  <c r="G79" i="6" l="1"/>
  <c r="F78" i="6"/>
  <c r="E77" i="6"/>
  <c r="H77" i="6" s="1"/>
  <c r="G80" i="6" l="1"/>
  <c r="F79" i="6"/>
  <c r="E78" i="6"/>
  <c r="H78" i="6" s="1"/>
  <c r="G81" i="6" l="1"/>
  <c r="F80" i="6"/>
  <c r="E79" i="6"/>
  <c r="H79" i="6" s="1"/>
  <c r="G82" i="6" l="1"/>
  <c r="F81" i="6"/>
  <c r="E80" i="6"/>
  <c r="H80" i="6" s="1"/>
  <c r="G83" i="6" l="1"/>
  <c r="F82" i="6"/>
  <c r="E81" i="6"/>
  <c r="H81" i="6" s="1"/>
  <c r="G84" i="6" l="1"/>
  <c r="F83" i="6"/>
  <c r="E82" i="6"/>
  <c r="H82" i="6" s="1"/>
  <c r="G85" i="6" l="1"/>
  <c r="F84" i="6"/>
  <c r="E83" i="6"/>
  <c r="H83" i="6" s="1"/>
  <c r="G86" i="6" l="1"/>
  <c r="F85" i="6"/>
  <c r="E84" i="6"/>
  <c r="H84" i="6" s="1"/>
  <c r="G87" i="6" l="1"/>
  <c r="F86" i="6"/>
  <c r="E85" i="6"/>
  <c r="H85" i="6" s="1"/>
  <c r="G88" i="6" l="1"/>
  <c r="F87" i="6"/>
  <c r="E86" i="6"/>
  <c r="H86" i="6" s="1"/>
  <c r="G89" i="6" l="1"/>
  <c r="F88" i="6"/>
  <c r="E87" i="6"/>
  <c r="H87" i="6" s="1"/>
  <c r="G90" i="6" l="1"/>
  <c r="F89" i="6"/>
  <c r="E88" i="6"/>
  <c r="H88" i="6" s="1"/>
  <c r="G91" i="6" l="1"/>
  <c r="F90" i="6"/>
  <c r="E89" i="6"/>
  <c r="H89" i="6" s="1"/>
  <c r="G92" i="6" l="1"/>
  <c r="F91" i="6"/>
  <c r="E90" i="6"/>
  <c r="H90" i="6" s="1"/>
  <c r="G93" i="6" l="1"/>
  <c r="F92" i="6"/>
  <c r="E91" i="6"/>
  <c r="H91" i="6" s="1"/>
  <c r="G94" i="6" l="1"/>
  <c r="F93" i="6"/>
  <c r="E92" i="6"/>
  <c r="H92" i="6" s="1"/>
  <c r="G95" i="6" l="1"/>
  <c r="F94" i="6"/>
  <c r="E93" i="6"/>
  <c r="H93" i="6" s="1"/>
  <c r="G96" i="6" l="1"/>
  <c r="F95" i="6"/>
  <c r="E94" i="6"/>
  <c r="H94" i="6" s="1"/>
  <c r="G97" i="6" l="1"/>
  <c r="F96" i="6"/>
  <c r="E95" i="6"/>
  <c r="H95" i="6" s="1"/>
  <c r="G98" i="6" l="1"/>
  <c r="F97" i="6"/>
  <c r="E96" i="6"/>
  <c r="H96" i="6" s="1"/>
  <c r="G99" i="6" l="1"/>
  <c r="F98" i="6"/>
  <c r="E97" i="6"/>
  <c r="H97" i="6" s="1"/>
  <c r="G100" i="6" l="1"/>
  <c r="F99" i="6"/>
  <c r="E98" i="6"/>
  <c r="H98" i="6" s="1"/>
  <c r="G101" i="6" l="1"/>
  <c r="F100" i="6"/>
  <c r="E99" i="6"/>
  <c r="H99" i="6" s="1"/>
  <c r="G102" i="6" l="1"/>
  <c r="F101" i="6"/>
  <c r="E100" i="6"/>
  <c r="H100" i="6" s="1"/>
  <c r="G103" i="6" l="1"/>
  <c r="F102" i="6"/>
  <c r="E101" i="6"/>
  <c r="H101" i="6" s="1"/>
  <c r="G104" i="6" l="1"/>
  <c r="F103" i="6"/>
  <c r="E102" i="6"/>
  <c r="H102" i="6" s="1"/>
  <c r="G105" i="6" l="1"/>
  <c r="F104" i="6"/>
  <c r="E103" i="6"/>
  <c r="H103" i="6" s="1"/>
  <c r="G106" i="6" l="1"/>
  <c r="F105" i="6"/>
  <c r="E104" i="6"/>
  <c r="H104" i="6" s="1"/>
  <c r="G107" i="6" l="1"/>
  <c r="F106" i="6"/>
  <c r="E105" i="6"/>
  <c r="H105" i="6" s="1"/>
  <c r="G108" i="6" l="1"/>
  <c r="F107" i="6"/>
  <c r="E106" i="6"/>
  <c r="H106" i="6" s="1"/>
  <c r="G109" i="6" l="1"/>
  <c r="F108" i="6"/>
  <c r="E107" i="6"/>
  <c r="H107" i="6" s="1"/>
  <c r="G110" i="6" l="1"/>
  <c r="F109" i="6"/>
  <c r="E108" i="6"/>
  <c r="H108" i="6" s="1"/>
  <c r="G111" i="6" l="1"/>
  <c r="F110" i="6"/>
  <c r="E109" i="6"/>
  <c r="H109" i="6" s="1"/>
  <c r="G112" i="6" l="1"/>
  <c r="F111" i="6"/>
  <c r="E110" i="6"/>
  <c r="H110" i="6" s="1"/>
  <c r="G113" i="6" l="1"/>
  <c r="F112" i="6"/>
  <c r="E111" i="6"/>
  <c r="H111" i="6" s="1"/>
  <c r="G114" i="6" l="1"/>
  <c r="F113" i="6"/>
  <c r="E112" i="6"/>
  <c r="H112" i="6" s="1"/>
  <c r="G115" i="6" l="1"/>
  <c r="F114" i="6"/>
  <c r="E113" i="6"/>
  <c r="H113" i="6" s="1"/>
  <c r="G116" i="6" l="1"/>
  <c r="F115" i="6"/>
  <c r="E114" i="6"/>
  <c r="H114" i="6" s="1"/>
  <c r="G117" i="6" l="1"/>
  <c r="F116" i="6"/>
  <c r="E115" i="6"/>
  <c r="H115" i="6" s="1"/>
  <c r="G118" i="6" l="1"/>
  <c r="F117" i="6"/>
  <c r="E116" i="6"/>
  <c r="H116" i="6" s="1"/>
  <c r="G119" i="6" l="1"/>
  <c r="F118" i="6"/>
  <c r="E117" i="6"/>
  <c r="H117" i="6" s="1"/>
  <c r="G120" i="6" l="1"/>
  <c r="F119" i="6"/>
  <c r="E118" i="6"/>
  <c r="H118" i="6" s="1"/>
  <c r="G121" i="6" l="1"/>
  <c r="F120" i="6"/>
  <c r="E119" i="6"/>
  <c r="H119" i="6" s="1"/>
  <c r="G122" i="6" l="1"/>
  <c r="F121" i="6"/>
  <c r="E120" i="6"/>
  <c r="H120" i="6" s="1"/>
  <c r="G123" i="6" l="1"/>
  <c r="F122" i="6"/>
  <c r="E121" i="6"/>
  <c r="H121" i="6" s="1"/>
  <c r="G124" i="6" l="1"/>
  <c r="F123" i="6"/>
  <c r="E122" i="6"/>
  <c r="H122" i="6" s="1"/>
  <c r="G125" i="6" l="1"/>
  <c r="F124" i="6"/>
  <c r="E123" i="6"/>
  <c r="H123" i="6" s="1"/>
  <c r="G126" i="6" l="1"/>
  <c r="F125" i="6"/>
  <c r="E124" i="6"/>
  <c r="H124" i="6" s="1"/>
  <c r="G127" i="6" l="1"/>
  <c r="F126" i="6"/>
  <c r="E125" i="6"/>
  <c r="H125" i="6" s="1"/>
  <c r="G128" i="6" l="1"/>
  <c r="F127" i="6"/>
  <c r="E126" i="6"/>
  <c r="H126" i="6" s="1"/>
  <c r="G129" i="6" l="1"/>
  <c r="F128" i="6"/>
  <c r="E127" i="6"/>
  <c r="H127" i="6" s="1"/>
  <c r="G130" i="6" l="1"/>
  <c r="F129" i="6"/>
  <c r="E128" i="6"/>
  <c r="H128" i="6" s="1"/>
  <c r="G131" i="6" l="1"/>
  <c r="F130" i="6"/>
  <c r="E129" i="6"/>
  <c r="H129" i="6" s="1"/>
  <c r="G132" i="6" l="1"/>
  <c r="F131" i="6"/>
  <c r="E130" i="6"/>
  <c r="H130" i="6" s="1"/>
  <c r="G133" i="6" l="1"/>
  <c r="F132" i="6"/>
  <c r="E131" i="6"/>
  <c r="H131" i="6" s="1"/>
  <c r="G134" i="6" l="1"/>
  <c r="F133" i="6"/>
  <c r="E132" i="6"/>
  <c r="H132" i="6" s="1"/>
  <c r="G135" i="6" l="1"/>
  <c r="F134" i="6"/>
  <c r="E133" i="6"/>
  <c r="H133" i="6" s="1"/>
  <c r="G136" i="6" l="1"/>
  <c r="F135" i="6"/>
  <c r="E134" i="6"/>
  <c r="H134" i="6" s="1"/>
  <c r="G137" i="6" l="1"/>
  <c r="F136" i="6"/>
  <c r="E135" i="6"/>
  <c r="H135" i="6" s="1"/>
  <c r="G138" i="6" l="1"/>
  <c r="F137" i="6"/>
  <c r="E136" i="6"/>
  <c r="H136" i="6" s="1"/>
  <c r="G139" i="6" l="1"/>
  <c r="F138" i="6"/>
  <c r="E137" i="6"/>
  <c r="H137" i="6" s="1"/>
  <c r="G140" i="6" l="1"/>
  <c r="F139" i="6"/>
  <c r="E138" i="6"/>
  <c r="H138" i="6" s="1"/>
  <c r="G141" i="6" l="1"/>
  <c r="F140" i="6"/>
  <c r="E139" i="6"/>
  <c r="H139" i="6" s="1"/>
  <c r="G142" i="6" l="1"/>
  <c r="F141" i="6"/>
  <c r="E140" i="6"/>
  <c r="H140" i="6" s="1"/>
  <c r="G143" i="6" l="1"/>
  <c r="F142" i="6"/>
  <c r="E141" i="6"/>
  <c r="H141" i="6" s="1"/>
  <c r="G144" i="6" l="1"/>
  <c r="F143" i="6"/>
  <c r="E142" i="6"/>
  <c r="H142" i="6" s="1"/>
  <c r="G145" i="6" l="1"/>
  <c r="F144" i="6"/>
  <c r="E143" i="6"/>
  <c r="H143" i="6" s="1"/>
  <c r="G146" i="6" l="1"/>
  <c r="F145" i="6"/>
  <c r="E144" i="6"/>
  <c r="H144" i="6" s="1"/>
  <c r="G147" i="6" l="1"/>
  <c r="F146" i="6"/>
  <c r="E145" i="6"/>
  <c r="H145" i="6" s="1"/>
  <c r="G148" i="6" l="1"/>
  <c r="F147" i="6"/>
  <c r="E146" i="6"/>
  <c r="H146" i="6" s="1"/>
  <c r="G149" i="6" l="1"/>
  <c r="F148" i="6"/>
  <c r="E147" i="6"/>
  <c r="H147" i="6" s="1"/>
  <c r="G150" i="6" l="1"/>
  <c r="F149" i="6"/>
  <c r="E148" i="6"/>
  <c r="H148" i="6" s="1"/>
  <c r="G151" i="6" l="1"/>
  <c r="F150" i="6"/>
  <c r="E149" i="6"/>
  <c r="H149" i="6" s="1"/>
  <c r="G152" i="6" l="1"/>
  <c r="F151" i="6"/>
  <c r="E150" i="6"/>
  <c r="H150" i="6" s="1"/>
  <c r="G153" i="6" l="1"/>
  <c r="F152" i="6"/>
  <c r="E151" i="6"/>
  <c r="H151" i="6" s="1"/>
  <c r="G154" i="6" l="1"/>
  <c r="F153" i="6"/>
  <c r="E152" i="6"/>
  <c r="H152" i="6" s="1"/>
  <c r="G155" i="6" l="1"/>
  <c r="F154" i="6"/>
  <c r="E153" i="6"/>
  <c r="H153" i="6" s="1"/>
  <c r="G156" i="6" l="1"/>
  <c r="F155" i="6"/>
  <c r="E154" i="6"/>
  <c r="H154" i="6" s="1"/>
  <c r="G157" i="6" l="1"/>
  <c r="F156" i="6"/>
  <c r="E155" i="6"/>
  <c r="H155" i="6" s="1"/>
  <c r="G158" i="6" l="1"/>
  <c r="F157" i="6"/>
  <c r="E156" i="6"/>
  <c r="H156" i="6" s="1"/>
  <c r="G159" i="6" l="1"/>
  <c r="F158" i="6"/>
  <c r="E157" i="6"/>
  <c r="H157" i="6" s="1"/>
  <c r="G160" i="6" l="1"/>
  <c r="F159" i="6"/>
  <c r="E158" i="6"/>
  <c r="H158" i="6" s="1"/>
  <c r="G161" i="6" l="1"/>
  <c r="F160" i="6"/>
  <c r="E159" i="6"/>
  <c r="H159" i="6" s="1"/>
  <c r="G162" i="6" l="1"/>
  <c r="F161" i="6"/>
  <c r="E160" i="6"/>
  <c r="H160" i="6" s="1"/>
  <c r="G163" i="6" l="1"/>
  <c r="F162" i="6"/>
  <c r="E161" i="6"/>
  <c r="H161" i="6" s="1"/>
  <c r="G164" i="6" l="1"/>
  <c r="F163" i="6"/>
  <c r="E162" i="6"/>
  <c r="H162" i="6" s="1"/>
  <c r="G165" i="6" l="1"/>
  <c r="F164" i="6"/>
  <c r="E163" i="6"/>
  <c r="H163" i="6" s="1"/>
  <c r="G166" i="6" l="1"/>
  <c r="F165" i="6"/>
  <c r="E164" i="6"/>
  <c r="H164" i="6" s="1"/>
  <c r="G167" i="6" l="1"/>
  <c r="F166" i="6"/>
  <c r="E165" i="6"/>
  <c r="H165" i="6" s="1"/>
  <c r="G168" i="6" l="1"/>
  <c r="F167" i="6"/>
  <c r="E166" i="6"/>
  <c r="H166" i="6" s="1"/>
  <c r="G169" i="6" l="1"/>
  <c r="F168" i="6"/>
  <c r="E167" i="6"/>
  <c r="H167" i="6" s="1"/>
  <c r="G170" i="6" l="1"/>
  <c r="F169" i="6"/>
  <c r="E168" i="6"/>
  <c r="H168" i="6" s="1"/>
  <c r="G171" i="6" l="1"/>
  <c r="F170" i="6"/>
  <c r="E169" i="6"/>
  <c r="H169" i="6" s="1"/>
  <c r="G172" i="6" l="1"/>
  <c r="F171" i="6"/>
  <c r="E170" i="6"/>
  <c r="H170" i="6" s="1"/>
  <c r="G173" i="6" l="1"/>
  <c r="F172" i="6"/>
  <c r="E171" i="6"/>
  <c r="H171" i="6" s="1"/>
  <c r="G174" i="6" l="1"/>
  <c r="F173" i="6"/>
  <c r="E172" i="6"/>
  <c r="H172" i="6" s="1"/>
  <c r="G175" i="6" l="1"/>
  <c r="F174" i="6"/>
  <c r="E173" i="6"/>
  <c r="H173" i="6" s="1"/>
  <c r="G176" i="6" l="1"/>
  <c r="F175" i="6"/>
  <c r="E174" i="6"/>
  <c r="H174" i="6" s="1"/>
  <c r="G177" i="6" l="1"/>
  <c r="F176" i="6"/>
  <c r="E175" i="6"/>
  <c r="H175" i="6" s="1"/>
  <c r="G178" i="6" l="1"/>
  <c r="F177" i="6"/>
  <c r="E176" i="6"/>
  <c r="H176" i="6" s="1"/>
  <c r="G179" i="6" l="1"/>
  <c r="F178" i="6"/>
  <c r="E177" i="6"/>
  <c r="H177" i="6" s="1"/>
  <c r="G180" i="6" l="1"/>
  <c r="F179" i="6"/>
  <c r="E178" i="6"/>
  <c r="H178" i="6" s="1"/>
  <c r="G181" i="6" l="1"/>
  <c r="F180" i="6"/>
  <c r="E179" i="6"/>
  <c r="H179" i="6" s="1"/>
  <c r="G182" i="6" l="1"/>
  <c r="F181" i="6"/>
  <c r="E180" i="6"/>
  <c r="H180" i="6" s="1"/>
  <c r="G183" i="6" l="1"/>
  <c r="F182" i="6"/>
  <c r="E181" i="6"/>
  <c r="H181" i="6" s="1"/>
  <c r="G184" i="6" l="1"/>
  <c r="F183" i="6"/>
  <c r="E182" i="6"/>
  <c r="H182" i="6" s="1"/>
  <c r="G185" i="6" l="1"/>
  <c r="F184" i="6"/>
  <c r="E183" i="6"/>
  <c r="H183" i="6" s="1"/>
  <c r="G186" i="6" l="1"/>
  <c r="F185" i="6"/>
  <c r="E184" i="6"/>
  <c r="H184" i="6" s="1"/>
  <c r="G187" i="6" l="1"/>
  <c r="F186" i="6"/>
  <c r="E185" i="6"/>
  <c r="H185" i="6" s="1"/>
  <c r="G188" i="6" l="1"/>
  <c r="F187" i="6"/>
  <c r="E186" i="6"/>
  <c r="H186" i="6" s="1"/>
  <c r="G189" i="6" l="1"/>
  <c r="F188" i="6"/>
  <c r="E187" i="6"/>
  <c r="H187" i="6" s="1"/>
  <c r="G190" i="6" l="1"/>
  <c r="F189" i="6"/>
  <c r="E188" i="6"/>
  <c r="H188" i="6" s="1"/>
  <c r="G191" i="6" l="1"/>
  <c r="F190" i="6"/>
  <c r="E189" i="6"/>
  <c r="H189" i="6" s="1"/>
  <c r="G192" i="6" l="1"/>
  <c r="F191" i="6"/>
  <c r="E190" i="6"/>
  <c r="H190" i="6" s="1"/>
  <c r="G193" i="6" l="1"/>
  <c r="F192" i="6"/>
  <c r="E191" i="6"/>
  <c r="H191" i="6" s="1"/>
  <c r="G194" i="6" l="1"/>
  <c r="F193" i="6"/>
  <c r="E192" i="6"/>
  <c r="H192" i="6" s="1"/>
  <c r="G195" i="6" l="1"/>
  <c r="F194" i="6"/>
  <c r="E193" i="6"/>
  <c r="H193" i="6" s="1"/>
  <c r="G196" i="6" l="1"/>
  <c r="F195" i="6"/>
  <c r="E194" i="6"/>
  <c r="H194" i="6" s="1"/>
  <c r="G197" i="6" l="1"/>
  <c r="F196" i="6"/>
  <c r="E195" i="6"/>
  <c r="H195" i="6" s="1"/>
  <c r="G198" i="6" l="1"/>
  <c r="F197" i="6"/>
  <c r="E196" i="6"/>
  <c r="H196" i="6" s="1"/>
  <c r="G199" i="6" l="1"/>
  <c r="F198" i="6"/>
  <c r="E197" i="6"/>
  <c r="H197" i="6" s="1"/>
  <c r="G200" i="6" l="1"/>
  <c r="F199" i="6"/>
  <c r="E198" i="6"/>
  <c r="H198" i="6" s="1"/>
  <c r="G201" i="6" l="1"/>
  <c r="F200" i="6"/>
  <c r="E199" i="6"/>
  <c r="H199" i="6" s="1"/>
  <c r="G202" i="6" l="1"/>
  <c r="F201" i="6"/>
  <c r="E200" i="6"/>
  <c r="H200" i="6" s="1"/>
  <c r="G203" i="6" l="1"/>
  <c r="F202" i="6"/>
  <c r="E201" i="6"/>
  <c r="H201" i="6" s="1"/>
  <c r="G204" i="6" l="1"/>
  <c r="F203" i="6"/>
  <c r="E202" i="6"/>
  <c r="H202" i="6" s="1"/>
  <c r="G205" i="6" l="1"/>
  <c r="F204" i="6"/>
  <c r="E203" i="6"/>
  <c r="H203" i="6" s="1"/>
  <c r="G206" i="6" l="1"/>
  <c r="F205" i="6"/>
  <c r="E204" i="6"/>
  <c r="H204" i="6" s="1"/>
  <c r="G207" i="6" l="1"/>
  <c r="F206" i="6"/>
  <c r="E205" i="6"/>
  <c r="H205" i="6" s="1"/>
  <c r="G208" i="6" l="1"/>
  <c r="F207" i="6"/>
  <c r="E206" i="6"/>
  <c r="H206" i="6" s="1"/>
  <c r="G209" i="6" l="1"/>
  <c r="F208" i="6"/>
  <c r="E207" i="6"/>
  <c r="H207" i="6" s="1"/>
  <c r="G210" i="6" l="1"/>
  <c r="F209" i="6"/>
  <c r="E208" i="6"/>
  <c r="H208" i="6" s="1"/>
  <c r="G211" i="6" l="1"/>
  <c r="F210" i="6"/>
  <c r="E209" i="6"/>
  <c r="H209" i="6" s="1"/>
  <c r="G212" i="6" l="1"/>
  <c r="F211" i="6"/>
  <c r="E210" i="6"/>
  <c r="H210" i="6" s="1"/>
  <c r="G213" i="6" l="1"/>
  <c r="F212" i="6"/>
  <c r="E211" i="6"/>
  <c r="H211" i="6" s="1"/>
  <c r="G214" i="6" l="1"/>
  <c r="F213" i="6"/>
  <c r="E212" i="6"/>
  <c r="H212" i="6" s="1"/>
  <c r="G215" i="6" l="1"/>
  <c r="F214" i="6"/>
  <c r="E213" i="6"/>
  <c r="H213" i="6" s="1"/>
  <c r="G216" i="6" l="1"/>
  <c r="F215" i="6"/>
  <c r="E214" i="6"/>
  <c r="H214" i="6" s="1"/>
  <c r="G217" i="6" l="1"/>
  <c r="F216" i="6"/>
  <c r="E215" i="6"/>
  <c r="H215" i="6" s="1"/>
  <c r="G218" i="6" l="1"/>
  <c r="F217" i="6"/>
  <c r="E216" i="6"/>
  <c r="H216" i="6" s="1"/>
  <c r="G219" i="6" l="1"/>
  <c r="F218" i="6"/>
  <c r="E217" i="6"/>
  <c r="H217" i="6" s="1"/>
  <c r="G220" i="6" l="1"/>
  <c r="F219" i="6"/>
  <c r="E218" i="6"/>
  <c r="H218" i="6" s="1"/>
  <c r="G221" i="6" l="1"/>
  <c r="F220" i="6"/>
  <c r="E219" i="6"/>
  <c r="H219" i="6" s="1"/>
  <c r="G222" i="6" l="1"/>
  <c r="F221" i="6"/>
  <c r="E220" i="6"/>
  <c r="H220" i="6" s="1"/>
  <c r="G223" i="6" l="1"/>
  <c r="F222" i="6"/>
  <c r="E221" i="6"/>
  <c r="H221" i="6" s="1"/>
  <c r="G224" i="6" l="1"/>
  <c r="F223" i="6"/>
  <c r="E222" i="6"/>
  <c r="H222" i="6" s="1"/>
  <c r="G225" i="6" l="1"/>
  <c r="F224" i="6"/>
  <c r="E223" i="6"/>
  <c r="H223" i="6" s="1"/>
  <c r="G226" i="6" l="1"/>
  <c r="F225" i="6"/>
  <c r="E224" i="6"/>
  <c r="H224" i="6" s="1"/>
  <c r="G227" i="6" l="1"/>
  <c r="F226" i="6"/>
  <c r="E225" i="6"/>
  <c r="H225" i="6" s="1"/>
  <c r="G228" i="6" l="1"/>
  <c r="F227" i="6"/>
  <c r="E226" i="6"/>
  <c r="H226" i="6" s="1"/>
  <c r="G229" i="6" l="1"/>
  <c r="F228" i="6"/>
  <c r="E227" i="6"/>
  <c r="H227" i="6" s="1"/>
  <c r="G230" i="6" l="1"/>
  <c r="F229" i="6"/>
  <c r="E228" i="6"/>
  <c r="H228" i="6" s="1"/>
  <c r="G231" i="6" l="1"/>
  <c r="F230" i="6"/>
  <c r="E229" i="6"/>
  <c r="H229" i="6" s="1"/>
  <c r="G232" i="6" l="1"/>
  <c r="F231" i="6"/>
  <c r="E230" i="6"/>
  <c r="H230" i="6" s="1"/>
  <c r="G233" i="6" l="1"/>
  <c r="F232" i="6"/>
  <c r="E231" i="6"/>
  <c r="H231" i="6" s="1"/>
  <c r="G234" i="6" l="1"/>
  <c r="F233" i="6"/>
  <c r="E232" i="6"/>
  <c r="H232" i="6" s="1"/>
  <c r="G235" i="6" l="1"/>
  <c r="F234" i="6"/>
  <c r="E233" i="6"/>
  <c r="H233" i="6" s="1"/>
  <c r="G236" i="6" l="1"/>
  <c r="F235" i="6"/>
  <c r="E234" i="6"/>
  <c r="H234" i="6" s="1"/>
  <c r="G237" i="6" l="1"/>
  <c r="F236" i="6"/>
  <c r="E235" i="6"/>
  <c r="H235" i="6" s="1"/>
  <c r="G238" i="6" l="1"/>
  <c r="F237" i="6"/>
  <c r="E236" i="6"/>
  <c r="H236" i="6" s="1"/>
  <c r="G239" i="6" l="1"/>
  <c r="F238" i="6"/>
  <c r="E237" i="6"/>
  <c r="H237" i="6" s="1"/>
  <c r="G240" i="6" l="1"/>
  <c r="F239" i="6"/>
  <c r="E238" i="6"/>
  <c r="H238" i="6" s="1"/>
  <c r="G241" i="6" l="1"/>
  <c r="F240" i="6"/>
  <c r="E239" i="6"/>
  <c r="H239" i="6" s="1"/>
  <c r="G242" i="6" l="1"/>
  <c r="F241" i="6"/>
  <c r="E240" i="6"/>
  <c r="H240" i="6" s="1"/>
  <c r="G243" i="6" l="1"/>
  <c r="F242" i="6"/>
  <c r="E241" i="6"/>
  <c r="H241" i="6" s="1"/>
  <c r="G244" i="6" l="1"/>
  <c r="F243" i="6"/>
  <c r="E242" i="6"/>
  <c r="H242" i="6" s="1"/>
  <c r="G245" i="6" l="1"/>
  <c r="F244" i="6"/>
  <c r="E243" i="6"/>
  <c r="H243" i="6" s="1"/>
  <c r="G246" i="6" l="1"/>
  <c r="F245" i="6"/>
  <c r="E244" i="6"/>
  <c r="H244" i="6" s="1"/>
  <c r="G247" i="6" l="1"/>
  <c r="F246" i="6"/>
  <c r="E245" i="6"/>
  <c r="H245" i="6" s="1"/>
  <c r="G248" i="6" l="1"/>
  <c r="F247" i="6"/>
  <c r="E246" i="6"/>
  <c r="H246" i="6" s="1"/>
  <c r="G249" i="6" l="1"/>
  <c r="F248" i="6"/>
  <c r="E247" i="6"/>
  <c r="H247" i="6" s="1"/>
  <c r="G250" i="6" l="1"/>
  <c r="F249" i="6"/>
  <c r="E248" i="6"/>
  <c r="H248" i="6" s="1"/>
  <c r="G251" i="6" l="1"/>
  <c r="F250" i="6"/>
  <c r="E249" i="6"/>
  <c r="H249" i="6" s="1"/>
  <c r="G252" i="6" l="1"/>
  <c r="F251" i="6"/>
  <c r="E250" i="6"/>
  <c r="H250" i="6" s="1"/>
  <c r="G253" i="6" l="1"/>
  <c r="F252" i="6"/>
  <c r="E251" i="6"/>
  <c r="H251" i="6" s="1"/>
  <c r="G254" i="6" l="1"/>
  <c r="F253" i="6"/>
  <c r="E252" i="6"/>
  <c r="H252" i="6" s="1"/>
  <c r="G255" i="6" l="1"/>
  <c r="F254" i="6"/>
  <c r="E253" i="6"/>
  <c r="H253" i="6" s="1"/>
  <c r="G256" i="6" l="1"/>
  <c r="F255" i="6"/>
  <c r="E254" i="6"/>
  <c r="H254" i="6" s="1"/>
  <c r="G257" i="6" l="1"/>
  <c r="F256" i="6"/>
  <c r="E255" i="6"/>
  <c r="H255" i="6" s="1"/>
  <c r="G258" i="6" l="1"/>
  <c r="F257" i="6"/>
  <c r="E256" i="6"/>
  <c r="H256" i="6" s="1"/>
  <c r="G259" i="6" l="1"/>
  <c r="F258" i="6"/>
  <c r="E257" i="6"/>
  <c r="H257" i="6" s="1"/>
  <c r="G260" i="6" l="1"/>
  <c r="F259" i="6"/>
  <c r="E258" i="6"/>
  <c r="H258" i="6" s="1"/>
  <c r="G261" i="6" l="1"/>
  <c r="F260" i="6"/>
  <c r="E259" i="6"/>
  <c r="H259" i="6" s="1"/>
  <c r="G262" i="6" l="1"/>
  <c r="F261" i="6"/>
  <c r="E260" i="6"/>
  <c r="H260" i="6" s="1"/>
  <c r="G263" i="6" l="1"/>
  <c r="F262" i="6"/>
  <c r="E261" i="6"/>
  <c r="H261" i="6" s="1"/>
  <c r="G264" i="6" l="1"/>
  <c r="F263" i="6"/>
  <c r="E262" i="6"/>
  <c r="H262" i="6" s="1"/>
  <c r="G265" i="6" l="1"/>
  <c r="F264" i="6"/>
  <c r="E263" i="6"/>
  <c r="H263" i="6" s="1"/>
  <c r="G266" i="6" l="1"/>
  <c r="F265" i="6"/>
  <c r="E264" i="6"/>
  <c r="H264" i="6" s="1"/>
  <c r="G267" i="6" l="1"/>
  <c r="F266" i="6"/>
  <c r="E265" i="6"/>
  <c r="H265" i="6" s="1"/>
  <c r="G268" i="6" l="1"/>
  <c r="F267" i="6"/>
  <c r="E266" i="6"/>
  <c r="H266" i="6" s="1"/>
  <c r="G269" i="6" l="1"/>
  <c r="F268" i="6"/>
  <c r="E267" i="6"/>
  <c r="H267" i="6" s="1"/>
  <c r="G270" i="6" l="1"/>
  <c r="F269" i="6"/>
  <c r="E268" i="6"/>
  <c r="H268" i="6" s="1"/>
  <c r="G271" i="6" l="1"/>
  <c r="F270" i="6"/>
  <c r="E269" i="6"/>
  <c r="H269" i="6" s="1"/>
  <c r="G272" i="6" l="1"/>
  <c r="F271" i="6"/>
  <c r="E270" i="6"/>
  <c r="H270" i="6" s="1"/>
  <c r="G273" i="6" l="1"/>
  <c r="F272" i="6"/>
  <c r="E271" i="6"/>
  <c r="H271" i="6" s="1"/>
  <c r="G274" i="6" l="1"/>
  <c r="F273" i="6"/>
  <c r="E272" i="6"/>
  <c r="H272" i="6" s="1"/>
  <c r="G275" i="6" l="1"/>
  <c r="F274" i="6"/>
  <c r="E273" i="6"/>
  <c r="H273" i="6" s="1"/>
  <c r="G276" i="6" l="1"/>
  <c r="F275" i="6"/>
  <c r="E274" i="6"/>
  <c r="H274" i="6" s="1"/>
  <c r="G277" i="6" l="1"/>
  <c r="F276" i="6"/>
  <c r="E275" i="6"/>
  <c r="H275" i="6" s="1"/>
  <c r="G278" i="6" l="1"/>
  <c r="F277" i="6"/>
  <c r="E276" i="6"/>
  <c r="H276" i="6" s="1"/>
  <c r="G279" i="6" l="1"/>
  <c r="F278" i="6"/>
  <c r="E277" i="6"/>
  <c r="H277" i="6" s="1"/>
  <c r="G280" i="6" l="1"/>
  <c r="F279" i="6"/>
  <c r="E278" i="6"/>
  <c r="H278" i="6" s="1"/>
  <c r="G281" i="6" l="1"/>
  <c r="F280" i="6"/>
  <c r="E279" i="6"/>
  <c r="H279" i="6" s="1"/>
  <c r="G282" i="6" l="1"/>
  <c r="F281" i="6"/>
  <c r="E280" i="6"/>
  <c r="H280" i="6" s="1"/>
  <c r="G283" i="6" l="1"/>
  <c r="F282" i="6"/>
  <c r="E281" i="6"/>
  <c r="H281" i="6" s="1"/>
  <c r="G284" i="6" l="1"/>
  <c r="F283" i="6"/>
  <c r="E282" i="6"/>
  <c r="H282" i="6" s="1"/>
  <c r="G285" i="6" l="1"/>
  <c r="F284" i="6"/>
  <c r="E283" i="6"/>
  <c r="H283" i="6" s="1"/>
  <c r="G286" i="6" l="1"/>
  <c r="F285" i="6"/>
  <c r="E284" i="6"/>
  <c r="H284" i="6" s="1"/>
  <c r="G287" i="6" l="1"/>
  <c r="F286" i="6"/>
  <c r="E285" i="6"/>
  <c r="H285" i="6" s="1"/>
  <c r="G288" i="6" l="1"/>
  <c r="F287" i="6"/>
  <c r="E286" i="6"/>
  <c r="H286" i="6" s="1"/>
  <c r="G289" i="6" l="1"/>
  <c r="F288" i="6"/>
  <c r="E287" i="6"/>
  <c r="H287" i="6" s="1"/>
  <c r="G290" i="6" l="1"/>
  <c r="F289" i="6"/>
  <c r="E288" i="6"/>
  <c r="H288" i="6" s="1"/>
  <c r="G291" i="6" l="1"/>
  <c r="F290" i="6"/>
  <c r="E289" i="6"/>
  <c r="H289" i="6" s="1"/>
  <c r="G292" i="6" l="1"/>
  <c r="F291" i="6"/>
  <c r="E290" i="6"/>
  <c r="H290" i="6" s="1"/>
  <c r="G293" i="6" l="1"/>
  <c r="F292" i="6"/>
  <c r="E291" i="6"/>
  <c r="H291" i="6" s="1"/>
  <c r="G294" i="6" l="1"/>
  <c r="F293" i="6"/>
  <c r="E292" i="6"/>
  <c r="H292" i="6" s="1"/>
  <c r="G295" i="6" l="1"/>
  <c r="F294" i="6"/>
  <c r="E293" i="6"/>
  <c r="H293" i="6" s="1"/>
  <c r="G296" i="6" l="1"/>
  <c r="F295" i="6"/>
  <c r="E294" i="6"/>
  <c r="H294" i="6" s="1"/>
  <c r="G297" i="6" l="1"/>
  <c r="F296" i="6"/>
  <c r="E295" i="6"/>
  <c r="H295" i="6" s="1"/>
  <c r="G298" i="6" l="1"/>
  <c r="F297" i="6"/>
  <c r="E296" i="6"/>
  <c r="H296" i="6" s="1"/>
  <c r="G299" i="6" l="1"/>
  <c r="F298" i="6"/>
  <c r="E297" i="6"/>
  <c r="H297" i="6" s="1"/>
  <c r="G300" i="6" l="1"/>
  <c r="F299" i="6"/>
  <c r="E298" i="6"/>
  <c r="H298" i="6" s="1"/>
  <c r="G301" i="6" l="1"/>
  <c r="F300" i="6"/>
  <c r="E299" i="6"/>
  <c r="H299" i="6" s="1"/>
  <c r="G302" i="6" l="1"/>
  <c r="F301" i="6"/>
  <c r="E300" i="6"/>
  <c r="H300" i="6" s="1"/>
  <c r="G303" i="6" l="1"/>
  <c r="F302" i="6"/>
  <c r="E301" i="6"/>
  <c r="H301" i="6" s="1"/>
  <c r="G304" i="6" l="1"/>
  <c r="F303" i="6"/>
  <c r="E302" i="6"/>
  <c r="H302" i="6" s="1"/>
  <c r="G305" i="6" l="1"/>
  <c r="F304" i="6"/>
  <c r="E303" i="6"/>
  <c r="H303" i="6" s="1"/>
  <c r="G306" i="6" l="1"/>
  <c r="F305" i="6"/>
  <c r="E304" i="6"/>
  <c r="H304" i="6" s="1"/>
  <c r="G307" i="6" l="1"/>
  <c r="F306" i="6"/>
  <c r="E305" i="6"/>
  <c r="H305" i="6" s="1"/>
  <c r="G308" i="6" l="1"/>
  <c r="F307" i="6"/>
  <c r="E306" i="6"/>
  <c r="H306" i="6" s="1"/>
  <c r="G309" i="6" l="1"/>
  <c r="F308" i="6"/>
  <c r="E307" i="6"/>
  <c r="H307" i="6" s="1"/>
  <c r="G310" i="6" l="1"/>
  <c r="F309" i="6"/>
  <c r="E308" i="6"/>
  <c r="H308" i="6" s="1"/>
  <c r="G311" i="6" l="1"/>
  <c r="F310" i="6"/>
  <c r="E309" i="6"/>
  <c r="H309" i="6" s="1"/>
  <c r="G312" i="6" l="1"/>
  <c r="F311" i="6"/>
  <c r="E310" i="6"/>
  <c r="H310" i="6" s="1"/>
  <c r="G313" i="6" l="1"/>
  <c r="F312" i="6"/>
  <c r="E311" i="6"/>
  <c r="H311" i="6" s="1"/>
  <c r="G314" i="6" l="1"/>
  <c r="F313" i="6"/>
  <c r="E312" i="6"/>
  <c r="H312" i="6" s="1"/>
  <c r="G315" i="6" l="1"/>
  <c r="F314" i="6"/>
  <c r="E313" i="6"/>
  <c r="H313" i="6" s="1"/>
  <c r="G316" i="6" l="1"/>
  <c r="F315" i="6"/>
  <c r="E314" i="6"/>
  <c r="H314" i="6" s="1"/>
  <c r="G317" i="6" l="1"/>
  <c r="F316" i="6"/>
  <c r="E315" i="6"/>
  <c r="H315" i="6" s="1"/>
  <c r="G318" i="6" l="1"/>
  <c r="F317" i="6"/>
  <c r="E316" i="6"/>
  <c r="H316" i="6" s="1"/>
  <c r="G319" i="6" l="1"/>
  <c r="F318" i="6"/>
  <c r="E317" i="6"/>
  <c r="H317" i="6" s="1"/>
  <c r="G320" i="6" l="1"/>
  <c r="F319" i="6"/>
  <c r="E318" i="6"/>
  <c r="H318" i="6" s="1"/>
  <c r="G321" i="6" l="1"/>
  <c r="F320" i="6"/>
  <c r="E319" i="6"/>
  <c r="H319" i="6" s="1"/>
  <c r="G322" i="6" l="1"/>
  <c r="F321" i="6"/>
  <c r="E320" i="6"/>
  <c r="H320" i="6" s="1"/>
  <c r="G323" i="6" l="1"/>
  <c r="F322" i="6"/>
  <c r="E321" i="6"/>
  <c r="H321" i="6" s="1"/>
  <c r="G324" i="6" l="1"/>
  <c r="F323" i="6"/>
  <c r="E322" i="6"/>
  <c r="H322" i="6" s="1"/>
  <c r="G325" i="6" l="1"/>
  <c r="F324" i="6"/>
  <c r="E323" i="6"/>
  <c r="H323" i="6" s="1"/>
  <c r="G326" i="6" l="1"/>
  <c r="F325" i="6"/>
  <c r="E324" i="6"/>
  <c r="H324" i="6" s="1"/>
  <c r="G327" i="6" l="1"/>
  <c r="F326" i="6"/>
  <c r="E325" i="6"/>
  <c r="H325" i="6" s="1"/>
  <c r="G328" i="6" l="1"/>
  <c r="F327" i="6"/>
  <c r="E326" i="6"/>
  <c r="H326" i="6" s="1"/>
  <c r="G329" i="6" l="1"/>
  <c r="F328" i="6"/>
  <c r="E327" i="6"/>
  <c r="H327" i="6" s="1"/>
  <c r="G330" i="6" l="1"/>
  <c r="F329" i="6"/>
  <c r="E328" i="6"/>
  <c r="H328" i="6" s="1"/>
  <c r="G331" i="6" l="1"/>
  <c r="F330" i="6"/>
  <c r="E329" i="6"/>
  <c r="H329" i="6" s="1"/>
  <c r="G332" i="6" l="1"/>
  <c r="F331" i="6"/>
  <c r="E330" i="6"/>
  <c r="H330" i="6" s="1"/>
  <c r="G333" i="6" l="1"/>
  <c r="F332" i="6"/>
  <c r="E331" i="6"/>
  <c r="H331" i="6" s="1"/>
  <c r="G334" i="6" l="1"/>
  <c r="F333" i="6"/>
  <c r="E332" i="6"/>
  <c r="H332" i="6" s="1"/>
  <c r="G335" i="6" l="1"/>
  <c r="F334" i="6"/>
  <c r="E333" i="6"/>
  <c r="H333" i="6" s="1"/>
  <c r="G336" i="6" l="1"/>
  <c r="F335" i="6"/>
  <c r="E334" i="6"/>
  <c r="H334" i="6" s="1"/>
  <c r="G337" i="6" l="1"/>
  <c r="F336" i="6"/>
  <c r="E335" i="6"/>
  <c r="H335" i="6" s="1"/>
  <c r="G338" i="6" l="1"/>
  <c r="F337" i="6"/>
  <c r="E336" i="6"/>
  <c r="H336" i="6" s="1"/>
  <c r="G339" i="6" l="1"/>
  <c r="F338" i="6"/>
  <c r="E337" i="6"/>
  <c r="H337" i="6" s="1"/>
  <c r="G340" i="6" l="1"/>
  <c r="F339" i="6"/>
  <c r="E338" i="6"/>
  <c r="H338" i="6" s="1"/>
  <c r="G341" i="6" l="1"/>
  <c r="F340" i="6"/>
  <c r="E339" i="6"/>
  <c r="H339" i="6" s="1"/>
  <c r="G342" i="6" l="1"/>
  <c r="F341" i="6"/>
  <c r="E340" i="6"/>
  <c r="H340" i="6" s="1"/>
  <c r="G343" i="6" l="1"/>
  <c r="F342" i="6"/>
  <c r="E341" i="6"/>
  <c r="H341" i="6" s="1"/>
  <c r="G344" i="6" l="1"/>
  <c r="F343" i="6"/>
  <c r="E342" i="6"/>
  <c r="H342" i="6" s="1"/>
  <c r="G345" i="6" l="1"/>
  <c r="F344" i="6"/>
  <c r="E343" i="6"/>
  <c r="H343" i="6" s="1"/>
  <c r="G346" i="6" l="1"/>
  <c r="F345" i="6"/>
  <c r="E344" i="6"/>
  <c r="H344" i="6" s="1"/>
  <c r="G347" i="6" l="1"/>
  <c r="F346" i="6"/>
  <c r="E345" i="6"/>
  <c r="H345" i="6" s="1"/>
  <c r="G348" i="6" l="1"/>
  <c r="F347" i="6"/>
  <c r="E346" i="6"/>
  <c r="H346" i="6" s="1"/>
  <c r="G349" i="6" l="1"/>
  <c r="F348" i="6"/>
  <c r="E347" i="6"/>
  <c r="H347" i="6" s="1"/>
  <c r="G350" i="6" l="1"/>
  <c r="F349" i="6"/>
  <c r="E348" i="6"/>
  <c r="H348" i="6" s="1"/>
  <c r="G351" i="6" l="1"/>
  <c r="F350" i="6"/>
  <c r="E349" i="6"/>
  <c r="H349" i="6" s="1"/>
  <c r="G352" i="6" l="1"/>
  <c r="F351" i="6"/>
  <c r="E350" i="6"/>
  <c r="H350" i="6" s="1"/>
  <c r="G353" i="6" l="1"/>
  <c r="F352" i="6"/>
  <c r="E351" i="6"/>
  <c r="H351" i="6" s="1"/>
  <c r="G354" i="6" l="1"/>
  <c r="F353" i="6"/>
  <c r="E352" i="6"/>
  <c r="H352" i="6" s="1"/>
  <c r="G355" i="6" l="1"/>
  <c r="F354" i="6"/>
  <c r="E353" i="6"/>
  <c r="H353" i="6" s="1"/>
  <c r="G356" i="6" l="1"/>
  <c r="F355" i="6"/>
  <c r="E354" i="6"/>
  <c r="H354" i="6" s="1"/>
  <c r="G357" i="6" l="1"/>
  <c r="F356" i="6"/>
  <c r="E355" i="6"/>
  <c r="H355" i="6" s="1"/>
  <c r="G358" i="6" l="1"/>
  <c r="F357" i="6"/>
  <c r="E356" i="6"/>
  <c r="H356" i="6" s="1"/>
  <c r="G359" i="6" l="1"/>
  <c r="F358" i="6"/>
  <c r="E357" i="6"/>
  <c r="H357" i="6" s="1"/>
  <c r="G360" i="6" l="1"/>
  <c r="F359" i="6"/>
  <c r="E358" i="6"/>
  <c r="H358" i="6" s="1"/>
  <c r="G361" i="6" l="1"/>
  <c r="F360" i="6"/>
  <c r="E359" i="6"/>
  <c r="H359" i="6" s="1"/>
  <c r="G362" i="6" l="1"/>
  <c r="F361" i="6"/>
  <c r="E360" i="6"/>
  <c r="H360" i="6" s="1"/>
  <c r="F362" i="6" l="1"/>
  <c r="E362" i="6" s="1"/>
  <c r="E361" i="6"/>
  <c r="H361" i="6" s="1"/>
  <c r="D4" i="2" l="1"/>
  <c r="H362" i="6"/>
</calcChain>
</file>

<file path=xl/sharedStrings.xml><?xml version="1.0" encoding="utf-8"?>
<sst xmlns="http://schemas.openxmlformats.org/spreadsheetml/2006/main" count="26" uniqueCount="25">
  <si>
    <t>Текущая стоимость жилья</t>
  </si>
  <si>
    <t>Начальная сумма</t>
  </si>
  <si>
    <t>Стоимость аренды</t>
  </si>
  <si>
    <t>Ставка по ипотеке</t>
  </si>
  <si>
    <t>Срок ипотеки</t>
  </si>
  <si>
    <t>Платеж по ипотеке/месяц</t>
  </si>
  <si>
    <t>Ипотека</t>
  </si>
  <si>
    <t>Накопление</t>
  </si>
  <si>
    <t>Индекс стоимости жилья</t>
  </si>
  <si>
    <t>Ставка накоплений</t>
  </si>
  <si>
    <t>date</t>
  </si>
  <si>
    <t>rent</t>
  </si>
  <si>
    <t>equity</t>
  </si>
  <si>
    <t>eq_pay</t>
  </si>
  <si>
    <t>flat_price</t>
  </si>
  <si>
    <t>Индекс аренды жилья</t>
  </si>
  <si>
    <t>eq_costs</t>
  </si>
  <si>
    <t>Ком. платежи</t>
  </si>
  <si>
    <t>Индекс ком. платежей</t>
  </si>
  <si>
    <t>Переплата при ипотеке</t>
  </si>
  <si>
    <t>Входные параметры</t>
  </si>
  <si>
    <t>Результат</t>
  </si>
  <si>
    <t>Расчетные параметры</t>
  </si>
  <si>
    <t>Накопления</t>
  </si>
  <si>
    <t>Стоимость на конец ипотеки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</si>
</sst>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₽&quot;;[Red]\-#,##0\ &quot;₽&quot;"/>
    <numFmt numFmtId="8" formatCode="#,##0.00\ &quot;₽&quot;;[Red]\-#,##0.00\ &quot;₽&quot;"/>
    <numFmt numFmtId="165" formatCode="0.0%"/>
    <numFmt numFmtId="176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/>
    <xf numFmtId="9" fontId="0" fillId="0" borderId="0" xfId="0" applyNumberFormat="1"/>
    <xf numFmtId="176" fontId="0" fillId="0" borderId="0" xfId="0" applyNumberFormat="1"/>
    <xf numFmtId="165" fontId="0" fillId="0" borderId="4" xfId="1" applyNumberFormat="1" applyFont="1" applyBorder="1" applyAlignment="1">
      <alignment horizontal="left"/>
    </xf>
    <xf numFmtId="176" fontId="0" fillId="0" borderId="4" xfId="0" applyNumberFormat="1" applyBorder="1"/>
    <xf numFmtId="176" fontId="0" fillId="0" borderId="6" xfId="0" applyNumberForma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6" fontId="0" fillId="0" borderId="0" xfId="0" applyNumberFormat="1" applyBorder="1"/>
    <xf numFmtId="0" fontId="0" fillId="0" borderId="3" xfId="0" applyBorder="1"/>
    <xf numFmtId="165" fontId="0" fillId="0" borderId="0" xfId="1" applyNumberFormat="1" applyFont="1" applyBorder="1" applyAlignment="1">
      <alignment horizontal="left"/>
    </xf>
    <xf numFmtId="8" fontId="0" fillId="0" borderId="0" xfId="0" applyNumberForma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5" xfId="0" applyBorder="1"/>
    <xf numFmtId="0" fontId="2" fillId="0" borderId="7" xfId="0" applyFont="1" applyBorder="1" applyAlignment="1">
      <alignment horizontal="left"/>
    </xf>
    <xf numFmtId="0" fontId="0" fillId="0" borderId="3" xfId="0" applyFill="1" applyBorder="1"/>
    <xf numFmtId="0" fontId="0" fillId="0" borderId="5" xfId="0" applyFill="1" applyBorder="1"/>
    <xf numFmtId="0" fontId="0" fillId="0" borderId="0" xfId="0" applyAlignment="1">
      <alignment horizontal="left"/>
    </xf>
    <xf numFmtId="176" fontId="0" fillId="0" borderId="5" xfId="0" applyNumberFormat="1" applyFill="1" applyBorder="1" applyAlignment="1">
      <alignment horizontal="left"/>
    </xf>
    <xf numFmtId="176" fontId="0" fillId="0" borderId="6" xfId="0" applyNumberFormat="1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176" fontId="0" fillId="0" borderId="0" xfId="0" applyNumberFormat="1" applyBorder="1" applyAlignment="1">
      <alignment horizontal="left"/>
    </xf>
    <xf numFmtId="176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76" fontId="0" fillId="0" borderId="6" xfId="0" applyNumberFormat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1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76" formatCode="#,##0\ &quot;₽&quot;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CCFFCC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\ &quot;₽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DASH!$D$3:$E$3</c:f>
              <c:strCache>
                <c:ptCount val="2"/>
                <c:pt idx="0">
                  <c:v>Ипотека</c:v>
                </c:pt>
                <c:pt idx="1">
                  <c:v>Накопление</c:v>
                </c:pt>
              </c:strCache>
            </c:strRef>
          </c:cat>
          <c:val>
            <c:numRef>
              <c:f>DASH!$D$4:$E$4</c:f>
              <c:numCache>
                <c:formatCode>#\ ##0\ "₽"</c:formatCode>
                <c:ptCount val="2"/>
                <c:pt idx="0">
                  <c:v>10216067.797929045</c:v>
                </c:pt>
                <c:pt idx="1">
                  <c:v>11557020.760019349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8-44E8-9DF2-1E05C639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5"/>
        <c:axId val="1772095568"/>
        <c:axId val="1772089744"/>
      </c:barChart>
      <c:catAx>
        <c:axId val="17720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089744"/>
        <c:crosses val="autoZero"/>
        <c:auto val="1"/>
        <c:lblAlgn val="ctr"/>
        <c:lblOffset val="100"/>
        <c:noMultiLvlLbl val="0"/>
      </c:catAx>
      <c:valAx>
        <c:axId val="1772089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</xdr:rowOff>
    </xdr:from>
    <xdr:to>
      <xdr:col>4</xdr:col>
      <xdr:colOff>1723498</xdr:colOff>
      <xdr:row>15</xdr:row>
      <xdr:rowOff>197776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H362" totalsRowShown="0" headerRowDxfId="10">
  <autoFilter ref="A1:H362"/>
  <tableColumns count="8">
    <tableColumn id="1" name="date" dataDxfId="11">
      <calculatedColumnFormula>EDATE(A1,1)</calculatedColumnFormula>
    </tableColumn>
    <tableColumn id="3" name="rent" dataDxfId="7">
      <calculatedColumnFormula>$B1*(1+DASH!$C$9)^(1/12)</calculatedColumnFormula>
    </tableColumn>
    <tableColumn id="2" name="Накопления" dataDxfId="6">
      <calculatedColumnFormula>($C1-$B1+DASH!$C$16)*(1+DASH!$C$3)^(1/12)</calculatedColumnFormula>
    </tableColumn>
    <tableColumn id="4" name="eq_pay" dataDxfId="4">
      <calculatedColumnFormula>-PPMT(DASH!$C$6/12,ROW()-2,DASH!$C$7*12,DASH!$C$4-DASH!$C$12)</calculatedColumnFormula>
    </tableColumn>
    <tableColumn id="5" name="equity" dataDxfId="5">
      <calculatedColumnFormula>$F2*(DASH!$C$12+SUM($D$2:$D2))/DASH!$C$4</calculatedColumnFormula>
    </tableColumn>
    <tableColumn id="6" name="flat_price" dataDxfId="9">
      <calculatedColumnFormula>$F1*(1+DASH!$C$8)^(1/12)</calculatedColumnFormula>
    </tableColumn>
    <tableColumn id="7" name="eq_costs" dataDxfId="8">
      <calculatedColumnFormula>$G1*(1+DASH!$C$11)^(1/12)</calculatedColumnFormula>
    </tableColumn>
    <tableColumn id="8" name="Ипотека" dataDxfId="3">
      <calculatedColumnFormula>$E2-SUM($G$2:$G2)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16"/>
  <sheetViews>
    <sheetView showGridLines="0" tabSelected="1" workbookViewId="0">
      <selection activeCell="C21" sqref="C21"/>
    </sheetView>
  </sheetViews>
  <sheetFormatPr defaultRowHeight="15" x14ac:dyDescent="0.25"/>
  <cols>
    <col min="1" max="1" width="8.28515625" customWidth="1"/>
    <col min="2" max="2" width="30.28515625" customWidth="1"/>
    <col min="3" max="3" width="25.85546875" customWidth="1"/>
    <col min="4" max="5" width="25.5703125" customWidth="1"/>
  </cols>
  <sheetData>
    <row r="1" spans="2:6" ht="15.75" thickBot="1" x14ac:dyDescent="0.3"/>
    <row r="2" spans="2:6" ht="28.5" x14ac:dyDescent="0.45">
      <c r="B2" s="8" t="s">
        <v>20</v>
      </c>
      <c r="C2" s="18"/>
      <c r="D2" s="9" t="s">
        <v>21</v>
      </c>
      <c r="E2" s="10"/>
    </row>
    <row r="3" spans="2:6" x14ac:dyDescent="0.25">
      <c r="B3" s="19" t="s">
        <v>9</v>
      </c>
      <c r="C3" s="13">
        <v>0.1</v>
      </c>
      <c r="D3" s="24" t="s">
        <v>6</v>
      </c>
      <c r="E3" s="25" t="s">
        <v>7</v>
      </c>
    </row>
    <row r="4" spans="2:6" ht="15.75" thickBot="1" x14ac:dyDescent="0.3">
      <c r="B4" s="19" t="s">
        <v>0</v>
      </c>
      <c r="C4" s="26">
        <v>8000000</v>
      </c>
      <c r="D4" s="22">
        <f ca="1">VLOOKUP(EDATE(TODAY(),$C$7*12),Таблица1[],8,FALSE)</f>
        <v>10216067.797929045</v>
      </c>
      <c r="E4" s="23">
        <f ca="1">VLOOKUP(EDATE(TODAY(),$C$7*12),Таблица1[],3,FALSE)</f>
        <v>11557020.760019349</v>
      </c>
    </row>
    <row r="5" spans="2:6" x14ac:dyDescent="0.25">
      <c r="B5" s="19" t="s">
        <v>2</v>
      </c>
      <c r="C5" s="27">
        <v>36000</v>
      </c>
      <c r="D5" s="2"/>
      <c r="E5" s="2"/>
    </row>
    <row r="6" spans="2:6" x14ac:dyDescent="0.25">
      <c r="B6" s="19" t="s">
        <v>3</v>
      </c>
      <c r="C6" s="5">
        <v>7.0000000000000007E-2</v>
      </c>
      <c r="D6" s="2"/>
      <c r="E6" s="2"/>
    </row>
    <row r="7" spans="2:6" x14ac:dyDescent="0.25">
      <c r="B7" s="19" t="s">
        <v>4</v>
      </c>
      <c r="C7" s="28">
        <v>10</v>
      </c>
      <c r="D7" s="2"/>
      <c r="E7" s="2"/>
    </row>
    <row r="8" spans="2:6" x14ac:dyDescent="0.25">
      <c r="B8" s="19" t="s">
        <v>8</v>
      </c>
      <c r="C8" s="5">
        <v>0.03</v>
      </c>
      <c r="D8" s="2"/>
      <c r="E8" s="2"/>
      <c r="F8" s="21"/>
    </row>
    <row r="9" spans="2:6" x14ac:dyDescent="0.25">
      <c r="B9" s="19" t="s">
        <v>15</v>
      </c>
      <c r="C9" s="5">
        <v>0.01</v>
      </c>
      <c r="D9" s="11"/>
      <c r="E9" s="14"/>
    </row>
    <row r="10" spans="2:6" x14ac:dyDescent="0.25">
      <c r="B10" s="19" t="s">
        <v>17</v>
      </c>
      <c r="C10" s="27">
        <v>4000</v>
      </c>
      <c r="D10" s="2"/>
      <c r="E10" s="2"/>
    </row>
    <row r="11" spans="2:6" x14ac:dyDescent="0.25">
      <c r="B11" s="19" t="s">
        <v>18</v>
      </c>
      <c r="C11" s="5">
        <v>0.02</v>
      </c>
      <c r="D11" s="2"/>
      <c r="E11" s="2"/>
    </row>
    <row r="12" spans="2:6" ht="15.75" thickBot="1" x14ac:dyDescent="0.3">
      <c r="B12" s="20" t="s">
        <v>1</v>
      </c>
      <c r="C12" s="29">
        <f>0.2*C4</f>
        <v>1600000</v>
      </c>
      <c r="D12" s="2"/>
      <c r="E12" s="2"/>
    </row>
    <row r="13" spans="2:6" ht="28.5" x14ac:dyDescent="0.45">
      <c r="B13" s="15" t="s">
        <v>22</v>
      </c>
      <c r="C13" s="16"/>
      <c r="D13" s="2"/>
      <c r="E13" s="2"/>
    </row>
    <row r="14" spans="2:6" x14ac:dyDescent="0.25">
      <c r="B14" s="12" t="s">
        <v>24</v>
      </c>
      <c r="C14" s="6">
        <f>$C$4*(1+$C$8)^$C$7</f>
        <v>10751331.034752974</v>
      </c>
      <c r="D14" s="2"/>
      <c r="E14" s="2"/>
    </row>
    <row r="15" spans="2:6" x14ac:dyDescent="0.25">
      <c r="B15" s="12" t="s">
        <v>19</v>
      </c>
      <c r="C15" s="6">
        <f>$C$16*$C$7*12+$C$12-$C$4</f>
        <v>2517131.2039903291</v>
      </c>
      <c r="D15" s="2"/>
      <c r="E15" s="2"/>
    </row>
    <row r="16" spans="2:6" ht="15.75" thickBot="1" x14ac:dyDescent="0.3">
      <c r="B16" s="17" t="s">
        <v>5</v>
      </c>
      <c r="C16" s="7">
        <f>PMT($C$6/12,$C$7*12,-($C$4-$C$12))</f>
        <v>74309.426699919408</v>
      </c>
      <c r="D16" s="2"/>
      <c r="E16" s="2"/>
      <c r="F16" s="3"/>
    </row>
  </sheetData>
  <mergeCells count="2">
    <mergeCell ref="B2:C2"/>
    <mergeCell ref="D2:E2"/>
  </mergeCells>
  <dataValidations count="1">
    <dataValidation type="list" allowBlank="1" showInputMessage="1" showErrorMessage="1" sqref="C7">
      <formula1>"5,10,15,20,30"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954FEE6-16CC-4132-8556-BD2DAD92FBC8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368"/>
  <sheetViews>
    <sheetView workbookViewId="0">
      <selection activeCell="E2" sqref="E2"/>
    </sheetView>
  </sheetViews>
  <sheetFormatPr defaultRowHeight="15" x14ac:dyDescent="0.25"/>
  <cols>
    <col min="1" max="1" width="10.140625" bestFit="1" customWidth="1"/>
    <col min="2" max="2" width="15.7109375" style="4" customWidth="1"/>
    <col min="3" max="3" width="17.85546875" style="4" customWidth="1"/>
    <col min="4" max="4" width="16.7109375" style="4" customWidth="1"/>
    <col min="5" max="5" width="17.42578125" style="4" customWidth="1"/>
    <col min="6" max="6" width="19" style="4" customWidth="1"/>
    <col min="7" max="7" width="13.85546875" style="4" customWidth="1"/>
    <col min="8" max="8" width="20.7109375" customWidth="1"/>
  </cols>
  <sheetData>
    <row r="1" spans="1:8" x14ac:dyDescent="0.25">
      <c r="A1" t="s">
        <v>10</v>
      </c>
      <c r="B1" s="4" t="s">
        <v>11</v>
      </c>
      <c r="C1" s="4" t="s">
        <v>23</v>
      </c>
      <c r="D1" s="4" t="s">
        <v>13</v>
      </c>
      <c r="E1" s="4" t="s">
        <v>12</v>
      </c>
      <c r="F1" s="4" t="s">
        <v>14</v>
      </c>
      <c r="G1" s="4" t="s">
        <v>16</v>
      </c>
      <c r="H1" s="4" t="s">
        <v>6</v>
      </c>
    </row>
    <row r="2" spans="1:8" x14ac:dyDescent="0.25">
      <c r="A2" s="1">
        <f ca="1">TODAY()</f>
        <v>44046</v>
      </c>
      <c r="B2" s="4">
        <f>DASH!$C$5</f>
        <v>36000</v>
      </c>
      <c r="C2" s="4">
        <f>DASH!$C$12</f>
        <v>1600000</v>
      </c>
      <c r="D2" s="4">
        <v>0</v>
      </c>
      <c r="E2" s="4">
        <f>$F2*(DASH!$C$12+SUM($D$2:$D2))/DASH!$C$4</f>
        <v>1600000</v>
      </c>
      <c r="F2" s="4">
        <f>DASH!$C$4</f>
        <v>8000000</v>
      </c>
      <c r="G2" s="4">
        <f>DASH!$C$10</f>
        <v>4000</v>
      </c>
      <c r="H2" s="4">
        <f>$E2-SUM($G$2:$G2)</f>
        <v>1596000</v>
      </c>
    </row>
    <row r="3" spans="1:8" x14ac:dyDescent="0.25">
      <c r="A3" s="1">
        <f ca="1">EDATE(A2,1)</f>
        <v>44077</v>
      </c>
      <c r="B3" s="4">
        <f>$B2*(1+DASH!$C$9)^(1/12)</f>
        <v>36029.863372116459</v>
      </c>
      <c r="C3" s="4">
        <f>($C2-$B2+DASH!$C$16)*(1+DASH!$C$3)^(1/12)</f>
        <v>1651373.5361344214</v>
      </c>
      <c r="D3" s="4">
        <f>IFERROR(-PPMT(DASH!$C$6/12,ROW()-2,DASH!$C$7*12,DASH!$C$4-DASH!$C$12),DASH!$C$16)</f>
        <v>36976.093366586065</v>
      </c>
      <c r="E3" s="4">
        <f>$F3*(DASH!$C$12+SUM($D$2:$D3))/DASH!$C$4</f>
        <v>1641013.31802364</v>
      </c>
      <c r="F3" s="4">
        <f>$F2*(1+DASH!$C$8)^(1/12)</f>
        <v>8019730.1581784291</v>
      </c>
      <c r="G3" s="4">
        <f>$G2*(1+DASH!$C$11)^(1/12)</f>
        <v>4006.606325207681</v>
      </c>
      <c r="H3" s="4">
        <f>$E3-SUM($G$2:$G3)</f>
        <v>1633006.7116984322</v>
      </c>
    </row>
    <row r="4" spans="1:8" x14ac:dyDescent="0.25">
      <c r="A4" s="1">
        <f t="shared" ref="A4:A67" ca="1" si="0">EDATE(A3,1)</f>
        <v>44107</v>
      </c>
      <c r="B4" s="4">
        <f>$B3*(1+DASH!$C$9)^(1/12)</f>
        <v>36059.751517038312</v>
      </c>
      <c r="C4" s="4">
        <f>($C3-$B3+DASH!$C$16)*(1+DASH!$C$3)^(1/12)</f>
        <v>1703126.6305534686</v>
      </c>
      <c r="D4" s="4">
        <f>IFERROR(-PPMT(DASH!$C$6/12,ROW()-2,DASH!$C$7*12,DASH!$C$4-DASH!$C$12),DASH!$C$16)</f>
        <v>37191.787244557818</v>
      </c>
      <c r="E4" s="4">
        <f>$F4*(DASH!$C$12+SUM($D$2:$D4))/DASH!$C$4</f>
        <v>1682435.9629902528</v>
      </c>
      <c r="F4" s="4">
        <f>$F3*(1+DASH!$C$8)^(1/12)</f>
        <v>8039508.9762495765</v>
      </c>
      <c r="G4" s="4">
        <f>$G3*(1+DASH!$C$11)^(1/12)</f>
        <v>4013.2235612985492</v>
      </c>
      <c r="H4" s="4">
        <f>$E4-SUM($G$2:$G4)</f>
        <v>1670416.1331037465</v>
      </c>
    </row>
    <row r="5" spans="1:8" x14ac:dyDescent="0.25">
      <c r="A5" s="1">
        <f t="shared" ca="1" si="0"/>
        <v>44138</v>
      </c>
      <c r="B5" s="4">
        <f>$B4*(1+DASH!$C$9)^(1/12)</f>
        <v>36089.664455315549</v>
      </c>
      <c r="C5" s="4">
        <f>($C4-$B4+DASH!$C$16)*(1+DASH!$C$3)^(1/12)</f>
        <v>1755262.284937857</v>
      </c>
      <c r="D5" s="4">
        <f>IFERROR(-PPMT(DASH!$C$6/12,ROW()-2,DASH!$C$7*12,DASH!$C$4-DASH!$C$12),DASH!$C$16)</f>
        <v>37408.739336817736</v>
      </c>
      <c r="E5" s="4">
        <f>$F5*(DASH!$C$12+SUM($D$2:$D5))/DASH!$C$4</f>
        <v>1724271.5065912055</v>
      </c>
      <c r="F5" s="4">
        <f>$F4*(1+DASH!$C$8)^(1/12)</f>
        <v>8059336.5742218653</v>
      </c>
      <c r="G5" s="4">
        <f>$G4*(1+DASH!$C$11)^(1/12)</f>
        <v>4019.8517262928153</v>
      </c>
      <c r="H5" s="4">
        <f>$E5-SUM($G$2:$G5)</f>
        <v>1708231.8249784065</v>
      </c>
    </row>
    <row r="6" spans="1:8" x14ac:dyDescent="0.25">
      <c r="A6" s="1">
        <f t="shared" ca="1" si="0"/>
        <v>44168</v>
      </c>
      <c r="B6" s="4">
        <f>$B5*(1+DASH!$C$9)^(1/12)</f>
        <v>36119.6022075152</v>
      </c>
      <c r="C6" s="4">
        <f>($C5-$B5+DASH!$C$16)*(1+DASH!$C$3)^(1/12)</f>
        <v>1807783.5248834116</v>
      </c>
      <c r="D6" s="4">
        <f>IFERROR(-PPMT(DASH!$C$6/12,ROW()-2,DASH!$C$7*12,DASH!$C$4-DASH!$C$12),DASH!$C$16)</f>
        <v>37626.956982949167</v>
      </c>
      <c r="E6" s="4">
        <f>$F6*(DASH!$C$12+SUM($D$2:$D6))/DASH!$C$4</f>
        <v>1766523.5506285639</v>
      </c>
      <c r="F6" s="4">
        <f>$F5*(1+DASH!$C$8)^(1/12)</f>
        <v>8079213.0723996898</v>
      </c>
      <c r="G6" s="4">
        <f>$G5*(1+DASH!$C$11)^(1/12)</f>
        <v>4026.4908382404524</v>
      </c>
      <c r="H6" s="4">
        <f>$E6-SUM($G$2:$G6)</f>
        <v>1746457.3781775243</v>
      </c>
    </row>
    <row r="7" spans="1:8" x14ac:dyDescent="0.25">
      <c r="A7" s="1">
        <f t="shared" ca="1" si="0"/>
        <v>44199</v>
      </c>
      <c r="B7" s="4">
        <f>$B6*(1+DASH!$C$9)^(1/12)</f>
        <v>36149.564794221355</v>
      </c>
      <c r="C7" s="4">
        <f>($C6-$B6+DASH!$C$16)*(1+DASH!$C$3)^(1/12)</f>
        <v>1860693.4000917524</v>
      </c>
      <c r="D7" s="4">
        <f>IFERROR(-PPMT(DASH!$C$6/12,ROW()-2,DASH!$C$7*12,DASH!$C$4-DASH!$C$12),DASH!$C$16)</f>
        <v>37846.447565349707</v>
      </c>
      <c r="E7" s="4">
        <f>$F7*(DASH!$C$12+SUM($D$2:$D7))/DASH!$C$4</f>
        <v>1809195.7272664567</v>
      </c>
      <c r="F7" s="4">
        <f>$F6*(1+DASH!$C$8)^(1/12)</f>
        <v>8099138.5913841501</v>
      </c>
      <c r="G7" s="4">
        <f>$G6*(1+DASH!$C$11)^(1/12)</f>
        <v>4033.1409152212432</v>
      </c>
      <c r="H7" s="4">
        <f>$E7-SUM($G$2:$G7)</f>
        <v>1785096.4139001959</v>
      </c>
    </row>
    <row r="8" spans="1:8" x14ac:dyDescent="0.25">
      <c r="A8" s="1">
        <f t="shared" ca="1" si="0"/>
        <v>44230</v>
      </c>
      <c r="B8" s="4">
        <f>$B7*(1+DASH!$C$9)^(1/12)</f>
        <v>36179.55223603519</v>
      </c>
      <c r="C8" s="4">
        <f>($C7-$B7+DASH!$C$16)*(1+DASH!$C$3)^(1/12)</f>
        <v>1913994.9845625001</v>
      </c>
      <c r="D8" s="4">
        <f>IFERROR(-PPMT(DASH!$C$6/12,ROW()-2,DASH!$C$7*12,DASH!$C$4-DASH!$C$12),DASH!$C$16)</f>
        <v>38067.218509480917</v>
      </c>
      <c r="E8" s="4">
        <f>$F8*(DASH!$C$12+SUM($D$2:$D8))/DASH!$C$4</f>
        <v>1852291.6992845342</v>
      </c>
      <c r="F8" s="4">
        <f>$F7*(1+DASH!$C$8)^(1/12)</f>
        <v>8119113.2520737788</v>
      </c>
      <c r="G8" s="4">
        <f>$G7*(1+DASH!$C$11)^(1/12)</f>
        <v>4039.801975344832</v>
      </c>
      <c r="H8" s="4">
        <f>$E8-SUM($G$2:$G8)</f>
        <v>1824152.5839429286</v>
      </c>
    </row>
    <row r="9" spans="1:8" x14ac:dyDescent="0.25">
      <c r="A9" s="1">
        <f t="shared" ca="1" si="0"/>
        <v>44258</v>
      </c>
      <c r="B9" s="4">
        <f>$B8*(1+DASH!$C$9)^(1/12)</f>
        <v>36209.564553574957</v>
      </c>
      <c r="C9" s="4">
        <f>($C8-$B8+DASH!$C$16)*(1+DASH!$C$3)^(1/12)</f>
        <v>1967691.3767870148</v>
      </c>
      <c r="D9" s="4">
        <f>IFERROR(-PPMT(DASH!$C$6/12,ROW()-2,DASH!$C$7*12,DASH!$C$4-DASH!$C$12),DASH!$C$16)</f>
        <v>38289.277284119555</v>
      </c>
      <c r="E9" s="4">
        <f>$F9*(DASH!$C$12+SUM($D$2:$D9))/DASH!$C$4</f>
        <v>1895815.1603335354</v>
      </c>
      <c r="F9" s="4">
        <f>$F8*(1+DASH!$C$8)^(1/12)</f>
        <v>8139137.1756652789</v>
      </c>
      <c r="G9" s="4">
        <f>$G8*(1+DASH!$C$11)^(1/12)</f>
        <v>4046.474036750772</v>
      </c>
      <c r="H9" s="4">
        <f>$E9-SUM($G$2:$G9)</f>
        <v>1863629.5709551792</v>
      </c>
    </row>
    <row r="10" spans="1:8" x14ac:dyDescent="0.25">
      <c r="A10" s="1">
        <f t="shared" ca="1" si="0"/>
        <v>44289</v>
      </c>
      <c r="B10" s="4">
        <f>$B9*(1+DASH!$C$9)^(1/12)</f>
        <v>36239.601767476022</v>
      </c>
      <c r="C10" s="4">
        <f>($C9-$B9+DASH!$C$16)*(1+DASH!$C$3)^(1/12)</f>
        <v>2021785.6999436787</v>
      </c>
      <c r="D10" s="4">
        <f>IFERROR(-PPMT(DASH!$C$6/12,ROW()-2,DASH!$C$7*12,DASH!$C$4-DASH!$C$12),DASH!$C$16)</f>
        <v>38512.631401610248</v>
      </c>
      <c r="E10" s="4">
        <f>$F10*(DASH!$C$12+SUM($D$2:$D10))/DASH!$C$4</f>
        <v>1939769.8351929823</v>
      </c>
      <c r="F10" s="4">
        <f>$F9*(1+DASH!$C$8)^(1/12)</f>
        <v>8159210.483654255</v>
      </c>
      <c r="G10" s="4">
        <f>$G9*(1+DASH!$C$11)^(1/12)</f>
        <v>4053.1571176085754</v>
      </c>
      <c r="H10" s="4">
        <f>$E10-SUM($G$2:$G10)</f>
        <v>1903531.0886970174</v>
      </c>
    </row>
    <row r="11" spans="1:8" x14ac:dyDescent="0.25">
      <c r="A11" s="1">
        <f t="shared" ca="1" si="0"/>
        <v>44319</v>
      </c>
      <c r="B11" s="4">
        <f>$B10*(1+DASH!$C$9)^(1/12)</f>
        <v>36269.663898390871</v>
      </c>
      <c r="C11" s="4">
        <f>($C10-$B10+DASH!$C$16)*(1+DASH!$C$3)^(1/12)</f>
        <v>2076281.1020947376</v>
      </c>
      <c r="D11" s="4">
        <f>IFERROR(-PPMT(DASH!$C$6/12,ROW()-2,DASH!$C$7*12,DASH!$C$4-DASH!$C$12),DASH!$C$16)</f>
        <v>38737.28841811965</v>
      </c>
      <c r="E11" s="4">
        <f>$F11*(DASH!$C$12+SUM($D$2:$D11))/DASH!$C$4</f>
        <v>1984159.4800310205</v>
      </c>
      <c r="F11" s="4">
        <f>$F10*(1+DASH!$C$8)^(1/12)</f>
        <v>8179333.2978359545</v>
      </c>
      <c r="G11" s="4">
        <f>$G10*(1+DASH!$C$11)^(1/12)</f>
        <v>4059.8512361177627</v>
      </c>
      <c r="H11" s="4">
        <f>$E11-SUM($G$2:$G11)</f>
        <v>1943860.8822989378</v>
      </c>
    </row>
    <row r="12" spans="1:8" x14ac:dyDescent="0.25">
      <c r="A12" s="1">
        <f t="shared" ca="1" si="0"/>
        <v>44350</v>
      </c>
      <c r="B12" s="4">
        <f>$B11*(1+DASH!$C$9)^(1/12)</f>
        <v>36299.750966989108</v>
      </c>
      <c r="C12" s="4">
        <f>($C11-$B11+DASH!$C$16)*(1+DASH!$C$3)^(1/12)</f>
        <v>2131180.7563847103</v>
      </c>
      <c r="D12" s="4">
        <f>IFERROR(-PPMT(DASH!$C$6/12,ROW()-2,DASH!$C$7*12,DASH!$C$4-DASH!$C$12),DASH!$C$16)</f>
        <v>38963.255933892011</v>
      </c>
      <c r="E12" s="4">
        <f>$F12*(DASH!$C$12+SUM($D$2:$D12))/DASH!$C$4</f>
        <v>2028987.8826664207</v>
      </c>
      <c r="F12" s="4">
        <f>$F11*(1+DASH!$C$8)^(1/12)</f>
        <v>8199505.740306004</v>
      </c>
      <c r="G12" s="4">
        <f>$G11*(1+DASH!$C$11)^(1/12)</f>
        <v>4066.5564105079125</v>
      </c>
      <c r="H12" s="4">
        <f>$E12-SUM($G$2:$G12)</f>
        <v>1984622.72852383</v>
      </c>
    </row>
    <row r="13" spans="1:8" x14ac:dyDescent="0.25">
      <c r="A13" s="1">
        <f t="shared" ca="1" si="0"/>
        <v>44380</v>
      </c>
      <c r="B13" s="4">
        <f>$B12*(1+DASH!$C$9)^(1/12)</f>
        <v>36329.862993957497</v>
      </c>
      <c r="C13" s="4">
        <f>($C12-$B12+DASH!$C$16)*(1+DASH!$C$3)^(1/12)</f>
        <v>2186487.8612403809</v>
      </c>
      <c r="D13" s="4">
        <f>IFERROR(-PPMT(DASH!$C$6/12,ROW()-2,DASH!$C$7*12,DASH!$C$4-DASH!$C$12),DASH!$C$16)</f>
        <v>39190.541593506379</v>
      </c>
      <c r="E13" s="4">
        <f>$F13*(DASH!$C$12+SUM($D$2:$D13))/DASH!$C$4</f>
        <v>2074258.8628327632</v>
      </c>
      <c r="F13" s="4">
        <f>$F12*(1+DASH!$C$8)^(1/12)</f>
        <v>8219727.9334611511</v>
      </c>
      <c r="G13" s="4">
        <f>$G12*(1+DASH!$C$11)^(1/12)</f>
        <v>4073.272659038711</v>
      </c>
      <c r="H13" s="4">
        <f>$E13-SUM($G$2:$G13)</f>
        <v>2025820.4360311339</v>
      </c>
    </row>
    <row r="14" spans="1:8" x14ac:dyDescent="0.25">
      <c r="A14" s="1">
        <f t="shared" ca="1" si="0"/>
        <v>44411</v>
      </c>
      <c r="B14" s="4">
        <f>$B13*(1+DASH!$C$9)^(1/12)</f>
        <v>36359.999999999956</v>
      </c>
      <c r="C14" s="4">
        <f>($C13-$B13+DASH!$C$16)*(1+DASH!$C$3)^(1/12)</f>
        <v>2242205.6405723873</v>
      </c>
      <c r="D14" s="4">
        <f>IFERROR(-PPMT(DASH!$C$6/12,ROW()-2,DASH!$C$7*12,DASH!$C$4-DASH!$C$12),DASH!$C$16)</f>
        <v>39419.153086135171</v>
      </c>
      <c r="E14" s="4">
        <f>$F14*(DASH!$C$12+SUM($D$2:$D14))/DASH!$C$4</f>
        <v>2119976.27244482</v>
      </c>
      <c r="F14" s="4">
        <f>$F13*(1+DASH!$C$8)^(1/12)</f>
        <v>8240000.0000000065</v>
      </c>
      <c r="G14" s="4">
        <f>$G13*(1+DASH!$C$11)^(1/12)</f>
        <v>4080.0000000000023</v>
      </c>
      <c r="H14" s="4">
        <f>$E14-SUM($G$2:$G14)</f>
        <v>2067457.8456431907</v>
      </c>
    </row>
    <row r="15" spans="1:8" x14ac:dyDescent="0.25">
      <c r="A15" s="1">
        <f t="shared" ca="1" si="0"/>
        <v>44442</v>
      </c>
      <c r="B15" s="4">
        <f>$B14*(1+DASH!$C$9)^(1/12)</f>
        <v>36390.162005837585</v>
      </c>
      <c r="C15" s="4">
        <f>($C14-$B14+DASH!$C$16)*(1+DASH!$C$3)^(1/12)</f>
        <v>2298337.3439784129</v>
      </c>
      <c r="D15" s="4">
        <f>IFERROR(-PPMT(DASH!$C$6/12,ROW()-2,DASH!$C$7*12,DASH!$C$4-DASH!$C$12),DASH!$C$16)</f>
        <v>39649.098145804295</v>
      </c>
      <c r="E15" s="4">
        <f>$F15*(DASH!$C$12+SUM($D$2:$D15))/DASH!$C$4</f>
        <v>2166143.9958671536</v>
      </c>
      <c r="F15" s="4">
        <f>$F14*(1+DASH!$C$8)^(1/12)</f>
        <v>8260322.062923789</v>
      </c>
      <c r="G15" s="4">
        <f>$G14*(1+DASH!$C$11)^(1/12)</f>
        <v>4086.7384517118367</v>
      </c>
      <c r="H15" s="4">
        <f>$E15-SUM($G$2:$G15)</f>
        <v>2109538.8306138124</v>
      </c>
    </row>
    <row r="16" spans="1:8" x14ac:dyDescent="0.25">
      <c r="A16" s="1">
        <f t="shared" ca="1" si="0"/>
        <v>44472</v>
      </c>
      <c r="B16" s="4">
        <f>$B15*(1+DASH!$C$9)^(1/12)</f>
        <v>36420.349032208658</v>
      </c>
      <c r="C16" s="4">
        <f>($C15-$B15+DASH!$C$16)*(1+DASH!$C$3)^(1/12)</f>
        <v>2354886.2469480038</v>
      </c>
      <c r="D16" s="4">
        <f>IFERROR(-PPMT(DASH!$C$6/12,ROW()-2,DASH!$C$7*12,DASH!$C$4-DASH!$C$12),DASH!$C$16)</f>
        <v>39880.38455165481</v>
      </c>
      <c r="E16" s="4">
        <f>$F16*(DASH!$C$12+SUM($D$2:$D16))/DASH!$C$4</f>
        <v>2212765.9501849553</v>
      </c>
      <c r="F16" s="4">
        <f>$F15*(1+DASH!$C$8)^(1/12)</f>
        <v>8280694.2455370715</v>
      </c>
      <c r="G16" s="4">
        <f>$G15*(1+DASH!$C$11)^(1/12)</f>
        <v>4093.4880325245222</v>
      </c>
      <c r="H16" s="4">
        <f>$E16-SUM($G$2:$G16)</f>
        <v>2152067.2968990896</v>
      </c>
    </row>
    <row r="17" spans="1:8" x14ac:dyDescent="0.25">
      <c r="A17" s="1">
        <f t="shared" ca="1" si="0"/>
        <v>44503</v>
      </c>
      <c r="B17" s="4">
        <f>$B16*(1+DASH!$C$9)^(1/12)</f>
        <v>36450.561099868668</v>
      </c>
      <c r="C17" s="4">
        <f>($C16-$B16+DASH!$C$16)*(1+DASH!$C$3)^(1/12)</f>
        <v>2411855.6510690162</v>
      </c>
      <c r="D17" s="4">
        <f>IFERROR(-PPMT(DASH!$C$6/12,ROW()-2,DASH!$C$7*12,DASH!$C$4-DASH!$C$12),DASH!$C$16)</f>
        <v>40113.020128206132</v>
      </c>
      <c r="E17" s="4">
        <f>$F17*(DASH!$C$12+SUM($D$2:$D17))/DASH!$C$4</f>
        <v>2259846.0854771291</v>
      </c>
      <c r="F17" s="4">
        <f>$F16*(1+DASH!$C$8)^(1/12)</f>
        <v>8301116.6714485288</v>
      </c>
      <c r="G17" s="4">
        <f>$G16*(1+DASH!$C$11)^(1/12)</f>
        <v>4100.2487608186739</v>
      </c>
      <c r="H17" s="4">
        <f>$E17-SUM($G$2:$G17)</f>
        <v>2195047.1834304449</v>
      </c>
    </row>
    <row r="18" spans="1:8" x14ac:dyDescent="0.25">
      <c r="A18" s="1">
        <f t="shared" ca="1" si="0"/>
        <v>44533</v>
      </c>
      <c r="B18" s="4">
        <f>$B17*(1+DASH!$C$9)^(1/12)</f>
        <v>36480.798229590313</v>
      </c>
      <c r="C18" s="4">
        <f>($C17-$B17+DASH!$C$16)*(1+DASH!$C$3)^(1/12)</f>
        <v>2469248.8842357104</v>
      </c>
      <c r="D18" s="4">
        <f>IFERROR(-PPMT(DASH!$C$6/12,ROW()-2,DASH!$C$7*12,DASH!$C$4-DASH!$C$12),DASH!$C$16)</f>
        <v>40347.012745620668</v>
      </c>
      <c r="E18" s="4">
        <f>$F18*(DASH!$C$12+SUM($D$2:$D18))/DASH!$C$4</f>
        <v>2307388.3850916619</v>
      </c>
      <c r="F18" s="4">
        <f>$F17*(1+DASH!$C$8)^(1/12)</f>
        <v>8321589.4645716883</v>
      </c>
      <c r="G18" s="4">
        <f>$G17*(1+DASH!$C$11)^(1/12)</f>
        <v>4107.0206550052635</v>
      </c>
      <c r="H18" s="4">
        <f>$E18-SUM($G$2:$G18)</f>
        <v>2238482.4623899725</v>
      </c>
    </row>
    <row r="19" spans="1:8" x14ac:dyDescent="0.25">
      <c r="A19" s="1">
        <f t="shared" ca="1" si="0"/>
        <v>44564</v>
      </c>
      <c r="B19" s="4">
        <f>$B18*(1+DASH!$C$9)^(1/12)</f>
        <v>36511.060442163529</v>
      </c>
      <c r="C19" s="4">
        <f>($C18-$B18+DASH!$C$16)*(1+DASH!$C$3)^(1/12)</f>
        <v>2527069.3008585041</v>
      </c>
      <c r="D19" s="4">
        <f>IFERROR(-PPMT(DASH!$C$6/12,ROW()-2,DASH!$C$7*12,DASH!$C$4-DASH!$C$12),DASH!$C$16)</f>
        <v>40582.370319970119</v>
      </c>
      <c r="E19" s="4">
        <f>$F19*(DASH!$C$12+SUM($D$2:$D19))/DASH!$C$4</f>
        <v>2355396.8659232738</v>
      </c>
      <c r="F19" s="4">
        <f>$F18*(1+DASH!$C$8)^(1/12)</f>
        <v>8342112.7491256827</v>
      </c>
      <c r="G19" s="4">
        <f>$G18*(1+DASH!$C$11)^(1/12)</f>
        <v>4113.8037335256704</v>
      </c>
      <c r="H19" s="4">
        <f>$E19-SUM($G$2:$G19)</f>
        <v>2282377.1394880586</v>
      </c>
    </row>
    <row r="20" spans="1:8" x14ac:dyDescent="0.25">
      <c r="A20" s="1">
        <f t="shared" ca="1" si="0"/>
        <v>44595</v>
      </c>
      <c r="B20" s="4">
        <f>$B19*(1+DASH!$C$9)^(1/12)</f>
        <v>36541.347758395503</v>
      </c>
      <c r="C20" s="4">
        <f>($C19-$B19+DASH!$C$16)*(1+DASH!$C$3)^(1/12)</f>
        <v>2585320.2820754</v>
      </c>
      <c r="D20" s="4">
        <f>IFERROR(-PPMT(DASH!$C$6/12,ROW()-2,DASH!$C$7*12,DASH!$C$4-DASH!$C$12),DASH!$C$16)</f>
        <v>40819.100813503275</v>
      </c>
      <c r="E20" s="4">
        <f>$F20*(DASH!$C$12+SUM($D$2:$D20))/DASH!$C$4</f>
        <v>2403875.5786933829</v>
      </c>
      <c r="F20" s="4">
        <f>$F19*(1+DASH!$C$8)^(1/12)</f>
        <v>8362686.6496360004</v>
      </c>
      <c r="G20" s="4">
        <f>$G19*(1+DASH!$C$11)^(1/12)</f>
        <v>4120.598014851731</v>
      </c>
      <c r="H20" s="4">
        <f>$E20-SUM($G$2:$G20)</f>
        <v>2326735.2542433161</v>
      </c>
    </row>
    <row r="21" spans="1:8" x14ac:dyDescent="0.25">
      <c r="A21" s="1">
        <f t="shared" ca="1" si="0"/>
        <v>44623</v>
      </c>
      <c r="B21" s="4">
        <f>$B20*(1+DASH!$C$9)^(1/12)</f>
        <v>36571.660199110673</v>
      </c>
      <c r="C21" s="4">
        <f>($C20-$B20+DASH!$C$16)*(1+DASH!$C$3)^(1/12)</f>
        <v>2644005.2359650959</v>
      </c>
      <c r="D21" s="4">
        <f>IFERROR(-PPMT(DASH!$C$6/12,ROW()-2,DASH!$C$7*12,DASH!$C$4-DASH!$C$12),DASH!$C$16)</f>
        <v>41057.212234915387</v>
      </c>
      <c r="E21" s="4">
        <f>$F21*(DASH!$C$12+SUM($D$2:$D21))/DASH!$C$4</f>
        <v>2452828.6082324046</v>
      </c>
      <c r="F21" s="4">
        <f>$F20*(1+DASH!$C$8)^(1/12)</f>
        <v>8383311.2909352453</v>
      </c>
      <c r="G21" s="4">
        <f>$G20*(1+DASH!$C$11)^(1/12)</f>
        <v>4127.40351748579</v>
      </c>
      <c r="H21" s="4">
        <f>$E21-SUM($G$2:$G21)</f>
        <v>2371560.8802648517</v>
      </c>
    </row>
    <row r="22" spans="1:8" x14ac:dyDescent="0.25">
      <c r="A22" s="1">
        <f t="shared" ca="1" si="0"/>
        <v>44654</v>
      </c>
      <c r="B22" s="4">
        <f>$B21*(1+DASH!$C$9)^(1/12)</f>
        <v>36601.99778515075</v>
      </c>
      <c r="C22" s="4">
        <f>($C21-$B21+DASH!$C$16)*(1+DASH!$C$3)^(1/12)</f>
        <v>2703127.5977617977</v>
      </c>
      <c r="D22" s="4">
        <f>IFERROR(-PPMT(DASH!$C$6/12,ROW()-2,DASH!$C$7*12,DASH!$C$4-DASH!$C$12),DASH!$C$16)</f>
        <v>41296.712639619051</v>
      </c>
      <c r="E22" s="4">
        <f>$F22*(DASH!$C$12+SUM($D$2:$D22))/DASH!$C$4</f>
        <v>2502260.0737643959</v>
      </c>
      <c r="F22" s="4">
        <f>$F21*(1+DASH!$C$8)^(1/12)</f>
        <v>8403986.7981638908</v>
      </c>
      <c r="G22" s="4">
        <f>$G21*(1+DASH!$C$11)^(1/12)</f>
        <v>4134.220259960749</v>
      </c>
      <c r="H22" s="4">
        <f>$E22-SUM($G$2:$G22)</f>
        <v>2416858.1255368823</v>
      </c>
    </row>
    <row r="23" spans="1:8" x14ac:dyDescent="0.25">
      <c r="A23" s="1">
        <f t="shared" ca="1" si="0"/>
        <v>44684</v>
      </c>
      <c r="B23" s="4">
        <f>$B22*(1+DASH!$C$9)^(1/12)</f>
        <v>36632.360537374749</v>
      </c>
      <c r="C23" s="4">
        <f>($C22-$B22+DASH!$C$16)*(1+DASH!$C$3)^(1/12)</f>
        <v>2762690.830071744</v>
      </c>
      <c r="D23" s="4">
        <f>IFERROR(-PPMT(DASH!$C$6/12,ROW()-2,DASH!$C$7*12,DASH!$C$4-DASH!$C$12),DASH!$C$16)</f>
        <v>41537.610130016838</v>
      </c>
      <c r="E23" s="4">
        <f>$F23*(DASH!$C$12+SUM($D$2:$D23))/DASH!$C$4</f>
        <v>2552174.1291940687</v>
      </c>
      <c r="F23" s="4">
        <f>$F22*(1+DASH!$C$8)^(1/12)</f>
        <v>8424713.296771042</v>
      </c>
      <c r="G23" s="4">
        <f>$G22*(1+DASH!$C$11)^(1/12)</f>
        <v>4141.0482608401198</v>
      </c>
      <c r="H23" s="4">
        <f>$E23-SUM($G$2:$G23)</f>
        <v>2462631.132705715</v>
      </c>
    </row>
    <row r="24" spans="1:8" x14ac:dyDescent="0.25">
      <c r="A24" s="1">
        <f t="shared" ca="1" si="0"/>
        <v>44715</v>
      </c>
      <c r="B24" s="4">
        <f>$B23*(1+DASH!$C$9)^(1/12)</f>
        <v>36662.74847665897</v>
      </c>
      <c r="C24" s="4">
        <f>($C23-$B23+DASH!$C$16)*(1+DASH!$C$3)^(1/12)</f>
        <v>2822698.4230914549</v>
      </c>
      <c r="D24" s="4">
        <f>IFERROR(-PPMT(DASH!$C$6/12,ROW()-2,DASH!$C$7*12,DASH!$C$4-DASH!$C$12),DASH!$C$16)</f>
        <v>41779.91285577527</v>
      </c>
      <c r="E24" s="4">
        <f>$F24*(DASH!$C$12+SUM($D$2:$D24))/DASH!$C$4</f>
        <v>2602574.9633961963</v>
      </c>
      <c r="F24" s="4">
        <f>$F23*(1+DASH!$C$8)^(1/12)</f>
        <v>8445490.9125151932</v>
      </c>
      <c r="G24" s="4">
        <f>$G23*(1+DASH!$C$11)^(1/12)</f>
        <v>4147.8875387180724</v>
      </c>
      <c r="H24" s="4">
        <f>$E24-SUM($G$2:$G24)</f>
        <v>2508884.0793691245</v>
      </c>
    </row>
    <row r="25" spans="1:8" x14ac:dyDescent="0.25">
      <c r="A25" s="1">
        <f t="shared" ca="1" si="0"/>
        <v>44745</v>
      </c>
      <c r="B25" s="4">
        <f>$B24*(1+DASH!$C$9)^(1/12)</f>
        <v>36693.161623897046</v>
      </c>
      <c r="C25" s="4">
        <f>($C24-$B24+DASH!$C$16)*(1+DASH!$C$3)^(1/12)</f>
        <v>2883153.8948277263</v>
      </c>
      <c r="D25" s="4">
        <f>IFERROR(-PPMT(DASH!$C$6/12,ROW()-2,DASH!$C$7*12,DASH!$C$4-DASH!$C$12),DASH!$C$16)</f>
        <v>42023.629014100625</v>
      </c>
      <c r="E25" s="4">
        <f>$F25*(DASH!$C$12+SUM($D$2:$D25))/DASH!$C$4</f>
        <v>2653466.8005074239</v>
      </c>
      <c r="F25" s="4">
        <f>$F24*(1+DASH!$C$8)^(1/12)</f>
        <v>8466319.7714649942</v>
      </c>
      <c r="G25" s="4">
        <f>$G24*(1+DASH!$C$11)^(1/12)</f>
        <v>4154.7381122194874</v>
      </c>
      <c r="H25" s="4">
        <f>$E25-SUM($G$2:$G25)</f>
        <v>2555621.1783681326</v>
      </c>
    </row>
    <row r="26" spans="1:8" x14ac:dyDescent="0.25">
      <c r="A26" s="1">
        <f t="shared" ca="1" si="0"/>
        <v>44776</v>
      </c>
      <c r="B26" s="4">
        <f>$B25*(1+DASH!$C$9)^(1/12)</f>
        <v>36723.599999999933</v>
      </c>
      <c r="C26" s="4">
        <f>($C25-$B25+DASH!$C$16)*(1+DASH!$C$3)^(1/12)</f>
        <v>2944060.7913193731</v>
      </c>
      <c r="D26" s="4">
        <f>IFERROR(-PPMT(DASH!$C$6/12,ROW()-2,DASH!$C$7*12,DASH!$C$4-DASH!$C$12),DASH!$C$16)</f>
        <v>42268.766850016211</v>
      </c>
      <c r="E26" s="4">
        <f>$F26*(DASH!$C$12+SUM($D$2:$D26))/DASH!$C$4</f>
        <v>2704853.9002205082</v>
      </c>
      <c r="F26" s="4">
        <f>$F25*(1+DASH!$C$8)^(1/12)</f>
        <v>8487200.0000000149</v>
      </c>
      <c r="G26" s="4">
        <f>$G25*(1+DASH!$C$11)^(1/12)</f>
        <v>4161.6000000000049</v>
      </c>
      <c r="H26" s="4">
        <f>$E26-SUM($G$2:$G26)</f>
        <v>2602846.6780812172</v>
      </c>
    </row>
    <row r="27" spans="1:8" x14ac:dyDescent="0.25">
      <c r="A27" s="1">
        <f t="shared" ca="1" si="0"/>
        <v>44807</v>
      </c>
      <c r="B27" s="4">
        <f>$B26*(1+DASH!$C$9)^(1/12)</f>
        <v>36754.063625895935</v>
      </c>
      <c r="C27" s="4">
        <f>($C26-$B26+DASH!$C$16)*(1+DASH!$C$3)^(1/12)</f>
        <v>3005422.6868607444</v>
      </c>
      <c r="D27" s="4">
        <f>IFERROR(-PPMT(DASH!$C$6/12,ROW()-2,DASH!$C$7*12,DASH!$C$4-DASH!$C$12),DASH!$C$16)</f>
        <v>42515.334656641295</v>
      </c>
      <c r="E27" s="4">
        <f>$F27*(DASH!$C$12+SUM($D$2:$D27))/DASH!$C$4</f>
        <v>2756740.5580810132</v>
      </c>
      <c r="F27" s="4">
        <f>$F26*(1+DASH!$C$8)^(1/12)</f>
        <v>8508131.7248115111</v>
      </c>
      <c r="G27" s="4">
        <f>$G26*(1+DASH!$C$11)^(1/12)</f>
        <v>4168.4732207460765</v>
      </c>
      <c r="H27" s="4">
        <f>$E27-SUM($G$2:$G27)</f>
        <v>2650564.8627209757</v>
      </c>
    </row>
    <row r="28" spans="1:8" x14ac:dyDescent="0.25">
      <c r="A28" s="1">
        <f t="shared" ca="1" si="0"/>
        <v>44837</v>
      </c>
      <c r="B28" s="4">
        <f>$B27*(1+DASH!$C$9)^(1/12)</f>
        <v>36784.552522530721</v>
      </c>
      <c r="C28" s="4">
        <f>($C27-$B27+DASH!$C$16)*(1+DASH!$C$3)^(1/12)</f>
        <v>3067243.1842270195</v>
      </c>
      <c r="D28" s="4">
        <f>IFERROR(-PPMT(DASH!$C$6/12,ROW()-2,DASH!$C$7*12,DASH!$C$4-DASH!$C$12),DASH!$C$16)</f>
        <v>42763.340775471712</v>
      </c>
      <c r="E28" s="4">
        <f>$F28*(DASH!$C$12+SUM($D$2:$D28))/DASH!$C$4</f>
        <v>2809131.1057864637</v>
      </c>
      <c r="F28" s="4">
        <f>$F27*(1+DASH!$C$8)^(1/12)</f>
        <v>8529115.0729031917</v>
      </c>
      <c r="G28" s="4">
        <f>$G27*(1+DASH!$C$11)^(1/12)</f>
        <v>4175.357793175016</v>
      </c>
      <c r="H28" s="4">
        <f>$E28-SUM($G$2:$G28)</f>
        <v>2698780.0526332515</v>
      </c>
    </row>
    <row r="29" spans="1:8" x14ac:dyDescent="0.25">
      <c r="A29" s="1">
        <f t="shared" ca="1" si="0"/>
        <v>44868</v>
      </c>
      <c r="B29" s="4">
        <f>$B28*(1+DASH!$C$9)^(1/12)</f>
        <v>36815.06671086733</v>
      </c>
      <c r="C29" s="4">
        <f>($C28-$B28+DASH!$C$16)*(1+DASH!$C$3)^(1/12)</f>
        <v>3129525.9149012999</v>
      </c>
      <c r="D29" s="4">
        <f>IFERROR(-PPMT(DASH!$C$6/12,ROW()-2,DASH!$C$7*12,DASH!$C$4-DASH!$C$12),DASH!$C$16)</f>
        <v>43012.79359666197</v>
      </c>
      <c r="E29" s="4">
        <f>$F29*(DASH!$C$12+SUM($D$2:$D29))/DASH!$C$4</f>
        <v>2862029.9114879966</v>
      </c>
      <c r="F29" s="4">
        <f>$F28*(1+DASH!$C$8)^(1/12)</f>
        <v>8550150.1715919934</v>
      </c>
      <c r="G29" s="4">
        <f>$G28*(1+DASH!$C$11)^(1/12)</f>
        <v>4182.2537360350507</v>
      </c>
      <c r="H29" s="4">
        <f>$E29-SUM($G$2:$G29)</f>
        <v>2747496.6045987494</v>
      </c>
    </row>
    <row r="30" spans="1:8" x14ac:dyDescent="0.25">
      <c r="A30" s="1">
        <f t="shared" ca="1" si="0"/>
        <v>44898</v>
      </c>
      <c r="B30" s="4">
        <f>$B29*(1+DASH!$C$9)^(1/12)</f>
        <v>36845.606211886188</v>
      </c>
      <c r="C30" s="4">
        <f>($C29-$B29+DASH!$C$16)*(1+DASH!$C$3)^(1/12)</f>
        <v>3192274.5393035132</v>
      </c>
      <c r="D30" s="4">
        <f>IFERROR(-PPMT(DASH!$C$6/12,ROW()-2,DASH!$C$7*12,DASH!$C$4-DASH!$C$12),DASH!$C$16)</f>
        <v>43263.701559309156</v>
      </c>
      <c r="E30" s="4">
        <f>$F30*(DASH!$C$12+SUM($D$2:$D30))/DASH!$C$4</f>
        <v>2915441.3800945231</v>
      </c>
      <c r="F30" s="4">
        <f>$F29*(1+DASH!$C$8)^(1/12)</f>
        <v>8571237.1485088486</v>
      </c>
      <c r="G30" s="4">
        <f>$G29*(1+DASH!$C$11)^(1/12)</f>
        <v>4189.1610681053726</v>
      </c>
      <c r="H30" s="4">
        <f>$E30-SUM($G$2:$G30)</f>
        <v>2796718.9121371703</v>
      </c>
    </row>
    <row r="31" spans="1:8" x14ac:dyDescent="0.25">
      <c r="A31" s="1">
        <f t="shared" ca="1" si="0"/>
        <v>44929</v>
      </c>
      <c r="B31" s="4">
        <f>$B30*(1+DASH!$C$9)^(1/12)</f>
        <v>36876.171046585136</v>
      </c>
      <c r="C31" s="4">
        <f>($C30-$B30+DASH!$C$16)*(1+DASH!$C$3)^(1/12)</f>
        <v>3255492.7470211419</v>
      </c>
      <c r="D31" s="4">
        <f>IFERROR(-PPMT(DASH!$C$6/12,ROW()-2,DASH!$C$7*12,DASH!$C$4-DASH!$C$12),DASH!$C$16)</f>
        <v>43516.073151738463</v>
      </c>
      <c r="E31" s="4">
        <f>$F31*(DASH!$C$12+SUM($D$2:$D31))/DASH!$C$4</f>
        <v>2969369.9535794146</v>
      </c>
      <c r="F31" s="4">
        <f>$F30*(1+DASH!$C$8)^(1/12)</f>
        <v>8592376.1315994617</v>
      </c>
      <c r="G31" s="4">
        <f>$G30*(1+DASH!$C$11)^(1/12)</f>
        <v>4196.0798081961875</v>
      </c>
      <c r="H31" s="4">
        <f>$E31-SUM($G$2:$G31)</f>
        <v>2846451.4058138658</v>
      </c>
    </row>
    <row r="32" spans="1:8" x14ac:dyDescent="0.25">
      <c r="A32" s="1">
        <f t="shared" ca="1" si="0"/>
        <v>44960</v>
      </c>
      <c r="B32" s="4">
        <f>$B31*(1+DASH!$C$9)^(1/12)</f>
        <v>36906.761235979429</v>
      </c>
      <c r="C32" s="4">
        <f>($C31-$B31+DASH!$C$16)*(1+DASH!$C$3)^(1/12)</f>
        <v>3319184.2570417915</v>
      </c>
      <c r="D32" s="4">
        <f>IFERROR(-PPMT(DASH!$C$6/12,ROW()-2,DASH!$C$7*12,DASH!$C$4-DASH!$C$12),DASH!$C$16)</f>
        <v>43769.916911790271</v>
      </c>
      <c r="E32" s="4">
        <f>$F32*(DASH!$C$12+SUM($D$2:$D32))/DASH!$C$4</f>
        <v>3023820.1112897554</v>
      </c>
      <c r="F32" s="4">
        <f>$F31*(1+DASH!$C$8)^(1/12)</f>
        <v>8613567.2491250895</v>
      </c>
      <c r="G32" s="4">
        <f>$G31*(1+DASH!$C$11)^(1/12)</f>
        <v>4203.0099751487696</v>
      </c>
      <c r="H32" s="4">
        <f>$E32-SUM($G$2:$G32)</f>
        <v>2896698.5535490578</v>
      </c>
    </row>
    <row r="33" spans="1:8" x14ac:dyDescent="0.25">
      <c r="A33" s="1">
        <f t="shared" ca="1" si="0"/>
        <v>44988</v>
      </c>
      <c r="B33" s="4">
        <f>$B32*(1+DASH!$C$9)^(1/12)</f>
        <v>36937.376801101746</v>
      </c>
      <c r="C33" s="4">
        <f>($C32-$B32+DASH!$C$16)*(1+DASH!$C$3)^(1/12)</f>
        <v>3383352.8179876143</v>
      </c>
      <c r="D33" s="4">
        <f>IFERROR(-PPMT(DASH!$C$6/12,ROW()-2,DASH!$C$7*12,DASH!$C$4-DASH!$C$12),DASH!$C$16)</f>
        <v>44025.241427109046</v>
      </c>
      <c r="E33" s="4">
        <f>$F33*(DASH!$C$12+SUM($D$2:$D33))/DASH!$C$4</f>
        <v>3078796.3702581492</v>
      </c>
      <c r="F33" s="4">
        <f>$F32*(1+DASH!$C$8)^(1/12)</f>
        <v>8634810.6296633109</v>
      </c>
      <c r="G33" s="4">
        <f>$G32*(1+DASH!$C$11)^(1/12)</f>
        <v>4209.9515878355096</v>
      </c>
      <c r="H33" s="4">
        <f>$E33-SUM($G$2:$G33)</f>
        <v>2947464.8609296158</v>
      </c>
    </row>
    <row r="34" spans="1:8" x14ac:dyDescent="0.25">
      <c r="A34" s="1">
        <f t="shared" ca="1" si="0"/>
        <v>45019</v>
      </c>
      <c r="B34" s="4">
        <f>$B33*(1+DASH!$C$9)^(1/12)</f>
        <v>36968.017763002223</v>
      </c>
      <c r="C34" s="4">
        <f>($C33-$B33+DASH!$C$16)*(1+DASH!$C$3)^(1/12)</f>
        <v>3448002.2083516018</v>
      </c>
      <c r="D34" s="4">
        <f>IFERROR(-PPMT(DASH!$C$6/12,ROW()-2,DASH!$C$7*12,DASH!$C$4-DASH!$C$12),DASH!$C$16)</f>
        <v>44282.055335433848</v>
      </c>
      <c r="E34" s="4">
        <f>$F34*(DASH!$C$12+SUM($D$2:$D34))/DASH!$C$4</f>
        <v>3134303.285517144</v>
      </c>
      <c r="F34" s="4">
        <f>$F33*(1+DASH!$C$8)^(1/12)</f>
        <v>8656106.4021088164</v>
      </c>
      <c r="G34" s="4">
        <f>$G33*(1+DASH!$C$11)^(1/12)</f>
        <v>4216.9046651599683</v>
      </c>
      <c r="H34" s="4">
        <f>$E34-SUM($G$2:$G34)</f>
        <v>2998754.8715234511</v>
      </c>
    </row>
    <row r="35" spans="1:8" x14ac:dyDescent="0.25">
      <c r="A35" s="1">
        <f t="shared" ca="1" si="0"/>
        <v>45049</v>
      </c>
      <c r="B35" s="4">
        <f>$B34*(1+DASH!$C$9)^(1/12)</f>
        <v>36998.684142748461</v>
      </c>
      <c r="C35" s="4">
        <f>($C34-$B34+DASH!$C$16)*(1+DASH!$C$3)^(1/12)</f>
        <v>3513136.2367357612</v>
      </c>
      <c r="D35" s="4">
        <f>IFERROR(-PPMT(DASH!$C$6/12,ROW()-2,DASH!$C$7*12,DASH!$C$4-DASH!$C$12),DASH!$C$16)</f>
        <v>44540.367324890547</v>
      </c>
      <c r="E35" s="4">
        <f>$F35*(DASH!$C$12+SUM($D$2:$D35))/DASH!$C$4</f>
        <v>3190345.4504162502</v>
      </c>
      <c r="F35" s="4">
        <f>$F34*(1+DASH!$C$8)^(1/12)</f>
        <v>8677454.695674181</v>
      </c>
      <c r="G35" s="4">
        <f>$G34*(1+DASH!$C$11)^(1/12)</f>
        <v>4223.8692260569269</v>
      </c>
      <c r="H35" s="4">
        <f>$E35-SUM($G$2:$G35)</f>
        <v>3050573.1671965001</v>
      </c>
    </row>
    <row r="36" spans="1:8" x14ac:dyDescent="0.25">
      <c r="A36" s="1">
        <f t="shared" ca="1" si="0"/>
        <v>45080</v>
      </c>
      <c r="B36" s="4">
        <f>$B35*(1+DASH!$C$9)^(1/12)</f>
        <v>37029.375961425525</v>
      </c>
      <c r="C36" s="4">
        <f>($C35-$B35+DASH!$C$16)*(1+DASH!$C$3)^(1/12)</f>
        <v>3578758.7420911915</v>
      </c>
      <c r="D36" s="4">
        <f>IFERROR(-PPMT(DASH!$C$6/12,ROW()-2,DASH!$C$7*12,DASH!$C$4-DASH!$C$12),DASH!$C$16)</f>
        <v>44800.186134285737</v>
      </c>
      <c r="E36" s="4">
        <f>$F36*(DASH!$C$12+SUM($D$2:$D36))/DASH!$C$4</f>
        <v>3246927.4969416163</v>
      </c>
      <c r="F36" s="4">
        <f>$F35*(1+DASH!$C$8)^(1/12)</f>
        <v>8698855.6398906577</v>
      </c>
      <c r="G36" s="4">
        <f>$G35*(1+DASH!$C$11)^(1/12)</f>
        <v>4230.8452894924385</v>
      </c>
      <c r="H36" s="4">
        <f>$E36-SUM($G$2:$G36)</f>
        <v>3102924.3684323737</v>
      </c>
    </row>
    <row r="37" spans="1:8" x14ac:dyDescent="0.25">
      <c r="A37" s="1">
        <f t="shared" ca="1" si="0"/>
        <v>45110</v>
      </c>
      <c r="B37" s="4">
        <f>$B36*(1+DASH!$C$9)^(1/12)</f>
        <v>37060.093240135982</v>
      </c>
      <c r="C37" s="4">
        <f>($C36-$B36+DASH!$C$16)*(1+DASH!$C$3)^(1/12)</f>
        <v>3644873.5939600728</v>
      </c>
      <c r="D37" s="4">
        <f>IFERROR(-PPMT(DASH!$C$6/12,ROW()-2,DASH!$C$7*12,DASH!$C$4-DASH!$C$12),DASH!$C$16)</f>
        <v>45061.520553402406</v>
      </c>
      <c r="E37" s="4">
        <f>$F37*(DASH!$C$12+SUM($D$2:$D37))/DASH!$C$4</f>
        <v>3304054.0960383536</v>
      </c>
      <c r="F37" s="4">
        <f>$F36*(1+DASH!$C$8)^(1/12)</f>
        <v>8720309.3646089528</v>
      </c>
      <c r="G37" s="4">
        <f>$G36*(1+DASH!$C$11)^(1/12)</f>
        <v>4237.8328744638811</v>
      </c>
      <c r="H37" s="4">
        <f>$E37-SUM($G$2:$G37)</f>
        <v>3155813.1346546472</v>
      </c>
    </row>
    <row r="38" spans="1:8" x14ac:dyDescent="0.25">
      <c r="A38" s="1">
        <f t="shared" ca="1" si="0"/>
        <v>45141</v>
      </c>
      <c r="B38" s="4">
        <f>$B37*(1+DASH!$C$9)^(1/12)</f>
        <v>37090.835999999901</v>
      </c>
      <c r="C38" s="4">
        <f>($C37-$B37+DASH!$C$16)*(1+DASH!$C$3)^(1/12)</f>
        <v>3711484.692719589</v>
      </c>
      <c r="D38" s="4">
        <f>IFERROR(-PPMT(DASH!$C$6/12,ROW()-2,DASH!$C$7*12,DASH!$C$4-DASH!$C$12),DASH!$C$16)</f>
        <v>45324.37942329725</v>
      </c>
      <c r="E38" s="4">
        <f>$F38*(DASH!$C$12+SUM($D$2:$D38))/DASH!$C$4</f>
        <v>3361729.9579355507</v>
      </c>
      <c r="F38" s="4">
        <f>$F37*(1+DASH!$C$8)^(1/12)</f>
        <v>8741816.0000000242</v>
      </c>
      <c r="G38" s="4">
        <f>$G37*(1+DASH!$C$11)^(1/12)</f>
        <v>4244.8320000000085</v>
      </c>
      <c r="H38" s="4">
        <f>$E38-SUM($G$2:$G38)</f>
        <v>3209244.1645518444</v>
      </c>
    </row>
    <row r="39" spans="1:8" x14ac:dyDescent="0.25">
      <c r="A39" s="1">
        <f t="shared" ca="1" si="0"/>
        <v>45172</v>
      </c>
      <c r="B39" s="4">
        <f>$B38*(1+DASH!$C$9)^(1/12)</f>
        <v>37121.604262154862</v>
      </c>
      <c r="C39" s="4">
        <f>($C38-$B38+DASH!$C$16)*(1+DASH!$C$3)^(1/12)</f>
        <v>3778595.9698277884</v>
      </c>
      <c r="D39" s="4">
        <f>IFERROR(-PPMT(DASH!$C$6/12,ROW()-2,DASH!$C$7*12,DASH!$C$4-DASH!$C$12),DASH!$C$16)</f>
        <v>45588.771636599828</v>
      </c>
      <c r="E39" s="4">
        <f>$F39*(DASH!$C$12+SUM($D$2:$D39))/DASH!$C$4</f>
        <v>3419959.8324739849</v>
      </c>
      <c r="F39" s="4">
        <f>$F38*(1+DASH!$C$8)^(1/12)</f>
        <v>8763375.6765558645</v>
      </c>
      <c r="G39" s="4">
        <f>$G38*(1+DASH!$C$11)^(1/12)</f>
        <v>4251.8426851610011</v>
      </c>
      <c r="H39" s="4">
        <f>$E39-SUM($G$2:$G39)</f>
        <v>3263222.1964051174</v>
      </c>
    </row>
    <row r="40" spans="1:8" x14ac:dyDescent="0.25">
      <c r="A40" s="1">
        <f t="shared" ca="1" si="0"/>
        <v>45202</v>
      </c>
      <c r="B40" s="4">
        <f>$B39*(1+DASH!$C$9)^(1/12)</f>
        <v>37152.398047755996</v>
      </c>
      <c r="C40" s="4">
        <f>($C39-$B39+DASH!$C$16)*(1+DASH!$C$3)^(1/12)</f>
        <v>3846211.3880714136</v>
      </c>
      <c r="D40" s="4">
        <f>IFERROR(-PPMT(DASH!$C$6/12,ROW()-2,DASH!$C$7*12,DASH!$C$4-DASH!$C$12),DASH!$C$16)</f>
        <v>45854.706137813322</v>
      </c>
      <c r="E40" s="4">
        <f>$F40*(DASH!$C$12+SUM($D$2:$D40))/DASH!$C$4</f>
        <v>3478748.5094365678</v>
      </c>
      <c r="F40" s="4">
        <f>$F39*(1+DASH!$C$8)^(1/12)</f>
        <v>8784988.5250902958</v>
      </c>
      <c r="G40" s="4">
        <f>$G39*(1+DASH!$C$11)^(1/12)</f>
        <v>4258.8649490385196</v>
      </c>
      <c r="H40" s="4">
        <f>$E40-SUM($G$2:$G40)</f>
        <v>3317752.008418662</v>
      </c>
    </row>
    <row r="41" spans="1:8" x14ac:dyDescent="0.25">
      <c r="A41" s="1">
        <f t="shared" ca="1" si="0"/>
        <v>45233</v>
      </c>
      <c r="B41" s="4">
        <f>$B40*(1+DASH!$C$9)^(1/12)</f>
        <v>37183.217377975969</v>
      </c>
      <c r="C41" s="4">
        <f>($C40-$B40+DASH!$C$16)*(1+DASH!$C$3)^(1/12)</f>
        <v>3914334.9418157008</v>
      </c>
      <c r="D41" s="4">
        <f>IFERROR(-PPMT(DASH!$C$6/12,ROW()-2,DASH!$C$7*12,DASH!$C$4-DASH!$C$12),DASH!$C$16)</f>
        <v>46122.191923617233</v>
      </c>
      <c r="E41" s="4">
        <f>$F41*(DASH!$C$12+SUM($D$2:$D41))/DASH!$C$4</f>
        <v>3538100.8188815396</v>
      </c>
      <c r="F41" s="4">
        <f>$F40*(1+DASH!$C$8)^(1/12)</f>
        <v>8806654.6767397616</v>
      </c>
      <c r="G41" s="4">
        <f>$G40*(1+DASH!$C$11)^(1/12)</f>
        <v>4265.8988107557552</v>
      </c>
      <c r="H41" s="4">
        <f>$E41-SUM($G$2:$G41)</f>
        <v>3372838.4190528779</v>
      </c>
    </row>
    <row r="42" spans="1:8" x14ac:dyDescent="0.25">
      <c r="A42" s="1">
        <f t="shared" ca="1" si="0"/>
        <v>45263</v>
      </c>
      <c r="B42" s="4">
        <f>$B41*(1+DASH!$C$9)^(1/12)</f>
        <v>37214.062274005017</v>
      </c>
      <c r="C42" s="4">
        <f>($C41-$B41+DASH!$C$16)*(1+DASH!$C$3)^(1/12)</f>
        <v>3982970.6572561739</v>
      </c>
      <c r="D42" s="4">
        <f>IFERROR(-PPMT(DASH!$C$6/12,ROW()-2,DASH!$C$7*12,DASH!$C$4-DASH!$C$12),DASH!$C$16)</f>
        <v>46391.238043171667</v>
      </c>
      <c r="E42" s="4">
        <f>$F42*(DASH!$C$12+SUM($D$2:$D42))/DASH!$C$4</f>
        <v>3598021.6314784326</v>
      </c>
      <c r="F42" s="4">
        <f>$F41*(1+DASH!$C$8)^(1/12)</f>
        <v>8828374.262964122</v>
      </c>
      <c r="G42" s="4">
        <f>$G41*(1+DASH!$C$11)^(1/12)</f>
        <v>4272.944289467483</v>
      </c>
      <c r="H42" s="4">
        <f>$E42-SUM($G$2:$G42)</f>
        <v>3428486.2873603036</v>
      </c>
    </row>
    <row r="43" spans="1:8" x14ac:dyDescent="0.25">
      <c r="A43" s="1">
        <f t="shared" ca="1" si="0"/>
        <v>45294</v>
      </c>
      <c r="B43" s="4">
        <f>$B42*(1+DASH!$C$9)^(1/12)</f>
        <v>37244.932757050956</v>
      </c>
      <c r="C43" s="4">
        <f>($C42-$B42+DASH!$C$16)*(1+DASH!$C$3)^(1/12)</f>
        <v>4052122.5926724463</v>
      </c>
      <c r="D43" s="4">
        <f>IFERROR(-PPMT(DASH!$C$6/12,ROW()-2,DASH!$C$7*12,DASH!$C$4-DASH!$C$12),DASH!$C$16)</f>
        <v>46661.853598423499</v>
      </c>
      <c r="E43" s="4">
        <f>$F43*(DASH!$C$12+SUM($D$2:$D43))/DASH!$C$4</f>
        <v>3658515.8588468358</v>
      </c>
      <c r="F43" s="4">
        <f>$F42*(1+DASH!$C$8)^(1/12)</f>
        <v>8850147.4155474547</v>
      </c>
      <c r="G43" s="4">
        <f>$G42*(1+DASH!$C$11)^(1/12)</f>
        <v>4280.0014043601141</v>
      </c>
      <c r="H43" s="4">
        <f>$E43-SUM($G$2:$G43)</f>
        <v>3484700.5133243464</v>
      </c>
    </row>
    <row r="44" spans="1:8" x14ac:dyDescent="0.25">
      <c r="A44" s="1">
        <f t="shared" ca="1" si="0"/>
        <v>45325</v>
      </c>
      <c r="B44" s="4">
        <f>$B43*(1+DASH!$C$9)^(1/12)</f>
        <v>37275.828848339188</v>
      </c>
      <c r="C44" s="4">
        <f>($C43-$B43+DASH!$C$16)*(1+DASH!$C$3)^(1/12)</f>
        <v>4121794.8386840457</v>
      </c>
      <c r="D44" s="4">
        <f>IFERROR(-PPMT(DASH!$C$6/12,ROW()-2,DASH!$C$7*12,DASH!$C$4-DASH!$C$12),DASH!$C$16)</f>
        <v>46934.047744414303</v>
      </c>
      <c r="E44" s="4">
        <f>$F44*(DASH!$C$12+SUM($D$2:$D44))/DASH!$C$4</f>
        <v>3719588.4538979731</v>
      </c>
      <c r="F44" s="4">
        <f>$F43*(1+DASH!$C$8)^(1/12)</f>
        <v>8871974.2665988505</v>
      </c>
      <c r="G44" s="4">
        <f>$G43*(1+DASH!$C$11)^(1/12)</f>
        <v>4287.0701746517479</v>
      </c>
      <c r="H44" s="4">
        <f>$E44-SUM($G$2:$G44)</f>
        <v>3541486.038200832</v>
      </c>
    </row>
    <row r="45" spans="1:8" x14ac:dyDescent="0.25">
      <c r="A45" s="1">
        <f t="shared" ca="1" si="0"/>
        <v>45354</v>
      </c>
      <c r="B45" s="4">
        <f>$B44*(1+DASH!$C$9)^(1/12)</f>
        <v>37306.75056911273</v>
      </c>
      <c r="C45" s="4">
        <f>($C44-$B44+DASH!$C$16)*(1+DASH!$C$3)^(1/12)</f>
        <v>4191991.5185082797</v>
      </c>
      <c r="D45" s="4">
        <f>IFERROR(-PPMT(DASH!$C$6/12,ROW()-2,DASH!$C$7*12,DASH!$C$4-DASH!$C$12),DASH!$C$16)</f>
        <v>47207.829689590057</v>
      </c>
      <c r="E45" s="4">
        <f>$F45*(DASH!$C$12+SUM($D$2:$D45))/DASH!$C$4</f>
        <v>3781244.4111791342</v>
      </c>
      <c r="F45" s="4">
        <f>$F44*(1+DASH!$C$8)^(1/12)</f>
        <v>8893854.9485532194</v>
      </c>
      <c r="G45" s="4">
        <f>$G44*(1+DASH!$C$11)^(1/12)</f>
        <v>4294.1506195922229</v>
      </c>
      <c r="H45" s="4">
        <f>$E45-SUM($G$2:$G45)</f>
        <v>3598847.844862401</v>
      </c>
    </row>
    <row r="46" spans="1:8" x14ac:dyDescent="0.25">
      <c r="A46" s="1">
        <f t="shared" ca="1" si="0"/>
        <v>45385</v>
      </c>
      <c r="B46" s="4">
        <f>$B45*(1+DASH!$C$9)^(1/12)</f>
        <v>37337.697940632213</v>
      </c>
      <c r="C46" s="4">
        <f>($C45-$B45+DASH!$C$16)*(1+DASH!$C$3)^(1/12)</f>
        <v>4262716.7882201578</v>
      </c>
      <c r="D46" s="4">
        <f>IFERROR(-PPMT(DASH!$C$6/12,ROW()-2,DASH!$C$7*12,DASH!$C$4-DASH!$C$12),DASH!$C$16)</f>
        <v>47483.20869611267</v>
      </c>
      <c r="E46" s="4">
        <f>$F46*(DASH!$C$12+SUM($D$2:$D46))/DASH!$C$4</f>
        <v>3843488.7672209563</v>
      </c>
      <c r="F46" s="4">
        <f>$F45*(1+DASH!$C$8)^(1/12)</f>
        <v>8915789.5941720903</v>
      </c>
      <c r="G46" s="4">
        <f>$G45*(1+DASH!$C$11)^(1/12)</f>
        <v>4301.2427584631705</v>
      </c>
      <c r="H46" s="4">
        <f>$E46-SUM($G$2:$G46)</f>
        <v>3656790.95814576</v>
      </c>
    </row>
    <row r="47" spans="1:8" x14ac:dyDescent="0.25">
      <c r="A47" s="1">
        <f t="shared" ca="1" si="0"/>
        <v>45415</v>
      </c>
      <c r="B47" s="4">
        <f>$B46*(1+DASH!$C$9)^(1/12)</f>
        <v>37368.670984175915</v>
      </c>
      <c r="C47" s="4">
        <f>($C46-$B46+DASH!$C$16)*(1+DASH!$C$3)^(1/12)</f>
        <v>4333974.8370143846</v>
      </c>
      <c r="D47" s="4">
        <f>IFERROR(-PPMT(DASH!$C$6/12,ROW()-2,DASH!$C$7*12,DASH!$C$4-DASH!$C$12),DASH!$C$16)</f>
        <v>47760.194080173322</v>
      </c>
      <c r="E47" s="4">
        <f>$F47*(DASH!$C$12+SUM($D$2:$D47))/DASH!$C$4</f>
        <v>3906326.6008876078</v>
      </c>
      <c r="F47" s="4">
        <f>$F46*(1+DASH!$C$8)^(1/12)</f>
        <v>8937778.3365444168</v>
      </c>
      <c r="G47" s="4">
        <f>$G46*(1+DASH!$C$11)^(1/12)</f>
        <v>4308.3466105780681</v>
      </c>
      <c r="H47" s="4">
        <f>$E47-SUM($G$2:$G47)</f>
        <v>3715320.4452018333</v>
      </c>
    </row>
    <row r="48" spans="1:8" x14ac:dyDescent="0.25">
      <c r="A48" s="1">
        <f t="shared" ca="1" si="0"/>
        <v>45446</v>
      </c>
      <c r="B48" s="4">
        <f>$B47*(1+DASH!$C$9)^(1/12)</f>
        <v>37399.669721039747</v>
      </c>
      <c r="C48" s="4">
        <f>($C47-$B47+DASH!$C$16)*(1+DASH!$C$3)^(1/12)</f>
        <v>4405769.8874694435</v>
      </c>
      <c r="D48" s="4">
        <f>IFERROR(-PPMT(DASH!$C$6/12,ROW()-2,DASH!$C$7*12,DASH!$C$4-DASH!$C$12),DASH!$C$16)</f>
        <v>48038.795212307661</v>
      </c>
      <c r="E48" s="4">
        <f>$F48*(DASH!$C$12+SUM($D$2:$D48))/DASH!$C$4</f>
        <v>3969763.0337298876</v>
      </c>
      <c r="F48" s="4">
        <f>$F47*(1+DASH!$C$8)^(1/12)</f>
        <v>8959821.3090873864</v>
      </c>
      <c r="G48" s="4">
        <f>$G47*(1+DASH!$C$11)^(1/12)</f>
        <v>4315.4621952822899</v>
      </c>
      <c r="H48" s="4">
        <f>$E48-SUM($G$2:$G48)</f>
        <v>3774441.4158488307</v>
      </c>
    </row>
    <row r="49" spans="1:8" x14ac:dyDescent="0.25">
      <c r="A49" s="1">
        <f t="shared" ca="1" si="0"/>
        <v>45476</v>
      </c>
      <c r="B49" s="4">
        <f>$B48*(1+DASH!$C$9)^(1/12)</f>
        <v>37430.694172537311</v>
      </c>
      <c r="C49" s="4">
        <f>($C48-$B48+DASH!$C$16)*(1+DASH!$C$3)^(1/12)</f>
        <v>4478106.1958137862</v>
      </c>
      <c r="D49" s="4">
        <f>IFERROR(-PPMT(DASH!$C$6/12,ROW()-2,DASH!$C$7*12,DASH!$C$4-DASH!$C$12),DASH!$C$16)</f>
        <v>48319.02151771279</v>
      </c>
      <c r="E49" s="4">
        <f>$F49*(DASH!$C$12+SUM($D$2:$D49))/DASH!$C$4</f>
        <v>4033803.2303412519</v>
      </c>
      <c r="F49" s="4">
        <f>$F48*(1+DASH!$C$8)^(1/12)</f>
        <v>8981918.6455472317</v>
      </c>
      <c r="G49" s="4">
        <f>$G48*(1+DASH!$C$11)^(1/12)</f>
        <v>4322.5895319531619</v>
      </c>
      <c r="H49" s="4">
        <f>$E49-SUM($G$2:$G49)</f>
        <v>3834159.0229282421</v>
      </c>
    </row>
    <row r="50" spans="1:8" x14ac:dyDescent="0.25">
      <c r="A50" s="1">
        <f t="shared" ca="1" si="0"/>
        <v>45507</v>
      </c>
      <c r="B50" s="4">
        <f>$B49*(1+DASH!$C$9)^(1/12)</f>
        <v>37461.744359999866</v>
      </c>
      <c r="C50" s="4">
        <f>($C49-$B49+DASH!$C$16)*(1+DASH!$C$3)^(1/12)</f>
        <v>4550988.0521941455</v>
      </c>
      <c r="D50" s="4">
        <f>IFERROR(-PPMT(DASH!$C$6/12,ROW()-2,DASH!$C$7*12,DASH!$C$4-DASH!$C$12),DASH!$C$16)</f>
        <v>48600.882476566119</v>
      </c>
      <c r="E50" s="4">
        <f>$F50*(DASH!$C$12+SUM($D$2:$D50))/DASH!$C$4</f>
        <v>4098452.3987168139</v>
      </c>
      <c r="F50" s="4">
        <f>$F49*(1+DASH!$C$8)^(1/12)</f>
        <v>9004070.4800000358</v>
      </c>
      <c r="G50" s="4">
        <f>$G49*(1+DASH!$C$11)^(1/12)</f>
        <v>4329.7286400000121</v>
      </c>
      <c r="H50" s="4">
        <f>$E50-SUM($G$2:$G50)</f>
        <v>3894478.4626638042</v>
      </c>
    </row>
    <row r="51" spans="1:8" x14ac:dyDescent="0.25">
      <c r="A51" s="1">
        <f t="shared" ca="1" si="0"/>
        <v>45538</v>
      </c>
      <c r="B51" s="4">
        <f>$B50*(1+DASH!$C$9)^(1/12)</f>
        <v>37492.820304776382</v>
      </c>
      <c r="C51" s="4">
        <f>($C50-$B50+DASH!$C$16)*(1+DASH!$C$3)^(1/12)</f>
        <v>4624419.7809459828</v>
      </c>
      <c r="D51" s="4">
        <f>IFERROR(-PPMT(DASH!$C$6/12,ROW()-2,DASH!$C$7*12,DASH!$C$4-DASH!$C$12),DASH!$C$16)</f>
        <v>48884.387624346091</v>
      </c>
      <c r="E51" s="4">
        <f>$F51*(DASH!$C$12+SUM($D$2:$D51))/DASH!$C$4</f>
        <v>4163715.7906153244</v>
      </c>
      <c r="F51" s="4">
        <f>$F50*(1+DASH!$C$8)^(1/12)</f>
        <v>9026276.9468525518</v>
      </c>
      <c r="G51" s="4">
        <f>$G50*(1+DASH!$C$11)^(1/12)</f>
        <v>4336.8795388642247</v>
      </c>
      <c r="H51" s="4">
        <f>$E51-SUM($G$2:$G51)</f>
        <v>3955404.9750234503</v>
      </c>
    </row>
    <row r="52" spans="1:8" x14ac:dyDescent="0.25">
      <c r="A52" s="1">
        <f t="shared" ca="1" si="0"/>
        <v>45568</v>
      </c>
      <c r="B52" s="4">
        <f>$B51*(1+DASH!$C$9)^(1/12)</f>
        <v>37523.922028233523</v>
      </c>
      <c r="C52" s="4">
        <f>($C51-$B51+DASH!$C$16)*(1+DASH!$C$3)^(1/12)</f>
        <v>4698405.7408661004</v>
      </c>
      <c r="D52" s="4">
        <f>IFERROR(-PPMT(DASH!$C$6/12,ROW()-2,DASH!$C$7*12,DASH!$C$4-DASH!$C$12),DASH!$C$16)</f>
        <v>49169.546552154774</v>
      </c>
      <c r="E52" s="4">
        <f>$F52*(DASH!$C$12+SUM($D$2:$D52))/DASH!$C$4</f>
        <v>4229598.7019241722</v>
      </c>
      <c r="F52" s="4">
        <f>$F51*(1+DASH!$C$8)^(1/12)</f>
        <v>9048538.1808430161</v>
      </c>
      <c r="G52" s="4">
        <f>$G51*(1+DASH!$C$11)^(1/12)</f>
        <v>4344.0422480192929</v>
      </c>
      <c r="H52" s="4">
        <f>$E52-SUM($G$2:$G52)</f>
        <v>4016943.8440842787</v>
      </c>
    </row>
    <row r="53" spans="1:8" x14ac:dyDescent="0.25">
      <c r="A53" s="1">
        <f t="shared" ca="1" si="0"/>
        <v>45599</v>
      </c>
      <c r="B53" s="4">
        <f>$B52*(1+DASH!$C$9)^(1/12)</f>
        <v>37555.049551755699</v>
      </c>
      <c r="C53" s="4">
        <f>($C52-$B52+DASH!$C$16)*(1+DASH!$C$3)^(1/12)</f>
        <v>4772950.3254874209</v>
      </c>
      <c r="D53" s="4">
        <f>IFERROR(-PPMT(DASH!$C$6/12,ROW()-2,DASH!$C$7*12,DASH!$C$4-DASH!$C$12),DASH!$C$16)</f>
        <v>49456.368907042335</v>
      </c>
      <c r="E53" s="4">
        <f>$F53*(DASH!$C$12+SUM($D$2:$D53))/DASH!$C$4</f>
        <v>4296106.4730274109</v>
      </c>
      <c r="F53" s="4">
        <f>$F52*(1+DASH!$C$8)^(1/12)</f>
        <v>9070854.3170419652</v>
      </c>
      <c r="G53" s="4">
        <f>$G52*(1+DASH!$C$11)^(1/12)</f>
        <v>4351.2167869708728</v>
      </c>
      <c r="H53" s="4">
        <f>$E53-SUM($G$2:$G53)</f>
        <v>4079100.3984005465</v>
      </c>
    </row>
    <row r="54" spans="1:8" x14ac:dyDescent="0.25">
      <c r="A54" s="1">
        <f t="shared" ca="1" si="0"/>
        <v>45629</v>
      </c>
      <c r="B54" s="4">
        <f>$B53*(1+DASH!$C$9)^(1/12)</f>
        <v>37586.202896745039</v>
      </c>
      <c r="C54" s="4">
        <f>($C53-$B53+DASH!$C$16)*(1+DASH!$C$3)^(1/12)</f>
        <v>4848057.9633559594</v>
      </c>
      <c r="D54" s="4">
        <f>IFERROR(-PPMT(DASH!$C$6/12,ROW()-2,DASH!$C$7*12,DASH!$C$4-DASH!$C$12),DASH!$C$16)</f>
        <v>49744.864392333424</v>
      </c>
      <c r="E54" s="4">
        <f>$F54*(DASH!$C$12+SUM($D$2:$D54))/DASH!$C$4</f>
        <v>4363244.4891768601</v>
      </c>
      <c r="F54" s="4">
        <f>$F53*(1+DASH!$C$8)^(1/12)</f>
        <v>9093225.4908530563</v>
      </c>
      <c r="G54" s="4">
        <f>$G53*(1+DASH!$C$11)^(1/12)</f>
        <v>4358.4031752568353</v>
      </c>
      <c r="H54" s="4">
        <f>$E54-SUM($G$2:$G54)</f>
        <v>4141880.011374739</v>
      </c>
    </row>
    <row r="55" spans="1:8" x14ac:dyDescent="0.25">
      <c r="A55" s="1">
        <f t="shared" ca="1" si="0"/>
        <v>45660</v>
      </c>
      <c r="B55" s="4">
        <f>$B54*(1+DASH!$C$9)^(1/12)</f>
        <v>37617.382084621437</v>
      </c>
      <c r="C55" s="4">
        <f>($C54-$B54+DASH!$C$16)*(1+DASH!$C$3)^(1/12)</f>
        <v>4923733.1183100082</v>
      </c>
      <c r="D55" s="4">
        <f>IFERROR(-PPMT(DASH!$C$6/12,ROW()-2,DASH!$C$7*12,DASH!$C$4-DASH!$C$12),DASH!$C$16)</f>
        <v>50035.042767955369</v>
      </c>
      <c r="E55" s="4">
        <f>$F55*(DASH!$C$12+SUM($D$2:$D55))/DASH!$C$4</f>
        <v>4431018.1808662899</v>
      </c>
      <c r="F55" s="4">
        <f>$F54*(1+DASH!$C$8)^(1/12)</f>
        <v>9115651.8380138893</v>
      </c>
      <c r="G55" s="4">
        <f>$G54*(1+DASH!$C$11)^(1/12)</f>
        <v>4365.601432447319</v>
      </c>
      <c r="H55" s="4">
        <f>$E55-SUM($G$2:$G55)</f>
        <v>4205288.1016317215</v>
      </c>
    </row>
    <row r="56" spans="1:8" x14ac:dyDescent="0.25">
      <c r="A56" s="1">
        <f t="shared" ca="1" si="0"/>
        <v>45691</v>
      </c>
      <c r="B56" s="4">
        <f>$B55*(1+DASH!$C$9)^(1/12)</f>
        <v>37648.587136822556</v>
      </c>
      <c r="C56" s="4">
        <f>($C55-$B55+DASH!$C$16)*(1+DASH!$C$3)^(1/12)</f>
        <v>4999980.2897615405</v>
      </c>
      <c r="D56" s="4">
        <f>IFERROR(-PPMT(DASH!$C$6/12,ROW()-2,DASH!$C$7*12,DASH!$C$4-DASH!$C$12),DASH!$C$16)</f>
        <v>50326.91385076844</v>
      </c>
      <c r="E56" s="4">
        <f>$F56*(DASH!$C$12+SUM($D$2:$D56))/DASH!$C$4</f>
        <v>4499433.0242087143</v>
      </c>
      <c r="F56" s="4">
        <f>$F55*(1+DASH!$C$8)^(1/12)</f>
        <v>9138133.4945968278</v>
      </c>
      <c r="G56" s="4">
        <f>$G55*(1+DASH!$C$11)^(1/12)</f>
        <v>4372.811578144785</v>
      </c>
      <c r="H56" s="4">
        <f>$E56-SUM($G$2:$G56)</f>
        <v>4269330.1333960006</v>
      </c>
    </row>
    <row r="57" spans="1:8" x14ac:dyDescent="0.25">
      <c r="A57" s="1">
        <f t="shared" ca="1" si="0"/>
        <v>45719</v>
      </c>
      <c r="B57" s="4">
        <f>$B56*(1+DASH!$C$9)^(1/12)</f>
        <v>37679.818074803836</v>
      </c>
      <c r="C57" s="4">
        <f>($C56-$B56+DASH!$C$16)*(1+DASH!$C$3)^(1/12)</f>
        <v>5076804.0129798641</v>
      </c>
      <c r="D57" s="4">
        <f>IFERROR(-PPMT(DASH!$C$6/12,ROW()-2,DASH!$C$7*12,DASH!$C$4-DASH!$C$12),DASH!$C$16)</f>
        <v>50620.487514897926</v>
      </c>
      <c r="E57" s="4">
        <f>$F57*(DASH!$C$12+SUM($D$2:$D57))/DASH!$C$4</f>
        <v>4568494.5413168278</v>
      </c>
      <c r="F57" s="4">
        <f>$F56*(1+DASH!$C$8)^(1/12)</f>
        <v>9160670.5970098283</v>
      </c>
      <c r="G57" s="4">
        <f>$G56*(1+DASH!$C$11)^(1/12)</f>
        <v>4380.033631984069</v>
      </c>
      <c r="H57" s="4">
        <f>$E57-SUM($G$2:$G57)</f>
        <v>4334011.6168721309</v>
      </c>
    </row>
    <row r="58" spans="1:8" x14ac:dyDescent="0.25">
      <c r="A58" s="1">
        <f t="shared" ca="1" si="0"/>
        <v>45750</v>
      </c>
      <c r="B58" s="4">
        <f>$B57*(1+DASH!$C$9)^(1/12)</f>
        <v>37711.074920038518</v>
      </c>
      <c r="C58" s="4">
        <f>($C57-$B57+DASH!$C$16)*(1+DASH!$C$3)^(1/12)</f>
        <v>5154208.859377536</v>
      </c>
      <c r="D58" s="4">
        <f>IFERROR(-PPMT(DASH!$C$6/12,ROW()-2,DASH!$C$7*12,DASH!$C$4-DASH!$C$12),DASH!$C$16)</f>
        <v>50915.773692068164</v>
      </c>
      <c r="E58" s="4">
        <f>$F58*(DASH!$C$12+SUM($D$2:$D58))/DASH!$C$4</f>
        <v>4638208.3006866192</v>
      </c>
      <c r="F58" s="4">
        <f>$F57*(1+DASH!$C$8)^(1/12)</f>
        <v>9183263.2819972653</v>
      </c>
      <c r="G58" s="4">
        <f>$G57*(1+DASH!$C$11)^(1/12)</f>
        <v>4387.2676136324353</v>
      </c>
      <c r="H58" s="4">
        <f>$E58-SUM($G$2:$G58)</f>
        <v>4399338.1086282898</v>
      </c>
    </row>
    <row r="59" spans="1:8" x14ac:dyDescent="0.25">
      <c r="A59" s="1">
        <f t="shared" ca="1" si="0"/>
        <v>45780</v>
      </c>
      <c r="B59" s="4">
        <f>$B58*(1+DASH!$C$9)^(1/12)</f>
        <v>37742.357694017657</v>
      </c>
      <c r="C59" s="4">
        <f>($C58-$B58+DASH!$C$16)*(1+DASH!$C$3)^(1/12)</f>
        <v>5232199.4367985521</v>
      </c>
      <c r="D59" s="4">
        <f>IFERROR(-PPMT(DASH!$C$6/12,ROW()-2,DASH!$C$7*12,DASH!$C$4-DASH!$C$12),DASH!$C$16)</f>
        <v>51212.782371938563</v>
      </c>
      <c r="E59" s="4">
        <f>$F59*(DASH!$C$12+SUM($D$2:$D59))/DASH!$C$4</f>
        <v>4708579.9175841529</v>
      </c>
      <c r="F59" s="4">
        <f>$F58*(1+DASH!$C$8)^(1/12)</f>
        <v>9205911.6866407618</v>
      </c>
      <c r="G59" s="4">
        <f>$G58*(1+DASH!$C$11)^(1/12)</f>
        <v>4394.5135427896312</v>
      </c>
      <c r="H59" s="4">
        <f>$E59-SUM($G$2:$G59)</f>
        <v>4465315.2119830335</v>
      </c>
    </row>
    <row r="60" spans="1:8" x14ac:dyDescent="0.25">
      <c r="A60" s="1">
        <f t="shared" ca="1" si="0"/>
        <v>45811</v>
      </c>
      <c r="B60" s="4">
        <f>$B59*(1+DASH!$C$9)^(1/12)</f>
        <v>37773.666418250134</v>
      </c>
      <c r="C60" s="4">
        <f>($C59-$B59+DASH!$C$16)*(1+DASH!$C$3)^(1/12)</f>
        <v>5310780.3898088429</v>
      </c>
      <c r="D60" s="4">
        <f>IFERROR(-PPMT(DASH!$C$6/12,ROW()-2,DASH!$C$7*12,DASH!$C$4-DASH!$C$12),DASH!$C$16)</f>
        <v>51511.523602441535</v>
      </c>
      <c r="E60" s="4">
        <f>$F60*(DASH!$C$12+SUM($D$2:$D60))/DASH!$C$4</f>
        <v>4779615.054435594</v>
      </c>
      <c r="F60" s="4">
        <f>$F59*(1+DASH!$C$8)^(1/12)</f>
        <v>9228615.9483600203</v>
      </c>
      <c r="G60" s="4">
        <f>$G59*(1+DASH!$C$11)^(1/12)</f>
        <v>4401.7714391879381</v>
      </c>
      <c r="H60" s="4">
        <f>$E60-SUM($G$2:$G60)</f>
        <v>4531948.5773952864</v>
      </c>
    </row>
    <row r="61" spans="1:8" x14ac:dyDescent="0.25">
      <c r="A61" s="1">
        <f t="shared" ca="1" si="0"/>
        <v>45841</v>
      </c>
      <c r="B61" s="4">
        <f>$B60*(1+DASH!$C$9)^(1/12)</f>
        <v>37805.001114262668</v>
      </c>
      <c r="C61" s="4">
        <f>($C60-$B60+DASH!$C$16)*(1+DASH!$C$3)^(1/12)</f>
        <v>5389956.3999890797</v>
      </c>
      <c r="D61" s="4">
        <f>IFERROR(-PPMT(DASH!$C$6/12,ROW()-2,DASH!$C$7*12,DASH!$C$4-DASH!$C$12),DASH!$C$16)</f>
        <v>51812.007490122436</v>
      </c>
      <c r="E61" s="4">
        <f>$F61*(DASH!$C$12+SUM($D$2:$D61))/DASH!$C$4</f>
        <v>4851319.4212204618</v>
      </c>
      <c r="F61" s="4">
        <f>$F60*(1+DASH!$C$8)^(1/12)</f>
        <v>9251376.2049136609</v>
      </c>
      <c r="G61" s="4">
        <f>$G60*(1+DASH!$C$11)^(1/12)</f>
        <v>4409.0413225922275</v>
      </c>
      <c r="H61" s="4">
        <f>$E61-SUM($G$2:$G61)</f>
        <v>4599243.9028575625</v>
      </c>
    </row>
    <row r="62" spans="1:8" x14ac:dyDescent="0.25">
      <c r="A62" s="1">
        <f t="shared" ca="1" si="0"/>
        <v>45872</v>
      </c>
      <c r="B62" s="4">
        <f>$B61*(1+DASH!$C$9)^(1/12)</f>
        <v>37836.361803599852</v>
      </c>
      <c r="C62" s="4">
        <f>($C61-$B61+DASH!$C$16)*(1+DASH!$C$3)^(1/12)</f>
        <v>5469732.1862298148</v>
      </c>
      <c r="D62" s="4">
        <f>IFERROR(-PPMT(DASH!$C$6/12,ROW()-2,DASH!$C$7*12,DASH!$C$4-DASH!$C$12),DASH!$C$16)</f>
        <v>52114.244200481487</v>
      </c>
      <c r="E62" s="4">
        <f>$F62*(DASH!$C$12+SUM($D$2:$D62))/DASH!$C$4</f>
        <v>4923698.7758681653</v>
      </c>
      <c r="F62" s="4">
        <f>$F61*(1+DASH!$C$8)^(1/12)</f>
        <v>9274192.5944000483</v>
      </c>
      <c r="G62" s="4">
        <f>$G61*(1+DASH!$C$11)^(1/12)</f>
        <v>4416.3232128000145</v>
      </c>
      <c r="H62" s="4">
        <f>$E62-SUM($G$2:$G62)</f>
        <v>4667206.9342924654</v>
      </c>
    </row>
    <row r="63" spans="1:8" x14ac:dyDescent="0.25">
      <c r="A63" s="1">
        <f t="shared" ca="1" si="0"/>
        <v>45903</v>
      </c>
      <c r="B63" s="4">
        <f>$B62*(1+DASH!$C$9)^(1/12)</f>
        <v>37867.74850782413</v>
      </c>
      <c r="C63" s="4">
        <f>($C62-$B62+DASH!$C$16)*(1+DASH!$C$3)^(1/12)</f>
        <v>5550112.5050289817</v>
      </c>
      <c r="D63" s="4">
        <f>IFERROR(-PPMT(DASH!$C$6/12,ROW()-2,DASH!$C$7*12,DASH!$C$4-DASH!$C$12),DASH!$C$16)</f>
        <v>52418.243958317631</v>
      </c>
      <c r="E63" s="4">
        <f>$F63*(DASH!$C$12+SUM($D$2:$D63))/DASH!$C$4</f>
        <v>4996758.924657831</v>
      </c>
      <c r="F63" s="4">
        <f>$F62*(1+DASH!$C$8)^(1/12)</f>
        <v>9297065.2552581392</v>
      </c>
      <c r="G63" s="4">
        <f>$G62*(1+DASH!$C$11)^(1/12)</f>
        <v>4423.6171296415114</v>
      </c>
      <c r="H63" s="4">
        <f>$E63-SUM($G$2:$G63)</f>
        <v>4735843.4659524895</v>
      </c>
    </row>
    <row r="64" spans="1:8" x14ac:dyDescent="0.25">
      <c r="A64" s="1">
        <f t="shared" ca="1" si="0"/>
        <v>45933</v>
      </c>
      <c r="B64" s="4">
        <f>$B63*(1+DASH!$C$9)^(1/12)</f>
        <v>37899.161248515848</v>
      </c>
      <c r="C64" s="4">
        <f>($C63-$B63+DASH!$C$16)*(1+DASH!$C$3)^(1/12)</f>
        <v>5631102.1507917624</v>
      </c>
      <c r="D64" s="4">
        <f>IFERROR(-PPMT(DASH!$C$6/12,ROW()-2,DASH!$C$7*12,DASH!$C$4-DASH!$C$12),DASH!$C$16)</f>
        <v>52724.017048074486</v>
      </c>
      <c r="E64" s="4">
        <f>$F64*(DASH!$C$12+SUM($D$2:$D64))/DASH!$C$4</f>
        <v>5070505.7226214698</v>
      </c>
      <c r="F64" s="4">
        <f>$F63*(1+DASH!$C$8)^(1/12)</f>
        <v>9319994.3262683172</v>
      </c>
      <c r="G64" s="4">
        <f>$G63*(1+DASH!$C$11)^(1/12)</f>
        <v>4430.9230929796813</v>
      </c>
      <c r="H64" s="4">
        <f>$E64-SUM($G$2:$G64)</f>
        <v>4805159.3408231493</v>
      </c>
    </row>
    <row r="65" spans="1:8" x14ac:dyDescent="0.25">
      <c r="A65" s="1">
        <f t="shared" ca="1" si="0"/>
        <v>45964</v>
      </c>
      <c r="B65" s="4">
        <f>$B64*(1+DASH!$C$9)^(1/12)</f>
        <v>37930.600047273241</v>
      </c>
      <c r="C65" s="4">
        <f>($C64-$B64+DASH!$C$16)*(1+DASH!$C$3)^(1/12)</f>
        <v>5712705.9561328441</v>
      </c>
      <c r="D65" s="4">
        <f>IFERROR(-PPMT(DASH!$C$6/12,ROW()-2,DASH!$C$7*12,DASH!$C$4-DASH!$C$12),DASH!$C$16)</f>
        <v>53031.573814188254</v>
      </c>
      <c r="E65" s="4">
        <f>$F65*(DASH!$C$12+SUM($D$2:$D65))/DASH!$C$4</f>
        <v>5144945.0739504788</v>
      </c>
      <c r="F65" s="4">
        <f>$F64*(1+DASH!$C$8)^(1/12)</f>
        <v>9342979.946553234</v>
      </c>
      <c r="G65" s="4">
        <f>$G64*(1+DASH!$C$11)^(1/12)</f>
        <v>4438.241122710293</v>
      </c>
      <c r="H65" s="4">
        <f>$E65-SUM($G$2:$G65)</f>
        <v>4875160.4510294478</v>
      </c>
    </row>
    <row r="66" spans="1:8" x14ac:dyDescent="0.25">
      <c r="A66" s="1">
        <f t="shared" ca="1" si="0"/>
        <v>45994</v>
      </c>
      <c r="B66" s="4">
        <f>$B65*(1+DASH!$C$9)^(1/12)</f>
        <v>37962.064925712475</v>
      </c>
      <c r="C66" s="4">
        <f>($C65-$B65+DASH!$C$16)*(1+DASH!$C$3)^(1/12)</f>
        <v>5794928.7921810951</v>
      </c>
      <c r="D66" s="4">
        <f>IFERROR(-PPMT(DASH!$C$6/12,ROW()-2,DASH!$C$7*12,DASH!$C$4-DASH!$C$12),DASH!$C$16)</f>
        <v>53340.92466143769</v>
      </c>
      <c r="E66" s="4">
        <f>$F66*(DASH!$C$12+SUM($D$2:$D66))/DASH!$C$4</f>
        <v>5220082.9324055463</v>
      </c>
      <c r="F66" s="4">
        <f>$F65*(1+DASH!$C$8)^(1/12)</f>
        <v>9366022.2555786576</v>
      </c>
      <c r="G66" s="4">
        <f>$G65*(1+DASH!$C$11)^(1/12)</f>
        <v>4445.5712387619751</v>
      </c>
      <c r="H66" s="4">
        <f>$E66-SUM($G$2:$G66)</f>
        <v>4945852.7382457536</v>
      </c>
    </row>
    <row r="67" spans="1:8" x14ac:dyDescent="0.25">
      <c r="A67" s="1">
        <f t="shared" ca="1" si="0"/>
        <v>46025</v>
      </c>
      <c r="B67" s="4">
        <f>$B66*(1+DASH!$C$9)^(1/12)</f>
        <v>37993.555905467634</v>
      </c>
      <c r="C67" s="4">
        <f>($C66-$B66+DASH!$C$16)*(1+DASH!$C$3)^(1/12)</f>
        <v>5877775.56888666</v>
      </c>
      <c r="D67" s="4">
        <f>IFERROR(-PPMT(DASH!$C$6/12,ROW()-2,DASH!$C$7*12,DASH!$C$4-DASH!$C$12),DASH!$C$16)</f>
        <v>53652.080055296072</v>
      </c>
      <c r="E67" s="4">
        <f>$F67*(DASH!$C$12+SUM($D$2:$D67))/DASH!$C$4</f>
        <v>5295925.3017299576</v>
      </c>
      <c r="F67" s="4">
        <f>$F66*(1+DASH!$C$8)^(1/12)</f>
        <v>9389121.3931543157</v>
      </c>
      <c r="G67" s="4">
        <f>$G66*(1+DASH!$C$11)^(1/12)</f>
        <v>4452.9134610962683</v>
      </c>
      <c r="H67" s="4">
        <f>$E67-SUM($G$2:$G67)</f>
        <v>5017242.1941090683</v>
      </c>
    </row>
    <row r="68" spans="1:8" x14ac:dyDescent="0.25">
      <c r="A68" s="1">
        <f t="shared" ref="A68:A131" ca="1" si="1">EDATE(A67,1)</f>
        <v>46056</v>
      </c>
      <c r="B68" s="4">
        <f>$B67*(1+DASH!$C$9)^(1/12)</f>
        <v>38025.07300819076</v>
      </c>
      <c r="C68" s="4">
        <f>($C67-$B67+DASH!$C$16)*(1+DASH!$C$3)^(1/12)</f>
        <v>5961251.2353305062</v>
      </c>
      <c r="D68" s="4">
        <f>IFERROR(-PPMT(DASH!$C$6/12,ROW()-2,DASH!$C$7*12,DASH!$C$4-DASH!$C$12),DASH!$C$16)</f>
        <v>53965.050522285295</v>
      </c>
      <c r="E68" s="4">
        <f>$F68*(DASH!$C$12+SUM($D$2:$D68))/DASH!$C$4</f>
        <v>5372478.2360663377</v>
      </c>
      <c r="F68" s="4">
        <f>$F67*(1+DASH!$C$8)^(1/12)</f>
        <v>9412277.4994347412</v>
      </c>
      <c r="G68" s="4">
        <f>$G67*(1+DASH!$C$11)^(1/12)</f>
        <v>4460.2678097076841</v>
      </c>
      <c r="H68" s="4">
        <f>$E68-SUM($G$2:$G68)</f>
        <v>5089334.8606357407</v>
      </c>
    </row>
    <row r="69" spans="1:8" x14ac:dyDescent="0.25">
      <c r="A69" s="1">
        <f t="shared" ca="1" si="1"/>
        <v>46084</v>
      </c>
      <c r="B69" s="4">
        <f>$B68*(1+DASH!$C$9)^(1/12)</f>
        <v>38056.616255551853</v>
      </c>
      <c r="C69" s="4">
        <f>($C68-$B68+DASH!$C$16)*(1+DASH!$C$3)^(1/12)</f>
        <v>6045360.7800364466</v>
      </c>
      <c r="D69" s="4">
        <f>IFERROR(-PPMT(DASH!$C$6/12,ROW()-2,DASH!$C$7*12,DASH!$C$4-DASH!$C$12),DASH!$C$16)</f>
        <v>54279.846650331972</v>
      </c>
      <c r="E69" s="4">
        <f>$F69*(DASH!$C$12+SUM($D$2:$D69))/DASH!$C$4</f>
        <v>5449747.8403768688</v>
      </c>
      <c r="F69" s="4">
        <f>$F68*(1+DASH!$C$8)^(1/12)</f>
        <v>9435490.7149201315</v>
      </c>
      <c r="G69" s="4">
        <f>$G68*(1+DASH!$C$11)^(1/12)</f>
        <v>4467.6343046237544</v>
      </c>
      <c r="H69" s="4">
        <f>$E69-SUM($G$2:$G69)</f>
        <v>5162136.8306416478</v>
      </c>
    </row>
    <row r="70" spans="1:8" x14ac:dyDescent="0.25">
      <c r="A70" s="1">
        <f t="shared" ca="1" si="1"/>
        <v>46115</v>
      </c>
      <c r="B70" s="4">
        <f>$B69*(1+DASH!$C$9)^(1/12)</f>
        <v>38088.185669238876</v>
      </c>
      <c r="C70" s="4">
        <f>($C69-$B69+DASH!$C$16)*(1+DASH!$C$3)^(1/12)</f>
        <v>6130109.2312856382</v>
      </c>
      <c r="D70" s="4">
        <f>IFERROR(-PPMT(DASH!$C$6/12,ROW()-2,DASH!$C$7*12,DASH!$C$4-DASH!$C$12),DASH!$C$16)</f>
        <v>54596.479089125562</v>
      </c>
      <c r="E70" s="4">
        <f>$F70*(DASH!$C$12+SUM($D$2:$D70))/DASH!$C$4</f>
        <v>5527740.2708670022</v>
      </c>
      <c r="F70" s="4">
        <f>$F69*(1+DASH!$C$8)^(1/12)</f>
        <v>9458761.1804571915</v>
      </c>
      <c r="G70" s="4">
        <f>$G69*(1+DASH!$C$11)^(1/12)</f>
        <v>4475.0129659050881</v>
      </c>
      <c r="H70" s="4">
        <f>$E70-SUM($G$2:$G70)</f>
        <v>5235654.2481658766</v>
      </c>
    </row>
    <row r="71" spans="1:8" x14ac:dyDescent="0.25">
      <c r="A71" s="1">
        <f t="shared" ca="1" si="1"/>
        <v>46145</v>
      </c>
      <c r="B71" s="4">
        <f>$B70*(1+DASH!$C$9)^(1/12)</f>
        <v>38119.781270957799</v>
      </c>
      <c r="C71" s="4">
        <f>($C70-$B70+DASH!$C$16)*(1+DASH!$C$3)^(1/12)</f>
        <v>6215501.6574335983</v>
      </c>
      <c r="D71" s="4">
        <f>IFERROR(-PPMT(DASH!$C$6/12,ROW()-2,DASH!$C$7*12,DASH!$C$4-DASH!$C$12),DASH!$C$16)</f>
        <v>54914.958550478797</v>
      </c>
      <c r="E71" s="4">
        <f>$F71*(DASH!$C$12+SUM($D$2:$D71))/DASH!$C$4</f>
        <v>5606461.7354126852</v>
      </c>
      <c r="F71" s="4">
        <f>$F70*(1+DASH!$C$8)^(1/12)</f>
        <v>9482089.037239993</v>
      </c>
      <c r="G71" s="4">
        <f>$G70*(1+DASH!$C$11)^(1/12)</f>
        <v>4482.4038136454274</v>
      </c>
      <c r="H71" s="4">
        <f>$E71-SUM($G$2:$G71)</f>
        <v>5309893.3088979144</v>
      </c>
    </row>
    <row r="72" spans="1:8" x14ac:dyDescent="0.25">
      <c r="A72" s="1">
        <f t="shared" ca="1" si="1"/>
        <v>46176</v>
      </c>
      <c r="B72" s="4">
        <f>$B71*(1+DASH!$C$9)^(1/12)</f>
        <v>38151.403082432596</v>
      </c>
      <c r="C72" s="4">
        <f>($C71-$B71+DASH!$C$16)*(1+DASH!$C$3)^(1/12)</f>
        <v>6301543.1672297427</v>
      </c>
      <c r="D72" s="4">
        <f>IFERROR(-PPMT(DASH!$C$6/12,ROW()-2,DASH!$C$7*12,DASH!$C$4-DASH!$C$12),DASH!$C$16)</f>
        <v>55235.295808689931</v>
      </c>
      <c r="E72" s="4">
        <f>$F72*(DASH!$C$12+SUM($D$2:$D72))/DASH!$C$4</f>
        <v>5685918.4939911654</v>
      </c>
      <c r="F72" s="4">
        <f>$F71*(1+DASH!$C$8)^(1/12)</f>
        <v>9505474.4268108308</v>
      </c>
      <c r="G72" s="4">
        <f>$G71*(1+DASH!$C$11)^(1/12)</f>
        <v>4489.8068679716998</v>
      </c>
      <c r="H72" s="4">
        <f>$E72-SUM($G$2:$G72)</f>
        <v>5384860.2606084226</v>
      </c>
    </row>
    <row r="73" spans="1:8" x14ac:dyDescent="0.25">
      <c r="A73" s="1">
        <f t="shared" ca="1" si="1"/>
        <v>46206</v>
      </c>
      <c r="B73" s="4">
        <f>$B72*(1+DASH!$C$9)^(1/12)</f>
        <v>38183.051125405254</v>
      </c>
      <c r="C73" s="4">
        <f>($C72-$B72+DASH!$C$16)*(1+DASH!$C$3)^(1/12)</f>
        <v>6388238.9101394769</v>
      </c>
      <c r="D73" s="4">
        <f>IFERROR(-PPMT(DASH!$C$6/12,ROW()-2,DASH!$C$7*12,DASH!$C$4-DASH!$C$12),DASH!$C$16)</f>
        <v>55557.501700907284</v>
      </c>
      <c r="E73" s="4">
        <f>$F73*(DASH!$C$12+SUM($D$2:$D73))/DASH!$C$4</f>
        <v>5766116.8591153584</v>
      </c>
      <c r="F73" s="4">
        <f>$F72*(1+DASH!$C$8)^(1/12)</f>
        <v>9528917.4910610802</v>
      </c>
      <c r="G73" s="4">
        <f>$G72*(1+DASH!$C$11)^(1/12)</f>
        <v>4497.2221490440752</v>
      </c>
      <c r="H73" s="4">
        <f>$E73-SUM($G$2:$G73)</f>
        <v>5460561.4035835713</v>
      </c>
    </row>
    <row r="74" spans="1:8" x14ac:dyDescent="0.25">
      <c r="A74" s="1">
        <f t="shared" ca="1" si="1"/>
        <v>46237</v>
      </c>
      <c r="B74" s="4">
        <f>$B73*(1+DASH!$C$9)^(1/12)</f>
        <v>38214.725421635805</v>
      </c>
      <c r="C74" s="4">
        <f>($C73-$B73+DASH!$C$16)*(1+DASH!$C$3)^(1/12)</f>
        <v>6475594.0766688492</v>
      </c>
      <c r="D74" s="4">
        <f>IFERROR(-PPMT(DASH!$C$6/12,ROW()-2,DASH!$C$7*12,DASH!$C$4-DASH!$C$12),DASH!$C$16)</f>
        <v>55881.587127495914</v>
      </c>
      <c r="E74" s="4">
        <f>$F74*(DASH!$C$12+SUM($D$2:$D74))/DASH!$C$4</f>
        <v>5847063.1962718368</v>
      </c>
      <c r="F74" s="4">
        <f>$F73*(1+DASH!$C$8)^(1/12)</f>
        <v>9552418.3722320609</v>
      </c>
      <c r="G74" s="4">
        <f>$G73*(1+DASH!$C$11)^(1/12)</f>
        <v>4504.6496770560179</v>
      </c>
      <c r="H74" s="4">
        <f>$E74-SUM($G$2:$G74)</f>
        <v>5537003.0910629937</v>
      </c>
    </row>
    <row r="75" spans="1:8" x14ac:dyDescent="0.25">
      <c r="A75" s="1">
        <f t="shared" ca="1" si="1"/>
        <v>46268</v>
      </c>
      <c r="B75" s="4">
        <f>$B74*(1+DASH!$C$9)^(1/12)</f>
        <v>38246.425992902325</v>
      </c>
      <c r="C75" s="4">
        <f>($C74-$B74+DASH!$C$16)*(1+DASH!$C$3)^(1/12)</f>
        <v>6563613.8986918004</v>
      </c>
      <c r="D75" s="4">
        <f>IFERROR(-PPMT(DASH!$C$6/12,ROW()-2,DASH!$C$7*12,DASH!$C$4-DASH!$C$12),DASH!$C$16)</f>
        <v>56207.563052406302</v>
      </c>
      <c r="E75" s="4">
        <f>$F75*(DASH!$C$12+SUM($D$2:$D75))/DASH!$C$4</f>
        <v>5928763.9243624751</v>
      </c>
      <c r="F75" s="4">
        <f>$F74*(1+DASH!$C$8)^(1/12)</f>
        <v>9575977.2129158955</v>
      </c>
      <c r="G75" s="4">
        <f>$G74*(1+DASH!$C$11)^(1/12)</f>
        <v>4512.0894722343446</v>
      </c>
      <c r="H75" s="4">
        <f>$E75-SUM($G$2:$G75)</f>
        <v>5614191.7296813978</v>
      </c>
    </row>
    <row r="76" spans="1:8" x14ac:dyDescent="0.25">
      <c r="A76" s="1">
        <f t="shared" ca="1" si="1"/>
        <v>46298</v>
      </c>
      <c r="B76" s="4">
        <f>$B75*(1+DASH!$C$9)^(1/12)</f>
        <v>38278.152861000955</v>
      </c>
      <c r="C76" s="4">
        <f>($C75-$B75+DASH!$C$16)*(1+DASH!$C$3)^(1/12)</f>
        <v>6652303.6497800164</v>
      </c>
      <c r="D76" s="4">
        <f>IFERROR(-PPMT(DASH!$C$6/12,ROW()-2,DASH!$C$7*12,DASH!$C$4-DASH!$C$12),DASH!$C$16)</f>
        <v>56535.440503545346</v>
      </c>
      <c r="E76" s="4">
        <f>$F76*(DASH!$C$12+SUM($D$2:$D76))/DASH!$C$4</f>
        <v>6011225.5161497425</v>
      </c>
      <c r="F76" s="4">
        <f>$F75*(1+DASH!$C$8)^(1/12)</f>
        <v>9599594.156056378</v>
      </c>
      <c r="G76" s="4">
        <f>$G75*(1+DASH!$C$11)^(1/12)</f>
        <v>4519.5415548392775</v>
      </c>
      <c r="H76" s="4">
        <f>$E76-SUM($G$2:$G76)</f>
        <v>5692133.7799138259</v>
      </c>
    </row>
    <row r="77" spans="1:8" x14ac:dyDescent="0.25">
      <c r="A77" s="1">
        <f t="shared" ca="1" si="1"/>
        <v>46329</v>
      </c>
      <c r="B77" s="4">
        <f>$B76*(1+DASH!$C$9)^(1/12)</f>
        <v>38309.906047745928</v>
      </c>
      <c r="C77" s="4">
        <f>($C76-$B76+DASH!$C$16)*(1+DASH!$C$3)^(1/12)</f>
        <v>6741668.6455354141</v>
      </c>
      <c r="D77" s="4">
        <f>IFERROR(-PPMT(DASH!$C$6/12,ROW()-2,DASH!$C$7*12,DASH!$C$4-DASH!$C$12),DASH!$C$16)</f>
        <v>56865.230573149354</v>
      </c>
      <c r="E77" s="4">
        <f>$F77*(DASH!$C$12+SUM($D$2:$D77))/DASH!$C$4</f>
        <v>6094454.4987057345</v>
      </c>
      <c r="F77" s="4">
        <f>$F76*(1+DASH!$C$8)^(1/12)</f>
        <v>9623269.3449498434</v>
      </c>
      <c r="G77" s="4">
        <f>$G76*(1+DASH!$C$11)^(1/12)</f>
        <v>4527.0059451645011</v>
      </c>
      <c r="H77" s="4">
        <f>$E77-SUM($G$2:$G77)</f>
        <v>5770835.7565246532</v>
      </c>
    </row>
    <row r="78" spans="1:8" x14ac:dyDescent="0.25">
      <c r="A78" s="1">
        <f t="shared" ca="1" si="1"/>
        <v>46359</v>
      </c>
      <c r="B78" s="4">
        <f>$B77*(1+DASH!$C$9)^(1/12)</f>
        <v>38341.685574969553</v>
      </c>
      <c r="C78" s="4">
        <f>($C77-$B77+DASH!$C$16)*(1+DASH!$C$3)^(1/12)</f>
        <v>6831714.243925279</v>
      </c>
      <c r="D78" s="4">
        <f>IFERROR(-PPMT(DASH!$C$6/12,ROW()-2,DASH!$C$7*12,DASH!$C$4-DASH!$C$12),DASH!$C$16)</f>
        <v>57196.944418159394</v>
      </c>
      <c r="E78" s="4">
        <f>$F78*(DASH!$C$12+SUM($D$2:$D78))/DASH!$C$4</f>
        <v>6178457.4538649144</v>
      </c>
      <c r="F78" s="4">
        <f>$F77*(1+DASH!$C$8)^(1/12)</f>
        <v>9647002.9232460298</v>
      </c>
      <c r="G78" s="4">
        <f>$G77*(1+DASH!$C$11)^(1/12)</f>
        <v>4534.4826635372165</v>
      </c>
      <c r="H78" s="4">
        <f>$E78-SUM($G$2:$G78)</f>
        <v>5850304.2290202957</v>
      </c>
    </row>
    <row r="79" spans="1:8" x14ac:dyDescent="0.25">
      <c r="A79" s="1">
        <f t="shared" ca="1" si="1"/>
        <v>46390</v>
      </c>
      <c r="B79" s="4">
        <f>$B78*(1+DASH!$C$9)^(1/12)</f>
        <v>38373.491464522267</v>
      </c>
      <c r="C79" s="4">
        <f>($C78-$B78+DASH!$C$16)*(1+DASH!$C$3)^(1/12)</f>
        <v>6922445.8456200724</v>
      </c>
      <c r="D79" s="4">
        <f>IFERROR(-PPMT(DASH!$C$6/12,ROW()-2,DASH!$C$7*12,DASH!$C$4-DASH!$C$12),DASH!$C$16)</f>
        <v>57530.593260598653</v>
      </c>
      <c r="E79" s="4">
        <f>$F79*(DASH!$C$12+SUM($D$2:$D79))/DASH!$C$4</f>
        <v>6263241.0186806284</v>
      </c>
      <c r="F79" s="4">
        <f>$F78*(1+DASH!$C$8)^(1/12)</f>
        <v>9670795.0349489562</v>
      </c>
      <c r="G79" s="4">
        <f>$G78*(1+DASH!$C$11)^(1/12)</f>
        <v>4541.971730318196</v>
      </c>
      <c r="H79" s="4">
        <f>$E79-SUM($G$2:$G79)</f>
        <v>5930545.8221056918</v>
      </c>
    </row>
    <row r="80" spans="1:8" x14ac:dyDescent="0.25">
      <c r="A80" s="1">
        <f t="shared" ca="1" si="1"/>
        <v>46421</v>
      </c>
      <c r="B80" s="4">
        <f>$B79*(1+DASH!$C$9)^(1/12)</f>
        <v>38405.323738272622</v>
      </c>
      <c r="C80" s="4">
        <f>($C79-$B79+DASH!$C$16)*(1+DASH!$C$3)^(1/12)</f>
        <v>7013868.8943339363</v>
      </c>
      <c r="D80" s="4">
        <f>IFERROR(-PPMT(DASH!$C$6/12,ROW()-2,DASH!$C$7*12,DASH!$C$4-DASH!$C$12),DASH!$C$16)</f>
        <v>57866.188387952148</v>
      </c>
      <c r="E80" s="4">
        <f>$F80*(DASH!$C$12+SUM($D$2:$D80))/DASH!$C$4</f>
        <v>6348811.8858854314</v>
      </c>
      <c r="F80" s="4">
        <f>$F79*(1+DASH!$C$8)^(1/12)</f>
        <v>9694645.824417796</v>
      </c>
      <c r="G80" s="4">
        <f>$G79*(1+DASH!$C$11)^(1/12)</f>
        <v>4549.4731659018398</v>
      </c>
      <c r="H80" s="4">
        <f>$E80-SUM($G$2:$G80)</f>
        <v>6011567.2161445934</v>
      </c>
    </row>
    <row r="81" spans="1:8" x14ac:dyDescent="0.25">
      <c r="A81" s="1">
        <f t="shared" ca="1" si="1"/>
        <v>46449</v>
      </c>
      <c r="B81" s="4">
        <f>$B80*(1+DASH!$C$9)^(1/12)</f>
        <v>38437.182418107324</v>
      </c>
      <c r="C81" s="4">
        <f>($C80-$B80+DASH!$C$16)*(1+DASH!$C$3)^(1/12)</f>
        <v>7105988.8771679122</v>
      </c>
      <c r="D81" s="4">
        <f>IFERROR(-PPMT(DASH!$C$6/12,ROW()-2,DASH!$C$7*12,DASH!$C$4-DASH!$C$12),DASH!$C$16)</f>
        <v>58203.74115354853</v>
      </c>
      <c r="E81" s="4">
        <f>$F81*(DASH!$C$12+SUM($D$2:$D81))/DASH!$C$4</f>
        <v>6435176.8043552293</v>
      </c>
      <c r="F81" s="4">
        <f>$F80*(1+DASH!$C$8)^(1/12)</f>
        <v>9718555.4363677483</v>
      </c>
      <c r="G81" s="4">
        <f>$G80*(1+DASH!$C$11)^(1/12)</f>
        <v>4556.986990716231</v>
      </c>
      <c r="H81" s="4">
        <f>$E81-SUM($G$2:$G81)</f>
        <v>6093375.1476236749</v>
      </c>
    </row>
    <row r="82" spans="1:8" x14ac:dyDescent="0.25">
      <c r="A82" s="1">
        <f t="shared" ca="1" si="1"/>
        <v>46480</v>
      </c>
      <c r="B82" s="4">
        <f>$B81*(1+DASH!$C$9)^(1/12)</f>
        <v>38469.067525931219</v>
      </c>
      <c r="C82" s="4">
        <f>($C81-$B81+DASH!$C$16)*(1+DASH!$C$3)^(1/12)</f>
        <v>7198811.3249558927</v>
      </c>
      <c r="D82" s="4">
        <f>IFERROR(-PPMT(DASH!$C$6/12,ROW()-2,DASH!$C$7*12,DASH!$C$4-DASH!$C$12),DASH!$C$16)</f>
        <v>58543.262976944228</v>
      </c>
      <c r="E82" s="4">
        <f>$F82*(DASH!$C$12+SUM($D$2:$D82))/DASH!$C$4</f>
        <v>6522342.5795772811</v>
      </c>
      <c r="F82" s="4">
        <f>$F81*(1+DASH!$C$8)^(1/12)</f>
        <v>9742524.0158709195</v>
      </c>
      <c r="G82" s="4">
        <f>$G81*(1+DASH!$C$11)^(1/12)</f>
        <v>4564.5132252231915</v>
      </c>
      <c r="H82" s="4">
        <f>$E82-SUM($G$2:$G82)</f>
        <v>6175976.409620503</v>
      </c>
    </row>
    <row r="83" spans="1:8" x14ac:dyDescent="0.25">
      <c r="A83" s="1">
        <f t="shared" ca="1" si="1"/>
        <v>46510</v>
      </c>
      <c r="B83" s="4">
        <f>$B82*(1+DASH!$C$9)^(1/12)</f>
        <v>38500.979083667335</v>
      </c>
      <c r="C83" s="4">
        <f>($C82-$B82+DASH!$C$16)*(1+DASH!$C$3)^(1/12)</f>
        <v>7292341.8126133373</v>
      </c>
      <c r="D83" s="4">
        <f>IFERROR(-PPMT(DASH!$C$6/12,ROW()-2,DASH!$C$7*12,DASH!$C$4-DASH!$C$12),DASH!$C$16)</f>
        <v>58884.765344309744</v>
      </c>
      <c r="E83" s="4">
        <f>$F83*(DASH!$C$12+SUM($D$2:$D83))/DASH!$C$4</f>
        <v>6610316.0741221104</v>
      </c>
      <c r="F83" s="4">
        <f>$F82*(1+DASH!$C$8)^(1/12)</f>
        <v>9766551.7083572038</v>
      </c>
      <c r="G83" s="4">
        <f>$G82*(1+DASH!$C$11)^(1/12)</f>
        <v>4572.051889918338</v>
      </c>
      <c r="H83" s="4">
        <f>$E83-SUM($G$2:$G83)</f>
        <v>6259377.8522754144</v>
      </c>
    </row>
    <row r="84" spans="1:8" x14ac:dyDescent="0.25">
      <c r="A84" s="1">
        <f t="shared" ca="1" si="1"/>
        <v>46541</v>
      </c>
      <c r="B84" s="4">
        <f>$B83*(1+DASH!$C$9)^(1/12)</f>
        <v>38532.917113256881</v>
      </c>
      <c r="C84" s="4">
        <f>($C83-$B83+DASH!$C$16)*(1+DASH!$C$3)^(1/12)</f>
        <v>7386585.9594887681</v>
      </c>
      <c r="D84" s="4">
        <f>IFERROR(-PPMT(DASH!$C$6/12,ROW()-2,DASH!$C$7*12,DASH!$C$4-DASH!$C$12),DASH!$C$16)</f>
        <v>59228.25980881822</v>
      </c>
      <c r="E84" s="4">
        <f>$F84*(DASH!$C$12+SUM($D$2:$D84))/DASH!$C$4</f>
        <v>6699104.2081193356</v>
      </c>
      <c r="F84" s="4">
        <f>$F83*(1+DASH!$C$8)^(1/12)</f>
        <v>9790638.6596151665</v>
      </c>
      <c r="G84" s="4">
        <f>$G83*(1+DASH!$C$11)^(1/12)</f>
        <v>4579.603005331136</v>
      </c>
      <c r="H84" s="4">
        <f>$E84-SUM($G$2:$G84)</f>
        <v>6343586.3832673086</v>
      </c>
    </row>
    <row r="85" spans="1:8" x14ac:dyDescent="0.25">
      <c r="A85" s="1">
        <f t="shared" ca="1" si="1"/>
        <v>46571</v>
      </c>
      <c r="B85" s="4">
        <f>$B84*(1+DASH!$C$9)^(1/12)</f>
        <v>38564.881636659265</v>
      </c>
      <c r="C85" s="4">
        <f>($C84-$B84+DASH!$C$16)*(1+DASH!$C$3)^(1/12)</f>
        <v>7481549.4297180632</v>
      </c>
      <c r="D85" s="4">
        <f>IFERROR(-PPMT(DASH!$C$6/12,ROW()-2,DASH!$C$7*12,DASH!$C$4-DASH!$C$12),DASH!$C$16)</f>
        <v>59573.75799103632</v>
      </c>
      <c r="E85" s="4">
        <f>$F85*(DASH!$C$12+SUM($D$2:$D85))/DASH!$C$4</f>
        <v>6788713.9597374452</v>
      </c>
      <c r="F85" s="4">
        <f>$F84*(1+DASH!$C$8)^(1/12)</f>
        <v>9814785.015792923</v>
      </c>
      <c r="G85" s="4">
        <f>$G84*(1+DASH!$C$11)^(1/12)</f>
        <v>4587.1665920249588</v>
      </c>
      <c r="H85" s="4">
        <f>$E85-SUM($G$2:$G85)</f>
        <v>6428608.968293393</v>
      </c>
    </row>
    <row r="86" spans="1:8" x14ac:dyDescent="0.25">
      <c r="A86" s="1">
        <f t="shared" ca="1" si="1"/>
        <v>46602</v>
      </c>
      <c r="B86" s="4">
        <f>$B85*(1+DASH!$C$9)^(1/12)</f>
        <v>38596.872675852122</v>
      </c>
      <c r="C86" s="4">
        <f>($C85-$B85+DASH!$C$16)*(1+DASH!$C$3)^(1/12)</f>
        <v>7577237.9325815821</v>
      </c>
      <c r="D86" s="4">
        <f>IFERROR(-PPMT(DASH!$C$6/12,ROW()-2,DASH!$C$7*12,DASH!$C$4-DASH!$C$12),DASH!$C$16)</f>
        <v>59921.27157931737</v>
      </c>
      <c r="E86" s="4">
        <f>$F86*(DASH!$C$12+SUM($D$2:$D86))/DASH!$C$4</f>
        <v>6879152.3656675899</v>
      </c>
      <c r="F86" s="4">
        <f>$F85*(1+DASH!$C$8)^(1/12)</f>
        <v>9838990.923399033</v>
      </c>
      <c r="G86" s="4">
        <f>$G85*(1+DASH!$C$11)^(1/12)</f>
        <v>4594.7426705971402</v>
      </c>
      <c r="H86" s="4">
        <f>$E86-SUM($G$2:$G86)</f>
        <v>6514452.6315529402</v>
      </c>
    </row>
    <row r="87" spans="1:8" x14ac:dyDescent="0.25">
      <c r="A87" s="1">
        <f t="shared" ca="1" si="1"/>
        <v>46633</v>
      </c>
      <c r="B87" s="4">
        <f>$B86*(1+DASH!$C$9)^(1/12)</f>
        <v>38628.890252831305</v>
      </c>
      <c r="C87" s="4">
        <f>($C86-$B86+DASH!$C$16)*(1+DASH!$C$3)^(1/12)</f>
        <v>7673657.2228641342</v>
      </c>
      <c r="D87" s="4">
        <f>IFERROR(-PPMT(DASH!$C$6/12,ROW()-2,DASH!$C$7*12,DASH!$C$4-DASH!$C$12),DASH!$C$16)</f>
        <v>60270.812330196713</v>
      </c>
      <c r="E87" s="4">
        <f>$F87*(DASH!$C$12+SUM($D$2:$D87))/DASH!$C$4</f>
        <v>6970426.5216113878</v>
      </c>
      <c r="F87" s="4">
        <f>$F86*(1+DASH!$C$8)^(1/12)</f>
        <v>9863256.5293033831</v>
      </c>
      <c r="G87" s="4">
        <f>$G86*(1+DASH!$C$11)^(1/12)</f>
        <v>4602.3312616790336</v>
      </c>
      <c r="H87" s="4">
        <f>$E87-SUM($G$2:$G87)</f>
        <v>6601124.4562350595</v>
      </c>
    </row>
    <row r="88" spans="1:8" x14ac:dyDescent="0.25">
      <c r="A88" s="1">
        <f t="shared" ca="1" si="1"/>
        <v>46663</v>
      </c>
      <c r="B88" s="4">
        <f>$B87*(1+DASH!$C$9)^(1/12)</f>
        <v>38660.93438961092</v>
      </c>
      <c r="C88" s="4">
        <f>($C87-$B87+DASH!$C$16)*(1+DASH!$C$3)^(1/12)</f>
        <v>7770813.1012178203</v>
      </c>
      <c r="D88" s="4">
        <f>IFERROR(-PPMT(DASH!$C$6/12,ROW()-2,DASH!$C$7*12,DASH!$C$4-DASH!$C$12),DASH!$C$16)</f>
        <v>60622.39206878953</v>
      </c>
      <c r="E88" s="4">
        <f>$F88*(DASH!$C$12+SUM($D$2:$D88))/DASH!$C$4</f>
        <v>7062543.5827727765</v>
      </c>
      <c r="F88" s="4">
        <f>$F87*(1+DASH!$C$8)^(1/12)</f>
        <v>9887581.980738081</v>
      </c>
      <c r="G88" s="4">
        <f>$G87*(1+DASH!$C$11)^(1/12)</f>
        <v>4609.9323859360657</v>
      </c>
      <c r="H88" s="4">
        <f>$E88-SUM($G$2:$G88)</f>
        <v>6688631.5850105118</v>
      </c>
    </row>
    <row r="89" spans="1:8" x14ac:dyDescent="0.25">
      <c r="A89" s="1">
        <f t="shared" ca="1" si="1"/>
        <v>46694</v>
      </c>
      <c r="B89" s="4">
        <f>$B88*(1+DASH!$C$9)^(1/12)</f>
        <v>38693.00510822334</v>
      </c>
      <c r="C89" s="4">
        <f>($C88-$B88+DASH!$C$16)*(1+DASH!$C$3)^(1/12)</f>
        <v>7868711.4145277664</v>
      </c>
      <c r="D89" s="4">
        <f>IFERROR(-PPMT(DASH!$C$6/12,ROW()-2,DASH!$C$7*12,DASH!$C$4-DASH!$C$12),DASH!$C$16)</f>
        <v>60976.02268919081</v>
      </c>
      <c r="E89" s="4">
        <f>$F89*(DASH!$C$12+SUM($D$2:$D89))/DASH!$C$4</f>
        <v>7155510.7643539859</v>
      </c>
      <c r="F89" s="4">
        <f>$F88*(1+DASH!$C$8)^(1/12)</f>
        <v>9911967.4252983499</v>
      </c>
      <c r="G89" s="4">
        <f>$G88*(1+DASH!$C$11)^(1/12)</f>
        <v>4617.5460640677938</v>
      </c>
      <c r="H89" s="4">
        <f>$E89-SUM($G$2:$G89)</f>
        <v>6776981.2205276536</v>
      </c>
    </row>
    <row r="90" spans="1:8" x14ac:dyDescent="0.25">
      <c r="A90" s="1">
        <f t="shared" ca="1" si="1"/>
        <v>46724</v>
      </c>
      <c r="B90" s="4">
        <f>$B89*(1+DASH!$C$9)^(1/12)</f>
        <v>38725.102430719206</v>
      </c>
      <c r="C90" s="4">
        <f>($C89-$B89+DASH!$C$16)*(1+DASH!$C$3)^(1/12)</f>
        <v>7967358.0562807722</v>
      </c>
      <c r="D90" s="4">
        <f>IFERROR(-PPMT(DASH!$C$6/12,ROW()-2,DASH!$C$7*12,DASH!$C$4-DASH!$C$12),DASH!$C$16)</f>
        <v>61331.716154877751</v>
      </c>
      <c r="E90" s="4">
        <f>$F90*(DASH!$C$12+SUM($D$2:$D90))/DASH!$C$4</f>
        <v>7249335.3420556076</v>
      </c>
      <c r="F90" s="4">
        <f>$F89*(1+DASH!$C$8)^(1/12)</f>
        <v>9936413.0109434221</v>
      </c>
      <c r="G90" s="4">
        <f>$G89*(1+DASH!$C$11)^(1/12)</f>
        <v>4625.1723168079634</v>
      </c>
      <c r="H90" s="4">
        <f>$E90-SUM($G$2:$G90)</f>
        <v>6866180.625912467</v>
      </c>
    </row>
    <row r="91" spans="1:8" x14ac:dyDescent="0.25">
      <c r="A91" s="1">
        <f t="shared" ca="1" si="1"/>
        <v>46755</v>
      </c>
      <c r="B91" s="4">
        <f>$B90*(1+DASH!$C$9)^(1/12)</f>
        <v>38757.226379167449</v>
      </c>
      <c r="C91" s="4">
        <f>($C90-$B90+DASH!$C$16)*(1+DASH!$C$3)^(1/12)</f>
        <v>8066758.966936904</v>
      </c>
      <c r="D91" s="4">
        <f>IFERROR(-PPMT(DASH!$C$6/12,ROW()-2,DASH!$C$7*12,DASH!$C$4-DASH!$C$12),DASH!$C$16)</f>
        <v>61689.484499114544</v>
      </c>
      <c r="E91" s="4">
        <f>$F91*(DASH!$C$12+SUM($D$2:$D91))/DASH!$C$4</f>
        <v>7344024.652580847</v>
      </c>
      <c r="F91" s="4">
        <f>$F90*(1+DASH!$C$8)^(1/12)</f>
        <v>9960918.8859974369</v>
      </c>
      <c r="G91" s="4">
        <f>$G90*(1+DASH!$C$11)^(1/12)</f>
        <v>4632.811164924562</v>
      </c>
      <c r="H91" s="4">
        <f>$E91-SUM($G$2:$G91)</f>
        <v>6956237.1252727825</v>
      </c>
    </row>
    <row r="92" spans="1:8" x14ac:dyDescent="0.25">
      <c r="A92" s="1">
        <f t="shared" ca="1" si="1"/>
        <v>46786</v>
      </c>
      <c r="B92" s="4">
        <f>$B91*(1+DASH!$C$9)^(1/12)</f>
        <v>38789.376975655308</v>
      </c>
      <c r="C92" s="4">
        <f>($C91-$B91+DASH!$C$16)*(1+DASH!$C$3)^(1/12)</f>
        <v>8166920.1343040438</v>
      </c>
      <c r="D92" s="4">
        <f>IFERROR(-PPMT(DASH!$C$6/12,ROW()-2,DASH!$C$7*12,DASH!$C$4-DASH!$C$12),DASH!$C$16)</f>
        <v>62049.33982535937</v>
      </c>
      <c r="E92" s="4">
        <f>$F92*(DASH!$C$12+SUM($D$2:$D92))/DASH!$C$4</f>
        <v>7439586.094143956</v>
      </c>
      <c r="F92" s="4">
        <f>$F91*(1+DASH!$C$8)^(1/12)</f>
        <v>9985485.1991503406</v>
      </c>
      <c r="G92" s="4">
        <f>$G91*(1+DASH!$C$11)^(1/12)</f>
        <v>4640.4626292198791</v>
      </c>
      <c r="H92" s="4">
        <f>$E92-SUM($G$2:$G92)</f>
        <v>7047158.104206671</v>
      </c>
    </row>
    <row r="93" spans="1:8" x14ac:dyDescent="0.25">
      <c r="A93" s="1">
        <f t="shared" ca="1" si="1"/>
        <v>46815</v>
      </c>
      <c r="B93" s="4">
        <f>$B92*(1+DASH!$C$9)^(1/12)</f>
        <v>38821.554242288359</v>
      </c>
      <c r="C93" s="4">
        <f>($C92-$B92+DASH!$C$16)*(1+DASH!$C$3)^(1/12)</f>
        <v>8267847.5939154327</v>
      </c>
      <c r="D93" s="4">
        <f>IFERROR(-PPMT(DASH!$C$6/12,ROW()-2,DASH!$C$7*12,DASH!$C$4-DASH!$C$12),DASH!$C$16)</f>
        <v>62411.294307673961</v>
      </c>
      <c r="E93" s="4">
        <f>$F93*(DASH!$C$12+SUM($D$2:$D93))/DASH!$C$4</f>
        <v>7536027.1269829115</v>
      </c>
      <c r="F93" s="4">
        <f>$F92*(1+DASH!$C$8)^(1/12)</f>
        <v>10010112.099458791</v>
      </c>
      <c r="G93" s="4">
        <f>$G92*(1+DASH!$C$11)^(1/12)</f>
        <v>4648.1267305305582</v>
      </c>
      <c r="H93" s="4">
        <f>$E93-SUM($G$2:$G93)</f>
        <v>7138951.010315096</v>
      </c>
    </row>
    <row r="94" spans="1:8" x14ac:dyDescent="0.25">
      <c r="A94" s="1">
        <f t="shared" ca="1" si="1"/>
        <v>46846</v>
      </c>
      <c r="B94" s="4">
        <f>$B93*(1+DASH!$C$9)^(1/12)</f>
        <v>38853.758201190496</v>
      </c>
      <c r="C94" s="4">
        <f>($C93-$B93+DASH!$C$16)*(1+DASH!$C$3)^(1/12)</f>
        <v>8369547.4294102192</v>
      </c>
      <c r="D94" s="4">
        <f>IFERROR(-PPMT(DASH!$C$6/12,ROW()-2,DASH!$C$7*12,DASH!$C$4-DASH!$C$12),DASH!$C$16)</f>
        <v>62775.360191135398</v>
      </c>
      <c r="E94" s="4">
        <f>$F94*(DASH!$C$12+SUM($D$2:$D94))/DASH!$C$4</f>
        <v>7633355.2738763383</v>
      </c>
      <c r="F94" s="4">
        <f>$F93*(1+DASH!$C$8)^(1/12)</f>
        <v>10034799.736347059</v>
      </c>
      <c r="G94" s="4">
        <f>$G93*(1+DASH!$C$11)^(1/12)</f>
        <v>4655.8034897276584</v>
      </c>
      <c r="H94" s="4">
        <f>$E94-SUM($G$2:$G94)</f>
        <v>7231623.3537187949</v>
      </c>
    </row>
    <row r="95" spans="1:8" x14ac:dyDescent="0.25">
      <c r="A95" s="1">
        <f t="shared" ca="1" si="1"/>
        <v>46876</v>
      </c>
      <c r="B95" s="4">
        <f>$B94*(1+DASH!$C$9)^(1/12)</f>
        <v>38885.988874503972</v>
      </c>
      <c r="C95" s="4">
        <f>($C94-$B94+DASH!$C$16)*(1+DASH!$C$3)^(1/12)</f>
        <v>8472025.7729170453</v>
      </c>
      <c r="D95" s="4">
        <f>IFERROR(-PPMT(DASH!$C$6/12,ROW()-2,DASH!$C$7*12,DASH!$C$4-DASH!$C$12),DASH!$C$16)</f>
        <v>63141.549792250364</v>
      </c>
      <c r="E95" s="4">
        <f>$F95*(DASH!$C$12+SUM($D$2:$D95))/DASH!$C$4</f>
        <v>7731578.1206647521</v>
      </c>
      <c r="F95" s="4">
        <f>$F94*(1+DASH!$C$8)^(1/12)</f>
        <v>10059548.259607933</v>
      </c>
      <c r="G95" s="4">
        <f>$G94*(1+DASH!$C$11)^(1/12)</f>
        <v>4663.4929277167075</v>
      </c>
      <c r="H95" s="4">
        <f>$E95-SUM($G$2:$G95)</f>
        <v>7325182.7075794926</v>
      </c>
    </row>
    <row r="96" spans="1:8" x14ac:dyDescent="0.25">
      <c r="A96" s="1">
        <f t="shared" ca="1" si="1"/>
        <v>46907</v>
      </c>
      <c r="B96" s="4">
        <f>$B95*(1+DASH!$C$9)^(1/12)</f>
        <v>38918.24628438941</v>
      </c>
      <c r="C96" s="4">
        <f>($C95-$B95+DASH!$C$16)*(1+DASH!$C$3)^(1/12)</f>
        <v>8575288.8054406866</v>
      </c>
      <c r="D96" s="4">
        <f>IFERROR(-PPMT(DASH!$C$6/12,ROW()-2,DASH!$C$7*12,DASH!$C$4-DASH!$C$12),DASH!$C$16)</f>
        <v>63509.875499371818</v>
      </c>
      <c r="E96" s="4">
        <f>$F96*(DASH!$C$12+SUM($D$2:$D96))/DASH!$C$4</f>
        <v>7830703.3167761331</v>
      </c>
      <c r="F96" s="4">
        <f>$F95*(1+DASH!$C$8)^(1/12)</f>
        <v>10084357.819403635</v>
      </c>
      <c r="G96" s="4">
        <f>$G95*(1+DASH!$C$11)^(1/12)</f>
        <v>4671.1950654377615</v>
      </c>
      <c r="H96" s="4">
        <f>$E96-SUM($G$2:$G96)</f>
        <v>7419636.7086254358</v>
      </c>
    </row>
    <row r="97" spans="1:8" x14ac:dyDescent="0.25">
      <c r="A97" s="1">
        <f t="shared" ca="1" si="1"/>
        <v>46937</v>
      </c>
      <c r="B97" s="4">
        <f>$B96*(1+DASH!$C$9)^(1/12)</f>
        <v>38950.530453025822</v>
      </c>
      <c r="C97" s="4">
        <f>($C96-$B96+DASH!$C$16)*(1+DASH!$C$3)^(1/12)</f>
        <v>8679342.7572517842</v>
      </c>
      <c r="D97" s="4">
        <f>IFERROR(-PPMT(DASH!$C$6/12,ROW()-2,DASH!$C$7*12,DASH!$C$4-DASH!$C$12),DASH!$C$16)</f>
        <v>63880.349773118149</v>
      </c>
      <c r="E97" s="4">
        <f>$F97*(DASH!$C$12+SUM($D$2:$D97))/DASH!$C$4</f>
        <v>7930738.5757558653</v>
      </c>
      <c r="F97" s="4">
        <f>$F96*(1+DASH!$C$8)^(1/12)</f>
        <v>10109228.566266725</v>
      </c>
      <c r="G97" s="4">
        <f>$G96*(1+DASH!$C$11)^(1/12)</f>
        <v>4678.9099238654608</v>
      </c>
      <c r="H97" s="4">
        <f>$E97-SUM($G$2:$G97)</f>
        <v>7514993.0576813025</v>
      </c>
    </row>
    <row r="98" spans="1:8" x14ac:dyDescent="0.25">
      <c r="A98" s="1">
        <f t="shared" ca="1" si="1"/>
        <v>46968</v>
      </c>
      <c r="B98" s="4">
        <f>$B97*(1+DASH!$C$9)^(1/12)</f>
        <v>38982.841402610611</v>
      </c>
      <c r="C98" s="4">
        <f>($C97-$B97+DASH!$C$16)*(1+DASH!$C$3)^(1/12)</f>
        <v>8784193.908279676</v>
      </c>
      <c r="D98" s="4">
        <f>IFERROR(-PPMT(DASH!$C$6/12,ROW()-2,DASH!$C$7*12,DASH!$C$4-DASH!$C$12),DASH!$C$16)</f>
        <v>64252.985146794672</v>
      </c>
      <c r="E98" s="4">
        <f>$F98*(DASH!$C$12+SUM($D$2:$D98))/DASH!$C$4</f>
        <v>8031691.6758010974</v>
      </c>
      <c r="F98" s="4">
        <f>$F97*(1+DASH!$C$8)^(1/12)</f>
        <v>10134160.651101017</v>
      </c>
      <c r="G98" s="4">
        <f>$G97*(1+DASH!$C$11)^(1/12)</f>
        <v>4686.6375240090856</v>
      </c>
      <c r="H98" s="4">
        <f>$E98-SUM($G$2:$G98)</f>
        <v>7611259.520202525</v>
      </c>
    </row>
    <row r="99" spans="1:8" x14ac:dyDescent="0.25">
      <c r="A99" s="1">
        <f t="shared" ca="1" si="1"/>
        <v>46999</v>
      </c>
      <c r="B99" s="4">
        <f>$B98*(1+DASH!$C$9)^(1/12)</f>
        <v>39015.17915535959</v>
      </c>
      <c r="C99" s="4">
        <f>($C98-$B98+DASH!$C$16)*(1+DASH!$C$3)^(1/12)</f>
        <v>8889848.588508362</v>
      </c>
      <c r="D99" s="4">
        <f>IFERROR(-PPMT(DASH!$C$6/12,ROW()-2,DASH!$C$7*12,DASH!$C$4-DASH!$C$12),DASH!$C$16)</f>
        <v>64627.794226817648</v>
      </c>
      <c r="E99" s="4">
        <f>$F99*(DASH!$C$12+SUM($D$2:$D99))/DASH!$C$4</f>
        <v>8133570.4602995394</v>
      </c>
      <c r="F99" s="4">
        <f>$F98*(1+DASH!$C$8)^(1/12)</f>
        <v>10159154.225182498</v>
      </c>
      <c r="G99" s="4">
        <f>$G98*(1+DASH!$C$11)^(1/12)</f>
        <v>4694.3778869126163</v>
      </c>
      <c r="H99" s="4">
        <f>$E99-SUM($G$2:$G99)</f>
        <v>7708443.9268140551</v>
      </c>
    </row>
    <row r="100" spans="1:8" x14ac:dyDescent="0.25">
      <c r="A100" s="1">
        <f t="shared" ca="1" si="1"/>
        <v>47029</v>
      </c>
      <c r="B100" s="4">
        <f>$B99*(1+DASH!$C$9)^(1/12)</f>
        <v>39047.543733507002</v>
      </c>
      <c r="C100" s="4">
        <f>($C99-$B99+DASH!$C$16)*(1+DASH!$C$3)^(1/12)</f>
        <v>8996313.1783756334</v>
      </c>
      <c r="D100" s="4">
        <f>IFERROR(-PPMT(DASH!$C$6/12,ROW()-2,DASH!$C$7*12,DASH!$C$4-DASH!$C$12),DASH!$C$16)</f>
        <v>65004.789693140745</v>
      </c>
      <c r="E100" s="4">
        <f>$F100*(DASH!$C$12+SUM($D$2:$D100))/DASH!$C$4</f>
        <v>8236382.8383727428</v>
      </c>
      <c r="F100" s="4">
        <f>$F99*(1+DASH!$C$8)^(1/12)</f>
        <v>10184209.440160237</v>
      </c>
      <c r="G100" s="4">
        <f>$G99*(1+DASH!$C$11)^(1/12)</f>
        <v>4702.1310336547886</v>
      </c>
      <c r="H100" s="4">
        <f>$E100-SUM($G$2:$G100)</f>
        <v>7806554.1738536032</v>
      </c>
    </row>
    <row r="101" spans="1:8" x14ac:dyDescent="0.25">
      <c r="A101" s="1">
        <f t="shared" ca="1" si="1"/>
        <v>47060</v>
      </c>
      <c r="B101" s="4">
        <f>$B100*(1+DASH!$C$9)^(1/12)</f>
        <v>39079.935159305547</v>
      </c>
      <c r="C101" s="4">
        <f>($C100-$B100+DASH!$C$16)*(1+DASH!$C$3)^(1/12)</f>
        <v>9103594.1091753729</v>
      </c>
      <c r="D101" s="4">
        <f>IFERROR(-PPMT(DASH!$C$6/12,ROW()-2,DASH!$C$7*12,DASH!$C$4-DASH!$C$12),DASH!$C$16)</f>
        <v>65383.984299684067</v>
      </c>
      <c r="E101" s="4">
        <f>$F101*(DASH!$C$12+SUM($D$2:$D101))/DASH!$C$4</f>
        <v>8340136.7854239084</v>
      </c>
      <c r="F101" s="4">
        <f>$F100*(1+DASH!$C$8)^(1/12)</f>
        <v>10209326.448057314</v>
      </c>
      <c r="G101" s="4">
        <f>$G100*(1+DASH!$C$11)^(1/12)</f>
        <v>4709.8969853491517</v>
      </c>
      <c r="H101" s="4">
        <f>$E101-SUM($G$2:$G101)</f>
        <v>7905598.2239194196</v>
      </c>
    </row>
    <row r="102" spans="1:8" x14ac:dyDescent="0.25">
      <c r="A102" s="1">
        <f t="shared" ca="1" si="1"/>
        <v>47090</v>
      </c>
      <c r="B102" s="4">
        <f>$B101*(1+DASH!$C$9)^(1/12)</f>
        <v>39112.353455026365</v>
      </c>
      <c r="C102" s="4">
        <f>($C101-$B101+DASH!$C$16)*(1+DASH!$C$3)^(1/12)</f>
        <v>9211697.8634630758</v>
      </c>
      <c r="D102" s="4">
        <f>IFERROR(-PPMT(DASH!$C$6/12,ROW()-2,DASH!$C$7*12,DASH!$C$4-DASH!$C$12),DASH!$C$16)</f>
        <v>65765.390874765551</v>
      </c>
      <c r="E102" s="4">
        <f>$F102*(DASH!$C$12+SUM($D$2:$D102))/DASH!$C$4</f>
        <v>8444840.3436902445</v>
      </c>
      <c r="F102" s="4">
        <f>$F101*(1+DASH!$C$8)^(1/12)</f>
        <v>10234505.401271738</v>
      </c>
      <c r="G102" s="4">
        <f>$G101*(1+DASH!$C$11)^(1/12)</f>
        <v>4717.6757631441251</v>
      </c>
      <c r="H102" s="4">
        <f>$E102-SUM($G$2:$G102)</f>
        <v>8005584.1064226115</v>
      </c>
    </row>
    <row r="103" spans="1:8" x14ac:dyDescent="0.25">
      <c r="A103" s="1">
        <f t="shared" ca="1" si="1"/>
        <v>47121</v>
      </c>
      <c r="B103" s="4">
        <f>$B102*(1+DASH!$C$9)^(1/12)</f>
        <v>39144.798642959089</v>
      </c>
      <c r="C103" s="4">
        <f>($C102-$B102+DASH!$C$16)*(1+DASH!$C$3)^(1/12)</f>
        <v>9320630.9754645992</v>
      </c>
      <c r="D103" s="4">
        <f>IFERROR(-PPMT(DASH!$C$6/12,ROW()-2,DASH!$C$7*12,DASH!$C$4-DASH!$C$12),DASH!$C$16)</f>
        <v>66149.022321535027</v>
      </c>
      <c r="E103" s="4">
        <f>$F103*(DASH!$C$12+SUM($D$2:$D103))/DASH!$C$4</f>
        <v>8550501.6227999218</v>
      </c>
      <c r="F103" s="4">
        <f>$F102*(1+DASH!$C$8)^(1/12)</f>
        <v>10259746.452577373</v>
      </c>
      <c r="G103" s="4">
        <f>$G102*(1+DASH!$C$11)^(1/12)</f>
        <v>4725.4673882230563</v>
      </c>
      <c r="H103" s="4">
        <f>$E103-SUM($G$2:$G103)</f>
        <v>8106519.9181440659</v>
      </c>
    </row>
    <row r="104" spans="1:8" x14ac:dyDescent="0.25">
      <c r="A104" s="1">
        <f t="shared" ca="1" si="1"/>
        <v>47152</v>
      </c>
      <c r="B104" s="4">
        <f>$B103*(1+DASH!$C$9)^(1/12)</f>
        <v>39177.270745411828</v>
      </c>
      <c r="C104" s="4">
        <f>($C103-$B103+DASH!$C$16)*(1+DASH!$C$3)^(1/12)</f>
        <v>9430400.0314881615</v>
      </c>
      <c r="D104" s="4">
        <f>IFERROR(-PPMT(DASH!$C$6/12,ROW()-2,DASH!$C$7*12,DASH!$C$4-DASH!$C$12),DASH!$C$16)</f>
        <v>66534.891618410649</v>
      </c>
      <c r="E104" s="4">
        <f>$F104*(DASH!$C$12+SUM($D$2:$D104))/DASH!$C$4</f>
        <v>8657128.8003336675</v>
      </c>
      <c r="F104" s="4">
        <f>$F103*(1+DASH!$C$8)^(1/12)</f>
        <v>10285049.755124865</v>
      </c>
      <c r="G104" s="4">
        <f>$G103*(1+DASH!$C$11)^(1/12)</f>
        <v>4733.2718818042795</v>
      </c>
      <c r="H104" s="4">
        <f>$E104-SUM($G$2:$G104)</f>
        <v>8208413.8237960078</v>
      </c>
    </row>
    <row r="105" spans="1:8" x14ac:dyDescent="0.25">
      <c r="A105" s="1">
        <f t="shared" ca="1" si="1"/>
        <v>47180</v>
      </c>
      <c r="B105" s="4">
        <f>$B104*(1+DASH!$C$9)^(1/12)</f>
        <v>39209.769784711207</v>
      </c>
      <c r="C105" s="4">
        <f>($C104-$B104+DASH!$C$16)*(1+DASH!$C$3)^(1/12)</f>
        <v>9541011.6703396458</v>
      </c>
      <c r="D105" s="4">
        <f>IFERROR(-PPMT(DASH!$C$6/12,ROW()-2,DASH!$C$7*12,DASH!$C$4-DASH!$C$12),DASH!$C$16)</f>
        <v>66923.01181951804</v>
      </c>
      <c r="E105" s="4">
        <f>$F105*(DASH!$C$12+SUM($D$2:$D105))/DASH!$C$4</f>
        <v>8764730.122391019</v>
      </c>
      <c r="F105" s="4">
        <f>$F104*(1+DASH!$C$8)^(1/12)</f>
        <v>10310415.462442569</v>
      </c>
      <c r="G105" s="4">
        <f>$G104*(1+DASH!$C$11)^(1/12)</f>
        <v>4741.0892651411723</v>
      </c>
      <c r="H105" s="4">
        <f>$E105-SUM($G$2:$G105)</f>
        <v>8311274.0565882176</v>
      </c>
    </row>
    <row r="106" spans="1:8" x14ac:dyDescent="0.25">
      <c r="A106" s="1">
        <f t="shared" ca="1" si="1"/>
        <v>47211</v>
      </c>
      <c r="B106" s="4">
        <f>$B105*(1+DASH!$C$9)^(1/12)</f>
        <v>39242.29578320236</v>
      </c>
      <c r="C106" s="4">
        <f>($C105-$B105+DASH!$C$16)*(1+DASH!$C$3)^(1/12)</f>
        <v>9652472.5837412011</v>
      </c>
      <c r="D106" s="4">
        <f>IFERROR(-PPMT(DASH!$C$6/12,ROW()-2,DASH!$C$7*12,DASH!$C$4-DASH!$C$12),DASH!$C$16)</f>
        <v>67313.396055131903</v>
      </c>
      <c r="E106" s="4">
        <f>$F106*(DASH!$C$12+SUM($D$2:$D106))/DASH!$C$4</f>
        <v>8873313.9041613024</v>
      </c>
      <c r="F106" s="4">
        <f>$F105*(1+DASH!$C$8)^(1/12)</f>
        <v>10335843.728437483</v>
      </c>
      <c r="G106" s="4">
        <f>$G105*(1+DASH!$C$11)^(1/12)</f>
        <v>4748.9195595222145</v>
      </c>
      <c r="H106" s="4">
        <f>$E106-SUM($G$2:$G106)</f>
        <v>8415108.9187989794</v>
      </c>
    </row>
    <row r="107" spans="1:8" x14ac:dyDescent="0.25">
      <c r="A107" s="1">
        <f t="shared" ca="1" si="1"/>
        <v>47241</v>
      </c>
      <c r="B107" s="4">
        <f>$B106*(1+DASH!$C$9)^(1/12)</f>
        <v>39274.84876324897</v>
      </c>
      <c r="C107" s="4">
        <f>($C106-$B106+DASH!$C$16)*(1+DASH!$C$3)^(1/12)</f>
        <v>9764789.5167531818</v>
      </c>
      <c r="D107" s="4">
        <f>IFERROR(-PPMT(DASH!$C$6/12,ROW()-2,DASH!$C$7*12,DASH!$C$4-DASH!$C$12),DASH!$C$16)</f>
        <v>67706.057532120161</v>
      </c>
      <c r="E107" s="4">
        <f>$F107*(DASH!$C$12+SUM($D$2:$D107))/DASH!$C$4</f>
        <v>8982888.5304993633</v>
      </c>
      <c r="F107" s="4">
        <f>$F106*(1+DASH!$C$8)^(1/12)</f>
        <v>10361334.707396183</v>
      </c>
      <c r="G107" s="4">
        <f>$G106*(1+DASH!$C$11)^(1/12)</f>
        <v>4756.7627862710442</v>
      </c>
      <c r="H107" s="4">
        <f>$E107-SUM($G$2:$G107)</f>
        <v>8519926.7823507693</v>
      </c>
    </row>
    <row r="108" spans="1:8" x14ac:dyDescent="0.25">
      <c r="A108" s="1">
        <f t="shared" ca="1" si="1"/>
        <v>47272</v>
      </c>
      <c r="B108" s="4">
        <f>$B107*(1+DASH!$C$9)^(1/12)</f>
        <v>39307.428747233265</v>
      </c>
      <c r="C108" s="4">
        <f>($C107-$B107+DASH!$C$16)*(1+DASH!$C$3)^(1/12)</f>
        <v>9877969.2681994624</v>
      </c>
      <c r="D108" s="4">
        <f>IFERROR(-PPMT(DASH!$C$6/12,ROW()-2,DASH!$C$7*12,DASH!$C$4-DASH!$C$12),DASH!$C$16)</f>
        <v>68101.009534390862</v>
      </c>
      <c r="E108" s="4">
        <f>$F108*(DASH!$C$12+SUM($D$2:$D108))/DASH!$C$4</f>
        <v>9093462.4565060623</v>
      </c>
      <c r="F108" s="4">
        <f>$F107*(1+DASH!$C$8)^(1/12)</f>
        <v>10386888.553985756</v>
      </c>
      <c r="G108" s="4">
        <f>$G107*(1+DASH!$C$11)^(1/12)</f>
        <v>4764.6189667465196</v>
      </c>
      <c r="H108" s="4">
        <f>$E108-SUM($G$2:$G108)</f>
        <v>8625736.0893907212</v>
      </c>
    </row>
    <row r="109" spans="1:8" x14ac:dyDescent="0.25">
      <c r="A109" s="1">
        <f t="shared" ca="1" si="1"/>
        <v>47302</v>
      </c>
      <c r="B109" s="4">
        <f>$B108*(1+DASH!$C$9)^(1/12)</f>
        <v>39340.035757556041</v>
      </c>
      <c r="C109" s="4">
        <f>($C108-$B108+DASH!$C$16)*(1+DASH!$C$3)^(1/12)</f>
        <v>9992018.6910961345</v>
      </c>
      <c r="D109" s="4">
        <f>IFERROR(-PPMT(DASH!$C$6/12,ROW()-2,DASH!$C$7*12,DASH!$C$4-DASH!$C$12),DASH!$C$16)</f>
        <v>68498.26542334148</v>
      </c>
      <c r="E109" s="4">
        <f>$F109*(DASH!$C$12+SUM($D$2:$D109))/DASH!$C$4</f>
        <v>9205044.2081136331</v>
      </c>
      <c r="F109" s="4">
        <f>$F108*(1+DASH!$C$8)^(1/12)</f>
        <v>10412505.423254738</v>
      </c>
      <c r="G109" s="4">
        <f>$G108*(1+DASH!$C$11)^(1/12)</f>
        <v>4772.4881223427728</v>
      </c>
      <c r="H109" s="4">
        <f>$E109-SUM($G$2:$G109)</f>
        <v>8732545.3528759498</v>
      </c>
    </row>
    <row r="110" spans="1:8" x14ac:dyDescent="0.25">
      <c r="A110" s="1">
        <f t="shared" ca="1" si="1"/>
        <v>47333</v>
      </c>
      <c r="B110" s="4">
        <f>$B109*(1+DASH!$C$9)^(1/12)</f>
        <v>39372.669816636677</v>
      </c>
      <c r="C110" s="4">
        <f>($C109-$B109+DASH!$C$16)*(1+DASH!$C$3)^(1/12)</f>
        <v>10106944.693083618</v>
      </c>
      <c r="D110" s="4">
        <f>IFERROR(-PPMT(DASH!$C$6/12,ROW()-2,DASH!$C$7*12,DASH!$C$4-DASH!$C$12),DASH!$C$16)</f>
        <v>68897.838638310976</v>
      </c>
      <c r="E110" s="4">
        <f>$F110*(DASH!$C$12+SUM($D$2:$D110))/DASH!$C$4</f>
        <v>9317642.3826758843</v>
      </c>
      <c r="F110" s="4">
        <f>$F109*(1+DASH!$C$8)^(1/12)</f>
        <v>10438185.470634058</v>
      </c>
      <c r="G110" s="4">
        <f>$G109*(1+DASH!$C$11)^(1/12)</f>
        <v>4780.3702744892707</v>
      </c>
      <c r="H110" s="4">
        <f>$E110-SUM($G$2:$G110)</f>
        <v>8840363.1571637113</v>
      </c>
    </row>
    <row r="111" spans="1:8" x14ac:dyDescent="0.25">
      <c r="A111" s="1">
        <f t="shared" ca="1" si="1"/>
        <v>47364</v>
      </c>
      <c r="B111" s="4">
        <f>$B110*(1+DASH!$C$9)^(1/12)</f>
        <v>39405.330946913142</v>
      </c>
      <c r="C111" s="4">
        <f>($C110-$B110+DASH!$C$16)*(1+DASH!$C$3)^(1/12)</f>
        <v>10222754.236862231</v>
      </c>
      <c r="D111" s="4">
        <f>IFERROR(-PPMT(DASH!$C$6/12,ROW()-2,DASH!$C$7*12,DASH!$C$4-DASH!$C$12),DASH!$C$16)</f>
        <v>69299.742697034439</v>
      </c>
      <c r="E111" s="4">
        <f>$F111*(DASH!$C$12+SUM($D$2:$D111))/DASH!$C$4</f>
        <v>9431265.6495633386</v>
      </c>
      <c r="F111" s="4">
        <f>$F110*(1+DASH!$C$8)^(1/12)</f>
        <v>10463928.851937983</v>
      </c>
      <c r="G111" s="4">
        <f>$G110*(1+DASH!$C$11)^(1/12)</f>
        <v>4788.2654446508723</v>
      </c>
      <c r="H111" s="4">
        <f>$E111-SUM($G$2:$G111)</f>
        <v>8949198.1586065143</v>
      </c>
    </row>
    <row r="112" spans="1:8" x14ac:dyDescent="0.25">
      <c r="A112" s="1">
        <f t="shared" ca="1" si="1"/>
        <v>47394</v>
      </c>
      <c r="B112" s="4">
        <f>$B111*(1+DASH!$C$9)^(1/12)</f>
        <v>39438.019170842032</v>
      </c>
      <c r="C112" s="4">
        <f>($C111-$B111+DASH!$C$16)*(1+DASH!$C$3)^(1/12)</f>
        <v>10339454.340631226</v>
      </c>
      <c r="D112" s="4">
        <f>IFERROR(-PPMT(DASH!$C$6/12,ROW()-2,DASH!$C$7*12,DASH!$C$4-DASH!$C$12),DASH!$C$16)</f>
        <v>69703.991196100484</v>
      </c>
      <c r="E112" s="4">
        <f>$F112*(DASH!$C$12+SUM($D$2:$D112))/DASH!$C$4</f>
        <v>9545922.7507632766</v>
      </c>
      <c r="F112" s="4">
        <f>$F111*(1+DASH!$C$8)^(1/12)</f>
        <v>10489735.723365054</v>
      </c>
      <c r="G112" s="4">
        <f>$G111*(1+DASH!$C$11)^(1/12)</f>
        <v>4796.1736543278885</v>
      </c>
      <c r="H112" s="4">
        <f>$E112-SUM($G$2:$G112)</f>
        <v>9059059.0861521251</v>
      </c>
    </row>
    <row r="113" spans="1:8" x14ac:dyDescent="0.25">
      <c r="A113" s="1">
        <f t="shared" ca="1" si="1"/>
        <v>47425</v>
      </c>
      <c r="B113" s="4">
        <f>$B112*(1+DASH!$C$9)^(1/12)</f>
        <v>39470.734510898561</v>
      </c>
      <c r="C113" s="4">
        <f>($C112-$B112+DASH!$C$16)*(1+DASH!$C$3)^(1/12)</f>
        <v>10457052.078531327</v>
      </c>
      <c r="D113" s="4">
        <f>IFERROR(-PPMT(DASH!$C$6/12,ROW()-2,DASH!$C$7*12,DASH!$C$4-DASH!$C$12),DASH!$C$16)</f>
        <v>70110.597811411077</v>
      </c>
      <c r="E113" s="4">
        <f>$F113*(DASH!$C$12+SUM($D$2:$D113))/DASH!$C$4</f>
        <v>9661622.501484843</v>
      </c>
      <c r="F113" s="4">
        <f>$F112*(1+DASH!$C$8)^(1/12)</f>
        <v>10515606.241499042</v>
      </c>
      <c r="G113" s="4">
        <f>$G112*(1+DASH!$C$11)^(1/12)</f>
        <v>4804.0949250561389</v>
      </c>
      <c r="H113" s="4">
        <f>$E113-SUM($G$2:$G113)</f>
        <v>9169954.7419486344</v>
      </c>
    </row>
    <row r="114" spans="1:8" x14ac:dyDescent="0.25">
      <c r="A114" s="1">
        <f t="shared" ca="1" si="1"/>
        <v>47455</v>
      </c>
      <c r="B114" s="4">
        <f>$B113*(1+DASH!$C$9)^(1/12)</f>
        <v>39503.476989576593</v>
      </c>
      <c r="C114" s="4">
        <f>($C113-$B113+DASH!$C$16)*(1+DASH!$C$3)^(1/12)</f>
        <v>10575554.581090791</v>
      </c>
      <c r="D114" s="4">
        <f>IFERROR(-PPMT(DASH!$C$6/12,ROW()-2,DASH!$C$7*12,DASH!$C$4-DASH!$C$12),DASH!$C$16)</f>
        <v>70519.576298644301</v>
      </c>
      <c r="E114" s="4">
        <f>$F114*(DASH!$C$12+SUM($D$2:$D114))/DASH!$C$4</f>
        <v>9778373.7907691132</v>
      </c>
      <c r="F114" s="4">
        <f>$F113*(1+DASH!$C$8)^(1/12)</f>
        <v>10541540.563309899</v>
      </c>
      <c r="G114" s="4">
        <f>$G113*(1+DASH!$C$11)^(1/12)</f>
        <v>4812.0292784070116</v>
      </c>
      <c r="H114" s="4">
        <f>$E114-SUM($G$2:$G114)</f>
        <v>9281894.0019544978</v>
      </c>
    </row>
    <row r="115" spans="1:8" x14ac:dyDescent="0.25">
      <c r="A115" s="1">
        <f t="shared" ca="1" si="1"/>
        <v>47486</v>
      </c>
      <c r="B115" s="4">
        <f>$B114*(1+DASH!$C$9)^(1/12)</f>
        <v>39536.246629388646</v>
      </c>
      <c r="C115" s="4">
        <f>($C114-$B114+DASH!$C$16)*(1+DASH!$C$3)^(1/12)</f>
        <v>10694969.03567504</v>
      </c>
      <c r="D115" s="4">
        <f>IFERROR(-PPMT(DASH!$C$6/12,ROW()-2,DASH!$C$7*12,DASH!$C$4-DASH!$C$12),DASH!$C$16)</f>
        <v>70930.940493719725</v>
      </c>
      <c r="E115" s="4">
        <f>$F115*(DASH!$C$12+SUM($D$2:$D115))/DASH!$C$4</f>
        <v>9896185.5821042825</v>
      </c>
      <c r="F115" s="4">
        <f>$F114*(1+DASH!$C$8)^(1/12)</f>
        <v>10567538.846154703</v>
      </c>
      <c r="G115" s="4">
        <f>$G114*(1+DASH!$C$11)^(1/12)</f>
        <v>4819.9767359875214</v>
      </c>
      <c r="H115" s="4">
        <f>$E115-SUM($G$2:$G115)</f>
        <v>9394885.8165536802</v>
      </c>
    </row>
    <row r="116" spans="1:8" x14ac:dyDescent="0.25">
      <c r="A116" s="1">
        <f t="shared" ca="1" si="1"/>
        <v>47517</v>
      </c>
      <c r="B116" s="4">
        <f>$B115*(1+DASH!$C$9)^(1/12)</f>
        <v>39569.043452865917</v>
      </c>
      <c r="C116" s="4">
        <f>($C115-$B115+DASH!$C$16)*(1+DASH!$C$3)^(1/12)</f>
        <v>10815302.686939862</v>
      </c>
      <c r="D116" s="4">
        <f>IFERROR(-PPMT(DASH!$C$6/12,ROW()-2,DASH!$C$7*12,DASH!$C$4-DASH!$C$12),DASH!$C$16)</f>
        <v>71344.704313266426</v>
      </c>
      <c r="E116" s="4">
        <f>$F116*(DASH!$C$12+SUM($D$2:$D116))/DASH!$C$4</f>
        <v>10015066.914045962</v>
      </c>
      <c r="F116" s="4">
        <f>$F115*(1+DASH!$C$8)^(1/12)</f>
        <v>10593601.247778619</v>
      </c>
      <c r="G116" s="4">
        <f>$G115*(1+DASH!$C$11)^(1/12)</f>
        <v>4827.9373194403688</v>
      </c>
      <c r="H116" s="4">
        <f>$E116-SUM($G$2:$G116)</f>
        <v>9508939.2111759186</v>
      </c>
    </row>
    <row r="117" spans="1:8" x14ac:dyDescent="0.25">
      <c r="A117" s="1">
        <f t="shared" ca="1" si="1"/>
        <v>47545</v>
      </c>
      <c r="B117" s="4">
        <f>$B116*(1+DASH!$C$9)^(1/12)</f>
        <v>39601.867482558286</v>
      </c>
      <c r="C117" s="4">
        <f>($C116-$B116+DASH!$C$16)*(1+DASH!$C$3)^(1/12)</f>
        <v>10936562.83728824</v>
      </c>
      <c r="D117" s="4">
        <f>IFERROR(-PPMT(DASH!$C$6/12,ROW()-2,DASH!$C$7*12,DASH!$C$4-DASH!$C$12),DASH!$C$16)</f>
        <v>71760.881755093811</v>
      </c>
      <c r="E117" s="4">
        <f>$F117*(DASH!$C$12+SUM($D$2:$D117))/DASH!$C$4</f>
        <v>10135026.900842624</v>
      </c>
      <c r="F117" s="4">
        <f>$F116*(1+DASH!$C$8)^(1/12)</f>
        <v>10619727.926315853</v>
      </c>
      <c r="G117" s="4">
        <f>$G116*(1+DASH!$C$11)^(1/12)</f>
        <v>4835.9110504439996</v>
      </c>
      <c r="H117" s="4">
        <f>$E117-SUM($G$2:$G117)</f>
        <v>9624063.2869221363</v>
      </c>
    </row>
    <row r="118" spans="1:8" x14ac:dyDescent="0.25">
      <c r="A118" s="1">
        <f t="shared" ca="1" si="1"/>
        <v>47576</v>
      </c>
      <c r="B118" s="4">
        <f>$B117*(1+DASH!$C$9)^(1/12)</f>
        <v>39634.718741034354</v>
      </c>
      <c r="C118" s="4">
        <f>($C117-$B117+DASH!$C$16)*(1+DASH!$C$3)^(1/12)</f>
        <v>11058756.847330812</v>
      </c>
      <c r="D118" s="4">
        <f>IFERROR(-PPMT(DASH!$C$6/12,ROW()-2,DASH!$C$7*12,DASH!$C$4-DASH!$C$12),DASH!$C$16)</f>
        <v>72179.4868986652</v>
      </c>
      <c r="E118" s="4">
        <f>$F118*(DASH!$C$12+SUM($D$2:$D118))/DASH!$C$4</f>
        <v>10256074.733066268</v>
      </c>
      <c r="F118" s="4">
        <f>$F117*(1+DASH!$C$8)^(1/12)</f>
        <v>10645919.040290615</v>
      </c>
      <c r="G118" s="4">
        <f>$G117*(1+DASH!$C$11)^(1/12)</f>
        <v>4843.8979507126624</v>
      </c>
      <c r="H118" s="4">
        <f>$E118-SUM($G$2:$G118)</f>
        <v>9740267.2211950682</v>
      </c>
    </row>
    <row r="119" spans="1:8" x14ac:dyDescent="0.25">
      <c r="A119" s="1">
        <f t="shared" ca="1" si="1"/>
        <v>47606</v>
      </c>
      <c r="B119" s="4">
        <f>$B118*(1+DASH!$C$9)^(1/12)</f>
        <v>39667.59725088143</v>
      </c>
      <c r="C119" s="4">
        <f>($C118-$B118+DASH!$C$16)*(1+DASH!$C$3)^(1/12)</f>
        <v>11181892.13635001</v>
      </c>
      <c r="D119" s="4">
        <f>IFERROR(-PPMT(DASH!$C$6/12,ROW()-2,DASH!$C$7*12,DASH!$C$4-DASH!$C$12),DASH!$C$16)</f>
        <v>72600.533905574077</v>
      </c>
      <c r="E119" s="4">
        <f>$F119*(DASH!$C$12+SUM($D$2:$D119))/DASH!$C$4</f>
        <v>10378219.678248324</v>
      </c>
      <c r="F119" s="4">
        <f>$F118*(1+DASH!$C$8)^(1/12)</f>
        <v>10672174.748618076</v>
      </c>
      <c r="G119" s="4">
        <f>$G118*(1+DASH!$C$11)^(1/12)</f>
        <v>4851.8980419964691</v>
      </c>
      <c r="H119" s="4">
        <f>$E119-SUM($G$2:$G119)</f>
        <v>9857560.2683351282</v>
      </c>
    </row>
    <row r="120" spans="1:8" x14ac:dyDescent="0.25">
      <c r="A120" s="1">
        <f t="shared" ca="1" si="1"/>
        <v>47637</v>
      </c>
      <c r="B120" s="4">
        <f>$B119*(1+DASH!$C$9)^(1/12)</f>
        <v>39700.503034705573</v>
      </c>
      <c r="C120" s="4">
        <f>($C119-$B119+DASH!$C$16)*(1+DASH!$C$3)^(1/12)</f>
        <v>11305976.1827679</v>
      </c>
      <c r="D120" s="4">
        <f>IFERROR(-PPMT(DASH!$C$6/12,ROW()-2,DASH!$C$7*12,DASH!$C$4-DASH!$C$12),DASH!$C$16)</f>
        <v>73024.037020023257</v>
      </c>
      <c r="E120" s="4">
        <f>$F120*(DASH!$C$12+SUM($D$2:$D120))/DASH!$C$4</f>
        <v>10501471.081520839</v>
      </c>
      <c r="F120" s="4">
        <f>$F119*(1+DASH!$C$8)^(1/12)</f>
        <v>10698495.210605334</v>
      </c>
      <c r="G120" s="4">
        <f>$G119*(1+DASH!$C$11)^(1/12)</f>
        <v>4859.9113460814542</v>
      </c>
      <c r="H120" s="4">
        <f>$E120-SUM($G$2:$G120)</f>
        <v>9975951.7602615617</v>
      </c>
    </row>
    <row r="121" spans="1:8" x14ac:dyDescent="0.25">
      <c r="A121" s="1">
        <f t="shared" ca="1" si="1"/>
        <v>47667</v>
      </c>
      <c r="B121" s="4">
        <f>$B120*(1+DASH!$C$9)^(1/12)</f>
        <v>39733.436115131575</v>
      </c>
      <c r="C121" s="4">
        <f>($C120-$B120+DASH!$C$16)*(1+DASH!$C$3)^(1/12)</f>
        <v>11431016.524617746</v>
      </c>
      <c r="D121" s="4">
        <f>IFERROR(-PPMT(DASH!$C$6/12,ROW()-2,DASH!$C$7*12,DASH!$C$4-DASH!$C$12),DASH!$C$16)</f>
        <v>73450.010569306731</v>
      </c>
      <c r="E121" s="4">
        <f>$F121*(DASH!$C$12+SUM($D$2:$D121))/DASH!$C$4</f>
        <v>10625838.36626301</v>
      </c>
      <c r="F121" s="4">
        <f>$F120*(1+DASH!$C$8)^(1/12)</f>
        <v>10724880.585952386</v>
      </c>
      <c r="G121" s="4">
        <f>$G120*(1+DASH!$C$11)^(1/12)</f>
        <v>4867.9378847896323</v>
      </c>
      <c r="H121" s="4">
        <f>$E121-SUM($G$2:$G121)</f>
        <v>10095451.107118942</v>
      </c>
    </row>
    <row r="122" spans="1:8" x14ac:dyDescent="0.25">
      <c r="A122" s="1">
        <f t="shared" ca="1" si="1"/>
        <v>47698</v>
      </c>
      <c r="B122" s="4">
        <f>$B121*(1+DASH!$C$9)^(1/12)</f>
        <v>39766.396514803018</v>
      </c>
      <c r="C122" s="4">
        <f>($C121-$B121+DASH!$C$16)*(1+DASH!$C$3)^(1/12)</f>
        <v>11557020.760019349</v>
      </c>
      <c r="D122" s="4">
        <f>IFERROR(-PPMT(DASH!$C$6/12,ROW()-2,DASH!$C$7*12,DASH!$C$4-DASH!$C$12),DASH!$C$16)</f>
        <v>73878.468964294356</v>
      </c>
      <c r="E122" s="4">
        <f>$F122*(DASH!$C$12+SUM($D$2:$D122))/DASH!$C$4</f>
        <v>10751331.034753092</v>
      </c>
      <c r="F122" s="4">
        <f>$F121*(1+DASH!$C$8)^(1/12)</f>
        <v>10751331.034753088</v>
      </c>
      <c r="G122" s="4">
        <f>$G121*(1+DASH!$C$11)^(1/12)</f>
        <v>4875.9776799790598</v>
      </c>
      <c r="H122" s="4">
        <f>$E122-SUM($G$2:$G122)</f>
        <v>10216067.797929045</v>
      </c>
    </row>
    <row r="123" spans="1:8" x14ac:dyDescent="0.25">
      <c r="A123" s="1">
        <f t="shared" ca="1" si="1"/>
        <v>47729</v>
      </c>
      <c r="B123" s="4">
        <f>$B122*(1+DASH!$C$9)^(1/12)</f>
        <v>39799.384256382247</v>
      </c>
      <c r="C123" s="4">
        <f>($C122-$B122+DASH!$C$16)*(1+DASH!$C$3)^(1/12)</f>
        <v>11683996.547658151</v>
      </c>
      <c r="D123" s="4">
        <f>IFERROR(-PPMT(DASH!$C$6/12,ROW()-2,DASH!$C$7*12,DASH!$C$4-DASH!$C$12),DASH!$C$16)</f>
        <v>74309.426699919408</v>
      </c>
      <c r="E123" s="4">
        <f>$F123*(DASH!$C$12+SUM($D$2:$D123))/DASH!$C$4</f>
        <v>10877958.668825729</v>
      </c>
      <c r="F123" s="4">
        <f>$F122*(1+DASH!$C$8)^(1/12)</f>
        <v>10777846.717496131</v>
      </c>
      <c r="G123" s="4">
        <f>$G122*(1+DASH!$C$11)^(1/12)</f>
        <v>4884.0307535438933</v>
      </c>
      <c r="H123" s="4">
        <f>$E123-SUM($G$2:$G123)</f>
        <v>10337811.401248138</v>
      </c>
    </row>
    <row r="124" spans="1:8" x14ac:dyDescent="0.25">
      <c r="A124" s="1">
        <f t="shared" ca="1" si="1"/>
        <v>47759</v>
      </c>
      <c r="B124" s="4">
        <f>$B123*(1+DASH!$C$9)^(1/12)</f>
        <v>39832.399362550423</v>
      </c>
      <c r="C124" s="4">
        <f>($C123-$B123+DASH!$C$16)*(1+DASH!$C$3)^(1/12)</f>
        <v>11811951.607268194</v>
      </c>
      <c r="D124" s="4">
        <f>IFERROR(-PPMT(DASH!$C$6/12,ROW()-2,DASH!$C$7*12,DASH!$C$4-DASH!$C$12),DASH!$C$16)</f>
        <v>74309.426699919408</v>
      </c>
      <c r="E124" s="4">
        <f>$F124*(DASH!$C$12+SUM($D$2:$D124))/DASH!$C$4</f>
        <v>11005145.503884025</v>
      </c>
      <c r="F124" s="4">
        <f>$F123*(1+DASH!$C$8)^(1/12)</f>
        <v>10804427.795066014</v>
      </c>
      <c r="G124" s="4">
        <f>$G123*(1+DASH!$C$11)^(1/12)</f>
        <v>4892.0971274144495</v>
      </c>
      <c r="H124" s="4">
        <f>$E124-SUM($G$2:$G124)</f>
        <v>10460106.139179021</v>
      </c>
    </row>
    <row r="125" spans="1:8" x14ac:dyDescent="0.25">
      <c r="A125" s="1">
        <f t="shared" ca="1" si="1"/>
        <v>47790</v>
      </c>
      <c r="B125" s="4">
        <f>$B124*(1+DASH!$C$9)^(1/12)</f>
        <v>39865.441856007514</v>
      </c>
      <c r="C125" s="4">
        <f>($C124-$B124+DASH!$C$16)*(1+DASH!$C$3)^(1/12)</f>
        <v>11940893.720118893</v>
      </c>
      <c r="D125" s="4">
        <f>IFERROR(-PPMT(DASH!$C$6/12,ROW()-2,DASH!$C$7*12,DASH!$C$4-DASH!$C$12),DASH!$C$16)</f>
        <v>74309.426699919408</v>
      </c>
      <c r="E125" s="4">
        <f>$F125*(DASH!$C$12+SUM($D$2:$D125))/DASH!$C$4</f>
        <v>11132893.527998077</v>
      </c>
      <c r="F125" s="4">
        <f>$F124*(1+DASH!$C$8)^(1/12)</f>
        <v>10831074.428744024</v>
      </c>
      <c r="G125" s="4">
        <f>$G124*(1+DASH!$C$11)^(1/12)</f>
        <v>4900.1768235572645</v>
      </c>
      <c r="H125" s="4">
        <f>$E125-SUM($G$2:$G125)</f>
        <v>10582953.986469515</v>
      </c>
    </row>
    <row r="126" spans="1:8" x14ac:dyDescent="0.25">
      <c r="A126" s="1">
        <f t="shared" ca="1" si="1"/>
        <v>47820</v>
      </c>
      <c r="B126" s="4">
        <f>$B125*(1+DASH!$C$9)^(1/12)</f>
        <v>39898.51175947232</v>
      </c>
      <c r="C126" s="4">
        <f>($C125-$B125+DASH!$C$16)*(1+DASH!$C$3)^(1/12)</f>
        <v>12070830.729505725</v>
      </c>
      <c r="D126" s="4">
        <f>IFERROR(-PPMT(DASH!$C$6/12,ROW()-2,DASH!$C$7*12,DASH!$C$4-DASH!$C$12),DASH!$C$16)</f>
        <v>74309.426699919408</v>
      </c>
      <c r="E126" s="4">
        <f>$F126*(DASH!$C$12+SUM($D$2:$D126))/DASH!$C$4</f>
        <v>11261204.735642865</v>
      </c>
      <c r="F126" s="4">
        <f>$F125*(1+DASH!$C$8)^(1/12)</f>
        <v>10857786.780209206</v>
      </c>
      <c r="G126" s="4">
        <f>$G125*(1+DASH!$C$11)^(1/12)</f>
        <v>4908.2698639751543</v>
      </c>
      <c r="H126" s="4">
        <f>$E126-SUM($G$2:$G126)</f>
        <v>10706356.924250329</v>
      </c>
    </row>
    <row r="127" spans="1:8" x14ac:dyDescent="0.25">
      <c r="A127" s="1">
        <f t="shared" ca="1" si="1"/>
        <v>47851</v>
      </c>
      <c r="B127" s="4">
        <f>$B126*(1+DASH!$C$9)^(1/12)</f>
        <v>39931.609095682492</v>
      </c>
      <c r="C127" s="4">
        <f>($C126-$B126+DASH!$C$16)*(1+DASH!$C$3)^(1/12)</f>
        <v>12201770.541244799</v>
      </c>
      <c r="D127" s="4">
        <f>IFERROR(-PPMT(DASH!$C$6/12,ROW()-2,DASH!$C$7*12,DASH!$C$4-DASH!$C$12),DASH!$C$16)</f>
        <v>74309.426699919408</v>
      </c>
      <c r="E127" s="4">
        <f>$F127*(DASH!$C$12+SUM($D$2:$D127))/DASH!$C$4</f>
        <v>11390081.127717793</v>
      </c>
      <c r="F127" s="4">
        <f>$F126*(1+DASH!$C$8)^(1/12)</f>
        <v>10884565.011539355</v>
      </c>
      <c r="G127" s="4">
        <f>$G126*(1+DASH!$C$11)^(1/12)</f>
        <v>4916.3762707072738</v>
      </c>
      <c r="H127" s="4">
        <f>$E127-SUM($G$2:$G127)</f>
        <v>10830316.940054549</v>
      </c>
    </row>
    <row r="128" spans="1:8" x14ac:dyDescent="0.25">
      <c r="A128" s="1">
        <f t="shared" ca="1" si="1"/>
        <v>47882</v>
      </c>
      <c r="B128" s="4">
        <f>$B127*(1+DASH!$C$9)^(1/12)</f>
        <v>39964.733887394534</v>
      </c>
      <c r="C128" s="4">
        <f>($C127-$B127+DASH!$C$16)*(1+DASH!$C$3)^(1/12)</f>
        <v>12333721.124171399</v>
      </c>
      <c r="D128" s="4">
        <f>IFERROR(-PPMT(DASH!$C$6/12,ROW()-2,DASH!$C$7*12,DASH!$C$4-DASH!$C$12),DASH!$C$16)</f>
        <v>74309.426699919408</v>
      </c>
      <c r="E128" s="4">
        <f>$F128*(DASH!$C$12+SUM($D$2:$D128))/DASH!$C$4</f>
        <v>11519524.711566208</v>
      </c>
      <c r="F128" s="4">
        <f>$F127*(1+DASH!$C$8)^(1/12)</f>
        <v>10911409.28521199</v>
      </c>
      <c r="G128" s="4">
        <f>$G127*(1+DASH!$C$11)^(1/12)</f>
        <v>4924.4960658291784</v>
      </c>
      <c r="H128" s="4">
        <f>$E128-SUM($G$2:$G128)</f>
        <v>10954836.027837135</v>
      </c>
    </row>
    <row r="129" spans="1:8" x14ac:dyDescent="0.25">
      <c r="A129" s="1">
        <f t="shared" ca="1" si="1"/>
        <v>47910</v>
      </c>
      <c r="B129" s="4">
        <f>$B128*(1+DASH!$C$9)^(1/12)</f>
        <v>39997.886157383829</v>
      </c>
      <c r="C129" s="4">
        <f>($C128-$B128+DASH!$C$16)*(1+DASH!$C$3)^(1/12)</f>
        <v>12466690.510642478</v>
      </c>
      <c r="D129" s="4">
        <f>IFERROR(-PPMT(DASH!$C$6/12,ROW()-2,DASH!$C$7*12,DASH!$C$4-DASH!$C$12),DASH!$C$16)</f>
        <v>74309.426699919408</v>
      </c>
      <c r="E129" s="4">
        <f>$F129*(DASH!$C$12+SUM($D$2:$D129))/DASH!$C$4</f>
        <v>11649537.500995029</v>
      </c>
      <c r="F129" s="4">
        <f>$F128*(1+DASH!$C$8)^(1/12)</f>
        <v>10938319.764105342</v>
      </c>
      <c r="G129" s="4">
        <f>$G128*(1+DASH!$C$11)^(1/12)</f>
        <v>4932.6292714528818</v>
      </c>
      <c r="H129" s="4">
        <f>$E129-SUM($G$2:$G129)</f>
        <v>11079916.187994502</v>
      </c>
    </row>
    <row r="130" spans="1:8" x14ac:dyDescent="0.25">
      <c r="A130" s="1">
        <f t="shared" ca="1" si="1"/>
        <v>47941</v>
      </c>
      <c r="B130" s="4">
        <f>$B129*(1+DASH!$C$9)^(1/12)</f>
        <v>40031.065928444659</v>
      </c>
      <c r="C130" s="4">
        <f>($C129-$B129+DASH!$C$16)*(1+DASH!$C$3)^(1/12)</f>
        <v>12600686.797043176</v>
      </c>
      <c r="D130" s="4">
        <f>IFERROR(-PPMT(DASH!$C$6/12,ROW()-2,DASH!$C$7*12,DASH!$C$4-DASH!$C$12),DASH!$C$16)</f>
        <v>74309.426699919408</v>
      </c>
      <c r="E130" s="4">
        <f>$F130*(DASH!$C$12+SUM($D$2:$D130))/DASH!$C$4</f>
        <v>11780121.51629444</v>
      </c>
      <c r="F130" s="4">
        <f>$F129*(1+DASH!$C$8)^(1/12)</f>
        <v>10965296.611499347</v>
      </c>
      <c r="G130" s="4">
        <f>$G129*(1+DASH!$C$11)^(1/12)</f>
        <v>4940.7759097269181</v>
      </c>
      <c r="H130" s="4">
        <f>$E130-SUM($G$2:$G130)</f>
        <v>11205559.427384187</v>
      </c>
    </row>
    <row r="131" spans="1:8" x14ac:dyDescent="0.25">
      <c r="A131" s="1">
        <f t="shared" ca="1" si="1"/>
        <v>47971</v>
      </c>
      <c r="B131" s="4">
        <f>$B130*(1+DASH!$C$9)^(1/12)</f>
        <v>40064.273223390206</v>
      </c>
      <c r="C131" s="4">
        <f>($C130-$B130+DASH!$C$16)*(1+DASH!$C$3)^(1/12)</f>
        <v>12735718.144297373</v>
      </c>
      <c r="D131" s="4">
        <f>IFERROR(-PPMT(DASH!$C$6/12,ROW()-2,DASH!$C$7*12,DASH!$C$4-DASH!$C$12),DASH!$C$16)</f>
        <v>74309.426699919408</v>
      </c>
      <c r="E131" s="4">
        <f>$F131*(DASH!$C$12+SUM($D$2:$D131))/DASH!$C$4</f>
        <v>11911278.784257576</v>
      </c>
      <c r="F131" s="4">
        <f>$F130*(1+DASH!$C$8)^(1/12)</f>
        <v>10992339.991076631</v>
      </c>
      <c r="G131" s="4">
        <f>$G130*(1+DASH!$C$11)^(1/12)</f>
        <v>4948.9360028364008</v>
      </c>
      <c r="H131" s="4">
        <f>$E131-SUM($G$2:$G131)</f>
        <v>11331767.759344487</v>
      </c>
    </row>
    <row r="132" spans="1:8" x14ac:dyDescent="0.25">
      <c r="A132" s="1">
        <f t="shared" ref="A132:A195" ca="1" si="2">EDATE(A131,1)</f>
        <v>48002</v>
      </c>
      <c r="B132" s="4">
        <f>$B131*(1+DASH!$C$9)^(1/12)</f>
        <v>40097.508065052585</v>
      </c>
      <c r="C132" s="4">
        <f>($C131-$B131+DASH!$C$16)*(1+DASH!$C$3)^(1/12)</f>
        <v>12871792.778382298</v>
      </c>
      <c r="D132" s="4">
        <f>IFERROR(-PPMT(DASH!$C$6/12,ROW()-2,DASH!$C$7*12,DASH!$C$4-DASH!$C$12),DASH!$C$16)</f>
        <v>74309.426699919408</v>
      </c>
      <c r="E132" s="4">
        <f>$F132*(DASH!$C$12+SUM($D$2:$D132))/DASH!$C$4</f>
        <v>12043011.338200359</v>
      </c>
      <c r="F132" s="4">
        <f>$F131*(1+DASH!$C$8)^(1/12)</f>
        <v>11019450.066923508</v>
      </c>
      <c r="G132" s="4">
        <f>$G131*(1+DASH!$C$11)^(1/12)</f>
        <v>4957.1095730030856</v>
      </c>
      <c r="H132" s="4">
        <f>$E132-SUM($G$2:$G132)</f>
        <v>11458543.203714266</v>
      </c>
    </row>
    <row r="133" spans="1:8" x14ac:dyDescent="0.25">
      <c r="A133" s="1">
        <f t="shared" ca="1" si="2"/>
        <v>48032</v>
      </c>
      <c r="B133" s="4">
        <f>$B132*(1+DASH!$C$9)^(1/12)</f>
        <v>40130.770476282851</v>
      </c>
      <c r="C133" s="4">
        <f>($C132-$B132+DASH!$C$16)*(1+DASH!$C$3)^(1/12)</f>
        <v>13008918.990847271</v>
      </c>
      <c r="D133" s="4">
        <f>IFERROR(-PPMT(DASH!$C$6/12,ROW()-2,DASH!$C$7*12,DASH!$C$4-DASH!$C$12),DASH!$C$16)</f>
        <v>74309.426699919408</v>
      </c>
      <c r="E133" s="4">
        <f>$F133*(DASH!$C$12+SUM($D$2:$D133))/DASH!$C$4</f>
        <v>12175321.217981301</v>
      </c>
      <c r="F133" s="4">
        <f>$F132*(1+DASH!$C$8)^(1/12)</f>
        <v>11046627.003530972</v>
      </c>
      <c r="G133" s="4">
        <f>$G132*(1+DASH!$C$11)^(1/12)</f>
        <v>4965.2966424854276</v>
      </c>
      <c r="H133" s="4">
        <f>$E133-SUM($G$2:$G133)</f>
        <v>11585887.786852723</v>
      </c>
    </row>
    <row r="134" spans="1:8" x14ac:dyDescent="0.25">
      <c r="A134" s="1">
        <f t="shared" ca="1" si="2"/>
        <v>48063</v>
      </c>
      <c r="B134" s="4">
        <f>$B133*(1+DASH!$C$9)^(1/12)</f>
        <v>40164.060479951004</v>
      </c>
      <c r="C134" s="4">
        <f>($C133-$B133+DASH!$C$16)*(1+DASH!$C$3)^(1/12)</f>
        <v>13147105.139336554</v>
      </c>
      <c r="D134" s="4">
        <f>IFERROR(-PPMT(DASH!$C$6/12,ROW()-2,DASH!$C$7*12,DASH!$C$4-DASH!$C$12),DASH!$C$16)</f>
        <v>74309.426699919408</v>
      </c>
      <c r="E134" s="4">
        <f>$F134*(DASH!$C$12+SUM($D$2:$D134))/DASH!$C$4</f>
        <v>12308210.470021443</v>
      </c>
      <c r="F134" s="4">
        <f>$F133*(1+DASH!$C$8)^(1/12)</f>
        <v>11073870.965795694</v>
      </c>
      <c r="G134" s="4">
        <f>$G133*(1+DASH!$C$11)^(1/12)</f>
        <v>4973.4972335786442</v>
      </c>
      <c r="H134" s="4">
        <f>$E134-SUM($G$2:$G134)</f>
        <v>11713803.541659286</v>
      </c>
    </row>
    <row r="135" spans="1:8" x14ac:dyDescent="0.25">
      <c r="A135" s="1">
        <f t="shared" ca="1" si="2"/>
        <v>48094</v>
      </c>
      <c r="B135" s="4">
        <f>$B134*(1+DASH!$C$9)^(1/12)</f>
        <v>40197.378098946028</v>
      </c>
      <c r="C135" s="4">
        <f>($C134-$B134+DASH!$C$16)*(1+DASH!$C$3)^(1/12)</f>
        <v>13286359.648116391</v>
      </c>
      <c r="D135" s="4">
        <f>IFERROR(-PPMT(DASH!$C$6/12,ROW()-2,DASH!$C$7*12,DASH!$C$4-DASH!$C$12),DASH!$C$16)</f>
        <v>74309.426699919408</v>
      </c>
      <c r="E135" s="4">
        <f>$F135*(DASH!$C$12+SUM($D$2:$D135))/DASH!$C$4</f>
        <v>12441681.147324286</v>
      </c>
      <c r="F135" s="4">
        <f>$F134*(1+DASH!$C$8)^(1/12)</f>
        <v>11101182.119021026</v>
      </c>
      <c r="G135" s="4">
        <f>$G134*(1+DASH!$C$11)^(1/12)</f>
        <v>4981.711368614775</v>
      </c>
      <c r="H135" s="4">
        <f>$E135-SUM($G$2:$G135)</f>
        <v>11842292.507593514</v>
      </c>
    </row>
    <row r="136" spans="1:8" x14ac:dyDescent="0.25">
      <c r="A136" s="1">
        <f t="shared" ca="1" si="2"/>
        <v>48124</v>
      </c>
      <c r="B136" s="4">
        <f>$B135*(1+DASH!$C$9)^(1/12)</f>
        <v>40230.723356175891</v>
      </c>
      <c r="C136" s="4">
        <f>($C135-$B135+DASH!$C$16)*(1+DASH!$C$3)^(1/12)</f>
        <v>13426691.008606227</v>
      </c>
      <c r="D136" s="4">
        <f>IFERROR(-PPMT(DASH!$C$6/12,ROW()-2,DASH!$C$7*12,DASH!$C$4-DASH!$C$12),DASH!$C$16)</f>
        <v>74309.426699919408</v>
      </c>
      <c r="E136" s="4">
        <f>$F136*(DASH!$C$12+SUM($D$2:$D136))/DASH!$C$4</f>
        <v>12575735.309495851</v>
      </c>
      <c r="F136" s="4">
        <f>$F135*(1+DASH!$C$8)^(1/12)</f>
        <v>11128560.628918007</v>
      </c>
      <c r="G136" s="4">
        <f>$G135*(1+DASH!$C$11)^(1/12)</f>
        <v>4989.9390699627429</v>
      </c>
      <c r="H136" s="4">
        <f>$E136-SUM($G$2:$G136)</f>
        <v>11971356.730695117</v>
      </c>
    </row>
    <row r="137" spans="1:8" x14ac:dyDescent="0.25">
      <c r="A137" s="1">
        <f t="shared" ca="1" si="2"/>
        <v>48155</v>
      </c>
      <c r="B137" s="4">
        <f>$B136*(1+DASH!$C$9)^(1/12)</f>
        <v>40264.096274567557</v>
      </c>
      <c r="C137" s="4">
        <f>($C136-$B136+DASH!$C$16)*(1+DASH!$C$3)^(1/12)</f>
        <v>13568107.779914195</v>
      </c>
      <c r="D137" s="4">
        <f>IFERROR(-PPMT(DASH!$C$6/12,ROW()-2,DASH!$C$7*12,DASH!$C$4-DASH!$C$12),DASH!$C$16)</f>
        <v>74309.426699919408</v>
      </c>
      <c r="E137" s="4">
        <f>$F137*(DASH!$C$12+SUM($D$2:$D137))/DASH!$C$4</f>
        <v>12710375.022764707</v>
      </c>
      <c r="F137" s="4">
        <f>$F136*(1+DASH!$C$8)^(1/12)</f>
        <v>11156006.661606357</v>
      </c>
      <c r="G137" s="4">
        <f>$G136*(1+DASH!$C$11)^(1/12)</f>
        <v>4998.1803600284147</v>
      </c>
      <c r="H137" s="4">
        <f>$E137-SUM($G$2:$G137)</f>
        <v>12100998.263603944</v>
      </c>
    </row>
    <row r="138" spans="1:8" x14ac:dyDescent="0.25">
      <c r="A138" s="1">
        <f t="shared" ca="1" si="2"/>
        <v>48185</v>
      </c>
      <c r="B138" s="4">
        <f>$B137*(1+DASH!$C$9)^(1/12)</f>
        <v>40297.496877067017</v>
      </c>
      <c r="C138" s="4">
        <f>($C137-$B137+DASH!$C$16)*(1+DASH!$C$3)^(1/12)</f>
        <v>13710618.589376844</v>
      </c>
      <c r="D138" s="4">
        <f>IFERROR(-PPMT(DASH!$C$6/12,ROW()-2,DASH!$C$7*12,DASH!$C$4-DASH!$C$12),DASH!$C$16)</f>
        <v>74309.426699919408</v>
      </c>
      <c r="E138" s="4">
        <f>$F138*(DASH!$C$12+SUM($D$2:$D138))/DASH!$C$4</f>
        <v>12845602.360002166</v>
      </c>
      <c r="F138" s="4">
        <f>$F137*(1+DASH!$C$8)^(1/12)</f>
        <v>11183520.383615496</v>
      </c>
      <c r="G138" s="4">
        <f>$G137*(1+DASH!$C$11)^(1/12)</f>
        <v>5006.4352612546627</v>
      </c>
      <c r="H138" s="4">
        <f>$E138-SUM($G$2:$G138)</f>
        <v>12231219.165580148</v>
      </c>
    </row>
    <row r="139" spans="1:8" x14ac:dyDescent="0.25">
      <c r="A139" s="1">
        <f t="shared" ca="1" si="2"/>
        <v>48216</v>
      </c>
      <c r="B139" s="4">
        <f>$B138*(1+DASH!$C$9)^(1/12)</f>
        <v>40330.925186639288</v>
      </c>
      <c r="C139" s="4">
        <f>($C138-$B138+DASH!$C$16)*(1+DASH!$C$3)^(1/12)</f>
        <v>13854232.133103192</v>
      </c>
      <c r="D139" s="4">
        <f>IFERROR(-PPMT(DASH!$C$6/12,ROW()-2,DASH!$C$7*12,DASH!$C$4-DASH!$C$12),DASH!$C$16)</f>
        <v>74309.426699919408</v>
      </c>
      <c r="E139" s="4">
        <f>$F139*(DASH!$C$12+SUM($D$2:$D139))/DASH!$C$4</f>
        <v>12981419.400742428</v>
      </c>
      <c r="F139" s="4">
        <f>$F138*(1+DASH!$C$8)^(1/12)</f>
        <v>11211101.961885549</v>
      </c>
      <c r="G139" s="4">
        <f>$G138*(1+DASH!$C$11)^(1/12)</f>
        <v>5014.7037961214246</v>
      </c>
      <c r="H139" s="4">
        <f>$E139-SUM($G$2:$G139)</f>
        <v>12362021.50252429</v>
      </c>
    </row>
    <row r="140" spans="1:8" x14ac:dyDescent="0.25">
      <c r="A140" s="1">
        <f t="shared" ca="1" si="2"/>
        <v>48247</v>
      </c>
      <c r="B140" s="4">
        <f>$B139*(1+DASH!$C$9)^(1/12)</f>
        <v>40364.381226268451</v>
      </c>
      <c r="C140" s="4">
        <f>($C139-$B139+DASH!$C$16)*(1+DASH!$C$3)^(1/12)</f>
        <v>13998957.176523099</v>
      </c>
      <c r="D140" s="4">
        <f>IFERROR(-PPMT(DASH!$C$6/12,ROW()-2,DASH!$C$7*12,DASH!$C$4-DASH!$C$12),DASH!$C$16)</f>
        <v>74309.426699919408</v>
      </c>
      <c r="E140" s="4">
        <f>$F140*(DASH!$C$12+SUM($D$2:$D140))/DASH!$C$4</f>
        <v>13117828.231202886</v>
      </c>
      <c r="F140" s="4">
        <f>$F139*(1+DASH!$C$8)^(1/12)</f>
        <v>11238751.563768363</v>
      </c>
      <c r="G140" s="4">
        <f>$G139*(1+DASH!$C$11)^(1/12)</f>
        <v>5022.9859871457675</v>
      </c>
      <c r="H140" s="4">
        <f>$E140-SUM($G$2:$G140)</f>
        <v>12493407.3469976</v>
      </c>
    </row>
    <row r="141" spans="1:8" x14ac:dyDescent="0.25">
      <c r="A141" s="1">
        <f t="shared" ca="1" si="2"/>
        <v>48276</v>
      </c>
      <c r="B141" s="4">
        <f>$B140*(1+DASH!$C$9)^(1/12)</f>
        <v>40397.865018957636</v>
      </c>
      <c r="C141" s="4">
        <f>($C140-$B140+DASH!$C$16)*(1+DASH!$C$3)^(1/12)</f>
        <v>14144802.554940028</v>
      </c>
      <c r="D141" s="4">
        <f>IFERROR(-PPMT(DASH!$C$6/12,ROW()-2,DASH!$C$7*12,DASH!$C$4-DASH!$C$12),DASH!$C$16)</f>
        <v>74309.426699919408</v>
      </c>
      <c r="E141" s="4">
        <f>$F141*(DASH!$C$12+SUM($D$2:$D141))/DASH!$C$4</f>
        <v>13254830.944304397</v>
      </c>
      <c r="F141" s="4">
        <f>$F140*(1+DASH!$C$8)^(1/12)</f>
        <v>11266469.357028516</v>
      </c>
      <c r="G141" s="4">
        <f>$G140*(1+DASH!$C$11)^(1/12)</f>
        <v>5031.2818568819448</v>
      </c>
      <c r="H141" s="4">
        <f>$E141-SUM($G$2:$G141)</f>
        <v>12625378.77824223</v>
      </c>
    </row>
    <row r="142" spans="1:8" x14ac:dyDescent="0.25">
      <c r="A142" s="1">
        <f t="shared" ca="1" si="2"/>
        <v>48307</v>
      </c>
      <c r="B142" s="4">
        <f>$B141*(1+DASH!$C$9)^(1/12)</f>
        <v>40431.376587729072</v>
      </c>
      <c r="C142" s="4">
        <f>($C141-$B141+DASH!$C$16)*(1+DASH!$C$3)^(1/12)</f>
        <v>14291777.174088206</v>
      </c>
      <c r="D142" s="4">
        <f>IFERROR(-PPMT(DASH!$C$6/12,ROW()-2,DASH!$C$7*12,DASH!$C$4-DASH!$C$12),DASH!$C$16)</f>
        <v>74309.426699919408</v>
      </c>
      <c r="E142" s="4">
        <f>$F142*(DASH!$C$12+SUM($D$2:$D142))/DASH!$C$4</f>
        <v>13392429.639691699</v>
      </c>
      <c r="F142" s="4">
        <f>$F141*(1+DASH!$C$8)^(1/12)</f>
        <v>11294255.50984434</v>
      </c>
      <c r="G142" s="4">
        <f>$G141*(1+DASH!$C$11)^(1/12)</f>
        <v>5039.5914279214612</v>
      </c>
      <c r="H142" s="4">
        <f>$E142-SUM($G$2:$G142)</f>
        <v>12757937.882201612</v>
      </c>
    </row>
    <row r="143" spans="1:8" x14ac:dyDescent="0.25">
      <c r="A143" s="1">
        <f t="shared" ca="1" si="2"/>
        <v>48337</v>
      </c>
      <c r="B143" s="4">
        <f>$B142*(1+DASH!$C$9)^(1/12)</f>
        <v>40464.915955624077</v>
      </c>
      <c r="C143" s="4">
        <f>($C142-$B142+DASH!$C$16)*(1+DASH!$C$3)^(1/12)</f>
        <v>14439890.010694228</v>
      </c>
      <c r="D143" s="4">
        <f>IFERROR(-PPMT(DASH!$C$6/12,ROW()-2,DASH!$C$7*12,DASH!$C$4-DASH!$C$12),DASH!$C$16)</f>
        <v>74309.426699919408</v>
      </c>
      <c r="E143" s="4">
        <f>$F143*(DASH!$C$12+SUM($D$2:$D143))/DASH!$C$4</f>
        <v>13530626.423753815</v>
      </c>
      <c r="F143" s="4">
        <f>$F142*(1+DASH!$C$8)^(1/12)</f>
        <v>11322110.190808944</v>
      </c>
      <c r="G143" s="4">
        <f>$G142*(1+DASH!$C$11)^(1/12)</f>
        <v>5047.9147228931333</v>
      </c>
      <c r="H143" s="4">
        <f>$E143-SUM($G$2:$G143)</f>
        <v>12891086.751540834</v>
      </c>
    </row>
    <row r="144" spans="1:8" x14ac:dyDescent="0.25">
      <c r="A144" s="1">
        <f t="shared" ca="1" si="2"/>
        <v>48368</v>
      </c>
      <c r="B144" s="4">
        <f>$B143*(1+DASH!$C$9)^(1/12)</f>
        <v>40498.483145703081</v>
      </c>
      <c r="C144" s="4">
        <f>($C143-$B143+DASH!$C$16)*(1+DASH!$C$3)^(1/12)</f>
        <v>14589150.113043148</v>
      </c>
      <c r="D144" s="4">
        <f>IFERROR(-PPMT(DASH!$C$6/12,ROW()-2,DASH!$C$7*12,DASH!$C$4-DASH!$C$12),DASH!$C$16)</f>
        <v>74309.426699919408</v>
      </c>
      <c r="E144" s="4">
        <f>$F144*(DASH!$C$12+SUM($D$2:$D144))/DASH!$C$4</f>
        <v>13669423.409644568</v>
      </c>
      <c r="F144" s="4">
        <f>$F143*(1+DASH!$C$8)^(1/12)</f>
        <v>11350033.568931228</v>
      </c>
      <c r="G144" s="4">
        <f>$G143*(1+DASH!$C$11)^(1/12)</f>
        <v>5056.2517644631516</v>
      </c>
      <c r="H144" s="4">
        <f>$E144-SUM($G$2:$G144)</f>
        <v>13024827.485667124</v>
      </c>
    </row>
    <row r="145" spans="1:8" x14ac:dyDescent="0.25">
      <c r="A145" s="1">
        <f t="shared" ca="1" si="2"/>
        <v>48398</v>
      </c>
      <c r="B145" s="4">
        <f>$B144*(1+DASH!$C$9)^(1/12)</f>
        <v>40532.078181045646</v>
      </c>
      <c r="C145" s="4">
        <f>($C144-$B144+DASH!$C$16)*(1+DASH!$C$3)^(1/12)</f>
        <v>14739566.601549063</v>
      </c>
      <c r="D145" s="4">
        <f>IFERROR(-PPMT(DASH!$C$6/12,ROW()-2,DASH!$C$7*12,DASH!$C$4-DASH!$C$12),DASH!$C$16)</f>
        <v>74309.426699919408</v>
      </c>
      <c r="E145" s="4">
        <f>$F145*(DASH!$C$12+SUM($D$2:$D145))/DASH!$C$4</f>
        <v>13808822.717303123</v>
      </c>
      <c r="F145" s="4">
        <f>$F144*(1+DASH!$C$8)^(1/12)</f>
        <v>11378025.813636914</v>
      </c>
      <c r="G145" s="4">
        <f>$G144*(1+DASH!$C$11)^(1/12)</f>
        <v>5064.6025753351405</v>
      </c>
      <c r="H145" s="4">
        <f>$E145-SUM($G$2:$G145)</f>
        <v>13159162.190750344</v>
      </c>
    </row>
    <row r="146" spans="1:8" x14ac:dyDescent="0.25">
      <c r="A146" s="1">
        <f t="shared" ca="1" si="2"/>
        <v>48429</v>
      </c>
      <c r="B146" s="4">
        <f>$B145*(1+DASH!$C$9)^(1/12)</f>
        <v>40565.701084750479</v>
      </c>
      <c r="C146" s="4">
        <f>($C145-$B145+DASH!$C$16)*(1+DASH!$C$3)^(1/12)</f>
        <v>14891148.669330275</v>
      </c>
      <c r="D146" s="4">
        <f>IFERROR(-PPMT(DASH!$C$6/12,ROW()-2,DASH!$C$7*12,DASH!$C$4-DASH!$C$12),DASH!$C$16)</f>
        <v>74309.426699919408</v>
      </c>
      <c r="E146" s="4">
        <f>$F146*(DASH!$C$12+SUM($D$2:$D146))/DASH!$C$4</f>
        <v>13948826.473474622</v>
      </c>
      <c r="F146" s="4">
        <f>$F145*(1+DASH!$C$8)^(1/12)</f>
        <v>11406087.094769578</v>
      </c>
      <c r="G146" s="4">
        <f>$G145*(1+DASH!$C$11)^(1/12)</f>
        <v>5072.967178250221</v>
      </c>
      <c r="H146" s="4">
        <f>$E146-SUM($G$2:$G146)</f>
        <v>13294092.979743592</v>
      </c>
    </row>
    <row r="147" spans="1:8" x14ac:dyDescent="0.25">
      <c r="A147" s="1">
        <f t="shared" ca="1" si="2"/>
        <v>48460</v>
      </c>
      <c r="B147" s="4">
        <f>$B146*(1+DASH!$C$9)^(1/12)</f>
        <v>40599.35187993545</v>
      </c>
      <c r="C147" s="4">
        <f>($C146-$B146+DASH!$C$16)*(1+DASH!$C$3)^(1/12)</f>
        <v>15043905.582789017</v>
      </c>
      <c r="D147" s="4">
        <f>IFERROR(-PPMT(DASH!$C$6/12,ROW()-2,DASH!$C$7*12,DASH!$C$4-DASH!$C$12),DASH!$C$16)</f>
        <v>74309.426699919408</v>
      </c>
      <c r="E147" s="4">
        <f>$F147*(DASH!$C$12+SUM($D$2:$D147))/DASH!$C$4</f>
        <v>14089436.811730824</v>
      </c>
      <c r="F147" s="4">
        <f>$F146*(1+DASH!$C$8)^(1/12)</f>
        <v>11434217.582591671</v>
      </c>
      <c r="G147" s="4">
        <f>$G146*(1+DASH!$C$11)^(1/12)</f>
        <v>5081.3455959870744</v>
      </c>
      <c r="H147" s="4">
        <f>$E147-SUM($G$2:$G147)</f>
        <v>13429621.972403808</v>
      </c>
    </row>
    <row r="148" spans="1:8" x14ac:dyDescent="0.25">
      <c r="A148" s="1">
        <f t="shared" ca="1" si="2"/>
        <v>48490</v>
      </c>
      <c r="B148" s="4">
        <f>$B147*(1+DASH!$C$9)^(1/12)</f>
        <v>40633.030589737609</v>
      </c>
      <c r="C148" s="4">
        <f>($C147-$B147+DASH!$C$16)*(1+DASH!$C$3)^(1/12)</f>
        <v>15197846.682195812</v>
      </c>
      <c r="D148" s="4">
        <f>IFERROR(-PPMT(DASH!$C$6/12,ROW()-2,DASH!$C$7*12,DASH!$C$4-DASH!$C$12),DASH!$C$16)</f>
        <v>74309.426699919408</v>
      </c>
      <c r="E148" s="4">
        <f>$F148*(DASH!$C$12+SUM($D$2:$D148))/DASH!$C$4</f>
        <v>14230655.872490892</v>
      </c>
      <c r="F148" s="4">
        <f>$F147*(1+DASH!$C$8)^(1/12)</f>
        <v>11462417.44778556</v>
      </c>
      <c r="G148" s="4">
        <f>$G147*(1+DASH!$C$11)^(1/12)</f>
        <v>5089.7378513620015</v>
      </c>
      <c r="H148" s="4">
        <f>$E148-SUM($G$2:$G148)</f>
        <v>13565751.295312513</v>
      </c>
    </row>
    <row r="149" spans="1:8" x14ac:dyDescent="0.25">
      <c r="A149" s="1">
        <f t="shared" ca="1" si="2"/>
        <v>48521</v>
      </c>
      <c r="B149" s="4">
        <f>$B148*(1+DASH!$C$9)^(1/12)</f>
        <v>40666.737237313188</v>
      </c>
      <c r="C149" s="4">
        <f>($C148-$B148+DASH!$C$16)*(1+DASH!$C$3)^(1/12)</f>
        <v>15352981.382278496</v>
      </c>
      <c r="D149" s="4">
        <f>IFERROR(-PPMT(DASH!$C$6/12,ROW()-2,DASH!$C$7*12,DASH!$C$4-DASH!$C$12),DASH!$C$16)</f>
        <v>74309.426699919408</v>
      </c>
      <c r="E149" s="4">
        <f>$F149*(DASH!$C$12+SUM($D$2:$D149))/DASH!$C$4</f>
        <v>14372485.803042145</v>
      </c>
      <c r="F149" s="4">
        <f>$F148*(1+DASH!$C$8)^(1/12)</f>
        <v>11490686.861454559</v>
      </c>
      <c r="G149" s="4">
        <f>$G148*(1+DASH!$C$11)^(1/12)</f>
        <v>5098.1439672289862</v>
      </c>
      <c r="H149" s="4">
        <f>$E149-SUM($G$2:$G149)</f>
        <v>13702483.081896538</v>
      </c>
    </row>
    <row r="150" spans="1:8" x14ac:dyDescent="0.25">
      <c r="A150" s="1">
        <f t="shared" ca="1" si="2"/>
        <v>48551</v>
      </c>
      <c r="B150" s="4">
        <f>$B149*(1+DASH!$C$9)^(1/12)</f>
        <v>40700.471845837637</v>
      </c>
      <c r="C150" s="4">
        <f>($C149-$B149+DASH!$C$16)*(1+DASH!$C$3)^(1/12)</f>
        <v>15509319.172815917</v>
      </c>
      <c r="D150" s="4">
        <f>IFERROR(-PPMT(DASH!$C$6/12,ROW()-2,DASH!$C$7*12,DASH!$C$4-DASH!$C$12),DASH!$C$16)</f>
        <v>74309.426699919408</v>
      </c>
      <c r="E150" s="4">
        <f>$F150*(DASH!$C$12+SUM($D$2:$D150))/DASH!$C$4</f>
        <v>14514928.757560942</v>
      </c>
      <c r="F150" s="4">
        <f>$F149*(1+DASH!$C$8)^(1/12)</f>
        <v>11519025.995123971</v>
      </c>
      <c r="G150" s="4">
        <f>$G149*(1+DASH!$C$11)^(1/12)</f>
        <v>5106.5639664797591</v>
      </c>
      <c r="H150" s="4">
        <f>$E150-SUM($G$2:$G150)</f>
        <v>13839819.472448856</v>
      </c>
    </row>
    <row r="151" spans="1:8" x14ac:dyDescent="0.25">
      <c r="A151" s="1">
        <f t="shared" ca="1" si="2"/>
        <v>48582</v>
      </c>
      <c r="B151" s="4">
        <f>$B150*(1+DASH!$C$9)^(1/12)</f>
        <v>40734.234438505635</v>
      </c>
      <c r="C151" s="4">
        <f>($C150-$B150+DASH!$C$16)*(1+DASH!$C$3)^(1/12)</f>
        <v>15666869.619236398</v>
      </c>
      <c r="D151" s="4">
        <f>IFERROR(-PPMT(DASH!$C$6/12,ROW()-2,DASH!$C$7*12,DASH!$C$4-DASH!$C$12),DASH!$C$16)</f>
        <v>74309.426699919408</v>
      </c>
      <c r="E151" s="4">
        <f>$F151*(DASH!$C$12+SUM($D$2:$D151))/DASH!$C$4</f>
        <v>14657986.897133596</v>
      </c>
      <c r="F151" s="4">
        <f>$F150*(1+DASH!$C$8)^(1/12)</f>
        <v>11547435.020742126</v>
      </c>
      <c r="G151" s="4">
        <f>$G150*(1+DASH!$C$11)^(1/12)</f>
        <v>5114.9978720438567</v>
      </c>
      <c r="H151" s="4">
        <f>$E151-SUM($G$2:$G151)</f>
        <v>13977762.614149464</v>
      </c>
    </row>
    <row r="152" spans="1:8" x14ac:dyDescent="0.25">
      <c r="A152" s="1">
        <f t="shared" ca="1" si="2"/>
        <v>48613</v>
      </c>
      <c r="B152" s="4">
        <f>$B151*(1+DASH!$C$9)^(1/12)</f>
        <v>40768.025038531086</v>
      </c>
      <c r="C152" s="4">
        <f>($C151-$B151+DASH!$C$16)*(1+DASH!$C$3)^(1/12)</f>
        <v>15825642.363220951</v>
      </c>
      <c r="D152" s="4">
        <f>IFERROR(-PPMT(DASH!$C$6/12,ROW()-2,DASH!$C$7*12,DASH!$C$4-DASH!$C$12),DASH!$C$16)</f>
        <v>74309.426699919408</v>
      </c>
      <c r="E152" s="4">
        <f>$F152*(DASH!$C$12+SUM($D$2:$D152))/DASH!$C$4</f>
        <v>14801662.389777351</v>
      </c>
      <c r="F152" s="4">
        <f>$F151*(1+DASH!$C$8)^(1/12)</f>
        <v>11575914.110681424</v>
      </c>
      <c r="G152" s="4">
        <f>$G151*(1+DASH!$C$11)^(1/12)</f>
        <v>5123.4457068886859</v>
      </c>
      <c r="H152" s="4">
        <f>$E152-SUM($G$2:$G152)</f>
        <v>14116314.661086332</v>
      </c>
    </row>
    <row r="153" spans="1:8" x14ac:dyDescent="0.25">
      <c r="A153" s="1">
        <f t="shared" ca="1" si="2"/>
        <v>48641</v>
      </c>
      <c r="B153" s="4">
        <f>$B152*(1+DASH!$C$9)^(1/12)</f>
        <v>40801.843669147165</v>
      </c>
      <c r="C153" s="4">
        <f>($C152-$B152+DASH!$C$16)*(1+DASH!$C$3)^(1/12)</f>
        <v>15985647.123311302</v>
      </c>
      <c r="D153" s="4">
        <f>IFERROR(-PPMT(DASH!$C$6/12,ROW()-2,DASH!$C$7*12,DASH!$C$4-DASH!$C$12),DASH!$C$16)</f>
        <v>74309.426699919408</v>
      </c>
      <c r="E153" s="4">
        <f>$F153*(DASH!$C$12+SUM($D$2:$D153))/DASH!$C$4</f>
        <v>14945957.410461428</v>
      </c>
      <c r="F153" s="4">
        <f>$F152*(1+DASH!$C$8)^(1/12)</f>
        <v>11604463.437739382</v>
      </c>
      <c r="G153" s="4">
        <f>$G152*(1+DASH!$C$11)^(1/12)</f>
        <v>5131.9074940195869</v>
      </c>
      <c r="H153" s="4">
        <f>$E153-SUM($G$2:$G153)</f>
        <v>14255477.774276389</v>
      </c>
    </row>
    <row r="154" spans="1:8" x14ac:dyDescent="0.25">
      <c r="A154" s="1">
        <f t="shared" ca="1" si="2"/>
        <v>48672</v>
      </c>
      <c r="B154" s="4">
        <f>$B153*(1+DASH!$C$9)^(1/12)</f>
        <v>40835.690353606318</v>
      </c>
      <c r="C154" s="4">
        <f>($C153-$B153+DASH!$C$16)*(1+DASH!$C$3)^(1/12)</f>
        <v>16146893.695522781</v>
      </c>
      <c r="D154" s="4">
        <f>IFERROR(-PPMT(DASH!$C$6/12,ROW()-2,DASH!$C$7*12,DASH!$C$4-DASH!$C$12),DASH!$C$16)</f>
        <v>74309.426699919408</v>
      </c>
      <c r="E154" s="4">
        <f>$F154*(DASH!$C$12+SUM($D$2:$D154))/DASH!$C$4</f>
        <v>15090874.141128127</v>
      </c>
      <c r="F154" s="4">
        <f>$F153*(1+DASH!$C$8)^(1/12)</f>
        <v>11633083.175139682</v>
      </c>
      <c r="G154" s="4">
        <f>$G153*(1+DASH!$C$11)^(1/12)</f>
        <v>5140.383256479894</v>
      </c>
      <c r="H154" s="4">
        <f>$E154-SUM($G$2:$G154)</f>
        <v>14395254.121686608</v>
      </c>
    </row>
    <row r="155" spans="1:8" x14ac:dyDescent="0.25">
      <c r="A155" s="1">
        <f t="shared" ca="1" si="2"/>
        <v>48702</v>
      </c>
      <c r="B155" s="4">
        <f>$B154*(1+DASH!$C$9)^(1/12)</f>
        <v>40869.565115180274</v>
      </c>
      <c r="C155" s="4">
        <f>($C154-$B154+DASH!$C$16)*(1+DASH!$C$3)^(1/12)</f>
        <v>16309391.95396208</v>
      </c>
      <c r="D155" s="4">
        <f>IFERROR(-PPMT(DASH!$C$6/12,ROW()-2,DASH!$C$7*12,DASH!$C$4-DASH!$C$12),DASH!$C$16)</f>
        <v>74309.426699919408</v>
      </c>
      <c r="E155" s="4">
        <f>$F155*(DASH!$C$12+SUM($D$2:$D155))/DASH!$C$4</f>
        <v>15236414.770713994</v>
      </c>
      <c r="F155" s="4">
        <f>$F154*(1+DASH!$C$8)^(1/12)</f>
        <v>11661773.496533224</v>
      </c>
      <c r="G155" s="4">
        <f>$G154*(1+DASH!$C$11)^(1/12)</f>
        <v>5148.8730173510003</v>
      </c>
      <c r="H155" s="4">
        <f>$E155-SUM($G$2:$G155)</f>
        <v>14535645.878255123</v>
      </c>
    </row>
    <row r="156" spans="1:8" x14ac:dyDescent="0.25">
      <c r="A156" s="1">
        <f t="shared" ca="1" si="2"/>
        <v>48733</v>
      </c>
      <c r="B156" s="4">
        <f>$B155*(1+DASH!$C$9)^(1/12)</f>
        <v>40903.467977160071</v>
      </c>
      <c r="C156" s="4">
        <f>($C155-$B155+DASH!$C$16)*(1+DASH!$C$3)^(1/12)</f>
        <v>16473151.851449946</v>
      </c>
      <c r="D156" s="4">
        <f>IFERROR(-PPMT(DASH!$C$6/12,ROW()-2,DASH!$C$7*12,DASH!$C$4-DASH!$C$12),DASH!$C$16)</f>
        <v>74309.426699919408</v>
      </c>
      <c r="E156" s="4">
        <f>$F156*(DASH!$C$12+SUM($D$2:$D156))/DASH!$C$4</f>
        <v>15382581.495171048</v>
      </c>
      <c r="F156" s="4">
        <f>$F155*(1+DASH!$C$8)^(1/12)</f>
        <v>11690534.575999176</v>
      </c>
      <c r="G156" s="4">
        <f>$G155*(1+DASH!$C$11)^(1/12)</f>
        <v>5157.3767997524192</v>
      </c>
      <c r="H156" s="4">
        <f>$E156-SUM($G$2:$G156)</f>
        <v>14676655.225912426</v>
      </c>
    </row>
    <row r="157" spans="1:8" x14ac:dyDescent="0.25">
      <c r="A157" s="1">
        <f t="shared" ca="1" si="2"/>
        <v>48763</v>
      </c>
      <c r="B157" s="4">
        <f>$B156*(1+DASH!$C$9)^(1/12)</f>
        <v>40937.398962856067</v>
      </c>
      <c r="C157" s="4">
        <f>($C156-$B156+DASH!$C$16)*(1+DASH!$C$3)^(1/12)</f>
        <v>16638183.42014884</v>
      </c>
      <c r="D157" s="4">
        <f>IFERROR(-PPMT(DASH!$C$6/12,ROW()-2,DASH!$C$7*12,DASH!$C$4-DASH!$C$12),DASH!$C$16)</f>
        <v>74309.426699919408</v>
      </c>
      <c r="E157" s="4">
        <f>$F157*(DASH!$C$12+SUM($D$2:$D157))/DASH!$C$4</f>
        <v>15529376.517488074</v>
      </c>
      <c r="F157" s="4">
        <f>$F156*(1+DASH!$C$8)^(1/12)</f>
        <v>11719366.588046035</v>
      </c>
      <c r="G157" s="4">
        <f>$G156*(1+DASH!$C$11)^(1/12)</f>
        <v>5165.8946268418476</v>
      </c>
      <c r="H157" s="4">
        <f>$E157-SUM($G$2:$G157)</f>
        <v>14818284.353602609</v>
      </c>
    </row>
    <row r="158" spans="1:8" x14ac:dyDescent="0.25">
      <c r="A158" s="1">
        <f t="shared" ca="1" si="2"/>
        <v>48794</v>
      </c>
      <c r="B158" s="4">
        <f>$B157*(1+DASH!$C$9)^(1/12)</f>
        <v>40971.358095597949</v>
      </c>
      <c r="C158" s="4">
        <f>($C157-$B157+DASH!$C$16)*(1+DASH!$C$3)^(1/12)</f>
        <v>16804496.772195604</v>
      </c>
      <c r="D158" s="4">
        <f>IFERROR(-PPMT(DASH!$C$6/12,ROW()-2,DASH!$C$7*12,DASH!$C$4-DASH!$C$12),DASH!$C$16)</f>
        <v>74309.426699919408</v>
      </c>
      <c r="E158" s="4">
        <f>$F158*(DASH!$C$12+SUM($D$2:$D158))/DASH!$C$4</f>
        <v>15676802.047711968</v>
      </c>
      <c r="F158" s="4">
        <f>$F157*(1+DASH!$C$8)^(1/12)</f>
        <v>11748269.707612678</v>
      </c>
      <c r="G158" s="4">
        <f>$G157*(1+DASH!$C$11)^(1/12)</f>
        <v>5174.4265218152295</v>
      </c>
      <c r="H158" s="4">
        <f>$E158-SUM($G$2:$G158)</f>
        <v>14960535.457304688</v>
      </c>
    </row>
    <row r="159" spans="1:8" x14ac:dyDescent="0.25">
      <c r="A159" s="1">
        <f t="shared" ca="1" si="2"/>
        <v>48825</v>
      </c>
      <c r="B159" s="4">
        <f>$B158*(1+DASH!$C$9)^(1/12)</f>
        <v>41005.345398734775</v>
      </c>
      <c r="C159" s="4">
        <f>($C158-$B158+DASH!$C$16)*(1+DASH!$C$3)^(1/12)</f>
        <v>16972102.100339152</v>
      </c>
      <c r="D159" s="4">
        <f>IFERROR(-PPMT(DASH!$C$6/12,ROW()-2,DASH!$C$7*12,DASH!$C$4-DASH!$C$12),DASH!$C$16)</f>
        <v>74309.426699919408</v>
      </c>
      <c r="E159" s="4">
        <f>$F159*(DASH!$C$12+SUM($D$2:$D159))/DASH!$C$4</f>
        <v>15824860.302969161</v>
      </c>
      <c r="F159" s="4">
        <f>$F158*(1+DASH!$C$8)^(1/12)</f>
        <v>11777244.110069435</v>
      </c>
      <c r="G159" s="4">
        <f>$G158*(1+DASH!$C$11)^(1/12)</f>
        <v>5182.9725079068194</v>
      </c>
      <c r="H159" s="4">
        <f>$E159-SUM($G$2:$G159)</f>
        <v>15103410.740053974</v>
      </c>
    </row>
    <row r="160" spans="1:8" x14ac:dyDescent="0.25">
      <c r="A160" s="1">
        <f t="shared" ca="1" si="2"/>
        <v>48855</v>
      </c>
      <c r="B160" s="4">
        <f>$B159*(1+DASH!$C$9)^(1/12)</f>
        <v>41039.360895634956</v>
      </c>
      <c r="C160" s="4">
        <f>($C159-$B159+DASH!$C$16)*(1+DASH!$C$3)^(1/12)</f>
        <v>17141009.678583283</v>
      </c>
      <c r="D160" s="4">
        <f>IFERROR(-PPMT(DASH!$C$6/12,ROW()-2,DASH!$C$7*12,DASH!$C$4-DASH!$C$12),DASH!$C$16)</f>
        <v>74309.426699919408</v>
      </c>
      <c r="E160" s="4">
        <f>$F160*(DASH!$C$12+SUM($D$2:$D160))/DASH!$C$4</f>
        <v>15973553.507487092</v>
      </c>
      <c r="F160" s="4">
        <f>$F159*(1+DASH!$C$8)^(1/12)</f>
        <v>11806289.971219141</v>
      </c>
      <c r="G160" s="4">
        <f>$G159*(1+DASH!$C$11)^(1/12)</f>
        <v>5191.5326083892451</v>
      </c>
      <c r="H160" s="4">
        <f>$E160-SUM($G$2:$G160)</f>
        <v>15246912.411963517</v>
      </c>
    </row>
    <row r="161" spans="1:8" x14ac:dyDescent="0.25">
      <c r="A161" s="1">
        <f t="shared" ca="1" si="2"/>
        <v>48886</v>
      </c>
      <c r="B161" s="4">
        <f>$B160*(1+DASH!$C$9)^(1/12)</f>
        <v>41073.404609686295</v>
      </c>
      <c r="C161" s="4">
        <f>($C160-$B160+DASH!$C$16)*(1+DASH!$C$3)^(1/12)</f>
        <v>17311229.862834591</v>
      </c>
      <c r="D161" s="4">
        <f>IFERROR(-PPMT(DASH!$C$6/12,ROW()-2,DASH!$C$7*12,DASH!$C$4-DASH!$C$12),DASH!$C$16)</f>
        <v>74309.426699919408</v>
      </c>
      <c r="E161" s="4">
        <f>$F161*(DASH!$C$12+SUM($D$2:$D161))/DASH!$C$4</f>
        <v>16122883.892615745</v>
      </c>
      <c r="F161" s="4">
        <f>$F160*(1+DASH!$C$8)^(1/12)</f>
        <v>11835407.467298212</v>
      </c>
      <c r="G161" s="4">
        <f>$G160*(1+DASH!$C$11)^(1/12)</f>
        <v>5200.1068465735698</v>
      </c>
      <c r="H161" s="4">
        <f>$E161-SUM($G$2:$G161)</f>
        <v>15391042.690245595</v>
      </c>
    </row>
    <row r="162" spans="1:8" x14ac:dyDescent="0.25">
      <c r="A162" s="1">
        <f t="shared" ca="1" si="2"/>
        <v>48916</v>
      </c>
      <c r="B162" s="4">
        <f>$B161*(1+DASH!$C$9)^(1/12)</f>
        <v>41107.47656429599</v>
      </c>
      <c r="C162" s="4">
        <f>($C161-$B161+DASH!$C$16)*(1+DASH!$C$3)^(1/12)</f>
        <v>17482773.091555543</v>
      </c>
      <c r="D162" s="4">
        <f>IFERROR(-PPMT(DASH!$C$6/12,ROW()-2,DASH!$C$7*12,DASH!$C$4-DASH!$C$12),DASH!$C$16)</f>
        <v>74309.426699919408</v>
      </c>
      <c r="E162" s="4">
        <f>$F162*(DASH!$C$12+SUM($D$2:$D162))/DASH!$C$4</f>
        <v>16272853.696849251</v>
      </c>
      <c r="F162" s="4">
        <f>$F161*(1+DASH!$C$8)^(1/12)</f>
        <v>11864596.774977706</v>
      </c>
      <c r="G162" s="4">
        <f>$G161*(1+DASH!$C$11)^(1/12)</f>
        <v>5208.6952458093583</v>
      </c>
      <c r="H162" s="4">
        <f>$E162-SUM($G$2:$G162)</f>
        <v>15535803.799233291</v>
      </c>
    </row>
    <row r="163" spans="1:8" x14ac:dyDescent="0.25">
      <c r="A163" s="1">
        <f t="shared" ca="1" si="2"/>
        <v>48947</v>
      </c>
      <c r="B163" s="4">
        <f>$B162*(1+DASH!$C$9)^(1/12)</f>
        <v>41141.576782890668</v>
      </c>
      <c r="C163" s="4">
        <f>($C162-$B162+DASH!$C$16)*(1+DASH!$C$3)^(1/12)</f>
        <v>17655649.886422783</v>
      </c>
      <c r="D163" s="4">
        <f>IFERROR(-PPMT(DASH!$C$6/12,ROW()-2,DASH!$C$7*12,DASH!$C$4-DASH!$C$12),DASH!$C$16)</f>
        <v>74309.426699919408</v>
      </c>
      <c r="E163" s="4">
        <f>$F163*(DASH!$C$12+SUM($D$2:$D163))/DASH!$C$4</f>
        <v>16423465.165847575</v>
      </c>
      <c r="F163" s="4">
        <f>$F162*(1+DASH!$C$8)^(1/12)</f>
        <v>11893858.071364406</v>
      </c>
      <c r="G163" s="4">
        <f>$G162*(1+DASH!$C$11)^(1/12)</f>
        <v>5217.297829484738</v>
      </c>
      <c r="H163" s="4">
        <f>$E163-SUM($G$2:$G163)</f>
        <v>15681197.970402131</v>
      </c>
    </row>
    <row r="164" spans="1:8" x14ac:dyDescent="0.25">
      <c r="A164" s="1">
        <f t="shared" ca="1" si="2"/>
        <v>48978</v>
      </c>
      <c r="B164" s="4">
        <f>$B163*(1+DASH!$C$9)^(1/12)</f>
        <v>41175.705288916375</v>
      </c>
      <c r="C164" s="4">
        <f>($C163-$B163+DASH!$C$16)*(1+DASH!$C$3)^(1/12)</f>
        <v>17829870.852990668</v>
      </c>
      <c r="D164" s="4">
        <f>IFERROR(-PPMT(DASH!$C$6/12,ROW()-2,DASH!$C$7*12,DASH!$C$4-DASH!$C$12),DASH!$C$16)</f>
        <v>74309.426699919408</v>
      </c>
      <c r="E164" s="4">
        <f>$F164*(DASH!$C$12+SUM($D$2:$D164))/DASH!$C$4</f>
        <v>16574720.552458216</v>
      </c>
      <c r="F164" s="4">
        <f>$F163*(1+DASH!$C$8)^(1/12)</f>
        <v>11923191.534001883</v>
      </c>
      <c r="G164" s="4">
        <f>$G163*(1+DASH!$C$11)^(1/12)</f>
        <v>5225.9146210264644</v>
      </c>
      <c r="H164" s="4">
        <f>$E164-SUM($G$2:$G164)</f>
        <v>15827227.442391746</v>
      </c>
    </row>
    <row r="165" spans="1:8" x14ac:dyDescent="0.25">
      <c r="A165" s="1">
        <f t="shared" ca="1" si="2"/>
        <v>49006</v>
      </c>
      <c r="B165" s="4">
        <f>$B164*(1+DASH!$C$9)^(1/12)</f>
        <v>41209.86210583862</v>
      </c>
      <c r="C165" s="4">
        <f>($C164-$B164+DASH!$C$16)*(1+DASH!$C$3)^(1/12)</f>
        <v>18005446.681360099</v>
      </c>
      <c r="D165" s="4">
        <f>IFERROR(-PPMT(DASH!$C$6/12,ROW()-2,DASH!$C$7*12,DASH!$C$4-DASH!$C$12),DASH!$C$16)</f>
        <v>74309.426699919408</v>
      </c>
      <c r="E165" s="4">
        <f>$F165*(DASH!$C$12+SUM($D$2:$D165))/DASH!$C$4</f>
        <v>16726622.11673802</v>
      </c>
      <c r="F165" s="4">
        <f>$F164*(1+DASH!$C$8)^(1/12)</f>
        <v>11952597.34087158</v>
      </c>
      <c r="G165" s="4">
        <f>$G164*(1+DASH!$C$11)^(1/12)</f>
        <v>5234.5456438999836</v>
      </c>
      <c r="H165" s="4">
        <f>$E165-SUM($G$2:$G165)</f>
        <v>15973894.46102765</v>
      </c>
    </row>
    <row r="166" spans="1:8" x14ac:dyDescent="0.25">
      <c r="A166" s="1">
        <f t="shared" ca="1" si="2"/>
        <v>49037</v>
      </c>
      <c r="B166" s="4">
        <f>$B165*(1+DASH!$C$9)^(1/12)</f>
        <v>41244.04725714236</v>
      </c>
      <c r="C166" s="4">
        <f>($C165-$B165+DASH!$C$16)*(1+DASH!$C$3)^(1/12)</f>
        <v>18182388.146852691</v>
      </c>
      <c r="D166" s="4">
        <f>IFERROR(-PPMT(DASH!$C$6/12,ROW()-2,DASH!$C$7*12,DASH!$C$4-DASH!$C$12),DASH!$C$16)</f>
        <v>74309.426699919408</v>
      </c>
      <c r="E166" s="4">
        <f>$F166*(DASH!$C$12+SUM($D$2:$D166))/DASH!$C$4</f>
        <v>16879172.125975031</v>
      </c>
      <c r="F166" s="4">
        <f>$F165*(1+DASH!$C$8)^(1/12)</f>
        <v>11982075.67039389</v>
      </c>
      <c r="G166" s="4">
        <f>$G165*(1+DASH!$C$11)^(1/12)</f>
        <v>5243.1909216094964</v>
      </c>
      <c r="H166" s="4">
        <f>$E166-SUM($G$2:$G166)</f>
        <v>16121201.279343052</v>
      </c>
    </row>
    <row r="167" spans="1:8" x14ac:dyDescent="0.25">
      <c r="A167" s="1">
        <f t="shared" ca="1" si="2"/>
        <v>49067</v>
      </c>
      <c r="B167" s="4">
        <f>$B166*(1+DASH!$C$9)^(1/12)</f>
        <v>41278.260766332052</v>
      </c>
      <c r="C167" s="4">
        <f>($C166-$B166+DASH!$C$16)*(1+DASH!$C$3)^(1/12)</f>
        <v>18360706.110690314</v>
      </c>
      <c r="D167" s="4">
        <f>IFERROR(-PPMT(DASH!$C$6/12,ROW()-2,DASH!$C$7*12,DASH!$C$4-DASH!$C$12),DASH!$C$16)</f>
        <v>74309.426699919408</v>
      </c>
      <c r="E167" s="4">
        <f>$F167*(DASH!$C$12+SUM($D$2:$D167))/DASH!$C$4</f>
        <v>17032372.854710415</v>
      </c>
      <c r="F167" s="4">
        <f>$F166*(1+DASH!$C$8)^(1/12)</f>
        <v>12011626.701429239</v>
      </c>
      <c r="G167" s="4">
        <f>$G166*(1+DASH!$C$11)^(1/12)</f>
        <v>5251.8504776980244</v>
      </c>
      <c r="H167" s="4">
        <f>$E167-SUM($G$2:$G167)</f>
        <v>16269150.157600738</v>
      </c>
    </row>
    <row r="168" spans="1:8" x14ac:dyDescent="0.25">
      <c r="A168" s="1">
        <f t="shared" ca="1" si="2"/>
        <v>49098</v>
      </c>
      <c r="B168" s="4">
        <f>$B167*(1+DASH!$C$9)^(1/12)</f>
        <v>41312.502656931647</v>
      </c>
      <c r="C168" s="4">
        <f>($C167-$B167+DASH!$C$16)*(1+DASH!$C$3)^(1/12)</f>
        <v>18540411.520680062</v>
      </c>
      <c r="D168" s="4">
        <f>IFERROR(-PPMT(DASH!$C$6/12,ROW()-2,DASH!$C$7*12,DASH!$C$4-DASH!$C$12),DASH!$C$16)</f>
        <v>74309.426699919408</v>
      </c>
      <c r="E168" s="4">
        <f>$F168*(DASH!$C$12+SUM($D$2:$D168))/DASH!$C$4</f>
        <v>17186226.58476045</v>
      </c>
      <c r="F168" s="4">
        <f>$F167*(1+DASH!$C$8)^(1/12)</f>
        <v>12041250.613279169</v>
      </c>
      <c r="G168" s="4">
        <f>$G167*(1+DASH!$C$11)^(1/12)</f>
        <v>5260.524335747471</v>
      </c>
      <c r="H168" s="4">
        <f>$E168-SUM($G$2:$G168)</f>
        <v>16417743.363315025</v>
      </c>
    </row>
    <row r="169" spans="1:8" x14ac:dyDescent="0.25">
      <c r="A169" s="1">
        <f t="shared" ca="1" si="2"/>
        <v>49128</v>
      </c>
      <c r="B169" s="4">
        <f>$B168*(1+DASH!$C$9)^(1/12)</f>
        <v>41346.7729524846</v>
      </c>
      <c r="C169" s="4">
        <f>($C168-$B168+DASH!$C$16)*(1+DASH!$C$3)^(1/12)</f>
        <v>18721515.411904655</v>
      </c>
      <c r="D169" s="4">
        <f>IFERROR(-PPMT(DASH!$C$6/12,ROW()-2,DASH!$C$7*12,DASH!$C$4-DASH!$C$12),DASH!$C$16)</f>
        <v>74309.426699919408</v>
      </c>
      <c r="E169" s="4">
        <f>$F169*(DASH!$C$12+SUM($D$2:$D169))/DASH!$C$4</f>
        <v>17340735.605238557</v>
      </c>
      <c r="F169" s="4">
        <f>$F168*(1+DASH!$C$8)^(1/12)</f>
        <v>12070947.585687432</v>
      </c>
      <c r="G169" s="4">
        <f>$G168*(1+DASH!$C$11)^(1/12)</f>
        <v>5269.2125193786878</v>
      </c>
      <c r="H169" s="4">
        <f>$E169-SUM($G$2:$G169)</f>
        <v>16566983.171273753</v>
      </c>
    </row>
    <row r="170" spans="1:8" x14ac:dyDescent="0.25">
      <c r="A170" s="1">
        <f t="shared" ca="1" si="2"/>
        <v>49159</v>
      </c>
      <c r="B170" s="4">
        <f>$B169*(1+DASH!$C$9)^(1/12)</f>
        <v>41381.071676553904</v>
      </c>
      <c r="C170" s="4">
        <f>($C169-$B169+DASH!$C$16)*(1+DASH!$C$3)^(1/12)</f>
        <v>18904028.907418393</v>
      </c>
      <c r="D170" s="4">
        <f>IFERROR(-PPMT(DASH!$C$6/12,ROW()-2,DASH!$C$7*12,DASH!$C$4-DASH!$C$12),DASH!$C$16)</f>
        <v>74309.426699919408</v>
      </c>
      <c r="E170" s="4">
        <f>$F170*(DASH!$C$12+SUM($D$2:$D170))/DASH!$C$4</f>
        <v>17495902.21257744</v>
      </c>
      <c r="F170" s="4">
        <f>$F169*(1+DASH!$C$8)^(1/12)</f>
        <v>12100717.798841076</v>
      </c>
      <c r="G170" s="4">
        <f>$G169*(1+DASH!$C$11)^(1/12)</f>
        <v>5277.9150522515374</v>
      </c>
      <c r="H170" s="4">
        <f>$E170-SUM($G$2:$G170)</f>
        <v>16716871.863560384</v>
      </c>
    </row>
    <row r="171" spans="1:8" x14ac:dyDescent="0.25">
      <c r="A171" s="1">
        <f t="shared" ca="1" si="2"/>
        <v>49190</v>
      </c>
      <c r="B171" s="4">
        <f>$B170*(1+DASH!$C$9)^(1/12)</f>
        <v>41415.398852722094</v>
      </c>
      <c r="C171" s="4">
        <f>($C170-$B170+DASH!$C$16)*(1+DASH!$C$3)^(1/12)</f>
        <v>19087963.218948618</v>
      </c>
      <c r="D171" s="4">
        <f>IFERROR(-PPMT(DASH!$C$6/12,ROW()-2,DASH!$C$7*12,DASH!$C$4-DASH!$C$12),DASH!$C$16)</f>
        <v>74309.426699919408</v>
      </c>
      <c r="E171" s="4">
        <f>$F171*(DASH!$C$12+SUM($D$2:$D171))/DASH!$C$4</f>
        <v>17651728.710551251</v>
      </c>
      <c r="F171" s="4">
        <f>$F170*(1+DASH!$C$8)^(1/12)</f>
        <v>12130561.433371535</v>
      </c>
      <c r="G171" s="4">
        <f>$G170*(1+DASH!$C$11)^(1/12)</f>
        <v>5286.6319580649597</v>
      </c>
      <c r="H171" s="4">
        <f>$E171-SUM($G$2:$G171)</f>
        <v>16867411.729576129</v>
      </c>
    </row>
    <row r="172" spans="1:8" x14ac:dyDescent="0.25">
      <c r="A172" s="1">
        <f t="shared" ca="1" si="2"/>
        <v>49220</v>
      </c>
      <c r="B172" s="4">
        <f>$B171*(1+DASH!$C$9)^(1/12)</f>
        <v>41449.754504591278</v>
      </c>
      <c r="C172" s="4">
        <f>($C171-$B171+DASH!$C$16)*(1+DASH!$C$3)^(1/12)</f>
        <v>19273329.647602785</v>
      </c>
      <c r="D172" s="4">
        <f>IFERROR(-PPMT(DASH!$C$6/12,ROW()-2,DASH!$C$7*12,DASH!$C$4-DASH!$C$12),DASH!$C$16)</f>
        <v>74309.426699919408</v>
      </c>
      <c r="E172" s="4">
        <f>$F172*(DASH!$C$12+SUM($D$2:$D172))/DASH!$C$4</f>
        <v>17808217.410297833</v>
      </c>
      <c r="F172" s="4">
        <f>$F171*(1+DASH!$C$8)^(1/12)</f>
        <v>12160478.670355732</v>
      </c>
      <c r="G172" s="4">
        <f>$G171*(1+DASH!$C$11)^(1/12)</f>
        <v>5295.3632605570338</v>
      </c>
      <c r="H172" s="4">
        <f>$E172-SUM($G$2:$G172)</f>
        <v>17018605.066062156</v>
      </c>
    </row>
    <row r="173" spans="1:8" x14ac:dyDescent="0.25">
      <c r="A173" s="1">
        <f t="shared" ca="1" si="2"/>
        <v>49251</v>
      </c>
      <c r="B173" s="4">
        <f>$B172*(1+DASH!$C$9)^(1/12)</f>
        <v>41484.138655783128</v>
      </c>
      <c r="C173" s="4">
        <f>($C172-$B172+DASH!$C$16)*(1+DASH!$C$3)^(1/12)</f>
        <v>19460139.584581185</v>
      </c>
      <c r="D173" s="4">
        <f>IFERROR(-PPMT(DASH!$C$6/12,ROW()-2,DASH!$C$7*12,DASH!$C$4-DASH!$C$12),DASH!$C$16)</f>
        <v>74309.426699919408</v>
      </c>
      <c r="E173" s="4">
        <f>$F173*(DASH!$C$12+SUM($D$2:$D173))/DASH!$C$4</f>
        <v>17965370.630341027</v>
      </c>
      <c r="F173" s="4">
        <f>$F172*(1+DASH!$C$8)^(1/12)</f>
        <v>12190469.691317175</v>
      </c>
      <c r="G173" s="4">
        <f>$G172*(1+DASH!$C$11)^(1/12)</f>
        <v>5304.1089835050452</v>
      </c>
      <c r="H173" s="4">
        <f>$E173-SUM($G$2:$G173)</f>
        <v>17170454.177121844</v>
      </c>
    </row>
    <row r="174" spans="1:8" x14ac:dyDescent="0.25">
      <c r="A174" s="1">
        <f t="shared" ca="1" si="2"/>
        <v>49281</v>
      </c>
      <c r="B174" s="4">
        <f>$B173*(1+DASH!$C$9)^(1/12)</f>
        <v>41518.55132993892</v>
      </c>
      <c r="C174" s="4">
        <f>($C173-$B173+DASH!$C$16)*(1+DASH!$C$3)^(1/12)</f>
        <v>19648404.511895325</v>
      </c>
      <c r="D174" s="4">
        <f>IFERROR(-PPMT(DASH!$C$6/12,ROW()-2,DASH!$C$7*12,DASH!$C$4-DASH!$C$12),DASH!$C$16)</f>
        <v>74309.426699919408</v>
      </c>
      <c r="E174" s="4">
        <f>$F174*(DASH!$C$12+SUM($D$2:$D174))/DASH!$C$4</f>
        <v>18123190.696613062</v>
      </c>
      <c r="F174" s="4">
        <f>$F173*(1+DASH!$C$8)^(1/12)</f>
        <v>12220534.678227054</v>
      </c>
      <c r="G174" s="4">
        <f>$G173*(1+DASH!$C$11)^(1/12)</f>
        <v>5312.8691507255489</v>
      </c>
      <c r="H174" s="4">
        <f>$E174-SUM($G$2:$G174)</f>
        <v>17322961.374243155</v>
      </c>
    </row>
    <row r="175" spans="1:8" x14ac:dyDescent="0.25">
      <c r="A175" s="1">
        <f t="shared" ca="1" si="2"/>
        <v>49312</v>
      </c>
      <c r="B175" s="4">
        <f>$B174*(1+DASH!$C$9)^(1/12)</f>
        <v>41552.992550719544</v>
      </c>
      <c r="C175" s="4">
        <f>($C174-$B174+DASH!$C$16)*(1+DASH!$C$3)^(1/12)</f>
        <v>19838136.003092051</v>
      </c>
      <c r="D175" s="4">
        <f>IFERROR(-PPMT(DASH!$C$6/12,ROW()-2,DASH!$C$7*12,DASH!$C$4-DASH!$C$12),DASH!$C$16)</f>
        <v>74309.426699919408</v>
      </c>
      <c r="E175" s="4">
        <f>$F175*(DASH!$C$12+SUM($D$2:$D175))/DASH!$C$4</f>
        <v>18281679.942476977</v>
      </c>
      <c r="F175" s="4">
        <f>$F174*(1+DASH!$C$8)^(1/12)</f>
        <v>12250673.813505353</v>
      </c>
      <c r="G175" s="4">
        <f>$G174*(1+DASH!$C$11)^(1/12)</f>
        <v>5321.6437860744363</v>
      </c>
      <c r="H175" s="4">
        <f>$E175-SUM($G$2:$G175)</f>
        <v>17476128.976320993</v>
      </c>
    </row>
    <row r="176" spans="1:8" x14ac:dyDescent="0.25">
      <c r="A176" s="1">
        <f t="shared" ca="1" si="2"/>
        <v>49343</v>
      </c>
      <c r="B176" s="4">
        <f>$B175*(1+DASH!$C$9)^(1/12)</f>
        <v>41587.462341805505</v>
      </c>
      <c r="C176" s="4">
        <f>($C175-$B175+DASH!$C$16)*(1+DASH!$C$3)^(1/12)</f>
        <v>20029345.723983452</v>
      </c>
      <c r="D176" s="4">
        <f>IFERROR(-PPMT(DASH!$C$6/12,ROW()-2,DASH!$C$7*12,DASH!$C$4-DASH!$C$12),DASH!$C$16)</f>
        <v>74309.426699919408</v>
      </c>
      <c r="E176" s="4">
        <f>$F176*(DASH!$C$12+SUM($D$2:$D176))/DASH!$C$4</f>
        <v>18440840.708749134</v>
      </c>
      <c r="F176" s="4">
        <f>$F175*(1+DASH!$C$8)^(1/12)</f>
        <v>12280887.280021954</v>
      </c>
      <c r="G176" s="4">
        <f>$G175*(1+DASH!$C$11)^(1/12)</f>
        <v>5330.4329134469972</v>
      </c>
      <c r="H176" s="4">
        <f>$E176-SUM($G$2:$G176)</f>
        <v>17629959.309679706</v>
      </c>
    </row>
    <row r="177" spans="1:8" x14ac:dyDescent="0.25">
      <c r="A177" s="1">
        <f t="shared" ca="1" si="2"/>
        <v>49371</v>
      </c>
      <c r="B177" s="4">
        <f>$B176*(1+DASH!$C$9)^(1/12)</f>
        <v>41621.96072689697</v>
      </c>
      <c r="C177" s="4">
        <f>($C176-$B176+DASH!$C$16)*(1+DASH!$C$3)^(1/12)</f>
        <v>20222045.433382574</v>
      </c>
      <c r="D177" s="4">
        <f>IFERROR(-PPMT(DASH!$C$6/12,ROW()-2,DASH!$C$7*12,DASH!$C$4-DASH!$C$12),DASH!$C$16)</f>
        <v>74309.426699919408</v>
      </c>
      <c r="E177" s="4">
        <f>$F177*(DASH!$C$12+SUM($D$2:$D177))/DASH!$C$4</f>
        <v>18600675.343721788</v>
      </c>
      <c r="F177" s="4">
        <f>$F176*(1+DASH!$C$8)^(1/12)</f>
        <v>12311175.26109774</v>
      </c>
      <c r="G177" s="4">
        <f>$G176*(1+DASH!$C$11)^(1/12)</f>
        <v>5339.2365567779862</v>
      </c>
      <c r="H177" s="4">
        <f>$E177-SUM($G$2:$G177)</f>
        <v>17784454.70809558</v>
      </c>
    </row>
    <row r="178" spans="1:8" x14ac:dyDescent="0.25">
      <c r="A178" s="1">
        <f t="shared" ca="1" si="2"/>
        <v>49402</v>
      </c>
      <c r="B178" s="4">
        <f>$B177*(1+DASH!$C$9)^(1/12)</f>
        <v>41656.48772971375</v>
      </c>
      <c r="C178" s="4">
        <f>($C177-$B177+DASH!$C$16)*(1+DASH!$C$3)^(1/12)</f>
        <v>20416246.983844992</v>
      </c>
      <c r="D178" s="4">
        <f>IFERROR(-PPMT(DASH!$C$6/12,ROW()-2,DASH!$C$7*12,DASH!$C$4-DASH!$C$12),DASH!$C$16)</f>
        <v>74309.426699919408</v>
      </c>
      <c r="E178" s="4">
        <f>$F178*(DASH!$C$12+SUM($D$2:$D178))/DASH!$C$4</f>
        <v>18761186.20318573</v>
      </c>
      <c r="F178" s="4">
        <f>$F177*(1+DASH!$C$8)^(1/12)</f>
        <v>12341537.940505719</v>
      </c>
      <c r="G178" s="4">
        <f>$G177*(1+DASH!$C$11)^(1/12)</f>
        <v>5348.0547400416899</v>
      </c>
      <c r="H178" s="4">
        <f>$E178-SUM($G$2:$G178)</f>
        <v>17939617.51281948</v>
      </c>
    </row>
    <row r="179" spans="1:8" x14ac:dyDescent="0.25">
      <c r="A179" s="1">
        <f t="shared" ca="1" si="2"/>
        <v>49432</v>
      </c>
      <c r="B179" s="4">
        <f>$B178*(1+DASH!$C$9)^(1/12)</f>
        <v>41691.043373995344</v>
      </c>
      <c r="C179" s="4">
        <f>($C178-$B178+DASH!$C$16)*(1+DASH!$C$3)^(1/12)</f>
        <v>20611962.322416324</v>
      </c>
      <c r="D179" s="4">
        <f>IFERROR(-PPMT(DASH!$C$6/12,ROW()-2,DASH!$C$7*12,DASH!$C$4-DASH!$C$12),DASH!$C$16)</f>
        <v>74309.426699919408</v>
      </c>
      <c r="E179" s="4">
        <f>$F179*(DASH!$C$12+SUM($D$2:$D179))/DASH!$C$4</f>
        <v>18922375.650452975</v>
      </c>
      <c r="F179" s="4">
        <f>$F178*(1+DASH!$C$8)^(1/12)</f>
        <v>12371975.502472127</v>
      </c>
      <c r="G179" s="4">
        <f>$G178*(1+DASH!$C$11)^(1/12)</f>
        <v>5356.8874872519882</v>
      </c>
      <c r="H179" s="4">
        <f>$E179-SUM($G$2:$G179)</f>
        <v>18095450.072599474</v>
      </c>
    </row>
    <row r="180" spans="1:8" x14ac:dyDescent="0.25">
      <c r="A180" s="1">
        <f t="shared" ca="1" si="2"/>
        <v>49463</v>
      </c>
      <c r="B180" s="4">
        <f>$B179*(1+DASH!$C$9)^(1/12)</f>
        <v>41725.627683500934</v>
      </c>
      <c r="C180" s="4">
        <f>($C179-$B179+DASH!$C$16)*(1+DASH!$C$3)^(1/12)</f>
        <v>20809203.491385672</v>
      </c>
      <c r="D180" s="4">
        <f>IFERROR(-PPMT(DASH!$C$6/12,ROW()-2,DASH!$C$7*12,DASH!$C$4-DASH!$C$12),DASH!$C$16)</f>
        <v>74309.426699919408</v>
      </c>
      <c r="E180" s="4">
        <f>$F180*(DASH!$C$12+SUM($D$2:$D180))/DASH!$C$4</f>
        <v>19084246.056379549</v>
      </c>
      <c r="F180" s="4">
        <f>$F179*(1+DASH!$C$8)^(1/12)</f>
        <v>12402488.131677555</v>
      </c>
      <c r="G180" s="4">
        <f>$G179*(1+DASH!$C$11)^(1/12)</f>
        <v>5365.7348224624238</v>
      </c>
      <c r="H180" s="4">
        <f>$E180-SUM($G$2:$G180)</f>
        <v>18251954.743703585</v>
      </c>
    </row>
    <row r="181" spans="1:8" x14ac:dyDescent="0.25">
      <c r="A181" s="1">
        <f t="shared" ca="1" si="2"/>
        <v>49493</v>
      </c>
      <c r="B181" s="4">
        <f>$B180*(1+DASH!$C$9)^(1/12)</f>
        <v>41760.240682009418</v>
      </c>
      <c r="C181" s="4">
        <f>($C180-$B180+DASH!$C$16)*(1+DASH!$C$3)^(1/12)</f>
        <v>21007982.629045095</v>
      </c>
      <c r="D181" s="4">
        <f>IFERROR(-PPMT(DASH!$C$6/12,ROW()-2,DASH!$C$7*12,DASH!$C$4-DASH!$C$12),DASH!$C$16)</f>
        <v>74309.426699919408</v>
      </c>
      <c r="E181" s="4">
        <f>$F181*(DASH!$C$12+SUM($D$2:$D181))/DASH!$C$4</f>
        <v>19246799.799388319</v>
      </c>
      <c r="F181" s="4">
        <f>$F180*(1+DASH!$C$8)^(1/12)</f>
        <v>12433076.013258066</v>
      </c>
      <c r="G181" s="4">
        <f>$G180*(1+DASH!$C$11)^(1/12)</f>
        <v>5374.5967697662654</v>
      </c>
      <c r="H181" s="4">
        <f>$E181-SUM($G$2:$G181)</f>
        <v>18409133.88994259</v>
      </c>
    </row>
    <row r="182" spans="1:8" x14ac:dyDescent="0.25">
      <c r="A182" s="1">
        <f t="shared" ca="1" si="2"/>
        <v>49524</v>
      </c>
      <c r="B182" s="4">
        <f>$B181*(1+DASH!$C$9)^(1/12)</f>
        <v>41794.882393319414</v>
      </c>
      <c r="C182" s="4">
        <f>($C181-$B181+DASH!$C$16)*(1+DASH!$C$3)^(1/12)</f>
        <v>21208311.970455132</v>
      </c>
      <c r="D182" s="4">
        <f>IFERROR(-PPMT(DASH!$C$6/12,ROW()-2,DASH!$C$7*12,DASH!$C$4-DASH!$C$12),DASH!$C$16)</f>
        <v>74309.426699919408</v>
      </c>
      <c r="E182" s="4">
        <f>$F182*(DASH!$C$12+SUM($D$2:$D182))/DASH!$C$4</f>
        <v>19410039.265491895</v>
      </c>
      <c r="F182" s="4">
        <f>$F181*(1+DASH!$C$8)^(1/12)</f>
        <v>12463739.332806319</v>
      </c>
      <c r="G182" s="4">
        <f>$G181*(1+DASH!$C$11)^(1/12)</f>
        <v>5383.473353296572</v>
      </c>
      <c r="H182" s="4">
        <f>$E182-SUM($G$2:$G182)</f>
        <v>18566989.88269287</v>
      </c>
    </row>
    <row r="183" spans="1:8" x14ac:dyDescent="0.25">
      <c r="A183" s="1">
        <f t="shared" ca="1" si="2"/>
        <v>49555</v>
      </c>
      <c r="B183" s="4">
        <f>$B182*(1+DASH!$C$9)^(1/12)</f>
        <v>41829.552841249286</v>
      </c>
      <c r="C183" s="4">
        <f>($C182-$B182+DASH!$C$16)*(1+DASH!$C$3)^(1/12)</f>
        <v>21410203.848216422</v>
      </c>
      <c r="D183" s="4">
        <f>IFERROR(-PPMT(DASH!$C$6/12,ROW()-2,DASH!$C$7*12,DASH!$C$4-DASH!$C$12),DASH!$C$16)</f>
        <v>74309.426699919408</v>
      </c>
      <c r="E183" s="4">
        <f>$F183*(DASH!$C$12+SUM($D$2:$D183))/DASH!$C$4</f>
        <v>19573966.848315585</v>
      </c>
      <c r="F183" s="4">
        <f>$F182*(1+DASH!$C$8)^(1/12)</f>
        <v>12494478.276372692</v>
      </c>
      <c r="G183" s="4">
        <f>$G182*(1+DASH!$C$11)^(1/12)</f>
        <v>5392.364597226262</v>
      </c>
      <c r="H183" s="4">
        <f>$E183-SUM($G$2:$G183)</f>
        <v>18725525.100919332</v>
      </c>
    </row>
    <row r="184" spans="1:8" x14ac:dyDescent="0.25">
      <c r="A184" s="1">
        <f t="shared" ca="1" si="2"/>
        <v>49585</v>
      </c>
      <c r="B184" s="4">
        <f>$B183*(1+DASH!$C$9)^(1/12)</f>
        <v>41864.252049637158</v>
      </c>
      <c r="C184" s="4">
        <f>($C183-$B183+DASH!$C$16)*(1+DASH!$C$3)^(1/12)</f>
        <v>21613670.693247486</v>
      </c>
      <c r="D184" s="4">
        <f>IFERROR(-PPMT(DASH!$C$6/12,ROW()-2,DASH!$C$7*12,DASH!$C$4-DASH!$C$12),DASH!$C$16)</f>
        <v>74309.426699919408</v>
      </c>
      <c r="E184" s="4">
        <f>$F184*(DASH!$C$12+SUM($D$2:$D184))/DASH!$C$4</f>
        <v>19738584.949120469</v>
      </c>
      <c r="F184" s="4">
        <f>$F183*(1+DASH!$C$8)^(1/12)</f>
        <v>12525293.030466415</v>
      </c>
      <c r="G184" s="4">
        <f>$G183*(1+DASH!$C$11)^(1/12)</f>
        <v>5401.2705257681773</v>
      </c>
      <c r="H184" s="4">
        <f>$E184-SUM($G$2:$G184)</f>
        <v>18884741.931198448</v>
      </c>
    </row>
    <row r="185" spans="1:8" x14ac:dyDescent="0.25">
      <c r="A185" s="1">
        <f t="shared" ca="1" si="2"/>
        <v>49616</v>
      </c>
      <c r="B185" s="4">
        <f>$B184*(1+DASH!$C$9)^(1/12)</f>
        <v>41898.980042340925</v>
      </c>
      <c r="C185" s="4">
        <f>($C184-$B184+DASH!$C$16)*(1+DASH!$C$3)^(1/12)</f>
        <v>21818725.035568707</v>
      </c>
      <c r="D185" s="4">
        <f>IFERROR(-PPMT(DASH!$C$6/12,ROW()-2,DASH!$C$7*12,DASH!$C$4-DASH!$C$12),DASH!$C$16)</f>
        <v>74309.426699919408</v>
      </c>
      <c r="E185" s="4">
        <f>$F185*(DASH!$C$12+SUM($D$2:$D185))/DASH!$C$4</f>
        <v>19903895.976826467</v>
      </c>
      <c r="F185" s="4">
        <f>$F184*(1+DASH!$C$8)^(1/12)</f>
        <v>12556183.7820567</v>
      </c>
      <c r="G185" s="4">
        <f>$G184*(1+DASH!$C$11)^(1/12)</f>
        <v>5410.1911631751491</v>
      </c>
      <c r="H185" s="4">
        <f>$E185-SUM($G$2:$G185)</f>
        <v>19044642.76774127</v>
      </c>
    </row>
    <row r="186" spans="1:8" x14ac:dyDescent="0.25">
      <c r="A186" s="1">
        <f t="shared" ca="1" si="2"/>
        <v>49646</v>
      </c>
      <c r="B186" s="4">
        <f>$B185*(1+DASH!$C$9)^(1/12)</f>
        <v>41933.736843238279</v>
      </c>
      <c r="C186" s="4">
        <f>($C185-$B185+DASH!$C$16)*(1+DASH!$C$3)^(1/12)</f>
        <v>22025379.505092558</v>
      </c>
      <c r="D186" s="4">
        <f>IFERROR(-PPMT(DASH!$C$6/12,ROW()-2,DASH!$C$7*12,DASH!$C$4-DASH!$C$12),DASH!$C$16)</f>
        <v>74309.426699919408</v>
      </c>
      <c r="E186" s="4">
        <f>$F186*(DASH!$C$12+SUM($D$2:$D186))/DASH!$C$4</f>
        <v>20069902.348035526</v>
      </c>
      <c r="F186" s="4">
        <f>$F185*(1+DASH!$C$8)^(1/12)</f>
        <v>12587150.718573876</v>
      </c>
      <c r="G186" s="4">
        <f>$G185*(1+DASH!$C$11)^(1/12)</f>
        <v>5419.1265337400628</v>
      </c>
      <c r="H186" s="4">
        <f>$E186-SUM($G$2:$G186)</f>
        <v>19205230.01241659</v>
      </c>
    </row>
    <row r="187" spans="1:8" x14ac:dyDescent="0.25">
      <c r="A187" s="1">
        <f t="shared" ca="1" si="2"/>
        <v>49677</v>
      </c>
      <c r="B187" s="4">
        <f>$B186*(1+DASH!$C$9)^(1/12)</f>
        <v>41968.52247622671</v>
      </c>
      <c r="C187" s="4">
        <f>($C186-$B186+DASH!$C$16)*(1+DASH!$C$3)^(1/12)</f>
        <v>22233646.832420144</v>
      </c>
      <c r="D187" s="4">
        <f>IFERROR(-PPMT(DASH!$C$6/12,ROW()-2,DASH!$C$7*12,DASH!$C$4-DASH!$C$12),DASH!$C$16)</f>
        <v>74309.426699919408</v>
      </c>
      <c r="E187" s="4">
        <f>$F187*(DASH!$C$12+SUM($D$2:$D187))/DASH!$C$4</f>
        <v>20236606.48705487</v>
      </c>
      <c r="F187" s="4">
        <f>$F186*(1+DASH!$C$8)^(1/12)</f>
        <v>12618194.027910525</v>
      </c>
      <c r="G187" s="4">
        <f>$G186*(1+DASH!$C$11)^(1/12)</f>
        <v>5428.076661795928</v>
      </c>
      <c r="H187" s="4">
        <f>$E187-SUM($G$2:$G187)</f>
        <v>19366506.074774139</v>
      </c>
    </row>
    <row r="188" spans="1:8" x14ac:dyDescent="0.25">
      <c r="A188" s="1">
        <f t="shared" ca="1" si="2"/>
        <v>49708</v>
      </c>
      <c r="B188" s="4">
        <f>$B187*(1+DASH!$C$9)^(1/12)</f>
        <v>42003.336965223534</v>
      </c>
      <c r="C188" s="4">
        <f>($C187-$B187+DASH!$C$16)*(1+DASH!$C$3)^(1/12)</f>
        <v>22443539.849644084</v>
      </c>
      <c r="D188" s="4">
        <f>IFERROR(-PPMT(DASH!$C$6/12,ROW()-2,DASH!$C$7*12,DASH!$C$4-DASH!$C$12),DASH!$C$16)</f>
        <v>74309.426699919408</v>
      </c>
      <c r="E188" s="4">
        <f>$F188*(DASH!$C$12+SUM($D$2:$D188))/DASH!$C$4</f>
        <v>20404010.825920288</v>
      </c>
      <c r="F188" s="4">
        <f>$F187*(1+DASH!$C$8)^(1/12)</f>
        <v>12649313.898422623</v>
      </c>
      <c r="G188" s="4">
        <f>$G187*(1+DASH!$C$11)^(1/12)</f>
        <v>5437.0415717159394</v>
      </c>
      <c r="H188" s="4">
        <f>$E188-SUM($G$2:$G188)</f>
        <v>19528473.372067839</v>
      </c>
    </row>
    <row r="189" spans="1:8" x14ac:dyDescent="0.25">
      <c r="A189" s="1">
        <f t="shared" ca="1" si="2"/>
        <v>49737</v>
      </c>
      <c r="B189" s="4">
        <f>$B188*(1+DASH!$C$9)^(1/12)</f>
        <v>42038.180334165911</v>
      </c>
      <c r="C189" s="4">
        <f>($C188-$B188+DASH!$C$16)*(1+DASH!$C$3)^(1/12)</f>
        <v>22655071.491157793</v>
      </c>
      <c r="D189" s="4">
        <f>IFERROR(-PPMT(DASH!$C$6/12,ROW()-2,DASH!$C$7*12,DASH!$C$4-DASH!$C$12),DASH!$C$16)</f>
        <v>74309.426699919408</v>
      </c>
      <c r="E189" s="4">
        <f>$F189*(DASH!$C$12+SUM($D$2:$D189))/DASH!$C$4</f>
        <v>20572117.804419514</v>
      </c>
      <c r="F189" s="4">
        <f>$F188*(1+DASH!$C$8)^(1/12)</f>
        <v>12680510.518930683</v>
      </c>
      <c r="G189" s="4">
        <f>$G188*(1+DASH!$C$11)^(1/12)</f>
        <v>5446.0212879135488</v>
      </c>
      <c r="H189" s="4">
        <f>$E189-SUM($G$2:$G189)</f>
        <v>19691134.329279151</v>
      </c>
    </row>
    <row r="190" spans="1:8" x14ac:dyDescent="0.25">
      <c r="A190" s="1">
        <f t="shared" ca="1" si="2"/>
        <v>49768</v>
      </c>
      <c r="B190" s="4">
        <f>$B189*(1+DASH!$C$9)^(1/12)</f>
        <v>42073.052607010861</v>
      </c>
      <c r="C190" s="4">
        <f>($C189-$B189+DASH!$C$16)*(1+DASH!$C$3)^(1/12)</f>
        <v>22868254.794471227</v>
      </c>
      <c r="D190" s="4">
        <f>IFERROR(-PPMT(DASH!$C$6/12,ROW()-2,DASH!$C$7*12,DASH!$C$4-DASH!$C$12),DASH!$C$16)</f>
        <v>74309.426699919408</v>
      </c>
      <c r="E190" s="4">
        <f>$F190*(DASH!$C$12+SUM($D$2:$D190))/DASH!$C$4</f>
        <v>20740929.87011569</v>
      </c>
      <c r="F190" s="4">
        <f>$F189*(1+DASH!$C$8)^(1/12)</f>
        <v>12711784.078720901</v>
      </c>
      <c r="G190" s="4">
        <f>$G189*(1+DASH!$C$11)^(1/12)</f>
        <v>5455.0158348425266</v>
      </c>
      <c r="H190" s="4">
        <f>$E190-SUM($G$2:$G190)</f>
        <v>19854491.379140485</v>
      </c>
    </row>
    <row r="191" spans="1:8" x14ac:dyDescent="0.25">
      <c r="A191" s="1">
        <f t="shared" ca="1" si="2"/>
        <v>49798</v>
      </c>
      <c r="B191" s="4">
        <f>$B190*(1+DASH!$C$9)^(1/12)</f>
        <v>42107.95380773527</v>
      </c>
      <c r="C191" s="4">
        <f>($C190-$B190+DASH!$C$16)*(1+DASH!$C$3)^(1/12)</f>
        <v>23083102.901033133</v>
      </c>
      <c r="D191" s="4">
        <f>IFERROR(-PPMT(DASH!$C$6/12,ROW()-2,DASH!$C$7*12,DASH!$C$4-DASH!$C$12),DASH!$C$16)</f>
        <v>74309.426699919408</v>
      </c>
      <c r="E191" s="4">
        <f>$F191*(DASH!$C$12+SUM($D$2:$D191))/DASH!$C$4</f>
        <v>20910449.478370853</v>
      </c>
      <c r="F191" s="4">
        <f>$F190*(1+DASH!$C$8)^(1/12)</f>
        <v>12743134.767546302</v>
      </c>
      <c r="G191" s="4">
        <f>$G190*(1+DASH!$C$11)^(1/12)</f>
        <v>5464.0252369970312</v>
      </c>
      <c r="H191" s="4">
        <f>$E191-SUM($G$2:$G191)</f>
        <v>20018546.96215865</v>
      </c>
    </row>
    <row r="192" spans="1:8" x14ac:dyDescent="0.25">
      <c r="A192" s="1">
        <f t="shared" ca="1" si="2"/>
        <v>49829</v>
      </c>
      <c r="B192" s="4">
        <f>$B191*(1+DASH!$C$9)^(1/12)</f>
        <v>42142.883960335916</v>
      </c>
      <c r="C192" s="4">
        <f>($C191-$B191+DASH!$C$16)*(1+DASH!$C$3)^(1/12)</f>
        <v>23299629.057059851</v>
      </c>
      <c r="D192" s="4">
        <f>IFERROR(-PPMT(DASH!$C$6/12,ROW()-2,DASH!$C$7*12,DASH!$C$4-DASH!$C$12),DASH!$C$16)</f>
        <v>74309.426699919408</v>
      </c>
      <c r="E192" s="4">
        <f>$F192*(DASH!$C$12+SUM($D$2:$D192))/DASH!$C$4</f>
        <v>21080679.092369519</v>
      </c>
      <c r="F192" s="4">
        <f>$F191*(1+DASH!$C$8)^(1/12)</f>
        <v>12774562.775627892</v>
      </c>
      <c r="G192" s="4">
        <f>$G191*(1+DASH!$C$11)^(1/12)</f>
        <v>5473.0495189116755</v>
      </c>
      <c r="H192" s="4">
        <f>$E192-SUM($G$2:$G192)</f>
        <v>20183303.526638407</v>
      </c>
    </row>
    <row r="193" spans="1:8" x14ac:dyDescent="0.25">
      <c r="A193" s="1">
        <f t="shared" ca="1" si="2"/>
        <v>49859</v>
      </c>
      <c r="B193" s="4">
        <f>$B192*(1+DASH!$C$9)^(1/12)</f>
        <v>42177.843088829482</v>
      </c>
      <c r="C193" s="4">
        <f>($C192-$B192+DASH!$C$16)*(1+DASH!$C$3)^(1/12)</f>
        <v>23517846.614370711</v>
      </c>
      <c r="D193" s="4">
        <f>IFERROR(-PPMT(DASH!$C$6/12,ROW()-2,DASH!$C$7*12,DASH!$C$4-DASH!$C$12),DASH!$C$16)</f>
        <v>74309.426699919408</v>
      </c>
      <c r="E193" s="4">
        <f>$F193*(DASH!$C$12+SUM($D$2:$D193))/DASH!$C$4</f>
        <v>21251621.183142364</v>
      </c>
      <c r="F193" s="4">
        <f>$F192*(1+DASH!$C$8)^(1/12)</f>
        <v>12806068.29365582</v>
      </c>
      <c r="G193" s="4">
        <f>$G192*(1+DASH!$C$11)^(1/12)</f>
        <v>5482.0887051615937</v>
      </c>
      <c r="H193" s="4">
        <f>$E193-SUM($G$2:$G193)</f>
        <v>20348763.528706089</v>
      </c>
    </row>
    <row r="194" spans="1:8" x14ac:dyDescent="0.25">
      <c r="A194" s="1">
        <f t="shared" ca="1" si="2"/>
        <v>49890</v>
      </c>
      <c r="B194" s="4">
        <f>$B193*(1+DASH!$C$9)^(1/12)</f>
        <v>42212.831217252577</v>
      </c>
      <c r="C194" s="4">
        <f>($C193-$B193+DASH!$C$16)*(1+DASH!$C$3)^(1/12)</f>
        <v>23737769.031230129</v>
      </c>
      <c r="D194" s="4">
        <f>IFERROR(-PPMT(DASH!$C$6/12,ROW()-2,DASH!$C$7*12,DASH!$C$4-DASH!$C$12),DASH!$C$16)</f>
        <v>74309.426699919408</v>
      </c>
      <c r="E194" s="4">
        <f>$F194*(DASH!$C$12+SUM($D$2:$D194))/DASH!$C$4</f>
        <v>21423278.229589898</v>
      </c>
      <c r="F194" s="4">
        <f>$F193*(1+DASH!$C$8)^(1/12)</f>
        <v>12837651.51279052</v>
      </c>
      <c r="G194" s="4">
        <f>$G193*(1+DASH!$C$11)^(1/12)</f>
        <v>5491.1428203625064</v>
      </c>
      <c r="H194" s="4">
        <f>$E194-SUM($G$2:$G194)</f>
        <v>20514929.432333261</v>
      </c>
    </row>
    <row r="195" spans="1:8" x14ac:dyDescent="0.25">
      <c r="A195" s="1">
        <f t="shared" ca="1" si="2"/>
        <v>49921</v>
      </c>
      <c r="B195" s="4">
        <f>$B194*(1+DASH!$C$9)^(1/12)</f>
        <v>42247.848369661748</v>
      </c>
      <c r="C195" s="4">
        <f>($C194-$B194+DASH!$C$16)*(1+DASH!$C$3)^(1/12)</f>
        <v>23959409.873196375</v>
      </c>
      <c r="D195" s="4">
        <f>IFERROR(-PPMT(DASH!$C$6/12,ROW()-2,DASH!$C$7*12,DASH!$C$4-DASH!$C$12),DASH!$C$16)</f>
        <v>74309.426699919408</v>
      </c>
      <c r="E195" s="4">
        <f>$F195*(DASH!$C$12+SUM($D$2:$D195))/DASH!$C$4</f>
        <v>21595652.718506288</v>
      </c>
      <c r="F195" s="4">
        <f>$F194*(1+DASH!$C$8)^(1/12)</f>
        <v>12869312.624663884</v>
      </c>
      <c r="G195" s="4">
        <f>$G194*(1+DASH!$C$11)^(1/12)</f>
        <v>5500.2118891707905</v>
      </c>
      <c r="H195" s="4">
        <f>$E195-SUM($G$2:$G195)</f>
        <v>20681803.70936048</v>
      </c>
    </row>
    <row r="196" spans="1:8" x14ac:dyDescent="0.25">
      <c r="A196" s="1">
        <f t="shared" ref="A196:A259" ca="1" si="3">EDATE(A195,1)</f>
        <v>49951</v>
      </c>
      <c r="B196" s="4">
        <f>$B195*(1+DASH!$C$9)^(1/12)</f>
        <v>42282.894570133496</v>
      </c>
      <c r="C196" s="4">
        <f>($C195-$B195+DASH!$C$16)*(1+DASH!$C$3)^(1/12)</f>
        <v>24182782.813977141</v>
      </c>
      <c r="D196" s="4">
        <f>IFERROR(-PPMT(DASH!$C$6/12,ROW()-2,DASH!$C$7*12,DASH!$C$4-DASH!$C$12),DASH!$C$16)</f>
        <v>74309.426699919408</v>
      </c>
      <c r="E196" s="4">
        <f>$F196*(DASH!$C$12+SUM($D$2:$D196))/DASH!$C$4</f>
        <v>21768747.1446032</v>
      </c>
      <c r="F196" s="4">
        <f>$F195*(1+DASH!$C$8)^(1/12)</f>
        <v>12901051.821380418</v>
      </c>
      <c r="G196" s="4">
        <f>$G195*(1+DASH!$C$11)^(1/12)</f>
        <v>5509.2959362835445</v>
      </c>
      <c r="H196" s="4">
        <f>$E196-SUM($G$2:$G196)</f>
        <v>20849388.83952111</v>
      </c>
    </row>
    <row r="197" spans="1:8" x14ac:dyDescent="0.25">
      <c r="A197" s="1">
        <f t="shared" ca="1" si="3"/>
        <v>49982</v>
      </c>
      <c r="B197" s="4">
        <f>$B196*(1+DASH!$C$9)^(1/12)</f>
        <v>42317.969842764302</v>
      </c>
      <c r="C197" s="4">
        <f>($C196-$B196+DASH!$C$16)*(1+DASH!$C$3)^(1/12)</f>
        <v>24407901.636291914</v>
      </c>
      <c r="D197" s="4">
        <f>IFERROR(-PPMT(DASH!$C$6/12,ROW()-2,DASH!$C$7*12,DASH!$C$4-DASH!$C$12),DASH!$C$16)</f>
        <v>74309.426699919408</v>
      </c>
      <c r="E197" s="4">
        <f>$F197*(DASH!$C$12+SUM($D$2:$D197))/DASH!$C$4</f>
        <v>21942564.010533728</v>
      </c>
      <c r="F197" s="4">
        <f>$F196*(1+DASH!$C$8)^(1/12)</f>
        <v>12932869.295518411</v>
      </c>
      <c r="G197" s="4">
        <f>$G196*(1+DASH!$C$11)^(1/12)</f>
        <v>5518.3949864386559</v>
      </c>
      <c r="H197" s="4">
        <f>$E197-SUM($G$2:$G197)</f>
        <v>21017687.310465198</v>
      </c>
    </row>
    <row r="198" spans="1:8" x14ac:dyDescent="0.25">
      <c r="A198" s="1">
        <f t="shared" ca="1" si="3"/>
        <v>50012</v>
      </c>
      <c r="B198" s="4">
        <f>$B197*(1+DASH!$C$9)^(1/12)</f>
        <v>42353.074211670624</v>
      </c>
      <c r="C198" s="4">
        <f>($C197-$B197+DASH!$C$16)*(1+DASH!$C$3)^(1/12)</f>
        <v>24634780.232741233</v>
      </c>
      <c r="D198" s="4">
        <f>IFERROR(-PPMT(DASH!$C$6/12,ROW()-2,DASH!$C$7*12,DASH!$C$4-DASH!$C$12),DASH!$C$16)</f>
        <v>74309.426699919408</v>
      </c>
      <c r="E198" s="4">
        <f>$F198*(DASH!$C$12+SUM($D$2:$D198))/DASH!$C$4</f>
        <v>22117105.826916389</v>
      </c>
      <c r="F198" s="4">
        <f>$F197*(1+DASH!$C$8)^(1/12)</f>
        <v>12964765.240131103</v>
      </c>
      <c r="G198" s="4">
        <f>$G197*(1+DASH!$C$11)^(1/12)</f>
        <v>5527.5090644148686</v>
      </c>
      <c r="H198" s="4">
        <f>$E198-SUM($G$2:$G198)</f>
        <v>21186701.617783446</v>
      </c>
    </row>
    <row r="199" spans="1:8" x14ac:dyDescent="0.25">
      <c r="A199" s="1">
        <f t="shared" ca="1" si="3"/>
        <v>50043</v>
      </c>
      <c r="B199" s="4">
        <f>$B198*(1+DASH!$C$9)^(1/12)</f>
        <v>42388.20770098894</v>
      </c>
      <c r="C199" s="4">
        <f>($C198-$B198+DASH!$C$16)*(1+DASH!$C$3)^(1/12)</f>
        <v>24863432.606682878</v>
      </c>
      <c r="D199" s="4">
        <f>IFERROR(-PPMT(DASH!$C$6/12,ROW()-2,DASH!$C$7*12,DASH!$C$4-DASH!$C$12),DASH!$C$16)</f>
        <v>74309.426699919408</v>
      </c>
      <c r="E199" s="4">
        <f>$F199*(DASH!$C$12+SUM($D$2:$D199))/DASH!$C$4</f>
        <v>22292375.112359215</v>
      </c>
      <c r="F199" s="4">
        <f>$F198*(1+DASH!$C$8)^(1/12)</f>
        <v>12996739.848747851</v>
      </c>
      <c r="G199" s="4">
        <f>$G198*(1+DASH!$C$11)^(1/12)</f>
        <v>5536.638195031851</v>
      </c>
      <c r="H199" s="4">
        <f>$E199-SUM($G$2:$G199)</f>
        <v>21356434.265031237</v>
      </c>
    </row>
    <row r="200" spans="1:8" x14ac:dyDescent="0.25">
      <c r="A200" s="1">
        <f t="shared" ca="1" si="3"/>
        <v>50074</v>
      </c>
      <c r="B200" s="4">
        <f>$B199*(1+DASH!$C$9)^(1/12)</f>
        <v>42423.370334875734</v>
      </c>
      <c r="C200" s="4">
        <f>($C199-$B199+DASH!$C$16)*(1+DASH!$C$3)^(1/12)</f>
        <v>25093872.87311504</v>
      </c>
      <c r="D200" s="4">
        <f>IFERROR(-PPMT(DASH!$C$6/12,ROW()-2,DASH!$C$7*12,DASH!$C$4-DASH!$C$12),DASH!$C$16)</f>
        <v>74309.426699919408</v>
      </c>
      <c r="E200" s="4">
        <f>$F200*(DASH!$C$12+SUM($D$2:$D200))/DASH!$C$4</f>
        <v>22468374.39348384</v>
      </c>
      <c r="F200" s="4">
        <f>$F199*(1+DASH!$C$8)^(1/12)</f>
        <v>13028793.315375313</v>
      </c>
      <c r="G200" s="4">
        <f>$G199*(1+DASH!$C$11)^(1/12)</f>
        <v>5545.7824031502632</v>
      </c>
      <c r="H200" s="4">
        <f>$E200-SUM($G$2:$G200)</f>
        <v>21526887.763752714</v>
      </c>
    </row>
    <row r="201" spans="1:8" x14ac:dyDescent="0.25">
      <c r="A201" s="1">
        <f t="shared" ca="1" si="3"/>
        <v>50102</v>
      </c>
      <c r="B201" s="4">
        <f>$B200*(1+DASH!$C$9)^(1/12)</f>
        <v>42458.562137507535</v>
      </c>
      <c r="C201" s="4">
        <f>($C200-$B200+DASH!$C$16)*(1+DASH!$C$3)^(1/12)</f>
        <v>25326115.259566542</v>
      </c>
      <c r="D201" s="4">
        <f>IFERROR(-PPMT(DASH!$C$6/12,ROW()-2,DASH!$C$7*12,DASH!$C$4-DASH!$C$12),DASH!$C$16)</f>
        <v>74309.426699919408</v>
      </c>
      <c r="E201" s="4">
        <f>$F201*(DASH!$C$12+SUM($D$2:$D201))/DASH!$C$4</f>
        <v>22645106.204949763</v>
      </c>
      <c r="F201" s="4">
        <f>$F200*(1+DASH!$C$8)^(1/12)</f>
        <v>13060925.834498616</v>
      </c>
      <c r="G201" s="4">
        <f>$G200*(1+DASH!$C$11)^(1/12)</f>
        <v>5554.9417136718248</v>
      </c>
      <c r="H201" s="4">
        <f>$E201-SUM($G$2:$G201)</f>
        <v>21698064.633504964</v>
      </c>
    </row>
    <row r="202" spans="1:8" x14ac:dyDescent="0.25">
      <c r="A202" s="1">
        <f t="shared" ca="1" si="3"/>
        <v>50133</v>
      </c>
      <c r="B202" s="4">
        <f>$B201*(1+DASH!$C$9)^(1/12)</f>
        <v>42493.783133080935</v>
      </c>
      <c r="C202" s="4">
        <f>($C201-$B201+DASH!$C$16)*(1+DASH!$C$3)^(1/12)</f>
        <v>25560174.106994141</v>
      </c>
      <c r="D202" s="4">
        <f>IFERROR(-PPMT(DASH!$C$6/12,ROW()-2,DASH!$C$7*12,DASH!$C$4-DASH!$C$12),DASH!$C$16)</f>
        <v>74309.426699919408</v>
      </c>
      <c r="E202" s="4">
        <f>$F202*(DASH!$C$12+SUM($D$2:$D202))/DASH!$C$4</f>
        <v>22822573.08947859</v>
      </c>
      <c r="F202" s="4">
        <f>$F201*(1+DASH!$C$8)^(1/12)</f>
        <v>13093137.601082541</v>
      </c>
      <c r="G202" s="4">
        <f>$G201*(1+DASH!$C$11)^(1/12)</f>
        <v>5564.1161515393815</v>
      </c>
      <c r="H202" s="4">
        <f>$E202-SUM($G$2:$G202)</f>
        <v>21869967.40188225</v>
      </c>
    </row>
    <row r="203" spans="1:8" x14ac:dyDescent="0.25">
      <c r="A203" s="1">
        <f t="shared" ca="1" si="3"/>
        <v>50163</v>
      </c>
      <c r="B203" s="4">
        <f>$B202*(1+DASH!$C$9)^(1/12)</f>
        <v>42529.033345812582</v>
      </c>
      <c r="C203" s="4">
        <f>($C202-$B202+DASH!$C$16)*(1+DASH!$C$3)^(1/12)</f>
        <v>25796063.870687015</v>
      </c>
      <c r="D203" s="4">
        <f>IFERROR(-PPMT(DASH!$C$6/12,ROW()-2,DASH!$C$7*12,DASH!$C$4-DASH!$C$12),DASH!$C$16)</f>
        <v>74309.426699919408</v>
      </c>
      <c r="E203" s="4">
        <f>$F203*(DASH!$C$12+SUM($D$2:$D203))/DASH!$C$4</f>
        <v>23000777.5978784</v>
      </c>
      <c r="F203" s="4">
        <f>$F202*(1+DASH!$C$8)^(1/12)</f>
        <v>13125428.810572704</v>
      </c>
      <c r="G203" s="4">
        <f>$G202*(1+DASH!$C$11)^(1/12)</f>
        <v>5573.3057417369764</v>
      </c>
      <c r="H203" s="4">
        <f>$E203-SUM($G$2:$G203)</f>
        <v>22042598.604540326</v>
      </c>
    </row>
    <row r="204" spans="1:8" x14ac:dyDescent="0.25">
      <c r="A204" s="1">
        <f t="shared" ca="1" si="3"/>
        <v>50194</v>
      </c>
      <c r="B204" s="4">
        <f>$B203*(1+DASH!$C$9)^(1/12)</f>
        <v>42564.312799939231</v>
      </c>
      <c r="C204" s="4">
        <f>($C203-$B203+DASH!$C$16)*(1+DASH!$C$3)^(1/12)</f>
        <v>26033799.121178441</v>
      </c>
      <c r="D204" s="4">
        <f>IFERROR(-PPMT(DASH!$C$6/12,ROW()-2,DASH!$C$7*12,DASH!$C$4-DASH!$C$12),DASH!$C$16)</f>
        <v>74309.426699919408</v>
      </c>
      <c r="E204" s="4">
        <f>$F204*(DASH!$C$12+SUM($D$2:$D204))/DASH!$C$4</f>
        <v>23179722.289068151</v>
      </c>
      <c r="F204" s="4">
        <f>$F203*(1+DASH!$C$8)^(1/12)</f>
        <v>13157799.658896744</v>
      </c>
      <c r="G204" s="4">
        <f>$G203*(1+DASH!$C$11)^(1/12)</f>
        <v>5582.5105092899139</v>
      </c>
      <c r="H204" s="4">
        <f>$E204-SUM($G$2:$G204)</f>
        <v>22215960.785220787</v>
      </c>
    </row>
    <row r="205" spans="1:8" x14ac:dyDescent="0.25">
      <c r="A205" s="1">
        <f t="shared" ca="1" si="3"/>
        <v>50224</v>
      </c>
      <c r="B205" s="4">
        <f>$B204*(1+DASH!$C$9)^(1/12)</f>
        <v>42599.62151971773</v>
      </c>
      <c r="C205" s="4">
        <f>($C204-$B204+DASH!$C$16)*(1+DASH!$C$3)^(1/12)</f>
        <v>26273394.545164738</v>
      </c>
      <c r="D205" s="4">
        <f>IFERROR(-PPMT(DASH!$C$6/12,ROW()-2,DASH!$C$7*12,DASH!$C$4-DASH!$C$12),DASH!$C$16)</f>
        <v>74309.426699919408</v>
      </c>
      <c r="E205" s="4">
        <f>$F205*(DASH!$C$12+SUM($D$2:$D205))/DASH!$C$4</f>
        <v>23359409.730102204</v>
      </c>
      <c r="F205" s="4">
        <f>$F204*(1+DASH!$C$8)^(1/12)</f>
        <v>13190250.342465509</v>
      </c>
      <c r="G205" s="4">
        <f>$G204*(1+DASH!$C$11)^(1/12)</f>
        <v>5591.7304792648301</v>
      </c>
      <c r="H205" s="4">
        <f>$E205-SUM($G$2:$G205)</f>
        <v>22390056.495775573</v>
      </c>
    </row>
    <row r="206" spans="1:8" x14ac:dyDescent="0.25">
      <c r="A206" s="1">
        <f t="shared" ca="1" si="3"/>
        <v>50255</v>
      </c>
      <c r="B206" s="4">
        <f>$B205*(1+DASH!$C$9)^(1/12)</f>
        <v>42634.959529425054</v>
      </c>
      <c r="C206" s="4">
        <f>($C205-$B205+DASH!$C$16)*(1+DASH!$C$3)^(1/12)</f>
        <v>26514864.946431555</v>
      </c>
      <c r="D206" s="4">
        <f>IFERROR(-PPMT(DASH!$C$6/12,ROW()-2,DASH!$C$7*12,DASH!$C$4-DASH!$C$12),DASH!$C$16)</f>
        <v>74309.426699919408</v>
      </c>
      <c r="E206" s="4">
        <f>$F206*(DASH!$C$12+SUM($D$2:$D206))/DASH!$C$4</f>
        <v>23539842.496194847</v>
      </c>
      <c r="F206" s="4">
        <f>$F205*(1+DASH!$C$8)^(1/12)</f>
        <v>13222781.058174251</v>
      </c>
      <c r="G206" s="4">
        <f>$G205*(1+DASH!$C$11)^(1/12)</f>
        <v>5600.9656767697616</v>
      </c>
      <c r="H206" s="4">
        <f>$E206-SUM($G$2:$G206)</f>
        <v>22564888.296191446</v>
      </c>
    </row>
    <row r="207" spans="1:8" x14ac:dyDescent="0.25">
      <c r="A207" s="1">
        <f t="shared" ca="1" si="3"/>
        <v>50286</v>
      </c>
      <c r="B207" s="4">
        <f>$B206*(1+DASH!$C$9)^(1/12)</f>
        <v>42670.326853358318</v>
      </c>
      <c r="C207" s="4">
        <f>($C206-$B206+DASH!$C$16)*(1+DASH!$C$3)^(1/12)</f>
        <v>26758225.246787537</v>
      </c>
      <c r="D207" s="4">
        <f>IFERROR(-PPMT(DASH!$C$6/12,ROW()-2,DASH!$C$7*12,DASH!$C$4-DASH!$C$12),DASH!$C$16)</f>
        <v>74309.426699919408</v>
      </c>
      <c r="E207" s="4">
        <f>$F207*(DASH!$C$12+SUM($D$2:$D207))/DASH!$C$4</f>
        <v>23721023.170744956</v>
      </c>
      <c r="F207" s="4">
        <f>$F206*(1+DASH!$C$8)^(1/12)</f>
        <v>13255392.003403816</v>
      </c>
      <c r="G207" s="4">
        <f>$G206*(1+DASH!$C$11)^(1/12)</f>
        <v>5610.2161269542112</v>
      </c>
      <c r="H207" s="4">
        <f>$E207-SUM($G$2:$G207)</f>
        <v>22740458.754614603</v>
      </c>
    </row>
    <row r="208" spans="1:8" x14ac:dyDescent="0.25">
      <c r="A208" s="1">
        <f t="shared" ca="1" si="3"/>
        <v>50316</v>
      </c>
      <c r="B208" s="4">
        <f>$B207*(1+DASH!$C$9)^(1/12)</f>
        <v>42705.72351583479</v>
      </c>
      <c r="C208" s="4">
        <f>($C207-$B207+DASH!$C$16)*(1+DASH!$C$3)^(1/12)</f>
        <v>27003490.487005439</v>
      </c>
      <c r="D208" s="4">
        <f>IFERROR(-PPMT(DASH!$C$6/12,ROW()-2,DASH!$C$7*12,DASH!$C$4-DASH!$C$12),DASH!$C$16)</f>
        <v>74309.426699919408</v>
      </c>
      <c r="E208" s="4">
        <f>$F208*(DASH!$C$12+SUM($D$2:$D208))/DASH!$C$4</f>
        <v>23902954.345360696</v>
      </c>
      <c r="F208" s="4">
        <f>$F207*(1+DASH!$C$8)^(1/12)</f>
        <v>13288083.376021847</v>
      </c>
      <c r="G208" s="4">
        <f>$G207*(1+DASH!$C$11)^(1/12)</f>
        <v>5619.4818550092205</v>
      </c>
      <c r="H208" s="4">
        <f>$E208-SUM($G$2:$G208)</f>
        <v>22916770.447375335</v>
      </c>
    </row>
    <row r="209" spans="1:8" x14ac:dyDescent="0.25">
      <c r="A209" s="1">
        <f t="shared" ca="1" si="3"/>
        <v>50347</v>
      </c>
      <c r="B209" s="4">
        <f>$B208*(1+DASH!$C$9)^(1/12)</f>
        <v>42741.149541191902</v>
      </c>
      <c r="C209" s="4">
        <f>($C208-$B208+DASH!$C$16)*(1+DASH!$C$3)^(1/12)</f>
        <v>27250675.827770732</v>
      </c>
      <c r="D209" s="4">
        <f>IFERROR(-PPMT(DASH!$C$6/12,ROW()-2,DASH!$C$7*12,DASH!$C$4-DASH!$C$12),DASH!$C$16)</f>
        <v>74309.426699919408</v>
      </c>
      <c r="E209" s="4">
        <f>$F209*(DASH!$C$12+SUM($D$2:$D209))/DASH!$C$4</f>
        <v>24085638.619884294</v>
      </c>
      <c r="F209" s="4">
        <f>$F208*(1+DASH!$C$8)^(1/12)</f>
        <v>13320855.37438398</v>
      </c>
      <c r="G209" s="4">
        <f>$G208*(1+DASH!$C$11)^(1/12)</f>
        <v>5628.7628861674339</v>
      </c>
      <c r="H209" s="4">
        <f>$E209-SUM($G$2:$G209)</f>
        <v>23093825.959012762</v>
      </c>
    </row>
    <row r="210" spans="1:8" x14ac:dyDescent="0.25">
      <c r="A210" s="1">
        <f t="shared" ca="1" si="3"/>
        <v>50377</v>
      </c>
      <c r="B210" s="4">
        <f>$B209*(1+DASH!$C$9)^(1/12)</f>
        <v>42776.60495378729</v>
      </c>
      <c r="C210" s="4">
        <f>($C209-$B209+DASH!$C$16)*(1+DASH!$C$3)^(1/12)</f>
        <v>27499796.550637797</v>
      </c>
      <c r="D210" s="4">
        <f>IFERROR(-PPMT(DASH!$C$6/12,ROW()-2,DASH!$C$7*12,DASH!$C$4-DASH!$C$12),DASH!$C$16)</f>
        <v>74309.426699919408</v>
      </c>
      <c r="E210" s="4">
        <f>$F210*(DASH!$C$12+SUM($D$2:$D210))/DASH!$C$4</f>
        <v>24269078.602416892</v>
      </c>
      <c r="F210" s="4">
        <f>$F209*(1+DASH!$C$8)^(1/12)</f>
        <v>13353708.197335053</v>
      </c>
      <c r="G210" s="4">
        <f>$G209*(1+DASH!$C$11)^(1/12)</f>
        <v>5638.0592457031707</v>
      </c>
      <c r="H210" s="4">
        <f>$E210-SUM($G$2:$G210)</f>
        <v>23271627.882299658</v>
      </c>
    </row>
    <row r="211" spans="1:8" x14ac:dyDescent="0.25">
      <c r="A211" s="1">
        <f t="shared" ca="1" si="3"/>
        <v>50408</v>
      </c>
      <c r="B211" s="4">
        <f>$B210*(1+DASH!$C$9)^(1/12)</f>
        <v>42812.089777998786</v>
      </c>
      <c r="C211" s="4">
        <f>($C210-$B210+DASH!$C$16)*(1+DASH!$C$3)^(1/12)</f>
        <v>27750868.05899372</v>
      </c>
      <c r="D211" s="4">
        <f>IFERROR(-PPMT(DASH!$C$6/12,ROW()-2,DASH!$C$7*12,DASH!$C$4-DASH!$C$12),DASH!$C$16)</f>
        <v>74309.426699919408</v>
      </c>
      <c r="E211" s="4">
        <f>$F211*(DASH!$C$12+SUM($D$2:$D211))/DASH!$C$4</f>
        <v>24453276.909343485</v>
      </c>
      <c r="F211" s="4">
        <f>$F210*(1+DASH!$C$8)^(1/12)</f>
        <v>13386642.044210305</v>
      </c>
      <c r="G211" s="4">
        <f>$G210*(1+DASH!$C$11)^(1/12)</f>
        <v>5647.3709589324926</v>
      </c>
      <c r="H211" s="4">
        <f>$E211-SUM($G$2:$G211)</f>
        <v>23450178.818267319</v>
      </c>
    </row>
    <row r="212" spans="1:8" x14ac:dyDescent="0.25">
      <c r="A212" s="1">
        <f t="shared" ca="1" si="3"/>
        <v>50439</v>
      </c>
      <c r="B212" s="4">
        <f>$B211*(1+DASH!$C$9)^(1/12)</f>
        <v>42847.604038224446</v>
      </c>
      <c r="C212" s="4">
        <f>($C211-$B211+DASH!$C$16)*(1+DASH!$C$3)^(1/12)</f>
        <v>28003905.879029788</v>
      </c>
      <c r="D212" s="4">
        <f>IFERROR(-PPMT(DASH!$C$6/12,ROW()-2,DASH!$C$7*12,DASH!$C$4-DASH!$C$12),DASH!$C$16)</f>
        <v>74309.426699919408</v>
      </c>
      <c r="E212" s="4">
        <f>$F212*(DASH!$C$12+SUM($D$2:$D212))/DASH!$C$4</f>
        <v>24638236.165357895</v>
      </c>
      <c r="F212" s="4">
        <f>$F211*(1+DASH!$C$8)^(1/12)</f>
        <v>13419657.11483659</v>
      </c>
      <c r="G212" s="4">
        <f>$G211*(1+DASH!$C$11)^(1/12)</f>
        <v>5656.6980512132732</v>
      </c>
      <c r="H212" s="4">
        <f>$E212-SUM($G$2:$G212)</f>
        <v>23629481.376230516</v>
      </c>
    </row>
    <row r="213" spans="1:8" x14ac:dyDescent="0.25">
      <c r="A213" s="1">
        <f t="shared" ca="1" si="3"/>
        <v>50467</v>
      </c>
      <c r="B213" s="4">
        <f>$B212*(1+DASH!$C$9)^(1/12)</f>
        <v>42883.147758882566</v>
      </c>
      <c r="C213" s="4">
        <f>($C212-$B212+DASH!$C$16)*(1+DASH!$C$3)^(1/12)</f>
        <v>28258925.660720725</v>
      </c>
      <c r="D213" s="4">
        <f>IFERROR(-PPMT(DASH!$C$6/12,ROW()-2,DASH!$C$7*12,DASH!$C$4-DASH!$C$12),DASH!$C$16)</f>
        <v>74309.426699919408</v>
      </c>
      <c r="E213" s="4">
        <f>$F213*(DASH!$C$12+SUM($D$2:$D213))/DASH!$C$4</f>
        <v>24823959.003487859</v>
      </c>
      <c r="F213" s="4">
        <f>$F212*(1+DASH!$C$8)^(1/12)</f>
        <v>13452753.609533591</v>
      </c>
      <c r="G213" s="4">
        <f>$G212*(1+DASH!$C$11)^(1/12)</f>
        <v>5666.0405479452656</v>
      </c>
      <c r="H213" s="4">
        <f>$E213-SUM($G$2:$G213)</f>
        <v>23809538.173812535</v>
      </c>
    </row>
    <row r="214" spans="1:8" x14ac:dyDescent="0.25">
      <c r="A214" s="1">
        <f t="shared" ca="1" si="3"/>
        <v>50498</v>
      </c>
      <c r="B214" s="4">
        <f>$B213*(1+DASH!$C$9)^(1/12)</f>
        <v>42918.720964411696</v>
      </c>
      <c r="C214" s="4">
        <f>($C213-$B213+DASH!$C$16)*(1+DASH!$C$3)^(1/12)</f>
        <v>28515943.178811733</v>
      </c>
      <c r="D214" s="4">
        <f>IFERROR(-PPMT(DASH!$C$6/12,ROW()-2,DASH!$C$7*12,DASH!$C$4-DASH!$C$12),DASH!$C$16)</f>
        <v>74309.426699919408</v>
      </c>
      <c r="E214" s="4">
        <f>$F214*(DASH!$C$12+SUM($D$2:$D214))/DASH!$C$4</f>
        <v>25010448.065120168</v>
      </c>
      <c r="F214" s="4">
        <f>$F213*(1+DASH!$C$8)^(1/12)</f>
        <v>13485931.729115034</v>
      </c>
      <c r="G214" s="4">
        <f>$G213*(1+DASH!$C$11)^(1/12)</f>
        <v>5675.3984745701737</v>
      </c>
      <c r="H214" s="4">
        <f>$E214-SUM($G$2:$G214)</f>
        <v>23990351.836970273</v>
      </c>
    </row>
    <row r="215" spans="1:8" x14ac:dyDescent="0.25">
      <c r="A215" s="1">
        <f t="shared" ca="1" si="3"/>
        <v>50528</v>
      </c>
      <c r="B215" s="4">
        <f>$B214*(1+DASH!$C$9)^(1/12)</f>
        <v>42954.323679270659</v>
      </c>
      <c r="C215" s="4">
        <f>($C214-$B214+DASH!$C$16)*(1+DASH!$C$3)^(1/12)</f>
        <v>28774974.333813421</v>
      </c>
      <c r="D215" s="4">
        <f>IFERROR(-PPMT(DASH!$C$6/12,ROW()-2,DASH!$C$7*12,DASH!$C$4-DASH!$C$12),DASH!$C$16)</f>
        <v>74309.426699919408</v>
      </c>
      <c r="E215" s="4">
        <f>$F215*(DASH!$C$12+SUM($D$2:$D215))/DASH!$C$4</f>
        <v>25197706.000025872</v>
      </c>
      <c r="F215" s="4">
        <f>$F214*(1+DASH!$C$8)^(1/12)</f>
        <v>13519191.674889902</v>
      </c>
      <c r="G215" s="4">
        <f>$G214*(1+DASH!$C$11)^(1/12)</f>
        <v>5684.7718565717205</v>
      </c>
      <c r="H215" s="4">
        <f>$E215-SUM($G$2:$G215)</f>
        <v>24171925.000019405</v>
      </c>
    </row>
    <row r="216" spans="1:8" x14ac:dyDescent="0.25">
      <c r="A216" s="1">
        <f t="shared" ca="1" si="3"/>
        <v>50559</v>
      </c>
      <c r="B216" s="4">
        <f>$B215*(1+DASH!$C$9)^(1/12)</f>
        <v>42989.955927938579</v>
      </c>
      <c r="C216" s="4">
        <f>($C215-$B215+DASH!$C$16)*(1+DASH!$C$3)^(1/12)</f>
        <v>29036035.153004646</v>
      </c>
      <c r="D216" s="4">
        <f>IFERROR(-PPMT(DASH!$C$6/12,ROW()-2,DASH!$C$7*12,DASH!$C$4-DASH!$C$12),DASH!$C$16)</f>
        <v>74309.426699919408</v>
      </c>
      <c r="E216" s="4">
        <f>$F216*(DASH!$C$12+SUM($D$2:$D216))/DASH!$C$4</f>
        <v>25385735.466385573</v>
      </c>
      <c r="F216" s="4">
        <f>$F215*(1+DASH!$C$8)^(1/12)</f>
        <v>13552533.648663662</v>
      </c>
      <c r="G216" s="4">
        <f>$G215*(1+DASH!$C$11)^(1/12)</f>
        <v>5694.1607194757171</v>
      </c>
      <c r="H216" s="4">
        <f>$E216-SUM($G$2:$G216)</f>
        <v>24354260.305659629</v>
      </c>
    </row>
    <row r="217" spans="1:8" x14ac:dyDescent="0.25">
      <c r="A217" s="1">
        <f t="shared" ca="1" si="3"/>
        <v>50589</v>
      </c>
      <c r="B217" s="4">
        <f>$B216*(1+DASH!$C$9)^(1/12)</f>
        <v>43025.617734914864</v>
      </c>
      <c r="C217" s="4">
        <f>($C216-$B216+DASH!$C$16)*(1+DASH!$C$3)^(1/12)</f>
        <v>29299141.791443367</v>
      </c>
      <c r="D217" s="4">
        <f>IFERROR(-PPMT(DASH!$C$6/12,ROW()-2,DASH!$C$7*12,DASH!$C$4-DASH!$C$12),DASH!$C$16)</f>
        <v>74309.426699919408</v>
      </c>
      <c r="E217" s="4">
        <f>$F217*(DASH!$C$12+SUM($D$2:$D217))/DASH!$C$4</f>
        <v>25574539.130814813</v>
      </c>
      <c r="F217" s="4">
        <f>$F216*(1+DASH!$C$8)^(1/12)</f>
        <v>13585957.852739491</v>
      </c>
      <c r="G217" s="4">
        <f>$G216*(1+DASH!$C$11)^(1/12)</f>
        <v>5703.5650888501314</v>
      </c>
      <c r="H217" s="4">
        <f>$E217-SUM($G$2:$G217)</f>
        <v>24537360.40500002</v>
      </c>
    </row>
    <row r="218" spans="1:8" x14ac:dyDescent="0.25">
      <c r="A218" s="1">
        <f t="shared" ca="1" si="3"/>
        <v>50620</v>
      </c>
      <c r="B218" s="4">
        <f>$B217*(1+DASH!$C$9)^(1/12)</f>
        <v>43061.309124719264</v>
      </c>
      <c r="C218" s="4">
        <f>($C217-$B217+DASH!$C$16)*(1+DASH!$C$3)^(1/12)</f>
        <v>29564310.532985538</v>
      </c>
      <c r="D218" s="4">
        <f>IFERROR(-PPMT(DASH!$C$6/12,ROW()-2,DASH!$C$7*12,DASH!$C$4-DASH!$C$12),DASH!$C$16)</f>
        <v>74309.426699919408</v>
      </c>
      <c r="E218" s="4">
        <f>$F218*(DASH!$C$12+SUM($D$2:$D218))/DASH!$C$4</f>
        <v>25764119.668389466</v>
      </c>
      <c r="F218" s="4">
        <f>$F217*(1+DASH!$C$8)^(1/12)</f>
        <v>13619464.489919493</v>
      </c>
      <c r="G218" s="4">
        <f>$G217*(1+DASH!$C$11)^(1/12)</f>
        <v>5712.9849903051609</v>
      </c>
      <c r="H218" s="4">
        <f>$E218-SUM($G$2:$G218)</f>
        <v>24721227.95758437</v>
      </c>
    </row>
    <row r="219" spans="1:8" x14ac:dyDescent="0.25">
      <c r="A219" s="1">
        <f t="shared" ca="1" si="3"/>
        <v>50651</v>
      </c>
      <c r="B219" s="4">
        <f>$B218*(1+DASH!$C$9)^(1/12)</f>
        <v>43097.030121891861</v>
      </c>
      <c r="C219" s="4">
        <f>($C218-$B218+DASH!$C$16)*(1+DASH!$C$3)^(1/12)</f>
        <v>29831557.791312166</v>
      </c>
      <c r="D219" s="4">
        <f>IFERROR(-PPMT(DASH!$C$6/12,ROW()-2,DASH!$C$7*12,DASH!$C$4-DASH!$C$12),DASH!$C$16)</f>
        <v>74309.426699919408</v>
      </c>
      <c r="E219" s="4">
        <f>$F219*(DASH!$C$12+SUM($D$2:$D219))/DASH!$C$4</f>
        <v>25954479.762671292</v>
      </c>
      <c r="F219" s="4">
        <f>$F218*(1+DASH!$C$8)^(1/12)</f>
        <v>13653053.763505945</v>
      </c>
      <c r="G219" s="4">
        <f>$G218*(1+DASH!$C$11)^(1/12)</f>
        <v>5722.4204494933001</v>
      </c>
      <c r="H219" s="4">
        <f>$E219-SUM($G$2:$G219)</f>
        <v>24905865.631416701</v>
      </c>
    </row>
    <row r="220" spans="1:8" x14ac:dyDescent="0.25">
      <c r="A220" s="1">
        <f t="shared" ca="1" si="3"/>
        <v>50681</v>
      </c>
      <c r="B220" s="4">
        <f>$B219*(1+DASH!$C$9)^(1/12)</f>
        <v>43132.780750993094</v>
      </c>
      <c r="C220" s="4">
        <f>($C219-$B219+DASH!$C$16)*(1+DASH!$C$3)^(1/12)</f>
        <v>30100900.110964507</v>
      </c>
      <c r="D220" s="4">
        <f>IFERROR(-PPMT(DASH!$C$6/12,ROW()-2,DASH!$C$7*12,DASH!$C$4-DASH!$C$12),DASH!$C$16)</f>
        <v>74309.426699919408</v>
      </c>
      <c r="E220" s="4">
        <f>$F220*(DASH!$C$12+SUM($D$2:$D220))/DASH!$C$4</f>
        <v>26145622.105733499</v>
      </c>
      <c r="F220" s="4">
        <f>$F219*(1+DASH!$C$8)^(1/12)</f>
        <v>13686725.877302516</v>
      </c>
      <c r="G220" s="4">
        <f>$G219*(1+DASH!$C$11)^(1/12)</f>
        <v>5731.8714921094088</v>
      </c>
      <c r="H220" s="4">
        <f>$E220-SUM($G$2:$G220)</f>
        <v>25091276.102986798</v>
      </c>
    </row>
    <row r="221" spans="1:8" x14ac:dyDescent="0.25">
      <c r="A221" s="1">
        <f t="shared" ca="1" si="3"/>
        <v>50712</v>
      </c>
      <c r="B221" s="4">
        <f>$B220*(1+DASH!$C$9)^(1/12)</f>
        <v>43168.56103660378</v>
      </c>
      <c r="C221" s="4">
        <f>($C220-$B220+DASH!$C$16)*(1+DASH!$C$3)^(1/12)</f>
        <v>30372354.168387566</v>
      </c>
      <c r="D221" s="4">
        <f>IFERROR(-PPMT(DASH!$C$6/12,ROW()-2,DASH!$C$7*12,DASH!$C$4-DASH!$C$12),DASH!$C$16)</f>
        <v>74309.426699919408</v>
      </c>
      <c r="E221" s="4">
        <f>$F221*(DASH!$C$12+SUM($D$2:$D221))/DASH!$C$4</f>
        <v>26337549.398186412</v>
      </c>
      <c r="F221" s="4">
        <f>$F220*(1+DASH!$C$8)^(1/12)</f>
        <v>13720481.035615515</v>
      </c>
      <c r="G221" s="4">
        <f>$G220*(1+DASH!$C$11)^(1/12)</f>
        <v>5741.3381438907863</v>
      </c>
      <c r="H221" s="4">
        <f>$E221-SUM($G$2:$G221)</f>
        <v>25277462.057295822</v>
      </c>
    </row>
    <row r="222" spans="1:8" x14ac:dyDescent="0.25">
      <c r="A222" s="1">
        <f t="shared" ca="1" si="3"/>
        <v>50742</v>
      </c>
      <c r="B222" s="4">
        <f>$B221*(1+DASH!$C$9)^(1/12)</f>
        <v>43204.371003325119</v>
      </c>
      <c r="C222" s="4">
        <f>($C221-$B221+DASH!$C$16)*(1+DASH!$C$3)^(1/12)</f>
        <v>30645936.772981878</v>
      </c>
      <c r="D222" s="4">
        <f>IFERROR(-PPMT(DASH!$C$6/12,ROW()-2,DASH!$C$7*12,DASH!$C$4-DASH!$C$12),DASH!$C$16)</f>
        <v>74309.426699919408</v>
      </c>
      <c r="E222" s="4">
        <f>$F222*(DASH!$C$12+SUM($D$2:$D222))/DASH!$C$4</f>
        <v>26530264.349203192</v>
      </c>
      <c r="F222" s="4">
        <f>$F221*(1+DASH!$C$8)^(1/12)</f>
        <v>13754319.443255119</v>
      </c>
      <c r="G222" s="4">
        <f>$G221*(1+DASH!$C$11)^(1/12)</f>
        <v>5750.8204306172374</v>
      </c>
      <c r="H222" s="4">
        <f>$E222-SUM($G$2:$G222)</f>
        <v>25464426.187881984</v>
      </c>
    </row>
    <row r="223" spans="1:8" x14ac:dyDescent="0.25">
      <c r="A223" s="1">
        <f t="shared" ca="1" si="3"/>
        <v>50773</v>
      </c>
      <c r="B223" s="4">
        <f>$B222*(1+DASH!$C$9)^(1/12)</f>
        <v>43240.210675778726</v>
      </c>
      <c r="C223" s="4">
        <f>($C222-$B222+DASH!$C$16)*(1+DASH!$C$3)^(1/12)</f>
        <v>30921664.868163709</v>
      </c>
      <c r="D223" s="4">
        <f>IFERROR(-PPMT(DASH!$C$6/12,ROW()-2,DASH!$C$7*12,DASH!$C$4-DASH!$C$12),DASH!$C$16)</f>
        <v>74309.426699919408</v>
      </c>
      <c r="E223" s="4">
        <f>$F223*(DASH!$C$12+SUM($D$2:$D223))/DASH!$C$4</f>
        <v>26723769.67654568</v>
      </c>
      <c r="F223" s="4">
        <f>$F222*(1+DASH!$C$8)^(1/12)</f>
        <v>13788241.305536628</v>
      </c>
      <c r="G223" s="4">
        <f>$G222*(1+DASH!$C$11)^(1/12)</f>
        <v>5760.3183781111456</v>
      </c>
      <c r="H223" s="4">
        <f>$E223-SUM($G$2:$G223)</f>
        <v>25652171.196846358</v>
      </c>
    </row>
    <row r="224" spans="1:8" x14ac:dyDescent="0.25">
      <c r="A224" s="1">
        <f t="shared" ca="1" si="3"/>
        <v>50804</v>
      </c>
      <c r="B224" s="4">
        <f>$B223*(1+DASH!$C$9)^(1/12)</f>
        <v>43276.080078606639</v>
      </c>
      <c r="C224" s="4">
        <f>($C223-$B223+DASH!$C$16)*(1+DASH!$C$3)^(1/12)</f>
        <v>31199555.532433677</v>
      </c>
      <c r="D224" s="4">
        <f>IFERROR(-PPMT(DASH!$C$6/12,ROW()-2,DASH!$C$7*12,DASH!$C$4-DASH!$C$12),DASH!$C$16)</f>
        <v>74309.426699919408</v>
      </c>
      <c r="E224" s="4">
        <f>$F224*(DASH!$C$12+SUM($D$2:$D224))/DASH!$C$4</f>
        <v>26918068.106590249</v>
      </c>
      <c r="F224" s="4">
        <f>$F223*(1+DASH!$C$8)^(1/12)</f>
        <v>13822246.828281702</v>
      </c>
      <c r="G224" s="4">
        <f>$G223*(1+DASH!$C$11)^(1/12)</f>
        <v>5769.8320122375417</v>
      </c>
      <c r="H224" s="4">
        <f>$E224-SUM($G$2:$G224)</f>
        <v>25840699.794878691</v>
      </c>
    </row>
    <row r="225" spans="1:8" x14ac:dyDescent="0.25">
      <c r="A225" s="1">
        <f t="shared" ca="1" si="3"/>
        <v>50832</v>
      </c>
      <c r="B225" s="4">
        <f>$B224*(1+DASH!$C$9)^(1/12)</f>
        <v>43311.979236471343</v>
      </c>
      <c r="C225" s="4">
        <f>($C224-$B224+DASH!$C$16)*(1+DASH!$C$3)^(1/12)</f>
        <v>31479625.980453935</v>
      </c>
      <c r="D225" s="4">
        <f>IFERROR(-PPMT(DASH!$C$6/12,ROW()-2,DASH!$C$7*12,DASH!$C$4-DASH!$C$12),DASH!$C$16)</f>
        <v>74309.426699919408</v>
      </c>
      <c r="E225" s="4">
        <f>$F225*(DASH!$C$12+SUM($D$2:$D225))/DASH!$C$4</f>
        <v>27113162.374353785</v>
      </c>
      <c r="F225" s="4">
        <f>$F224*(1+DASH!$C$8)^(1/12)</f>
        <v>13856336.217819614</v>
      </c>
      <c r="G225" s="4">
        <f>$G224*(1+DASH!$C$11)^(1/12)</f>
        <v>5779.3613589041743</v>
      </c>
      <c r="H225" s="4">
        <f>$E225-SUM($G$2:$G225)</f>
        <v>26030014.701283325</v>
      </c>
    </row>
    <row r="226" spans="1:8" x14ac:dyDescent="0.25">
      <c r="A226" s="1">
        <f t="shared" ca="1" si="3"/>
        <v>50863</v>
      </c>
      <c r="B226" s="4">
        <f>$B225*(1+DASH!$C$9)^(1/12)</f>
        <v>43347.908174055767</v>
      </c>
      <c r="C226" s="4">
        <f>($C225-$B225+DASH!$C$16)*(1+DASH!$C$3)^(1/12)</f>
        <v>31761893.564133897</v>
      </c>
      <c r="D226" s="4">
        <f>IFERROR(-PPMT(DASH!$C$6/12,ROW()-2,DASH!$C$7*12,DASH!$C$4-DASH!$C$12),DASH!$C$16)</f>
        <v>74309.426699919408</v>
      </c>
      <c r="E226" s="4">
        <f>$F226*(DASH!$C$12+SUM($D$2:$D226))/DASH!$C$4</f>
        <v>27309055.223519705</v>
      </c>
      <c r="F226" s="4">
        <f>$F225*(1+DASH!$C$8)^(1/12)</f>
        <v>13890509.6809885</v>
      </c>
      <c r="G226" s="4">
        <f>$G225*(1+DASH!$C$11)^(1/12)</f>
        <v>5788.9064440615803</v>
      </c>
      <c r="H226" s="4">
        <f>$E226-SUM($G$2:$G226)</f>
        <v>26220118.644005183</v>
      </c>
    </row>
    <row r="227" spans="1:8" x14ac:dyDescent="0.25">
      <c r="A227" s="1">
        <f t="shared" ca="1" si="3"/>
        <v>50893</v>
      </c>
      <c r="B227" s="4">
        <f>$B226*(1+DASH!$C$9)^(1/12)</f>
        <v>43383.866916063322</v>
      </c>
      <c r="C227" s="4">
        <f>($C226-$B226+DASH!$C$16)*(1+DASH!$C$3)^(1/12)</f>
        <v>32046375.773724675</v>
      </c>
      <c r="D227" s="4">
        <f>IFERROR(-PPMT(DASH!$C$6/12,ROW()-2,DASH!$C$7*12,DASH!$C$4-DASH!$C$12),DASH!$C$16)</f>
        <v>74309.426699919408</v>
      </c>
      <c r="E227" s="4">
        <f>$F227*(DASH!$C$12+SUM($D$2:$D227))/DASH!$C$4</f>
        <v>27505749.406464096</v>
      </c>
      <c r="F227" s="4">
        <f>$F226*(1+DASH!$C$8)^(1/12)</f>
        <v>13924767.425136613</v>
      </c>
      <c r="G227" s="4">
        <f>$G226*(1+DASH!$C$11)^(1/12)</f>
        <v>5798.4672937031582</v>
      </c>
      <c r="H227" s="4">
        <f>$E227-SUM($G$2:$G227)</f>
        <v>26411014.359655872</v>
      </c>
    </row>
    <row r="228" spans="1:8" x14ac:dyDescent="0.25">
      <c r="A228" s="1">
        <f t="shared" ca="1" si="3"/>
        <v>50924</v>
      </c>
      <c r="B228" s="4">
        <f>$B227*(1+DASH!$C$9)^(1/12)</f>
        <v>43419.855487217916</v>
      </c>
      <c r="C228" s="4">
        <f>($C227-$B227+DASH!$C$16)*(1+DASH!$C$3)^(1/12)</f>
        <v>32333090.238922186</v>
      </c>
      <c r="D228" s="4">
        <f>IFERROR(-PPMT(DASH!$C$6/12,ROW()-2,DASH!$C$7*12,DASH!$C$4-DASH!$C$12),DASH!$C$16)</f>
        <v>74309.426699919408</v>
      </c>
      <c r="E228" s="4">
        <f>$F228*(DASH!$C$12+SUM($D$2:$D228))/DASH!$C$4</f>
        <v>27703247.684281878</v>
      </c>
      <c r="F228" s="4">
        <f>$F227*(1+DASH!$C$8)^(1/12)</f>
        <v>13959109.658123586</v>
      </c>
      <c r="G228" s="4">
        <f>$G227*(1+DASH!$C$11)^(1/12)</f>
        <v>5808.0439338652341</v>
      </c>
      <c r="H228" s="4">
        <f>$E228-SUM($G$2:$G228)</f>
        <v>26602704.593539786</v>
      </c>
    </row>
    <row r="229" spans="1:8" x14ac:dyDescent="0.25">
      <c r="A229" s="1">
        <f t="shared" ca="1" si="3"/>
        <v>50954</v>
      </c>
      <c r="B229" s="4">
        <f>$B228*(1+DASH!$C$9)^(1/12)</f>
        <v>43455.873912263967</v>
      </c>
      <c r="C229" s="4">
        <f>($C228-$B228+DASH!$C$16)*(1+DASH!$C$3)^(1/12)</f>
        <v>32622054.729979109</v>
      </c>
      <c r="D229" s="4">
        <f>IFERROR(-PPMT(DASH!$C$6/12,ROW()-2,DASH!$C$7*12,DASH!$C$4-DASH!$C$12),DASH!$C$16)</f>
        <v>74309.426699919408</v>
      </c>
      <c r="E229" s="4">
        <f>$F229*(DASH!$C$12+SUM($D$2:$D229))/DASH!$C$4</f>
        <v>27901552.826813087</v>
      </c>
      <c r="F229" s="4">
        <f>$F228*(1+DASH!$C$8)^(1/12)</f>
        <v>13993536.58832169</v>
      </c>
      <c r="G229" s="4">
        <f>$G228*(1+DASH!$C$11)^(1/12)</f>
        <v>5817.6363906271372</v>
      </c>
      <c r="H229" s="4">
        <f>$E229-SUM($G$2:$G229)</f>
        <v>26795192.099680368</v>
      </c>
    </row>
    <row r="230" spans="1:8" x14ac:dyDescent="0.25">
      <c r="A230" s="1">
        <f t="shared" ca="1" si="3"/>
        <v>50985</v>
      </c>
      <c r="B230" s="4">
        <f>$B229*(1+DASH!$C$9)^(1/12)</f>
        <v>43491.922215966413</v>
      </c>
      <c r="C230" s="4">
        <f>($C229-$B229+DASH!$C$16)*(1+DASH!$C$3)^(1/12)</f>
        <v>32913287.158825662</v>
      </c>
      <c r="D230" s="4">
        <f>IFERROR(-PPMT(DASH!$C$6/12,ROW()-2,DASH!$C$7*12,DASH!$C$4-DASH!$C$12),DASH!$C$16)</f>
        <v>74309.426699919408</v>
      </c>
      <c r="E230" s="4">
        <f>$F230*(DASH!$C$12+SUM($D$2:$D230))/DASH!$C$4</f>
        <v>28100667.612669189</v>
      </c>
      <c r="F230" s="4">
        <f>$F229*(1+DASH!$C$8)^(1/12)</f>
        <v>14028048.424617093</v>
      </c>
      <c r="G230" s="4">
        <f>$G229*(1+DASH!$C$11)^(1/12)</f>
        <v>5827.244690111268</v>
      </c>
      <c r="H230" s="4">
        <f>$E230-SUM($G$2:$G230)</f>
        <v>26988479.64084636</v>
      </c>
    </row>
    <row r="231" spans="1:8" x14ac:dyDescent="0.25">
      <c r="A231" s="1">
        <f t="shared" ca="1" si="3"/>
        <v>51016</v>
      </c>
      <c r="B231" s="4">
        <f>$B230*(1+DASH!$C$9)^(1/12)</f>
        <v>43528.000423110738</v>
      </c>
      <c r="C231" s="4">
        <f>($C230-$B230+DASH!$C$16)*(1+DASH!$C$3)^(1/12)</f>
        <v>33206805.58019935</v>
      </c>
      <c r="D231" s="4">
        <f>IFERROR(-PPMT(DASH!$C$6/12,ROW()-2,DASH!$C$7*12,DASH!$C$4-DASH!$C$12),DASH!$C$16)</f>
        <v>74309.426699919408</v>
      </c>
      <c r="E231" s="4">
        <f>$F231*(DASH!$C$12+SUM($D$2:$D231))/DASH!$C$4</f>
        <v>28300594.829259541</v>
      </c>
      <c r="F231" s="4">
        <f>$F230*(1+DASH!$C$8)^(1/12)</f>
        <v>14062645.376411138</v>
      </c>
      <c r="G231" s="4">
        <f>$G230*(1+DASH!$C$11)^(1/12)</f>
        <v>5836.8688584831698</v>
      </c>
      <c r="H231" s="4">
        <f>$E231-SUM($G$2:$G231)</f>
        <v>27182569.98857823</v>
      </c>
    </row>
    <row r="232" spans="1:8" x14ac:dyDescent="0.25">
      <c r="A232" s="1">
        <f t="shared" ca="1" si="3"/>
        <v>51046</v>
      </c>
      <c r="B232" s="4">
        <f>$B231*(1+DASH!$C$9)^(1/12)</f>
        <v>43564.108558502987</v>
      </c>
      <c r="C232" s="4">
        <f>($C231-$B231+DASH!$C$16)*(1+DASH!$C$3)^(1/12)</f>
        <v>33502628.192783706</v>
      </c>
      <c r="D232" s="4">
        <f>IFERROR(-PPMT(DASH!$C$6/12,ROW()-2,DASH!$C$7*12,DASH!$C$4-DASH!$C$12),DASH!$C$16)</f>
        <v>74309.426699919408</v>
      </c>
      <c r="E232" s="4">
        <f>$F232*(DASH!$C$12+SUM($D$2:$D232))/DASH!$C$4</f>
        <v>28501337.272817846</v>
      </c>
      <c r="F232" s="4">
        <f>$F231*(1+DASH!$C$8)^(1/12)</f>
        <v>14097327.653621607</v>
      </c>
      <c r="G232" s="4">
        <f>$G231*(1+DASH!$C$11)^(1/12)</f>
        <v>5846.5089219516012</v>
      </c>
      <c r="H232" s="4">
        <f>$E232-SUM($G$2:$G232)</f>
        <v>27377465.923214581</v>
      </c>
    </row>
    <row r="233" spans="1:8" x14ac:dyDescent="0.25">
      <c r="A233" s="1">
        <f t="shared" ca="1" si="3"/>
        <v>51077</v>
      </c>
      <c r="B233" s="4">
        <f>$B232*(1+DASH!$C$9)^(1/12)</f>
        <v>43600.246646969776</v>
      </c>
      <c r="C233" s="4">
        <f>($C232-$B232+DASH!$C$16)*(1+DASH!$C$3)^(1/12)</f>
        <v>33800773.340356119</v>
      </c>
      <c r="D233" s="4">
        <f>IFERROR(-PPMT(DASH!$C$6/12,ROW()-2,DASH!$C$7*12,DASH!$C$4-DASH!$C$12),DASH!$C$16)</f>
        <v>74309.426699919408</v>
      </c>
      <c r="E233" s="4">
        <f>$F233*(DASH!$C$12+SUM($D$2:$D233))/DASH!$C$4</f>
        <v>28702897.748428762</v>
      </c>
      <c r="F233" s="4">
        <f>$F232*(1+DASH!$C$8)^(1/12)</f>
        <v>14132095.466683995</v>
      </c>
      <c r="G233" s="4">
        <f>$G232*(1+DASH!$C$11)^(1/12)</f>
        <v>5856.1649067686067</v>
      </c>
      <c r="H233" s="4">
        <f>$E233-SUM($G$2:$G233)</f>
        <v>27573170.23391873</v>
      </c>
    </row>
    <row r="234" spans="1:8" x14ac:dyDescent="0.25">
      <c r="A234" s="1">
        <f t="shared" ca="1" si="3"/>
        <v>51107</v>
      </c>
      <c r="B234" s="4">
        <f>$B233*(1+DASH!$C$9)^(1/12)</f>
        <v>43636.414713358332</v>
      </c>
      <c r="C234" s="4">
        <f>($C233-$B233+DASH!$C$16)*(1+DASH!$C$3)^(1/12)</f>
        <v>34101259.512944818</v>
      </c>
      <c r="D234" s="4">
        <f>IFERROR(-PPMT(DASH!$C$6/12,ROW()-2,DASH!$C$7*12,DASH!$C$4-DASH!$C$12),DASH!$C$16)</f>
        <v>74309.426699919408</v>
      </c>
      <c r="E234" s="4">
        <f>$F234*(DASH!$C$12+SUM($D$2:$D234))/DASH!$C$4</f>
        <v>28905279.070054501</v>
      </c>
      <c r="F234" s="4">
        <f>$F233*(1+DASH!$C$8)^(1/12)</f>
        <v>14166949.026552787</v>
      </c>
      <c r="G234" s="4">
        <f>$G233*(1+DASH!$C$11)^(1/12)</f>
        <v>5865.836839229587</v>
      </c>
      <c r="H234" s="4">
        <f>$E234-SUM($G$2:$G234)</f>
        <v>27769685.718705241</v>
      </c>
    </row>
    <row r="235" spans="1:8" x14ac:dyDescent="0.25">
      <c r="A235" s="1">
        <f t="shared" ca="1" si="3"/>
        <v>51138</v>
      </c>
      <c r="B235" s="4">
        <f>$B234*(1+DASH!$C$9)^(1/12)</f>
        <v>43672.612782536482</v>
      </c>
      <c r="C235" s="4">
        <f>($C234-$B234+DASH!$C$16)*(1+DASH!$C$3)^(1/12)</f>
        <v>34404105.34799505</v>
      </c>
      <c r="D235" s="4">
        <f>IFERROR(-PPMT(DASH!$C$6/12,ROW()-2,DASH!$C$7*12,DASH!$C$4-DASH!$C$12),DASH!$C$16)</f>
        <v>74309.426699919408</v>
      </c>
      <c r="E235" s="4">
        <f>$F235*(DASH!$C$12+SUM($D$2:$D235))/DASH!$C$4</f>
        <v>29108484.060561605</v>
      </c>
      <c r="F235" s="4">
        <f>$F234*(1+DASH!$C$8)^(1/12)</f>
        <v>14201888.544702742</v>
      </c>
      <c r="G235" s="4">
        <f>$G234*(1+DASH!$C$11)^(1/12)</f>
        <v>5875.5247456733732</v>
      </c>
      <c r="H235" s="4">
        <f>$E235-SUM($G$2:$G235)</f>
        <v>27967015.184466667</v>
      </c>
    </row>
    <row r="236" spans="1:8" x14ac:dyDescent="0.25">
      <c r="A236" s="1">
        <f t="shared" ca="1" si="3"/>
        <v>51169</v>
      </c>
      <c r="B236" s="4">
        <f>$B235*(1+DASH!$C$9)^(1/12)</f>
        <v>43708.840879392679</v>
      </c>
      <c r="C236" s="4">
        <f>($C235-$B235+DASH!$C$16)*(1+DASH!$C$3)^(1/12)</f>
        <v>34709329.63154462</v>
      </c>
      <c r="D236" s="4">
        <f>IFERROR(-PPMT(DASH!$C$6/12,ROW()-2,DASH!$C$7*12,DASH!$C$4-DASH!$C$12),DASH!$C$16)</f>
        <v>74309.426699919408</v>
      </c>
      <c r="E236" s="4">
        <f>$F236*(DASH!$C$12+SUM($D$2:$D236))/DASH!$C$4</f>
        <v>29312515.551747732</v>
      </c>
      <c r="F236" s="4">
        <f>$F235*(1+DASH!$C$8)^(1/12)</f>
        <v>14236914.233130168</v>
      </c>
      <c r="G236" s="4">
        <f>$G235*(1+DASH!$C$11)^(1/12)</f>
        <v>5885.2286524822966</v>
      </c>
      <c r="H236" s="4">
        <f>$E236-SUM($G$2:$G236)</f>
        <v>28165161.447000314</v>
      </c>
    </row>
    <row r="237" spans="1:8" x14ac:dyDescent="0.25">
      <c r="A237" s="1">
        <f t="shared" ca="1" si="3"/>
        <v>51198</v>
      </c>
      <c r="B237" s="4">
        <f>$B236*(1+DASH!$C$9)^(1/12)</f>
        <v>43745.099028836026</v>
      </c>
      <c r="C237" s="4">
        <f>($C236-$B236+DASH!$C$16)*(1+DASH!$C$3)^(1/12)</f>
        <v>35016951.299408734</v>
      </c>
      <c r="D237" s="4">
        <f>IFERROR(-PPMT(DASH!$C$6/12,ROW()-2,DASH!$C$7*12,DASH!$C$4-DASH!$C$12),DASH!$C$16)</f>
        <v>74309.426699919408</v>
      </c>
      <c r="E237" s="4">
        <f>$F237*(DASH!$C$12+SUM($D$2:$D237))/DASH!$C$4</f>
        <v>29517376.384368528</v>
      </c>
      <c r="F237" s="4">
        <f>$F236*(1+DASH!$C$8)^(1/12)</f>
        <v>14272026.304354217</v>
      </c>
      <c r="G237" s="4">
        <f>$G236*(1+DASH!$C$11)^(1/12)</f>
        <v>5894.9485860822615</v>
      </c>
      <c r="H237" s="4">
        <f>$E237-SUM($G$2:$G237)</f>
        <v>28364127.331035025</v>
      </c>
    </row>
    <row r="238" spans="1:8" x14ac:dyDescent="0.25">
      <c r="A238" s="1">
        <f t="shared" ca="1" si="3"/>
        <v>51229</v>
      </c>
      <c r="B238" s="4">
        <f>$B237*(1+DASH!$C$9)^(1/12)</f>
        <v>43781.38725579629</v>
      </c>
      <c r="C238" s="4">
        <f>($C237-$B237+DASH!$C$16)*(1+DASH!$C$3)^(1/12)</f>
        <v>35326989.438374355</v>
      </c>
      <c r="D238" s="4">
        <f>IFERROR(-PPMT(DASH!$C$6/12,ROW()-2,DASH!$C$7*12,DASH!$C$4-DASH!$C$12),DASH!$C$16)</f>
        <v>74309.426699919408</v>
      </c>
      <c r="E238" s="4">
        <f>$F238*(DASH!$C$12+SUM($D$2:$D238))/DASH!$C$4</f>
        <v>29723069.408164613</v>
      </c>
      <c r="F238" s="4">
        <f>$F237*(1+DASH!$C$8)^(1/12)</f>
        <v>14307224.971418168</v>
      </c>
      <c r="G238" s="4">
        <f>$G237*(1+DASH!$C$11)^(1/12)</f>
        <v>5904.684572942816</v>
      </c>
      <c r="H238" s="4">
        <f>$E238-SUM($G$2:$G238)</f>
        <v>28563915.670258168</v>
      </c>
    </row>
    <row r="239" spans="1:8" x14ac:dyDescent="0.25">
      <c r="A239" s="1">
        <f t="shared" ca="1" si="3"/>
        <v>51259</v>
      </c>
      <c r="B239" s="4">
        <f>$B238*(1+DASH!$C$9)^(1/12)</f>
        <v>43817.705585223921</v>
      </c>
      <c r="C239" s="4">
        <f>($C238-$B238+DASH!$C$16)*(1+DASH!$C$3)^(1/12)</f>
        <v>35639463.287404023</v>
      </c>
      <c r="D239" s="4">
        <f>IFERROR(-PPMT(DASH!$C$6/12,ROW()-2,DASH!$C$7*12,DASH!$C$4-DASH!$C$12),DASH!$C$16)</f>
        <v>74309.426699919408</v>
      </c>
      <c r="E239" s="4">
        <f>$F239*(DASH!$C$12+SUM($D$2:$D239))/DASH!$C$4</f>
        <v>29929597.481888596</v>
      </c>
      <c r="F239" s="4">
        <f>$F238*(1+DASH!$C$8)^(1/12)</f>
        <v>14342510.447890725</v>
      </c>
      <c r="G239" s="4">
        <f>$G238*(1+DASH!$C$11)^(1/12)</f>
        <v>5914.4366395772249</v>
      </c>
      <c r="H239" s="4">
        <f>$E239-SUM($G$2:$G239)</f>
        <v>28764529.307342574</v>
      </c>
    </row>
    <row r="240" spans="1:8" x14ac:dyDescent="0.25">
      <c r="A240" s="1">
        <f t="shared" ca="1" si="3"/>
        <v>51290</v>
      </c>
      <c r="B240" s="4">
        <f>$B239*(1+DASH!$C$9)^(1/12)</f>
        <v>43854.054042090065</v>
      </c>
      <c r="C240" s="4">
        <f>($C239-$B239+DASH!$C$16)*(1+DASH!$C$3)^(1/12)</f>
        <v>35954392.238849327</v>
      </c>
      <c r="D240" s="4">
        <f>IFERROR(-PPMT(DASH!$C$6/12,ROW()-2,DASH!$C$7*12,DASH!$C$4-DASH!$C$12),DASH!$C$16)</f>
        <v>74309.426699919408</v>
      </c>
      <c r="E240" s="4">
        <f>$F240*(DASH!$C$12+SUM($D$2:$D240))/DASH!$C$4</f>
        <v>30136963.473332219</v>
      </c>
      <c r="F240" s="4">
        <f>$F239*(1+DASH!$C$8)^(1/12)</f>
        <v>14377882.947867308</v>
      </c>
      <c r="G240" s="4">
        <f>$G239*(1+DASH!$C$11)^(1/12)</f>
        <v>5924.2048125425426</v>
      </c>
      <c r="H240" s="4">
        <f>$E240-SUM($G$2:$G240)</f>
        <v>28965971.093973655</v>
      </c>
    </row>
    <row r="241" spans="1:8" x14ac:dyDescent="0.25">
      <c r="A241" s="1">
        <f t="shared" ca="1" si="3"/>
        <v>51320</v>
      </c>
      <c r="B241" s="4">
        <f>$B240*(1+DASH!$C$9)^(1/12)</f>
        <v>43890.432651386574</v>
      </c>
      <c r="C241" s="4">
        <f>($C240-$B240+DASH!$C$16)*(1+DASH!$C$3)^(1/12)</f>
        <v>36271795.839674018</v>
      </c>
      <c r="D241" s="4">
        <f>IFERROR(-PPMT(DASH!$C$6/12,ROW()-2,DASH!$C$7*12,DASH!$C$4-DASH!$C$12),DASH!$C$16)</f>
        <v>74309.426699919408</v>
      </c>
      <c r="E241" s="4">
        <f>$F241*(DASH!$C$12+SUM($D$2:$D241))/DASH!$C$4</f>
        <v>30345170.259353518</v>
      </c>
      <c r="F241" s="4">
        <f>$F240*(1+DASH!$C$8)^(1/12)</f>
        <v>14413342.685971353</v>
      </c>
      <c r="G241" s="4">
        <f>$G240*(1+DASH!$C$11)^(1/12)</f>
        <v>5933.9891184396838</v>
      </c>
      <c r="H241" s="4">
        <f>$E241-SUM($G$2:$G241)</f>
        <v>29168243.890876517</v>
      </c>
    </row>
    <row r="242" spans="1:8" x14ac:dyDescent="0.25">
      <c r="A242" s="1">
        <f t="shared" ca="1" si="3"/>
        <v>51351</v>
      </c>
      <c r="B242" s="4">
        <f>$B241*(1+DASH!$C$9)^(1/12)</f>
        <v>43926.841438126045</v>
      </c>
      <c r="C242" s="4">
        <f>($C241-$B241+DASH!$C$16)*(1+DASH!$C$3)^(1/12)</f>
        <v>36591693.792686895</v>
      </c>
      <c r="D242" s="4">
        <f>IFERROR(-PPMT(DASH!$C$6/12,ROW()-2,DASH!$C$7*12,DASH!$C$4-DASH!$C$12),DASH!$C$16)</f>
        <v>74309.426699919408</v>
      </c>
      <c r="E242" s="4">
        <f>$F242*(DASH!$C$12+SUM($D$2:$D242))/DASH!$C$4</f>
        <v>30554220.725904137</v>
      </c>
      <c r="F242" s="4">
        <f>$F241*(1+DASH!$C$8)^(1/12)</f>
        <v>14448889.877355618</v>
      </c>
      <c r="G242" s="4">
        <f>$G241*(1+DASH!$C$11)^(1/12)</f>
        <v>5943.7895839134972</v>
      </c>
      <c r="H242" s="4">
        <f>$E242-SUM($G$2:$G242)</f>
        <v>29371350.567843221</v>
      </c>
    </row>
    <row r="243" spans="1:8" x14ac:dyDescent="0.25">
      <c r="A243" s="1">
        <f t="shared" ca="1" si="3"/>
        <v>51382</v>
      </c>
      <c r="B243" s="4">
        <f>$B242*(1+DASH!$C$9)^(1/12)</f>
        <v>43963.280427341808</v>
      </c>
      <c r="C243" s="4">
        <f>($C242-$B242+DASH!$C$16)*(1+DASH!$C$3)^(1/12)</f>
        <v>36914105.957784489</v>
      </c>
      <c r="D243" s="4">
        <f>IFERROR(-PPMT(DASH!$C$6/12,ROW()-2,DASH!$C$7*12,DASH!$C$4-DASH!$C$12),DASH!$C$16)</f>
        <v>74309.426699919408</v>
      </c>
      <c r="E243" s="4">
        <f>$F243*(DASH!$C$12+SUM($D$2:$D243))/DASH!$C$4</f>
        <v>30764117.76805668</v>
      </c>
      <c r="F243" s="4">
        <f>$F242*(1+DASH!$C$8)^(1/12)</f>
        <v>14484524.737703485</v>
      </c>
      <c r="G243" s="4">
        <f>$G242*(1+DASH!$C$11)^(1/12)</f>
        <v>5953.6062356528373</v>
      </c>
      <c r="H243" s="4">
        <f>$E243-SUM($G$2:$G243)</f>
        <v>29575294.003760111</v>
      </c>
    </row>
    <row r="244" spans="1:8" x14ac:dyDescent="0.25">
      <c r="A244" s="1">
        <f t="shared" ca="1" si="3"/>
        <v>51412</v>
      </c>
      <c r="B244" s="4">
        <f>$B243*(1+DASH!$C$9)^(1/12)</f>
        <v>43999.749644087977</v>
      </c>
      <c r="C244" s="4">
        <f>($C243-$B243+DASH!$C$16)*(1+DASH!$C$3)^(1/12)</f>
        <v>37239052.353203729</v>
      </c>
      <c r="D244" s="4">
        <f>IFERROR(-PPMT(DASH!$C$6/12,ROW()-2,DASH!$C$7*12,DASH!$C$4-DASH!$C$12),DASH!$C$16)</f>
        <v>74309.426699919408</v>
      </c>
      <c r="E244" s="4">
        <f>$F244*(DASH!$C$12+SUM($D$2:$D244))/DASH!$C$4</f>
        <v>30974864.290032104</v>
      </c>
      <c r="F244" s="4">
        <f>$F243*(1+DASH!$C$8)^(1/12)</f>
        <v>14520247.483230269</v>
      </c>
      <c r="G244" s="4">
        <f>$G243*(1+DASH!$C$11)^(1/12)</f>
        <v>5963.4391003906376</v>
      </c>
      <c r="H244" s="4">
        <f>$E244-SUM($G$2:$G244)</f>
        <v>29780077.086635143</v>
      </c>
    </row>
    <row r="245" spans="1:8" x14ac:dyDescent="0.25">
      <c r="A245" s="1">
        <f t="shared" ca="1" si="3"/>
        <v>51443</v>
      </c>
      <c r="B245" s="4">
        <f>$B244*(1+DASH!$C$9)^(1/12)</f>
        <v>44036.249113439437</v>
      </c>
      <c r="C245" s="4">
        <f>($C244-$B244+DASH!$C$16)*(1+DASH!$C$3)^(1/12)</f>
        <v>37566553.156784505</v>
      </c>
      <c r="D245" s="4">
        <f>IFERROR(-PPMT(DASH!$C$6/12,ROW()-2,DASH!$C$7*12,DASH!$C$4-DASH!$C$12),DASH!$C$16)</f>
        <v>74309.426699919408</v>
      </c>
      <c r="E245" s="4">
        <f>$F245*(DASH!$C$12+SUM($D$2:$D245))/DASH!$C$4</f>
        <v>31186463.205227286</v>
      </c>
      <c r="F245" s="4">
        <f>$F244*(1+DASH!$C$8)^(1/12)</f>
        <v>14556058.330684528</v>
      </c>
      <c r="G245" s="4">
        <f>$G244*(1+DASH!$C$11)^(1/12)</f>
        <v>5973.2882049039827</v>
      </c>
      <c r="H245" s="4">
        <f>$E245-SUM($G$2:$G245)</f>
        <v>29985702.713625424</v>
      </c>
    </row>
    <row r="246" spans="1:8" x14ac:dyDescent="0.25">
      <c r="A246" s="1">
        <f t="shared" ca="1" si="3"/>
        <v>51473</v>
      </c>
      <c r="B246" s="4">
        <f>$B245*(1+DASH!$C$9)^(1/12)</f>
        <v>44072.778860491875</v>
      </c>
      <c r="C246" s="4">
        <f>($C245-$B245+DASH!$C$16)*(1+DASH!$C$3)^(1/12)</f>
        <v>37896628.70724237</v>
      </c>
      <c r="D246" s="4">
        <f>IFERROR(-PPMT(DASH!$C$6/12,ROW()-2,DASH!$C$7*12,DASH!$C$4-DASH!$C$12),DASH!$C$16)</f>
        <v>74309.426699919408</v>
      </c>
      <c r="E246" s="4">
        <f>$F246*(DASH!$C$12+SUM($D$2:$D246))/DASH!$C$4</f>
        <v>31398917.436242603</v>
      </c>
      <c r="F246" s="4">
        <f>$F245*(1+DASH!$C$8)^(1/12)</f>
        <v>14591957.497349385</v>
      </c>
      <c r="G246" s="4">
        <f>$G245*(1+DASH!$C$11)^(1/12)</f>
        <v>5983.1535760141824</v>
      </c>
      <c r="H246" s="4">
        <f>$E246-SUM($G$2:$G246)</f>
        <v>30192173.791064724</v>
      </c>
    </row>
    <row r="247" spans="1:8" x14ac:dyDescent="0.25">
      <c r="A247" s="1">
        <f t="shared" ca="1" si="3"/>
        <v>51504</v>
      </c>
      <c r="B247" s="4">
        <f>$B246*(1+DASH!$C$9)^(1/12)</f>
        <v>44109.338910361803</v>
      </c>
      <c r="C247" s="4">
        <f>($C246-$B246+DASH!$C$16)*(1+DASH!$C$3)^(1/12)</f>
        <v>38229299.505451344</v>
      </c>
      <c r="D247" s="4">
        <f>IFERROR(-PPMT(DASH!$C$6/12,ROW()-2,DASH!$C$7*12,DASH!$C$4-DASH!$C$12),DASH!$C$16)</f>
        <v>74309.426699919408</v>
      </c>
      <c r="E247" s="4">
        <f>$F247*(DASH!$C$12+SUM($D$2:$D247))/DASH!$C$4</f>
        <v>31612229.914909594</v>
      </c>
      <c r="F247" s="4">
        <f>$F246*(1+DASH!$C$8)^(1/12)</f>
        <v>14627945.201043839</v>
      </c>
      <c r="G247" s="4">
        <f>$G246*(1+DASH!$C$11)^(1/12)</f>
        <v>5993.0352405868443</v>
      </c>
      <c r="H247" s="4">
        <f>$E247-SUM($G$2:$G247)</f>
        <v>30399493.234491128</v>
      </c>
    </row>
    <row r="248" spans="1:8" x14ac:dyDescent="0.25">
      <c r="A248" s="1">
        <f t="shared" ca="1" si="3"/>
        <v>51535</v>
      </c>
      <c r="B248" s="4">
        <f>$B247*(1+DASH!$C$9)^(1/12)</f>
        <v>44145.929288186562</v>
      </c>
      <c r="C248" s="4">
        <f>($C247-$B247+DASH!$C$16)*(1+DASH!$C$3)^(1/12)</f>
        <v>38564586.215736993</v>
      </c>
      <c r="D248" s="4">
        <f>IFERROR(-PPMT(DASH!$C$6/12,ROW()-2,DASH!$C$7*12,DASH!$C$4-DASH!$C$12),DASH!$C$16)</f>
        <v>74309.426699919408</v>
      </c>
      <c r="E248" s="4">
        <f>$F248*(DASH!$C$12+SUM($D$2:$D248))/DASH!$C$4</f>
        <v>31826403.582318731</v>
      </c>
      <c r="F248" s="4">
        <f>$F247*(1+DASH!$C$8)^(1/12)</f>
        <v>14664021.660124088</v>
      </c>
      <c r="G248" s="4">
        <f>$G247*(1+DASH!$C$11)^(1/12)</f>
        <v>6002.9332255319468</v>
      </c>
      <c r="H248" s="4">
        <f>$E248-SUM($G$2:$G248)</f>
        <v>30607663.968674734</v>
      </c>
    </row>
    <row r="249" spans="1:8" x14ac:dyDescent="0.25">
      <c r="A249" s="1">
        <f t="shared" ca="1" si="3"/>
        <v>51563</v>
      </c>
      <c r="B249" s="4">
        <f>$B248*(1+DASH!$C$9)^(1/12)</f>
        <v>44182.550019124341</v>
      </c>
      <c r="C249" s="4">
        <f>($C248-$B248+DASH!$C$16)*(1+DASH!$C$3)^(1/12)</f>
        <v>38902509.667179771</v>
      </c>
      <c r="D249" s="4">
        <f>IFERROR(-PPMT(DASH!$C$6/12,ROW()-2,DASH!$C$7*12,DASH!$C$4-DASH!$C$12),DASH!$C$16)</f>
        <v>74309.426699919408</v>
      </c>
      <c r="E249" s="4">
        <f>$F249*(DASH!$C$12+SUM($D$2:$D249))/DASH!$C$4</f>
        <v>32041441.388847243</v>
      </c>
      <c r="F249" s="4">
        <f>$F248*(1+DASH!$C$8)^(1/12)</f>
        <v>14700187.093484858</v>
      </c>
      <c r="G249" s="4">
        <f>$G248*(1+DASH!$C$11)^(1/12)</f>
        <v>6012.8475578039115</v>
      </c>
      <c r="H249" s="4">
        <f>$E249-SUM($G$2:$G249)</f>
        <v>30816688.927645441</v>
      </c>
    </row>
    <row r="250" spans="1:8" x14ac:dyDescent="0.25">
      <c r="A250" s="1">
        <f t="shared" ca="1" si="3"/>
        <v>51594</v>
      </c>
      <c r="B250" s="4">
        <f>$B249*(1+DASH!$C$9)^(1/12)</f>
        <v>44219.201128354209</v>
      </c>
      <c r="C250" s="4">
        <f>($C249-$B249+DASH!$C$16)*(1+DASH!$C$3)^(1/12)</f>
        <v>39243090.854928784</v>
      </c>
      <c r="D250" s="4">
        <f>IFERROR(-PPMT(DASH!$C$6/12,ROW()-2,DASH!$C$7*12,DASH!$C$4-DASH!$C$12),DASH!$C$16)</f>
        <v>74309.426699919408</v>
      </c>
      <c r="E250" s="4">
        <f>$F250*(DASH!$C$12+SUM($D$2:$D250))/DASH!$C$4</f>
        <v>32257346.294187047</v>
      </c>
      <c r="F250" s="4">
        <f>$F249*(1+DASH!$C$8)^(1/12)</f>
        <v>14736441.720560728</v>
      </c>
      <c r="G250" s="4">
        <f>$G249*(1+DASH!$C$11)^(1/12)</f>
        <v>6022.778264401677</v>
      </c>
      <c r="H250" s="4">
        <f>$E250-SUM($G$2:$G250)</f>
        <v>31026571.054720845</v>
      </c>
    </row>
    <row r="251" spans="1:8" x14ac:dyDescent="0.25">
      <c r="A251" s="1">
        <f t="shared" ca="1" si="3"/>
        <v>51624</v>
      </c>
      <c r="B251" s="4">
        <f>$B250*(1+DASH!$C$9)^(1/12)</f>
        <v>44255.882641076118</v>
      </c>
      <c r="C251" s="4">
        <f>($C250-$B250+DASH!$C$16)*(1+DASH!$C$3)^(1/12)</f>
        <v>39586350.941526026</v>
      </c>
      <c r="D251" s="4">
        <f>IFERROR(-PPMT(DASH!$C$6/12,ROW()-2,DASH!$C$7*12,DASH!$C$4-DASH!$C$12),DASH!$C$16)</f>
        <v>74309.426699919408</v>
      </c>
      <c r="E251" s="4">
        <f>$F251*(DASH!$C$12+SUM($D$2:$D251))/DASH!$C$4</f>
        <v>32474121.267372757</v>
      </c>
      <c r="F251" s="4">
        <f>$F250*(1+DASH!$C$8)^(1/12)</f>
        <v>14772785.761327462</v>
      </c>
      <c r="G251" s="4">
        <f>$G250*(1+DASH!$C$11)^(1/12)</f>
        <v>6032.7253723687745</v>
      </c>
      <c r="H251" s="4">
        <f>$E251-SUM($G$2:$G251)</f>
        <v>31237313.302534185</v>
      </c>
    </row>
    <row r="252" spans="1:8" x14ac:dyDescent="0.25">
      <c r="A252" s="1">
        <f t="shared" ca="1" si="3"/>
        <v>51655</v>
      </c>
      <c r="B252" s="4">
        <f>$B251*(1+DASH!$C$9)^(1/12)</f>
        <v>44292.594582510923</v>
      </c>
      <c r="C252" s="4">
        <f>($C251-$B251+DASH!$C$16)*(1+DASH!$C$3)^(1/12)</f>
        <v>39932311.258241177</v>
      </c>
      <c r="D252" s="4">
        <f>IFERROR(-PPMT(DASH!$C$6/12,ROW()-2,DASH!$C$7*12,DASH!$C$4-DASH!$C$12),DASH!$C$16)</f>
        <v>74309.426699919408</v>
      </c>
      <c r="E252" s="4">
        <f>$F252*(DASH!$C$12+SUM($D$2:$D252))/DASH!$C$4</f>
        <v>32691769.286809731</v>
      </c>
      <c r="F252" s="4">
        <f>$F251*(1+DASH!$C$8)^(1/12)</f>
        <v>14809219.436303342</v>
      </c>
      <c r="G252" s="4">
        <f>$G251*(1+DASH!$C$11)^(1/12)</f>
        <v>6042.6889087933987</v>
      </c>
      <c r="H252" s="4">
        <f>$E252-SUM($G$2:$G252)</f>
        <v>31448918.633062366</v>
      </c>
    </row>
    <row r="253" spans="1:8" x14ac:dyDescent="0.25">
      <c r="A253" s="1">
        <f t="shared" ca="1" si="3"/>
        <v>51685</v>
      </c>
      <c r="B253" s="4">
        <f>$B252*(1+DASH!$C$9)^(1/12)</f>
        <v>44329.336977900399</v>
      </c>
      <c r="C253" s="4">
        <f>($C252-$B252+DASH!$C$16)*(1+DASH!$C$3)^(1/12)</f>
        <v>40280993.306417033</v>
      </c>
      <c r="D253" s="4">
        <f>IFERROR(-PPMT(DASH!$C$6/12,ROW()-2,DASH!$C$7*12,DASH!$C$4-DASH!$C$12),DASH!$C$16)</f>
        <v>74309.426699919408</v>
      </c>
      <c r="E253" s="4">
        <f>$F253*(DASH!$C$12+SUM($D$2:$D253))/DASH!$C$4</f>
        <v>32910293.340302255</v>
      </c>
      <c r="F253" s="4">
        <f>$F252*(1+DASH!$C$8)^(1/12)</f>
        <v>14845742.966550509</v>
      </c>
      <c r="G253" s="4">
        <f>$G252*(1+DASH!$C$11)^(1/12)</f>
        <v>6052.6689008084822</v>
      </c>
      <c r="H253" s="4">
        <f>$E253-SUM($G$2:$G253)</f>
        <v>31661390.017654084</v>
      </c>
    </row>
    <row r="254" spans="1:8" x14ac:dyDescent="0.25">
      <c r="A254" s="1">
        <f t="shared" ca="1" si="3"/>
        <v>51716</v>
      </c>
      <c r="B254" s="4">
        <f>$B253*(1+DASH!$C$9)^(1/12)</f>
        <v>44366.109852507259</v>
      </c>
      <c r="C254" s="4">
        <f>($C253-$B253+DASH!$C$16)*(1+DASH!$C$3)^(1/12)</f>
        <v>40632418.758825675</v>
      </c>
      <c r="D254" s="4">
        <f>IFERROR(-PPMT(DASH!$C$6/12,ROW()-2,DASH!$C$7*12,DASH!$C$4-DASH!$C$12),DASH!$C$16)</f>
        <v>74309.426699919408</v>
      </c>
      <c r="E254" s="4">
        <f>$F254*(DASH!$C$12+SUM($D$2:$D254))/DASH!$C$4</f>
        <v>33129696.425081793</v>
      </c>
      <c r="F254" s="4">
        <f>$F253*(1+DASH!$C$8)^(1/12)</f>
        <v>14882356.573676301</v>
      </c>
      <c r="G254" s="4">
        <f>$G253*(1+DASH!$C$11)^(1/12)</f>
        <v>6062.6653755917714</v>
      </c>
      <c r="H254" s="4">
        <f>$E254-SUM($G$2:$G254)</f>
        <v>31874730.437058028</v>
      </c>
    </row>
    <row r="255" spans="1:8" x14ac:dyDescent="0.25">
      <c r="A255" s="1">
        <f t="shared" ca="1" si="3"/>
        <v>51747</v>
      </c>
      <c r="B255" s="4">
        <f>$B254*(1+DASH!$C$9)^(1/12)</f>
        <v>44402.913231615181</v>
      </c>
      <c r="C255" s="4">
        <f>($C254-$B254+DASH!$C$16)*(1+DASH!$C$3)^(1/12)</f>
        <v>40986609.461035438</v>
      </c>
      <c r="D255" s="4">
        <f>IFERROR(-PPMT(DASH!$C$6/12,ROW()-2,DASH!$C$7*12,DASH!$C$4-DASH!$C$12),DASH!$C$16)</f>
        <v>74309.426699919408</v>
      </c>
      <c r="E255" s="4">
        <f>$F255*(DASH!$C$12+SUM($D$2:$D255))/DASH!$C$4</f>
        <v>33349981.547835317</v>
      </c>
      <c r="F255" s="4">
        <f>$F254*(1+DASH!$C$8)^(1/12)</f>
        <v>14919060.479834605</v>
      </c>
      <c r="G255" s="4">
        <f>$G254*(1+DASH!$C$11)^(1/12)</f>
        <v>6072.6783603658978</v>
      </c>
      <c r="H255" s="4">
        <f>$E255-SUM($G$2:$G255)</f>
        <v>32088942.881451186</v>
      </c>
    </row>
    <row r="256" spans="1:8" x14ac:dyDescent="0.25">
      <c r="A256" s="1">
        <f t="shared" ca="1" si="3"/>
        <v>51777</v>
      </c>
      <c r="B256" s="4">
        <f>$B255*(1+DASH!$C$9)^(1/12)</f>
        <v>44439.747140528809</v>
      </c>
      <c r="C256" s="4">
        <f>($C255-$B255+DASH!$C$16)*(1+DASH!$C$3)^(1/12)</f>
        <v>41343587.432788812</v>
      </c>
      <c r="D256" s="4">
        <f>IFERROR(-PPMT(DASH!$C$6/12,ROW()-2,DASH!$C$7*12,DASH!$C$4-DASH!$C$12),DASH!$C$16)</f>
        <v>74309.426699919408</v>
      </c>
      <c r="E256" s="4">
        <f>$F256*(DASH!$C$12+SUM($D$2:$D256))/DASH!$C$4</f>
        <v>33571151.72473368</v>
      </c>
      <c r="F256" s="4">
        <f>$F255*(1+DASH!$C$8)^(1/12)</f>
        <v>14955854.907727191</v>
      </c>
      <c r="G256" s="4">
        <f>$G255*(1+DASH!$C$11)^(1/12)</f>
        <v>6082.7078823984539</v>
      </c>
      <c r="H256" s="4">
        <f>$E256-SUM($G$2:$G256)</f>
        <v>32304030.350467153</v>
      </c>
    </row>
    <row r="257" spans="1:8" x14ac:dyDescent="0.25">
      <c r="A257" s="1">
        <f t="shared" ca="1" si="3"/>
        <v>51808</v>
      </c>
      <c r="B257" s="4">
        <f>$B256*(1+DASH!$C$9)^(1/12)</f>
        <v>44476.61160457378</v>
      </c>
      <c r="C257" s="4">
        <f>($C256-$B256+DASH!$C$16)*(1+DASH!$C$3)^(1/12)</f>
        <v>41703374.8693913</v>
      </c>
      <c r="D257" s="4">
        <f>IFERROR(-PPMT(DASH!$C$6/12,ROW()-2,DASH!$C$7*12,DASH!$C$4-DASH!$C$12),DASH!$C$16)</f>
        <v>74309.426699919408</v>
      </c>
      <c r="E257" s="4">
        <f>$F257*(DASH!$C$12+SUM($D$2:$D257))/DASH!$C$4</f>
        <v>33793209.981460139</v>
      </c>
      <c r="F257" s="4">
        <f>$F256*(1+DASH!$C$8)^(1/12)</f>
        <v>14992740.080605078</v>
      </c>
      <c r="G257" s="4">
        <f>$G256*(1+DASH!$C$11)^(1/12)</f>
        <v>6092.7539690020658</v>
      </c>
      <c r="H257" s="4">
        <f>$E257-SUM($G$2:$G257)</f>
        <v>32519995.853224609</v>
      </c>
    </row>
    <row r="258" spans="1:8" x14ac:dyDescent="0.25">
      <c r="A258" s="1">
        <f t="shared" ca="1" si="3"/>
        <v>51838</v>
      </c>
      <c r="B258" s="4">
        <f>$B257*(1+DASH!$C$9)^(1/12)</f>
        <v>44513.506649096744</v>
      </c>
      <c r="C258" s="4">
        <f>($C257-$B257+DASH!$C$16)*(1+DASH!$C$3)^(1/12)</f>
        <v>42065994.143111356</v>
      </c>
      <c r="D258" s="4">
        <f>IFERROR(-PPMT(DASH!$C$6/12,ROW()-2,DASH!$C$7*12,DASH!$C$4-DASH!$C$12),DASH!$C$16)</f>
        <v>74309.426699919408</v>
      </c>
      <c r="E258" s="4">
        <f>$F258*(DASH!$C$12+SUM($D$2:$D258))/DASH!$C$4</f>
        <v>34016159.353238948</v>
      </c>
      <c r="F258" s="4">
        <f>$F257*(1+DASH!$C$8)^(1/12)</f>
        <v>15029716.222269882</v>
      </c>
      <c r="G258" s="4">
        <f>$G257*(1+DASH!$C$11)^(1/12)</f>
        <v>6102.8166475344697</v>
      </c>
      <c r="H258" s="4">
        <f>$E258-SUM($G$2:$G258)</f>
        <v>32736842.408355884</v>
      </c>
    </row>
    <row r="259" spans="1:8" x14ac:dyDescent="0.25">
      <c r="A259" s="1">
        <f t="shared" ca="1" si="3"/>
        <v>51869</v>
      </c>
      <c r="B259" s="4">
        <f>$B258*(1+DASH!$C$9)^(1/12)</f>
        <v>44550.43229946537</v>
      </c>
      <c r="C259" s="4">
        <f>($C258-$B258+DASH!$C$16)*(1+DASH!$C$3)^(1/12)</f>
        <v>42431467.804591484</v>
      </c>
      <c r="D259" s="4">
        <f>IFERROR(-PPMT(DASH!$C$6/12,ROW()-2,DASH!$C$7*12,DASH!$C$4-DASH!$C$12),DASH!$C$16)</f>
        <v>74309.426699919408</v>
      </c>
      <c r="E259" s="4">
        <f>$F259*(DASH!$C$12+SUM($D$2:$D259))/DASH!$C$4</f>
        <v>34240002.884863958</v>
      </c>
      <c r="F259" s="4">
        <f>$F258*(1+DASH!$C$8)^(1/12)</f>
        <v>15066783.557075169</v>
      </c>
      <c r="G259" s="4">
        <f>$G258*(1+DASH!$C$11)^(1/12)</f>
        <v>6112.8959453985854</v>
      </c>
      <c r="H259" s="4">
        <f>$E259-SUM($G$2:$G259)</f>
        <v>32954573.044035494</v>
      </c>
    </row>
    <row r="260" spans="1:8" x14ac:dyDescent="0.25">
      <c r="A260" s="1">
        <f t="shared" ref="A260:A325" ca="1" si="4">EDATE(A259,1)</f>
        <v>51900</v>
      </c>
      <c r="B260" s="4">
        <f>$B259*(1+DASH!$C$9)^(1/12)</f>
        <v>44587.388581068379</v>
      </c>
      <c r="C260" s="4">
        <f>($C259-$B259+DASH!$C$16)*(1+DASH!$C$3)^(1/12)</f>
        <v>42799818.584270634</v>
      </c>
      <c r="D260" s="4">
        <f>IFERROR(-PPMT(DASH!$C$6/12,ROW()-2,DASH!$C$7*12,DASH!$C$4-DASH!$C$12),DASH!$C$16)</f>
        <v>74309.426699919408</v>
      </c>
      <c r="E260" s="4">
        <f>$F260*(DASH!$C$12+SUM($D$2:$D260))/DASH!$C$4</f>
        <v>34464743.630727425</v>
      </c>
      <c r="F260" s="4">
        <f>$F259*(1+DASH!$C$8)^(1/12)</f>
        <v>15103942.309927825</v>
      </c>
      <c r="G260" s="4">
        <f>$G259*(1+DASH!$C$11)^(1/12)</f>
        <v>6122.9918900425901</v>
      </c>
      <c r="H260" s="4">
        <f>$E260-SUM($G$2:$G260)</f>
        <v>33173190.798008919</v>
      </c>
    </row>
    <row r="261" spans="1:8" x14ac:dyDescent="0.25">
      <c r="A261" s="1">
        <f t="shared" ca="1" si="4"/>
        <v>51928</v>
      </c>
      <c r="B261" s="4">
        <f>$B260*(1+DASH!$C$9)^(1/12)</f>
        <v>44624.375519315538</v>
      </c>
      <c r="C261" s="4">
        <f>($C260-$B260+DASH!$C$16)*(1+DASH!$C$3)^(1/12)</f>
        <v>43171069.393817857</v>
      </c>
      <c r="D261" s="4">
        <f>IFERROR(-PPMT(DASH!$C$6/12,ROW()-2,DASH!$C$7*12,DASH!$C$4-DASH!$C$12),DASH!$C$16)</f>
        <v>74309.426699919408</v>
      </c>
      <c r="E261" s="4">
        <f>$F261*(DASH!$C$12+SUM($D$2:$D261))/DASH!$C$4</f>
        <v>34690384.654848747</v>
      </c>
      <c r="F261" s="4">
        <f>$F260*(1+DASH!$C$8)^(1/12)</f>
        <v>15141192.706289418</v>
      </c>
      <c r="G261" s="4">
        <f>$G260*(1+DASH!$C$11)^(1/12)</f>
        <v>6133.1045089599938</v>
      </c>
      <c r="H261" s="4">
        <f>$E261-SUM($G$2:$G261)</f>
        <v>33392698.717621282</v>
      </c>
    </row>
    <row r="262" spans="1:8" x14ac:dyDescent="0.25">
      <c r="A262" s="1">
        <f t="shared" ca="1" si="4"/>
        <v>51959</v>
      </c>
      <c r="B262" s="4">
        <f>$B261*(1+DASH!$C$9)^(1/12)</f>
        <v>44661.393139637708</v>
      </c>
      <c r="C262" s="4">
        <f>($C261-$B261+DASH!$C$16)*(1+DASH!$C$3)^(1/12)</f>
        <v>43545243.327577472</v>
      </c>
      <c r="D262" s="4">
        <f>IFERROR(-PPMT(DASH!$C$6/12,ROW()-2,DASH!$C$7*12,DASH!$C$4-DASH!$C$12),DASH!$C$16)</f>
        <v>74309.426699919408</v>
      </c>
      <c r="E262" s="4">
        <f>$F262*(DASH!$C$12+SUM($D$2:$D262))/DASH!$C$4</f>
        <v>34916929.030903481</v>
      </c>
      <c r="F262" s="4">
        <f>$F261*(1+DASH!$C$8)^(1/12)</f>
        <v>15178534.972177565</v>
      </c>
      <c r="G262" s="4">
        <f>$G261*(1+DASH!$C$11)^(1/12)</f>
        <v>6143.2338296897151</v>
      </c>
      <c r="H262" s="4">
        <f>$E262-SUM($G$2:$G262)</f>
        <v>33613099.859846324</v>
      </c>
    </row>
    <row r="263" spans="1:8" x14ac:dyDescent="0.25">
      <c r="A263" s="1">
        <f t="shared" ca="1" si="4"/>
        <v>51989</v>
      </c>
      <c r="B263" s="4">
        <f>$B262*(1+DASH!$C$9)^(1/12)</f>
        <v>44698.441467486839</v>
      </c>
      <c r="C263" s="4">
        <f>($C262-$B262+DASH!$C$16)*(1+DASH!$C$3)^(1/12)</f>
        <v>43922363.664025694</v>
      </c>
      <c r="D263" s="4">
        <f>IFERROR(-PPMT(DASH!$C$6/12,ROW()-2,DASH!$C$7*12,DASH!$C$4-DASH!$C$12),DASH!$C$16)</f>
        <v>74309.426699919408</v>
      </c>
      <c r="E263" s="4">
        <f>$F263*(DASH!$C$12+SUM($D$2:$D263))/DASH!$C$4</f>
        <v>35144379.842252262</v>
      </c>
      <c r="F263" s="4">
        <f>$F262*(1+DASH!$C$8)^(1/12)</f>
        <v>15215969.334167302</v>
      </c>
      <c r="G263" s="4">
        <f>$G262*(1+DASH!$C$11)^(1/12)</f>
        <v>6153.3798798161542</v>
      </c>
      <c r="H263" s="4">
        <f>$E263-SUM($G$2:$G263)</f>
        <v>33834397.291315287</v>
      </c>
    </row>
    <row r="264" spans="1:8" x14ac:dyDescent="0.25">
      <c r="A264" s="1">
        <f t="shared" ca="1" si="4"/>
        <v>52020</v>
      </c>
      <c r="B264" s="4">
        <f>$B263*(1+DASH!$C$9)^(1/12)</f>
        <v>44735.52052833599</v>
      </c>
      <c r="C264" s="4">
        <f>($C263-$B263+DASH!$C$16)*(1+DASH!$C$3)^(1/12)</f>
        <v>44302453.867238931</v>
      </c>
      <c r="D264" s="4">
        <f>IFERROR(-PPMT(DASH!$C$6/12,ROW()-2,DASH!$C$7*12,DASH!$C$4-DASH!$C$12),DASH!$C$16)</f>
        <v>74309.426699919408</v>
      </c>
      <c r="E264" s="4">
        <f>$F264*(DASH!$C$12+SUM($D$2:$D264))/DASH!$C$4</f>
        <v>35372740.181969881</v>
      </c>
      <c r="F264" s="4">
        <f>$F263*(1+DASH!$C$8)^(1/12)</f>
        <v>15253496.019392459</v>
      </c>
      <c r="G264" s="4">
        <f>$G263*(1+DASH!$C$11)^(1/12)</f>
        <v>6163.542686969271</v>
      </c>
      <c r="H264" s="4">
        <f>$E264-SUM($G$2:$G264)</f>
        <v>34056594.088345937</v>
      </c>
    </row>
    <row r="265" spans="1:8" x14ac:dyDescent="0.25">
      <c r="A265" s="1">
        <f t="shared" ca="1" si="4"/>
        <v>52050</v>
      </c>
      <c r="B265" s="4">
        <f>$B264*(1+DASH!$C$9)^(1/12)</f>
        <v>44772.630347679362</v>
      </c>
      <c r="C265" s="4">
        <f>($C264-$B264+DASH!$C$16)*(1+DASH!$C$3)^(1/12)</f>
        <v>44685537.58837375</v>
      </c>
      <c r="D265" s="4">
        <f>IFERROR(-PPMT(DASH!$C$6/12,ROW()-2,DASH!$C$7*12,DASH!$C$4-DASH!$C$12),DASH!$C$16)</f>
        <v>74309.426699919408</v>
      </c>
      <c r="E265" s="4">
        <f>$F265*(DASH!$C$12+SUM($D$2:$D265))/DASH!$C$4</f>
        <v>35602013.152874492</v>
      </c>
      <c r="F265" s="4">
        <f>$F264*(1+DASH!$C$8)^(1/12)</f>
        <v>15291115.255547041</v>
      </c>
      <c r="G265" s="4">
        <f>$G264*(1+DASH!$C$11)^(1/12)</f>
        <v>6173.7222788246563</v>
      </c>
      <c r="H265" s="4">
        <f>$E265-SUM($G$2:$G265)</f>
        <v>34279693.336971723</v>
      </c>
    </row>
    <row r="266" spans="1:8" x14ac:dyDescent="0.25">
      <c r="A266" s="1">
        <f t="shared" ca="1" si="4"/>
        <v>52081</v>
      </c>
      <c r="B266" s="4">
        <f>$B265*(1+DASH!$C$9)^(1/12)</f>
        <v>44809.770951032297</v>
      </c>
      <c r="C266" s="4">
        <f>($C265-$B265+DASH!$C$16)*(1+DASH!$C$3)^(1/12)</f>
        <v>45071638.667158678</v>
      </c>
      <c r="D266" s="4">
        <f>IFERROR(-PPMT(DASH!$C$6/12,ROW()-2,DASH!$C$7*12,DASH!$C$4-DASH!$C$12),DASH!$C$16)</f>
        <v>74309.426699919408</v>
      </c>
      <c r="E266" s="4">
        <f>$F266*(DASH!$C$12+SUM($D$2:$D266))/DASH!$C$4</f>
        <v>35832201.867556788</v>
      </c>
      <c r="F266" s="4">
        <f>$F265*(1+DASH!$C$8)^(1/12)</f>
        <v>15328827.270886609</v>
      </c>
      <c r="G266" s="4">
        <f>$G265*(1+DASH!$C$11)^(1/12)</f>
        <v>6183.9186831036113</v>
      </c>
      <c r="H266" s="4">
        <f>$E266-SUM($G$2:$G266)</f>
        <v>34503698.132970922</v>
      </c>
    </row>
    <row r="267" spans="1:8" x14ac:dyDescent="0.25">
      <c r="A267" s="1">
        <f t="shared" ca="1" si="4"/>
        <v>52112</v>
      </c>
      <c r="B267" s="4">
        <f>$B266*(1+DASH!$C$9)^(1/12)</f>
        <v>44846.942363931303</v>
      </c>
      <c r="C267" s="4">
        <f>($C266-$B266+DASH!$C$16)*(1+DASH!$C$3)^(1/12)</f>
        <v>45460781.133397847</v>
      </c>
      <c r="D267" s="4">
        <f>IFERROR(-PPMT(DASH!$C$6/12,ROW()-2,DASH!$C$7*12,DASH!$C$4-DASH!$C$12),DASH!$C$16)</f>
        <v>74309.426699919408</v>
      </c>
      <c r="E267" s="4">
        <f>$F267*(DASH!$C$12+SUM($D$2:$D267))/DASH!$C$4</f>
        <v>36063309.448409416</v>
      </c>
      <c r="F267" s="4">
        <f>$F266*(1+DASH!$C$8)^(1/12)</f>
        <v>15366632.294229662</v>
      </c>
      <c r="G267" s="4">
        <f>$G266*(1+DASH!$C$11)^(1/12)</f>
        <v>6194.1319275732203</v>
      </c>
      <c r="H267" s="4">
        <f>$E267-SUM($G$2:$G267)</f>
        <v>34728611.58189597</v>
      </c>
    </row>
    <row r="268" spans="1:8" x14ac:dyDescent="0.25">
      <c r="A268" s="1">
        <f t="shared" ca="1" si="4"/>
        <v>52142</v>
      </c>
      <c r="B268" s="4">
        <f>$B267*(1+DASH!$C$9)^(1/12)</f>
        <v>44884.144611934069</v>
      </c>
      <c r="C268" s="4">
        <f>($C267-$B267+DASH!$C$16)*(1+DASH!$C$3)^(1/12)</f>
        <v>45852989.208486691</v>
      </c>
      <c r="D268" s="4">
        <f>IFERROR(-PPMT(DASH!$C$6/12,ROW()-2,DASH!$C$7*12,DASH!$C$4-DASH!$C$12),DASH!$C$16)</f>
        <v>74309.426699919408</v>
      </c>
      <c r="E268" s="4">
        <f>$F268*(DASH!$C$12+SUM($D$2:$D268))/DASH!$C$4</f>
        <v>36295339.027656302</v>
      </c>
      <c r="F268" s="4">
        <f>$F267*(1+DASH!$C$8)^(1/12)</f>
        <v>15404530.554959027</v>
      </c>
      <c r="G268" s="4">
        <f>$G267*(1+DASH!$C$11)^(1/12)</f>
        <v>6204.362040046427</v>
      </c>
      <c r="H268" s="4">
        <f>$E268-SUM($G$2:$G268)</f>
        <v>34954436.799102813</v>
      </c>
    </row>
    <row r="269" spans="1:8" x14ac:dyDescent="0.25">
      <c r="A269" s="1">
        <f t="shared" ca="1" si="4"/>
        <v>52173</v>
      </c>
      <c r="B269" s="4">
        <f>$B268*(1+DASH!$C$9)^(1/12)</f>
        <v>44921.377720619494</v>
      </c>
      <c r="C269" s="4">
        <f>($C268-$B268+DASH!$C$16)*(1+DASH!$C$3)^(1/12)</f>
        <v>46248287.306939691</v>
      </c>
      <c r="D269" s="4">
        <f>IFERROR(-PPMT(DASH!$C$6/12,ROW()-2,DASH!$C$7*12,DASH!$C$4-DASH!$C$12),DASH!$C$16)</f>
        <v>74309.426699919408</v>
      </c>
      <c r="E269" s="4">
        <f>$F269*(DASH!$C$12+SUM($D$2:$D269))/DASH!$C$4</f>
        <v>36528293.747382253</v>
      </c>
      <c r="F269" s="4">
        <f>$F268*(1+DASH!$C$8)^(1/12)</f>
        <v>15442522.283023251</v>
      </c>
      <c r="G269" s="4">
        <f>$G268*(1+DASH!$C$11)^(1/12)</f>
        <v>6214.6090483821108</v>
      </c>
      <c r="H269" s="4">
        <f>$E269-SUM($G$2:$G269)</f>
        <v>35181176.909780383</v>
      </c>
    </row>
    <row r="270" spans="1:8" x14ac:dyDescent="0.25">
      <c r="A270" s="1">
        <f t="shared" ca="1" si="4"/>
        <v>52203</v>
      </c>
      <c r="B270" s="4">
        <f>$B269*(1+DASH!$C$9)^(1/12)</f>
        <v>44958.641715587692</v>
      </c>
      <c r="C270" s="4">
        <f>($C269-$B269+DASH!$C$16)*(1+DASH!$C$3)^(1/12)</f>
        <v>46646700.03793031</v>
      </c>
      <c r="D270" s="4">
        <f>IFERROR(-PPMT(DASH!$C$6/12,ROW()-2,DASH!$C$7*12,DASH!$C$4-DASH!$C$12),DASH!$C$16)</f>
        <v>74309.426699919408</v>
      </c>
      <c r="E270" s="4">
        <f>$F270*(DASH!$C$12+SUM($D$2:$D270))/DASH!$C$4</f>
        <v>36762176.75956244</v>
      </c>
      <c r="F270" s="4">
        <f>$F269*(1+DASH!$C$8)^(1/12)</f>
        <v>15480607.708937997</v>
      </c>
      <c r="G270" s="4">
        <f>$G269*(1+DASH!$C$11)^(1/12)</f>
        <v>6224.8729804851628</v>
      </c>
      <c r="H270" s="4">
        <f>$E270-SUM($G$2:$G270)</f>
        <v>35408835.048980087</v>
      </c>
    </row>
    <row r="271" spans="1:8" x14ac:dyDescent="0.25">
      <c r="A271" s="1">
        <f t="shared" ca="1" si="4"/>
        <v>52234</v>
      </c>
      <c r="B271" s="4">
        <f>$B270*(1+DASH!$C$9)^(1/12)</f>
        <v>44995.936622460002</v>
      </c>
      <c r="C271" s="4">
        <f>($C270-$B270+DASH!$C$16)*(1+DASH!$C$3)^(1/12)</f>
        <v>47048252.206843212</v>
      </c>
      <c r="D271" s="4">
        <f>IFERROR(-PPMT(DASH!$C$6/12,ROW()-2,DASH!$C$7*12,DASH!$C$4-DASH!$C$12),DASH!$C$16)</f>
        <v>74309.426699919408</v>
      </c>
      <c r="E271" s="4">
        <f>$F271*(DASH!$C$12+SUM($D$2:$D271))/DASH!$C$4</f>
        <v>36996991.226092145</v>
      </c>
      <c r="F271" s="4">
        <f>$F270*(1+DASH!$C$8)^(1/12)</f>
        <v>15518787.063787442</v>
      </c>
      <c r="G271" s="4">
        <f>$G270*(1+DASH!$C$11)^(1/12)</f>
        <v>6235.1538643065605</v>
      </c>
      <c r="H271" s="4">
        <f>$E271-SUM($G$2:$G271)</f>
        <v>35637414.361645482</v>
      </c>
    </row>
    <row r="272" spans="1:8" x14ac:dyDescent="0.25">
      <c r="A272" s="1">
        <f t="shared" ca="1" si="4"/>
        <v>52265</v>
      </c>
      <c r="B272" s="4">
        <f>$B271*(1+DASH!$C$9)^(1/12)</f>
        <v>45033.262466879038</v>
      </c>
      <c r="C272" s="4">
        <f>($C271-$B271+DASH!$C$16)*(1+DASH!$C$3)^(1/12)</f>
        <v>47452968.816838861</v>
      </c>
      <c r="D272" s="4">
        <f>IFERROR(-PPMT(DASH!$C$6/12,ROW()-2,DASH!$C$7*12,DASH!$C$4-DASH!$C$12),DASH!$C$16)</f>
        <v>74309.426699919408</v>
      </c>
      <c r="E272" s="4">
        <f>$F272*(DASH!$C$12+SUM($D$2:$D272))/DASH!$C$4</f>
        <v>37232740.318816505</v>
      </c>
      <c r="F272" s="4">
        <f>$F271*(1+DASH!$C$8)^(1/12)</f>
        <v>15557060.579225678</v>
      </c>
      <c r="G272" s="4">
        <f>$G271*(1+DASH!$C$11)^(1/12)</f>
        <v>6245.451727843445</v>
      </c>
      <c r="H272" s="4">
        <f>$E272-SUM($G$2:$G272)</f>
        <v>35866918.002641998</v>
      </c>
    </row>
    <row r="273" spans="1:8" x14ac:dyDescent="0.25">
      <c r="A273" s="1">
        <f t="shared" ca="1" si="4"/>
        <v>52293</v>
      </c>
      <c r="B273" s="4">
        <f>$B272*(1+DASH!$C$9)^(1/12)</f>
        <v>45070.619274508666</v>
      </c>
      <c r="C273" s="4">
        <f>($C272-$B272+DASH!$C$16)*(1+DASH!$C$3)^(1/12)</f>
        <v>47860875.070430584</v>
      </c>
      <c r="D273" s="4">
        <f>IFERROR(-PPMT(DASH!$C$6/12,ROW()-2,DASH!$C$7*12,DASH!$C$4-DASH!$C$12),DASH!$C$16)</f>
        <v>74309.426699919408</v>
      </c>
      <c r="E273" s="4">
        <f>$F273*(DASH!$C$12+SUM($D$2:$D273))/DASH!$C$4</f>
        <v>37469427.219560355</v>
      </c>
      <c r="F273" s="4">
        <f>$F272*(1+DASH!$C$8)^(1/12)</f>
        <v>15595428.48747812</v>
      </c>
      <c r="G273" s="4">
        <f>$G272*(1+DASH!$C$11)^(1/12)</f>
        <v>6255.7665991391968</v>
      </c>
      <c r="H273" s="4">
        <f>$E273-SUM($G$2:$G273)</f>
        <v>36097349.136786707</v>
      </c>
    </row>
    <row r="274" spans="1:8" x14ac:dyDescent="0.25">
      <c r="A274" s="1">
        <f t="shared" ca="1" si="4"/>
        <v>52324</v>
      </c>
      <c r="B274" s="4">
        <f>$B273*(1+DASH!$C$9)^(1/12)</f>
        <v>45108.007071034059</v>
      </c>
      <c r="C274" s="4">
        <f>($C273-$B273+DASH!$C$16)*(1+DASH!$C$3)^(1/12)</f>
        <v>48271996.371074207</v>
      </c>
      <c r="D274" s="4">
        <f>IFERROR(-PPMT(DASH!$C$6/12,ROW()-2,DASH!$C$7*12,DASH!$C$4-DASH!$C$12),DASH!$C$16)</f>
        <v>74309.426699919408</v>
      </c>
      <c r="E274" s="4">
        <f>$F274*(DASH!$C$12+SUM($D$2:$D274))/DASH!$C$4</f>
        <v>37707055.120158106</v>
      </c>
      <c r="F274" s="4">
        <f>$F273*(1+DASH!$C$8)^(1/12)</f>
        <v>15633891.021342911</v>
      </c>
      <c r="G274" s="4">
        <f>$G273*(1+DASH!$C$11)^(1/12)</f>
        <v>6266.0985062835125</v>
      </c>
      <c r="H274" s="4">
        <f>$E274-SUM($G$2:$G274)</f>
        <v>36328710.938878179</v>
      </c>
    </row>
    <row r="275" spans="1:8" x14ac:dyDescent="0.25">
      <c r="A275" s="1">
        <f t="shared" ca="1" si="4"/>
        <v>52354</v>
      </c>
      <c r="B275" s="4">
        <f>$B274*(1+DASH!$C$9)^(1/12)</f>
        <v>45145.425882161675</v>
      </c>
      <c r="C275" s="4">
        <f>($C274-$B274+DASH!$C$16)*(1+DASH!$C$3)^(1/12)</f>
        <v>48686358.324770421</v>
      </c>
      <c r="D275" s="4">
        <f>IFERROR(-PPMT(DASH!$C$6/12,ROW()-2,DASH!$C$7*12,DASH!$C$4-DASH!$C$12),DASH!$C$16)</f>
        <v>74309.426699919408</v>
      </c>
      <c r="E275" s="4">
        <f>$F275*(DASH!$C$12+SUM($D$2:$D275))/DASH!$C$4</f>
        <v>37945627.222483873</v>
      </c>
      <c r="F275" s="4">
        <f>$F274*(1+DASH!$C$8)^(1/12)</f>
        <v>15672448.414192339</v>
      </c>
      <c r="G275" s="4">
        <f>$G274*(1+DASH!$C$11)^(1/12)</f>
        <v>6276.447477412481</v>
      </c>
      <c r="H275" s="4">
        <f>$E275-SUM($G$2:$G275)</f>
        <v>36561006.593726531</v>
      </c>
    </row>
    <row r="276" spans="1:8" x14ac:dyDescent="0.25">
      <c r="A276" s="1">
        <f t="shared" ca="1" si="4"/>
        <v>52385</v>
      </c>
      <c r="B276" s="4">
        <f>$B275*(1+DASH!$C$9)^(1/12)</f>
        <v>45182.875733619316</v>
      </c>
      <c r="C276" s="4">
        <f>($C275-$B275+DASH!$C$16)*(1+DASH!$C$3)^(1/12)</f>
        <v>49103986.741679817</v>
      </c>
      <c r="D276" s="4">
        <f>IFERROR(-PPMT(DASH!$C$6/12,ROW()-2,DASH!$C$7*12,DASH!$C$4-DASH!$C$12),DASH!$C$16)</f>
        <v>74309.426699919408</v>
      </c>
      <c r="E276" s="4">
        <f>$F276*(DASH!$C$12+SUM($D$2:$D276))/DASH!$C$4</f>
        <v>38185146.738481499</v>
      </c>
      <c r="F276" s="4">
        <f>$F275*(1+DASH!$C$8)^(1/12)</f>
        <v>15711100.899974251</v>
      </c>
      <c r="G276" s="4">
        <f>$G275*(1+DASH!$C$11)^(1/12)</f>
        <v>6286.8135407086602</v>
      </c>
      <c r="H276" s="4">
        <f>$E276-SUM($G$2:$G276)</f>
        <v>36794239.296183452</v>
      </c>
    </row>
    <row r="277" spans="1:8" x14ac:dyDescent="0.25">
      <c r="A277" s="1">
        <f t="shared" ca="1" si="4"/>
        <v>52415</v>
      </c>
      <c r="B277" s="4">
        <f>$B276*(1+DASH!$C$9)^(1/12)</f>
        <v>45220.356651156122</v>
      </c>
      <c r="C277" s="4">
        <f>($C276-$B276+DASH!$C$16)*(1+DASH!$C$3)^(1/12)</f>
        <v>49524907.637750916</v>
      </c>
      <c r="D277" s="4">
        <f>IFERROR(-PPMT(DASH!$C$6/12,ROW()-2,DASH!$C$7*12,DASH!$C$4-DASH!$C$12),DASH!$C$16)</f>
        <v>74309.426699919408</v>
      </c>
      <c r="E277" s="4">
        <f>$F277*(DASH!$C$12+SUM($D$2:$D277))/DASH!$C$4</f>
        <v>38425616.890194766</v>
      </c>
      <c r="F277" s="4">
        <f>$F276*(1+DASH!$C$8)^(1/12)</f>
        <v>15749848.713213472</v>
      </c>
      <c r="G277" s="4">
        <f>$G276*(1+DASH!$C$11)^(1/12)</f>
        <v>6297.1967244011539</v>
      </c>
      <c r="H277" s="4">
        <f>$E277-SUM($G$2:$G277)</f>
        <v>37028412.251172312</v>
      </c>
    </row>
    <row r="278" spans="1:8" x14ac:dyDescent="0.25">
      <c r="A278" s="1">
        <f t="shared" ca="1" si="4"/>
        <v>52446</v>
      </c>
      <c r="B278" s="4">
        <f>$B277*(1+DASH!$C$9)^(1/12)</f>
        <v>45257.868660542583</v>
      </c>
      <c r="C278" s="4">
        <f>($C277-$B277+DASH!$C$16)*(1+DASH!$C$3)^(1/12)</f>
        <v>49949147.236361109</v>
      </c>
      <c r="D278" s="4">
        <f>IFERROR(-PPMT(DASH!$C$6/12,ROW()-2,DASH!$C$7*12,DASH!$C$4-DASH!$C$12),DASH!$C$16)</f>
        <v>74309.426699919408</v>
      </c>
      <c r="E278" s="4">
        <f>$F278*(DASH!$C$12+SUM($D$2:$D278))/DASH!$C$4</f>
        <v>38667040.909797691</v>
      </c>
      <c r="F278" s="4">
        <f>$F277*(1+DASH!$C$8)^(1/12)</f>
        <v>15788692.089013226</v>
      </c>
      <c r="G278" s="4">
        <f>$G277*(1+DASH!$C$11)^(1/12)</f>
        <v>6307.5970567656877</v>
      </c>
      <c r="H278" s="4">
        <f>$E278-SUM($G$2:$G278)</f>
        <v>37263528.673718475</v>
      </c>
    </row>
    <row r="279" spans="1:8" x14ac:dyDescent="0.25">
      <c r="A279" s="1">
        <f t="shared" ca="1" si="4"/>
        <v>52477</v>
      </c>
      <c r="B279" s="4">
        <f>$B278*(1+DASH!$C$9)^(1/12)</f>
        <v>45295.411787570578</v>
      </c>
      <c r="C279" s="4">
        <f>($C278-$B278+DASH!$C$16)*(1+DASH!$C$3)^(1/12)</f>
        <v>50376731.969970711</v>
      </c>
      <c r="D279" s="4">
        <f>IFERROR(-PPMT(DASH!$C$6/12,ROW()-2,DASH!$C$7*12,DASH!$C$4-DASH!$C$12),DASH!$C$16)</f>
        <v>74309.426699919408</v>
      </c>
      <c r="E279" s="4">
        <f>$F279*(DASH!$C$12+SUM($D$2:$D279))/DASH!$C$4</f>
        <v>38909422.039624885</v>
      </c>
      <c r="F279" s="4">
        <f>$F278*(1+DASH!$C$8)^(1/12)</f>
        <v>15827631.263056571</v>
      </c>
      <c r="G279" s="4">
        <f>$G278*(1+DASH!$C$11)^(1/12)</f>
        <v>6318.0145661246888</v>
      </c>
      <c r="H279" s="4">
        <f>$E279-SUM($G$2:$G279)</f>
        <v>37499591.788979545</v>
      </c>
    </row>
    <row r="280" spans="1:8" x14ac:dyDescent="0.25">
      <c r="A280" s="1">
        <f t="shared" ca="1" si="4"/>
        <v>52507</v>
      </c>
      <c r="B280" s="4">
        <f>$B279*(1+DASH!$C$9)^(1/12)</f>
        <v>45332.986058053371</v>
      </c>
      <c r="C280" s="4">
        <f>($C279-$B279+DASH!$C$16)*(1+DASH!$C$3)^(1/12)</f>
        <v>50807688.48179017</v>
      </c>
      <c r="D280" s="4">
        <f>IFERROR(-PPMT(DASH!$C$6/12,ROW()-2,DASH!$C$7*12,DASH!$C$4-DASH!$C$12),DASH!$C$16)</f>
        <v>74309.426699919408</v>
      </c>
      <c r="E280" s="4">
        <f>$F280*(DASH!$C$12+SUM($D$2:$D280))/DASH!$C$4</f>
        <v>39152763.532202013</v>
      </c>
      <c r="F280" s="4">
        <f>$F279*(1+DASH!$C$8)^(1/12)</f>
        <v>15866666.471607815</v>
      </c>
      <c r="G280" s="4">
        <f>$G279*(1+DASH!$C$11)^(1/12)</f>
        <v>6328.4492808473597</v>
      </c>
      <c r="H280" s="4">
        <f>$E280-SUM($G$2:$G280)</f>
        <v>37736604.832275823</v>
      </c>
    </row>
    <row r="281" spans="1:8" x14ac:dyDescent="0.25">
      <c r="A281" s="1">
        <f t="shared" ca="1" si="4"/>
        <v>52538</v>
      </c>
      <c r="B281" s="4">
        <f>$B280*(1+DASH!$C$9)^(1/12)</f>
        <v>45370.591497825648</v>
      </c>
      <c r="C281" s="4">
        <f>($C280-$B280+DASH!$C$16)*(1+DASH!$C$3)^(1/12)</f>
        <v>51242043.627460636</v>
      </c>
      <c r="D281" s="4">
        <f>IFERROR(-PPMT(DASH!$C$6/12,ROW()-2,DASH!$C$7*12,DASH!$C$4-DASH!$C$12),DASH!$C$16)</f>
        <v>74309.426699919408</v>
      </c>
      <c r="E281" s="4">
        <f>$F281*(DASH!$C$12+SUM($D$2:$D281))/DASH!$C$4</f>
        <v>39397068.650276348</v>
      </c>
      <c r="F281" s="4">
        <f>$F280*(1+DASH!$C$8)^(1/12)</f>
        <v>15905797.951513967</v>
      </c>
      <c r="G281" s="4">
        <f>$G280*(1+DASH!$C$11)^(1/12)</f>
        <v>6338.9012293497581</v>
      </c>
      <c r="H281" s="4">
        <f>$E281-SUM($G$2:$G281)</f>
        <v>37974571.049120806</v>
      </c>
    </row>
    <row r="282" spans="1:8" x14ac:dyDescent="0.25">
      <c r="A282" s="1">
        <f t="shared" ca="1" si="4"/>
        <v>52568</v>
      </c>
      <c r="B282" s="4">
        <f>$B281*(1+DASH!$C$9)^(1/12)</f>
        <v>45408.228132743527</v>
      </c>
      <c r="C282" s="4">
        <f>($C281-$B281+DASH!$C$16)*(1+DASH!$C$3)^(1/12)</f>
        <v>51679824.47674787</v>
      </c>
      <c r="D282" s="4">
        <f>IFERROR(-PPMT(DASH!$C$6/12,ROW()-2,DASH!$C$7*12,DASH!$C$4-DASH!$C$12),DASH!$C$16)</f>
        <v>74309.426699919408</v>
      </c>
      <c r="E282" s="4">
        <f>$F282*(DASH!$C$12+SUM($D$2:$D282))/DASH!$C$4</f>
        <v>39642340.666847408</v>
      </c>
      <c r="F282" s="4">
        <f>$F281*(1+DASH!$C$8)^(1/12)</f>
        <v>15945025.940206155</v>
      </c>
      <c r="G282" s="4">
        <f>$G281*(1+DASH!$C$11)^(1/12)</f>
        <v>6349.3704400948709</v>
      </c>
      <c r="H282" s="4">
        <f>$E282-SUM($G$2:$G282)</f>
        <v>38213493.695251778</v>
      </c>
    </row>
    <row r="283" spans="1:8" x14ac:dyDescent="0.25">
      <c r="A283" s="1">
        <f t="shared" ca="1" si="4"/>
        <v>52599</v>
      </c>
      <c r="B283" s="4">
        <f>$B282*(1+DASH!$C$9)^(1/12)</f>
        <v>45445.895988684562</v>
      </c>
      <c r="C283" s="4">
        <f>($C282-$B282+DASH!$C$16)*(1+DASH!$C$3)^(1/12)</f>
        <v>52121058.315249667</v>
      </c>
      <c r="D283" s="4">
        <f>IFERROR(-PPMT(DASH!$C$6/12,ROW()-2,DASH!$C$7*12,DASH!$C$4-DASH!$C$12),DASH!$C$16)</f>
        <v>74309.426699919408</v>
      </c>
      <c r="E283" s="4">
        <f>$F283*(DASH!$C$12+SUM($D$2:$D283))/DASH!$C$4</f>
        <v>39888582.865197644</v>
      </c>
      <c r="F283" s="4">
        <f>$F282*(1+DASH!$C$8)^(1/12)</f>
        <v>15984350.675701084</v>
      </c>
      <c r="G283" s="4">
        <f>$G282*(1+DASH!$C$11)^(1/12)</f>
        <v>6359.8569415926968</v>
      </c>
      <c r="H283" s="4">
        <f>$E283-SUM($G$2:$G283)</f>
        <v>38453376.036660418</v>
      </c>
    </row>
    <row r="284" spans="1:8" x14ac:dyDescent="0.25">
      <c r="A284" s="1">
        <f t="shared" ca="1" si="4"/>
        <v>52630</v>
      </c>
      <c r="B284" s="4">
        <f>$B283*(1+DASH!$C$9)^(1/12)</f>
        <v>45483.595091547788</v>
      </c>
      <c r="C284" s="4">
        <f>($C283-$B283+DASH!$C$16)*(1+DASH!$C$3)^(1/12)</f>
        <v>52565772.64611695</v>
      </c>
      <c r="D284" s="4">
        <f>IFERROR(-PPMT(DASH!$C$6/12,ROW()-2,DASH!$C$7*12,DASH!$C$4-DASH!$C$12),DASH!$C$16)</f>
        <v>74309.426699919408</v>
      </c>
      <c r="E284" s="4">
        <f>$F284*(DASH!$C$12+SUM($D$2:$D284))/DASH!$C$4</f>
        <v>40135798.538923293</v>
      </c>
      <c r="F284" s="4">
        <f>$F283*(1+DASH!$C$8)^(1/12)</f>
        <v>16023772.396602467</v>
      </c>
      <c r="G284" s="4">
        <f>$G283*(1+DASH!$C$11)^(1/12)</f>
        <v>6370.3607624003189</v>
      </c>
      <c r="H284" s="4">
        <f>$E284-SUM($G$2:$G284)</f>
        <v>38694221.349623665</v>
      </c>
    </row>
    <row r="285" spans="1:8" x14ac:dyDescent="0.25">
      <c r="A285" s="1">
        <f t="shared" ca="1" si="4"/>
        <v>52659</v>
      </c>
      <c r="B285" s="4">
        <f>$B284*(1+DASH!$C$9)^(1/12)</f>
        <v>45521.325467253715</v>
      </c>
      <c r="C285" s="4">
        <f>($C284-$B284+DASH!$C$16)*(1+DASH!$C$3)^(1/12)</f>
        <v>53013995.191788517</v>
      </c>
      <c r="D285" s="4">
        <f>IFERROR(-PPMT(DASH!$C$6/12,ROW()-2,DASH!$C$7*12,DASH!$C$4-DASH!$C$12),DASH!$C$16)</f>
        <v>74309.426699919408</v>
      </c>
      <c r="E285" s="4">
        <f>$F285*(DASH!$C$12+SUM($D$2:$D285))/DASH!$C$4</f>
        <v>40383990.991965279</v>
      </c>
      <c r="F285" s="4">
        <f>$F284*(1+DASH!$C$8)^(1/12)</f>
        <v>16063291.342102481</v>
      </c>
      <c r="G285" s="4">
        <f>$G284*(1+DASH!$C$11)^(1/12)</f>
        <v>6380.8819311219859</v>
      </c>
      <c r="H285" s="4">
        <f>$E285-SUM($G$2:$G285)</f>
        <v>38936032.920734532</v>
      </c>
    </row>
    <row r="286" spans="1:8" x14ac:dyDescent="0.25">
      <c r="A286" s="1">
        <f t="shared" ca="1" si="4"/>
        <v>52690</v>
      </c>
      <c r="B286" s="4">
        <f>$B285*(1+DASH!$C$9)^(1/12)</f>
        <v>45559.087141744356</v>
      </c>
      <c r="C286" s="4">
        <f>($C285-$B285+DASH!$C$16)*(1+DASH!$C$3)^(1/12)</f>
        <v>53465753.895739652</v>
      </c>
      <c r="D286" s="4">
        <f>IFERROR(-PPMT(DASH!$C$6/12,ROW()-2,DASH!$C$7*12,DASH!$C$4-DASH!$C$12),DASH!$C$16)</f>
        <v>74309.426699919408</v>
      </c>
      <c r="E286" s="4">
        <f>$F286*(DASH!$C$12+SUM($D$2:$D286))/DASH!$C$4</f>
        <v>40633163.538640194</v>
      </c>
      <c r="F286" s="4">
        <f>$F285*(1+DASH!$C$8)^(1/12)</f>
        <v>16102907.751983216</v>
      </c>
      <c r="G286" s="4">
        <f>$G285*(1+DASH!$C$11)^(1/12)</f>
        <v>6391.4204764091874</v>
      </c>
      <c r="H286" s="4">
        <f>$E286-SUM($G$2:$G286)</f>
        <v>39178814.046933033</v>
      </c>
    </row>
    <row r="287" spans="1:8" x14ac:dyDescent="0.25">
      <c r="A287" s="1">
        <f t="shared" ca="1" si="4"/>
        <v>52720</v>
      </c>
      <c r="B287" s="4">
        <f>$B286*(1+DASH!$C$9)^(1/12)</f>
        <v>45596.880140983252</v>
      </c>
      <c r="C287" s="4">
        <f>($C286-$B286+DASH!$C$16)*(1+DASH!$C$3)^(1/12)</f>
        <v>53921076.92424468</v>
      </c>
      <c r="D287" s="4">
        <f>IFERROR(-PPMT(DASH!$C$6/12,ROW()-2,DASH!$C$7*12,DASH!$C$4-DASH!$C$12),DASH!$C$16)</f>
        <v>74309.426699919408</v>
      </c>
      <c r="E287" s="4">
        <f>$F287*(DASH!$C$12+SUM($D$2:$D287))/DASH!$C$4</f>
        <v>40883319.503671363</v>
      </c>
      <c r="F287" s="4">
        <f>$F286*(1+DASH!$C$8)^(1/12)</f>
        <v>16142621.866618127</v>
      </c>
      <c r="G287" s="4">
        <f>$G286*(1+DASH!$C$11)^(1/12)</f>
        <v>6401.9764269607349</v>
      </c>
      <c r="H287" s="4">
        <f>$E287-SUM($G$2:$G287)</f>
        <v>39422568.035537243</v>
      </c>
    </row>
    <row r="288" spans="1:8" x14ac:dyDescent="0.25">
      <c r="A288" s="1">
        <f t="shared" ca="1" si="4"/>
        <v>52751</v>
      </c>
      <c r="B288" s="4">
        <f>$B287*(1+DASH!$C$9)^(1/12)</f>
        <v>45634.704490955468</v>
      </c>
      <c r="C288" s="4">
        <f>($C287-$B287+DASH!$C$16)*(1+DASH!$C$3)^(1/12)</f>
        <v>54379992.668153599</v>
      </c>
      <c r="D288" s="4">
        <f>IFERROR(-PPMT(DASH!$C$6/12,ROW()-2,DASH!$C$7*12,DASH!$C$4-DASH!$C$12),DASH!$C$16)</f>
        <v>74309.426699919408</v>
      </c>
      <c r="E288" s="4">
        <f>$F288*(DASH!$C$12+SUM($D$2:$D288))/DASH!$C$4</f>
        <v>41134462.222220033</v>
      </c>
      <c r="F288" s="4">
        <f>$F287*(1+DASH!$C$8)^(1/12)</f>
        <v>16182433.926973496</v>
      </c>
      <c r="G288" s="4">
        <f>$G287*(1+DASH!$C$11)^(1/12)</f>
        <v>6412.5498115228374</v>
      </c>
      <c r="H288" s="4">
        <f>$E288-SUM($G$2:$G288)</f>
        <v>39667298.204274394</v>
      </c>
    </row>
    <row r="289" spans="1:8" x14ac:dyDescent="0.25">
      <c r="A289" s="1">
        <f t="shared" ca="1" si="4"/>
        <v>52781</v>
      </c>
      <c r="B289" s="4">
        <f>$B288*(1+DASH!$C$9)^(1/12)</f>
        <v>45672.56021766764</v>
      </c>
      <c r="C289" s="4">
        <f>($C288-$B288+DASH!$C$16)*(1+DASH!$C$3)^(1/12)</f>
        <v>54842529.744682834</v>
      </c>
      <c r="D289" s="4">
        <f>IFERROR(-PPMT(DASH!$C$6/12,ROW()-2,DASH!$C$7*12,DASH!$C$4-DASH!$C$12),DASH!$C$16)</f>
        <v>74309.426699919408</v>
      </c>
      <c r="E289" s="4">
        <f>$F289*(DASH!$C$12+SUM($D$2:$D289))/DASH!$C$4</f>
        <v>41386595.039916664</v>
      </c>
      <c r="F289" s="4">
        <f>$F288*(1+DASH!$C$8)^(1/12)</f>
        <v>16222344.174609892</v>
      </c>
      <c r="G289" s="4">
        <f>$G288*(1+DASH!$C$11)^(1/12)</f>
        <v>6423.1406588891805</v>
      </c>
      <c r="H289" s="4">
        <f>$E289-SUM($G$2:$G289)</f>
        <v>39913007.881312132</v>
      </c>
    </row>
    <row r="290" spans="1:8" x14ac:dyDescent="0.25">
      <c r="A290" s="1">
        <f t="shared" ca="1" si="4"/>
        <v>52812</v>
      </c>
      <c r="B290" s="4">
        <f>$B289*(1+DASH!$C$9)^(1/12)</f>
        <v>45710.447347147965</v>
      </c>
      <c r="C290" s="4">
        <f>($C289-$B289+DASH!$C$16)*(1+DASH!$C$3)^(1/12)</f>
        <v>55308716.999220289</v>
      </c>
      <c r="D290" s="4">
        <f>IFERROR(-PPMT(DASH!$C$6/12,ROW()-2,DASH!$C$7*12,DASH!$C$4-DASH!$C$12),DASH!$C$16)</f>
        <v>74309.426699919408</v>
      </c>
      <c r="E290" s="4">
        <f>$F290*(DASH!$C$12+SUM($D$2:$D290))/DASH!$C$4</f>
        <v>41639721.312892236</v>
      </c>
      <c r="F290" s="4">
        <f>$F289*(1+DASH!$C$8)^(1/12)</f>
        <v>16262352.851683639</v>
      </c>
      <c r="G290" s="4">
        <f>$G289*(1+DASH!$C$11)^(1/12)</f>
        <v>6433.7489979010052</v>
      </c>
      <c r="H290" s="4">
        <f>$E290-SUM($G$2:$G290)</f>
        <v>40159700.405289806</v>
      </c>
    </row>
    <row r="291" spans="1:8" x14ac:dyDescent="0.25">
      <c r="A291" s="1">
        <f t="shared" ca="1" si="4"/>
        <v>52843</v>
      </c>
      <c r="B291" s="4">
        <f>$B290*(1+DASH!$C$9)^(1/12)</f>
        <v>45748.365905446241</v>
      </c>
      <c r="C291" s="4">
        <f>($C290-$B290+DASH!$C$16)*(1+DASH!$C$3)^(1/12)</f>
        <v>55778583.507144824</v>
      </c>
      <c r="D291" s="4">
        <f>IFERROR(-PPMT(DASH!$C$6/12,ROW()-2,DASH!$C$7*12,DASH!$C$4-DASH!$C$12),DASH!$C$16)</f>
        <v>74309.426699919408</v>
      </c>
      <c r="E291" s="4">
        <f>$F291*(DASH!$C$12+SUM($D$2:$D291))/DASH!$C$4</f>
        <v>41893844.407809705</v>
      </c>
      <c r="F291" s="4">
        <f>$F290*(1+DASH!$C$8)^(1/12)</f>
        <v>16302460.200948283</v>
      </c>
      <c r="G291" s="4">
        <f>$G290*(1+DASH!$C$11)^(1/12)</f>
        <v>6444.3748574471865</v>
      </c>
      <c r="H291" s="4">
        <f>$E291-SUM($G$2:$G291)</f>
        <v>40407379.125349827</v>
      </c>
    </row>
    <row r="292" spans="1:8" x14ac:dyDescent="0.25">
      <c r="A292" s="1">
        <f t="shared" ca="1" si="4"/>
        <v>52873</v>
      </c>
      <c r="B292" s="4">
        <f>$B291*(1+DASH!$C$9)^(1/12)</f>
        <v>45786.31591863386</v>
      </c>
      <c r="C292" s="4">
        <f>($C291-$B291+DASH!$C$16)*(1+DASH!$C$3)^(1/12)</f>
        <v>56252158.575660177</v>
      </c>
      <c r="D292" s="4">
        <f>IFERROR(-PPMT(DASH!$C$6/12,ROW()-2,DASH!$C$7*12,DASH!$C$4-DASH!$C$12),DASH!$C$16)</f>
        <v>74309.426699919408</v>
      </c>
      <c r="E292" s="4">
        <f>$F292*(DASH!$C$12+SUM($D$2:$D292))/DASH!$C$4</f>
        <v>42148967.701895572</v>
      </c>
      <c r="F292" s="4">
        <f>$F291*(1+DASH!$C$8)^(1/12)</f>
        <v>16342666.465756066</v>
      </c>
      <c r="G292" s="4">
        <f>$G291*(1+DASH!$C$11)^(1/12)</f>
        <v>6455.0182664643107</v>
      </c>
      <c r="H292" s="4">
        <f>$E292-SUM($G$2:$G292)</f>
        <v>40656047.401169226</v>
      </c>
    </row>
    <row r="293" spans="1:8" x14ac:dyDescent="0.25">
      <c r="A293" s="1">
        <f t="shared" ca="1" si="4"/>
        <v>52904</v>
      </c>
      <c r="B293" s="4">
        <f>$B292*(1+DASH!$C$9)^(1/12)</f>
        <v>45824.297412803862</v>
      </c>
      <c r="C293" s="4">
        <f>($C292-$B292+DASH!$C$16)*(1+DASH!$C$3)^(1/12)</f>
        <v>56729471.745643586</v>
      </c>
      <c r="D293" s="4">
        <f>IFERROR(-PPMT(DASH!$C$6/12,ROW()-2,DASH!$C$7*12,DASH!$C$4-DASH!$C$12),DASH!$C$16)</f>
        <v>74309.426699919408</v>
      </c>
      <c r="E293" s="4">
        <f>$F293*(DASH!$C$12+SUM($D$2:$D293))/DASH!$C$4</f>
        <v>42405094.582971461</v>
      </c>
      <c r="F293" s="4">
        <f>$F292*(1+DASH!$C$8)^(1/12)</f>
        <v>16382971.890059402</v>
      </c>
      <c r="G293" s="4">
        <f>$G292*(1+DASH!$C$11)^(1/12)</f>
        <v>6465.679253936757</v>
      </c>
      <c r="H293" s="4">
        <f>$E293-SUM($G$2:$G293)</f>
        <v>40905708.602991179</v>
      </c>
    </row>
    <row r="294" spans="1:8" x14ac:dyDescent="0.25">
      <c r="A294" s="1">
        <f t="shared" ca="1" si="4"/>
        <v>52934</v>
      </c>
      <c r="B294" s="4">
        <f>$B293*(1+DASH!$C$9)^(1/12)</f>
        <v>45862.310414070918</v>
      </c>
      <c r="C294" s="4">
        <f>($C293-$B293+DASH!$C$16)*(1+DASH!$C$3)^(1/12)</f>
        <v>57210552.793509066</v>
      </c>
      <c r="D294" s="4">
        <f>IFERROR(-PPMT(DASH!$C$6/12,ROW()-2,DASH!$C$7*12,DASH!$C$4-DASH!$C$12),DASH!$C$16)</f>
        <v>74309.426699919408</v>
      </c>
      <c r="E294" s="4">
        <f>$F294*(DASH!$C$12+SUM($D$2:$D294))/DASH!$C$4</f>
        <v>42662228.449485868</v>
      </c>
      <c r="F294" s="4">
        <f>$F293*(1+DASH!$C$8)^(1/12)</f>
        <v>16423376.718412356</v>
      </c>
      <c r="G294" s="4">
        <f>$G293*(1+DASH!$C$11)^(1/12)</f>
        <v>6476.3578488967723</v>
      </c>
      <c r="H294" s="4">
        <f>$E294-SUM($G$2:$G294)</f>
        <v>41156366.111656688</v>
      </c>
    </row>
    <row r="295" spans="1:8" x14ac:dyDescent="0.25">
      <c r="A295" s="1">
        <f t="shared" ca="1" si="4"/>
        <v>52965</v>
      </c>
      <c r="B295" s="4">
        <f>$B294*(1+DASH!$C$9)^(1/12)</f>
        <v>45900.354948571367</v>
      </c>
      <c r="C295" s="4">
        <f>($C294-$B294+DASH!$C$16)*(1+DASH!$C$3)^(1/12)</f>
        <v>57695431.733085632</v>
      </c>
      <c r="D295" s="4">
        <f>IFERROR(-PPMT(DASH!$C$6/12,ROW()-2,DASH!$C$7*12,DASH!$C$4-DASH!$C$12),DASH!$C$16)</f>
        <v>74309.426699919408</v>
      </c>
      <c r="E295" s="4">
        <f>$F295*(DASH!$C$12+SUM($D$2:$D295))/DASH!$C$4</f>
        <v>42920372.710545987</v>
      </c>
      <c r="F295" s="4">
        <f>$F294*(1+DASH!$C$8)^(1/12)</f>
        <v>16463881.195972133</v>
      </c>
      <c r="G295" s="4">
        <f>$G294*(1+DASH!$C$11)^(1/12)</f>
        <v>6487.0540804245547</v>
      </c>
      <c r="H295" s="4">
        <f>$E295-SUM($G$2:$G295)</f>
        <v>41408023.318636388</v>
      </c>
    </row>
    <row r="296" spans="1:8" x14ac:dyDescent="0.25">
      <c r="A296" s="1">
        <f t="shared" ca="1" si="4"/>
        <v>52996</v>
      </c>
      <c r="B296" s="4">
        <f>$B295*(1+DASH!$C$9)^(1/12)</f>
        <v>45938.43104246322</v>
      </c>
      <c r="C296" s="4">
        <f>($C295-$B295+DASH!$C$16)*(1+DASH!$C$3)^(1/12)</f>
        <v>58184138.817510433</v>
      </c>
      <c r="D296" s="4">
        <f>IFERROR(-PPMT(DASH!$C$6/12,ROW()-2,DASH!$C$7*12,DASH!$C$4-DASH!$C$12),DASH!$C$16)</f>
        <v>74309.426699919408</v>
      </c>
      <c r="E296" s="4">
        <f>$F296*(DASH!$C$12+SUM($D$2:$D296))/DASH!$C$4</f>
        <v>43179530.785949558</v>
      </c>
      <c r="F296" s="4">
        <f>$F295*(1+DASH!$C$8)^(1/12)</f>
        <v>16504485.568500558</v>
      </c>
      <c r="G296" s="4">
        <f>$G295*(1+DASH!$C$11)^(1/12)</f>
        <v>6497.7679776483292</v>
      </c>
      <c r="H296" s="4">
        <f>$E296-SUM($G$2:$G296)</f>
        <v>41660683.626062311</v>
      </c>
    </row>
    <row r="297" spans="1:8" x14ac:dyDescent="0.25">
      <c r="A297" s="1">
        <f t="shared" ca="1" si="4"/>
        <v>53024</v>
      </c>
      <c r="B297" s="4">
        <f>$B296*(1+DASH!$C$9)^(1/12)</f>
        <v>45976.538721926205</v>
      </c>
      <c r="C297" s="4">
        <f>($C296-$B296+DASH!$C$16)*(1+DASH!$C$3)^(1/12)</f>
        <v>58676704.541137032</v>
      </c>
      <c r="D297" s="4">
        <f>IFERROR(-PPMT(DASH!$C$6/12,ROW()-2,DASH!$C$7*12,DASH!$C$4-DASH!$C$12),DASH!$C$16)</f>
        <v>74309.426699919408</v>
      </c>
      <c r="E297" s="4">
        <f>$F297*(DASH!$C$12+SUM($D$2:$D297))/DASH!$C$4</f>
        <v>43439706.106216915</v>
      </c>
      <c r="F297" s="4">
        <f>$F296*(1+DASH!$C$8)^(1/12)</f>
        <v>16545190.082365572</v>
      </c>
      <c r="G297" s="4">
        <f>$G296*(1+DASH!$C$11)^(1/12)</f>
        <v>6508.4995697444292</v>
      </c>
      <c r="H297" s="4">
        <f>$E297-SUM($G$2:$G297)</f>
        <v>41914350.446759924</v>
      </c>
    </row>
    <row r="298" spans="1:8" x14ac:dyDescent="0.25">
      <c r="A298" s="1">
        <f t="shared" ca="1" si="4"/>
        <v>53055</v>
      </c>
      <c r="B298" s="4">
        <f>$B297*(1+DASH!$C$9)^(1/12)</f>
        <v>46014.678013161756</v>
      </c>
      <c r="C298" s="4">
        <f>($C297-$B297+DASH!$C$16)*(1+DASH!$C$3)^(1/12)</f>
        <v>59173159.641458839</v>
      </c>
      <c r="D298" s="4">
        <f>IFERROR(-PPMT(DASH!$C$6/12,ROW()-2,DASH!$C$7*12,DASH!$C$4-DASH!$C$12),DASH!$C$16)</f>
        <v>74309.426699919408</v>
      </c>
      <c r="E298" s="4">
        <f>$F298*(DASH!$C$12+SUM($D$2:$D298))/DASH!$C$4</f>
        <v>43700902.112623066</v>
      </c>
      <c r="F298" s="4">
        <f>$F297*(1+DASH!$C$8)^(1/12)</f>
        <v>16585994.984542729</v>
      </c>
      <c r="G298" s="4">
        <f>$G297*(1+DASH!$C$11)^(1/12)</f>
        <v>6519.2488859373752</v>
      </c>
      <c r="H298" s="4">
        <f>$E298-SUM($G$2:$G298)</f>
        <v>42169027.204280138</v>
      </c>
    </row>
    <row r="299" spans="1:8" x14ac:dyDescent="0.25">
      <c r="A299" s="1">
        <f t="shared" ca="1" si="4"/>
        <v>53085</v>
      </c>
      <c r="B299" s="4">
        <f>$B298*(1+DASH!$C$9)^(1/12)</f>
        <v>46052.848942393037</v>
      </c>
      <c r="C299" s="4">
        <f>($C298-$B298+DASH!$C$16)*(1+DASH!$C$3)^(1/12)</f>
        <v>59673535.101047963</v>
      </c>
      <c r="D299" s="4">
        <f>IFERROR(-PPMT(DASH!$C$6/12,ROW()-2,DASH!$C$7*12,DASH!$C$4-DASH!$C$12),DASH!$C$16)</f>
        <v>74309.426699919408</v>
      </c>
      <c r="E299" s="4">
        <f>$F299*(DASH!$C$12+SUM($D$2:$D299))/DASH!$C$4</f>
        <v>43963122.257229857</v>
      </c>
      <c r="F299" s="4">
        <f>$F298*(1+DASH!$C$8)^(1/12)</f>
        <v>16626900.522616688</v>
      </c>
      <c r="G299" s="4">
        <f>$G298*(1+DASH!$C$11)^(1/12)</f>
        <v>6530.0159554999536</v>
      </c>
      <c r="H299" s="4">
        <f>$E299-SUM($G$2:$G299)</f>
        <v>42424717.332931429</v>
      </c>
    </row>
    <row r="300" spans="1:8" x14ac:dyDescent="0.25">
      <c r="A300" s="1">
        <f t="shared" ca="1" si="4"/>
        <v>53116</v>
      </c>
      <c r="B300" s="4">
        <f>$B299*(1+DASH!$C$9)^(1/12)</f>
        <v>46091.051535864979</v>
      </c>
      <c r="C300" s="4">
        <f>($C299-$B299+DASH!$C$16)*(1+DASH!$C$3)^(1/12)</f>
        <v>60177862.149509445</v>
      </c>
      <c r="D300" s="4">
        <f>IFERROR(-PPMT(DASH!$C$6/12,ROW()-2,DASH!$C$7*12,DASH!$C$4-DASH!$C$12),DASH!$C$16)</f>
        <v>74309.426699919408</v>
      </c>
      <c r="E300" s="4">
        <f>$F300*(DASH!$C$12+SUM($D$2:$D300))/DASH!$C$4</f>
        <v>44226370.002918251</v>
      </c>
      <c r="F300" s="4">
        <f>$F299*(1+DASH!$C$8)^(1/12)</f>
        <v>16667906.944782717</v>
      </c>
      <c r="G300" s="4">
        <f>$G299*(1+DASH!$C$11)^(1/12)</f>
        <v>6540.8008077532977</v>
      </c>
      <c r="H300" s="4">
        <f>$E300-SUM($G$2:$G300)</f>
        <v>42681424.277812064</v>
      </c>
    </row>
    <row r="301" spans="1:8" x14ac:dyDescent="0.25">
      <c r="A301" s="1">
        <f t="shared" ca="1" si="4"/>
        <v>53146</v>
      </c>
      <c r="B301" s="4">
        <f>$B300*(1+DASH!$C$9)^(1/12)</f>
        <v>46129.28581984427</v>
      </c>
      <c r="C301" s="4">
        <f>($C300-$B300+DASH!$C$16)*(1+DASH!$C$3)^(1/12)</f>
        <v>60686172.265451133</v>
      </c>
      <c r="D301" s="4">
        <f>IFERROR(-PPMT(DASH!$C$6/12,ROW()-2,DASH!$C$7*12,DASH!$C$4-DASH!$C$12),DASH!$C$16)</f>
        <v>74309.426699919408</v>
      </c>
      <c r="E301" s="4">
        <f>$F301*(DASH!$C$12+SUM($D$2:$D301))/DASH!$C$4</f>
        <v>44490648.823420711</v>
      </c>
      <c r="F301" s="4">
        <f>$F300*(1+DASH!$C$8)^(1/12)</f>
        <v>16709014.499848206</v>
      </c>
      <c r="G301" s="4">
        <f>$G300*(1+DASH!$C$11)^(1/12)</f>
        <v>6551.6034720669677</v>
      </c>
      <c r="H301" s="4">
        <f>$E301-SUM($G$2:$G301)</f>
        <v>42939151.494842462</v>
      </c>
    </row>
    <row r="302" spans="1:8" x14ac:dyDescent="0.25">
      <c r="A302" s="1">
        <f t="shared" ca="1" si="4"/>
        <v>53177</v>
      </c>
      <c r="B302" s="4">
        <f>$B301*(1+DASH!$C$9)^(1/12)</f>
        <v>46167.551820619396</v>
      </c>
      <c r="C302" s="4">
        <f>($C301-$B301+DASH!$C$16)*(1+DASH!$C$3)^(1/12)</f>
        <v>61198497.178469248</v>
      </c>
      <c r="D302" s="4">
        <f>IFERROR(-PPMT(DASH!$C$6/12,ROW()-2,DASH!$C$7*12,DASH!$C$4-DASH!$C$12),DASH!$C$16)</f>
        <v>74309.426699919408</v>
      </c>
      <c r="E302" s="4">
        <f>$F302*(DASH!$C$12+SUM($D$2:$D302))/DASH!$C$4</f>
        <v>44755962.203353643</v>
      </c>
      <c r="F302" s="4">
        <f>$F301*(1+DASH!$C$8)^(1/12)</f>
        <v>16750223.437234165</v>
      </c>
      <c r="G302" s="4">
        <f>$G301*(1+DASH!$C$11)^(1/12)</f>
        <v>6562.423977859029</v>
      </c>
      <c r="H302" s="4">
        <f>$E302-SUM($G$2:$G302)</f>
        <v>43197902.450797535</v>
      </c>
    </row>
    <row r="303" spans="1:8" x14ac:dyDescent="0.25">
      <c r="A303" s="1">
        <f t="shared" ca="1" si="4"/>
        <v>53208</v>
      </c>
      <c r="B303" s="4">
        <f>$B302*(1+DASH!$C$9)^(1/12)</f>
        <v>46205.849564500648</v>
      </c>
      <c r="C303" s="4">
        <f>($C302-$B302+DASH!$C$16)*(1+DASH!$C$3)^(1/12)</f>
        <v>61714868.871149756</v>
      </c>
      <c r="D303" s="4">
        <f>IFERROR(-PPMT(DASH!$C$6/12,ROW()-2,DASH!$C$7*12,DASH!$C$4-DASH!$C$12),DASH!$C$16)</f>
        <v>74309.426699919408</v>
      </c>
      <c r="E303" s="4">
        <f>$F303*(DASH!$C$12+SUM($D$2:$D303))/DASH!$C$4</f>
        <v>45022313.638249971</v>
      </c>
      <c r="F303" s="4">
        <f>$F302*(1+DASH!$C$8)^(1/12)</f>
        <v>16791534.00697675</v>
      </c>
      <c r="G303" s="4">
        <f>$G302*(1+DASH!$C$11)^(1/12)</f>
        <v>6573.2623545961342</v>
      </c>
      <c r="H303" s="4">
        <f>$E303-SUM($G$2:$G303)</f>
        <v>43457680.623339266</v>
      </c>
    </row>
    <row r="304" spans="1:8" x14ac:dyDescent="0.25">
      <c r="A304" s="1">
        <f t="shared" ca="1" si="4"/>
        <v>53238</v>
      </c>
      <c r="B304" s="4">
        <f>$B303*(1+DASH!$C$9)^(1/12)</f>
        <v>46244.179077820147</v>
      </c>
      <c r="C304" s="4">
        <f>($C303-$B303+DASH!$C$16)*(1+DASH!$C$3)^(1/12)</f>
        <v>62235319.581085742</v>
      </c>
      <c r="D304" s="4">
        <f>IFERROR(-PPMT(DASH!$C$6/12,ROW()-2,DASH!$C$7*12,DASH!$C$4-DASH!$C$12),DASH!$C$16)</f>
        <v>74309.426699919408</v>
      </c>
      <c r="E304" s="4">
        <f>$F304*(DASH!$C$12+SUM($D$2:$D304))/DASH!$C$4</f>
        <v>45289706.634591766</v>
      </c>
      <c r="F304" s="4">
        <f>$F303*(1+DASH!$C$8)^(1/12)</f>
        <v>16832946.459728766</v>
      </c>
      <c r="G304" s="4">
        <f>$G303*(1+DASH!$C$11)^(1/12)</f>
        <v>6584.1186317936017</v>
      </c>
      <c r="H304" s="4">
        <f>$E304-SUM($G$2:$G304)</f>
        <v>43718489.501049265</v>
      </c>
    </row>
    <row r="305" spans="1:8" x14ac:dyDescent="0.25">
      <c r="A305" s="1">
        <f t="shared" ca="1" si="4"/>
        <v>53269</v>
      </c>
      <c r="B305" s="4">
        <f>$B304*(1+DASH!$C$9)^(1/12)</f>
        <v>46282.540386931847</v>
      </c>
      <c r="C305" s="4">
        <f>($C304-$B304+DASH!$C$16)*(1+DASH!$C$3)^(1/12)</f>
        <v>62759881.802910835</v>
      </c>
      <c r="D305" s="4">
        <f>IFERROR(-PPMT(DASH!$C$6/12,ROW()-2,DASH!$C$7*12,DASH!$C$4-DASH!$C$12),DASH!$C$16)</f>
        <v>74309.426699919408</v>
      </c>
      <c r="E305" s="4">
        <f>$F305*(DASH!$C$12+SUM($D$2:$D305))/DASH!$C$4</f>
        <v>45558144.709843025</v>
      </c>
      <c r="F305" s="4">
        <f>$F304*(1+DASH!$C$8)^(1/12)</f>
        <v>16874461.0467612</v>
      </c>
      <c r="G305" s="4">
        <f>$G304*(1+DASH!$C$11)^(1/12)</f>
        <v>6594.9928390154964</v>
      </c>
      <c r="H305" s="4">
        <f>$E305-SUM($G$2:$G305)</f>
        <v>43980332.583461508</v>
      </c>
    </row>
    <row r="306" spans="1:8" x14ac:dyDescent="0.25">
      <c r="A306" s="1">
        <f t="shared" ca="1" si="4"/>
        <v>53299</v>
      </c>
      <c r="B306" s="4">
        <f>$B305*(1+DASH!$C$9)^(1/12)</f>
        <v>46320.933518211576</v>
      </c>
      <c r="C306" s="4">
        <f>($C305-$B305+DASH!$C$16)*(1+DASH!$C$3)^(1/12)</f>
        <v>63288588.29034888</v>
      </c>
      <c r="D306" s="4">
        <f>IFERROR(-PPMT(DASH!$C$6/12,ROW()-2,DASH!$C$7*12,DASH!$C$4-DASH!$C$12),DASH!$C$16)</f>
        <v>74309.426699919408</v>
      </c>
      <c r="E306" s="4">
        <f>$F306*(DASH!$C$12+SUM($D$2:$D306))/DASH!$C$4</f>
        <v>45827631.392482474</v>
      </c>
      <c r="F306" s="4">
        <f>$F305*(1+DASH!$C$8)^(1/12)</f>
        <v>16916078.019964743</v>
      </c>
      <c r="G306" s="4">
        <f>$G305*(1+DASH!$C$11)^(1/12)</f>
        <v>6605.8850058747121</v>
      </c>
      <c r="H306" s="4">
        <f>$E306-SUM($G$2:$G306)</f>
        <v>44243213.381095082</v>
      </c>
    </row>
    <row r="307" spans="1:8" x14ac:dyDescent="0.25">
      <c r="A307" s="1">
        <f t="shared" ca="1" si="4"/>
        <v>53330</v>
      </c>
      <c r="B307" s="4">
        <f>$B306*(1+DASH!$C$9)^(1/12)</f>
        <v>46359.35849805703</v>
      </c>
      <c r="C307" s="4">
        <f>($C306-$B306+DASH!$C$16)*(1+DASH!$C$3)^(1/12)</f>
        <v>63821472.058279932</v>
      </c>
      <c r="D307" s="4">
        <f>IFERROR(-PPMT(DASH!$C$6/12,ROW()-2,DASH!$C$7*12,DASH!$C$4-DASH!$C$12),DASH!$C$16)</f>
        <v>74309.426699919408</v>
      </c>
      <c r="E307" s="4">
        <f>$F307*(DASH!$C$12+SUM($D$2:$D307))/DASH!$C$4</f>
        <v>46098170.222036541</v>
      </c>
      <c r="F307" s="4">
        <f>$F306*(1+DASH!$C$8)^(1/12)</f>
        <v>16957797.631851312</v>
      </c>
      <c r="G307" s="4">
        <f>$G306*(1+DASH!$C$11)^(1/12)</f>
        <v>6616.7951620330496</v>
      </c>
      <c r="H307" s="4">
        <f>$E307-SUM($G$2:$G307)</f>
        <v>44507135.415487118</v>
      </c>
    </row>
    <row r="308" spans="1:8" x14ac:dyDescent="0.25">
      <c r="A308" s="1">
        <f t="shared" ca="1" si="4"/>
        <v>53361</v>
      </c>
      <c r="B308" s="4">
        <f>$B307*(1+DASH!$C$9)^(1/12)</f>
        <v>46397.815352887803</v>
      </c>
      <c r="C308" s="4">
        <f>($C307-$B307+DASH!$C$16)*(1+DASH!$C$3)^(1/12)</f>
        <v>64358566.384822711</v>
      </c>
      <c r="D308" s="4">
        <f>IFERROR(-PPMT(DASH!$C$6/12,ROW()-2,DASH!$C$7*12,DASH!$C$4-DASH!$C$12),DASH!$C$16)</f>
        <v>74309.426699919408</v>
      </c>
      <c r="E308" s="4">
        <f>$F308*(DASH!$C$12+SUM($D$2:$D308))/DASH!$C$4</f>
        <v>46369764.749112353</v>
      </c>
      <c r="F308" s="4">
        <f>$F307*(1+DASH!$C$8)^(1/12)</f>
        <v>16999620.135555591</v>
      </c>
      <c r="G308" s="4">
        <f>$G307*(1+DASH!$C$11)^(1/12)</f>
        <v>6627.7233372012997</v>
      </c>
      <c r="H308" s="4">
        <f>$E308-SUM($G$2:$G308)</f>
        <v>44772102.219225727</v>
      </c>
    </row>
    <row r="309" spans="1:8" x14ac:dyDescent="0.25">
      <c r="A309" s="1">
        <f t="shared" ca="1" si="4"/>
        <v>53389</v>
      </c>
      <c r="B309" s="4">
        <f>$B308*(1+DASH!$C$9)^(1/12)</f>
        <v>46436.304109145422</v>
      </c>
      <c r="C309" s="4">
        <f>($C308-$B308+DASH!$C$16)*(1+DASH!$C$3)^(1/12)</f>
        <v>64899904.813433729</v>
      </c>
      <c r="D309" s="4">
        <f>IFERROR(-PPMT(DASH!$C$6/12,ROW()-2,DASH!$C$7*12,DASH!$C$4-DASH!$C$12),DASH!$C$16)</f>
        <v>74309.426699919408</v>
      </c>
      <c r="E309" s="4">
        <f>$F309*(DASH!$C$12+SUM($D$2:$D309))/DASH!$C$4</f>
        <v>46642418.535430863</v>
      </c>
      <c r="F309" s="4">
        <f>$F308*(1+DASH!$C$8)^(1/12)</f>
        <v>17041545.784836557</v>
      </c>
      <c r="G309" s="4">
        <f>$G308*(1+DASH!$C$11)^(1/12)</f>
        <v>6638.6695611393216</v>
      </c>
      <c r="H309" s="4">
        <f>$E309-SUM($G$2:$G309)</f>
        <v>45038117.335983098</v>
      </c>
    </row>
    <row r="310" spans="1:8" x14ac:dyDescent="0.25">
      <c r="A310" s="1">
        <f t="shared" ca="1" si="4"/>
        <v>53420</v>
      </c>
      <c r="B310" s="4">
        <f>$B309*(1+DASH!$C$9)^(1/12)</f>
        <v>46474.82479329333</v>
      </c>
      <c r="C310" s="4">
        <f>($C309-$B309+DASH!$C$16)*(1+DASH!$C$3)^(1/12)</f>
        <v>65445521.155023038</v>
      </c>
      <c r="D310" s="4">
        <f>IFERROR(-PPMT(DASH!$C$6/12,ROW()-2,DASH!$C$7*12,DASH!$C$4-DASH!$C$12),DASH!$C$16)</f>
        <v>74309.426699919408</v>
      </c>
      <c r="E310" s="4">
        <f>$F310*(DASH!$C$12+SUM($D$2:$D310))/DASH!$C$4</f>
        <v>46916135.153860129</v>
      </c>
      <c r="F310" s="4">
        <f>$F309*(1+DASH!$C$8)^(1/12)</f>
        <v>17083574.834079027</v>
      </c>
      <c r="G310" s="4">
        <f>$G309*(1+DASH!$C$11)^(1/12)</f>
        <v>6649.6338636561259</v>
      </c>
      <c r="H310" s="4">
        <f>$E310-SUM($G$2:$G310)</f>
        <v>45305184.320548706</v>
      </c>
    </row>
    <row r="311" spans="1:8" x14ac:dyDescent="0.25">
      <c r="A311" s="1">
        <f t="shared" ca="1" si="4"/>
        <v>53450</v>
      </c>
      <c r="B311" s="4">
        <f>$B310*(1+DASH!$C$9)^(1/12)</f>
        <v>46513.377431816923</v>
      </c>
      <c r="C311" s="4">
        <f>($C310-$B310+DASH!$C$16)*(1+DASH!$C$3)^(1/12)</f>
        <v>65995449.490086995</v>
      </c>
      <c r="D311" s="4">
        <f>IFERROR(-PPMT(DASH!$C$6/12,ROW()-2,DASH!$C$7*12,DASH!$C$4-DASH!$C$12),DASH!$C$16)</f>
        <v>74309.426699919408</v>
      </c>
      <c r="E311" s="4">
        <f>$F311*(DASH!$C$12+SUM($D$2:$D311))/DASH!$C$4</f>
        <v>47190918.188448563</v>
      </c>
      <c r="F311" s="4">
        <f>$F310*(1+DASH!$C$8)^(1/12)</f>
        <v>17125707.538295206</v>
      </c>
      <c r="G311" s="4">
        <f>$G310*(1+DASH!$C$11)^(1/12)</f>
        <v>6660.6162746099562</v>
      </c>
      <c r="H311" s="4">
        <f>$E311-SUM($G$2:$G311)</f>
        <v>45573306.738862529</v>
      </c>
    </row>
    <row r="312" spans="1:8" x14ac:dyDescent="0.25">
      <c r="A312" s="1">
        <f t="shared" ca="1" si="4"/>
        <v>53481</v>
      </c>
      <c r="B312" s="4">
        <f>$B311*(1+DASH!$C$9)^(1/12)</f>
        <v>46551.962051223585</v>
      </c>
      <c r="C312" s="4">
        <f>($C311-$B311+DASH!$C$16)*(1+DASH!$C$3)^(1/12)</f>
        <v>66549724.170857914</v>
      </c>
      <c r="D312" s="4">
        <f>IFERROR(-PPMT(DASH!$C$6/12,ROW()-2,DASH!$C$7*12,DASH!$C$4-DASH!$C$12),DASH!$C$16)</f>
        <v>74309.426699919408</v>
      </c>
      <c r="E312" s="4">
        <f>$F312*(DASH!$C$12+SUM($D$2:$D312))/DASH!$C$4</f>
        <v>47466771.234458365</v>
      </c>
      <c r="F312" s="4">
        <f>$F311*(1+DASH!$C$8)^(1/12)</f>
        <v>17167944.153126217</v>
      </c>
      <c r="G312" s="4">
        <f>$G311*(1+DASH!$C$11)^(1/12)</f>
        <v>6671.6168239083672</v>
      </c>
      <c r="H312" s="4">
        <f>$E312-SUM($G$2:$G312)</f>
        <v>45842488.168048427</v>
      </c>
    </row>
    <row r="313" spans="1:8" x14ac:dyDescent="0.25">
      <c r="A313" s="1">
        <f t="shared" ca="1" si="4"/>
        <v>53511</v>
      </c>
      <c r="B313" s="4">
        <f>$B312*(1+DASH!$C$9)^(1/12)</f>
        <v>46590.578678042672</v>
      </c>
      <c r="C313" s="4">
        <f>($C312-$B312+DASH!$C$16)*(1+DASH!$C$3)^(1/12)</f>
        <v>67108379.823470905</v>
      </c>
      <c r="D313" s="4">
        <f>IFERROR(-PPMT(DASH!$C$6/12,ROW()-2,DASH!$C$7*12,DASH!$C$4-DASH!$C$12),DASH!$C$16)</f>
        <v>74309.426699919408</v>
      </c>
      <c r="E313" s="4">
        <f>$F313*(DASH!$C$12+SUM($D$2:$D313))/DASH!$C$4</f>
        <v>47743697.898399077</v>
      </c>
      <c r="F313" s="4">
        <f>$F312*(1+DASH!$C$8)^(1/12)</f>
        <v>17210284.934843671</v>
      </c>
      <c r="G313" s="4">
        <f>$G312*(1+DASH!$C$11)^(1/12)</f>
        <v>6682.6355415083108</v>
      </c>
      <c r="H313" s="4">
        <f>$E313-SUM($G$2:$G313)</f>
        <v>46112732.196447633</v>
      </c>
    </row>
    <row r="314" spans="1:8" x14ac:dyDescent="0.25">
      <c r="A314" s="1">
        <f t="shared" ca="1" si="4"/>
        <v>53542</v>
      </c>
      <c r="B314" s="4">
        <f>$B313*(1+DASH!$C$9)^(1/12)</f>
        <v>46629.227338825549</v>
      </c>
      <c r="C314" s="4">
        <f>($C313-$B313+DASH!$C$16)*(1+DASH!$C$3)^(1/12)</f>
        <v>67671451.350148007</v>
      </c>
      <c r="D314" s="4">
        <f>IFERROR(-PPMT(DASH!$C$6/12,ROW()-2,DASH!$C$7*12,DASH!$C$4-DASH!$C$12),DASH!$C$16)</f>
        <v>74309.426699919408</v>
      </c>
      <c r="E314" s="4">
        <f>$F314*(DASH!$C$12+SUM($D$2:$D314))/DASH!$C$4</f>
        <v>48021701.798061132</v>
      </c>
      <c r="F314" s="4">
        <f>$F313*(1+DASH!$C$8)^(1/12)</f>
        <v>17252730.14035121</v>
      </c>
      <c r="G314" s="4">
        <f>$G313*(1+DASH!$C$11)^(1/12)</f>
        <v>6693.6724574162135</v>
      </c>
      <c r="H314" s="4">
        <f>$E314-SUM($G$2:$G314)</f>
        <v>46384042.423652269</v>
      </c>
    </row>
    <row r="315" spans="1:8" x14ac:dyDescent="0.25">
      <c r="A315" s="1">
        <f t="shared" ca="1" si="4"/>
        <v>53573</v>
      </c>
      <c r="B315" s="4">
        <f>$B314*(1+DASH!$C$9)^(1/12)</f>
        <v>46667.908060145615</v>
      </c>
      <c r="C315" s="4">
        <f>($C314-$B314+DASH!$C$16)*(1+DASH!$C$3)^(1/12)</f>
        <v>68238973.931399718</v>
      </c>
      <c r="D315" s="4">
        <f>IFERROR(-PPMT(DASH!$C$6/12,ROW()-2,DASH!$C$7*12,DASH!$C$4-DASH!$C$12),DASH!$C$16)</f>
        <v>74309.426699919408</v>
      </c>
      <c r="E315" s="4">
        <f>$F315*(DASH!$C$12+SUM($D$2:$D315))/DASH!$C$4</f>
        <v>48300786.562549621</v>
      </c>
      <c r="F315" s="4">
        <f>$F314*(1+DASH!$C$8)^(1/12)</f>
        <v>17295280.02718607</v>
      </c>
      <c r="G315" s="4">
        <f>$G314*(1+DASH!$C$11)^(1/12)</f>
        <v>6704.7276016880605</v>
      </c>
      <c r="H315" s="4">
        <f>$E315-SUM($G$2:$G315)</f>
        <v>46656422.460539073</v>
      </c>
    </row>
    <row r="316" spans="1:8" x14ac:dyDescent="0.25">
      <c r="A316" s="1">
        <f t="shared" ca="1" si="4"/>
        <v>53603</v>
      </c>
      <c r="B316" s="4">
        <f>$B315*(1+DASH!$C$9)^(1/12)</f>
        <v>46706.620868598307</v>
      </c>
      <c r="C316" s="4">
        <f>($C315-$B315+DASH!$C$16)*(1+DASH!$C$3)^(1/12)</f>
        <v>68810983.028244078</v>
      </c>
      <c r="D316" s="4">
        <f>IFERROR(-PPMT(DASH!$C$6/12,ROW()-2,DASH!$C$7*12,DASH!$C$4-DASH!$C$12),DASH!$C$16)</f>
        <v>74309.426699919408</v>
      </c>
      <c r="E316" s="4">
        <f>$F316*(DASH!$C$12+SUM($D$2:$D316))/DASH!$C$4</f>
        <v>48580955.83231803</v>
      </c>
      <c r="F316" s="4">
        <f>$F315*(1+DASH!$C$8)^(1/12)</f>
        <v>17337934.853520647</v>
      </c>
      <c r="G316" s="4">
        <f>$G315*(1+DASH!$C$11)^(1/12)</f>
        <v>6715.801004429477</v>
      </c>
      <c r="H316" s="4">
        <f>$E316-SUM($G$2:$G316)</f>
        <v>46929875.92930305</v>
      </c>
    </row>
    <row r="317" spans="1:8" x14ac:dyDescent="0.25">
      <c r="A317" s="1">
        <f t="shared" ca="1" si="4"/>
        <v>53634</v>
      </c>
      <c r="B317" s="4">
        <f>$B316*(1+DASH!$C$9)^(1/12)</f>
        <v>46745.365790801123</v>
      </c>
      <c r="C317" s="4">
        <f>($C316-$B316+DASH!$C$16)*(1+DASH!$C$3)^(1/12)</f>
        <v>69387514.384443462</v>
      </c>
      <c r="D317" s="4">
        <f>IFERROR(-PPMT(DASH!$C$6/12,ROW()-2,DASH!$C$7*12,DASH!$C$4-DASH!$C$12),DASH!$C$16)</f>
        <v>74309.426699919408</v>
      </c>
      <c r="E317" s="4">
        <f>$F317*(DASH!$C$12+SUM($D$2:$D317))/DASH!$C$4</f>
        <v>48862213.25920222</v>
      </c>
      <c r="F317" s="4">
        <f>$F316*(1+DASH!$C$8)^(1/12)</f>
        <v>17380694.878164057</v>
      </c>
      <c r="G317" s="4">
        <f>$G316*(1+DASH!$C$11)^(1/12)</f>
        <v>6726.8926957958101</v>
      </c>
      <c r="H317" s="4">
        <f>$E317-SUM($G$2:$G317)</f>
        <v>47204406.46349144</v>
      </c>
    </row>
    <row r="318" spans="1:8" x14ac:dyDescent="0.25">
      <c r="A318" s="1">
        <f t="shared" ca="1" si="4"/>
        <v>53664</v>
      </c>
      <c r="B318" s="4">
        <f>$B317*(1+DASH!$C$9)^(1/12)</f>
        <v>46784.142853393649</v>
      </c>
      <c r="C318" s="4">
        <f>($C317-$B317+DASH!$C$16)*(1+DASH!$C$3)^(1/12)</f>
        <v>69968604.028759196</v>
      </c>
      <c r="D318" s="4">
        <f>IFERROR(-PPMT(DASH!$C$6/12,ROW()-2,DASH!$C$7*12,DASH!$C$4-DASH!$C$12),DASH!$C$16)</f>
        <v>74309.426699919408</v>
      </c>
      <c r="E318" s="4">
        <f>$F318*(DASH!$C$12+SUM($D$2:$D318))/DASH!$C$4</f>
        <v>49144562.506454356</v>
      </c>
      <c r="F318" s="4">
        <f>$F317*(1+DASH!$C$8)^(1/12)</f>
        <v>17423560.360563707</v>
      </c>
      <c r="G318" s="4">
        <f>$G317*(1+DASH!$C$11)^(1/12)</f>
        <v>6738.0027059922104</v>
      </c>
      <c r="H318" s="4">
        <f>$E318-SUM($G$2:$G318)</f>
        <v>47480017.708037585</v>
      </c>
    </row>
    <row r="319" spans="1:8" x14ac:dyDescent="0.25">
      <c r="A319" s="1">
        <f t="shared" ca="1" si="4"/>
        <v>53695</v>
      </c>
      <c r="B319" s="4">
        <f>$B318*(1+DASH!$C$9)^(1/12)</f>
        <v>46822.952083037555</v>
      </c>
      <c r="C319" s="4">
        <f>($C318-$B318+DASH!$C$16)*(1+DASH!$C$3)^(1/12)</f>
        <v>70554288.277224153</v>
      </c>
      <c r="D319" s="4">
        <f>IFERROR(-PPMT(DASH!$C$6/12,ROW()-2,DASH!$C$7*12,DASH!$C$4-DASH!$C$12),DASH!$C$16)</f>
        <v>74309.426699919408</v>
      </c>
      <c r="E319" s="4">
        <f>$F319*(DASH!$C$12+SUM($D$2:$D319))/DASH!$C$4</f>
        <v>49428007.248777069</v>
      </c>
      <c r="F319" s="4">
        <f>$F318*(1+DASH!$C$8)^(1/12)</f>
        <v>17466531.560806874</v>
      </c>
      <c r="G319" s="4">
        <f>$G318*(1+DASH!$C$11)^(1/12)</f>
        <v>6749.1310652737147</v>
      </c>
      <c r="H319" s="4">
        <f>$E319-SUM($G$2:$G319)</f>
        <v>47756713.319295026</v>
      </c>
    </row>
    <row r="320" spans="1:8" x14ac:dyDescent="0.25">
      <c r="A320" s="1">
        <f t="shared" ca="1" si="4"/>
        <v>53726</v>
      </c>
      <c r="B320" s="4">
        <f>$B319*(1+DASH!$C$9)^(1/12)</f>
        <v>46861.793506416638</v>
      </c>
      <c r="C320" s="4">
        <f>($C319-$B319+DASH!$C$16)*(1+DASH!$C$3)^(1/12)</f>
        <v>71144603.735433474</v>
      </c>
      <c r="D320" s="4">
        <f>IFERROR(-PPMT(DASH!$C$6/12,ROW()-2,DASH!$C$7*12,DASH!$C$4-DASH!$C$12),DASH!$C$16)</f>
        <v>74309.426699919408</v>
      </c>
      <c r="E320" s="4">
        <f>$F320*(DASH!$C$12+SUM($D$2:$D320))/DASH!$C$4</f>
        <v>49712551.172357589</v>
      </c>
      <c r="F320" s="4">
        <f>$F319*(1+DASH!$C$8)^(1/12)</f>
        <v>17509608.73962228</v>
      </c>
      <c r="G320" s="4">
        <f>$G319*(1+DASH!$C$11)^(1/12)</f>
        <v>6760.2778039453297</v>
      </c>
      <c r="H320" s="4">
        <f>$E320-SUM($G$2:$G320)</f>
        <v>48034496.965071604</v>
      </c>
    </row>
    <row r="321" spans="1:8" x14ac:dyDescent="0.25">
      <c r="A321" s="1">
        <f t="shared" ca="1" si="4"/>
        <v>53754</v>
      </c>
      <c r="B321" s="4">
        <f>$B320*(1+DASH!$C$9)^(1/12)</f>
        <v>46900.667150236826</v>
      </c>
      <c r="C321" s="4">
        <f>($C320-$B320+DASH!$C$16)*(1+DASH!$C$3)^(1/12)</f>
        <v>71739587.300853565</v>
      </c>
      <c r="D321" s="4">
        <f>IFERROR(-PPMT(DASH!$C$6/12,ROW()-2,DASH!$C$7*12,DASH!$C$4-DASH!$C$12),DASH!$C$16)</f>
        <v>74309.426699919408</v>
      </c>
      <c r="E321" s="4">
        <f>$F321*(DASH!$C$12+SUM($D$2:$D321))/DASH!$C$4</f>
        <v>49998197.974902086</v>
      </c>
      <c r="F321" s="4">
        <f>$F320*(1+DASH!$C$8)^(1/12)</f>
        <v>17552792.158381674</v>
      </c>
      <c r="G321" s="4">
        <f>$G320*(1+DASH!$C$11)^(1/12)</f>
        <v>6771.442952362112</v>
      </c>
      <c r="H321" s="4">
        <f>$E321-SUM($G$2:$G321)</f>
        <v>48313372.324663736</v>
      </c>
    </row>
    <row r="322" spans="1:8" x14ac:dyDescent="0.25">
      <c r="A322" s="1">
        <f t="shared" ca="1" si="4"/>
        <v>53785</v>
      </c>
      <c r="B322" s="4">
        <f>$B321*(1+DASH!$C$9)^(1/12)</f>
        <v>46939.573041226213</v>
      </c>
      <c r="C322" s="4">
        <f>($C321-$B321+DASH!$C$16)*(1+DASH!$C$3)^(1/12)</f>
        <v>72339276.16514948</v>
      </c>
      <c r="D322" s="4">
        <f>IFERROR(-PPMT(DASH!$C$6/12,ROW()-2,DASH!$C$7*12,DASH!$C$4-DASH!$C$12),DASH!$C$16)</f>
        <v>74309.426699919408</v>
      </c>
      <c r="E322" s="4">
        <f>$F322*(DASH!$C$12+SUM($D$2:$D322))/DASH!$C$4</f>
        <v>50284951.365670085</v>
      </c>
      <c r="F322" s="4">
        <f>$F321*(1+DASH!$C$8)^(1/12)</f>
        <v>17596082.079101421</v>
      </c>
      <c r="G322" s="4">
        <f>$G321*(1+DASH!$C$11)^(1/12)</f>
        <v>6782.6265409292528</v>
      </c>
      <c r="H322" s="4">
        <f>$E322-SUM($G$2:$G322)</f>
        <v>48593343.088890806</v>
      </c>
    </row>
    <row r="323" spans="1:8" x14ac:dyDescent="0.25">
      <c r="A323" s="1">
        <f t="shared" ca="1" si="4"/>
        <v>53815</v>
      </c>
      <c r="B323" s="4">
        <f>$B322*(1+DASH!$C$9)^(1/12)</f>
        <v>46978.511206135045</v>
      </c>
      <c r="C323" s="4">
        <f>($C322-$B322+DASH!$C$16)*(1+DASH!$C$3)^(1/12)</f>
        <v>72943707.816530913</v>
      </c>
      <c r="D323" s="4">
        <f>IFERROR(-PPMT(DASH!$C$6/12,ROW()-2,DASH!$C$7*12,DASH!$C$4-DASH!$C$12),DASH!$C$16)</f>
        <v>74309.426699919408</v>
      </c>
      <c r="E323" s="4">
        <f>$F323*(DASH!$C$12+SUM($D$2:$D323))/DASH!$C$4</f>
        <v>50572815.065508902</v>
      </c>
      <c r="F323" s="4">
        <f>$F322*(1+DASH!$C$8)^(1/12)</f>
        <v>17639478.764444083</v>
      </c>
      <c r="G323" s="4">
        <f>$G322*(1+DASH!$C$11)^(1/12)</f>
        <v>6793.8286001021597</v>
      </c>
      <c r="H323" s="4">
        <f>$E323-SUM($G$2:$G323)</f>
        <v>48874412.960129522</v>
      </c>
    </row>
    <row r="324" spans="1:8" x14ac:dyDescent="0.25">
      <c r="A324" s="1">
        <f t="shared" ref="A324" ca="1" si="5">EDATE(A323,1)</f>
        <v>53846</v>
      </c>
      <c r="B324" s="4">
        <f>$B323*(1+DASH!$C$9)^(1/12)</f>
        <v>47017.481671735775</v>
      </c>
      <c r="C324" s="4">
        <f>($C323-$B323+DASH!$C$16)*(1+DASH!$C$3)^(1/12)</f>
        <v>73552920.042116836</v>
      </c>
      <c r="D324" s="4">
        <f>IFERROR(-PPMT(DASH!$C$6/12,ROW()-2,DASH!$C$7*12,DASH!$C$4-DASH!$C$12),DASH!$C$16)</f>
        <v>74309.426699919408</v>
      </c>
      <c r="E324" s="4">
        <f>$F324*(DASH!$C$12+SUM($D$2:$D324))/DASH!$C$4</f>
        <v>50861792.806888282</v>
      </c>
      <c r="F324" s="4">
        <f>$F323*(1+DASH!$C$8)^(1/12)</f>
        <v>17682982.477720026</v>
      </c>
      <c r="G324" s="4">
        <f>$G323*(1+DASH!$C$11)^(1/12)</f>
        <v>6805.0491603865394</v>
      </c>
      <c r="H324" s="4">
        <f>$E324-SUM($G$2:$G324)</f>
        <v>49156585.652348511</v>
      </c>
    </row>
    <row r="325" spans="1:8" x14ac:dyDescent="0.25">
      <c r="A325" s="1">
        <f t="shared" ca="1" si="4"/>
        <v>53876</v>
      </c>
      <c r="B325" s="4">
        <f>$B324*(1+DASH!$C$9)^(1/12)</f>
        <v>47056.48446482305</v>
      </c>
      <c r="C325" s="4">
        <f>($C324-$B324+DASH!$C$16)*(1+DASH!$C$3)^(1/12)</f>
        <v>74166950.930319026</v>
      </c>
      <c r="D325" s="4">
        <f>IFERROR(-PPMT(DASH!$C$6/12,ROW()-2,DASH!$C$7*12,DASH!$C$4-DASH!$C$12),DASH!$C$16)</f>
        <v>74309.426699919408</v>
      </c>
      <c r="E325" s="4">
        <f>$F325*(DASH!$C$12+SUM($D$2:$D325))/DASH!$C$4</f>
        <v>51151888.333935089</v>
      </c>
      <c r="F325" s="4">
        <f>$F324*(1+DASH!$C$8)^(1/12)</f>
        <v>17726593.482889004</v>
      </c>
      <c r="G325" s="4">
        <f>$G324*(1+DASH!$C$11)^(1/12)</f>
        <v>6816.2882523384815</v>
      </c>
      <c r="H325" s="4">
        <f>$E325-SUM($G$2:$G325)</f>
        <v>49439864.891142979</v>
      </c>
    </row>
    <row r="326" spans="1:8" x14ac:dyDescent="0.25">
      <c r="A326" s="1">
        <f t="shared" ref="A326:A368" ca="1" si="6">EDATE(A325,1)</f>
        <v>53907</v>
      </c>
      <c r="B326" s="4">
        <f>$B325*(1+DASH!$C$9)^(1/12)</f>
        <v>47095.519612213757</v>
      </c>
      <c r="C326" s="4">
        <f>($C325-$B325+DASH!$C$16)*(1+DASH!$C$3)^(1/12)</f>
        <v>74785838.873244584</v>
      </c>
      <c r="D326" s="4">
        <f>IFERROR(-PPMT(DASH!$C$6/12,ROW()-2,DASH!$C$7*12,DASH!$C$4-DASH!$C$12),DASH!$C$16)</f>
        <v>74309.426699919408</v>
      </c>
      <c r="E326" s="4">
        <f>$F326*(DASH!$C$12+SUM($D$2:$D326))/DASH!$C$4</f>
        <v>51443105.402468078</v>
      </c>
      <c r="F326" s="4">
        <f>$F325*(1+DASH!$C$8)^(1/12)</f>
        <v>17770312.04456177</v>
      </c>
      <c r="G326" s="4">
        <f>$G325*(1+DASH!$C$11)^(1/12)</f>
        <v>6827.5459065645418</v>
      </c>
      <c r="H326" s="4">
        <f>$E326-SUM($G$2:$G326)</f>
        <v>49724254.413769409</v>
      </c>
    </row>
    <row r="327" spans="1:8" x14ac:dyDescent="0.25">
      <c r="A327" s="1">
        <f t="shared" ca="1" si="6"/>
        <v>53938</v>
      </c>
      <c r="B327" s="4">
        <f>$B326*(1+DASH!$C$9)^(1/12)</f>
        <v>47134.587140747026</v>
      </c>
      <c r="C327" s="4">
        <f>($C326-$B326+DASH!$C$16)*(1+DASH!$C$3)^(1/12)</f>
        <v>75409622.56911765</v>
      </c>
      <c r="D327" s="4">
        <f>IFERROR(-PPMT(DASH!$C$6/12,ROW()-2,DASH!$C$7*12,DASH!$C$4-DASH!$C$12),DASH!$C$16)</f>
        <v>74309.426699919408</v>
      </c>
      <c r="E327" s="4">
        <f>$F327*(DASH!$C$12+SUM($D$2:$D327))/DASH!$C$4</f>
        <v>51735447.780032836</v>
      </c>
      <c r="F327" s="4">
        <f>$F326*(1+DASH!$C$8)^(1/12)</f>
        <v>17814138.428001676</v>
      </c>
      <c r="G327" s="4">
        <f>$G326*(1+DASH!$C$11)^(1/12)</f>
        <v>6838.822153721826</v>
      </c>
      <c r="H327" s="4">
        <f>$E327-SUM($G$2:$G327)</f>
        <v>50009757.969180442</v>
      </c>
    </row>
    <row r="328" spans="1:8" x14ac:dyDescent="0.25">
      <c r="A328" s="1">
        <f t="shared" ca="1" si="6"/>
        <v>53968</v>
      </c>
      <c r="B328" s="4">
        <f>$B327*(1+DASH!$C$9)^(1/12)</f>
        <v>47173.687077284245</v>
      </c>
      <c r="C328" s="4">
        <f>($C327-$B327+DASH!$C$16)*(1+DASH!$C$3)^(1/12)</f>
        <v>76038341.024720371</v>
      </c>
      <c r="D328" s="4">
        <f>IFERROR(-PPMT(DASH!$C$6/12,ROW()-2,DASH!$C$7*12,DASH!$C$4-DASH!$C$12),DASH!$C$16)</f>
        <v>74309.426699919408</v>
      </c>
      <c r="E328" s="4">
        <f>$F328*(DASH!$C$12+SUM($D$2:$D328))/DASH!$C$4</f>
        <v>52028919.245936759</v>
      </c>
      <c r="F328" s="4">
        <f>$F327*(1+DASH!$C$8)^(1/12)</f>
        <v>17858072.899126291</v>
      </c>
      <c r="G328" s="4">
        <f>$G327*(1+DASH!$C$11)^(1/12)</f>
        <v>6850.117024518071</v>
      </c>
      <c r="H328" s="4">
        <f>$E328-SUM($G$2:$G328)</f>
        <v>50296379.318059847</v>
      </c>
    </row>
    <row r="329" spans="1:8" x14ac:dyDescent="0.25">
      <c r="A329" s="1">
        <f t="shared" ca="1" si="6"/>
        <v>53999</v>
      </c>
      <c r="B329" s="4">
        <f>$B328*(1+DASH!$C$9)^(1/12)</f>
        <v>47212.819448709088</v>
      </c>
      <c r="C329" s="4">
        <f>($C328-$B328+DASH!$C$16)*(1+DASH!$C$3)^(1/12)</f>
        <v>76672033.557853401</v>
      </c>
      <c r="D329" s="4">
        <f>IFERROR(-PPMT(DASH!$C$6/12,ROW()-2,DASH!$C$7*12,DASH!$C$4-DASH!$C$12),DASH!$C$16)</f>
        <v>74309.426699919408</v>
      </c>
      <c r="E329" s="4">
        <f>$F329*(DASH!$C$12+SUM($D$2:$D329))/DASH!$C$4</f>
        <v>52323523.591284119</v>
      </c>
      <c r="F329" s="4">
        <f>$F328*(1+DASH!$C$8)^(1/12)</f>
        <v>17902115.724509001</v>
      </c>
      <c r="G329" s="4">
        <f>$G328*(1+DASH!$C$11)^(1/12)</f>
        <v>6861.4305497117302</v>
      </c>
      <c r="H329" s="4">
        <f>$E329-SUM($G$2:$G329)</f>
        <v>50584122.232857496</v>
      </c>
    </row>
    <row r="330" spans="1:8" x14ac:dyDescent="0.25">
      <c r="A330" s="1">
        <f t="shared" ca="1" si="6"/>
        <v>54029</v>
      </c>
      <c r="B330" s="4">
        <f>$B329*(1+DASH!$C$9)^(1/12)</f>
        <v>47251.984281927536</v>
      </c>
      <c r="C330" s="4">
        <f>($C329-$B329+DASH!$C$16)*(1+DASH!$C$3)^(1/12)</f>
        <v>77310739.799815923</v>
      </c>
      <c r="D330" s="4">
        <f>IFERROR(-PPMT(DASH!$C$6/12,ROW()-2,DASH!$C$7*12,DASH!$C$4-DASH!$C$12),DASH!$C$16)</f>
        <v>74309.426699919408</v>
      </c>
      <c r="E330" s="4">
        <f>$F330*(DASH!$C$12+SUM($D$2:$D330))/DASH!$C$4</f>
        <v>52619264.619011328</v>
      </c>
      <c r="F330" s="4">
        <f>$F329*(1+DASH!$C$8)^(1/12)</f>
        <v>17946267.171380639</v>
      </c>
      <c r="G330" s="4">
        <f>$G329*(1+DASH!$C$11)^(1/12)</f>
        <v>6872.7627601120585</v>
      </c>
      <c r="H330" s="4">
        <f>$E330-SUM($G$2:$G330)</f>
        <v>50872990.497824594</v>
      </c>
    </row>
    <row r="331" spans="1:8" x14ac:dyDescent="0.25">
      <c r="A331" s="1">
        <f t="shared" ca="1" si="6"/>
        <v>54060</v>
      </c>
      <c r="B331" s="4">
        <f>$B330*(1+DASH!$C$9)^(1/12)</f>
        <v>47291.181603867881</v>
      </c>
      <c r="C331" s="4">
        <f>($C330-$B330+DASH!$C$16)*(1+DASH!$C$3)^(1/12)</f>
        <v>77954499.69790557</v>
      </c>
      <c r="D331" s="4">
        <f>IFERROR(-PPMT(DASH!$C$6/12,ROW()-2,DASH!$C$7*12,DASH!$C$4-DASH!$C$12),DASH!$C$16)</f>
        <v>74309.426699919408</v>
      </c>
      <c r="E331" s="4">
        <f>$F331*(DASH!$C$12+SUM($D$2:$D331))/DASH!$C$4</f>
        <v>52916146.143922187</v>
      </c>
      <c r="F331" s="4">
        <f>$F330*(1+DASH!$C$8)^(1/12)</f>
        <v>17990527.507631101</v>
      </c>
      <c r="G331" s="4">
        <f>$G330*(1+DASH!$C$11)^(1/12)</f>
        <v>6884.1136865791932</v>
      </c>
      <c r="H331" s="4">
        <f>$E331-SUM($G$2:$G331)</f>
        <v>51162987.90904887</v>
      </c>
    </row>
    <row r="332" spans="1:8" x14ac:dyDescent="0.25">
      <c r="A332" s="1">
        <f t="shared" ca="1" si="6"/>
        <v>54091</v>
      </c>
      <c r="B332" s="4">
        <f>$B331*(1+DASH!$C$9)^(1/12)</f>
        <v>47330.411441480755</v>
      </c>
      <c r="C332" s="4">
        <f>($C331-$B331+DASH!$C$16)*(1+DASH!$C$3)^(1/12)</f>
        <v>78603353.517938197</v>
      </c>
      <c r="D332" s="4">
        <f>IFERROR(-PPMT(DASH!$C$6/12,ROW()-2,DASH!$C$7*12,DASH!$C$4-DASH!$C$12),DASH!$C$16)</f>
        <v>74309.426699919408</v>
      </c>
      <c r="E332" s="4">
        <f>$F332*(DASH!$C$12+SUM($D$2:$D332))/DASH!$C$4</f>
        <v>53214171.992723323</v>
      </c>
      <c r="F332" s="4">
        <f>$F331*(1+DASH!$C$8)^(1/12)</f>
        <v>18034897.001810968</v>
      </c>
      <c r="G332" s="4">
        <f>$G331*(1+DASH!$C$11)^(1/12)</f>
        <v>6895.4833600242409</v>
      </c>
      <c r="H332" s="4">
        <f>$E332-SUM($G$2:$G332)</f>
        <v>51454118.274489984</v>
      </c>
    </row>
    <row r="333" spans="1:8" x14ac:dyDescent="0.25">
      <c r="A333" s="1">
        <f t="shared" ca="1" si="6"/>
        <v>54120</v>
      </c>
      <c r="B333" s="4">
        <f>$B332*(1+DASH!$C$9)^(1/12)</f>
        <v>47369.673821739147</v>
      </c>
      <c r="C333" s="4">
        <f>($C332-$B332+DASH!$C$16)*(1+DASH!$C$3)^(1/12)</f>
        <v>79257341.846787751</v>
      </c>
      <c r="D333" s="4">
        <f>IFERROR(-PPMT(DASH!$C$6/12,ROW()-2,DASH!$C$7*12,DASH!$C$4-DASH!$C$12),DASH!$C$16)</f>
        <v>74309.426699919408</v>
      </c>
      <c r="E333" s="4">
        <f>$F333*(DASH!$C$12+SUM($D$2:$D333))/DASH!$C$4</f>
        <v>53513346.004059687</v>
      </c>
      <c r="F333" s="4">
        <f>$F332*(1+DASH!$C$8)^(1/12)</f>
        <v>18079375.923133146</v>
      </c>
      <c r="G333" s="4">
        <f>$G332*(1+DASH!$C$11)^(1/12)</f>
        <v>6906.871811409359</v>
      </c>
      <c r="H333" s="4">
        <f>$E333-SUM($G$2:$G333)</f>
        <v>51746385.414014943</v>
      </c>
    </row>
    <row r="334" spans="1:8" x14ac:dyDescent="0.25">
      <c r="A334" s="1">
        <f t="shared" ca="1" si="6"/>
        <v>54151</v>
      </c>
      <c r="B334" s="4">
        <f>$B333*(1+DASH!$C$9)^(1/12)</f>
        <v>47408.968771638421</v>
      </c>
      <c r="C334" s="4">
        <f>($C333-$B333+DASH!$C$16)*(1+DASH!$C$3)^(1/12)</f>
        <v>79916505.594946429</v>
      </c>
      <c r="D334" s="4">
        <f>IFERROR(-PPMT(DASH!$C$6/12,ROW()-2,DASH!$C$7*12,DASH!$C$4-DASH!$C$12),DASH!$C$16)</f>
        <v>74309.426699919408</v>
      </c>
      <c r="E334" s="4">
        <f>$F334*(DASH!$C$12+SUM($D$2:$D334))/DASH!$C$4</f>
        <v>53813672.028550155</v>
      </c>
      <c r="F334" s="4">
        <f>$F333*(1+DASH!$C$8)^(1/12)</f>
        <v>18123964.541474484</v>
      </c>
      <c r="G334" s="4">
        <f>$G333*(1+DASH!$C$11)^(1/12)</f>
        <v>6918.2790717478429</v>
      </c>
      <c r="H334" s="4">
        <f>$E334-SUM($G$2:$G334)</f>
        <v>52039793.159433663</v>
      </c>
    </row>
    <row r="335" spans="1:8" x14ac:dyDescent="0.25">
      <c r="A335" s="1">
        <f t="shared" ca="1" si="6"/>
        <v>54181</v>
      </c>
      <c r="B335" s="4">
        <f>$B334*(1+DASH!$C$9)^(1/12)</f>
        <v>47448.296318196342</v>
      </c>
      <c r="C335" s="4">
        <f>($C334-$B334+DASH!$C$16)*(1+DASH!$C$3)^(1/12)</f>
        <v>80580885.999105215</v>
      </c>
      <c r="D335" s="4">
        <f>IFERROR(-PPMT(DASH!$C$6/12,ROW()-2,DASH!$C$7*12,DASH!$C$4-DASH!$C$12),DASH!$C$16)</f>
        <v>74309.426699919408</v>
      </c>
      <c r="E335" s="4">
        <f>$F335*(DASH!$C$12+SUM($D$2:$D335))/DASH!$C$4</f>
        <v>54115153.928823255</v>
      </c>
      <c r="F335" s="4">
        <f>$F334*(1+DASH!$C$8)^(1/12)</f>
        <v>18168663.127377428</v>
      </c>
      <c r="G335" s="4">
        <f>$G334*(1+DASH!$C$11)^(1/12)</f>
        <v>6929.705172104208</v>
      </c>
      <c r="H335" s="4">
        <f>$E335-SUM($G$2:$G335)</f>
        <v>52334345.354534656</v>
      </c>
    </row>
    <row r="336" spans="1:8" x14ac:dyDescent="0.25">
      <c r="A336" s="1">
        <f t="shared" ca="1" si="6"/>
        <v>54212</v>
      </c>
      <c r="B336" s="4">
        <f>$B335*(1+DASH!$C$9)^(1/12)</f>
        <v>47487.656488453074</v>
      </c>
      <c r="C336" s="4">
        <f>($C335-$B335+DASH!$C$16)*(1+DASH!$C$3)^(1/12)</f>
        <v>81250524.624755025</v>
      </c>
      <c r="D336" s="4">
        <f>IFERROR(-PPMT(DASH!$C$6/12,ROW()-2,DASH!$C$7*12,DASH!$C$4-DASH!$C$12),DASH!$C$16)</f>
        <v>74309.426699919408</v>
      </c>
      <c r="E336" s="4">
        <f>$F336*(DASH!$C$12+SUM($D$2:$D336))/DASH!$C$4</f>
        <v>54417795.579552971</v>
      </c>
      <c r="F336" s="4">
        <f>$F335*(1+DASH!$C$8)^(1/12)</f>
        <v>18213471.952051647</v>
      </c>
      <c r="G336" s="4">
        <f>$G335*(1+DASH!$C$11)^(1/12)</f>
        <v>6941.1501435942755</v>
      </c>
      <c r="H336" s="4">
        <f>$E336-SUM($G$2:$G336)</f>
        <v>52630045.855120778</v>
      </c>
    </row>
    <row r="337" spans="1:8" x14ac:dyDescent="0.25">
      <c r="A337" s="1">
        <f t="shared" ca="1" si="6"/>
        <v>54242</v>
      </c>
      <c r="B337" s="4">
        <f>$B336*(1+DASH!$C$9)^(1/12)</f>
        <v>47527.049309471222</v>
      </c>
      <c r="C337" s="4">
        <f>($C336-$B336+DASH!$C$16)*(1+DASH!$C$3)^(1/12)</f>
        <v>81925463.368808612</v>
      </c>
      <c r="D337" s="4">
        <f>IFERROR(-PPMT(DASH!$C$6/12,ROW()-2,DASH!$C$7*12,DASH!$C$4-DASH!$C$12),DASH!$C$16)</f>
        <v>74309.426699919408</v>
      </c>
      <c r="E337" s="4">
        <f>$F337*(DASH!$C$12+SUM($D$2:$D337))/DASH!$C$4</f>
        <v>54721600.86749468</v>
      </c>
      <c r="F337" s="4">
        <f>$F336*(1+DASH!$C$8)^(1/12)</f>
        <v>18258391.287375692</v>
      </c>
      <c r="G337" s="4">
        <f>$G336*(1+DASH!$C$11)^(1/12)</f>
        <v>6952.6140173852564</v>
      </c>
      <c r="H337" s="4">
        <f>$E337-SUM($G$2:$G337)</f>
        <v>52926898.529045098</v>
      </c>
    </row>
    <row r="338" spans="1:8" x14ac:dyDescent="0.25">
      <c r="A338" s="1">
        <f t="shared" ca="1" si="6"/>
        <v>54273</v>
      </c>
      <c r="B338" s="4">
        <f>$B337*(1+DASH!$C$9)^(1/12)</f>
        <v>47566.474808335835</v>
      </c>
      <c r="C338" s="4">
        <f>($C337-$B337+DASH!$C$16)*(1+DASH!$C$3)^(1/12)</f>
        <v>82605744.462243274</v>
      </c>
      <c r="D338" s="4">
        <f>IFERROR(-PPMT(DASH!$C$6/12,ROW()-2,DASH!$C$7*12,DASH!$C$4-DASH!$C$12),DASH!$C$16)</f>
        <v>74309.426699919408</v>
      </c>
      <c r="E338" s="4">
        <f>$F338*(DASH!$C$12+SUM($D$2:$D338))/DASH!$C$4</f>
        <v>55026573.691521175</v>
      </c>
      <c r="F338" s="4">
        <f>$F337*(1+DASH!$C$8)^(1/12)</f>
        <v>18303421.405898642</v>
      </c>
      <c r="G338" s="4">
        <f>$G337*(1+DASH!$C$11)^(1/12)</f>
        <v>6964.0968246958382</v>
      </c>
      <c r="H338" s="4">
        <f>$E338-SUM($G$2:$G338)</f>
        <v>53224907.256246902</v>
      </c>
    </row>
    <row r="339" spans="1:8" x14ac:dyDescent="0.25">
      <c r="A339" s="1">
        <f t="shared" ca="1" si="6"/>
        <v>54304</v>
      </c>
      <c r="B339" s="4">
        <f>$B338*(1+DASH!$C$9)^(1/12)</f>
        <v>47605.933012154434</v>
      </c>
      <c r="C339" s="4">
        <f>($C338-$B338+DASH!$C$16)*(1+DASH!$C$3)^(1/12)</f>
        <v>83291410.47276479</v>
      </c>
      <c r="D339" s="4">
        <f>IFERROR(-PPMT(DASH!$C$6/12,ROW()-2,DASH!$C$7*12,DASH!$C$4-DASH!$C$12),DASH!$C$16)</f>
        <v>74309.426699919408</v>
      </c>
      <c r="E339" s="4">
        <f>$F339*(DASH!$C$12+SUM($D$2:$D339))/DASH!$C$4</f>
        <v>55332717.962658748</v>
      </c>
      <c r="F339" s="4">
        <f>$F338*(1+DASH!$C$8)^(1/12)</f>
        <v>18348562.580841746</v>
      </c>
      <c r="G339" s="4">
        <f>$G338*(1+DASH!$C$11)^(1/12)</f>
        <v>6975.5985967962679</v>
      </c>
      <c r="H339" s="4">
        <f>$E339-SUM($G$2:$G339)</f>
        <v>53524075.928787678</v>
      </c>
    </row>
    <row r="340" spans="1:8" x14ac:dyDescent="0.25">
      <c r="A340" s="1">
        <f t="shared" ca="1" si="6"/>
        <v>54334</v>
      </c>
      <c r="B340" s="4">
        <f>$B339*(1+DASH!$C$9)^(1/12)</f>
        <v>47645.423948057025</v>
      </c>
      <c r="C340" s="4">
        <f>($C339-$B339+DASH!$C$16)*(1+DASH!$C$3)^(1/12)</f>
        <v>83982504.30749245</v>
      </c>
      <c r="D340" s="4">
        <f>IFERROR(-PPMT(DASH!$C$6/12,ROW()-2,DASH!$C$7*12,DASH!$C$4-DASH!$C$12),DASH!$C$16)</f>
        <v>74309.426699919408</v>
      </c>
      <c r="E340" s="4">
        <f>$F340*(DASH!$C$12+SUM($D$2:$D340))/DASH!$C$4</f>
        <v>55640037.60412351</v>
      </c>
      <c r="F340" s="4">
        <f>$F339*(1+DASH!$C$8)^(1/12)</f>
        <v>18393815.086100098</v>
      </c>
      <c r="G340" s="4">
        <f>$G339*(1+DASH!$C$11)^(1/12)</f>
        <v>6987.1193650084379</v>
      </c>
      <c r="H340" s="4">
        <f>$E340-SUM($G$2:$G340)</f>
        <v>53824408.450887434</v>
      </c>
    </row>
    <row r="341" spans="1:8" x14ac:dyDescent="0.25">
      <c r="A341" s="1">
        <f t="shared" ca="1" si="6"/>
        <v>54365</v>
      </c>
      <c r="B341" s="4">
        <f>$B340*(1+DASH!$C$9)^(1/12)</f>
        <v>47684.947643196123</v>
      </c>
      <c r="C341" s="4">
        <f>($C340-$B340+DASH!$C$16)*(1+DASH!$C$3)^(1/12)</f>
        <v>84679069.215665609</v>
      </c>
      <c r="D341" s="4">
        <f>IFERROR(-PPMT(DASH!$C$6/12,ROW()-2,DASH!$C$7*12,DASH!$C$4-DASH!$C$12),DASH!$C$16)</f>
        <v>74309.426699919408</v>
      </c>
      <c r="E341" s="4">
        <f>$F341*(DASH!$C$12+SUM($D$2:$D341))/DASH!$C$4</f>
        <v>55948536.551357642</v>
      </c>
      <c r="F341" s="4">
        <f>$F340*(1+DASH!$C$8)^(1/12)</f>
        <v>18439179.196244288</v>
      </c>
      <c r="G341" s="4">
        <f>$G340*(1+DASH!$C$11)^(1/12)</f>
        <v>6998.6591607059709</v>
      </c>
      <c r="H341" s="4">
        <f>$E341-SUM($G$2:$G341)</f>
        <v>54125908.738960855</v>
      </c>
    </row>
    <row r="342" spans="1:8" x14ac:dyDescent="0.25">
      <c r="A342" s="1">
        <f t="shared" ca="1" si="6"/>
        <v>54395</v>
      </c>
      <c r="B342" s="4">
        <f>$B341*(1+DASH!$C$9)^(1/12)</f>
        <v>47724.504124746752</v>
      </c>
      <c r="C342" s="4">
        <f>($C341-$B341+DASH!$C$16)*(1+DASH!$C$3)^(1/12)</f>
        <v>85381148.791371763</v>
      </c>
      <c r="D342" s="4">
        <f>IFERROR(-PPMT(DASH!$C$6/12,ROW()-2,DASH!$C$7*12,DASH!$C$4-DASH!$C$12),DASH!$C$16)</f>
        <v>74309.426699919408</v>
      </c>
      <c r="E342" s="4">
        <f>$F342*(DASH!$C$12+SUM($D$2:$D342))/DASH!$C$4</f>
        <v>56258218.752065897</v>
      </c>
      <c r="F342" s="4">
        <f>$F341*(1+DASH!$C$8)^(1/12)</f>
        <v>18484655.186522078</v>
      </c>
      <c r="G342" s="4">
        <f>$G341*(1+DASH!$C$11)^(1/12)</f>
        <v>7010.2180153143054</v>
      </c>
      <c r="H342" s="4">
        <f>$E342-SUM($G$2:$G342)</f>
        <v>54428580.721653797</v>
      </c>
    </row>
    <row r="343" spans="1:8" x14ac:dyDescent="0.25">
      <c r="A343" s="1">
        <f t="shared" ca="1" si="6"/>
        <v>54426</v>
      </c>
      <c r="B343" s="4">
        <f>$B342*(1+DASH!$C$9)^(1/12)</f>
        <v>47764.093419906501</v>
      </c>
      <c r="C343" s="4">
        <f>($C342-$B342+DASH!$C$16)*(1+DASH!$C$3)^(1/12)</f>
        <v>86088786.976296365</v>
      </c>
      <c r="D343" s="4">
        <f>IFERROR(-PPMT(DASH!$C$6/12,ROW()-2,DASH!$C$7*12,DASH!$C$4-DASH!$C$12),DASH!$C$16)</f>
        <v>74309.426699919408</v>
      </c>
      <c r="E343" s="4">
        <f>$F343*(DASH!$C$12+SUM($D$2:$D343))/DASH!$C$4</f>
        <v>56569088.166252114</v>
      </c>
      <c r="F343" s="4">
        <f>$F342*(1+DASH!$C$8)^(1/12)</f>
        <v>18530243.332860053</v>
      </c>
      <c r="G343" s="4">
        <f>$G342*(1+DASH!$C$11)^(1/12)</f>
        <v>7021.7959603107829</v>
      </c>
      <c r="H343" s="4">
        <f>$E343-SUM($G$2:$G343)</f>
        <v>54732428.339879707</v>
      </c>
    </row>
    <row r="344" spans="1:8" x14ac:dyDescent="0.25">
      <c r="A344" s="1">
        <f t="shared" ca="1" si="6"/>
        <v>54457</v>
      </c>
      <c r="B344" s="4">
        <f>$B343*(1+DASH!$C$9)^(1/12)</f>
        <v>47803.715555895506</v>
      </c>
      <c r="C344" s="4">
        <f>($C343-$B343+DASH!$C$16)*(1+DASH!$C$3)^(1/12)</f>
        <v>86802028.06249465</v>
      </c>
      <c r="D344" s="4">
        <f>IFERROR(-PPMT(DASH!$C$6/12,ROW()-2,DASH!$C$7*12,DASH!$C$4-DASH!$C$12),DASH!$C$16)</f>
        <v>74309.426699919408</v>
      </c>
      <c r="E344" s="4">
        <f>$F344*(DASH!$C$12+SUM($D$2:$D344))/DASH!$C$4</f>
        <v>56881148.766255893</v>
      </c>
      <c r="F344" s="4">
        <f>$F343*(1+DASH!$C$8)^(1/12)</f>
        <v>18575943.911865316</v>
      </c>
      <c r="G344" s="4">
        <f>$G343*(1+DASH!$C$11)^(1/12)</f>
        <v>7033.3930272247308</v>
      </c>
      <c r="H344" s="4">
        <f>$E344-SUM($G$2:$G344)</f>
        <v>55037455.546856254</v>
      </c>
    </row>
    <row r="345" spans="1:8" x14ac:dyDescent="0.25">
      <c r="A345" s="1">
        <f t="shared" ca="1" si="6"/>
        <v>54485</v>
      </c>
      <c r="B345" s="4">
        <f>$B344*(1+DASH!$C$9)^(1/12)</f>
        <v>47843.370559956486</v>
      </c>
      <c r="C345" s="4">
        <f>($C344-$B344+DASH!$C$16)*(1+DASH!$C$3)^(1/12)</f>
        <v>87520916.695185483</v>
      </c>
      <c r="D345" s="4">
        <f>IFERROR(-PPMT(DASH!$C$6/12,ROW()-2,DASH!$C$7*12,DASH!$C$4-DASH!$C$12),DASH!$C$16)</f>
        <v>74309.426699919408</v>
      </c>
      <c r="E345" s="4">
        <f>$F345*(DASH!$C$12+SUM($D$2:$D345))/DASH!$C$4</f>
        <v>57194404.536789335</v>
      </c>
      <c r="F345" s="4">
        <f>$F344*(1+DASH!$C$8)^(1/12)</f>
        <v>18621757.200827159</v>
      </c>
      <c r="G345" s="4">
        <f>$G344*(1+DASH!$C$11)^(1/12)</f>
        <v>7045.0092476375512</v>
      </c>
      <c r="H345" s="4">
        <f>$E345-SUM($G$2:$G345)</f>
        <v>55343666.308142066</v>
      </c>
    </row>
    <row r="346" spans="1:8" x14ac:dyDescent="0.25">
      <c r="A346" s="1">
        <f t="shared" ca="1" si="6"/>
        <v>54516</v>
      </c>
      <c r="B346" s="4">
        <f>$B345*(1+DASH!$C$9)^(1/12)</f>
        <v>47883.058459354754</v>
      </c>
      <c r="C346" s="4">
        <f>($C345-$B345+DASH!$C$16)*(1+DASH!$C$3)^(1/12)</f>
        <v>88245497.875567496</v>
      </c>
      <c r="D346" s="4">
        <f>IFERROR(-PPMT(DASH!$C$6/12,ROW()-2,DASH!$C$7*12,DASH!$C$4-DASH!$C$12),DASH!$C$16)</f>
        <v>74309.426699919408</v>
      </c>
      <c r="E346" s="4">
        <f>$F346*(DASH!$C$12+SUM($D$2:$D346))/DASH!$C$4</f>
        <v>57508859.474973924</v>
      </c>
      <c r="F346" s="4">
        <f>$F345*(1+DASH!$C$8)^(1/12)</f>
        <v>18667683.477718737</v>
      </c>
      <c r="G346" s="4">
        <f>$G345*(1+DASH!$C$11)^(1/12)</f>
        <v>7056.6446531828042</v>
      </c>
      <c r="H346" s="4">
        <f>$E346-SUM($G$2:$G346)</f>
        <v>55651064.601673469</v>
      </c>
    </row>
    <row r="347" spans="1:8" x14ac:dyDescent="0.25">
      <c r="A347" s="1">
        <f t="shared" ca="1" si="6"/>
        <v>54546</v>
      </c>
      <c r="B347" s="4">
        <f>$B346*(1+DASH!$C$9)^(1/12)</f>
        <v>47922.779281378251</v>
      </c>
      <c r="C347" s="4">
        <f>($C346-$B346+DASH!$C$16)*(1+DASH!$C$3)^(1/12)</f>
        <v>88975816.963657737</v>
      </c>
      <c r="D347" s="4">
        <f>IFERROR(-PPMT(DASH!$C$6/12,ROW()-2,DASH!$C$7*12,DASH!$C$4-DASH!$C$12),DASH!$C$16)</f>
        <v>74309.426699919408</v>
      </c>
      <c r="E347" s="4">
        <f>$F347*(DASH!$C$12+SUM($D$2:$D347))/DASH!$C$4</f>
        <v>57824517.59037751</v>
      </c>
      <c r="F347" s="4">
        <f>$F346*(1+DASH!$C$8)^(1/12)</f>
        <v>18713723.021198768</v>
      </c>
      <c r="G347" s="4">
        <f>$G346*(1+DASH!$C$11)^(1/12)</f>
        <v>7068.2992755462965</v>
      </c>
      <c r="H347" s="4">
        <f>$E347-SUM($G$2:$G347)</f>
        <v>55959654.417801507</v>
      </c>
    </row>
    <row r="348" spans="1:8" x14ac:dyDescent="0.25">
      <c r="A348" s="1">
        <f t="shared" ca="1" si="6"/>
        <v>54577</v>
      </c>
      <c r="B348" s="4">
        <f>$B347*(1+DASH!$C$9)^(1/12)</f>
        <v>47962.533053337553</v>
      </c>
      <c r="C348" s="4">
        <f>($C347-$B347+DASH!$C$16)*(1+DASH!$C$3)^(1/12)</f>
        <v>89711919.681152895</v>
      </c>
      <c r="D348" s="4">
        <f>IFERROR(-PPMT(DASH!$C$6/12,ROW()-2,DASH!$C$7*12,DASH!$C$4-DASH!$C$12),DASH!$C$16)</f>
        <v>74309.426699919408</v>
      </c>
      <c r="E348" s="4">
        <f>$F348*(DASH!$C$12+SUM($D$2:$D348))/DASH!$C$4</f>
        <v>58141382.905051343</v>
      </c>
      <c r="F348" s="4">
        <f>$F347*(1+DASH!$C$8)^(1/12)</f>
        <v>18759876.110613216</v>
      </c>
      <c r="G348" s="4">
        <f>$G347*(1+DASH!$C$11)^(1/12)</f>
        <v>7079.9731464661654</v>
      </c>
      <c r="H348" s="4">
        <f>$E348-SUM($G$2:$G348)</f>
        <v>56269439.759328872</v>
      </c>
    </row>
    <row r="349" spans="1:8" x14ac:dyDescent="0.25">
      <c r="A349" s="1">
        <f t="shared" ca="1" si="6"/>
        <v>54607</v>
      </c>
      <c r="B349" s="4">
        <f>$B348*(1+DASH!$C$9)^(1/12)</f>
        <v>48002.319802565886</v>
      </c>
      <c r="C349" s="4">
        <f>($C348-$B348+DASH!$C$16)*(1+DASH!$C$3)^(1/12)</f>
        <v>90453852.114313334</v>
      </c>
      <c r="D349" s="4">
        <f>IFERROR(-PPMT(DASH!$C$6/12,ROW()-2,DASH!$C$7*12,DASH!$C$4-DASH!$C$12),DASH!$C$16)</f>
        <v>74309.426699919408</v>
      </c>
      <c r="E349" s="4">
        <f>$F349*(DASH!$C$12+SUM($D$2:$D349))/DASH!$C$4</f>
        <v>58459459.453567319</v>
      </c>
      <c r="F349" s="4">
        <f>$F348*(1+DASH!$C$8)^(1/12)</f>
        <v>18806143.025996983</v>
      </c>
      <c r="G349" s="4">
        <f>$G348*(1+DASH!$C$11)^(1/12)</f>
        <v>7091.6662977329661</v>
      </c>
      <c r="H349" s="4">
        <f>$E349-SUM($G$2:$G349)</f>
        <v>56580424.641547121</v>
      </c>
    </row>
    <row r="350" spans="1:8" x14ac:dyDescent="0.25">
      <c r="A350" s="1">
        <f t="shared" ca="1" si="6"/>
        <v>54638</v>
      </c>
      <c r="B350" s="4">
        <f>$B349*(1+DASH!$C$9)^(1/12)</f>
        <v>48042.139556419148</v>
      </c>
      <c r="C350" s="4">
        <f>($C349-$B349+DASH!$C$16)*(1+DASH!$C$3)^(1/12)</f>
        <v>91201660.716870189</v>
      </c>
      <c r="D350" s="4">
        <f>IFERROR(-PPMT(DASH!$C$6/12,ROW()-2,DASH!$C$7*12,DASH!$C$4-DASH!$C$12),DASH!$C$16)</f>
        <v>74309.426699919408</v>
      </c>
      <c r="E350" s="4">
        <f>$F350*(DASH!$C$12+SUM($D$2:$D350))/DASH!$C$4</f>
        <v>58778751.283055231</v>
      </c>
      <c r="F350" s="4">
        <f>$F349*(1+DASH!$C$8)^(1/12)</f>
        <v>18852524.04807562</v>
      </c>
      <c r="G350" s="4">
        <f>$G349*(1+DASH!$C$11)^(1/12)</f>
        <v>7103.3787611897596</v>
      </c>
      <c r="H350" s="4">
        <f>$E350-SUM($G$2:$G350)</f>
        <v>56892613.092273839</v>
      </c>
    </row>
    <row r="351" spans="1:8" x14ac:dyDescent="0.25">
      <c r="A351" s="1">
        <f t="shared" ca="1" si="6"/>
        <v>54669</v>
      </c>
      <c r="B351" s="4">
        <f>$B350*(1+DASH!$C$9)^(1/12)</f>
        <v>48081.992342275938</v>
      </c>
      <c r="C351" s="4">
        <f>($C350-$B350+DASH!$C$16)*(1+DASH!$C$3)^(1/12)</f>
        <v>91955392.312955618</v>
      </c>
      <c r="D351" s="4">
        <f>IFERROR(-PPMT(DASH!$C$6/12,ROW()-2,DASH!$C$7*12,DASH!$C$4-DASH!$C$12),DASH!$C$16)</f>
        <v>74309.426699919408</v>
      </c>
      <c r="E351" s="4">
        <f>$F351*(DASH!$C$12+SUM($D$2:$D351))/DASH!$C$4</f>
        <v>59099262.453240193</v>
      </c>
      <c r="F351" s="4">
        <f>$F350*(1+DASH!$C$8)^(1/12)</f>
        <v>18899019.458267018</v>
      </c>
      <c r="G351" s="4">
        <f>$G350*(1+DASH!$C$11)^(1/12)</f>
        <v>7115.1105687321979</v>
      </c>
      <c r="H351" s="4">
        <f>$E351-SUM($G$2:$G351)</f>
        <v>57206009.151890069</v>
      </c>
    </row>
    <row r="352" spans="1:8" x14ac:dyDescent="0.25">
      <c r="A352" s="1">
        <f t="shared" ca="1" si="6"/>
        <v>54699</v>
      </c>
      <c r="B352" s="4">
        <f>$B351*(1+DASH!$C$9)^(1/12)</f>
        <v>48121.878187537557</v>
      </c>
      <c r="C352" s="4">
        <f>($C351-$B351+DASH!$C$16)*(1+DASH!$C$3)^(1/12)</f>
        <v>92715094.100056365</v>
      </c>
      <c r="D352" s="4">
        <f>IFERROR(-PPMT(DASH!$C$6/12,ROW()-2,DASH!$C$7*12,DASH!$C$4-DASH!$C$12),DASH!$C$16)</f>
        <v>74309.426699919408</v>
      </c>
      <c r="E352" s="4">
        <f>$F352*(DASH!$C$12+SUM($D$2:$D352))/DASH!$C$4</f>
        <v>59420997.036480121</v>
      </c>
      <c r="F352" s="4">
        <f>$F351*(1+DASH!$C$8)^(1/12)</f>
        <v>18945629.53868312</v>
      </c>
      <c r="G352" s="4">
        <f>$G351*(1+DASH!$C$11)^(1/12)</f>
        <v>7126.8617523086114</v>
      </c>
      <c r="H352" s="4">
        <f>$E352-SUM($G$2:$G352)</f>
        <v>57520616.873377688</v>
      </c>
    </row>
    <row r="353" spans="1:8" x14ac:dyDescent="0.25">
      <c r="A353" s="1">
        <f t="shared" ca="1" si="6"/>
        <v>54730</v>
      </c>
      <c r="B353" s="4">
        <f>$B352*(1+DASH!$C$9)^(1/12)</f>
        <v>48161.797119628041</v>
      </c>
      <c r="C353" s="4">
        <f>($C352-$B352+DASH!$C$16)*(1+DASH!$C$3)^(1/12)</f>
        <v>93480813.65199095</v>
      </c>
      <c r="D353" s="4">
        <f>IFERROR(-PPMT(DASH!$C$6/12,ROW()-2,DASH!$C$7*12,DASH!$C$4-DASH!$C$12),DASH!$C$16)</f>
        <v>74309.426699919408</v>
      </c>
      <c r="E353" s="4">
        <f>$F353*(DASH!$C$12+SUM($D$2:$D353))/DASH!$C$4</f>
        <v>59743959.117803432</v>
      </c>
      <c r="F353" s="4">
        <f>$F352*(1+DASH!$C$8)^(1/12)</f>
        <v>18992354.572131637</v>
      </c>
      <c r="G353" s="4">
        <f>$G352*(1+DASH!$C$11)^(1/12)</f>
        <v>7138.6323439200951</v>
      </c>
      <c r="H353" s="4">
        <f>$E353-SUM($G$2:$G353)</f>
        <v>57836440.322357081</v>
      </c>
    </row>
    <row r="354" spans="1:8" x14ac:dyDescent="0.25">
      <c r="A354" s="1">
        <f t="shared" ca="1" si="6"/>
        <v>54760</v>
      </c>
      <c r="B354" s="4">
        <f>$B353*(1+DASH!$C$9)^(1/12)</f>
        <v>48201.749165994181</v>
      </c>
      <c r="C354" s="4">
        <f>($C353-$B353+DASH!$C$16)*(1+DASH!$C$3)^(1/12)</f>
        <v>94252598.921910554</v>
      </c>
      <c r="D354" s="4">
        <f>IFERROR(-PPMT(DASH!$C$6/12,ROW()-2,DASH!$C$7*12,DASH!$C$4-DASH!$C$12),DASH!$C$16)</f>
        <v>74309.426699919408</v>
      </c>
      <c r="E354" s="4">
        <f>$F354*(DASH!$C$12+SUM($D$2:$D354))/DASH!$C$4</f>
        <v>60068152.794946641</v>
      </c>
      <c r="F354" s="4">
        <f>$F353*(1+DASH!$C$8)^(1/12)</f>
        <v>19039194.84211776</v>
      </c>
      <c r="G354" s="4">
        <f>$G353*(1+DASH!$C$11)^(1/12)</f>
        <v>7150.4223756205965</v>
      </c>
      <c r="H354" s="4">
        <f>$E354-SUM($G$2:$G354)</f>
        <v>58153483.57712467</v>
      </c>
    </row>
    <row r="355" spans="1:8" x14ac:dyDescent="0.25">
      <c r="A355" s="1">
        <f t="shared" ca="1" si="6"/>
        <v>54791</v>
      </c>
      <c r="B355" s="4">
        <f>$B354*(1+DASH!$C$9)^(1/12)</f>
        <v>48241.734354105523</v>
      </c>
      <c r="C355" s="4">
        <f>($C354-$B354+DASH!$C$16)*(1+DASH!$C$3)^(1/12)</f>
        <v>95030498.245323867</v>
      </c>
      <c r="D355" s="4">
        <f>IFERROR(-PPMT(DASH!$C$6/12,ROW()-2,DASH!$C$7*12,DASH!$C$4-DASH!$C$12),DASH!$C$16)</f>
        <v>74309.426699919408</v>
      </c>
      <c r="E355" s="4">
        <f>$F355*(DASH!$C$12+SUM($D$2:$D355))/DASH!$C$4</f>
        <v>60393582.178392313</v>
      </c>
      <c r="F355" s="4">
        <f>$F354*(1+DASH!$C$8)^(1/12)</f>
        <v>19086150.632845875</v>
      </c>
      <c r="G355" s="4">
        <f>$G354*(1+DASH!$C$11)^(1/12)</f>
        <v>7162.2318795170031</v>
      </c>
      <c r="H355" s="4">
        <f>$E355-SUM($G$2:$G355)</f>
        <v>58471750.728690825</v>
      </c>
    </row>
    <row r="356" spans="1:8" x14ac:dyDescent="0.25">
      <c r="A356" s="1">
        <f t="shared" ca="1" si="6"/>
        <v>54822</v>
      </c>
      <c r="B356" s="4">
        <f>$B355*(1+DASH!$C$9)^(1/12)</f>
        <v>48281.752711454414</v>
      </c>
      <c r="C356" s="4">
        <f>($C355-$B355+DASH!$C$16)*(1+DASH!$C$3)^(1/12)</f>
        <v>95814560.343146011</v>
      </c>
      <c r="D356" s="4">
        <f>IFERROR(-PPMT(DASH!$C$6/12,ROW()-2,DASH!$C$7*12,DASH!$C$4-DASH!$C$12),DASH!$C$16)</f>
        <v>74309.426699919408</v>
      </c>
      <c r="E356" s="4">
        <f>$F356*(DASH!$C$12+SUM($D$2:$D356))/DASH!$C$4</f>
        <v>60720251.391406976</v>
      </c>
      <c r="F356" s="4">
        <f>$F355*(1+DASH!$C$8)^(1/12)</f>
        <v>19133222.229221299</v>
      </c>
      <c r="G356" s="4">
        <f>$G355*(1+DASH!$C$11)^(1/12)</f>
        <v>7174.0608877692302</v>
      </c>
      <c r="H356" s="4">
        <f>$E356-SUM($G$2:$G356)</f>
        <v>58791245.880817719</v>
      </c>
    </row>
    <row r="357" spans="1:8" x14ac:dyDescent="0.25">
      <c r="A357" s="1">
        <f t="shared" ca="1" si="6"/>
        <v>54850</v>
      </c>
      <c r="B357" s="4">
        <f>$B356*(1+DASH!$C$9)^(1/12)</f>
        <v>48321.804265555998</v>
      </c>
      <c r="C357" s="4">
        <f>($C356-$B356+DASH!$C$16)*(1+DASH!$C$3)^(1/12)</f>
        <v>96604834.324771821</v>
      </c>
      <c r="D357" s="4">
        <f>IFERROR(-PPMT(DASH!$C$6/12,ROW()-2,DASH!$C$7*12,DASH!$C$4-DASH!$C$12),DASH!$C$16)</f>
        <v>74309.426699919408</v>
      </c>
      <c r="E357" s="4">
        <f>$F357*(DASH!$C$12+SUM($D$2:$D357))/DASH!$C$4</f>
        <v>61048164.570079118</v>
      </c>
      <c r="F357" s="4">
        <f>$F356*(1+DASH!$C$8)^(1/12)</f>
        <v>19180409.916851997</v>
      </c>
      <c r="G357" s="4">
        <f>$G356*(1+DASH!$C$11)^(1/12)</f>
        <v>7185.909432590307</v>
      </c>
      <c r="H357" s="4">
        <f>$E357-SUM($G$2:$G357)</f>
        <v>59111973.150057271</v>
      </c>
    </row>
    <row r="358" spans="1:8" x14ac:dyDescent="0.25">
      <c r="A358" s="1">
        <f t="shared" ca="1" si="6"/>
        <v>54881</v>
      </c>
      <c r="B358" s="4">
        <f>$B357*(1+DASH!$C$9)^(1/12)</f>
        <v>48361.889043948249</v>
      </c>
      <c r="C358" s="4">
        <f>($C357-$B357+DASH!$C$16)*(1+DASH!$C$3)^(1/12)</f>
        <v>97401369.691173598</v>
      </c>
      <c r="D358" s="4">
        <f>IFERROR(-PPMT(DASH!$C$6/12,ROW()-2,DASH!$C$7*12,DASH!$C$4-DASH!$C$12),DASH!$C$16)</f>
        <v>74309.426699919408</v>
      </c>
      <c r="E358" s="4">
        <f>$F358*(DASH!$C$12+SUM($D$2:$D358))/DASH!$C$4</f>
        <v>61377325.863357447</v>
      </c>
      <c r="F358" s="4">
        <f>$F357*(1+DASH!$C$8)^(1/12)</f>
        <v>19227713.982050322</v>
      </c>
      <c r="G358" s="4">
        <f>$G357*(1+DASH!$C$11)^(1/12)</f>
        <v>7197.7775462464651</v>
      </c>
      <c r="H358" s="4">
        <f>$E358-SUM($G$2:$G358)</f>
        <v>59433936.665789351</v>
      </c>
    </row>
    <row r="359" spans="1:8" x14ac:dyDescent="0.25">
      <c r="A359" s="1">
        <f t="shared" ca="1" si="6"/>
        <v>54911</v>
      </c>
      <c r="B359" s="4">
        <f>$B358*(1+DASH!$C$9)^(1/12)</f>
        <v>48402.007074191984</v>
      </c>
      <c r="C359" s="4">
        <f>($C358-$B358+DASH!$C$16)*(1+DASH!$C$3)^(1/12)</f>
        <v>98204216.338023618</v>
      </c>
      <c r="D359" s="4">
        <f>IFERROR(-PPMT(DASH!$C$6/12,ROW()-2,DASH!$C$7*12,DASH!$C$4-DASH!$C$12),DASH!$C$16)</f>
        <v>74309.426699919408</v>
      </c>
      <c r="E359" s="4">
        <f>$F359*(DASH!$C$12+SUM($D$2:$D359))/DASH!$C$4</f>
        <v>61707739.433089092</v>
      </c>
      <c r="F359" s="4">
        <f>$F358*(1+DASH!$C$8)^(1/12)</f>
        <v>19275134.711834755</v>
      </c>
      <c r="G359" s="4">
        <f>$G358*(1+DASH!$C$11)^(1/12)</f>
        <v>7209.6652610572273</v>
      </c>
      <c r="H359" s="4">
        <f>$E359-SUM($G$2:$G359)</f>
        <v>59757140.570259936</v>
      </c>
    </row>
    <row r="360" spans="1:8" x14ac:dyDescent="0.25">
      <c r="A360" s="1">
        <f t="shared" ca="1" si="6"/>
        <v>54942</v>
      </c>
      <c r="B360" s="4">
        <f>$B359*(1+DASH!$C$9)^(1/12)</f>
        <v>48442.158383870876</v>
      </c>
      <c r="C360" s="4">
        <f>($C359-$B359+DASH!$C$16)*(1+DASH!$C$3)^(1/12)</f>
        <v>99013424.558841437</v>
      </c>
      <c r="D360" s="4">
        <f>IFERROR(-PPMT(DASH!$C$6/12,ROW()-2,DASH!$C$7*12,DASH!$C$4-DASH!$C$12),DASH!$C$16)</f>
        <v>74309.426699919408</v>
      </c>
      <c r="E360" s="4">
        <f>$F360*(DASH!$C$12+SUM($D$2:$D360))/DASH!$C$4</f>
        <v>62039409.454058036</v>
      </c>
      <c r="F360" s="4">
        <f>$F359*(1+DASH!$C$8)^(1/12)</f>
        <v>19322672.393931635</v>
      </c>
      <c r="G360" s="4">
        <f>$G359*(1+DASH!$C$11)^(1/12)</f>
        <v>7221.5726093954936</v>
      </c>
      <c r="H360" s="4">
        <f>$E360-SUM($G$2:$G360)</f>
        <v>60081589.018619485</v>
      </c>
    </row>
    <row r="361" spans="1:8" x14ac:dyDescent="0.25">
      <c r="A361" s="1">
        <f t="shared" ca="1" si="6"/>
        <v>54972</v>
      </c>
      <c r="B361" s="4">
        <f>$B360*(1+DASH!$C$9)^(1/12)</f>
        <v>48482.343000591492</v>
      </c>
      <c r="C361" s="4">
        <f>($C360-$B360+DASH!$C$16)*(1+DASH!$C$3)^(1/12)</f>
        <v>99829045.048166424</v>
      </c>
      <c r="D361" s="4">
        <f>IFERROR(-PPMT(DASH!$C$6/12,ROW()-2,DASH!$C$7*12,DASH!$C$4-DASH!$C$12),DASH!$C$16)</f>
        <v>74309.426699919408</v>
      </c>
      <c r="E361" s="4">
        <f>$F361*(DASH!$C$12+SUM($D$2:$D361))/DASH!$C$4</f>
        <v>62372340.114023589</v>
      </c>
      <c r="F361" s="4">
        <f>$F360*(1+DASH!$C$8)^(1/12)</f>
        <v>19370327.316776916</v>
      </c>
      <c r="G361" s="4">
        <f>$G360*(1+DASH!$C$11)^(1/12)</f>
        <v>7233.4996236876304</v>
      </c>
      <c r="H361" s="4">
        <f>$E361-SUM($G$2:$G361)</f>
        <v>60407286.178961352</v>
      </c>
    </row>
    <row r="362" spans="1:8" x14ac:dyDescent="0.25">
      <c r="A362" s="1">
        <f t="shared" ca="1" si="6"/>
        <v>55003</v>
      </c>
      <c r="B362" s="4">
        <f>$B361*(1+DASH!$C$9)^(1/12)</f>
        <v>48522.560951983287</v>
      </c>
      <c r="C362" s="4">
        <f>($C361-$B361+DASH!$C$16)*(1+DASH!$C$3)^(1/12)</f>
        <v>100651128.90475549</v>
      </c>
      <c r="D362" s="4">
        <f>IFERROR(-PPMT(DASH!$C$6/12,ROW()-2,DASH!$C$7*12,DASH!$C$4-DASH!$C$12),DASH!$C$16)</f>
        <v>74309.426699919408</v>
      </c>
      <c r="E362" s="4">
        <f>$F362*(DASH!$C$12+SUM($D$2:$D362))/DASH!$C$4</f>
        <v>62706535.613758989</v>
      </c>
      <c r="F362" s="4">
        <f>$F361*(1+DASH!$C$8)^(1/12)</f>
        <v>19418099.769517913</v>
      </c>
      <c r="G362" s="4">
        <f>$G361*(1+DASH!$C$11)^(1/12)</f>
        <v>7245.4463364135599</v>
      </c>
      <c r="H362" s="4">
        <f>$E362-SUM($G$2:$G362)</f>
        <v>60734236.232360341</v>
      </c>
    </row>
    <row r="363" spans="1:8" x14ac:dyDescent="0.25">
      <c r="A363" s="1"/>
    </row>
    <row r="364" spans="1:8" x14ac:dyDescent="0.25">
      <c r="A364" s="1"/>
    </row>
    <row r="365" spans="1:8" x14ac:dyDescent="0.25">
      <c r="A365" s="1"/>
    </row>
    <row r="366" spans="1:8" x14ac:dyDescent="0.25">
      <c r="A366" s="1"/>
    </row>
    <row r="367" spans="1:8" x14ac:dyDescent="0.25">
      <c r="A367" s="1"/>
    </row>
    <row r="368" spans="1:8" x14ac:dyDescent="0.25">
      <c r="A36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DASH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2015-08-03T22:26:49Z</dcterms:created>
  <dcterms:modified xsi:type="dcterms:W3CDTF">2020-08-02T22:23:32Z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2994ded5-3bbd-4cc6-baae-9da407fa7826</vt:lpwstr>
  </property>
</Properties>
</file>