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Default Extension="rels" ContentType="application/vnd.openxmlformats-package.relationship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0" yWindow="-60" windowWidth="21040" windowHeight="14900" tabRatio="500"/>
  </bookViews>
  <sheets>
    <sheet name="Data" sheetId="1" r:id="rId1"/>
    <sheet name="Graphs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13" i="1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2"/>
  <c r="A13"/>
  <c r="B13"/>
  <c r="D13"/>
  <c r="F13"/>
  <c r="G13"/>
  <c r="H13"/>
  <c r="A14"/>
  <c r="B14"/>
  <c r="D14"/>
  <c r="F14"/>
  <c r="G14"/>
  <c r="H14"/>
  <c r="A15"/>
  <c r="B15"/>
  <c r="D15"/>
  <c r="F15"/>
  <c r="G15"/>
  <c r="H15"/>
  <c r="A16"/>
  <c r="B16"/>
  <c r="D16"/>
  <c r="F16"/>
  <c r="G16"/>
  <c r="H16"/>
  <c r="A17"/>
  <c r="B17"/>
  <c r="D17"/>
  <c r="F17"/>
  <c r="G17"/>
  <c r="H17"/>
  <c r="A18"/>
  <c r="B18"/>
  <c r="D18"/>
  <c r="F18"/>
  <c r="G18"/>
  <c r="H18"/>
  <c r="A19"/>
  <c r="B19"/>
  <c r="D19"/>
  <c r="F19"/>
  <c r="G19"/>
  <c r="H19"/>
  <c r="A20"/>
  <c r="B20"/>
  <c r="D20"/>
  <c r="F20"/>
  <c r="G20"/>
  <c r="H20"/>
  <c r="A21"/>
  <c r="B21"/>
  <c r="D21"/>
  <c r="F21"/>
  <c r="G21"/>
  <c r="H21"/>
  <c r="A22"/>
  <c r="B22"/>
  <c r="D22"/>
  <c r="F22"/>
  <c r="G22"/>
  <c r="H22"/>
  <c r="A23"/>
  <c r="B23"/>
  <c r="D23"/>
  <c r="F23"/>
  <c r="G23"/>
  <c r="H23"/>
  <c r="A24"/>
  <c r="B24"/>
  <c r="D24"/>
  <c r="F24"/>
  <c r="G24"/>
  <c r="H24"/>
  <c r="A25"/>
  <c r="B25"/>
  <c r="D25"/>
  <c r="F25"/>
  <c r="G25"/>
  <c r="H25"/>
  <c r="A26"/>
  <c r="B26"/>
  <c r="D26"/>
  <c r="F26"/>
  <c r="G26"/>
  <c r="H26"/>
  <c r="A27"/>
  <c r="B27"/>
  <c r="D27"/>
  <c r="F27"/>
  <c r="G27"/>
  <c r="H27"/>
  <c r="A28"/>
  <c r="B28"/>
  <c r="D28"/>
  <c r="F28"/>
  <c r="G28"/>
  <c r="H28"/>
  <c r="A29"/>
  <c r="B29"/>
  <c r="D29"/>
  <c r="F29"/>
  <c r="G29"/>
  <c r="H29"/>
  <c r="A30"/>
  <c r="B30"/>
  <c r="D30"/>
  <c r="F30"/>
  <c r="G30"/>
  <c r="H30"/>
  <c r="A31"/>
  <c r="B31"/>
  <c r="D31"/>
  <c r="F31"/>
  <c r="G31"/>
  <c r="H31"/>
  <c r="A32"/>
  <c r="B32"/>
  <c r="D32"/>
  <c r="F32"/>
  <c r="G32"/>
  <c r="H32"/>
  <c r="A33"/>
  <c r="B33"/>
  <c r="D33"/>
  <c r="F33"/>
  <c r="G33"/>
  <c r="H33"/>
  <c r="A34"/>
  <c r="B34"/>
  <c r="D34"/>
  <c r="F34"/>
  <c r="G34"/>
  <c r="H34"/>
  <c r="A35"/>
  <c r="B35"/>
  <c r="D35"/>
  <c r="F35"/>
  <c r="G35"/>
  <c r="H35"/>
  <c r="A36"/>
  <c r="B36"/>
  <c r="D36"/>
  <c r="F36"/>
  <c r="G36"/>
  <c r="H36"/>
  <c r="A37"/>
  <c r="B37"/>
  <c r="D37"/>
  <c r="F37"/>
  <c r="G37"/>
  <c r="H37"/>
  <c r="A38"/>
  <c r="B38"/>
  <c r="D38"/>
  <c r="F38"/>
  <c r="G38"/>
  <c r="H38"/>
  <c r="A39"/>
  <c r="B39"/>
  <c r="D39"/>
  <c r="F39"/>
  <c r="G39"/>
  <c r="H39"/>
  <c r="A40"/>
  <c r="B40"/>
  <c r="D40"/>
  <c r="F40"/>
  <c r="G40"/>
  <c r="H40"/>
  <c r="A41"/>
  <c r="B41"/>
  <c r="D41"/>
  <c r="F41"/>
  <c r="G41"/>
  <c r="H41"/>
  <c r="A42"/>
  <c r="B42"/>
  <c r="D42"/>
  <c r="F42"/>
  <c r="G42"/>
  <c r="H42"/>
  <c r="A43"/>
  <c r="B43"/>
  <c r="D43"/>
  <c r="F43"/>
  <c r="G43"/>
  <c r="H43"/>
  <c r="A44"/>
  <c r="B44"/>
  <c r="D44"/>
  <c r="F44"/>
  <c r="G44"/>
  <c r="H44"/>
  <c r="A45"/>
  <c r="B45"/>
  <c r="D45"/>
  <c r="F45"/>
  <c r="G45"/>
  <c r="H45"/>
  <c r="A46"/>
  <c r="B46"/>
  <c r="D46"/>
  <c r="F46"/>
  <c r="G46"/>
  <c r="H46"/>
  <c r="A47"/>
  <c r="B47"/>
  <c r="D47"/>
  <c r="F47"/>
  <c r="G47"/>
  <c r="H47"/>
  <c r="A48"/>
  <c r="B48"/>
  <c r="D48"/>
  <c r="F48"/>
  <c r="G48"/>
  <c r="H48"/>
  <c r="A49"/>
  <c r="B49"/>
  <c r="D49"/>
  <c r="F49"/>
  <c r="G49"/>
  <c r="H49"/>
  <c r="A50"/>
  <c r="B50"/>
  <c r="D50"/>
  <c r="F50"/>
  <c r="G50"/>
  <c r="H50"/>
  <c r="A51"/>
  <c r="B51"/>
  <c r="D51"/>
  <c r="F51"/>
  <c r="G51"/>
  <c r="H51"/>
  <c r="A52"/>
  <c r="B52"/>
  <c r="D52"/>
  <c r="F52"/>
  <c r="G52"/>
  <c r="H52"/>
  <c r="A53"/>
  <c r="B53"/>
  <c r="D53"/>
  <c r="F53"/>
  <c r="G53"/>
  <c r="H53"/>
  <c r="A54"/>
  <c r="B54"/>
  <c r="D54"/>
  <c r="F54"/>
  <c r="G54"/>
  <c r="H54"/>
  <c r="A55"/>
  <c r="B55"/>
  <c r="D55"/>
  <c r="F55"/>
  <c r="G55"/>
  <c r="H55"/>
  <c r="A56"/>
  <c r="B56"/>
  <c r="D56"/>
  <c r="F56"/>
  <c r="G56"/>
  <c r="H56"/>
  <c r="A57"/>
  <c r="B57"/>
  <c r="D57"/>
  <c r="F57"/>
  <c r="G57"/>
  <c r="H57"/>
  <c r="A58"/>
  <c r="B58"/>
  <c r="D58"/>
  <c r="F58"/>
  <c r="G58"/>
  <c r="H58"/>
  <c r="A59"/>
  <c r="B59"/>
  <c r="D59"/>
  <c r="F59"/>
  <c r="G59"/>
  <c r="H59"/>
  <c r="A60"/>
  <c r="B60"/>
  <c r="D60"/>
  <c r="F60"/>
  <c r="G60"/>
  <c r="H60"/>
  <c r="A61"/>
  <c r="B61"/>
  <c r="D61"/>
  <c r="F61"/>
  <c r="G61"/>
  <c r="H61"/>
  <c r="A62"/>
  <c r="B62"/>
  <c r="D62"/>
  <c r="F62"/>
  <c r="G62"/>
  <c r="H62"/>
  <c r="A63"/>
  <c r="B63"/>
  <c r="D63"/>
  <c r="F63"/>
  <c r="G63"/>
  <c r="H63"/>
  <c r="A64"/>
  <c r="B64"/>
  <c r="D64"/>
  <c r="F64"/>
  <c r="G64"/>
  <c r="H64"/>
  <c r="A65"/>
  <c r="B65"/>
  <c r="D65"/>
  <c r="F65"/>
  <c r="G65"/>
  <c r="H65"/>
  <c r="A66"/>
  <c r="B66"/>
  <c r="D66"/>
  <c r="F66"/>
  <c r="G66"/>
  <c r="H66"/>
  <c r="A67"/>
  <c r="B67"/>
  <c r="D67"/>
  <c r="F67"/>
  <c r="G67"/>
  <c r="H67"/>
  <c r="A68"/>
  <c r="B68"/>
  <c r="D68"/>
  <c r="F68"/>
  <c r="G68"/>
  <c r="H68"/>
  <c r="A69"/>
  <c r="B69"/>
  <c r="D69"/>
  <c r="F69"/>
  <c r="G69"/>
  <c r="H69"/>
  <c r="A70"/>
  <c r="B70"/>
  <c r="D70"/>
  <c r="F70"/>
  <c r="G70"/>
  <c r="H70"/>
  <c r="A71"/>
  <c r="B71"/>
  <c r="D71"/>
  <c r="F71"/>
  <c r="G71"/>
  <c r="H71"/>
  <c r="A72"/>
  <c r="B72"/>
  <c r="D72"/>
  <c r="F72"/>
  <c r="G72"/>
  <c r="H72"/>
  <c r="A73"/>
  <c r="B73"/>
  <c r="D73"/>
  <c r="F73"/>
  <c r="G73"/>
  <c r="H73"/>
  <c r="A74"/>
  <c r="B74"/>
  <c r="D74"/>
  <c r="F74"/>
  <c r="G74"/>
  <c r="H74"/>
  <c r="A75"/>
  <c r="B75"/>
  <c r="D75"/>
  <c r="F75"/>
  <c r="G75"/>
  <c r="H75"/>
  <c r="A76"/>
  <c r="B76"/>
  <c r="D76"/>
  <c r="F76"/>
  <c r="G76"/>
  <c r="H76"/>
  <c r="A77"/>
  <c r="B77"/>
  <c r="D77"/>
  <c r="F77"/>
  <c r="G77"/>
  <c r="H77"/>
  <c r="A78"/>
  <c r="B78"/>
  <c r="D78"/>
  <c r="F78"/>
  <c r="G78"/>
  <c r="H78"/>
  <c r="A79"/>
  <c r="B79"/>
  <c r="D79"/>
  <c r="F79"/>
  <c r="G79"/>
  <c r="H79"/>
  <c r="A80"/>
  <c r="B80"/>
  <c r="D80"/>
  <c r="F80"/>
  <c r="G80"/>
  <c r="H80"/>
  <c r="A81"/>
  <c r="B81"/>
  <c r="D81"/>
  <c r="F81"/>
  <c r="G81"/>
  <c r="H81"/>
  <c r="A82"/>
  <c r="B82"/>
  <c r="D82"/>
  <c r="F82"/>
  <c r="G82"/>
  <c r="H82"/>
  <c r="A83"/>
  <c r="B83"/>
  <c r="D83"/>
  <c r="F83"/>
  <c r="G83"/>
  <c r="H83"/>
  <c r="A84"/>
  <c r="B84"/>
  <c r="D84"/>
  <c r="F84"/>
  <c r="G84"/>
  <c r="H84"/>
  <c r="A85"/>
  <c r="B85"/>
  <c r="D85"/>
  <c r="F85"/>
  <c r="G85"/>
  <c r="H85"/>
  <c r="A86"/>
  <c r="B86"/>
  <c r="D86"/>
  <c r="F86"/>
  <c r="G86"/>
  <c r="H86"/>
  <c r="A87"/>
  <c r="B87"/>
  <c r="D87"/>
  <c r="F87"/>
  <c r="G87"/>
  <c r="H87"/>
  <c r="A88"/>
  <c r="B88"/>
  <c r="D88"/>
  <c r="F88"/>
  <c r="G88"/>
  <c r="H88"/>
  <c r="A89"/>
  <c r="B89"/>
  <c r="D89"/>
  <c r="F89"/>
  <c r="G89"/>
  <c r="H89"/>
  <c r="A90"/>
  <c r="B90"/>
  <c r="D90"/>
  <c r="F90"/>
  <c r="G90"/>
  <c r="H90"/>
  <c r="A91"/>
  <c r="B91"/>
  <c r="D91"/>
  <c r="F91"/>
  <c r="G91"/>
  <c r="H91"/>
  <c r="A92"/>
  <c r="B92"/>
  <c r="D92"/>
  <c r="F92"/>
  <c r="G92"/>
  <c r="H92"/>
  <c r="A93"/>
  <c r="B93"/>
  <c r="D93"/>
  <c r="F93"/>
  <c r="G93"/>
  <c r="H93"/>
  <c r="A94"/>
  <c r="B94"/>
  <c r="D94"/>
  <c r="F94"/>
  <c r="G94"/>
  <c r="H94"/>
  <c r="A95"/>
  <c r="B95"/>
  <c r="D95"/>
  <c r="F95"/>
  <c r="G95"/>
  <c r="H95"/>
  <c r="A96"/>
  <c r="B96"/>
  <c r="D96"/>
  <c r="F96"/>
  <c r="G96"/>
  <c r="H96"/>
  <c r="A97"/>
  <c r="B97"/>
  <c r="D97"/>
  <c r="F97"/>
  <c r="G97"/>
  <c r="H97"/>
  <c r="A98"/>
  <c r="B98"/>
  <c r="D98"/>
  <c r="F98"/>
  <c r="G98"/>
  <c r="H98"/>
  <c r="A99"/>
  <c r="B99"/>
  <c r="D99"/>
  <c r="F99"/>
  <c r="G99"/>
  <c r="H99"/>
  <c r="A100"/>
  <c r="B100"/>
  <c r="D100"/>
  <c r="F100"/>
  <c r="G100"/>
  <c r="H100"/>
  <c r="A101"/>
  <c r="B101"/>
  <c r="D101"/>
  <c r="F101"/>
  <c r="G101"/>
  <c r="H101"/>
  <c r="A102"/>
  <c r="B102"/>
  <c r="D102"/>
  <c r="F102"/>
  <c r="G102"/>
  <c r="H102"/>
  <c r="A103"/>
  <c r="B103"/>
  <c r="D103"/>
  <c r="F103"/>
  <c r="G103"/>
  <c r="H103"/>
  <c r="A104"/>
  <c r="B104"/>
  <c r="D104"/>
  <c r="F104"/>
  <c r="G104"/>
  <c r="H104"/>
  <c r="A105"/>
  <c r="B105"/>
  <c r="D105"/>
  <c r="F105"/>
  <c r="G105"/>
  <c r="H105"/>
  <c r="B12"/>
  <c r="D12"/>
  <c r="F12"/>
  <c r="G12"/>
  <c r="H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2"/>
</calcChain>
</file>

<file path=xl/sharedStrings.xml><?xml version="1.0" encoding="utf-8"?>
<sst xmlns="http://schemas.openxmlformats.org/spreadsheetml/2006/main" count="13" uniqueCount="13">
  <si>
    <t>Input parameters:</t>
    <phoneticPr fontId="2" type="noConversion"/>
  </si>
  <si>
    <t>Amount raised on convertible note</t>
    <phoneticPr fontId="2" type="noConversion"/>
  </si>
  <si>
    <t>Base discount on conversion</t>
    <phoneticPr fontId="2" type="noConversion"/>
  </si>
  <si>
    <t>Pre-money valuation cap</t>
    <phoneticPr fontId="2" type="noConversion"/>
  </si>
  <si>
    <t>Series A investment</t>
    <phoneticPr fontId="2" type="noConversion"/>
  </si>
  <si>
    <t>Equity taken in Series A</t>
    <phoneticPr fontId="2" type="noConversion"/>
  </si>
  <si>
    <t>Equity from note (conv at base discount)</t>
    <phoneticPr fontId="2" type="noConversion"/>
  </si>
  <si>
    <t>Equity from note (conv at valuation cap)</t>
    <phoneticPr fontId="2" type="noConversion"/>
  </si>
  <si>
    <t>Equity from note (max)</t>
    <phoneticPr fontId="2" type="noConversion"/>
  </si>
  <si>
    <t>Effective post-money val for convertion</t>
    <phoneticPr fontId="2" type="noConversion"/>
  </si>
  <si>
    <t>Effective conversion discount</t>
    <phoneticPr fontId="2" type="noConversion"/>
  </si>
  <si>
    <t>Series A post-money valuation</t>
    <phoneticPr fontId="2" type="noConversion"/>
  </si>
  <si>
    <t>Series A pre-money valuation</t>
    <phoneticPr fontId="2" type="noConversion"/>
  </si>
</sst>
</file>

<file path=xl/styles.xml><?xml version="1.0" encoding="utf-8"?>
<styleSheet xmlns="http://schemas.openxmlformats.org/spreadsheetml/2006/main">
  <numFmts count="2">
    <numFmt numFmtId="164" formatCode="0.0%"/>
    <numFmt numFmtId="165" formatCode="_-[$$-409]* #,##0_ ;_-[$$-409]* \-#,##0\ ;_-[$$-409]* &quot;-&quot;_ ;_-@_ 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0" fontId="1" fillId="0" borderId="0" xfId="0" applyFont="1"/>
    <xf numFmtId="165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How much equity does the note convert into?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Data!$F$10</c:f>
              <c:strCache>
                <c:ptCount val="1"/>
                <c:pt idx="0">
                  <c:v>Equity from note (max)</c:v>
                </c:pt>
              </c:strCache>
            </c:strRef>
          </c:tx>
          <c:marker>
            <c:symbol val="none"/>
          </c:marker>
          <c:cat>
            <c:numRef>
              <c:f>Data!$A$13:$A$55</c:f>
              <c:numCache>
                <c:formatCode>_-[$$-409]* #,##0_ ;_-[$$-409]* \-#,##0\ ;_-[$$-409]* "-"_ ;_-@_ </c:formatCode>
                <c:ptCount val="43"/>
                <c:pt idx="0">
                  <c:v>800000.0</c:v>
                </c:pt>
                <c:pt idx="1">
                  <c:v>900000.0</c:v>
                </c:pt>
                <c:pt idx="2">
                  <c:v>1.0E6</c:v>
                </c:pt>
                <c:pt idx="3">
                  <c:v>1.1E6</c:v>
                </c:pt>
                <c:pt idx="4">
                  <c:v>1.2E6</c:v>
                </c:pt>
                <c:pt idx="5">
                  <c:v>1.3E6</c:v>
                </c:pt>
                <c:pt idx="6">
                  <c:v>1.4E6</c:v>
                </c:pt>
                <c:pt idx="7">
                  <c:v>1.5E6</c:v>
                </c:pt>
                <c:pt idx="8">
                  <c:v>1.6E6</c:v>
                </c:pt>
                <c:pt idx="9">
                  <c:v>1.7E6</c:v>
                </c:pt>
                <c:pt idx="10">
                  <c:v>1.8E6</c:v>
                </c:pt>
                <c:pt idx="11">
                  <c:v>1.9E6</c:v>
                </c:pt>
                <c:pt idx="12">
                  <c:v>2.0E6</c:v>
                </c:pt>
                <c:pt idx="13">
                  <c:v>2.1E6</c:v>
                </c:pt>
                <c:pt idx="14">
                  <c:v>2.2E6</c:v>
                </c:pt>
                <c:pt idx="15">
                  <c:v>2.3E6</c:v>
                </c:pt>
                <c:pt idx="16">
                  <c:v>2.4E6</c:v>
                </c:pt>
                <c:pt idx="17">
                  <c:v>2.5E6</c:v>
                </c:pt>
                <c:pt idx="18">
                  <c:v>2.6E6</c:v>
                </c:pt>
                <c:pt idx="19">
                  <c:v>2.7E6</c:v>
                </c:pt>
                <c:pt idx="20">
                  <c:v>2.8E6</c:v>
                </c:pt>
                <c:pt idx="21">
                  <c:v>2.9E6</c:v>
                </c:pt>
                <c:pt idx="22">
                  <c:v>3.0E6</c:v>
                </c:pt>
                <c:pt idx="23">
                  <c:v>3.1E6</c:v>
                </c:pt>
                <c:pt idx="24">
                  <c:v>3.2E6</c:v>
                </c:pt>
                <c:pt idx="25">
                  <c:v>3.3E6</c:v>
                </c:pt>
                <c:pt idx="26">
                  <c:v>3.4E6</c:v>
                </c:pt>
                <c:pt idx="27">
                  <c:v>3.5E6</c:v>
                </c:pt>
                <c:pt idx="28">
                  <c:v>3.6E6</c:v>
                </c:pt>
                <c:pt idx="29">
                  <c:v>3.7E6</c:v>
                </c:pt>
                <c:pt idx="30">
                  <c:v>3.8E6</c:v>
                </c:pt>
                <c:pt idx="31">
                  <c:v>3.9E6</c:v>
                </c:pt>
                <c:pt idx="32">
                  <c:v>4.0E6</c:v>
                </c:pt>
                <c:pt idx="33">
                  <c:v>4.1E6</c:v>
                </c:pt>
                <c:pt idx="34">
                  <c:v>4.2E6</c:v>
                </c:pt>
                <c:pt idx="35">
                  <c:v>4.3E6</c:v>
                </c:pt>
                <c:pt idx="36">
                  <c:v>4.4E6</c:v>
                </c:pt>
                <c:pt idx="37">
                  <c:v>4.5E6</c:v>
                </c:pt>
                <c:pt idx="38">
                  <c:v>4.6E6</c:v>
                </c:pt>
                <c:pt idx="39">
                  <c:v>4.7E6</c:v>
                </c:pt>
                <c:pt idx="40">
                  <c:v>4.8E6</c:v>
                </c:pt>
                <c:pt idx="41">
                  <c:v>4.9E6</c:v>
                </c:pt>
                <c:pt idx="42">
                  <c:v>5.0E6</c:v>
                </c:pt>
              </c:numCache>
            </c:numRef>
          </c:cat>
          <c:val>
            <c:numRef>
              <c:f>Data!$F$13:$F$55</c:f>
              <c:numCache>
                <c:formatCode>0.0%</c:formatCode>
                <c:ptCount val="43"/>
                <c:pt idx="0">
                  <c:v>0.234375</c:v>
                </c:pt>
                <c:pt idx="1">
                  <c:v>0.208333333333333</c:v>
                </c:pt>
                <c:pt idx="2">
                  <c:v>0.1875</c:v>
                </c:pt>
                <c:pt idx="3">
                  <c:v>0.170454545454545</c:v>
                </c:pt>
                <c:pt idx="4">
                  <c:v>0.15625</c:v>
                </c:pt>
                <c:pt idx="5">
                  <c:v>0.144230769230769</c:v>
                </c:pt>
                <c:pt idx="6">
                  <c:v>0.133928571428571</c:v>
                </c:pt>
                <c:pt idx="7">
                  <c:v>0.125</c:v>
                </c:pt>
                <c:pt idx="8">
                  <c:v>0.1171875</c:v>
                </c:pt>
                <c:pt idx="9">
                  <c:v>0.110294117647059</c:v>
                </c:pt>
                <c:pt idx="10">
                  <c:v>0.104166666666667</c:v>
                </c:pt>
                <c:pt idx="11">
                  <c:v>0.0986842105263158</c:v>
                </c:pt>
                <c:pt idx="12">
                  <c:v>0.09375</c:v>
                </c:pt>
                <c:pt idx="13">
                  <c:v>0.0892857142857143</c:v>
                </c:pt>
                <c:pt idx="14">
                  <c:v>0.0875</c:v>
                </c:pt>
                <c:pt idx="15">
                  <c:v>0.0875</c:v>
                </c:pt>
                <c:pt idx="16">
                  <c:v>0.0875</c:v>
                </c:pt>
                <c:pt idx="17">
                  <c:v>0.0875</c:v>
                </c:pt>
                <c:pt idx="18">
                  <c:v>0.0875</c:v>
                </c:pt>
                <c:pt idx="19">
                  <c:v>0.0875</c:v>
                </c:pt>
                <c:pt idx="20">
                  <c:v>0.0875</c:v>
                </c:pt>
                <c:pt idx="21">
                  <c:v>0.0875</c:v>
                </c:pt>
                <c:pt idx="22">
                  <c:v>0.0875</c:v>
                </c:pt>
                <c:pt idx="23">
                  <c:v>0.0875</c:v>
                </c:pt>
                <c:pt idx="24">
                  <c:v>0.0875</c:v>
                </c:pt>
                <c:pt idx="25">
                  <c:v>0.0875</c:v>
                </c:pt>
                <c:pt idx="26">
                  <c:v>0.0875</c:v>
                </c:pt>
                <c:pt idx="27">
                  <c:v>0.0875</c:v>
                </c:pt>
                <c:pt idx="28">
                  <c:v>0.0875</c:v>
                </c:pt>
                <c:pt idx="29">
                  <c:v>0.0875</c:v>
                </c:pt>
                <c:pt idx="30">
                  <c:v>0.0875</c:v>
                </c:pt>
                <c:pt idx="31">
                  <c:v>0.0875</c:v>
                </c:pt>
                <c:pt idx="32">
                  <c:v>0.0875</c:v>
                </c:pt>
                <c:pt idx="33">
                  <c:v>0.0875</c:v>
                </c:pt>
                <c:pt idx="34">
                  <c:v>0.0875</c:v>
                </c:pt>
                <c:pt idx="35">
                  <c:v>0.0875</c:v>
                </c:pt>
                <c:pt idx="36">
                  <c:v>0.0875</c:v>
                </c:pt>
                <c:pt idx="37">
                  <c:v>0.0875</c:v>
                </c:pt>
                <c:pt idx="38">
                  <c:v>0.0875</c:v>
                </c:pt>
                <c:pt idx="39">
                  <c:v>0.0875</c:v>
                </c:pt>
                <c:pt idx="40">
                  <c:v>0.0875</c:v>
                </c:pt>
                <c:pt idx="41">
                  <c:v>0.0875</c:v>
                </c:pt>
                <c:pt idx="42">
                  <c:v>0.0875</c:v>
                </c:pt>
              </c:numCache>
            </c:numRef>
          </c:val>
        </c:ser>
        <c:ser>
          <c:idx val="1"/>
          <c:order val="1"/>
          <c:tx>
            <c:strRef>
              <c:f>Data!$E$10</c:f>
              <c:strCache>
                <c:ptCount val="1"/>
                <c:pt idx="0">
                  <c:v>Equity from note (conv at valuation cap)</c:v>
                </c:pt>
              </c:strCache>
            </c:strRef>
          </c:tx>
          <c:spPr>
            <a:ln w="28575" cmpd="sng">
              <a:solidFill>
                <a:srgbClr val="C0504D">
                  <a:shade val="95000"/>
                  <a:satMod val="105000"/>
                  <a:alpha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Data!$A$13:$A$55</c:f>
              <c:numCache>
                <c:formatCode>_-[$$-409]* #,##0_ ;_-[$$-409]* \-#,##0\ ;_-[$$-409]* "-"_ ;_-@_ </c:formatCode>
                <c:ptCount val="43"/>
                <c:pt idx="0">
                  <c:v>800000.0</c:v>
                </c:pt>
                <c:pt idx="1">
                  <c:v>900000.0</c:v>
                </c:pt>
                <c:pt idx="2">
                  <c:v>1.0E6</c:v>
                </c:pt>
                <c:pt idx="3">
                  <c:v>1.1E6</c:v>
                </c:pt>
                <c:pt idx="4">
                  <c:v>1.2E6</c:v>
                </c:pt>
                <c:pt idx="5">
                  <c:v>1.3E6</c:v>
                </c:pt>
                <c:pt idx="6">
                  <c:v>1.4E6</c:v>
                </c:pt>
                <c:pt idx="7">
                  <c:v>1.5E6</c:v>
                </c:pt>
                <c:pt idx="8">
                  <c:v>1.6E6</c:v>
                </c:pt>
                <c:pt idx="9">
                  <c:v>1.7E6</c:v>
                </c:pt>
                <c:pt idx="10">
                  <c:v>1.8E6</c:v>
                </c:pt>
                <c:pt idx="11">
                  <c:v>1.9E6</c:v>
                </c:pt>
                <c:pt idx="12">
                  <c:v>2.0E6</c:v>
                </c:pt>
                <c:pt idx="13">
                  <c:v>2.1E6</c:v>
                </c:pt>
                <c:pt idx="14">
                  <c:v>2.2E6</c:v>
                </c:pt>
                <c:pt idx="15">
                  <c:v>2.3E6</c:v>
                </c:pt>
                <c:pt idx="16">
                  <c:v>2.4E6</c:v>
                </c:pt>
                <c:pt idx="17">
                  <c:v>2.5E6</c:v>
                </c:pt>
                <c:pt idx="18">
                  <c:v>2.6E6</c:v>
                </c:pt>
                <c:pt idx="19">
                  <c:v>2.7E6</c:v>
                </c:pt>
                <c:pt idx="20">
                  <c:v>2.8E6</c:v>
                </c:pt>
                <c:pt idx="21">
                  <c:v>2.9E6</c:v>
                </c:pt>
                <c:pt idx="22">
                  <c:v>3.0E6</c:v>
                </c:pt>
                <c:pt idx="23">
                  <c:v>3.1E6</c:v>
                </c:pt>
                <c:pt idx="24">
                  <c:v>3.2E6</c:v>
                </c:pt>
                <c:pt idx="25">
                  <c:v>3.3E6</c:v>
                </c:pt>
                <c:pt idx="26">
                  <c:v>3.4E6</c:v>
                </c:pt>
                <c:pt idx="27">
                  <c:v>3.5E6</c:v>
                </c:pt>
                <c:pt idx="28">
                  <c:v>3.6E6</c:v>
                </c:pt>
                <c:pt idx="29">
                  <c:v>3.7E6</c:v>
                </c:pt>
                <c:pt idx="30">
                  <c:v>3.8E6</c:v>
                </c:pt>
                <c:pt idx="31">
                  <c:v>3.9E6</c:v>
                </c:pt>
                <c:pt idx="32">
                  <c:v>4.0E6</c:v>
                </c:pt>
                <c:pt idx="33">
                  <c:v>4.1E6</c:v>
                </c:pt>
                <c:pt idx="34">
                  <c:v>4.2E6</c:v>
                </c:pt>
                <c:pt idx="35">
                  <c:v>4.3E6</c:v>
                </c:pt>
                <c:pt idx="36">
                  <c:v>4.4E6</c:v>
                </c:pt>
                <c:pt idx="37">
                  <c:v>4.5E6</c:v>
                </c:pt>
                <c:pt idx="38">
                  <c:v>4.6E6</c:v>
                </c:pt>
                <c:pt idx="39">
                  <c:v>4.7E6</c:v>
                </c:pt>
                <c:pt idx="40">
                  <c:v>4.8E6</c:v>
                </c:pt>
                <c:pt idx="41">
                  <c:v>4.9E6</c:v>
                </c:pt>
                <c:pt idx="42">
                  <c:v>5.0E6</c:v>
                </c:pt>
              </c:numCache>
            </c:numRef>
          </c:cat>
          <c:val>
            <c:numRef>
              <c:f>Data!$E$12:$E$55</c:f>
              <c:numCache>
                <c:formatCode>0.0%</c:formatCode>
                <c:ptCount val="44"/>
                <c:pt idx="0">
                  <c:v>0.0875</c:v>
                </c:pt>
                <c:pt idx="1">
                  <c:v>0.0875</c:v>
                </c:pt>
                <c:pt idx="2">
                  <c:v>0.0875</c:v>
                </c:pt>
                <c:pt idx="3">
                  <c:v>0.0875</c:v>
                </c:pt>
                <c:pt idx="4">
                  <c:v>0.0875</c:v>
                </c:pt>
                <c:pt idx="5">
                  <c:v>0.0875</c:v>
                </c:pt>
                <c:pt idx="6">
                  <c:v>0.0875</c:v>
                </c:pt>
                <c:pt idx="7">
                  <c:v>0.0875</c:v>
                </c:pt>
                <c:pt idx="8">
                  <c:v>0.0875</c:v>
                </c:pt>
                <c:pt idx="9">
                  <c:v>0.0875</c:v>
                </c:pt>
                <c:pt idx="10">
                  <c:v>0.0875</c:v>
                </c:pt>
                <c:pt idx="11">
                  <c:v>0.0875</c:v>
                </c:pt>
                <c:pt idx="12">
                  <c:v>0.0875</c:v>
                </c:pt>
                <c:pt idx="13">
                  <c:v>0.0875</c:v>
                </c:pt>
                <c:pt idx="14">
                  <c:v>0.0875</c:v>
                </c:pt>
                <c:pt idx="15">
                  <c:v>0.0875</c:v>
                </c:pt>
                <c:pt idx="16">
                  <c:v>0.0875</c:v>
                </c:pt>
                <c:pt idx="17">
                  <c:v>0.0875</c:v>
                </c:pt>
                <c:pt idx="18">
                  <c:v>0.0875</c:v>
                </c:pt>
                <c:pt idx="19">
                  <c:v>0.0875</c:v>
                </c:pt>
                <c:pt idx="20">
                  <c:v>0.0875</c:v>
                </c:pt>
                <c:pt idx="21">
                  <c:v>0.0875</c:v>
                </c:pt>
                <c:pt idx="22">
                  <c:v>0.0875</c:v>
                </c:pt>
                <c:pt idx="23">
                  <c:v>0.0875</c:v>
                </c:pt>
                <c:pt idx="24">
                  <c:v>0.0875</c:v>
                </c:pt>
                <c:pt idx="25">
                  <c:v>0.0875</c:v>
                </c:pt>
                <c:pt idx="26">
                  <c:v>0.0875</c:v>
                </c:pt>
                <c:pt idx="27">
                  <c:v>0.0875</c:v>
                </c:pt>
                <c:pt idx="28">
                  <c:v>0.0875</c:v>
                </c:pt>
                <c:pt idx="29">
                  <c:v>0.0875</c:v>
                </c:pt>
                <c:pt idx="30">
                  <c:v>0.0875</c:v>
                </c:pt>
                <c:pt idx="31">
                  <c:v>0.0875</c:v>
                </c:pt>
                <c:pt idx="32">
                  <c:v>0.0875</c:v>
                </c:pt>
                <c:pt idx="33">
                  <c:v>0.0875</c:v>
                </c:pt>
                <c:pt idx="34">
                  <c:v>0.0875</c:v>
                </c:pt>
                <c:pt idx="35">
                  <c:v>0.0875</c:v>
                </c:pt>
                <c:pt idx="36">
                  <c:v>0.0875</c:v>
                </c:pt>
                <c:pt idx="37">
                  <c:v>0.0875</c:v>
                </c:pt>
                <c:pt idx="38">
                  <c:v>0.0875</c:v>
                </c:pt>
                <c:pt idx="39">
                  <c:v>0.0875</c:v>
                </c:pt>
                <c:pt idx="40">
                  <c:v>0.0875</c:v>
                </c:pt>
                <c:pt idx="41">
                  <c:v>0.0875</c:v>
                </c:pt>
                <c:pt idx="42">
                  <c:v>0.0875</c:v>
                </c:pt>
                <c:pt idx="43">
                  <c:v>0.0875</c:v>
                </c:pt>
              </c:numCache>
            </c:numRef>
          </c:val>
        </c:ser>
        <c:ser>
          <c:idx val="2"/>
          <c:order val="2"/>
          <c:tx>
            <c:strRef>
              <c:f>Data!$D$10</c:f>
              <c:strCache>
                <c:ptCount val="1"/>
                <c:pt idx="0">
                  <c:v>Equity from note (conv at base discount)</c:v>
                </c:pt>
              </c:strCache>
            </c:strRef>
          </c:tx>
          <c:spPr>
            <a:ln w="28575" cmpd="sng">
              <a:solidFill>
                <a:srgbClr val="9BBB59">
                  <a:shade val="95000"/>
                  <a:satMod val="105000"/>
                  <a:alpha val="5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Data!$A$13:$A$55</c:f>
              <c:numCache>
                <c:formatCode>_-[$$-409]* #,##0_ ;_-[$$-409]* \-#,##0\ ;_-[$$-409]* "-"_ ;_-@_ </c:formatCode>
                <c:ptCount val="43"/>
                <c:pt idx="0">
                  <c:v>800000.0</c:v>
                </c:pt>
                <c:pt idx="1">
                  <c:v>900000.0</c:v>
                </c:pt>
                <c:pt idx="2">
                  <c:v>1.0E6</c:v>
                </c:pt>
                <c:pt idx="3">
                  <c:v>1.1E6</c:v>
                </c:pt>
                <c:pt idx="4">
                  <c:v>1.2E6</c:v>
                </c:pt>
                <c:pt idx="5">
                  <c:v>1.3E6</c:v>
                </c:pt>
                <c:pt idx="6">
                  <c:v>1.4E6</c:v>
                </c:pt>
                <c:pt idx="7">
                  <c:v>1.5E6</c:v>
                </c:pt>
                <c:pt idx="8">
                  <c:v>1.6E6</c:v>
                </c:pt>
                <c:pt idx="9">
                  <c:v>1.7E6</c:v>
                </c:pt>
                <c:pt idx="10">
                  <c:v>1.8E6</c:v>
                </c:pt>
                <c:pt idx="11">
                  <c:v>1.9E6</c:v>
                </c:pt>
                <c:pt idx="12">
                  <c:v>2.0E6</c:v>
                </c:pt>
                <c:pt idx="13">
                  <c:v>2.1E6</c:v>
                </c:pt>
                <c:pt idx="14">
                  <c:v>2.2E6</c:v>
                </c:pt>
                <c:pt idx="15">
                  <c:v>2.3E6</c:v>
                </c:pt>
                <c:pt idx="16">
                  <c:v>2.4E6</c:v>
                </c:pt>
                <c:pt idx="17">
                  <c:v>2.5E6</c:v>
                </c:pt>
                <c:pt idx="18">
                  <c:v>2.6E6</c:v>
                </c:pt>
                <c:pt idx="19">
                  <c:v>2.7E6</c:v>
                </c:pt>
                <c:pt idx="20">
                  <c:v>2.8E6</c:v>
                </c:pt>
                <c:pt idx="21">
                  <c:v>2.9E6</c:v>
                </c:pt>
                <c:pt idx="22">
                  <c:v>3.0E6</c:v>
                </c:pt>
                <c:pt idx="23">
                  <c:v>3.1E6</c:v>
                </c:pt>
                <c:pt idx="24">
                  <c:v>3.2E6</c:v>
                </c:pt>
                <c:pt idx="25">
                  <c:v>3.3E6</c:v>
                </c:pt>
                <c:pt idx="26">
                  <c:v>3.4E6</c:v>
                </c:pt>
                <c:pt idx="27">
                  <c:v>3.5E6</c:v>
                </c:pt>
                <c:pt idx="28">
                  <c:v>3.6E6</c:v>
                </c:pt>
                <c:pt idx="29">
                  <c:v>3.7E6</c:v>
                </c:pt>
                <c:pt idx="30">
                  <c:v>3.8E6</c:v>
                </c:pt>
                <c:pt idx="31">
                  <c:v>3.9E6</c:v>
                </c:pt>
                <c:pt idx="32">
                  <c:v>4.0E6</c:v>
                </c:pt>
                <c:pt idx="33">
                  <c:v>4.1E6</c:v>
                </c:pt>
                <c:pt idx="34">
                  <c:v>4.2E6</c:v>
                </c:pt>
                <c:pt idx="35">
                  <c:v>4.3E6</c:v>
                </c:pt>
                <c:pt idx="36">
                  <c:v>4.4E6</c:v>
                </c:pt>
                <c:pt idx="37">
                  <c:v>4.5E6</c:v>
                </c:pt>
                <c:pt idx="38">
                  <c:v>4.6E6</c:v>
                </c:pt>
                <c:pt idx="39">
                  <c:v>4.7E6</c:v>
                </c:pt>
                <c:pt idx="40">
                  <c:v>4.8E6</c:v>
                </c:pt>
                <c:pt idx="41">
                  <c:v>4.9E6</c:v>
                </c:pt>
                <c:pt idx="42">
                  <c:v>5.0E6</c:v>
                </c:pt>
              </c:numCache>
            </c:numRef>
          </c:cat>
          <c:val>
            <c:numRef>
              <c:f>Data!$D$13:$D$55</c:f>
              <c:numCache>
                <c:formatCode>0.0%</c:formatCode>
                <c:ptCount val="43"/>
                <c:pt idx="0">
                  <c:v>0.234375</c:v>
                </c:pt>
                <c:pt idx="1">
                  <c:v>0.208333333333333</c:v>
                </c:pt>
                <c:pt idx="2">
                  <c:v>0.1875</c:v>
                </c:pt>
                <c:pt idx="3">
                  <c:v>0.170454545454545</c:v>
                </c:pt>
                <c:pt idx="4">
                  <c:v>0.15625</c:v>
                </c:pt>
                <c:pt idx="5">
                  <c:v>0.144230769230769</c:v>
                </c:pt>
                <c:pt idx="6">
                  <c:v>0.133928571428571</c:v>
                </c:pt>
                <c:pt idx="7">
                  <c:v>0.125</c:v>
                </c:pt>
                <c:pt idx="8">
                  <c:v>0.1171875</c:v>
                </c:pt>
                <c:pt idx="9">
                  <c:v>0.110294117647059</c:v>
                </c:pt>
                <c:pt idx="10">
                  <c:v>0.104166666666667</c:v>
                </c:pt>
                <c:pt idx="11">
                  <c:v>0.0986842105263158</c:v>
                </c:pt>
                <c:pt idx="12">
                  <c:v>0.09375</c:v>
                </c:pt>
                <c:pt idx="13">
                  <c:v>0.0892857142857143</c:v>
                </c:pt>
                <c:pt idx="14">
                  <c:v>0.0852272727272727</c:v>
                </c:pt>
                <c:pt idx="15">
                  <c:v>0.0815217391304348</c:v>
                </c:pt>
                <c:pt idx="16">
                  <c:v>0.078125</c:v>
                </c:pt>
                <c:pt idx="17">
                  <c:v>0.075</c:v>
                </c:pt>
                <c:pt idx="18">
                  <c:v>0.0721153846153846</c:v>
                </c:pt>
                <c:pt idx="19">
                  <c:v>0.0694444444444444</c:v>
                </c:pt>
                <c:pt idx="20">
                  <c:v>0.0669642857142857</c:v>
                </c:pt>
                <c:pt idx="21">
                  <c:v>0.0646551724137931</c:v>
                </c:pt>
                <c:pt idx="22">
                  <c:v>0.0625</c:v>
                </c:pt>
                <c:pt idx="23">
                  <c:v>0.0604838709677419</c:v>
                </c:pt>
                <c:pt idx="24">
                  <c:v>0.05859375</c:v>
                </c:pt>
                <c:pt idx="25">
                  <c:v>0.0568181818181818</c:v>
                </c:pt>
                <c:pt idx="26">
                  <c:v>0.0551470588235294</c:v>
                </c:pt>
                <c:pt idx="27">
                  <c:v>0.0535714285714286</c:v>
                </c:pt>
                <c:pt idx="28">
                  <c:v>0.0520833333333333</c:v>
                </c:pt>
                <c:pt idx="29">
                  <c:v>0.0506756756756757</c:v>
                </c:pt>
                <c:pt idx="30">
                  <c:v>0.0493421052631579</c:v>
                </c:pt>
                <c:pt idx="31">
                  <c:v>0.0480769230769231</c:v>
                </c:pt>
                <c:pt idx="32">
                  <c:v>0.046875</c:v>
                </c:pt>
                <c:pt idx="33">
                  <c:v>0.0457317073170732</c:v>
                </c:pt>
                <c:pt idx="34">
                  <c:v>0.0446428571428571</c:v>
                </c:pt>
                <c:pt idx="35">
                  <c:v>0.0436046511627907</c:v>
                </c:pt>
                <c:pt idx="36">
                  <c:v>0.0426136363636364</c:v>
                </c:pt>
                <c:pt idx="37">
                  <c:v>0.0416666666666667</c:v>
                </c:pt>
                <c:pt idx="38">
                  <c:v>0.0407608695652174</c:v>
                </c:pt>
                <c:pt idx="39">
                  <c:v>0.0398936170212766</c:v>
                </c:pt>
                <c:pt idx="40">
                  <c:v>0.0390625</c:v>
                </c:pt>
                <c:pt idx="41">
                  <c:v>0.038265306122449</c:v>
                </c:pt>
                <c:pt idx="42">
                  <c:v>0.0375</c:v>
                </c:pt>
              </c:numCache>
            </c:numRef>
          </c:val>
        </c:ser>
        <c:marker val="1"/>
        <c:axId val="545123720"/>
        <c:axId val="545131384"/>
      </c:lineChart>
      <c:catAx>
        <c:axId val="5451237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 invested at Series A</a:t>
                </a:r>
              </a:p>
            </c:rich>
          </c:tx>
          <c:layout/>
        </c:title>
        <c:numFmt formatCode="_-[$$-409]* #,##0_ ;_-[$$-409]* \-#,##0\ ;_-[$$-409]* &quot;-&quot;_ ;_-@_ " sourceLinked="1"/>
        <c:tickLblPos val="nextTo"/>
        <c:crossAx val="545131384"/>
        <c:crosses val="autoZero"/>
        <c:auto val="1"/>
        <c:lblAlgn val="ctr"/>
        <c:lblOffset val="100"/>
        <c:tickLblSkip val="4"/>
        <c:tickMarkSkip val="1"/>
      </c:catAx>
      <c:valAx>
        <c:axId val="5451313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of company after Series A</a:t>
                </a:r>
              </a:p>
            </c:rich>
          </c:tx>
          <c:layout/>
        </c:title>
        <c:numFmt formatCode="0.0%" sourceLinked="1"/>
        <c:tickLblPos val="nextTo"/>
        <c:crossAx val="54512372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Effective discount on conversion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Data!$H$10</c:f>
              <c:strCache>
                <c:ptCount val="1"/>
                <c:pt idx="0">
                  <c:v>Effective conversion discount</c:v>
                </c:pt>
              </c:strCache>
            </c:strRef>
          </c:tx>
          <c:marker>
            <c:symbol val="none"/>
          </c:marker>
          <c:cat>
            <c:numRef>
              <c:f>Data!$A$13:$A$55</c:f>
              <c:numCache>
                <c:formatCode>_-[$$-409]* #,##0_ ;_-[$$-409]* \-#,##0\ ;_-[$$-409]* "-"_ ;_-@_ </c:formatCode>
                <c:ptCount val="43"/>
                <c:pt idx="0">
                  <c:v>800000.0</c:v>
                </c:pt>
                <c:pt idx="1">
                  <c:v>900000.0</c:v>
                </c:pt>
                <c:pt idx="2">
                  <c:v>1.0E6</c:v>
                </c:pt>
                <c:pt idx="3">
                  <c:v>1.1E6</c:v>
                </c:pt>
                <c:pt idx="4">
                  <c:v>1.2E6</c:v>
                </c:pt>
                <c:pt idx="5">
                  <c:v>1.3E6</c:v>
                </c:pt>
                <c:pt idx="6">
                  <c:v>1.4E6</c:v>
                </c:pt>
                <c:pt idx="7">
                  <c:v>1.5E6</c:v>
                </c:pt>
                <c:pt idx="8">
                  <c:v>1.6E6</c:v>
                </c:pt>
                <c:pt idx="9">
                  <c:v>1.7E6</c:v>
                </c:pt>
                <c:pt idx="10">
                  <c:v>1.8E6</c:v>
                </c:pt>
                <c:pt idx="11">
                  <c:v>1.9E6</c:v>
                </c:pt>
                <c:pt idx="12">
                  <c:v>2.0E6</c:v>
                </c:pt>
                <c:pt idx="13">
                  <c:v>2.1E6</c:v>
                </c:pt>
                <c:pt idx="14">
                  <c:v>2.2E6</c:v>
                </c:pt>
                <c:pt idx="15">
                  <c:v>2.3E6</c:v>
                </c:pt>
                <c:pt idx="16">
                  <c:v>2.4E6</c:v>
                </c:pt>
                <c:pt idx="17">
                  <c:v>2.5E6</c:v>
                </c:pt>
                <c:pt idx="18">
                  <c:v>2.6E6</c:v>
                </c:pt>
                <c:pt idx="19">
                  <c:v>2.7E6</c:v>
                </c:pt>
                <c:pt idx="20">
                  <c:v>2.8E6</c:v>
                </c:pt>
                <c:pt idx="21">
                  <c:v>2.9E6</c:v>
                </c:pt>
                <c:pt idx="22">
                  <c:v>3.0E6</c:v>
                </c:pt>
                <c:pt idx="23">
                  <c:v>3.1E6</c:v>
                </c:pt>
                <c:pt idx="24">
                  <c:v>3.2E6</c:v>
                </c:pt>
                <c:pt idx="25">
                  <c:v>3.3E6</c:v>
                </c:pt>
                <c:pt idx="26">
                  <c:v>3.4E6</c:v>
                </c:pt>
                <c:pt idx="27">
                  <c:v>3.5E6</c:v>
                </c:pt>
                <c:pt idx="28">
                  <c:v>3.6E6</c:v>
                </c:pt>
                <c:pt idx="29">
                  <c:v>3.7E6</c:v>
                </c:pt>
                <c:pt idx="30">
                  <c:v>3.8E6</c:v>
                </c:pt>
                <c:pt idx="31">
                  <c:v>3.9E6</c:v>
                </c:pt>
                <c:pt idx="32">
                  <c:v>4.0E6</c:v>
                </c:pt>
                <c:pt idx="33">
                  <c:v>4.1E6</c:v>
                </c:pt>
                <c:pt idx="34">
                  <c:v>4.2E6</c:v>
                </c:pt>
                <c:pt idx="35">
                  <c:v>4.3E6</c:v>
                </c:pt>
                <c:pt idx="36">
                  <c:v>4.4E6</c:v>
                </c:pt>
                <c:pt idx="37">
                  <c:v>4.5E6</c:v>
                </c:pt>
                <c:pt idx="38">
                  <c:v>4.6E6</c:v>
                </c:pt>
                <c:pt idx="39">
                  <c:v>4.7E6</c:v>
                </c:pt>
                <c:pt idx="40">
                  <c:v>4.8E6</c:v>
                </c:pt>
                <c:pt idx="41">
                  <c:v>4.9E6</c:v>
                </c:pt>
                <c:pt idx="42">
                  <c:v>5.0E6</c:v>
                </c:pt>
              </c:numCache>
            </c:numRef>
          </c:cat>
          <c:val>
            <c:numRef>
              <c:f>Data!$H$13:$H$55</c:f>
              <c:numCache>
                <c:formatCode>0.0%</c:formatCode>
                <c:ptCount val="43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0.220779220779221</c:v>
                </c:pt>
                <c:pt idx="15">
                  <c:v>0.254658385093168</c:v>
                </c:pt>
                <c:pt idx="16">
                  <c:v>0.285714285714286</c:v>
                </c:pt>
                <c:pt idx="17">
                  <c:v>0.314285714285714</c:v>
                </c:pt>
                <c:pt idx="18">
                  <c:v>0.340659340659341</c:v>
                </c:pt>
                <c:pt idx="19">
                  <c:v>0.365079365079365</c:v>
                </c:pt>
                <c:pt idx="20">
                  <c:v>0.387755102040816</c:v>
                </c:pt>
                <c:pt idx="21">
                  <c:v>0.408866995073892</c:v>
                </c:pt>
                <c:pt idx="22">
                  <c:v>0.428571428571428</c:v>
                </c:pt>
                <c:pt idx="23">
                  <c:v>0.447004608294931</c:v>
                </c:pt>
                <c:pt idx="24">
                  <c:v>0.464285714285714</c:v>
                </c:pt>
                <c:pt idx="25">
                  <c:v>0.48051948051948</c:v>
                </c:pt>
                <c:pt idx="26">
                  <c:v>0.495798319327731</c:v>
                </c:pt>
                <c:pt idx="27">
                  <c:v>0.510204081632653</c:v>
                </c:pt>
                <c:pt idx="28">
                  <c:v>0.523809523809524</c:v>
                </c:pt>
                <c:pt idx="29">
                  <c:v>0.536679536679537</c:v>
                </c:pt>
                <c:pt idx="30">
                  <c:v>0.548872180451128</c:v>
                </c:pt>
                <c:pt idx="31">
                  <c:v>0.56043956043956</c:v>
                </c:pt>
                <c:pt idx="32">
                  <c:v>0.571428571428571</c:v>
                </c:pt>
                <c:pt idx="33">
                  <c:v>0.581881533101045</c:v>
                </c:pt>
                <c:pt idx="34">
                  <c:v>0.591836734693878</c:v>
                </c:pt>
                <c:pt idx="35">
                  <c:v>0.601328903654485</c:v>
                </c:pt>
                <c:pt idx="36">
                  <c:v>0.61038961038961</c:v>
                </c:pt>
                <c:pt idx="37">
                  <c:v>0.619047619047619</c:v>
                </c:pt>
                <c:pt idx="38">
                  <c:v>0.627329192546584</c:v>
                </c:pt>
                <c:pt idx="39">
                  <c:v>0.635258358662614</c:v>
                </c:pt>
                <c:pt idx="40">
                  <c:v>0.642857142857143</c:v>
                </c:pt>
                <c:pt idx="41">
                  <c:v>0.650145772594752</c:v>
                </c:pt>
                <c:pt idx="42">
                  <c:v>0.657142857142857</c:v>
                </c:pt>
              </c:numCache>
            </c:numRef>
          </c:val>
        </c:ser>
        <c:marker val="1"/>
        <c:axId val="545175352"/>
        <c:axId val="545174536"/>
      </c:lineChart>
      <c:catAx>
        <c:axId val="5451753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 invested at Series A</a:t>
                </a:r>
              </a:p>
            </c:rich>
          </c:tx>
          <c:layout/>
        </c:title>
        <c:numFmt formatCode="_-[$$-409]* #,##0_ ;_-[$$-409]* \-#,##0\ ;_-[$$-409]* &quot;-&quot;_ ;_-@_ " sourceLinked="1"/>
        <c:tickLblPos val="nextTo"/>
        <c:crossAx val="545174536"/>
        <c:crosses val="autoZero"/>
        <c:auto val="1"/>
        <c:lblAlgn val="ctr"/>
        <c:lblOffset val="100"/>
        <c:tickLblSkip val="4"/>
        <c:tickMarkSkip val="1"/>
      </c:catAx>
      <c:valAx>
        <c:axId val="5451745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Effective discount for note investors over Series A investors</a:t>
                </a:r>
              </a:p>
            </c:rich>
          </c:tx>
          <c:layout/>
        </c:title>
        <c:numFmt formatCode="0.0%" sourceLinked="1"/>
        <c:tickLblPos val="nextTo"/>
        <c:crossAx val="545175352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812800</xdr:colOff>
      <xdr:row>24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114300</xdr:rowOff>
    </xdr:from>
    <xdr:to>
      <xdr:col>5</xdr:col>
      <xdr:colOff>825500</xdr:colOff>
      <xdr:row>50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05"/>
  <sheetViews>
    <sheetView tabSelected="1" workbookViewId="0"/>
  </sheetViews>
  <sheetFormatPr baseColWidth="10" defaultRowHeight="13"/>
  <cols>
    <col min="1" max="1" width="17" customWidth="1"/>
    <col min="2" max="2" width="13.42578125" customWidth="1"/>
    <col min="3" max="3" width="14" bestFit="1" customWidth="1"/>
    <col min="4" max="4" width="14.7109375" customWidth="1"/>
    <col min="5" max="5" width="13.85546875" customWidth="1"/>
    <col min="6" max="6" width="12.140625" customWidth="1"/>
    <col min="7" max="7" width="13.85546875" customWidth="1"/>
  </cols>
  <sheetData>
    <row r="1" spans="1:8">
      <c r="A1" s="4" t="s">
        <v>0</v>
      </c>
    </row>
    <row r="3" spans="1:8">
      <c r="A3" s="4" t="s">
        <v>1</v>
      </c>
      <c r="C3" s="3">
        <v>500000</v>
      </c>
    </row>
    <row r="4" spans="1:8">
      <c r="A4" s="4" t="s">
        <v>2</v>
      </c>
      <c r="C4" s="2">
        <v>0.2</v>
      </c>
    </row>
    <row r="5" spans="1:8">
      <c r="A5" s="4" t="s">
        <v>3</v>
      </c>
      <c r="C5" s="3">
        <v>4000000</v>
      </c>
    </row>
    <row r="6" spans="1:8">
      <c r="A6" s="4" t="s">
        <v>5</v>
      </c>
      <c r="C6" s="2">
        <v>0.3</v>
      </c>
    </row>
    <row r="10" spans="1:8" s="7" customFormat="1" ht="51" customHeight="1">
      <c r="A10" s="6" t="s">
        <v>4</v>
      </c>
      <c r="B10" s="6" t="s">
        <v>11</v>
      </c>
      <c r="C10" s="6" t="s">
        <v>12</v>
      </c>
      <c r="D10" s="6" t="s">
        <v>6</v>
      </c>
      <c r="E10" s="6" t="s">
        <v>7</v>
      </c>
      <c r="F10" s="6" t="s">
        <v>8</v>
      </c>
      <c r="G10" s="6" t="s">
        <v>9</v>
      </c>
      <c r="H10" s="6" t="s">
        <v>10</v>
      </c>
    </row>
    <row r="12" spans="1:8">
      <c r="A12" s="5">
        <v>700000</v>
      </c>
      <c r="B12" s="5">
        <f>A12/$C$6</f>
        <v>2333333.3333333335</v>
      </c>
      <c r="C12" s="5">
        <f>B12-A12</f>
        <v>1633333.3333333335</v>
      </c>
      <c r="D12" s="1">
        <f>$C$3/B12/(1-$C$4)</f>
        <v>0.26785714285714285</v>
      </c>
      <c r="E12" s="1">
        <f>$C$3/$C$5*(1-$C$6)</f>
        <v>8.7499999999999994E-2</v>
      </c>
      <c r="F12" s="1">
        <f>MAX(D12,E12)</f>
        <v>0.26785714285714285</v>
      </c>
      <c r="G12" s="5">
        <f>$C$3/F12</f>
        <v>1866666.6666666667</v>
      </c>
      <c r="H12" s="1">
        <f>1-G12/B12</f>
        <v>0.20000000000000007</v>
      </c>
    </row>
    <row r="13" spans="1:8">
      <c r="A13" s="5">
        <f>A12+100000</f>
        <v>800000</v>
      </c>
      <c r="B13" s="5">
        <f t="shared" ref="B13:B76" si="0">A13/$C$6</f>
        <v>2666666.666666667</v>
      </c>
      <c r="C13" s="5">
        <f t="shared" ref="C13:C76" si="1">B13-A13</f>
        <v>1866666.666666667</v>
      </c>
      <c r="D13" s="1">
        <f t="shared" ref="D13:D76" si="2">$C$3/B13/(1-$C$4)</f>
        <v>0.23437499999999994</v>
      </c>
      <c r="E13" s="1">
        <f t="shared" ref="E13:E76" si="3">$C$3/$C$5*(1-$C$6)</f>
        <v>8.7499999999999994E-2</v>
      </c>
      <c r="F13" s="1">
        <f t="shared" ref="F13:F76" si="4">MAX(D13,E13)</f>
        <v>0.23437499999999994</v>
      </c>
      <c r="G13" s="5">
        <f t="shared" ref="G13:G76" si="5">$C$3/F13</f>
        <v>2133333.333333334</v>
      </c>
      <c r="H13" s="1">
        <f t="shared" ref="H13:H76" si="6">1-G13/B13</f>
        <v>0.19999999999999984</v>
      </c>
    </row>
    <row r="14" spans="1:8">
      <c r="A14" s="5">
        <f t="shared" ref="A14:A77" si="7">A13+100000</f>
        <v>900000</v>
      </c>
      <c r="B14" s="5">
        <f t="shared" si="0"/>
        <v>3000000</v>
      </c>
      <c r="C14" s="5">
        <f t="shared" si="1"/>
        <v>2100000</v>
      </c>
      <c r="D14" s="1">
        <f t="shared" si="2"/>
        <v>0.20833333333333331</v>
      </c>
      <c r="E14" s="1">
        <f t="shared" si="3"/>
        <v>8.7499999999999994E-2</v>
      </c>
      <c r="F14" s="1">
        <f t="shared" si="4"/>
        <v>0.20833333333333331</v>
      </c>
      <c r="G14" s="5">
        <f t="shared" si="5"/>
        <v>2400000</v>
      </c>
      <c r="H14" s="1">
        <f t="shared" si="6"/>
        <v>0.19999999999999996</v>
      </c>
    </row>
    <row r="15" spans="1:8">
      <c r="A15" s="5">
        <f t="shared" si="7"/>
        <v>1000000</v>
      </c>
      <c r="B15" s="5">
        <f t="shared" si="0"/>
        <v>3333333.3333333335</v>
      </c>
      <c r="C15" s="5">
        <f t="shared" si="1"/>
        <v>2333333.3333333335</v>
      </c>
      <c r="D15" s="1">
        <f t="shared" si="2"/>
        <v>0.18749999999999997</v>
      </c>
      <c r="E15" s="1">
        <f t="shared" si="3"/>
        <v>8.7499999999999994E-2</v>
      </c>
      <c r="F15" s="1">
        <f t="shared" si="4"/>
        <v>0.18749999999999997</v>
      </c>
      <c r="G15" s="5">
        <f t="shared" si="5"/>
        <v>2666666.666666667</v>
      </c>
      <c r="H15" s="1">
        <f t="shared" si="6"/>
        <v>0.19999999999999996</v>
      </c>
    </row>
    <row r="16" spans="1:8">
      <c r="A16" s="5">
        <f t="shared" si="7"/>
        <v>1100000</v>
      </c>
      <c r="B16" s="5">
        <f t="shared" si="0"/>
        <v>3666666.666666667</v>
      </c>
      <c r="C16" s="5">
        <f t="shared" si="1"/>
        <v>2566666.666666667</v>
      </c>
      <c r="D16" s="1">
        <f t="shared" si="2"/>
        <v>0.17045454545454544</v>
      </c>
      <c r="E16" s="1">
        <f t="shared" si="3"/>
        <v>8.7499999999999994E-2</v>
      </c>
      <c r="F16" s="1">
        <f t="shared" si="4"/>
        <v>0.17045454545454544</v>
      </c>
      <c r="G16" s="5">
        <f t="shared" si="5"/>
        <v>2933333.3333333335</v>
      </c>
      <c r="H16" s="1">
        <f t="shared" si="6"/>
        <v>0.20000000000000007</v>
      </c>
    </row>
    <row r="17" spans="1:8">
      <c r="A17" s="5">
        <f t="shared" si="7"/>
        <v>1200000</v>
      </c>
      <c r="B17" s="5">
        <f t="shared" si="0"/>
        <v>4000000</v>
      </c>
      <c r="C17" s="5">
        <f t="shared" si="1"/>
        <v>2800000</v>
      </c>
      <c r="D17" s="1">
        <f t="shared" si="2"/>
        <v>0.15625</v>
      </c>
      <c r="E17" s="1">
        <f t="shared" si="3"/>
        <v>8.7499999999999994E-2</v>
      </c>
      <c r="F17" s="1">
        <f t="shared" si="4"/>
        <v>0.15625</v>
      </c>
      <c r="G17" s="5">
        <f t="shared" si="5"/>
        <v>3200000</v>
      </c>
      <c r="H17" s="1">
        <f t="shared" si="6"/>
        <v>0.19999999999999996</v>
      </c>
    </row>
    <row r="18" spans="1:8">
      <c r="A18" s="5">
        <f t="shared" si="7"/>
        <v>1300000</v>
      </c>
      <c r="B18" s="5">
        <f t="shared" si="0"/>
        <v>4333333.333333334</v>
      </c>
      <c r="C18" s="5">
        <f t="shared" si="1"/>
        <v>3033333.333333334</v>
      </c>
      <c r="D18" s="1">
        <f t="shared" si="2"/>
        <v>0.14423076923076919</v>
      </c>
      <c r="E18" s="1">
        <f t="shared" si="3"/>
        <v>8.7499999999999994E-2</v>
      </c>
      <c r="F18" s="1">
        <f t="shared" si="4"/>
        <v>0.14423076923076919</v>
      </c>
      <c r="G18" s="5">
        <f t="shared" si="5"/>
        <v>3466666.6666666674</v>
      </c>
      <c r="H18" s="1">
        <f t="shared" si="6"/>
        <v>0.19999999999999996</v>
      </c>
    </row>
    <row r="19" spans="1:8">
      <c r="A19" s="5">
        <f t="shared" si="7"/>
        <v>1400000</v>
      </c>
      <c r="B19" s="5">
        <f t="shared" si="0"/>
        <v>4666666.666666667</v>
      </c>
      <c r="C19" s="5">
        <f t="shared" si="1"/>
        <v>3266666.666666667</v>
      </c>
      <c r="D19" s="1">
        <f t="shared" si="2"/>
        <v>0.13392857142857142</v>
      </c>
      <c r="E19" s="1">
        <f t="shared" si="3"/>
        <v>8.7499999999999994E-2</v>
      </c>
      <c r="F19" s="1">
        <f t="shared" si="4"/>
        <v>0.13392857142857142</v>
      </c>
      <c r="G19" s="5">
        <f t="shared" si="5"/>
        <v>3733333.3333333335</v>
      </c>
      <c r="H19" s="1">
        <f t="shared" si="6"/>
        <v>0.20000000000000007</v>
      </c>
    </row>
    <row r="20" spans="1:8">
      <c r="A20" s="5">
        <f t="shared" si="7"/>
        <v>1500000</v>
      </c>
      <c r="B20" s="5">
        <f t="shared" si="0"/>
        <v>5000000</v>
      </c>
      <c r="C20" s="5">
        <f t="shared" si="1"/>
        <v>3500000</v>
      </c>
      <c r="D20" s="1">
        <f t="shared" si="2"/>
        <v>0.125</v>
      </c>
      <c r="E20" s="1">
        <f t="shared" si="3"/>
        <v>8.7499999999999994E-2</v>
      </c>
      <c r="F20" s="1">
        <f t="shared" si="4"/>
        <v>0.125</v>
      </c>
      <c r="G20" s="5">
        <f t="shared" si="5"/>
        <v>4000000</v>
      </c>
      <c r="H20" s="1">
        <f t="shared" si="6"/>
        <v>0.19999999999999996</v>
      </c>
    </row>
    <row r="21" spans="1:8">
      <c r="A21" s="5">
        <f t="shared" si="7"/>
        <v>1600000</v>
      </c>
      <c r="B21" s="5">
        <f t="shared" si="0"/>
        <v>5333333.333333334</v>
      </c>
      <c r="C21" s="5">
        <f t="shared" si="1"/>
        <v>3733333.333333334</v>
      </c>
      <c r="D21" s="1">
        <f t="shared" si="2"/>
        <v>0.11718749999999997</v>
      </c>
      <c r="E21" s="1">
        <f t="shared" si="3"/>
        <v>8.7499999999999994E-2</v>
      </c>
      <c r="F21" s="1">
        <f t="shared" si="4"/>
        <v>0.11718749999999997</v>
      </c>
      <c r="G21" s="5">
        <f t="shared" si="5"/>
        <v>4266666.6666666679</v>
      </c>
      <c r="H21" s="1">
        <f t="shared" si="6"/>
        <v>0.19999999999999984</v>
      </c>
    </row>
    <row r="22" spans="1:8">
      <c r="A22" s="5">
        <f t="shared" si="7"/>
        <v>1700000</v>
      </c>
      <c r="B22" s="5">
        <f t="shared" si="0"/>
        <v>5666666.666666667</v>
      </c>
      <c r="C22" s="5">
        <f t="shared" si="1"/>
        <v>3966666.666666667</v>
      </c>
      <c r="D22" s="1">
        <f t="shared" si="2"/>
        <v>0.11029411764705881</v>
      </c>
      <c r="E22" s="1">
        <f t="shared" si="3"/>
        <v>8.7499999999999994E-2</v>
      </c>
      <c r="F22" s="1">
        <f t="shared" si="4"/>
        <v>0.11029411764705881</v>
      </c>
      <c r="G22" s="5">
        <f t="shared" si="5"/>
        <v>4533333.333333334</v>
      </c>
      <c r="H22" s="1">
        <f t="shared" si="6"/>
        <v>0.19999999999999996</v>
      </c>
    </row>
    <row r="23" spans="1:8">
      <c r="A23" s="5">
        <f t="shared" si="7"/>
        <v>1800000</v>
      </c>
      <c r="B23" s="5">
        <f t="shared" si="0"/>
        <v>6000000</v>
      </c>
      <c r="C23" s="5">
        <f t="shared" si="1"/>
        <v>4200000</v>
      </c>
      <c r="D23" s="1">
        <f t="shared" si="2"/>
        <v>0.10416666666666666</v>
      </c>
      <c r="E23" s="1">
        <f t="shared" si="3"/>
        <v>8.7499999999999994E-2</v>
      </c>
      <c r="F23" s="1">
        <f t="shared" si="4"/>
        <v>0.10416666666666666</v>
      </c>
      <c r="G23" s="5">
        <f t="shared" si="5"/>
        <v>4800000</v>
      </c>
      <c r="H23" s="1">
        <f t="shared" si="6"/>
        <v>0.19999999999999996</v>
      </c>
    </row>
    <row r="24" spans="1:8">
      <c r="A24" s="5">
        <f t="shared" si="7"/>
        <v>1900000</v>
      </c>
      <c r="B24" s="5">
        <f t="shared" si="0"/>
        <v>6333333.333333334</v>
      </c>
      <c r="C24" s="5">
        <f t="shared" si="1"/>
        <v>4433333.333333334</v>
      </c>
      <c r="D24" s="1">
        <f t="shared" si="2"/>
        <v>9.8684210526315777E-2</v>
      </c>
      <c r="E24" s="1">
        <f t="shared" si="3"/>
        <v>8.7499999999999994E-2</v>
      </c>
      <c r="F24" s="1">
        <f t="shared" si="4"/>
        <v>9.8684210526315777E-2</v>
      </c>
      <c r="G24" s="5">
        <f t="shared" si="5"/>
        <v>5066666.666666667</v>
      </c>
      <c r="H24" s="1">
        <f t="shared" si="6"/>
        <v>0.20000000000000007</v>
      </c>
    </row>
    <row r="25" spans="1:8">
      <c r="A25" s="5">
        <f t="shared" si="7"/>
        <v>2000000</v>
      </c>
      <c r="B25" s="5">
        <f t="shared" si="0"/>
        <v>6666666.666666667</v>
      </c>
      <c r="C25" s="5">
        <f t="shared" si="1"/>
        <v>4666666.666666667</v>
      </c>
      <c r="D25" s="1">
        <f t="shared" si="2"/>
        <v>9.3749999999999986E-2</v>
      </c>
      <c r="E25" s="1">
        <f t="shared" si="3"/>
        <v>8.7499999999999994E-2</v>
      </c>
      <c r="F25" s="1">
        <f t="shared" si="4"/>
        <v>9.3749999999999986E-2</v>
      </c>
      <c r="G25" s="5">
        <f t="shared" si="5"/>
        <v>5333333.333333334</v>
      </c>
      <c r="H25" s="1">
        <f t="shared" si="6"/>
        <v>0.19999999999999996</v>
      </c>
    </row>
    <row r="26" spans="1:8">
      <c r="A26" s="5">
        <f t="shared" si="7"/>
        <v>2100000</v>
      </c>
      <c r="B26" s="5">
        <f t="shared" si="0"/>
        <v>7000000</v>
      </c>
      <c r="C26" s="5">
        <f t="shared" si="1"/>
        <v>4900000</v>
      </c>
      <c r="D26" s="1">
        <f t="shared" si="2"/>
        <v>8.9285714285714274E-2</v>
      </c>
      <c r="E26" s="1">
        <f t="shared" si="3"/>
        <v>8.7499999999999994E-2</v>
      </c>
      <c r="F26" s="1">
        <f t="shared" si="4"/>
        <v>8.9285714285714274E-2</v>
      </c>
      <c r="G26" s="5">
        <f t="shared" si="5"/>
        <v>5600000.0000000009</v>
      </c>
      <c r="H26" s="1">
        <f t="shared" si="6"/>
        <v>0.19999999999999984</v>
      </c>
    </row>
    <row r="27" spans="1:8">
      <c r="A27" s="5">
        <f t="shared" si="7"/>
        <v>2200000</v>
      </c>
      <c r="B27" s="5">
        <f t="shared" si="0"/>
        <v>7333333.333333334</v>
      </c>
      <c r="C27" s="5">
        <f t="shared" si="1"/>
        <v>5133333.333333334</v>
      </c>
      <c r="D27" s="1">
        <f t="shared" si="2"/>
        <v>8.5227272727272721E-2</v>
      </c>
      <c r="E27" s="1">
        <f t="shared" si="3"/>
        <v>8.7499999999999994E-2</v>
      </c>
      <c r="F27" s="1">
        <f t="shared" si="4"/>
        <v>8.7499999999999994E-2</v>
      </c>
      <c r="G27" s="5">
        <f t="shared" si="5"/>
        <v>5714285.7142857146</v>
      </c>
      <c r="H27" s="1">
        <f t="shared" si="6"/>
        <v>0.22077922077922085</v>
      </c>
    </row>
    <row r="28" spans="1:8">
      <c r="A28" s="5">
        <f t="shared" si="7"/>
        <v>2300000</v>
      </c>
      <c r="B28" s="5">
        <f t="shared" si="0"/>
        <v>7666666.666666667</v>
      </c>
      <c r="C28" s="5">
        <f t="shared" si="1"/>
        <v>5366666.666666667</v>
      </c>
      <c r="D28" s="1">
        <f t="shared" si="2"/>
        <v>8.152173913043477E-2</v>
      </c>
      <c r="E28" s="1">
        <f t="shared" si="3"/>
        <v>8.7499999999999994E-2</v>
      </c>
      <c r="F28" s="1">
        <f t="shared" si="4"/>
        <v>8.7499999999999994E-2</v>
      </c>
      <c r="G28" s="5">
        <f t="shared" si="5"/>
        <v>5714285.7142857146</v>
      </c>
      <c r="H28" s="1">
        <f t="shared" si="6"/>
        <v>0.25465838509316774</v>
      </c>
    </row>
    <row r="29" spans="1:8">
      <c r="A29" s="5">
        <f t="shared" si="7"/>
        <v>2400000</v>
      </c>
      <c r="B29" s="5">
        <f t="shared" si="0"/>
        <v>8000000</v>
      </c>
      <c r="C29" s="5">
        <f t="shared" si="1"/>
        <v>5600000</v>
      </c>
      <c r="D29" s="1">
        <f t="shared" si="2"/>
        <v>7.8125E-2</v>
      </c>
      <c r="E29" s="1">
        <f t="shared" si="3"/>
        <v>8.7499999999999994E-2</v>
      </c>
      <c r="F29" s="1">
        <f t="shared" si="4"/>
        <v>8.7499999999999994E-2</v>
      </c>
      <c r="G29" s="5">
        <f t="shared" si="5"/>
        <v>5714285.7142857146</v>
      </c>
      <c r="H29" s="1">
        <f t="shared" si="6"/>
        <v>0.2857142857142857</v>
      </c>
    </row>
    <row r="30" spans="1:8">
      <c r="A30" s="5">
        <f t="shared" si="7"/>
        <v>2500000</v>
      </c>
      <c r="B30" s="5">
        <f t="shared" si="0"/>
        <v>8333333.333333334</v>
      </c>
      <c r="C30" s="5">
        <f t="shared" si="1"/>
        <v>5833333.333333334</v>
      </c>
      <c r="D30" s="1">
        <f t="shared" si="2"/>
        <v>7.4999999999999997E-2</v>
      </c>
      <c r="E30" s="1">
        <f t="shared" si="3"/>
        <v>8.7499999999999994E-2</v>
      </c>
      <c r="F30" s="1">
        <f t="shared" si="4"/>
        <v>8.7499999999999994E-2</v>
      </c>
      <c r="G30" s="5">
        <f t="shared" si="5"/>
        <v>5714285.7142857146</v>
      </c>
      <c r="H30" s="1">
        <f t="shared" si="6"/>
        <v>0.31428571428571428</v>
      </c>
    </row>
    <row r="31" spans="1:8">
      <c r="A31" s="5">
        <f t="shared" si="7"/>
        <v>2600000</v>
      </c>
      <c r="B31" s="5">
        <f t="shared" si="0"/>
        <v>8666666.6666666679</v>
      </c>
      <c r="C31" s="5">
        <f t="shared" si="1"/>
        <v>6066666.6666666679</v>
      </c>
      <c r="D31" s="1">
        <f t="shared" si="2"/>
        <v>7.2115384615384595E-2</v>
      </c>
      <c r="E31" s="1">
        <f t="shared" si="3"/>
        <v>8.7499999999999994E-2</v>
      </c>
      <c r="F31" s="1">
        <f t="shared" si="4"/>
        <v>8.7499999999999994E-2</v>
      </c>
      <c r="G31" s="5">
        <f t="shared" si="5"/>
        <v>5714285.7142857146</v>
      </c>
      <c r="H31" s="1">
        <f t="shared" si="6"/>
        <v>0.34065934065934067</v>
      </c>
    </row>
    <row r="32" spans="1:8">
      <c r="A32" s="5">
        <f t="shared" si="7"/>
        <v>2700000</v>
      </c>
      <c r="B32" s="5">
        <f t="shared" si="0"/>
        <v>9000000</v>
      </c>
      <c r="C32" s="5">
        <f t="shared" si="1"/>
        <v>6300000</v>
      </c>
      <c r="D32" s="1">
        <f t="shared" si="2"/>
        <v>6.9444444444444434E-2</v>
      </c>
      <c r="E32" s="1">
        <f t="shared" si="3"/>
        <v>8.7499999999999994E-2</v>
      </c>
      <c r="F32" s="1">
        <f t="shared" si="4"/>
        <v>8.7499999999999994E-2</v>
      </c>
      <c r="G32" s="5">
        <f t="shared" si="5"/>
        <v>5714285.7142857146</v>
      </c>
      <c r="H32" s="1">
        <f t="shared" si="6"/>
        <v>0.365079365079365</v>
      </c>
    </row>
    <row r="33" spans="1:8">
      <c r="A33" s="5">
        <f t="shared" si="7"/>
        <v>2800000</v>
      </c>
      <c r="B33" s="5">
        <f t="shared" si="0"/>
        <v>9333333.333333334</v>
      </c>
      <c r="C33" s="5">
        <f t="shared" si="1"/>
        <v>6533333.333333334</v>
      </c>
      <c r="D33" s="1">
        <f t="shared" si="2"/>
        <v>6.6964285714285712E-2</v>
      </c>
      <c r="E33" s="1">
        <f t="shared" si="3"/>
        <v>8.7499999999999994E-2</v>
      </c>
      <c r="F33" s="1">
        <f t="shared" si="4"/>
        <v>8.7499999999999994E-2</v>
      </c>
      <c r="G33" s="5">
        <f t="shared" si="5"/>
        <v>5714285.7142857146</v>
      </c>
      <c r="H33" s="1">
        <f t="shared" si="6"/>
        <v>0.38775510204081631</v>
      </c>
    </row>
    <row r="34" spans="1:8">
      <c r="A34" s="5">
        <f t="shared" si="7"/>
        <v>2900000</v>
      </c>
      <c r="B34" s="5">
        <f t="shared" si="0"/>
        <v>9666666.6666666679</v>
      </c>
      <c r="C34" s="5">
        <f t="shared" si="1"/>
        <v>6766666.6666666679</v>
      </c>
      <c r="D34" s="1">
        <f t="shared" si="2"/>
        <v>6.4655172413793094E-2</v>
      </c>
      <c r="E34" s="1">
        <f t="shared" si="3"/>
        <v>8.7499999999999994E-2</v>
      </c>
      <c r="F34" s="1">
        <f t="shared" si="4"/>
        <v>8.7499999999999994E-2</v>
      </c>
      <c r="G34" s="5">
        <f t="shared" si="5"/>
        <v>5714285.7142857146</v>
      </c>
      <c r="H34" s="1">
        <f t="shared" si="6"/>
        <v>0.40886699507389168</v>
      </c>
    </row>
    <row r="35" spans="1:8">
      <c r="A35" s="5">
        <f t="shared" si="7"/>
        <v>3000000</v>
      </c>
      <c r="B35" s="5">
        <f t="shared" si="0"/>
        <v>10000000</v>
      </c>
      <c r="C35" s="5">
        <f t="shared" si="1"/>
        <v>7000000</v>
      </c>
      <c r="D35" s="1">
        <f t="shared" si="2"/>
        <v>6.25E-2</v>
      </c>
      <c r="E35" s="1">
        <f t="shared" si="3"/>
        <v>8.7499999999999994E-2</v>
      </c>
      <c r="F35" s="1">
        <f t="shared" si="4"/>
        <v>8.7499999999999994E-2</v>
      </c>
      <c r="G35" s="5">
        <f t="shared" si="5"/>
        <v>5714285.7142857146</v>
      </c>
      <c r="H35" s="1">
        <f t="shared" si="6"/>
        <v>0.42857142857142849</v>
      </c>
    </row>
    <row r="36" spans="1:8">
      <c r="A36" s="5">
        <f t="shared" si="7"/>
        <v>3100000</v>
      </c>
      <c r="B36" s="5">
        <f t="shared" si="0"/>
        <v>10333333.333333334</v>
      </c>
      <c r="C36" s="5">
        <f t="shared" si="1"/>
        <v>7233333.333333334</v>
      </c>
      <c r="D36" s="1">
        <f t="shared" si="2"/>
        <v>6.048387096774193E-2</v>
      </c>
      <c r="E36" s="1">
        <f t="shared" si="3"/>
        <v>8.7499999999999994E-2</v>
      </c>
      <c r="F36" s="1">
        <f t="shared" si="4"/>
        <v>8.7499999999999994E-2</v>
      </c>
      <c r="G36" s="5">
        <f t="shared" si="5"/>
        <v>5714285.7142857146</v>
      </c>
      <c r="H36" s="1">
        <f t="shared" si="6"/>
        <v>0.44700460829493094</v>
      </c>
    </row>
    <row r="37" spans="1:8">
      <c r="A37" s="5">
        <f t="shared" si="7"/>
        <v>3200000</v>
      </c>
      <c r="B37" s="5">
        <f t="shared" si="0"/>
        <v>10666666.666666668</v>
      </c>
      <c r="C37" s="5">
        <f t="shared" si="1"/>
        <v>7466666.6666666679</v>
      </c>
      <c r="D37" s="1">
        <f t="shared" si="2"/>
        <v>5.8593749999999986E-2</v>
      </c>
      <c r="E37" s="1">
        <f t="shared" si="3"/>
        <v>8.7499999999999994E-2</v>
      </c>
      <c r="F37" s="1">
        <f t="shared" si="4"/>
        <v>8.7499999999999994E-2</v>
      </c>
      <c r="G37" s="5">
        <f t="shared" si="5"/>
        <v>5714285.7142857146</v>
      </c>
      <c r="H37" s="1">
        <f t="shared" si="6"/>
        <v>0.4642857142857143</v>
      </c>
    </row>
    <row r="38" spans="1:8">
      <c r="A38" s="5">
        <f t="shared" si="7"/>
        <v>3300000</v>
      </c>
      <c r="B38" s="5">
        <f t="shared" si="0"/>
        <v>11000000</v>
      </c>
      <c r="C38" s="5">
        <f t="shared" si="1"/>
        <v>7700000</v>
      </c>
      <c r="D38" s="1">
        <f t="shared" si="2"/>
        <v>5.6818181818181816E-2</v>
      </c>
      <c r="E38" s="1">
        <f t="shared" si="3"/>
        <v>8.7499999999999994E-2</v>
      </c>
      <c r="F38" s="1">
        <f t="shared" si="4"/>
        <v>8.7499999999999994E-2</v>
      </c>
      <c r="G38" s="5">
        <f t="shared" si="5"/>
        <v>5714285.7142857146</v>
      </c>
      <c r="H38" s="1">
        <f t="shared" si="6"/>
        <v>0.48051948051948046</v>
      </c>
    </row>
    <row r="39" spans="1:8">
      <c r="A39" s="5">
        <f t="shared" si="7"/>
        <v>3400000</v>
      </c>
      <c r="B39" s="5">
        <f t="shared" si="0"/>
        <v>11333333.333333334</v>
      </c>
      <c r="C39" s="5">
        <f t="shared" si="1"/>
        <v>7933333.333333334</v>
      </c>
      <c r="D39" s="1">
        <f t="shared" si="2"/>
        <v>5.5147058823529403E-2</v>
      </c>
      <c r="E39" s="1">
        <f t="shared" si="3"/>
        <v>8.7499999999999994E-2</v>
      </c>
      <c r="F39" s="1">
        <f t="shared" si="4"/>
        <v>8.7499999999999994E-2</v>
      </c>
      <c r="G39" s="5">
        <f t="shared" si="5"/>
        <v>5714285.7142857146</v>
      </c>
      <c r="H39" s="1">
        <f t="shared" si="6"/>
        <v>0.49579831932773111</v>
      </c>
    </row>
    <row r="40" spans="1:8">
      <c r="A40" s="5">
        <f t="shared" si="7"/>
        <v>3500000</v>
      </c>
      <c r="B40" s="5">
        <f t="shared" si="0"/>
        <v>11666666.666666668</v>
      </c>
      <c r="C40" s="5">
        <f t="shared" si="1"/>
        <v>8166666.6666666679</v>
      </c>
      <c r="D40" s="1">
        <f t="shared" si="2"/>
        <v>5.3571428571428562E-2</v>
      </c>
      <c r="E40" s="1">
        <f t="shared" si="3"/>
        <v>8.7499999999999994E-2</v>
      </c>
      <c r="F40" s="1">
        <f t="shared" si="4"/>
        <v>8.7499999999999994E-2</v>
      </c>
      <c r="G40" s="5">
        <f t="shared" si="5"/>
        <v>5714285.7142857146</v>
      </c>
      <c r="H40" s="1">
        <f t="shared" si="6"/>
        <v>0.51020408163265307</v>
      </c>
    </row>
    <row r="41" spans="1:8">
      <c r="A41" s="5">
        <f t="shared" si="7"/>
        <v>3600000</v>
      </c>
      <c r="B41" s="5">
        <f t="shared" si="0"/>
        <v>12000000</v>
      </c>
      <c r="C41" s="5">
        <f t="shared" si="1"/>
        <v>8400000</v>
      </c>
      <c r="D41" s="1">
        <f t="shared" si="2"/>
        <v>5.2083333333333329E-2</v>
      </c>
      <c r="E41" s="1">
        <f t="shared" si="3"/>
        <v>8.7499999999999994E-2</v>
      </c>
      <c r="F41" s="1">
        <f t="shared" si="4"/>
        <v>8.7499999999999994E-2</v>
      </c>
      <c r="G41" s="5">
        <f t="shared" si="5"/>
        <v>5714285.7142857146</v>
      </c>
      <c r="H41" s="1">
        <f t="shared" si="6"/>
        <v>0.52380952380952372</v>
      </c>
    </row>
    <row r="42" spans="1:8">
      <c r="A42" s="5">
        <f t="shared" si="7"/>
        <v>3700000</v>
      </c>
      <c r="B42" s="5">
        <f t="shared" si="0"/>
        <v>12333333.333333334</v>
      </c>
      <c r="C42" s="5">
        <f t="shared" si="1"/>
        <v>8633333.333333334</v>
      </c>
      <c r="D42" s="1">
        <f t="shared" si="2"/>
        <v>5.0675675675675665E-2</v>
      </c>
      <c r="E42" s="1">
        <f t="shared" si="3"/>
        <v>8.7499999999999994E-2</v>
      </c>
      <c r="F42" s="1">
        <f t="shared" si="4"/>
        <v>8.7499999999999994E-2</v>
      </c>
      <c r="G42" s="5">
        <f t="shared" si="5"/>
        <v>5714285.7142857146</v>
      </c>
      <c r="H42" s="1">
        <f t="shared" si="6"/>
        <v>0.53667953667953672</v>
      </c>
    </row>
    <row r="43" spans="1:8">
      <c r="A43" s="5">
        <f t="shared" si="7"/>
        <v>3800000</v>
      </c>
      <c r="B43" s="5">
        <f t="shared" si="0"/>
        <v>12666666.666666668</v>
      </c>
      <c r="C43" s="5">
        <f t="shared" si="1"/>
        <v>8866666.6666666679</v>
      </c>
      <c r="D43" s="1">
        <f t="shared" si="2"/>
        <v>4.9342105263157889E-2</v>
      </c>
      <c r="E43" s="1">
        <f t="shared" si="3"/>
        <v>8.7499999999999994E-2</v>
      </c>
      <c r="F43" s="1">
        <f t="shared" si="4"/>
        <v>8.7499999999999994E-2</v>
      </c>
      <c r="G43" s="5">
        <f t="shared" si="5"/>
        <v>5714285.7142857146</v>
      </c>
      <c r="H43" s="1">
        <f t="shared" si="6"/>
        <v>0.54887218045112784</v>
      </c>
    </row>
    <row r="44" spans="1:8">
      <c r="A44" s="5">
        <f t="shared" si="7"/>
        <v>3900000</v>
      </c>
      <c r="B44" s="5">
        <f t="shared" si="0"/>
        <v>13000000</v>
      </c>
      <c r="C44" s="5">
        <f t="shared" si="1"/>
        <v>9100000</v>
      </c>
      <c r="D44" s="1">
        <f t="shared" si="2"/>
        <v>4.807692307692308E-2</v>
      </c>
      <c r="E44" s="1">
        <f t="shared" si="3"/>
        <v>8.7499999999999994E-2</v>
      </c>
      <c r="F44" s="1">
        <f t="shared" si="4"/>
        <v>8.7499999999999994E-2</v>
      </c>
      <c r="G44" s="5">
        <f t="shared" si="5"/>
        <v>5714285.7142857146</v>
      </c>
      <c r="H44" s="1">
        <f t="shared" si="6"/>
        <v>0.56043956043956045</v>
      </c>
    </row>
    <row r="45" spans="1:8">
      <c r="A45" s="5">
        <f t="shared" si="7"/>
        <v>4000000</v>
      </c>
      <c r="B45" s="5">
        <f t="shared" si="0"/>
        <v>13333333.333333334</v>
      </c>
      <c r="C45" s="5">
        <f t="shared" si="1"/>
        <v>9333333.333333334</v>
      </c>
      <c r="D45" s="1">
        <f t="shared" si="2"/>
        <v>4.6874999999999993E-2</v>
      </c>
      <c r="E45" s="1">
        <f t="shared" si="3"/>
        <v>8.7499999999999994E-2</v>
      </c>
      <c r="F45" s="1">
        <f t="shared" si="4"/>
        <v>8.7499999999999994E-2</v>
      </c>
      <c r="G45" s="5">
        <f t="shared" si="5"/>
        <v>5714285.7142857146</v>
      </c>
      <c r="H45" s="1">
        <f t="shared" si="6"/>
        <v>0.5714285714285714</v>
      </c>
    </row>
    <row r="46" spans="1:8">
      <c r="A46" s="5">
        <f t="shared" si="7"/>
        <v>4100000</v>
      </c>
      <c r="B46" s="5">
        <f t="shared" si="0"/>
        <v>13666666.666666668</v>
      </c>
      <c r="C46" s="5">
        <f t="shared" si="1"/>
        <v>9566666.6666666679</v>
      </c>
      <c r="D46" s="1">
        <f t="shared" si="2"/>
        <v>4.5731707317073163E-2</v>
      </c>
      <c r="E46" s="1">
        <f t="shared" si="3"/>
        <v>8.7499999999999994E-2</v>
      </c>
      <c r="F46" s="1">
        <f t="shared" si="4"/>
        <v>8.7499999999999994E-2</v>
      </c>
      <c r="G46" s="5">
        <f t="shared" si="5"/>
        <v>5714285.7142857146</v>
      </c>
      <c r="H46" s="1">
        <f t="shared" si="6"/>
        <v>0.58188153310104529</v>
      </c>
    </row>
    <row r="47" spans="1:8">
      <c r="A47" s="5">
        <f t="shared" si="7"/>
        <v>4200000</v>
      </c>
      <c r="B47" s="5">
        <f t="shared" si="0"/>
        <v>14000000</v>
      </c>
      <c r="C47" s="5">
        <f t="shared" si="1"/>
        <v>9800000</v>
      </c>
      <c r="D47" s="1">
        <f t="shared" si="2"/>
        <v>4.4642857142857137E-2</v>
      </c>
      <c r="E47" s="1">
        <f t="shared" si="3"/>
        <v>8.7499999999999994E-2</v>
      </c>
      <c r="F47" s="1">
        <f t="shared" si="4"/>
        <v>8.7499999999999994E-2</v>
      </c>
      <c r="G47" s="5">
        <f t="shared" si="5"/>
        <v>5714285.7142857146</v>
      </c>
      <c r="H47" s="1">
        <f t="shared" si="6"/>
        <v>0.59183673469387754</v>
      </c>
    </row>
    <row r="48" spans="1:8">
      <c r="A48" s="5">
        <f t="shared" si="7"/>
        <v>4300000</v>
      </c>
      <c r="B48" s="5">
        <f t="shared" si="0"/>
        <v>14333333.333333334</v>
      </c>
      <c r="C48" s="5">
        <f t="shared" si="1"/>
        <v>10033333.333333334</v>
      </c>
      <c r="D48" s="1">
        <f t="shared" si="2"/>
        <v>4.3604651162790692E-2</v>
      </c>
      <c r="E48" s="1">
        <f t="shared" si="3"/>
        <v>8.7499999999999994E-2</v>
      </c>
      <c r="F48" s="1">
        <f t="shared" si="4"/>
        <v>8.7499999999999994E-2</v>
      </c>
      <c r="G48" s="5">
        <f t="shared" si="5"/>
        <v>5714285.7142857146</v>
      </c>
      <c r="H48" s="1">
        <f t="shared" si="6"/>
        <v>0.6013289036544851</v>
      </c>
    </row>
    <row r="49" spans="1:8">
      <c r="A49" s="5">
        <f t="shared" si="7"/>
        <v>4400000</v>
      </c>
      <c r="B49" s="5">
        <f t="shared" si="0"/>
        <v>14666666.666666668</v>
      </c>
      <c r="C49" s="5">
        <f t="shared" si="1"/>
        <v>10266666.666666668</v>
      </c>
      <c r="D49" s="1">
        <f t="shared" si="2"/>
        <v>4.261363636363636E-2</v>
      </c>
      <c r="E49" s="1">
        <f t="shared" si="3"/>
        <v>8.7499999999999994E-2</v>
      </c>
      <c r="F49" s="1">
        <f t="shared" si="4"/>
        <v>8.7499999999999994E-2</v>
      </c>
      <c r="G49" s="5">
        <f t="shared" si="5"/>
        <v>5714285.7142857146</v>
      </c>
      <c r="H49" s="1">
        <f t="shared" si="6"/>
        <v>0.61038961038961048</v>
      </c>
    </row>
    <row r="50" spans="1:8">
      <c r="A50" s="5">
        <f t="shared" si="7"/>
        <v>4500000</v>
      </c>
      <c r="B50" s="5">
        <f t="shared" si="0"/>
        <v>15000000</v>
      </c>
      <c r="C50" s="5">
        <f t="shared" si="1"/>
        <v>10500000</v>
      </c>
      <c r="D50" s="1">
        <f t="shared" si="2"/>
        <v>4.1666666666666664E-2</v>
      </c>
      <c r="E50" s="1">
        <f t="shared" si="3"/>
        <v>8.7499999999999994E-2</v>
      </c>
      <c r="F50" s="1">
        <f t="shared" si="4"/>
        <v>8.7499999999999994E-2</v>
      </c>
      <c r="G50" s="5">
        <f t="shared" si="5"/>
        <v>5714285.7142857146</v>
      </c>
      <c r="H50" s="1">
        <f t="shared" si="6"/>
        <v>0.61904761904761907</v>
      </c>
    </row>
    <row r="51" spans="1:8">
      <c r="A51" s="5">
        <f t="shared" si="7"/>
        <v>4600000</v>
      </c>
      <c r="B51" s="5">
        <f t="shared" si="0"/>
        <v>15333333.333333334</v>
      </c>
      <c r="C51" s="5">
        <f t="shared" si="1"/>
        <v>10733333.333333334</v>
      </c>
      <c r="D51" s="1">
        <f t="shared" si="2"/>
        <v>4.0760869565217385E-2</v>
      </c>
      <c r="E51" s="1">
        <f t="shared" si="3"/>
        <v>8.7499999999999994E-2</v>
      </c>
      <c r="F51" s="1">
        <f t="shared" si="4"/>
        <v>8.7499999999999994E-2</v>
      </c>
      <c r="G51" s="5">
        <f t="shared" si="5"/>
        <v>5714285.7142857146</v>
      </c>
      <c r="H51" s="1">
        <f t="shared" si="6"/>
        <v>0.62732919254658381</v>
      </c>
    </row>
    <row r="52" spans="1:8">
      <c r="A52" s="5">
        <f t="shared" si="7"/>
        <v>4700000</v>
      </c>
      <c r="B52" s="5">
        <f t="shared" si="0"/>
        <v>15666666.666666668</v>
      </c>
      <c r="C52" s="5">
        <f t="shared" si="1"/>
        <v>10966666.666666668</v>
      </c>
      <c r="D52" s="1">
        <f t="shared" si="2"/>
        <v>3.9893617021276591E-2</v>
      </c>
      <c r="E52" s="1">
        <f t="shared" si="3"/>
        <v>8.7499999999999994E-2</v>
      </c>
      <c r="F52" s="1">
        <f t="shared" si="4"/>
        <v>8.7499999999999994E-2</v>
      </c>
      <c r="G52" s="5">
        <f t="shared" si="5"/>
        <v>5714285.7142857146</v>
      </c>
      <c r="H52" s="1">
        <f t="shared" si="6"/>
        <v>0.63525835866261393</v>
      </c>
    </row>
    <row r="53" spans="1:8">
      <c r="A53" s="5">
        <f>A52+100000</f>
        <v>4800000</v>
      </c>
      <c r="B53" s="5">
        <f t="shared" si="0"/>
        <v>16000000</v>
      </c>
      <c r="C53" s="5">
        <f t="shared" si="1"/>
        <v>11200000</v>
      </c>
      <c r="D53" s="1">
        <f t="shared" si="2"/>
        <v>3.90625E-2</v>
      </c>
      <c r="E53" s="1">
        <f t="shared" si="3"/>
        <v>8.7499999999999994E-2</v>
      </c>
      <c r="F53" s="1">
        <f t="shared" si="4"/>
        <v>8.7499999999999994E-2</v>
      </c>
      <c r="G53" s="5">
        <f t="shared" si="5"/>
        <v>5714285.7142857146</v>
      </c>
      <c r="H53" s="1">
        <f t="shared" si="6"/>
        <v>0.64285714285714279</v>
      </c>
    </row>
    <row r="54" spans="1:8">
      <c r="A54" s="5">
        <f t="shared" si="7"/>
        <v>4900000</v>
      </c>
      <c r="B54" s="5">
        <f t="shared" si="0"/>
        <v>16333333.333333334</v>
      </c>
      <c r="C54" s="5">
        <f t="shared" si="1"/>
        <v>11433333.333333334</v>
      </c>
      <c r="D54" s="1">
        <f t="shared" si="2"/>
        <v>3.8265306122448974E-2</v>
      </c>
      <c r="E54" s="1">
        <f t="shared" si="3"/>
        <v>8.7499999999999994E-2</v>
      </c>
      <c r="F54" s="1">
        <f t="shared" si="4"/>
        <v>8.7499999999999994E-2</v>
      </c>
      <c r="G54" s="5">
        <f t="shared" si="5"/>
        <v>5714285.7142857146</v>
      </c>
      <c r="H54" s="1">
        <f t="shared" si="6"/>
        <v>0.65014577259475215</v>
      </c>
    </row>
    <row r="55" spans="1:8">
      <c r="A55" s="5">
        <f t="shared" si="7"/>
        <v>5000000</v>
      </c>
      <c r="B55" s="5">
        <f t="shared" si="0"/>
        <v>16666666.666666668</v>
      </c>
      <c r="C55" s="5">
        <f t="shared" si="1"/>
        <v>11666666.666666668</v>
      </c>
      <c r="D55" s="1">
        <f t="shared" si="2"/>
        <v>3.7499999999999999E-2</v>
      </c>
      <c r="E55" s="1">
        <f t="shared" si="3"/>
        <v>8.7499999999999994E-2</v>
      </c>
      <c r="F55" s="1">
        <f t="shared" si="4"/>
        <v>8.7499999999999994E-2</v>
      </c>
      <c r="G55" s="5">
        <f t="shared" si="5"/>
        <v>5714285.7142857146</v>
      </c>
      <c r="H55" s="1">
        <f t="shared" si="6"/>
        <v>0.65714285714285714</v>
      </c>
    </row>
    <row r="56" spans="1:8">
      <c r="A56" s="5">
        <f t="shared" si="7"/>
        <v>5100000</v>
      </c>
      <c r="B56" s="5">
        <f t="shared" si="0"/>
        <v>17000000</v>
      </c>
      <c r="C56" s="5">
        <f t="shared" si="1"/>
        <v>11900000</v>
      </c>
      <c r="D56" s="1">
        <f t="shared" si="2"/>
        <v>3.6764705882352935E-2</v>
      </c>
      <c r="E56" s="1">
        <f t="shared" si="3"/>
        <v>8.7499999999999994E-2</v>
      </c>
      <c r="F56" s="1">
        <f t="shared" si="4"/>
        <v>8.7499999999999994E-2</v>
      </c>
      <c r="G56" s="5">
        <f t="shared" si="5"/>
        <v>5714285.7142857146</v>
      </c>
      <c r="H56" s="1">
        <f t="shared" si="6"/>
        <v>0.66386554621848737</v>
      </c>
    </row>
    <row r="57" spans="1:8">
      <c r="A57" s="5">
        <f t="shared" si="7"/>
        <v>5200000</v>
      </c>
      <c r="B57" s="5">
        <f t="shared" si="0"/>
        <v>17333333.333333336</v>
      </c>
      <c r="C57" s="5">
        <f t="shared" si="1"/>
        <v>12133333.333333336</v>
      </c>
      <c r="D57" s="1">
        <f t="shared" si="2"/>
        <v>3.6057692307692298E-2</v>
      </c>
      <c r="E57" s="1">
        <f t="shared" si="3"/>
        <v>8.7499999999999994E-2</v>
      </c>
      <c r="F57" s="1">
        <f t="shared" si="4"/>
        <v>8.7499999999999994E-2</v>
      </c>
      <c r="G57" s="5">
        <f t="shared" si="5"/>
        <v>5714285.7142857146</v>
      </c>
      <c r="H57" s="1">
        <f t="shared" si="6"/>
        <v>0.67032967032967039</v>
      </c>
    </row>
    <row r="58" spans="1:8">
      <c r="A58" s="5">
        <f t="shared" si="7"/>
        <v>5300000</v>
      </c>
      <c r="B58" s="5">
        <f t="shared" si="0"/>
        <v>17666666.666666668</v>
      </c>
      <c r="C58" s="5">
        <f t="shared" si="1"/>
        <v>12366666.666666668</v>
      </c>
      <c r="D58" s="1">
        <f t="shared" si="2"/>
        <v>3.537735849056603E-2</v>
      </c>
      <c r="E58" s="1">
        <f t="shared" si="3"/>
        <v>8.7499999999999994E-2</v>
      </c>
      <c r="F58" s="1">
        <f t="shared" si="4"/>
        <v>8.7499999999999994E-2</v>
      </c>
      <c r="G58" s="5">
        <f t="shared" si="5"/>
        <v>5714285.7142857146</v>
      </c>
      <c r="H58" s="1">
        <f t="shared" si="6"/>
        <v>0.67654986522911054</v>
      </c>
    </row>
    <row r="59" spans="1:8">
      <c r="A59" s="5">
        <f t="shared" si="7"/>
        <v>5400000</v>
      </c>
      <c r="B59" s="5">
        <f t="shared" si="0"/>
        <v>18000000</v>
      </c>
      <c r="C59" s="5">
        <f t="shared" si="1"/>
        <v>12600000</v>
      </c>
      <c r="D59" s="1">
        <f t="shared" si="2"/>
        <v>3.4722222222222217E-2</v>
      </c>
      <c r="E59" s="1">
        <f t="shared" si="3"/>
        <v>8.7499999999999994E-2</v>
      </c>
      <c r="F59" s="1">
        <f t="shared" si="4"/>
        <v>8.7499999999999994E-2</v>
      </c>
      <c r="G59" s="5">
        <f t="shared" si="5"/>
        <v>5714285.7142857146</v>
      </c>
      <c r="H59" s="1">
        <f t="shared" si="6"/>
        <v>0.68253968253968256</v>
      </c>
    </row>
    <row r="60" spans="1:8">
      <c r="A60" s="5">
        <f t="shared" si="7"/>
        <v>5500000</v>
      </c>
      <c r="B60" s="5">
        <f t="shared" si="0"/>
        <v>18333333.333333336</v>
      </c>
      <c r="C60" s="5">
        <f t="shared" si="1"/>
        <v>12833333.333333336</v>
      </c>
      <c r="D60" s="1">
        <f t="shared" si="2"/>
        <v>3.4090909090909081E-2</v>
      </c>
      <c r="E60" s="1">
        <f t="shared" si="3"/>
        <v>8.7499999999999994E-2</v>
      </c>
      <c r="F60" s="1">
        <f t="shared" si="4"/>
        <v>8.7499999999999994E-2</v>
      </c>
      <c r="G60" s="5">
        <f t="shared" si="5"/>
        <v>5714285.7142857146</v>
      </c>
      <c r="H60" s="1">
        <f t="shared" si="6"/>
        <v>0.68831168831168832</v>
      </c>
    </row>
    <row r="61" spans="1:8">
      <c r="A61" s="5">
        <f t="shared" si="7"/>
        <v>5600000</v>
      </c>
      <c r="B61" s="5">
        <f t="shared" si="0"/>
        <v>18666666.666666668</v>
      </c>
      <c r="C61" s="5">
        <f t="shared" si="1"/>
        <v>13066666.666666668</v>
      </c>
      <c r="D61" s="1">
        <f t="shared" si="2"/>
        <v>3.3482142857142856E-2</v>
      </c>
      <c r="E61" s="1">
        <f t="shared" si="3"/>
        <v>8.7499999999999994E-2</v>
      </c>
      <c r="F61" s="1">
        <f t="shared" si="4"/>
        <v>8.7499999999999994E-2</v>
      </c>
      <c r="G61" s="5">
        <f t="shared" si="5"/>
        <v>5714285.7142857146</v>
      </c>
      <c r="H61" s="1">
        <f t="shared" si="6"/>
        <v>0.69387755102040816</v>
      </c>
    </row>
    <row r="62" spans="1:8">
      <c r="A62" s="5">
        <f t="shared" si="7"/>
        <v>5700000</v>
      </c>
      <c r="B62" s="5">
        <f t="shared" si="0"/>
        <v>19000000</v>
      </c>
      <c r="C62" s="5">
        <f t="shared" si="1"/>
        <v>13300000</v>
      </c>
      <c r="D62" s="1">
        <f t="shared" si="2"/>
        <v>3.2894736842105261E-2</v>
      </c>
      <c r="E62" s="1">
        <f t="shared" si="3"/>
        <v>8.7499999999999994E-2</v>
      </c>
      <c r="F62" s="1">
        <f t="shared" si="4"/>
        <v>8.7499999999999994E-2</v>
      </c>
      <c r="G62" s="5">
        <f t="shared" si="5"/>
        <v>5714285.7142857146</v>
      </c>
      <c r="H62" s="1">
        <f t="shared" si="6"/>
        <v>0.6992481203007519</v>
      </c>
    </row>
    <row r="63" spans="1:8">
      <c r="A63" s="5">
        <f t="shared" si="7"/>
        <v>5800000</v>
      </c>
      <c r="B63" s="5">
        <f t="shared" si="0"/>
        <v>19333333.333333336</v>
      </c>
      <c r="C63" s="5">
        <f t="shared" si="1"/>
        <v>13533333.333333336</v>
      </c>
      <c r="D63" s="1">
        <f t="shared" si="2"/>
        <v>3.2327586206896547E-2</v>
      </c>
      <c r="E63" s="1">
        <f t="shared" si="3"/>
        <v>8.7499999999999994E-2</v>
      </c>
      <c r="F63" s="1">
        <f t="shared" si="4"/>
        <v>8.7499999999999994E-2</v>
      </c>
      <c r="G63" s="5">
        <f t="shared" si="5"/>
        <v>5714285.7142857146</v>
      </c>
      <c r="H63" s="1">
        <f t="shared" si="6"/>
        <v>0.70443349753694584</v>
      </c>
    </row>
    <row r="64" spans="1:8">
      <c r="A64" s="5">
        <f t="shared" si="7"/>
        <v>5900000</v>
      </c>
      <c r="B64" s="5">
        <f t="shared" si="0"/>
        <v>19666666.666666668</v>
      </c>
      <c r="C64" s="5">
        <f t="shared" si="1"/>
        <v>13766666.666666668</v>
      </c>
      <c r="D64" s="1">
        <f t="shared" si="2"/>
        <v>3.1779661016949151E-2</v>
      </c>
      <c r="E64" s="1">
        <f t="shared" si="3"/>
        <v>8.7499999999999994E-2</v>
      </c>
      <c r="F64" s="1">
        <f t="shared" si="4"/>
        <v>8.7499999999999994E-2</v>
      </c>
      <c r="G64" s="5">
        <f t="shared" si="5"/>
        <v>5714285.7142857146</v>
      </c>
      <c r="H64" s="1">
        <f t="shared" si="6"/>
        <v>0.70944309927360782</v>
      </c>
    </row>
    <row r="65" spans="1:8">
      <c r="A65" s="5">
        <f t="shared" si="7"/>
        <v>6000000</v>
      </c>
      <c r="B65" s="5">
        <f t="shared" si="0"/>
        <v>20000000</v>
      </c>
      <c r="C65" s="5">
        <f t="shared" si="1"/>
        <v>14000000</v>
      </c>
      <c r="D65" s="1">
        <f t="shared" si="2"/>
        <v>3.125E-2</v>
      </c>
      <c r="E65" s="1">
        <f t="shared" si="3"/>
        <v>8.7499999999999994E-2</v>
      </c>
      <c r="F65" s="1">
        <f t="shared" si="4"/>
        <v>8.7499999999999994E-2</v>
      </c>
      <c r="G65" s="5">
        <f t="shared" si="5"/>
        <v>5714285.7142857146</v>
      </c>
      <c r="H65" s="1">
        <f t="shared" si="6"/>
        <v>0.71428571428571419</v>
      </c>
    </row>
    <row r="66" spans="1:8">
      <c r="A66" s="5">
        <f t="shared" si="7"/>
        <v>6100000</v>
      </c>
      <c r="B66" s="5">
        <f t="shared" si="0"/>
        <v>20333333.333333336</v>
      </c>
      <c r="C66" s="5">
        <f t="shared" si="1"/>
        <v>14233333.333333336</v>
      </c>
      <c r="D66" s="1">
        <f t="shared" si="2"/>
        <v>3.0737704918032779E-2</v>
      </c>
      <c r="E66" s="1">
        <f t="shared" si="3"/>
        <v>8.7499999999999994E-2</v>
      </c>
      <c r="F66" s="1">
        <f t="shared" si="4"/>
        <v>8.7499999999999994E-2</v>
      </c>
      <c r="G66" s="5">
        <f t="shared" si="5"/>
        <v>5714285.7142857146</v>
      </c>
      <c r="H66" s="1">
        <f t="shared" si="6"/>
        <v>0.71896955503512883</v>
      </c>
    </row>
    <row r="67" spans="1:8">
      <c r="A67" s="5">
        <f t="shared" si="7"/>
        <v>6200000</v>
      </c>
      <c r="B67" s="5">
        <f t="shared" si="0"/>
        <v>20666666.666666668</v>
      </c>
      <c r="C67" s="5">
        <f t="shared" si="1"/>
        <v>14466666.666666668</v>
      </c>
      <c r="D67" s="1">
        <f t="shared" si="2"/>
        <v>3.0241935483870965E-2</v>
      </c>
      <c r="E67" s="1">
        <f t="shared" si="3"/>
        <v>8.7499999999999994E-2</v>
      </c>
      <c r="F67" s="1">
        <f t="shared" si="4"/>
        <v>8.7499999999999994E-2</v>
      </c>
      <c r="G67" s="5">
        <f t="shared" si="5"/>
        <v>5714285.7142857146</v>
      </c>
      <c r="H67" s="1">
        <f t="shared" si="6"/>
        <v>0.72350230414746552</v>
      </c>
    </row>
    <row r="68" spans="1:8">
      <c r="A68" s="5">
        <f t="shared" si="7"/>
        <v>6300000</v>
      </c>
      <c r="B68" s="5">
        <f t="shared" si="0"/>
        <v>21000000</v>
      </c>
      <c r="C68" s="5">
        <f t="shared" si="1"/>
        <v>14700000</v>
      </c>
      <c r="D68" s="1">
        <f t="shared" si="2"/>
        <v>2.976190476190476E-2</v>
      </c>
      <c r="E68" s="1">
        <f t="shared" si="3"/>
        <v>8.7499999999999994E-2</v>
      </c>
      <c r="F68" s="1">
        <f t="shared" si="4"/>
        <v>8.7499999999999994E-2</v>
      </c>
      <c r="G68" s="5">
        <f t="shared" si="5"/>
        <v>5714285.7142857146</v>
      </c>
      <c r="H68" s="1">
        <f t="shared" si="6"/>
        <v>0.72789115646258495</v>
      </c>
    </row>
    <row r="69" spans="1:8">
      <c r="A69" s="5">
        <f t="shared" si="7"/>
        <v>6400000</v>
      </c>
      <c r="B69" s="5">
        <f t="shared" si="0"/>
        <v>21333333.333333336</v>
      </c>
      <c r="C69" s="5">
        <f t="shared" si="1"/>
        <v>14933333.333333336</v>
      </c>
      <c r="D69" s="1">
        <f t="shared" si="2"/>
        <v>2.9296874999999993E-2</v>
      </c>
      <c r="E69" s="1">
        <f t="shared" si="3"/>
        <v>8.7499999999999994E-2</v>
      </c>
      <c r="F69" s="1">
        <f t="shared" si="4"/>
        <v>8.7499999999999994E-2</v>
      </c>
      <c r="G69" s="5">
        <f t="shared" si="5"/>
        <v>5714285.7142857146</v>
      </c>
      <c r="H69" s="1">
        <f t="shared" si="6"/>
        <v>0.73214285714285721</v>
      </c>
    </row>
    <row r="70" spans="1:8">
      <c r="A70" s="5">
        <f t="shared" si="7"/>
        <v>6500000</v>
      </c>
      <c r="B70" s="5">
        <f t="shared" si="0"/>
        <v>21666666.666666668</v>
      </c>
      <c r="C70" s="5">
        <f t="shared" si="1"/>
        <v>15166666.666666668</v>
      </c>
      <c r="D70" s="1">
        <f t="shared" si="2"/>
        <v>2.8846153846153841E-2</v>
      </c>
      <c r="E70" s="1">
        <f t="shared" si="3"/>
        <v>8.7499999999999994E-2</v>
      </c>
      <c r="F70" s="1">
        <f t="shared" si="4"/>
        <v>8.7499999999999994E-2</v>
      </c>
      <c r="G70" s="5">
        <f t="shared" si="5"/>
        <v>5714285.7142857146</v>
      </c>
      <c r="H70" s="1">
        <f t="shared" si="6"/>
        <v>0.73626373626373631</v>
      </c>
    </row>
    <row r="71" spans="1:8">
      <c r="A71" s="5">
        <f t="shared" si="7"/>
        <v>6600000</v>
      </c>
      <c r="B71" s="5">
        <f t="shared" si="0"/>
        <v>22000000</v>
      </c>
      <c r="C71" s="5">
        <f t="shared" si="1"/>
        <v>15400000</v>
      </c>
      <c r="D71" s="1">
        <f t="shared" si="2"/>
        <v>2.8409090909090908E-2</v>
      </c>
      <c r="E71" s="1">
        <f t="shared" si="3"/>
        <v>8.7499999999999994E-2</v>
      </c>
      <c r="F71" s="1">
        <f t="shared" si="4"/>
        <v>8.7499999999999994E-2</v>
      </c>
      <c r="G71" s="5">
        <f t="shared" si="5"/>
        <v>5714285.7142857146</v>
      </c>
      <c r="H71" s="1">
        <f t="shared" si="6"/>
        <v>0.74025974025974017</v>
      </c>
    </row>
    <row r="72" spans="1:8">
      <c r="A72" s="5">
        <f t="shared" si="7"/>
        <v>6700000</v>
      </c>
      <c r="B72" s="5">
        <f t="shared" si="0"/>
        <v>22333333.333333336</v>
      </c>
      <c r="C72" s="5">
        <f t="shared" si="1"/>
        <v>15633333.333333336</v>
      </c>
      <c r="D72" s="1">
        <f t="shared" si="2"/>
        <v>2.7985074626865669E-2</v>
      </c>
      <c r="E72" s="1">
        <f t="shared" si="3"/>
        <v>8.7499999999999994E-2</v>
      </c>
      <c r="F72" s="1">
        <f t="shared" si="4"/>
        <v>8.7499999999999994E-2</v>
      </c>
      <c r="G72" s="5">
        <f t="shared" si="5"/>
        <v>5714285.7142857146</v>
      </c>
      <c r="H72" s="1">
        <f t="shared" si="6"/>
        <v>0.74413646055437099</v>
      </c>
    </row>
    <row r="73" spans="1:8">
      <c r="A73" s="5">
        <f t="shared" si="7"/>
        <v>6800000</v>
      </c>
      <c r="B73" s="5">
        <f t="shared" si="0"/>
        <v>22666666.666666668</v>
      </c>
      <c r="C73" s="5">
        <f t="shared" si="1"/>
        <v>15866666.666666668</v>
      </c>
      <c r="D73" s="1">
        <f t="shared" si="2"/>
        <v>2.7573529411764702E-2</v>
      </c>
      <c r="E73" s="1">
        <f t="shared" si="3"/>
        <v>8.7499999999999994E-2</v>
      </c>
      <c r="F73" s="1">
        <f t="shared" si="4"/>
        <v>8.7499999999999994E-2</v>
      </c>
      <c r="G73" s="5">
        <f t="shared" si="5"/>
        <v>5714285.7142857146</v>
      </c>
      <c r="H73" s="1">
        <f t="shared" si="6"/>
        <v>0.74789915966386555</v>
      </c>
    </row>
    <row r="74" spans="1:8">
      <c r="A74" s="5">
        <f t="shared" si="7"/>
        <v>6900000</v>
      </c>
      <c r="B74" s="5">
        <f t="shared" si="0"/>
        <v>23000000</v>
      </c>
      <c r="C74" s="5">
        <f t="shared" si="1"/>
        <v>16100000</v>
      </c>
      <c r="D74" s="1">
        <f t="shared" si="2"/>
        <v>2.717391304347826E-2</v>
      </c>
      <c r="E74" s="1">
        <f t="shared" si="3"/>
        <v>8.7499999999999994E-2</v>
      </c>
      <c r="F74" s="1">
        <f t="shared" si="4"/>
        <v>8.7499999999999994E-2</v>
      </c>
      <c r="G74" s="5">
        <f t="shared" si="5"/>
        <v>5714285.7142857146</v>
      </c>
      <c r="H74" s="1">
        <f t="shared" si="6"/>
        <v>0.75155279503105588</v>
      </c>
    </row>
    <row r="75" spans="1:8">
      <c r="A75" s="5">
        <f t="shared" si="7"/>
        <v>7000000</v>
      </c>
      <c r="B75" s="5">
        <f t="shared" si="0"/>
        <v>23333333.333333336</v>
      </c>
      <c r="C75" s="5">
        <f t="shared" si="1"/>
        <v>16333333.333333336</v>
      </c>
      <c r="D75" s="1">
        <f t="shared" si="2"/>
        <v>2.6785714285714281E-2</v>
      </c>
      <c r="E75" s="1">
        <f t="shared" si="3"/>
        <v>8.7499999999999994E-2</v>
      </c>
      <c r="F75" s="1">
        <f t="shared" si="4"/>
        <v>8.7499999999999994E-2</v>
      </c>
      <c r="G75" s="5">
        <f t="shared" si="5"/>
        <v>5714285.7142857146</v>
      </c>
      <c r="H75" s="1">
        <f t="shared" si="6"/>
        <v>0.75510204081632648</v>
      </c>
    </row>
    <row r="76" spans="1:8">
      <c r="A76" s="5">
        <f t="shared" si="7"/>
        <v>7100000</v>
      </c>
      <c r="B76" s="5">
        <f t="shared" si="0"/>
        <v>23666666.666666668</v>
      </c>
      <c r="C76" s="5">
        <f t="shared" si="1"/>
        <v>16566666.666666668</v>
      </c>
      <c r="D76" s="1">
        <f t="shared" si="2"/>
        <v>2.6408450704225352E-2</v>
      </c>
      <c r="E76" s="1">
        <f t="shared" si="3"/>
        <v>8.7499999999999994E-2</v>
      </c>
      <c r="F76" s="1">
        <f t="shared" si="4"/>
        <v>8.7499999999999994E-2</v>
      </c>
      <c r="G76" s="5">
        <f t="shared" si="5"/>
        <v>5714285.7142857146</v>
      </c>
      <c r="H76" s="1">
        <f t="shared" si="6"/>
        <v>0.75855130784708247</v>
      </c>
    </row>
    <row r="77" spans="1:8">
      <c r="A77" s="5">
        <f t="shared" si="7"/>
        <v>7200000</v>
      </c>
      <c r="B77" s="5">
        <f t="shared" ref="B77:B105" si="8">A77/$C$6</f>
        <v>24000000</v>
      </c>
      <c r="C77" s="5">
        <f t="shared" ref="C77:C105" si="9">B77-A77</f>
        <v>16800000</v>
      </c>
      <c r="D77" s="1">
        <f t="shared" ref="D77:D105" si="10">$C$3/B77/(1-$C$4)</f>
        <v>2.6041666666666664E-2</v>
      </c>
      <c r="E77" s="1">
        <f t="shared" ref="E77:E105" si="11">$C$3/$C$5*(1-$C$6)</f>
        <v>8.7499999999999994E-2</v>
      </c>
      <c r="F77" s="1">
        <f t="shared" ref="F77:F105" si="12">MAX(D77,E77)</f>
        <v>8.7499999999999994E-2</v>
      </c>
      <c r="G77" s="5">
        <f t="shared" ref="G77:G105" si="13">$C$3/F77</f>
        <v>5714285.7142857146</v>
      </c>
      <c r="H77" s="1">
        <f t="shared" ref="H77:H105" si="14">1-G77/B77</f>
        <v>0.76190476190476186</v>
      </c>
    </row>
    <row r="78" spans="1:8">
      <c r="A78" s="5">
        <f t="shared" ref="A78:A102" si="15">A77+100000</f>
        <v>7300000</v>
      </c>
      <c r="B78" s="5">
        <f t="shared" si="8"/>
        <v>24333333.333333336</v>
      </c>
      <c r="C78" s="5">
        <f t="shared" si="9"/>
        <v>17033333.333333336</v>
      </c>
      <c r="D78" s="1">
        <f t="shared" si="10"/>
        <v>2.5684931506849314E-2</v>
      </c>
      <c r="E78" s="1">
        <f t="shared" si="11"/>
        <v>8.7499999999999994E-2</v>
      </c>
      <c r="F78" s="1">
        <f t="shared" si="12"/>
        <v>8.7499999999999994E-2</v>
      </c>
      <c r="G78" s="5">
        <f t="shared" si="13"/>
        <v>5714285.7142857146</v>
      </c>
      <c r="H78" s="1">
        <f t="shared" si="14"/>
        <v>0.76516634050880628</v>
      </c>
    </row>
    <row r="79" spans="1:8">
      <c r="A79" s="5">
        <f t="shared" si="15"/>
        <v>7400000</v>
      </c>
      <c r="B79" s="5">
        <f t="shared" si="8"/>
        <v>24666666.666666668</v>
      </c>
      <c r="C79" s="5">
        <f t="shared" si="9"/>
        <v>17266666.666666668</v>
      </c>
      <c r="D79" s="1">
        <f t="shared" si="10"/>
        <v>2.5337837837837832E-2</v>
      </c>
      <c r="E79" s="1">
        <f t="shared" si="11"/>
        <v>8.7499999999999994E-2</v>
      </c>
      <c r="F79" s="1">
        <f t="shared" si="12"/>
        <v>8.7499999999999994E-2</v>
      </c>
      <c r="G79" s="5">
        <f t="shared" si="13"/>
        <v>5714285.7142857146</v>
      </c>
      <c r="H79" s="1">
        <f t="shared" si="14"/>
        <v>0.76833976833976836</v>
      </c>
    </row>
    <row r="80" spans="1:8">
      <c r="A80" s="5">
        <f t="shared" si="15"/>
        <v>7500000</v>
      </c>
      <c r="B80" s="5">
        <f t="shared" si="8"/>
        <v>25000000</v>
      </c>
      <c r="C80" s="5">
        <f t="shared" si="9"/>
        <v>17500000</v>
      </c>
      <c r="D80" s="1">
        <f t="shared" si="10"/>
        <v>2.4999999999999998E-2</v>
      </c>
      <c r="E80" s="1">
        <f t="shared" si="11"/>
        <v>8.7499999999999994E-2</v>
      </c>
      <c r="F80" s="1">
        <f t="shared" si="12"/>
        <v>8.7499999999999994E-2</v>
      </c>
      <c r="G80" s="5">
        <f t="shared" si="13"/>
        <v>5714285.7142857146</v>
      </c>
      <c r="H80" s="1">
        <f t="shared" si="14"/>
        <v>0.77142857142857135</v>
      </c>
    </row>
    <row r="81" spans="1:8">
      <c r="A81" s="5">
        <f t="shared" si="15"/>
        <v>7600000</v>
      </c>
      <c r="B81" s="5">
        <f t="shared" si="8"/>
        <v>25333333.333333336</v>
      </c>
      <c r="C81" s="5">
        <f t="shared" si="9"/>
        <v>17733333.333333336</v>
      </c>
      <c r="D81" s="1">
        <f t="shared" si="10"/>
        <v>2.4671052631578944E-2</v>
      </c>
      <c r="E81" s="1">
        <f t="shared" si="11"/>
        <v>8.7499999999999994E-2</v>
      </c>
      <c r="F81" s="1">
        <f t="shared" si="12"/>
        <v>8.7499999999999994E-2</v>
      </c>
      <c r="G81" s="5">
        <f t="shared" si="13"/>
        <v>5714285.7142857146</v>
      </c>
      <c r="H81" s="1">
        <f t="shared" si="14"/>
        <v>0.77443609022556392</v>
      </c>
    </row>
    <row r="82" spans="1:8">
      <c r="A82" s="5">
        <f t="shared" si="15"/>
        <v>7700000</v>
      </c>
      <c r="B82" s="5">
        <f t="shared" si="8"/>
        <v>25666666.666666668</v>
      </c>
      <c r="C82" s="5">
        <f t="shared" si="9"/>
        <v>17966666.666666668</v>
      </c>
      <c r="D82" s="1">
        <f t="shared" si="10"/>
        <v>2.4350649350649348E-2</v>
      </c>
      <c r="E82" s="1">
        <f t="shared" si="11"/>
        <v>8.7499999999999994E-2</v>
      </c>
      <c r="F82" s="1">
        <f t="shared" si="12"/>
        <v>8.7499999999999994E-2</v>
      </c>
      <c r="G82" s="5">
        <f t="shared" si="13"/>
        <v>5714285.7142857146</v>
      </c>
      <c r="H82" s="1">
        <f t="shared" si="14"/>
        <v>0.77736549165120594</v>
      </c>
    </row>
    <row r="83" spans="1:8">
      <c r="A83" s="5">
        <f t="shared" si="15"/>
        <v>7800000</v>
      </c>
      <c r="B83" s="5">
        <f t="shared" si="8"/>
        <v>26000000</v>
      </c>
      <c r="C83" s="5">
        <f t="shared" si="9"/>
        <v>18200000</v>
      </c>
      <c r="D83" s="1">
        <f t="shared" si="10"/>
        <v>2.403846153846154E-2</v>
      </c>
      <c r="E83" s="1">
        <f t="shared" si="11"/>
        <v>8.7499999999999994E-2</v>
      </c>
      <c r="F83" s="1">
        <f t="shared" si="12"/>
        <v>8.7499999999999994E-2</v>
      </c>
      <c r="G83" s="5">
        <f t="shared" si="13"/>
        <v>5714285.7142857146</v>
      </c>
      <c r="H83" s="1">
        <f t="shared" si="14"/>
        <v>0.78021978021978022</v>
      </c>
    </row>
    <row r="84" spans="1:8">
      <c r="A84" s="5">
        <f t="shared" si="15"/>
        <v>7900000</v>
      </c>
      <c r="B84" s="5">
        <f t="shared" si="8"/>
        <v>26333333.333333336</v>
      </c>
      <c r="C84" s="5">
        <f t="shared" si="9"/>
        <v>18433333.333333336</v>
      </c>
      <c r="D84" s="1">
        <f t="shared" si="10"/>
        <v>2.3734177215189868E-2</v>
      </c>
      <c r="E84" s="1">
        <f t="shared" si="11"/>
        <v>8.7499999999999994E-2</v>
      </c>
      <c r="F84" s="1">
        <f t="shared" si="12"/>
        <v>8.7499999999999994E-2</v>
      </c>
      <c r="G84" s="5">
        <f t="shared" si="13"/>
        <v>5714285.7142857146</v>
      </c>
      <c r="H84" s="1">
        <f t="shared" si="14"/>
        <v>0.78300180831826405</v>
      </c>
    </row>
    <row r="85" spans="1:8">
      <c r="A85" s="5">
        <f t="shared" si="15"/>
        <v>8000000</v>
      </c>
      <c r="B85" s="5">
        <f t="shared" si="8"/>
        <v>26666666.666666668</v>
      </c>
      <c r="C85" s="5">
        <f t="shared" si="9"/>
        <v>18666666.666666668</v>
      </c>
      <c r="D85" s="1">
        <f t="shared" si="10"/>
        <v>2.3437499999999997E-2</v>
      </c>
      <c r="E85" s="1">
        <f t="shared" si="11"/>
        <v>8.7499999999999994E-2</v>
      </c>
      <c r="F85" s="1">
        <f t="shared" si="12"/>
        <v>8.7499999999999994E-2</v>
      </c>
      <c r="G85" s="5">
        <f t="shared" si="13"/>
        <v>5714285.7142857146</v>
      </c>
      <c r="H85" s="1">
        <f t="shared" si="14"/>
        <v>0.7857142857142857</v>
      </c>
    </row>
    <row r="86" spans="1:8">
      <c r="A86" s="5">
        <f t="shared" si="15"/>
        <v>8100000</v>
      </c>
      <c r="B86" s="5">
        <f t="shared" si="8"/>
        <v>27000000</v>
      </c>
      <c r="C86" s="5">
        <f t="shared" si="9"/>
        <v>18900000</v>
      </c>
      <c r="D86" s="1">
        <f t="shared" si="10"/>
        <v>2.3148148148148147E-2</v>
      </c>
      <c r="E86" s="1">
        <f t="shared" si="11"/>
        <v>8.7499999999999994E-2</v>
      </c>
      <c r="F86" s="1">
        <f t="shared" si="12"/>
        <v>8.7499999999999994E-2</v>
      </c>
      <c r="G86" s="5">
        <f t="shared" si="13"/>
        <v>5714285.7142857146</v>
      </c>
      <c r="H86" s="1">
        <f t="shared" si="14"/>
        <v>0.78835978835978837</v>
      </c>
    </row>
    <row r="87" spans="1:8">
      <c r="A87" s="5">
        <f t="shared" si="15"/>
        <v>8200000</v>
      </c>
      <c r="B87" s="5">
        <f t="shared" si="8"/>
        <v>27333333.333333336</v>
      </c>
      <c r="C87" s="5">
        <f t="shared" si="9"/>
        <v>19133333.333333336</v>
      </c>
      <c r="D87" s="1">
        <f t="shared" si="10"/>
        <v>2.2865853658536581E-2</v>
      </c>
      <c r="E87" s="1">
        <f t="shared" si="11"/>
        <v>8.7499999999999994E-2</v>
      </c>
      <c r="F87" s="1">
        <f t="shared" si="12"/>
        <v>8.7499999999999994E-2</v>
      </c>
      <c r="G87" s="5">
        <f t="shared" si="13"/>
        <v>5714285.7142857146</v>
      </c>
      <c r="H87" s="1">
        <f t="shared" si="14"/>
        <v>0.79094076655052259</v>
      </c>
    </row>
    <row r="88" spans="1:8">
      <c r="A88" s="5">
        <f t="shared" si="15"/>
        <v>8300000</v>
      </c>
      <c r="B88" s="5">
        <f t="shared" si="8"/>
        <v>27666666.666666668</v>
      </c>
      <c r="C88" s="5">
        <f t="shared" si="9"/>
        <v>19366666.666666668</v>
      </c>
      <c r="D88" s="1">
        <f t="shared" si="10"/>
        <v>2.2590361445783129E-2</v>
      </c>
      <c r="E88" s="1">
        <f t="shared" si="11"/>
        <v>8.7499999999999994E-2</v>
      </c>
      <c r="F88" s="1">
        <f t="shared" si="12"/>
        <v>8.7499999999999994E-2</v>
      </c>
      <c r="G88" s="5">
        <f t="shared" si="13"/>
        <v>5714285.7142857146</v>
      </c>
      <c r="H88" s="1">
        <f t="shared" si="14"/>
        <v>0.79345955249569711</v>
      </c>
    </row>
    <row r="89" spans="1:8">
      <c r="A89" s="5">
        <f t="shared" si="15"/>
        <v>8400000</v>
      </c>
      <c r="B89" s="5">
        <f t="shared" si="8"/>
        <v>28000000</v>
      </c>
      <c r="C89" s="5">
        <f t="shared" si="9"/>
        <v>19600000</v>
      </c>
      <c r="D89" s="1">
        <f t="shared" si="10"/>
        <v>2.2321428571428568E-2</v>
      </c>
      <c r="E89" s="1">
        <f t="shared" si="11"/>
        <v>8.7499999999999994E-2</v>
      </c>
      <c r="F89" s="1">
        <f t="shared" si="12"/>
        <v>8.7499999999999994E-2</v>
      </c>
      <c r="G89" s="5">
        <f t="shared" si="13"/>
        <v>5714285.7142857146</v>
      </c>
      <c r="H89" s="1">
        <f t="shared" si="14"/>
        <v>0.79591836734693877</v>
      </c>
    </row>
    <row r="90" spans="1:8">
      <c r="A90" s="5">
        <f t="shared" si="15"/>
        <v>8500000</v>
      </c>
      <c r="B90" s="5">
        <f t="shared" si="8"/>
        <v>28333333.333333336</v>
      </c>
      <c r="C90" s="5">
        <f t="shared" si="9"/>
        <v>19833333.333333336</v>
      </c>
      <c r="D90" s="1">
        <f t="shared" si="10"/>
        <v>2.2058823529411763E-2</v>
      </c>
      <c r="E90" s="1">
        <f t="shared" si="11"/>
        <v>8.7499999999999994E-2</v>
      </c>
      <c r="F90" s="1">
        <f t="shared" si="12"/>
        <v>8.7499999999999994E-2</v>
      </c>
      <c r="G90" s="5">
        <f t="shared" si="13"/>
        <v>5714285.7142857146</v>
      </c>
      <c r="H90" s="1">
        <f t="shared" si="14"/>
        <v>0.79831932773109249</v>
      </c>
    </row>
    <row r="91" spans="1:8">
      <c r="A91" s="5">
        <f t="shared" si="15"/>
        <v>8600000</v>
      </c>
      <c r="B91" s="5">
        <f t="shared" si="8"/>
        <v>28666666.666666668</v>
      </c>
      <c r="C91" s="5">
        <f t="shared" si="9"/>
        <v>20066666.666666668</v>
      </c>
      <c r="D91" s="1">
        <f t="shared" si="10"/>
        <v>2.1802325581395346E-2</v>
      </c>
      <c r="E91" s="1">
        <f t="shared" si="11"/>
        <v>8.7499999999999994E-2</v>
      </c>
      <c r="F91" s="1">
        <f t="shared" si="12"/>
        <v>8.7499999999999994E-2</v>
      </c>
      <c r="G91" s="5">
        <f t="shared" si="13"/>
        <v>5714285.7142857146</v>
      </c>
      <c r="H91" s="1">
        <f t="shared" si="14"/>
        <v>0.80066445182724255</v>
      </c>
    </row>
    <row r="92" spans="1:8">
      <c r="A92" s="5">
        <f t="shared" si="15"/>
        <v>8700000</v>
      </c>
      <c r="B92" s="5">
        <f t="shared" si="8"/>
        <v>29000000</v>
      </c>
      <c r="C92" s="5">
        <f t="shared" si="9"/>
        <v>20300000</v>
      </c>
      <c r="D92" s="1">
        <f t="shared" si="10"/>
        <v>2.1551724137931032E-2</v>
      </c>
      <c r="E92" s="1">
        <f t="shared" si="11"/>
        <v>8.7499999999999994E-2</v>
      </c>
      <c r="F92" s="1">
        <f t="shared" si="12"/>
        <v>8.7499999999999994E-2</v>
      </c>
      <c r="G92" s="5">
        <f t="shared" si="13"/>
        <v>5714285.7142857146</v>
      </c>
      <c r="H92" s="1">
        <f t="shared" si="14"/>
        <v>0.80295566502463056</v>
      </c>
    </row>
    <row r="93" spans="1:8">
      <c r="A93" s="5">
        <f t="shared" si="15"/>
        <v>8800000</v>
      </c>
      <c r="B93" s="5">
        <f t="shared" si="8"/>
        <v>29333333.333333336</v>
      </c>
      <c r="C93" s="5">
        <f t="shared" si="9"/>
        <v>20533333.333333336</v>
      </c>
      <c r="D93" s="1">
        <f t="shared" si="10"/>
        <v>2.130681818181818E-2</v>
      </c>
      <c r="E93" s="1">
        <f t="shared" si="11"/>
        <v>8.7499999999999994E-2</v>
      </c>
      <c r="F93" s="1">
        <f t="shared" si="12"/>
        <v>8.7499999999999994E-2</v>
      </c>
      <c r="G93" s="5">
        <f t="shared" si="13"/>
        <v>5714285.7142857146</v>
      </c>
      <c r="H93" s="1">
        <f t="shared" si="14"/>
        <v>0.80519480519480524</v>
      </c>
    </row>
    <row r="94" spans="1:8">
      <c r="A94" s="5">
        <f t="shared" si="15"/>
        <v>8900000</v>
      </c>
      <c r="B94" s="5">
        <f t="shared" si="8"/>
        <v>29666666.666666668</v>
      </c>
      <c r="C94" s="5">
        <f t="shared" si="9"/>
        <v>20766666.666666668</v>
      </c>
      <c r="D94" s="1">
        <f t="shared" si="10"/>
        <v>2.1067415730337078E-2</v>
      </c>
      <c r="E94" s="1">
        <f t="shared" si="11"/>
        <v>8.7499999999999994E-2</v>
      </c>
      <c r="F94" s="1">
        <f t="shared" si="12"/>
        <v>8.7499999999999994E-2</v>
      </c>
      <c r="G94" s="5">
        <f t="shared" si="13"/>
        <v>5714285.7142857146</v>
      </c>
      <c r="H94" s="1">
        <f t="shared" si="14"/>
        <v>0.8073836276083467</v>
      </c>
    </row>
    <row r="95" spans="1:8">
      <c r="A95" s="5">
        <f t="shared" si="15"/>
        <v>9000000</v>
      </c>
      <c r="B95" s="5">
        <f t="shared" si="8"/>
        <v>30000000</v>
      </c>
      <c r="C95" s="5">
        <f t="shared" si="9"/>
        <v>21000000</v>
      </c>
      <c r="D95" s="1">
        <f t="shared" si="10"/>
        <v>2.0833333333333332E-2</v>
      </c>
      <c r="E95" s="1">
        <f t="shared" si="11"/>
        <v>8.7499999999999994E-2</v>
      </c>
      <c r="F95" s="1">
        <f t="shared" si="12"/>
        <v>8.7499999999999994E-2</v>
      </c>
      <c r="G95" s="5">
        <f t="shared" si="13"/>
        <v>5714285.7142857146</v>
      </c>
      <c r="H95" s="1">
        <f t="shared" si="14"/>
        <v>0.80952380952380953</v>
      </c>
    </row>
    <row r="96" spans="1:8">
      <c r="A96" s="5">
        <f t="shared" si="15"/>
        <v>9100000</v>
      </c>
      <c r="B96" s="5">
        <f t="shared" si="8"/>
        <v>30333333.333333336</v>
      </c>
      <c r="C96" s="5">
        <f t="shared" si="9"/>
        <v>21233333.333333336</v>
      </c>
      <c r="D96" s="1">
        <f t="shared" si="10"/>
        <v>2.0604395604395601E-2</v>
      </c>
      <c r="E96" s="1">
        <f t="shared" si="11"/>
        <v>8.7499999999999994E-2</v>
      </c>
      <c r="F96" s="1">
        <f t="shared" si="12"/>
        <v>8.7499999999999994E-2</v>
      </c>
      <c r="G96" s="5">
        <f t="shared" si="13"/>
        <v>5714285.7142857146</v>
      </c>
      <c r="H96" s="1">
        <f t="shared" si="14"/>
        <v>0.81161695447409732</v>
      </c>
    </row>
    <row r="97" spans="1:8">
      <c r="A97" s="5">
        <f t="shared" si="15"/>
        <v>9200000</v>
      </c>
      <c r="B97" s="5">
        <f t="shared" si="8"/>
        <v>30666666.666666668</v>
      </c>
      <c r="C97" s="5">
        <f t="shared" si="9"/>
        <v>21466666.666666668</v>
      </c>
      <c r="D97" s="1">
        <f t="shared" si="10"/>
        <v>2.0380434782608692E-2</v>
      </c>
      <c r="E97" s="1">
        <f t="shared" si="11"/>
        <v>8.7499999999999994E-2</v>
      </c>
      <c r="F97" s="1">
        <f t="shared" si="12"/>
        <v>8.7499999999999994E-2</v>
      </c>
      <c r="G97" s="5">
        <f t="shared" si="13"/>
        <v>5714285.7142857146</v>
      </c>
      <c r="H97" s="1">
        <f t="shared" si="14"/>
        <v>0.81366459627329191</v>
      </c>
    </row>
    <row r="98" spans="1:8">
      <c r="A98" s="5">
        <f t="shared" si="15"/>
        <v>9300000</v>
      </c>
      <c r="B98" s="5">
        <f t="shared" si="8"/>
        <v>31000000</v>
      </c>
      <c r="C98" s="5">
        <f t="shared" si="9"/>
        <v>21700000</v>
      </c>
      <c r="D98" s="1">
        <f t="shared" si="10"/>
        <v>2.0161290322580645E-2</v>
      </c>
      <c r="E98" s="1">
        <f t="shared" si="11"/>
        <v>8.7499999999999994E-2</v>
      </c>
      <c r="F98" s="1">
        <f t="shared" si="12"/>
        <v>8.7499999999999994E-2</v>
      </c>
      <c r="G98" s="5">
        <f t="shared" si="13"/>
        <v>5714285.7142857146</v>
      </c>
      <c r="H98" s="1">
        <f t="shared" si="14"/>
        <v>0.81566820276497698</v>
      </c>
    </row>
    <row r="99" spans="1:8">
      <c r="A99" s="5">
        <f t="shared" si="15"/>
        <v>9400000</v>
      </c>
      <c r="B99" s="5">
        <f t="shared" si="8"/>
        <v>31333333.333333336</v>
      </c>
      <c r="C99" s="5">
        <f t="shared" si="9"/>
        <v>21933333.333333336</v>
      </c>
      <c r="D99" s="1">
        <f t="shared" si="10"/>
        <v>1.9946808510638295E-2</v>
      </c>
      <c r="E99" s="1">
        <f t="shared" si="11"/>
        <v>8.7499999999999994E-2</v>
      </c>
      <c r="F99" s="1">
        <f t="shared" si="12"/>
        <v>8.7499999999999994E-2</v>
      </c>
      <c r="G99" s="5">
        <f t="shared" si="13"/>
        <v>5714285.7142857146</v>
      </c>
      <c r="H99" s="1">
        <f t="shared" si="14"/>
        <v>0.81762917933130697</v>
      </c>
    </row>
    <row r="100" spans="1:8">
      <c r="A100" s="5">
        <f t="shared" si="15"/>
        <v>9500000</v>
      </c>
      <c r="B100" s="5">
        <f t="shared" si="8"/>
        <v>31666666.666666668</v>
      </c>
      <c r="C100" s="5">
        <f t="shared" si="9"/>
        <v>22166666.666666668</v>
      </c>
      <c r="D100" s="1">
        <f t="shared" si="10"/>
        <v>1.9736842105263157E-2</v>
      </c>
      <c r="E100" s="1">
        <f t="shared" si="11"/>
        <v>8.7499999999999994E-2</v>
      </c>
      <c r="F100" s="1">
        <f t="shared" si="12"/>
        <v>8.7499999999999994E-2</v>
      </c>
      <c r="G100" s="5">
        <f t="shared" si="13"/>
        <v>5714285.7142857146</v>
      </c>
      <c r="H100" s="1">
        <f t="shared" si="14"/>
        <v>0.81954887218045114</v>
      </c>
    </row>
    <row r="101" spans="1:8">
      <c r="A101" s="5">
        <f t="shared" si="15"/>
        <v>9600000</v>
      </c>
      <c r="B101" s="5">
        <f t="shared" si="8"/>
        <v>32000000</v>
      </c>
      <c r="C101" s="5">
        <f t="shared" si="9"/>
        <v>22400000</v>
      </c>
      <c r="D101" s="1">
        <f t="shared" si="10"/>
        <v>1.953125E-2</v>
      </c>
      <c r="E101" s="1">
        <f t="shared" si="11"/>
        <v>8.7499999999999994E-2</v>
      </c>
      <c r="F101" s="1">
        <f t="shared" si="12"/>
        <v>8.7499999999999994E-2</v>
      </c>
      <c r="G101" s="5">
        <f t="shared" si="13"/>
        <v>5714285.7142857146</v>
      </c>
      <c r="H101" s="1">
        <f t="shared" si="14"/>
        <v>0.8214285714285714</v>
      </c>
    </row>
    <row r="102" spans="1:8">
      <c r="A102" s="5">
        <f t="shared" si="15"/>
        <v>9700000</v>
      </c>
      <c r="B102" s="5">
        <f t="shared" si="8"/>
        <v>32333333.333333336</v>
      </c>
      <c r="C102" s="5">
        <f t="shared" si="9"/>
        <v>22633333.333333336</v>
      </c>
      <c r="D102" s="1">
        <f t="shared" si="10"/>
        <v>1.9329896907216492E-2</v>
      </c>
      <c r="E102" s="1">
        <f t="shared" si="11"/>
        <v>8.7499999999999994E-2</v>
      </c>
      <c r="F102" s="1">
        <f t="shared" si="12"/>
        <v>8.7499999999999994E-2</v>
      </c>
      <c r="G102" s="5">
        <f t="shared" si="13"/>
        <v>5714285.7142857146</v>
      </c>
      <c r="H102" s="1">
        <f t="shared" si="14"/>
        <v>0.82326951399116344</v>
      </c>
    </row>
    <row r="103" spans="1:8">
      <c r="A103" s="5">
        <f t="shared" ref="A103:A105" si="16">A102+100000</f>
        <v>9800000</v>
      </c>
      <c r="B103" s="5">
        <f t="shared" si="8"/>
        <v>32666666.666666668</v>
      </c>
      <c r="C103" s="5">
        <f t="shared" si="9"/>
        <v>22866666.666666668</v>
      </c>
      <c r="D103" s="1">
        <f t="shared" si="10"/>
        <v>1.9132653061224487E-2</v>
      </c>
      <c r="E103" s="1">
        <f t="shared" si="11"/>
        <v>8.7499999999999994E-2</v>
      </c>
      <c r="F103" s="1">
        <f t="shared" si="12"/>
        <v>8.7499999999999994E-2</v>
      </c>
      <c r="G103" s="5">
        <f t="shared" si="13"/>
        <v>5714285.7142857146</v>
      </c>
      <c r="H103" s="1">
        <f t="shared" si="14"/>
        <v>0.82507288629737607</v>
      </c>
    </row>
    <row r="104" spans="1:8">
      <c r="A104" s="5">
        <f t="shared" si="16"/>
        <v>9900000</v>
      </c>
      <c r="B104" s="5">
        <f t="shared" si="8"/>
        <v>33000000</v>
      </c>
      <c r="C104" s="5">
        <f t="shared" si="9"/>
        <v>23100000</v>
      </c>
      <c r="D104" s="1">
        <f t="shared" si="10"/>
        <v>1.893939393939394E-2</v>
      </c>
      <c r="E104" s="1">
        <f t="shared" si="11"/>
        <v>8.7499999999999994E-2</v>
      </c>
      <c r="F104" s="1">
        <f t="shared" si="12"/>
        <v>8.7499999999999994E-2</v>
      </c>
      <c r="G104" s="5">
        <f t="shared" si="13"/>
        <v>5714285.7142857146</v>
      </c>
      <c r="H104" s="1">
        <f t="shared" si="14"/>
        <v>0.82683982683982682</v>
      </c>
    </row>
    <row r="105" spans="1:8">
      <c r="A105" s="5">
        <f t="shared" si="16"/>
        <v>10000000</v>
      </c>
      <c r="B105" s="5">
        <f t="shared" si="8"/>
        <v>33333333.333333336</v>
      </c>
      <c r="C105" s="5">
        <f t="shared" si="9"/>
        <v>23333333.333333336</v>
      </c>
      <c r="D105" s="1">
        <f t="shared" si="10"/>
        <v>1.8749999999999999E-2</v>
      </c>
      <c r="E105" s="1">
        <f t="shared" si="11"/>
        <v>8.7499999999999994E-2</v>
      </c>
      <c r="F105" s="1">
        <f t="shared" si="12"/>
        <v>8.7499999999999994E-2</v>
      </c>
      <c r="G105" s="5">
        <f t="shared" si="13"/>
        <v>5714285.7142857146</v>
      </c>
      <c r="H105" s="1">
        <f t="shared" si="14"/>
        <v>0.82857142857142851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>
      <selection activeCell="A26" sqref="A26"/>
    </sheetView>
  </sheetViews>
  <sheetFormatPr baseColWidth="10" defaultRowHeight="13"/>
  <sheetData/>
  <phoneticPr fontId="2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Company>Rapportive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Kleppmann</dc:creator>
  <cp:lastModifiedBy>Martin Kleppmann</cp:lastModifiedBy>
  <dcterms:created xsi:type="dcterms:W3CDTF">2010-04-27T09:30:19Z</dcterms:created>
  <dcterms:modified xsi:type="dcterms:W3CDTF">2010-05-02T13:09:34Z</dcterms:modified>
</cp:coreProperties>
</file>