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4800" yWindow="2840" windowWidth="14400" windowHeight="737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I5" i="11" s="1"/>
  <c r="J5" i="11" s="1"/>
  <c r="K5" i="11" s="1"/>
  <c r="L5" i="11" s="1"/>
  <c r="M5" i="11" l="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AK5" i="11" s="1"/>
  <c r="AL5" i="11" s="1"/>
  <c r="AM5" i="11" s="1"/>
  <c r="AN5" i="11" s="1"/>
  <c r="AO5" i="11" s="1"/>
  <c r="AP5" i="11" s="1"/>
  <c r="AQ5" i="11" s="1"/>
  <c r="AR5" i="11" s="1"/>
  <c r="AS5" i="11" s="1"/>
  <c r="AT5" i="11" s="1"/>
  <c r="AU5" i="11" s="1"/>
  <c r="AV5" i="11" s="1"/>
  <c r="AW5" i="11" s="1"/>
  <c r="AX5" i="11" s="1"/>
  <c r="AY5" i="11" s="1"/>
  <c r="AZ5" i="11" s="1"/>
  <c r="BA5" i="11" s="1"/>
  <c r="BB5" i="11" s="1"/>
  <c r="BC5" i="11" s="1"/>
  <c r="BD5" i="11" s="1"/>
  <c r="BE5" i="11" s="1"/>
  <c r="BF5" i="11" s="1"/>
  <c r="BG5" i="11" s="1"/>
  <c r="BH5" i="11" s="1"/>
  <c r="BI5" i="11" s="1"/>
  <c r="BJ5" i="11" s="1"/>
  <c r="BK5" i="11" s="1"/>
  <c r="BL5" i="11" s="1"/>
  <c r="BM5" i="11" s="1"/>
  <c r="BN5" i="11" s="1"/>
  <c r="BO5" i="11" s="1"/>
  <c r="BP5" i="11" s="1"/>
  <c r="BQ5" i="11" s="1"/>
  <c r="BR5" i="11" s="1"/>
  <c r="BS5" i="11" s="1"/>
  <c r="BT5" i="11" s="1"/>
  <c r="BU5" i="11" s="1"/>
  <c r="BV5" i="11" s="1"/>
  <c r="BW5" i="11" s="1"/>
  <c r="BX5" i="11" s="1"/>
  <c r="BY5" i="11" s="1"/>
  <c r="BZ5" i="11" s="1"/>
  <c r="CA5" i="11" s="1"/>
  <c r="CB5" i="11" s="1"/>
  <c r="CC5" i="11" s="1"/>
  <c r="CD5" i="11" s="1"/>
  <c r="CE5" i="11" s="1"/>
  <c r="CF5" i="11" s="1"/>
  <c r="CG5" i="11" s="1"/>
  <c r="CH5" i="11" s="1"/>
  <c r="CI5" i="11" s="1"/>
  <c r="CJ5" i="11" s="1"/>
  <c r="CK5" i="11" s="1"/>
  <c r="CL5" i="11" s="1"/>
  <c r="CM5" i="11" s="1"/>
  <c r="CN5" i="11" s="1"/>
  <c r="CO5" i="11" s="1"/>
  <c r="CP5" i="11" s="1"/>
  <c r="CQ5" i="11" s="1"/>
  <c r="CR5" i="11" s="1"/>
  <c r="CS5" i="11" s="1"/>
  <c r="CT5" i="11" s="1"/>
  <c r="CU5" i="11" s="1"/>
  <c r="CV5" i="11" s="1"/>
  <c r="CW5" i="11" s="1"/>
  <c r="CX5" i="11" s="1"/>
  <c r="CY5" i="11" s="1"/>
  <c r="CZ5" i="11" s="1"/>
  <c r="DA5" i="11" s="1"/>
  <c r="DB5" i="11" s="1"/>
  <c r="DC5" i="11" s="1"/>
  <c r="DD5" i="11" s="1"/>
  <c r="DE5" i="11" s="1"/>
  <c r="DF5" i="11" s="1"/>
  <c r="DG5" i="11" s="1"/>
  <c r="DH5" i="11" s="1"/>
  <c r="DI5" i="11" s="1"/>
  <c r="DJ5" i="11" s="1"/>
  <c r="DK5" i="11" s="1"/>
  <c r="DL5" i="11" s="1"/>
  <c r="DM5" i="11" s="1"/>
  <c r="DN5" i="11" s="1"/>
  <c r="DO5" i="11" s="1"/>
  <c r="DP5" i="11" s="1"/>
  <c r="DQ5" i="11" s="1"/>
  <c r="DR5" i="11" s="1"/>
  <c r="DS5" i="11" s="1"/>
  <c r="DT5" i="11" s="1"/>
  <c r="DU5" i="11" s="1"/>
  <c r="DV5" i="11" s="1"/>
  <c r="DW5" i="11" s="1"/>
  <c r="DX5" i="11" s="1"/>
  <c r="DY5" i="11" s="1"/>
  <c r="DZ5" i="11" s="1"/>
  <c r="EA5" i="11" s="1"/>
  <c r="EB5" i="11" s="1"/>
  <c r="EC5" i="11" s="1"/>
  <c r="ED5" i="11" s="1"/>
  <c r="EE5" i="11" s="1"/>
  <c r="EF5" i="11" s="1"/>
  <c r="EG5" i="11" s="1"/>
  <c r="EH5" i="11" s="1"/>
  <c r="EI5" i="11" s="1"/>
  <c r="EJ5" i="11" s="1"/>
  <c r="EK5" i="11" s="1"/>
  <c r="EL5" i="11" s="1"/>
  <c r="EM5" i="11" s="1"/>
  <c r="EN5" i="11" s="1"/>
  <c r="EO5" i="11" s="1"/>
  <c r="EP5" i="11" s="1"/>
  <c r="EQ5" i="11" s="1"/>
  <c r="ER5" i="11" s="1"/>
  <c r="ES5" i="11" s="1"/>
  <c r="ET5" i="11" s="1"/>
  <c r="EU5" i="11" s="1"/>
  <c r="EV5" i="11" s="1"/>
  <c r="EW5" i="11" s="1"/>
  <c r="EX5" i="11" s="1"/>
  <c r="EY5" i="11" s="1"/>
  <c r="EZ5" i="11" s="1"/>
  <c r="FA5" i="11" s="1"/>
  <c r="FB5" i="11" s="1"/>
  <c r="FC5" i="11" s="1"/>
  <c r="FD5" i="11" s="1"/>
  <c r="FE5" i="11" s="1"/>
  <c r="FF5" i="11" s="1"/>
  <c r="FG5" i="11" s="1"/>
  <c r="FH5" i="11" s="1"/>
  <c r="FI5" i="11" s="1"/>
  <c r="FJ5" i="11" s="1"/>
  <c r="FK5" i="11" s="1"/>
  <c r="FL5" i="11" s="1"/>
  <c r="FM5" i="11" s="1"/>
  <c r="FN5" i="11" s="1"/>
  <c r="FO5" i="11" s="1"/>
  <c r="FP5" i="11" s="1"/>
  <c r="FQ5" i="11" s="1"/>
  <c r="FR5" i="11" s="1"/>
  <c r="FS5" i="11" s="1"/>
  <c r="FT5" i="11" s="1"/>
  <c r="FU5" i="11" s="1"/>
  <c r="FV5" i="11" s="1"/>
  <c r="FW5" i="11" s="1"/>
  <c r="FX5" i="11" s="1"/>
  <c r="FY5" i="11" s="1"/>
  <c r="J6" i="11"/>
  <c r="I6" i="11"/>
  <c r="D9" i="11"/>
  <c r="D8" i="11" s="1"/>
  <c r="G7" i="11"/>
  <c r="E9" i="11" l="1"/>
  <c r="D11" i="11" s="1"/>
  <c r="E11" i="11" s="1"/>
  <c r="D13" i="11" l="1"/>
  <c r="E8" i="11"/>
  <c r="G8" i="11" s="1"/>
  <c r="K6" i="11"/>
  <c r="D10" i="11"/>
  <c r="E10" i="11" s="1"/>
  <c r="H6" i="11"/>
  <c r="E13" i="11" l="1"/>
  <c r="D14" i="11" s="1"/>
  <c r="E14" i="11" s="1"/>
  <c r="D12" i="11"/>
  <c r="L6" i="11"/>
  <c r="G9" i="11"/>
  <c r="M6" i="11" l="1"/>
  <c r="G10" i="11"/>
  <c r="G13" i="11"/>
  <c r="I4" i="11"/>
  <c r="N6" i="11" l="1"/>
  <c r="G11" i="11"/>
  <c r="O6" i="11" l="1"/>
  <c r="P6" i="11" l="1"/>
  <c r="P4" i="11"/>
  <c r="Q6" i="11" l="1"/>
  <c r="R6" i="11" l="1"/>
  <c r="S6" i="11" l="1"/>
  <c r="T6" i="11" l="1"/>
  <c r="U6" i="11" l="1"/>
  <c r="V6" i="11" l="1"/>
  <c r="W6" i="11" l="1"/>
  <c r="W4" i="11"/>
  <c r="X6" i="11" l="1"/>
  <c r="Y6" i="11" l="1"/>
  <c r="Z6" i="11" l="1"/>
  <c r="AA6" i="11" l="1"/>
  <c r="AB6" i="11" l="1"/>
  <c r="AC6" i="11" l="1"/>
  <c r="AD6" i="11" l="1"/>
  <c r="AD4" i="11"/>
  <c r="AE6" i="11" l="1"/>
  <c r="AF6" i="11" l="1"/>
  <c r="AG6" i="11" l="1"/>
  <c r="AH6" i="11" l="1"/>
  <c r="AI6" i="11" l="1"/>
  <c r="AJ6" i="11" l="1"/>
  <c r="AK6" i="11" l="1"/>
  <c r="AK4" i="11"/>
  <c r="AL6" i="11" l="1"/>
  <c r="AM6" i="11" l="1"/>
  <c r="AN6" i="11" l="1"/>
  <c r="AO6" i="11" l="1"/>
  <c r="AP6" i="11" l="1"/>
  <c r="AQ6" i="11" l="1"/>
  <c r="AR6" i="11" l="1"/>
  <c r="AR4" i="11"/>
  <c r="AS6" i="11" l="1"/>
  <c r="AT6" i="11" l="1"/>
  <c r="AU6" i="11" l="1"/>
  <c r="AV6" i="11" l="1"/>
  <c r="AW6" i="11" l="1"/>
  <c r="AX6" i="11" l="1"/>
  <c r="AY6" i="11" l="1"/>
  <c r="AY4" i="11"/>
  <c r="AZ6" i="11" l="1"/>
  <c r="BA6" i="11" l="1"/>
  <c r="BB6" i="11" l="1"/>
  <c r="BC6" i="11" l="1"/>
  <c r="BD6" i="11" l="1"/>
  <c r="BE6" i="11" l="1"/>
  <c r="BF6" i="11" l="1"/>
  <c r="BF4" i="11"/>
  <c r="BG6" i="11" l="1"/>
  <c r="BH6" i="11" l="1"/>
  <c r="BI6" i="11" l="1"/>
  <c r="BK6" i="11" l="1"/>
  <c r="BJ6" i="11"/>
  <c r="G14" i="11"/>
  <c r="D15" i="11"/>
  <c r="E15" i="11" s="1"/>
  <c r="D17" i="11" s="1"/>
  <c r="D16" i="11" l="1"/>
  <c r="E17" i="11"/>
  <c r="D18" i="11" s="1"/>
  <c r="E18" i="11" s="1"/>
  <c r="D19" i="11" s="1"/>
  <c r="E19" i="11" s="1"/>
  <c r="D20" i="11" s="1"/>
  <c r="E20" i="11" s="1"/>
  <c r="D21" i="11" s="1"/>
  <c r="E21" i="11" s="1"/>
  <c r="D22" i="11" s="1"/>
  <c r="E22" i="11" s="1"/>
  <c r="BM6" i="11"/>
  <c r="BM4" i="11"/>
  <c r="BL6" i="11"/>
  <c r="E12" i="11"/>
  <c r="G12" i="11" s="1"/>
  <c r="G15" i="11"/>
  <c r="BN6" i="11" l="1"/>
  <c r="BO6" i="11" l="1"/>
  <c r="G17" i="11"/>
  <c r="BP6" i="11" l="1"/>
  <c r="E16" i="11"/>
  <c r="G16" i="11" s="1"/>
  <c r="G18" i="11"/>
  <c r="BQ6" i="11" l="1"/>
  <c r="G20" i="11"/>
  <c r="G21" i="11"/>
  <c r="D24" i="11"/>
  <c r="D23" i="11" s="1"/>
  <c r="G22" i="11"/>
  <c r="BR6" i="11" l="1"/>
  <c r="E24" i="11"/>
  <c r="E23" i="11" l="1"/>
  <c r="G23" i="11" s="1"/>
  <c r="D26" i="11"/>
  <c r="BS6" i="11"/>
  <c r="G24" i="11"/>
  <c r="D25" i="11" l="1"/>
  <c r="E26" i="11"/>
  <c r="D27" i="11" s="1"/>
  <c r="E27" i="11" s="1"/>
  <c r="D28" i="11" s="1"/>
  <c r="E28" i="11" s="1"/>
  <c r="D30" i="11" s="1"/>
  <c r="E30" i="11" s="1"/>
  <c r="BT6" i="11"/>
  <c r="BT4" i="11"/>
  <c r="E25" i="11" l="1"/>
  <c r="BU6" i="11"/>
  <c r="D29" i="11"/>
  <c r="BV6" i="11" l="1"/>
  <c r="H30" i="11"/>
  <c r="E29" i="11"/>
  <c r="H29" i="11" s="1"/>
  <c r="BW6" i="11" l="1"/>
  <c r="BX6" i="11" l="1"/>
  <c r="BY6" i="11" l="1"/>
  <c r="BZ6" i="11" l="1"/>
  <c r="CA6" i="11" l="1"/>
  <c r="CA4" i="11"/>
  <c r="CB6" i="11" l="1"/>
  <c r="CC6" i="11" l="1"/>
  <c r="CD6" i="11" l="1"/>
  <c r="CE6" i="11" l="1"/>
  <c r="CF6" i="11" l="1"/>
  <c r="CG6" i="11" l="1"/>
  <c r="CH4" i="11" l="1"/>
  <c r="CH6" i="11"/>
  <c r="CI6" i="11" l="1"/>
  <c r="CJ6" i="11" l="1"/>
  <c r="CK6" i="11" l="1"/>
  <c r="CL6" i="11" l="1"/>
  <c r="CM6" i="11" l="1"/>
  <c r="CN6" i="11" l="1"/>
  <c r="CO6" i="11" l="1"/>
  <c r="CO4" i="11"/>
  <c r="CP6" i="11" l="1"/>
  <c r="CQ6" i="11" l="1"/>
  <c r="CR6" i="11" l="1"/>
  <c r="CS6" i="11" l="1"/>
  <c r="CT6" i="11" l="1"/>
  <c r="CU6" i="11" l="1"/>
  <c r="CV6" i="11" l="1"/>
  <c r="CV4" i="11"/>
  <c r="CW6" i="11" l="1"/>
  <c r="CX6" i="11" l="1"/>
  <c r="CY6" i="11" l="1"/>
  <c r="CZ6" i="11" l="1"/>
  <c r="DA6" i="11" l="1"/>
  <c r="DB6" i="11" l="1"/>
  <c r="DC6" i="11" l="1"/>
  <c r="DC4" i="11"/>
  <c r="DD6" i="11" l="1"/>
  <c r="DE6" i="11" l="1"/>
  <c r="DF6" i="11" l="1"/>
  <c r="DG6" i="11" l="1"/>
  <c r="DH6" i="11" l="1"/>
  <c r="DI6" i="11" l="1"/>
  <c r="DJ4" i="11" l="1"/>
  <c r="DJ6" i="11"/>
  <c r="DK6" i="11" l="1"/>
  <c r="DL6" i="11" l="1"/>
  <c r="DM6" i="11" l="1"/>
  <c r="DN6" i="11" l="1"/>
  <c r="DO6" i="11" l="1"/>
  <c r="DP6" i="11" l="1"/>
  <c r="DQ4" i="11" l="1"/>
  <c r="DQ6" i="11"/>
  <c r="DR6" i="11" l="1"/>
  <c r="DS6" i="11" l="1"/>
  <c r="DT6" i="11" l="1"/>
  <c r="DU6" i="11" l="1"/>
  <c r="DV6" i="11" l="1"/>
  <c r="DW6" i="11" l="1"/>
  <c r="DX6" i="11" l="1"/>
  <c r="DX4" i="11"/>
  <c r="DY6" i="11" l="1"/>
  <c r="DZ6" i="11" l="1"/>
  <c r="EA6" i="11" l="1"/>
  <c r="EB6" i="11" l="1"/>
  <c r="EC6" i="11" l="1"/>
  <c r="ED6" i="11" l="1"/>
  <c r="EE6" i="11" l="1"/>
  <c r="EE4" i="11"/>
  <c r="EF6" i="11" l="1"/>
  <c r="EG6" i="11" l="1"/>
  <c r="EH6" i="11" l="1"/>
  <c r="EI6" i="11" l="1"/>
  <c r="EJ6" i="11" l="1"/>
  <c r="EK6" i="11" l="1"/>
  <c r="EL4" i="11" l="1"/>
  <c r="EL6" i="11"/>
  <c r="EM6" i="11" l="1"/>
  <c r="EN6" i="11" l="1"/>
  <c r="EO6" i="11" l="1"/>
  <c r="EP6" i="11" l="1"/>
  <c r="EQ6" i="11" l="1"/>
  <c r="ER6" i="11" l="1"/>
  <c r="ES6" i="11" l="1"/>
  <c r="ES4" i="11"/>
  <c r="ET6" i="11" l="1"/>
  <c r="EU6" i="11" l="1"/>
  <c r="EV6" i="11" l="1"/>
  <c r="EW6" i="11" l="1"/>
  <c r="EX6" i="11" l="1"/>
  <c r="EY6" i="11" l="1"/>
  <c r="EZ6" i="11" l="1"/>
  <c r="EZ4" i="11"/>
  <c r="FA6" i="11" l="1"/>
  <c r="FB6" i="11" l="1"/>
  <c r="FC6" i="11" l="1"/>
  <c r="FD6" i="11" l="1"/>
  <c r="FE6" i="11" l="1"/>
  <c r="FF6" i="11" l="1"/>
  <c r="FG6" i="11" l="1"/>
  <c r="FG4" i="11"/>
  <c r="FH6" i="11" l="1"/>
  <c r="FI6" i="11" l="1"/>
  <c r="FJ6" i="11" l="1"/>
  <c r="FK6" i="11" l="1"/>
  <c r="FL6" i="11" l="1"/>
  <c r="FM6" i="11" l="1"/>
  <c r="FN4" i="11" l="1"/>
  <c r="FN6" i="11"/>
  <c r="FO6" i="11" l="1"/>
  <c r="FP6" i="11" l="1"/>
  <c r="FQ6" i="11" l="1"/>
  <c r="FR6" i="11" l="1"/>
  <c r="FS6" i="11" l="1"/>
  <c r="FT6" i="11" l="1"/>
  <c r="FU6" i="11" l="1"/>
  <c r="FU4" i="11"/>
  <c r="FV6" i="11" l="1"/>
  <c r="FW6" i="11" l="1"/>
  <c r="FX6" i="11" l="1"/>
  <c r="FY6" i="11" l="1"/>
</calcChain>
</file>

<file path=xl/sharedStrings.xml><?xml version="1.0" encoding="utf-8"?>
<sst xmlns="http://schemas.openxmlformats.org/spreadsheetml/2006/main" count="62" uniqueCount="61">
  <si>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</si>
  <si>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</si>
  <si>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</si>
  <si>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</si>
  <si>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</si>
  <si>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</si>
  <si>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</si>
  <si>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</si>
  <si>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</si>
  <si>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</si>
  <si>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</si>
  <si>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</si>
  <si>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</si>
  <si>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</si>
  <si>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</si>
  <si>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Début du projet :</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</si>
  <si>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</si>
  <si>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</si>
  <si>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</si>
  <si>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</si>
  <si>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</si>
  <si>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</si>
  <si>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</si>
  <si>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</si>
  <si>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</si>
  <si>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</si>
  <si>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</si>
  <si>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</si>
  <si>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</si>
  <si>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</si>
  <si>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</si>
  <si>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</si>
  <si>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</si>
  <si>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</si>
  <si>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</si>
  <si>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Subject 1: ACS using class D amplifier</t>
  </si>
  <si>
    <t>Thales DMS France SAS</t>
  </si>
  <si>
    <t>Analyse des besoins</t>
  </si>
  <si>
    <t>Spécifications</t>
  </si>
  <si>
    <t>Conception</t>
  </si>
  <si>
    <t>Réalisation</t>
  </si>
  <si>
    <t>Compréhension globale du projet</t>
  </si>
  <si>
    <t>Copréhension de la solution existante</t>
  </si>
  <si>
    <t>Etude des amplificateurs de class D</t>
  </si>
  <si>
    <t xml:space="preserve">Première estimation des composants utiles et de leur disponibilité
(Dans le but de voir ce qu'il est possible d'utiliser ou non)
</t>
  </si>
  <si>
    <t>Identification et commande des composants critiques</t>
  </si>
  <si>
    <t>Etablissement de l'architecture globale</t>
  </si>
  <si>
    <t>Saisie de la schématique</t>
  </si>
  <si>
    <t xml:space="preserve">Développement théorique des différentes fonctions </t>
  </si>
  <si>
    <t xml:space="preserve">Simulation Ltspice des solutions </t>
  </si>
  <si>
    <t>Saisie d'une schématique finale en fonction des étapes précédentes</t>
  </si>
  <si>
    <t>Tests et validation</t>
  </si>
  <si>
    <t xml:space="preserve">Test et validation de chaque fonction/étage indépendemment </t>
  </si>
  <si>
    <t>Validation du respect des specifications (conso, surface…ect)</t>
  </si>
  <si>
    <t>Calculs théoriques afin d'établir des objectifs (Surface,conso, coût…)</t>
  </si>
  <si>
    <t>Itérations successives: corrections | validations</t>
  </si>
  <si>
    <t>Marvyn Pannetier</t>
  </si>
  <si>
    <t>Etablissement des contraintes de routage(boucle critique, 
switching node, découpage) et des possibles conséquences</t>
  </si>
  <si>
    <t>Routage d'une carte "prototype" ou utilisation protype board 
("versatile" afin de modifier facilement certains paramètres)</t>
  </si>
  <si>
    <t>Test et validation de la fonction complète pour vérifier son 
bon fonctionnement</t>
  </si>
  <si>
    <t>Corrections ( Test et Validation &lt;--&gt; Conception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</si>
</sst>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rgb="FF92D05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11" applyNumberFormat="0" applyAlignment="0" applyProtection="0"/>
    <xf numFmtId="0" fontId="27" fillId="14" borderId="12" applyNumberFormat="0" applyAlignment="0" applyProtection="0"/>
    <xf numFmtId="0" fontId="28" fillId="14" borderId="11" applyNumberFormat="0" applyAlignment="0" applyProtection="0"/>
    <xf numFmtId="0" fontId="29" fillId="0" borderId="13" applyNumberFormat="0" applyFill="0" applyAlignment="0" applyProtection="0"/>
    <xf numFmtId="0" fontId="30" fillId="15" borderId="14" applyNumberFormat="0" applyAlignment="0" applyProtection="0"/>
    <xf numFmtId="0" fontId="31" fillId="0" borderId="0" applyNumberFormat="0" applyFill="0" applyBorder="0" applyAlignment="0" applyProtection="0"/>
    <xf numFmtId="0" fontId="7" fillId="16"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0"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20"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cellStyleXfs>
  <cellXfs count="10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9" borderId="1" xfId="0" applyFont="1" applyFill="1" applyBorder="1" applyAlignment="1">
      <alignment horizontal="left" vertical="center" indent="1"/>
    </xf>
    <xf numFmtId="0" fontId="6" fillId="9" borderId="1" xfId="0" applyFont="1" applyFill="1" applyBorder="1" applyAlignment="1">
      <alignment horizontal="center" vertical="center" wrapText="1"/>
    </xf>
    <xf numFmtId="0" fontId="10" fillId="8"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6"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11" fillId="0" borderId="0" xfId="5" applyAlignment="1">
      <alignment horizontal="left"/>
    </xf>
    <xf numFmtId="0" fontId="8" fillId="0" borderId="0" xfId="6"/>
    <xf numFmtId="0" fontId="8" fillId="0" borderId="0" xfId="7">
      <alignment vertical="top"/>
    </xf>
    <xf numFmtId="166" fontId="4" fillId="2" borderId="2" xfId="0" applyNumberFormat="1" applyFont="1" applyFill="1" applyBorder="1" applyAlignment="1">
      <alignment horizontal="center" vertical="center"/>
    </xf>
    <xf numFmtId="168" fontId="9" fillId="5" borderId="6" xfId="0" applyNumberFormat="1" applyFont="1" applyFill="1" applyBorder="1" applyAlignment="1">
      <alignment horizontal="center" vertical="center"/>
    </xf>
    <xf numFmtId="168" fontId="9" fillId="5" borderId="0" xfId="0" applyNumberFormat="1" applyFont="1" applyFill="1" applyAlignment="1">
      <alignment horizontal="center" vertical="center"/>
    </xf>
    <xf numFmtId="168" fontId="9" fillId="5" borderId="7" xfId="0" applyNumberFormat="1" applyFont="1" applyFill="1" applyBorder="1" applyAlignment="1">
      <alignment horizontal="center" vertical="center"/>
    </xf>
    <xf numFmtId="166" fontId="7" fillId="3" borderId="2" xfId="10" applyFill="1">
      <alignment horizontal="center" vertical="center"/>
    </xf>
    <xf numFmtId="166" fontId="7" fillId="4" borderId="2" xfId="10" applyFill="1">
      <alignment horizontal="center" vertical="center"/>
    </xf>
    <xf numFmtId="166" fontId="7" fillId="7" borderId="2" xfId="10" applyFill="1">
      <alignment horizontal="center" vertical="center"/>
    </xf>
    <xf numFmtId="166" fontId="7" fillId="6" borderId="2" xfId="10" applyFill="1">
      <alignment horizontal="center" vertical="center"/>
    </xf>
    <xf numFmtId="166" fontId="7" fillId="0" borderId="2" xfId="10">
      <alignment horizontal="center" vertical="center"/>
    </xf>
    <xf numFmtId="0" fontId="7" fillId="0" borderId="0" xfId="8">
      <alignment horizontal="right" indent="1"/>
    </xf>
    <xf numFmtId="0" fontId="0" fillId="0" borderId="10" xfId="0" applyBorder="1"/>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0" fontId="0" fillId="3" borderId="2" xfId="12" applyFont="1" applyFill="1">
      <alignment horizontal="left" vertical="center" indent="2"/>
    </xf>
    <xf numFmtId="0" fontId="0" fillId="0" borderId="2" xfId="0" applyBorder="1" applyAlignment="1">
      <alignment vertical="center"/>
    </xf>
    <xf numFmtId="9" fontId="4" fillId="41" borderId="2" xfId="2" applyFont="1" applyFill="1" applyBorder="1" applyAlignment="1">
      <alignment horizontal="center" vertical="center"/>
    </xf>
    <xf numFmtId="0" fontId="5" fillId="42" borderId="2" xfId="0" applyFont="1" applyFill="1" applyBorder="1" applyAlignment="1">
      <alignment horizontal="left" vertical="center" indent="1"/>
    </xf>
    <xf numFmtId="9" fontId="4" fillId="42" borderId="2" xfId="2" applyFont="1" applyFill="1" applyBorder="1" applyAlignment="1">
      <alignment horizontal="center" vertical="center"/>
    </xf>
    <xf numFmtId="166" fontId="0" fillId="42" borderId="2" xfId="0" applyNumberFormat="1" applyFill="1" applyBorder="1" applyAlignment="1">
      <alignment horizontal="center" vertical="center"/>
    </xf>
    <xf numFmtId="166" fontId="4" fillId="42" borderId="2" xfId="0" applyNumberFormat="1" applyFont="1" applyFill="1" applyBorder="1" applyAlignment="1">
      <alignment horizontal="center" vertical="center"/>
    </xf>
    <xf numFmtId="0" fontId="5" fillId="43" borderId="2" xfId="0" applyFont="1" applyFill="1" applyBorder="1" applyAlignment="1">
      <alignment horizontal="left" vertical="center" indent="1"/>
    </xf>
    <xf numFmtId="9" fontId="4" fillId="43" borderId="2" xfId="2" applyFont="1" applyFill="1" applyBorder="1" applyAlignment="1">
      <alignment horizontal="center" vertical="center"/>
    </xf>
    <xf numFmtId="166" fontId="0" fillId="43" borderId="2" xfId="0" applyNumberFormat="1" applyFill="1" applyBorder="1" applyAlignment="1">
      <alignment horizontal="center" vertical="center"/>
    </xf>
    <xf numFmtId="166" fontId="4" fillId="43" borderId="2" xfId="0" applyNumberFormat="1" applyFont="1" applyFill="1" applyBorder="1" applyAlignment="1">
      <alignment horizontal="center" vertical="center"/>
    </xf>
    <xf numFmtId="0" fontId="5" fillId="46" borderId="2" xfId="0" applyFont="1" applyFill="1" applyBorder="1" applyAlignment="1">
      <alignment horizontal="left" vertical="center" indent="1"/>
    </xf>
    <xf numFmtId="9" fontId="4" fillId="46" borderId="2" xfId="2" applyFont="1" applyFill="1" applyBorder="1" applyAlignment="1">
      <alignment horizontal="center" vertical="center"/>
    </xf>
    <xf numFmtId="166" fontId="0" fillId="46" borderId="2" xfId="0" applyNumberFormat="1" applyFill="1" applyBorder="1" applyAlignment="1">
      <alignment horizontal="center" vertical="center"/>
    </xf>
    <xf numFmtId="166" fontId="4" fillId="46" borderId="2" xfId="0" applyNumberFormat="1" applyFont="1" applyFill="1" applyBorder="1" applyAlignment="1">
      <alignment horizontal="center" vertical="center"/>
    </xf>
    <xf numFmtId="0" fontId="5" fillId="47" borderId="2" xfId="0" applyFont="1" applyFill="1" applyBorder="1" applyAlignment="1">
      <alignment horizontal="left" vertical="center" indent="1"/>
    </xf>
    <xf numFmtId="9" fontId="4" fillId="47" borderId="2" xfId="2" applyFont="1" applyFill="1" applyBorder="1" applyAlignment="1">
      <alignment horizontal="center" vertical="center"/>
    </xf>
    <xf numFmtId="166" fontId="0" fillId="47" borderId="2" xfId="0" applyNumberFormat="1" applyFill="1" applyBorder="1" applyAlignment="1">
      <alignment horizontal="center" vertical="center"/>
    </xf>
    <xf numFmtId="166" fontId="4" fillId="47" borderId="2" xfId="0" applyNumberFormat="1" applyFont="1" applyFill="1" applyBorder="1" applyAlignment="1">
      <alignment horizontal="center" vertical="center"/>
    </xf>
    <xf numFmtId="0" fontId="0" fillId="4" borderId="2" xfId="12" applyFont="1" applyFill="1">
      <alignment horizontal="left" vertical="center" indent="2"/>
    </xf>
    <xf numFmtId="0" fontId="0" fillId="4" borderId="2" xfId="12" applyFont="1" applyFill="1" applyAlignment="1">
      <alignment horizontal="left" vertical="top" wrapText="1" indent="2"/>
    </xf>
    <xf numFmtId="0" fontId="0" fillId="7" borderId="2" xfId="12" applyFont="1" applyFill="1">
      <alignment horizontal="left" vertical="center" indent="2"/>
    </xf>
    <xf numFmtId="0" fontId="0" fillId="7" borderId="2" xfId="12" applyFont="1" applyFill="1" applyAlignment="1">
      <alignment horizontal="left" vertical="center" wrapText="1" indent="2"/>
    </xf>
    <xf numFmtId="0" fontId="5" fillId="48" borderId="2" xfId="0" applyFont="1" applyFill="1" applyBorder="1" applyAlignment="1">
      <alignment horizontal="left" vertical="center" indent="1"/>
    </xf>
    <xf numFmtId="9" fontId="4" fillId="48" borderId="2" xfId="2" applyFont="1" applyFill="1" applyBorder="1" applyAlignment="1">
      <alignment horizontal="center" vertical="center"/>
    </xf>
    <xf numFmtId="166" fontId="0" fillId="48" borderId="2" xfId="0" applyNumberFormat="1" applyFill="1" applyBorder="1" applyAlignment="1">
      <alignment horizontal="center" vertical="center"/>
    </xf>
    <xf numFmtId="166" fontId="4" fillId="48" borderId="2" xfId="0" applyNumberFormat="1" applyFont="1" applyFill="1" applyBorder="1" applyAlignment="1">
      <alignment horizontal="center" vertical="center"/>
    </xf>
    <xf numFmtId="0" fontId="0" fillId="41" borderId="2" xfId="12" applyFont="1" applyFill="1">
      <alignment horizontal="left" vertical="center" indent="2"/>
    </xf>
    <xf numFmtId="166" fontId="7" fillId="41" borderId="2" xfId="10" applyFill="1">
      <alignment horizontal="center" vertical="center"/>
    </xf>
    <xf numFmtId="0" fontId="0" fillId="6" borderId="2" xfId="12" applyFont="1" applyFill="1" applyAlignment="1">
      <alignment horizontal="left" vertical="center" wrapText="1" indent="2"/>
    </xf>
    <xf numFmtId="0" fontId="0" fillId="7" borderId="9" xfId="0" applyFill="1" applyBorder="1" applyAlignment="1">
      <alignment vertical="center"/>
    </xf>
    <xf numFmtId="0" fontId="0" fillId="4" borderId="9" xfId="0" applyFill="1" applyBorder="1" applyAlignment="1">
      <alignment vertical="center"/>
    </xf>
    <xf numFmtId="0" fontId="0" fillId="3" borderId="9" xfId="0" applyFill="1" applyBorder="1" applyAlignment="1">
      <alignment vertical="center"/>
    </xf>
    <xf numFmtId="0" fontId="0" fillId="6" borderId="9" xfId="0" applyFill="1" applyBorder="1" applyAlignment="1">
      <alignment vertical="center"/>
    </xf>
    <xf numFmtId="0" fontId="0" fillId="45" borderId="9" xfId="0" applyFill="1" applyBorder="1" applyAlignment="1">
      <alignment vertical="center"/>
    </xf>
    <xf numFmtId="0" fontId="0" fillId="41" borderId="9" xfId="0" applyFill="1" applyBorder="1" applyAlignment="1">
      <alignment vertical="center"/>
    </xf>
    <xf numFmtId="0" fontId="0" fillId="48" borderId="9" xfId="0" applyFill="1" applyBorder="1" applyAlignment="1">
      <alignment vertical="center"/>
    </xf>
    <xf numFmtId="0" fontId="0" fillId="43" borderId="9" xfId="0" applyFill="1" applyBorder="1" applyAlignment="1">
      <alignment vertical="center"/>
    </xf>
    <xf numFmtId="0" fontId="0" fillId="3" borderId="9" xfId="0" applyFill="1" applyBorder="1" applyAlignment="1">
      <alignment horizontal="right" vertical="center"/>
    </xf>
    <xf numFmtId="0" fontId="0" fillId="46" borderId="9" xfId="0" applyFill="1" applyBorder="1" applyAlignment="1">
      <alignment vertical="center"/>
    </xf>
    <xf numFmtId="0" fontId="0" fillId="47" borderId="9" xfId="0" applyFill="1" applyBorder="1" applyAlignment="1">
      <alignment vertical="center"/>
    </xf>
    <xf numFmtId="0" fontId="7" fillId="0" borderId="0" xfId="8" applyBorder="1">
      <alignment horizontal="right" indent="1"/>
    </xf>
    <xf numFmtId="0" fontId="0" fillId="0" borderId="0" xfId="0" applyBorder="1" applyAlignment="1">
      <alignment horizontal="center" vertical="center"/>
    </xf>
    <xf numFmtId="0" fontId="0" fillId="0" borderId="0" xfId="0" applyBorder="1"/>
    <xf numFmtId="167" fontId="7" fillId="0" borderId="17" xfId="9" applyBorder="1">
      <alignment horizontal="center" vertical="center"/>
    </xf>
    <xf numFmtId="0" fontId="0" fillId="49" borderId="9" xfId="0" applyFill="1" applyBorder="1" applyAlignment="1">
      <alignment vertical="center"/>
    </xf>
    <xf numFmtId="0" fontId="0" fillId="49" borderId="9" xfId="0" applyFill="1" applyBorder="1" applyAlignment="1">
      <alignment horizontal="right" vertical="center"/>
    </xf>
    <xf numFmtId="0" fontId="0" fillId="44" borderId="9" xfId="0" applyFill="1" applyBorder="1" applyAlignment="1">
      <alignment vertical="center"/>
    </xf>
    <xf numFmtId="0" fontId="0" fillId="42" borderId="9" xfId="0" applyFill="1" applyBorder="1" applyAlignment="1">
      <alignment vertical="center"/>
    </xf>
    <xf numFmtId="169" fontId="0" fillId="50" borderId="4" xfId="0" applyNumberFormat="1" applyFill="1" applyBorder="1" applyAlignment="1">
      <alignment horizontal="left" vertical="center" wrapText="1" indent="1"/>
    </xf>
    <xf numFmtId="169" fontId="0" fillId="50" borderId="1" xfId="0" applyNumberFormat="1" applyFill="1" applyBorder="1" applyAlignment="1">
      <alignment horizontal="left" vertical="center" wrapText="1" indent="1"/>
    </xf>
    <xf numFmtId="169" fontId="0" fillId="50" borderId="5" xfId="0" applyNumberFormat="1" applyFill="1" applyBorder="1" applyAlignment="1">
      <alignment horizontal="left" vertical="center" wrapText="1" indent="1"/>
    </xf>
    <xf numFmtId="0" fontId="0" fillId="41" borderId="2" xfId="12" applyFont="1" applyFill="1" applyAlignment="1">
      <alignment horizontal="left" vertical="center" wrapText="1" indent="2"/>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96">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95"/>
      <tableStyleElement type="headerRow" dxfId="94"/>
      <tableStyleElement type="totalRow" dxfId="93"/>
      <tableStyleElement type="firstColumn" dxfId="92"/>
      <tableStyleElement type="lastColumn" dxfId="91"/>
      <tableStyleElement type="firstRowStripe" dxfId="90"/>
      <tableStyleElement type="secondRowStripe" dxfId="89"/>
      <tableStyleElement type="firstColumnStripe" dxfId="88"/>
      <tableStyleElement type="secondColumnStripe" dxfId="8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5</xdr:col>
      <xdr:colOff>25400</xdr:colOff>
      <xdr:row>20</xdr:row>
      <xdr:rowOff>177800</xdr:rowOff>
    </xdr:from>
    <xdr:to>
      <xdr:col>5</xdr:col>
      <xdr:colOff>679450</xdr:colOff>
      <xdr:row>25</xdr:row>
      <xdr:rowOff>76200</xdr:rowOff>
    </xdr:to>
    <xdr:sp macro="" textlink="">
      <xdr:nvSpPr>
        <xdr:cNvPr id="13" name="Flèche courbée vers la droite 12"/>
        <xdr:cNvSpPr/>
      </xdr:nvSpPr>
      <xdr:spPr>
        <a:xfrm rot="10800000">
          <a:off x="8197850" y="8096250"/>
          <a:ext cx="654050" cy="1803400"/>
        </a:xfrm>
        <a:prstGeom prst="curved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Y33"/>
  <sheetViews>
    <sheetView showGridLines="0" tabSelected="1" showRuler="0" zoomScale="70" zoomScaleNormal="70" zoomScalePageLayoutView="70" workbookViewId="0">
      <pane ySplit="6" topLeftCell="A13" activePane="bottomLeft" state="frozen"/>
      <selection pane="bottomLeft" activeCell="B30" sqref="B30"/>
    </sheetView>
  </sheetViews>
  <sheetFormatPr baseColWidth="10" defaultColWidth="9.1796875" defaultRowHeight="30" customHeight="1" x14ac:dyDescent="0.35"/>
  <cols>
    <col min="1" max="1" width="2.7265625" style="32" customWidth="1"/>
    <col min="2" max="2" width="58.1796875" customWidth="1"/>
    <col min="3" max="3" width="30.7265625" customWidth="1"/>
    <col min="4" max="4" width="12.453125" customWidth="1"/>
    <col min="5" max="5" width="11" style="5" customWidth="1"/>
    <col min="6" max="6" width="10.453125" customWidth="1"/>
    <col min="7" max="7" width="6.08984375" customWidth="1"/>
    <col min="8" max="8" width="9.54296875" hidden="1" customWidth="1"/>
    <col min="9" max="230" width="2.54296875" customWidth="1"/>
  </cols>
  <sheetData>
    <row r="1" spans="1:181" ht="30" customHeight="1" x14ac:dyDescent="0.65">
      <c r="A1" s="33" t="s">
        <v>0</v>
      </c>
      <c r="B1" s="36" t="s">
        <v>35</v>
      </c>
      <c r="C1" s="1"/>
      <c r="D1" s="2"/>
      <c r="E1" s="4"/>
      <c r="F1" s="21"/>
      <c r="H1" s="2"/>
      <c r="I1" s="10"/>
    </row>
    <row r="2" spans="1:181" ht="30" customHeight="1" x14ac:dyDescent="0.45">
      <c r="A2" s="32" t="s">
        <v>1</v>
      </c>
      <c r="B2" s="37" t="s">
        <v>36</v>
      </c>
      <c r="I2" s="35"/>
    </row>
    <row r="3" spans="1:181" ht="30" customHeight="1" x14ac:dyDescent="0.35">
      <c r="A3" s="32" t="s">
        <v>2</v>
      </c>
      <c r="B3" s="38" t="s">
        <v>56</v>
      </c>
      <c r="C3" s="48" t="s">
        <v>15</v>
      </c>
      <c r="D3" s="94"/>
      <c r="E3" s="97">
        <f ca="1">TODAY()-4</f>
        <v>44599</v>
      </c>
      <c r="F3" s="97"/>
    </row>
    <row r="4" spans="1:181" ht="30" customHeight="1" x14ac:dyDescent="0.35">
      <c r="A4" s="33" t="s">
        <v>3</v>
      </c>
      <c r="C4" s="94"/>
      <c r="D4" s="94"/>
      <c r="E4" s="95"/>
      <c r="F4" s="96"/>
      <c r="I4" s="50">
        <f ca="1">I5</f>
        <v>44599</v>
      </c>
      <c r="J4" s="51"/>
      <c r="K4" s="51"/>
      <c r="L4" s="51"/>
      <c r="M4" s="51"/>
      <c r="N4" s="51"/>
      <c r="O4" s="52"/>
      <c r="P4" s="102">
        <f ca="1">P5</f>
        <v>44606</v>
      </c>
      <c r="Q4" s="103"/>
      <c r="R4" s="103"/>
      <c r="S4" s="103"/>
      <c r="T4" s="103"/>
      <c r="U4" s="103"/>
      <c r="V4" s="104"/>
      <c r="W4" s="50">
        <f ca="1">W5</f>
        <v>44613</v>
      </c>
      <c r="X4" s="51"/>
      <c r="Y4" s="51"/>
      <c r="Z4" s="51"/>
      <c r="AA4" s="51"/>
      <c r="AB4" s="51"/>
      <c r="AC4" s="52"/>
      <c r="AD4" s="50">
        <f ca="1">AD5</f>
        <v>44620</v>
      </c>
      <c r="AE4" s="51"/>
      <c r="AF4" s="51"/>
      <c r="AG4" s="51"/>
      <c r="AH4" s="51"/>
      <c r="AI4" s="51"/>
      <c r="AJ4" s="52"/>
      <c r="AK4" s="50">
        <f ca="1">AK5</f>
        <v>44627</v>
      </c>
      <c r="AL4" s="51"/>
      <c r="AM4" s="51"/>
      <c r="AN4" s="51"/>
      <c r="AO4" s="51"/>
      <c r="AP4" s="51"/>
      <c r="AQ4" s="52"/>
      <c r="AR4" s="50">
        <f ca="1">AR5</f>
        <v>44634</v>
      </c>
      <c r="AS4" s="51"/>
      <c r="AT4" s="51"/>
      <c r="AU4" s="51"/>
      <c r="AV4" s="51"/>
      <c r="AW4" s="51"/>
      <c r="AX4" s="52"/>
      <c r="AY4" s="50">
        <f ca="1">AY5</f>
        <v>44641</v>
      </c>
      <c r="AZ4" s="51"/>
      <c r="BA4" s="51"/>
      <c r="BB4" s="51"/>
      <c r="BC4" s="51"/>
      <c r="BD4" s="51"/>
      <c r="BE4" s="52"/>
      <c r="BF4" s="50">
        <f ca="1">BF5</f>
        <v>44648</v>
      </c>
      <c r="BG4" s="51"/>
      <c r="BH4" s="51"/>
      <c r="BI4" s="51"/>
      <c r="BJ4" s="51"/>
      <c r="BK4" s="51"/>
      <c r="BL4" s="51"/>
      <c r="BM4" s="50">
        <f ca="1">BM5</f>
        <v>44655</v>
      </c>
      <c r="BN4" s="51"/>
      <c r="BO4" s="51"/>
      <c r="BP4" s="51"/>
      <c r="BQ4" s="51"/>
      <c r="BR4" s="51"/>
      <c r="BS4" s="52"/>
      <c r="BT4" s="50">
        <f ca="1">BT5</f>
        <v>44662</v>
      </c>
      <c r="BU4" s="51"/>
      <c r="BV4" s="51"/>
      <c r="BW4" s="51"/>
      <c r="BX4" s="51"/>
      <c r="BY4" s="51"/>
      <c r="BZ4" s="52"/>
      <c r="CA4" s="50">
        <f ca="1">CA5</f>
        <v>44669</v>
      </c>
      <c r="CB4" s="51"/>
      <c r="CC4" s="51"/>
      <c r="CD4" s="51"/>
      <c r="CE4" s="51"/>
      <c r="CF4" s="51"/>
      <c r="CG4" s="52"/>
      <c r="CH4" s="50">
        <f ca="1">CH5</f>
        <v>44676</v>
      </c>
      <c r="CI4" s="51"/>
      <c r="CJ4" s="51"/>
      <c r="CK4" s="51"/>
      <c r="CL4" s="51"/>
      <c r="CM4" s="51"/>
      <c r="CN4" s="52"/>
      <c r="CO4" s="50">
        <f ca="1">CO5</f>
        <v>44683</v>
      </c>
      <c r="CP4" s="51"/>
      <c r="CQ4" s="51"/>
      <c r="CR4" s="51"/>
      <c r="CS4" s="51"/>
      <c r="CT4" s="51"/>
      <c r="CU4" s="52"/>
      <c r="CV4" s="50">
        <f ca="1">CV5</f>
        <v>44690</v>
      </c>
      <c r="CW4" s="51"/>
      <c r="CX4" s="51"/>
      <c r="CY4" s="51"/>
      <c r="CZ4" s="51"/>
      <c r="DA4" s="51"/>
      <c r="DB4" s="52"/>
      <c r="DC4" s="50">
        <f ca="1">DC5</f>
        <v>44697</v>
      </c>
      <c r="DD4" s="51"/>
      <c r="DE4" s="51"/>
      <c r="DF4" s="51"/>
      <c r="DG4" s="51"/>
      <c r="DH4" s="51"/>
      <c r="DI4" s="52"/>
      <c r="DJ4" s="50">
        <f ca="1">DJ5</f>
        <v>44704</v>
      </c>
      <c r="DK4" s="51"/>
      <c r="DL4" s="51"/>
      <c r="DM4" s="51"/>
      <c r="DN4" s="51"/>
      <c r="DO4" s="51"/>
      <c r="DP4" s="51"/>
      <c r="DQ4" s="50">
        <f ca="1">DQ5</f>
        <v>44711</v>
      </c>
      <c r="DR4" s="51"/>
      <c r="DS4" s="51"/>
      <c r="DT4" s="51"/>
      <c r="DU4" s="51"/>
      <c r="DV4" s="51"/>
      <c r="DW4" s="52"/>
      <c r="DX4" s="50">
        <f ca="1">DX5</f>
        <v>44718</v>
      </c>
      <c r="DY4" s="51"/>
      <c r="DZ4" s="51"/>
      <c r="EA4" s="51"/>
      <c r="EB4" s="51"/>
      <c r="EC4" s="51"/>
      <c r="ED4" s="52"/>
      <c r="EE4" s="50">
        <f ca="1">EE5</f>
        <v>44725</v>
      </c>
      <c r="EF4" s="51"/>
      <c r="EG4" s="51"/>
      <c r="EH4" s="51"/>
      <c r="EI4" s="51"/>
      <c r="EJ4" s="51"/>
      <c r="EK4" s="52"/>
      <c r="EL4" s="50">
        <f ca="1">EL5</f>
        <v>44732</v>
      </c>
      <c r="EM4" s="51"/>
      <c r="EN4" s="51"/>
      <c r="EO4" s="51"/>
      <c r="EP4" s="51"/>
      <c r="EQ4" s="51"/>
      <c r="ER4" s="52"/>
      <c r="ES4" s="50">
        <f ca="1">ES5</f>
        <v>44739</v>
      </c>
      <c r="ET4" s="51"/>
      <c r="EU4" s="51"/>
      <c r="EV4" s="51"/>
      <c r="EW4" s="51"/>
      <c r="EX4" s="51"/>
      <c r="EY4" s="52"/>
      <c r="EZ4" s="50">
        <f ca="1">EZ5</f>
        <v>44746</v>
      </c>
      <c r="FA4" s="51"/>
      <c r="FB4" s="51"/>
      <c r="FC4" s="51"/>
      <c r="FD4" s="51"/>
      <c r="FE4" s="51"/>
      <c r="FF4" s="52"/>
      <c r="FG4" s="50">
        <f ca="1">FG5</f>
        <v>44753</v>
      </c>
      <c r="FH4" s="51"/>
      <c r="FI4" s="51"/>
      <c r="FJ4" s="51"/>
      <c r="FK4" s="51"/>
      <c r="FL4" s="51"/>
      <c r="FM4" s="52"/>
      <c r="FN4" s="50">
        <f ca="1">FN5</f>
        <v>44760</v>
      </c>
      <c r="FO4" s="51"/>
      <c r="FP4" s="51"/>
      <c r="FQ4" s="51"/>
      <c r="FR4" s="51"/>
      <c r="FS4" s="51"/>
      <c r="FT4" s="51"/>
      <c r="FU4" s="50">
        <f ca="1">FU5</f>
        <v>44767</v>
      </c>
      <c r="FV4" s="51"/>
      <c r="FW4" s="51"/>
      <c r="FX4" s="51"/>
      <c r="FY4" s="51"/>
    </row>
    <row r="5" spans="1:181" ht="15" customHeight="1" x14ac:dyDescent="0.35">
      <c r="A5" s="33" t="s">
        <v>4</v>
      </c>
      <c r="B5" s="49"/>
      <c r="C5" s="49"/>
      <c r="D5" s="49"/>
      <c r="E5" s="49"/>
      <c r="F5" s="49"/>
      <c r="G5" s="49"/>
      <c r="I5" s="40">
        <f ca="1">Début_Projet-WEEKDAY(Début_Projet,1)+2</f>
        <v>44599</v>
      </c>
      <c r="J5" s="41">
        <f ca="1">I5+1</f>
        <v>44600</v>
      </c>
      <c r="K5" s="41">
        <f t="shared" ref="K5:AX5" ca="1" si="0">J5+1</f>
        <v>44601</v>
      </c>
      <c r="L5" s="41">
        <f t="shared" ca="1" si="0"/>
        <v>44602</v>
      </c>
      <c r="M5" s="41">
        <f ca="1">L5+1</f>
        <v>44603</v>
      </c>
      <c r="N5" s="41">
        <f t="shared" ca="1" si="0"/>
        <v>44604</v>
      </c>
      <c r="O5" s="42">
        <f t="shared" ca="1" si="0"/>
        <v>44605</v>
      </c>
      <c r="P5" s="40">
        <f ca="1">O5+1</f>
        <v>44606</v>
      </c>
      <c r="Q5" s="41">
        <f ca="1">P5+1</f>
        <v>44607</v>
      </c>
      <c r="R5" s="41">
        <f t="shared" ca="1" si="0"/>
        <v>44608</v>
      </c>
      <c r="S5" s="41">
        <f t="shared" ca="1" si="0"/>
        <v>44609</v>
      </c>
      <c r="T5" s="41">
        <f t="shared" ca="1" si="0"/>
        <v>44610</v>
      </c>
      <c r="U5" s="41">
        <f t="shared" ca="1" si="0"/>
        <v>44611</v>
      </c>
      <c r="V5" s="42">
        <f t="shared" ca="1" si="0"/>
        <v>44612</v>
      </c>
      <c r="W5" s="40">
        <f ca="1">V5+1</f>
        <v>44613</v>
      </c>
      <c r="X5" s="41">
        <f ca="1">W5+1</f>
        <v>44614</v>
      </c>
      <c r="Y5" s="41">
        <f t="shared" ca="1" si="0"/>
        <v>44615</v>
      </c>
      <c r="Z5" s="41">
        <f t="shared" ca="1" si="0"/>
        <v>44616</v>
      </c>
      <c r="AA5" s="41">
        <f t="shared" ca="1" si="0"/>
        <v>44617</v>
      </c>
      <c r="AB5" s="41">
        <f t="shared" ca="1" si="0"/>
        <v>44618</v>
      </c>
      <c r="AC5" s="42">
        <f t="shared" ca="1" si="0"/>
        <v>44619</v>
      </c>
      <c r="AD5" s="40">
        <f ca="1">AC5+1</f>
        <v>44620</v>
      </c>
      <c r="AE5" s="41">
        <f ca="1">AD5+1</f>
        <v>44621</v>
      </c>
      <c r="AF5" s="41">
        <f t="shared" ca="1" si="0"/>
        <v>44622</v>
      </c>
      <c r="AG5" s="41">
        <f t="shared" ca="1" si="0"/>
        <v>44623</v>
      </c>
      <c r="AH5" s="41">
        <f t="shared" ca="1" si="0"/>
        <v>44624</v>
      </c>
      <c r="AI5" s="41">
        <f t="shared" ca="1" si="0"/>
        <v>44625</v>
      </c>
      <c r="AJ5" s="42">
        <f t="shared" ca="1" si="0"/>
        <v>44626</v>
      </c>
      <c r="AK5" s="40">
        <f ca="1">AJ5+1</f>
        <v>44627</v>
      </c>
      <c r="AL5" s="41">
        <f ca="1">AK5+1</f>
        <v>44628</v>
      </c>
      <c r="AM5" s="41">
        <f t="shared" ca="1" si="0"/>
        <v>44629</v>
      </c>
      <c r="AN5" s="41">
        <f t="shared" ca="1" si="0"/>
        <v>44630</v>
      </c>
      <c r="AO5" s="41">
        <f t="shared" ca="1" si="0"/>
        <v>44631</v>
      </c>
      <c r="AP5" s="41">
        <f t="shared" ca="1" si="0"/>
        <v>44632</v>
      </c>
      <c r="AQ5" s="42">
        <f t="shared" ca="1" si="0"/>
        <v>44633</v>
      </c>
      <c r="AR5" s="40">
        <f ca="1">AQ5+1</f>
        <v>44634</v>
      </c>
      <c r="AS5" s="41">
        <f ca="1">AR5+1</f>
        <v>44635</v>
      </c>
      <c r="AT5" s="41">
        <f t="shared" ca="1" si="0"/>
        <v>44636</v>
      </c>
      <c r="AU5" s="41">
        <f t="shared" ca="1" si="0"/>
        <v>44637</v>
      </c>
      <c r="AV5" s="41">
        <f t="shared" ca="1" si="0"/>
        <v>44638</v>
      </c>
      <c r="AW5" s="41">
        <f t="shared" ca="1" si="0"/>
        <v>44639</v>
      </c>
      <c r="AX5" s="42">
        <f t="shared" ca="1" si="0"/>
        <v>44640</v>
      </c>
      <c r="AY5" s="40">
        <f ca="1">AX5+1</f>
        <v>44641</v>
      </c>
      <c r="AZ5" s="41">
        <f ca="1">AY5+1</f>
        <v>44642</v>
      </c>
      <c r="BA5" s="41">
        <f t="shared" ref="BA5:BE5" ca="1" si="1">AZ5+1</f>
        <v>44643</v>
      </c>
      <c r="BB5" s="41">
        <f t="shared" ca="1" si="1"/>
        <v>44644</v>
      </c>
      <c r="BC5" s="41">
        <f t="shared" ca="1" si="1"/>
        <v>44645</v>
      </c>
      <c r="BD5" s="41">
        <f t="shared" ca="1" si="1"/>
        <v>44646</v>
      </c>
      <c r="BE5" s="42">
        <f t="shared" ca="1" si="1"/>
        <v>44647</v>
      </c>
      <c r="BF5" s="40">
        <f ca="1">BE5+1</f>
        <v>44648</v>
      </c>
      <c r="BG5" s="41">
        <f ca="1">BF5+1</f>
        <v>44649</v>
      </c>
      <c r="BH5" s="41">
        <f t="shared" ref="BH5:BJ5" ca="1" si="2">BG5+1</f>
        <v>44650</v>
      </c>
      <c r="BI5" s="41">
        <f t="shared" ca="1" si="2"/>
        <v>44651</v>
      </c>
      <c r="BJ5" s="41">
        <f t="shared" ca="1" si="2"/>
        <v>44652</v>
      </c>
      <c r="BK5" s="41">
        <f t="shared" ref="BK5" ca="1" si="3">BJ5+1</f>
        <v>44653</v>
      </c>
      <c r="BL5" s="41">
        <f t="shared" ref="BL5" ca="1" si="4">BK5+1</f>
        <v>44654</v>
      </c>
      <c r="BM5" s="41">
        <f t="shared" ref="BM5" ca="1" si="5">BL5+1</f>
        <v>44655</v>
      </c>
      <c r="BN5" s="41">
        <f t="shared" ref="BN5" ca="1" si="6">BM5+1</f>
        <v>44656</v>
      </c>
      <c r="BO5" s="41">
        <f t="shared" ref="BO5" ca="1" si="7">BN5+1</f>
        <v>44657</v>
      </c>
      <c r="BP5" s="41">
        <f t="shared" ref="BP5" ca="1" si="8">BO5+1</f>
        <v>44658</v>
      </c>
      <c r="BQ5" s="41">
        <f t="shared" ref="BQ5" ca="1" si="9">BP5+1</f>
        <v>44659</v>
      </c>
      <c r="BR5" s="41">
        <f t="shared" ref="BR5" ca="1" si="10">BQ5+1</f>
        <v>44660</v>
      </c>
      <c r="BS5" s="41">
        <f t="shared" ref="BS5" ca="1" si="11">BR5+1</f>
        <v>44661</v>
      </c>
      <c r="BT5" s="41">
        <f t="shared" ref="BT5" ca="1" si="12">BS5+1</f>
        <v>44662</v>
      </c>
      <c r="BU5" s="41">
        <f t="shared" ref="BU5" ca="1" si="13">BT5+1</f>
        <v>44663</v>
      </c>
      <c r="BV5" s="41">
        <f t="shared" ref="BV5" ca="1" si="14">BU5+1</f>
        <v>44664</v>
      </c>
      <c r="BW5" s="41">
        <f t="shared" ref="BW5" ca="1" si="15">BV5+1</f>
        <v>44665</v>
      </c>
      <c r="BX5" s="41">
        <f t="shared" ref="BX5" ca="1" si="16">BW5+1</f>
        <v>44666</v>
      </c>
      <c r="BY5" s="41">
        <f t="shared" ref="BY5" ca="1" si="17">BX5+1</f>
        <v>44667</v>
      </c>
      <c r="BZ5" s="41">
        <f t="shared" ref="BZ5" ca="1" si="18">BY5+1</f>
        <v>44668</v>
      </c>
      <c r="CA5" s="41">
        <f t="shared" ref="CA5" ca="1" si="19">BZ5+1</f>
        <v>44669</v>
      </c>
      <c r="CB5" s="41">
        <f t="shared" ref="CB5" ca="1" si="20">CA5+1</f>
        <v>44670</v>
      </c>
      <c r="CC5" s="41">
        <f t="shared" ref="CC5" ca="1" si="21">CB5+1</f>
        <v>44671</v>
      </c>
      <c r="CD5" s="41">
        <f t="shared" ref="CD5" ca="1" si="22">CC5+1</f>
        <v>44672</v>
      </c>
      <c r="CE5" s="41">
        <f t="shared" ref="CE5" ca="1" si="23">CD5+1</f>
        <v>44673</v>
      </c>
      <c r="CF5" s="41">
        <f t="shared" ref="CF5" ca="1" si="24">CE5+1</f>
        <v>44674</v>
      </c>
      <c r="CG5" s="41">
        <f t="shared" ref="CG5" ca="1" si="25">CF5+1</f>
        <v>44675</v>
      </c>
      <c r="CH5" s="41">
        <f t="shared" ref="CH5" ca="1" si="26">CG5+1</f>
        <v>44676</v>
      </c>
      <c r="CI5" s="41">
        <f t="shared" ref="CI5" ca="1" si="27">CH5+1</f>
        <v>44677</v>
      </c>
      <c r="CJ5" s="41">
        <f t="shared" ref="CJ5" ca="1" si="28">CI5+1</f>
        <v>44678</v>
      </c>
      <c r="CK5" s="41">
        <f t="shared" ref="CK5" ca="1" si="29">CJ5+1</f>
        <v>44679</v>
      </c>
      <c r="CL5" s="41">
        <f t="shared" ref="CL5" ca="1" si="30">CK5+1</f>
        <v>44680</v>
      </c>
      <c r="CM5" s="41">
        <f t="shared" ref="CM5" ca="1" si="31">CL5+1</f>
        <v>44681</v>
      </c>
      <c r="CN5" s="41">
        <f t="shared" ref="CN5" ca="1" si="32">CM5+1</f>
        <v>44682</v>
      </c>
      <c r="CO5" s="41">
        <f t="shared" ref="CO5" ca="1" si="33">CN5+1</f>
        <v>44683</v>
      </c>
      <c r="CP5" s="41">
        <f t="shared" ref="CP5" ca="1" si="34">CO5+1</f>
        <v>44684</v>
      </c>
      <c r="CQ5" s="41">
        <f t="shared" ref="CQ5" ca="1" si="35">CP5+1</f>
        <v>44685</v>
      </c>
      <c r="CR5" s="41">
        <f t="shared" ref="CR5" ca="1" si="36">CQ5+1</f>
        <v>44686</v>
      </c>
      <c r="CS5" s="41">
        <f t="shared" ref="CS5" ca="1" si="37">CR5+1</f>
        <v>44687</v>
      </c>
      <c r="CT5" s="41">
        <f t="shared" ref="CT5" ca="1" si="38">CS5+1</f>
        <v>44688</v>
      </c>
      <c r="CU5" s="41">
        <f t="shared" ref="CU5" ca="1" si="39">CT5+1</f>
        <v>44689</v>
      </c>
      <c r="CV5" s="41">
        <f t="shared" ref="CV5" ca="1" si="40">CU5+1</f>
        <v>44690</v>
      </c>
      <c r="CW5" s="41">
        <f t="shared" ref="CW5" ca="1" si="41">CV5+1</f>
        <v>44691</v>
      </c>
      <c r="CX5" s="41">
        <f t="shared" ref="CX5" ca="1" si="42">CW5+1</f>
        <v>44692</v>
      </c>
      <c r="CY5" s="41">
        <f t="shared" ref="CY5" ca="1" si="43">CX5+1</f>
        <v>44693</v>
      </c>
      <c r="CZ5" s="41">
        <f t="shared" ref="CZ5" ca="1" si="44">CY5+1</f>
        <v>44694</v>
      </c>
      <c r="DA5" s="41">
        <f t="shared" ref="DA5" ca="1" si="45">CZ5+1</f>
        <v>44695</v>
      </c>
      <c r="DB5" s="41">
        <f t="shared" ref="DB5" ca="1" si="46">DA5+1</f>
        <v>44696</v>
      </c>
      <c r="DC5" s="41">
        <f t="shared" ref="DC5" ca="1" si="47">DB5+1</f>
        <v>44697</v>
      </c>
      <c r="DD5" s="41">
        <f t="shared" ref="DD5" ca="1" si="48">DC5+1</f>
        <v>44698</v>
      </c>
      <c r="DE5" s="41">
        <f t="shared" ref="DE5" ca="1" si="49">DD5+1</f>
        <v>44699</v>
      </c>
      <c r="DF5" s="41">
        <f t="shared" ref="DF5" ca="1" si="50">DE5+1</f>
        <v>44700</v>
      </c>
      <c r="DG5" s="41">
        <f t="shared" ref="DG5" ca="1" si="51">DF5+1</f>
        <v>44701</v>
      </c>
      <c r="DH5" s="41">
        <f t="shared" ref="DH5" ca="1" si="52">DG5+1</f>
        <v>44702</v>
      </c>
      <c r="DI5" s="41">
        <f t="shared" ref="DI5" ca="1" si="53">DH5+1</f>
        <v>44703</v>
      </c>
      <c r="DJ5" s="41">
        <f t="shared" ref="DJ5" ca="1" si="54">DI5+1</f>
        <v>44704</v>
      </c>
      <c r="DK5" s="41">
        <f t="shared" ref="DK5" ca="1" si="55">DJ5+1</f>
        <v>44705</v>
      </c>
      <c r="DL5" s="41">
        <f t="shared" ref="DL5" ca="1" si="56">DK5+1</f>
        <v>44706</v>
      </c>
      <c r="DM5" s="41">
        <f t="shared" ref="DM5" ca="1" si="57">DL5+1</f>
        <v>44707</v>
      </c>
      <c r="DN5" s="41">
        <f t="shared" ref="DN5" ca="1" si="58">DM5+1</f>
        <v>44708</v>
      </c>
      <c r="DO5" s="41">
        <f t="shared" ref="DO5" ca="1" si="59">DN5+1</f>
        <v>44709</v>
      </c>
      <c r="DP5" s="41">
        <f t="shared" ref="DP5" ca="1" si="60">DO5+1</f>
        <v>44710</v>
      </c>
      <c r="DQ5" s="41">
        <f t="shared" ref="DQ5" ca="1" si="61">DP5+1</f>
        <v>44711</v>
      </c>
      <c r="DR5" s="41">
        <f t="shared" ref="DR5" ca="1" si="62">DQ5+1</f>
        <v>44712</v>
      </c>
      <c r="DS5" s="41">
        <f t="shared" ref="DS5" ca="1" si="63">DR5+1</f>
        <v>44713</v>
      </c>
      <c r="DT5" s="41">
        <f t="shared" ref="DT5" ca="1" si="64">DS5+1</f>
        <v>44714</v>
      </c>
      <c r="DU5" s="41">
        <f t="shared" ref="DU5" ca="1" si="65">DT5+1</f>
        <v>44715</v>
      </c>
      <c r="DV5" s="41">
        <f t="shared" ref="DV5" ca="1" si="66">DU5+1</f>
        <v>44716</v>
      </c>
      <c r="DW5" s="41">
        <f t="shared" ref="DW5" ca="1" si="67">DV5+1</f>
        <v>44717</v>
      </c>
      <c r="DX5" s="41">
        <f t="shared" ref="DX5" ca="1" si="68">DW5+1</f>
        <v>44718</v>
      </c>
      <c r="DY5" s="41">
        <f t="shared" ref="DY5" ca="1" si="69">DX5+1</f>
        <v>44719</v>
      </c>
      <c r="DZ5" s="41">
        <f t="shared" ref="DZ5" ca="1" si="70">DY5+1</f>
        <v>44720</v>
      </c>
      <c r="EA5" s="41">
        <f t="shared" ref="EA5" ca="1" si="71">DZ5+1</f>
        <v>44721</v>
      </c>
      <c r="EB5" s="41">
        <f t="shared" ref="EB5" ca="1" si="72">EA5+1</f>
        <v>44722</v>
      </c>
      <c r="EC5" s="41">
        <f t="shared" ref="EC5" ca="1" si="73">EB5+1</f>
        <v>44723</v>
      </c>
      <c r="ED5" s="41">
        <f t="shared" ref="ED5" ca="1" si="74">EC5+1</f>
        <v>44724</v>
      </c>
      <c r="EE5" s="41">
        <f t="shared" ref="EE5" ca="1" si="75">ED5+1</f>
        <v>44725</v>
      </c>
      <c r="EF5" s="41">
        <f t="shared" ref="EF5" ca="1" si="76">EE5+1</f>
        <v>44726</v>
      </c>
      <c r="EG5" s="41">
        <f t="shared" ref="EG5" ca="1" si="77">EF5+1</f>
        <v>44727</v>
      </c>
      <c r="EH5" s="41">
        <f t="shared" ref="EH5" ca="1" si="78">EG5+1</f>
        <v>44728</v>
      </c>
      <c r="EI5" s="41">
        <f t="shared" ref="EI5" ca="1" si="79">EH5+1</f>
        <v>44729</v>
      </c>
      <c r="EJ5" s="41">
        <f t="shared" ref="EJ5" ca="1" si="80">EI5+1</f>
        <v>44730</v>
      </c>
      <c r="EK5" s="41">
        <f t="shared" ref="EK5" ca="1" si="81">EJ5+1</f>
        <v>44731</v>
      </c>
      <c r="EL5" s="41">
        <f t="shared" ref="EL5" ca="1" si="82">EK5+1</f>
        <v>44732</v>
      </c>
      <c r="EM5" s="41">
        <f t="shared" ref="EM5" ca="1" si="83">EL5+1</f>
        <v>44733</v>
      </c>
      <c r="EN5" s="41">
        <f t="shared" ref="EN5" ca="1" si="84">EM5+1</f>
        <v>44734</v>
      </c>
      <c r="EO5" s="41">
        <f t="shared" ref="EO5" ca="1" si="85">EN5+1</f>
        <v>44735</v>
      </c>
      <c r="EP5" s="41">
        <f t="shared" ref="EP5" ca="1" si="86">EO5+1</f>
        <v>44736</v>
      </c>
      <c r="EQ5" s="41">
        <f t="shared" ref="EQ5" ca="1" si="87">EP5+1</f>
        <v>44737</v>
      </c>
      <c r="ER5" s="41">
        <f t="shared" ref="ER5" ca="1" si="88">EQ5+1</f>
        <v>44738</v>
      </c>
      <c r="ES5" s="41">
        <f t="shared" ref="ES5" ca="1" si="89">ER5+1</f>
        <v>44739</v>
      </c>
      <c r="ET5" s="41">
        <f t="shared" ref="ET5" ca="1" si="90">ES5+1</f>
        <v>44740</v>
      </c>
      <c r="EU5" s="41">
        <f t="shared" ref="EU5" ca="1" si="91">ET5+1</f>
        <v>44741</v>
      </c>
      <c r="EV5" s="41">
        <f t="shared" ref="EV5" ca="1" si="92">EU5+1</f>
        <v>44742</v>
      </c>
      <c r="EW5" s="41">
        <f t="shared" ref="EW5" ca="1" si="93">EV5+1</f>
        <v>44743</v>
      </c>
      <c r="EX5" s="41">
        <f t="shared" ref="EX5" ca="1" si="94">EW5+1</f>
        <v>44744</v>
      </c>
      <c r="EY5" s="41">
        <f t="shared" ref="EY5" ca="1" si="95">EX5+1</f>
        <v>44745</v>
      </c>
      <c r="EZ5" s="41">
        <f t="shared" ref="EZ5" ca="1" si="96">EY5+1</f>
        <v>44746</v>
      </c>
      <c r="FA5" s="41">
        <f t="shared" ref="FA5" ca="1" si="97">EZ5+1</f>
        <v>44747</v>
      </c>
      <c r="FB5" s="41">
        <f t="shared" ref="FB5" ca="1" si="98">FA5+1</f>
        <v>44748</v>
      </c>
      <c r="FC5" s="41">
        <f t="shared" ref="FC5" ca="1" si="99">FB5+1</f>
        <v>44749</v>
      </c>
      <c r="FD5" s="41">
        <f t="shared" ref="FD5" ca="1" si="100">FC5+1</f>
        <v>44750</v>
      </c>
      <c r="FE5" s="41">
        <f t="shared" ref="FE5" ca="1" si="101">FD5+1</f>
        <v>44751</v>
      </c>
      <c r="FF5" s="41">
        <f t="shared" ref="FF5" ca="1" si="102">FE5+1</f>
        <v>44752</v>
      </c>
      <c r="FG5" s="41">
        <f t="shared" ref="FG5" ca="1" si="103">FF5+1</f>
        <v>44753</v>
      </c>
      <c r="FH5" s="41">
        <f t="shared" ref="FH5" ca="1" si="104">FG5+1</f>
        <v>44754</v>
      </c>
      <c r="FI5" s="41">
        <f t="shared" ref="FI5" ca="1" si="105">FH5+1</f>
        <v>44755</v>
      </c>
      <c r="FJ5" s="41">
        <f t="shared" ref="FJ5" ca="1" si="106">FI5+1</f>
        <v>44756</v>
      </c>
      <c r="FK5" s="41">
        <f t="shared" ref="FK5" ca="1" si="107">FJ5+1</f>
        <v>44757</v>
      </c>
      <c r="FL5" s="41">
        <f t="shared" ref="FL5" ca="1" si="108">FK5+1</f>
        <v>44758</v>
      </c>
      <c r="FM5" s="41">
        <f t="shared" ref="FM5" ca="1" si="109">FL5+1</f>
        <v>44759</v>
      </c>
      <c r="FN5" s="41">
        <f t="shared" ref="FN5" ca="1" si="110">FM5+1</f>
        <v>44760</v>
      </c>
      <c r="FO5" s="41">
        <f t="shared" ref="FO5" ca="1" si="111">FN5+1</f>
        <v>44761</v>
      </c>
      <c r="FP5" s="41">
        <f t="shared" ref="FP5" ca="1" si="112">FO5+1</f>
        <v>44762</v>
      </c>
      <c r="FQ5" s="41">
        <f t="shared" ref="FQ5" ca="1" si="113">FP5+1</f>
        <v>44763</v>
      </c>
      <c r="FR5" s="41">
        <f t="shared" ref="FR5" ca="1" si="114">FQ5+1</f>
        <v>44764</v>
      </c>
      <c r="FS5" s="41">
        <f t="shared" ref="FS5" ca="1" si="115">FR5+1</f>
        <v>44765</v>
      </c>
      <c r="FT5" s="41">
        <f t="shared" ref="FT5" ca="1" si="116">FS5+1</f>
        <v>44766</v>
      </c>
      <c r="FU5" s="41">
        <f t="shared" ref="FU5" ca="1" si="117">FT5+1</f>
        <v>44767</v>
      </c>
      <c r="FV5" s="41">
        <f t="shared" ref="FV5" ca="1" si="118">FU5+1</f>
        <v>44768</v>
      </c>
      <c r="FW5" s="41">
        <f t="shared" ref="FW5" ca="1" si="119">FV5+1</f>
        <v>44769</v>
      </c>
      <c r="FX5" s="41">
        <f t="shared" ref="FX5" ca="1" si="120">FW5+1</f>
        <v>44770</v>
      </c>
      <c r="FY5" s="41">
        <f t="shared" ref="FY5" ca="1" si="121">FX5+1</f>
        <v>44771</v>
      </c>
    </row>
    <row r="6" spans="1:181" ht="30" customHeight="1" thickBot="1" x14ac:dyDescent="0.4">
      <c r="A6" s="33" t="s">
        <v>5</v>
      </c>
      <c r="B6" s="7" t="s">
        <v>14</v>
      </c>
      <c r="C6" s="8" t="s">
        <v>16</v>
      </c>
      <c r="D6" s="8" t="s">
        <v>17</v>
      </c>
      <c r="E6" s="8" t="s">
        <v>18</v>
      </c>
      <c r="F6" s="8"/>
      <c r="G6" s="8" t="s">
        <v>19</v>
      </c>
      <c r="H6" s="9" t="str">
        <f t="shared" ref="H6" ca="1" si="122">LEFT(TEXT(I5,"jjj"),1)</f>
        <v>l</v>
      </c>
      <c r="I6" s="9" t="str">
        <f ca="1">LEFT(TEXT(I5,"jjj"),1)</f>
        <v>l</v>
      </c>
      <c r="J6" s="9" t="str">
        <f t="shared" ref="J6:O6" ca="1" si="123">LEFT(TEXT(J5,"jjj"),1)</f>
        <v>m</v>
      </c>
      <c r="K6" s="9" t="str">
        <f t="shared" ca="1" si="123"/>
        <v>m</v>
      </c>
      <c r="L6" s="9" t="str">
        <f t="shared" ca="1" si="123"/>
        <v>j</v>
      </c>
      <c r="M6" s="9" t="str">
        <f t="shared" ca="1" si="123"/>
        <v>v</v>
      </c>
      <c r="N6" s="9" t="str">
        <f t="shared" ca="1" si="123"/>
        <v>s</v>
      </c>
      <c r="O6" s="9" t="str">
        <f t="shared" ca="1" si="123"/>
        <v>d</v>
      </c>
      <c r="P6" s="9" t="str">
        <f t="shared" ref="P6" ca="1" si="124">LEFT(TEXT(P5,"jjj"),1)</f>
        <v>l</v>
      </c>
      <c r="Q6" s="9" t="str">
        <f t="shared" ref="Q6" ca="1" si="125">LEFT(TEXT(Q5,"jjj"),1)</f>
        <v>m</v>
      </c>
      <c r="R6" s="9" t="str">
        <f t="shared" ref="R6" ca="1" si="126">LEFT(TEXT(R5,"jjj"),1)</f>
        <v>m</v>
      </c>
      <c r="S6" s="9" t="str">
        <f t="shared" ref="S6" ca="1" si="127">LEFT(TEXT(S5,"jjj"),1)</f>
        <v>j</v>
      </c>
      <c r="T6" s="9" t="str">
        <f t="shared" ref="T6" ca="1" si="128">LEFT(TEXT(T5,"jjj"),1)</f>
        <v>v</v>
      </c>
      <c r="U6" s="9" t="str">
        <f t="shared" ref="U6" ca="1" si="129">LEFT(TEXT(U5,"jjj"),1)</f>
        <v>s</v>
      </c>
      <c r="V6" s="9" t="str">
        <f t="shared" ref="V6" ca="1" si="130">LEFT(TEXT(V5,"jjj"),1)</f>
        <v>d</v>
      </c>
      <c r="W6" s="9" t="str">
        <f t="shared" ref="W6" ca="1" si="131">LEFT(TEXT(W5,"jjj"),1)</f>
        <v>l</v>
      </c>
      <c r="X6" s="9" t="str">
        <f t="shared" ref="X6" ca="1" si="132">LEFT(TEXT(X5,"jjj"),1)</f>
        <v>m</v>
      </c>
      <c r="Y6" s="9" t="str">
        <f t="shared" ref="Y6" ca="1" si="133">LEFT(TEXT(Y5,"jjj"),1)</f>
        <v>m</v>
      </c>
      <c r="Z6" s="9" t="str">
        <f t="shared" ref="Z6" ca="1" si="134">LEFT(TEXT(Z5,"jjj"),1)</f>
        <v>j</v>
      </c>
      <c r="AA6" s="9" t="str">
        <f t="shared" ref="AA6" ca="1" si="135">LEFT(TEXT(AA5,"jjj"),1)</f>
        <v>v</v>
      </c>
      <c r="AB6" s="9" t="str">
        <f t="shared" ref="AB6" ca="1" si="136">LEFT(TEXT(AB5,"jjj"),1)</f>
        <v>s</v>
      </c>
      <c r="AC6" s="9" t="str">
        <f t="shared" ref="AC6" ca="1" si="137">LEFT(TEXT(AC5,"jjj"),1)</f>
        <v>d</v>
      </c>
      <c r="AD6" s="9" t="str">
        <f t="shared" ref="AD6" ca="1" si="138">LEFT(TEXT(AD5,"jjj"),1)</f>
        <v>l</v>
      </c>
      <c r="AE6" s="9" t="str">
        <f t="shared" ref="AE6" ca="1" si="139">LEFT(TEXT(AE5,"jjj"),1)</f>
        <v>m</v>
      </c>
      <c r="AF6" s="9" t="str">
        <f t="shared" ref="AF6" ca="1" si="140">LEFT(TEXT(AF5,"jjj"),1)</f>
        <v>m</v>
      </c>
      <c r="AG6" s="9" t="str">
        <f t="shared" ref="AG6" ca="1" si="141">LEFT(TEXT(AG5,"jjj"),1)</f>
        <v>j</v>
      </c>
      <c r="AH6" s="9" t="str">
        <f t="shared" ref="AH6" ca="1" si="142">LEFT(TEXT(AH5,"jjj"),1)</f>
        <v>v</v>
      </c>
      <c r="AI6" s="9" t="str">
        <f t="shared" ref="AI6" ca="1" si="143">LEFT(TEXT(AI5,"jjj"),1)</f>
        <v>s</v>
      </c>
      <c r="AJ6" s="9" t="str">
        <f t="shared" ref="AJ6" ca="1" si="144">LEFT(TEXT(AJ5,"jjj"),1)</f>
        <v>d</v>
      </c>
      <c r="AK6" s="9" t="str">
        <f t="shared" ref="AK6" ca="1" si="145">LEFT(TEXT(AK5,"jjj"),1)</f>
        <v>l</v>
      </c>
      <c r="AL6" s="9" t="str">
        <f t="shared" ref="AL6" ca="1" si="146">LEFT(TEXT(AL5,"jjj"),1)</f>
        <v>m</v>
      </c>
      <c r="AM6" s="9" t="str">
        <f t="shared" ref="AM6" ca="1" si="147">LEFT(TEXT(AM5,"jjj"),1)</f>
        <v>m</v>
      </c>
      <c r="AN6" s="9" t="str">
        <f t="shared" ref="AN6" ca="1" si="148">LEFT(TEXT(AN5,"jjj"),1)</f>
        <v>j</v>
      </c>
      <c r="AO6" s="9" t="str">
        <f t="shared" ref="AO6" ca="1" si="149">LEFT(TEXT(AO5,"jjj"),1)</f>
        <v>v</v>
      </c>
      <c r="AP6" s="9" t="str">
        <f t="shared" ref="AP6" ca="1" si="150">LEFT(TEXT(AP5,"jjj"),1)</f>
        <v>s</v>
      </c>
      <c r="AQ6" s="9" t="str">
        <f t="shared" ref="AQ6" ca="1" si="151">LEFT(TEXT(AQ5,"jjj"),1)</f>
        <v>d</v>
      </c>
      <c r="AR6" s="9" t="str">
        <f t="shared" ref="AR6" ca="1" si="152">LEFT(TEXT(AR5,"jjj"),1)</f>
        <v>l</v>
      </c>
      <c r="AS6" s="9" t="str">
        <f t="shared" ref="AS6" ca="1" si="153">LEFT(TEXT(AS5,"jjj"),1)</f>
        <v>m</v>
      </c>
      <c r="AT6" s="9" t="str">
        <f t="shared" ref="AT6" ca="1" si="154">LEFT(TEXT(AT5,"jjj"),1)</f>
        <v>m</v>
      </c>
      <c r="AU6" s="9" t="str">
        <f t="shared" ref="AU6" ca="1" si="155">LEFT(TEXT(AU5,"jjj"),1)</f>
        <v>j</v>
      </c>
      <c r="AV6" s="9" t="str">
        <f t="shared" ref="AV6" ca="1" si="156">LEFT(TEXT(AV5,"jjj"),1)</f>
        <v>v</v>
      </c>
      <c r="AW6" s="9" t="str">
        <f t="shared" ref="AW6" ca="1" si="157">LEFT(TEXT(AW5,"jjj"),1)</f>
        <v>s</v>
      </c>
      <c r="AX6" s="9" t="str">
        <f t="shared" ref="AX6" ca="1" si="158">LEFT(TEXT(AX5,"jjj"),1)</f>
        <v>d</v>
      </c>
      <c r="AY6" s="9" t="str">
        <f t="shared" ref="AY6" ca="1" si="159">LEFT(TEXT(AY5,"jjj"),1)</f>
        <v>l</v>
      </c>
      <c r="AZ6" s="9" t="str">
        <f t="shared" ref="AZ6" ca="1" si="160">LEFT(TEXT(AZ5,"jjj"),1)</f>
        <v>m</v>
      </c>
      <c r="BA6" s="9" t="str">
        <f t="shared" ref="BA6" ca="1" si="161">LEFT(TEXT(BA5,"jjj"),1)</f>
        <v>m</v>
      </c>
      <c r="BB6" s="9" t="str">
        <f t="shared" ref="BB6" ca="1" si="162">LEFT(TEXT(BB5,"jjj"),1)</f>
        <v>j</v>
      </c>
      <c r="BC6" s="9" t="str">
        <f t="shared" ref="BC6" ca="1" si="163">LEFT(TEXT(BC5,"jjj"),1)</f>
        <v>v</v>
      </c>
      <c r="BD6" s="9" t="str">
        <f t="shared" ref="BD6" ca="1" si="164">LEFT(TEXT(BD5,"jjj"),1)</f>
        <v>s</v>
      </c>
      <c r="BE6" s="9" t="str">
        <f t="shared" ref="BE6" ca="1" si="165">LEFT(TEXT(BE5,"jjj"),1)</f>
        <v>d</v>
      </c>
      <c r="BF6" s="9" t="str">
        <f t="shared" ref="BF6" ca="1" si="166">LEFT(TEXT(BF5,"jjj"),1)</f>
        <v>l</v>
      </c>
      <c r="BG6" s="9" t="str">
        <f t="shared" ref="BG6" ca="1" si="167">LEFT(TEXT(BG5,"jjj"),1)</f>
        <v>m</v>
      </c>
      <c r="BH6" s="9" t="str">
        <f t="shared" ref="BH6" ca="1" si="168">LEFT(TEXT(BH5,"jjj"),1)</f>
        <v>m</v>
      </c>
      <c r="BI6" s="9" t="str">
        <f t="shared" ref="BI6" ca="1" si="169">LEFT(TEXT(BI5,"jjj"),1)</f>
        <v>j</v>
      </c>
      <c r="BJ6" s="9" t="str">
        <f t="shared" ref="BJ6" ca="1" si="170">LEFT(TEXT(BJ5,"jjj"),1)</f>
        <v>v</v>
      </c>
      <c r="BK6" s="9" t="str">
        <f t="shared" ref="BK6" ca="1" si="171">LEFT(TEXT(BK5,"jjj"),1)</f>
        <v>s</v>
      </c>
      <c r="BL6" s="9" t="str">
        <f t="shared" ref="BL6" ca="1" si="172">LEFT(TEXT(BL5,"jjj"),1)</f>
        <v>d</v>
      </c>
      <c r="BM6" s="9" t="str">
        <f ca="1">LEFT(TEXT(BM5,"jjj"),1)</f>
        <v>l</v>
      </c>
      <c r="BN6" s="9" t="str">
        <f t="shared" ref="BN6" ca="1" si="173">LEFT(TEXT(BN5,"jjj"),1)</f>
        <v>m</v>
      </c>
      <c r="BO6" s="9" t="str">
        <f t="shared" ref="BO6" ca="1" si="174">LEFT(TEXT(BO5,"jjj"),1)</f>
        <v>m</v>
      </c>
      <c r="BP6" s="9" t="str">
        <f t="shared" ref="BP6" ca="1" si="175">LEFT(TEXT(BP5,"jjj"),1)</f>
        <v>j</v>
      </c>
      <c r="BQ6" s="9" t="str">
        <f t="shared" ref="BQ6" ca="1" si="176">LEFT(TEXT(BQ5,"jjj"),1)</f>
        <v>v</v>
      </c>
      <c r="BR6" s="9" t="str">
        <f t="shared" ref="BR6" ca="1" si="177">LEFT(TEXT(BR5,"jjj"),1)</f>
        <v>s</v>
      </c>
      <c r="BS6" s="9" t="str">
        <f t="shared" ref="BS6" ca="1" si="178">LEFT(TEXT(BS5,"jjj"),1)</f>
        <v>d</v>
      </c>
      <c r="BT6" s="9" t="str">
        <f t="shared" ref="BT6" ca="1" si="179">LEFT(TEXT(BT5,"jjj"),1)</f>
        <v>l</v>
      </c>
      <c r="BU6" s="9" t="str">
        <f t="shared" ref="BU6" ca="1" si="180">LEFT(TEXT(BU5,"jjj"),1)</f>
        <v>m</v>
      </c>
      <c r="BV6" s="9" t="str">
        <f t="shared" ref="BV6" ca="1" si="181">LEFT(TEXT(BV5,"jjj"),1)</f>
        <v>m</v>
      </c>
      <c r="BW6" s="9" t="str">
        <f t="shared" ref="BW6" ca="1" si="182">LEFT(TEXT(BW5,"jjj"),1)</f>
        <v>j</v>
      </c>
      <c r="BX6" s="9" t="str">
        <f t="shared" ref="BX6" ca="1" si="183">LEFT(TEXT(BX5,"jjj"),1)</f>
        <v>v</v>
      </c>
      <c r="BY6" s="9" t="str">
        <f t="shared" ref="BY6" ca="1" si="184">LEFT(TEXT(BY5,"jjj"),1)</f>
        <v>s</v>
      </c>
      <c r="BZ6" s="9" t="str">
        <f t="shared" ref="BZ6" ca="1" si="185">LEFT(TEXT(BZ5,"jjj"),1)</f>
        <v>d</v>
      </c>
      <c r="CA6" s="9" t="str">
        <f t="shared" ref="CA6" ca="1" si="186">LEFT(TEXT(CA5,"jjj"),1)</f>
        <v>l</v>
      </c>
      <c r="CB6" s="9" t="str">
        <f t="shared" ref="CB6" ca="1" si="187">LEFT(TEXT(CB5,"jjj"),1)</f>
        <v>m</v>
      </c>
      <c r="CC6" s="9" t="str">
        <f t="shared" ref="CC6" ca="1" si="188">LEFT(TEXT(CC5,"jjj"),1)</f>
        <v>m</v>
      </c>
      <c r="CD6" s="9" t="str">
        <f t="shared" ref="CD6" ca="1" si="189">LEFT(TEXT(CD5,"jjj"),1)</f>
        <v>j</v>
      </c>
      <c r="CE6" s="9" t="str">
        <f t="shared" ref="CE6" ca="1" si="190">LEFT(TEXT(CE5,"jjj"),1)</f>
        <v>v</v>
      </c>
      <c r="CF6" s="9" t="str">
        <f t="shared" ref="CF6" ca="1" si="191">LEFT(TEXT(CF5,"jjj"),1)</f>
        <v>s</v>
      </c>
      <c r="CG6" s="9" t="str">
        <f t="shared" ref="CG6" ca="1" si="192">LEFT(TEXT(CG5,"jjj"),1)</f>
        <v>d</v>
      </c>
      <c r="CH6" s="9" t="str">
        <f t="shared" ref="CH6" ca="1" si="193">LEFT(TEXT(CH5,"jjj"),1)</f>
        <v>l</v>
      </c>
      <c r="CI6" s="9" t="str">
        <f t="shared" ref="CI6" ca="1" si="194">LEFT(TEXT(CI5,"jjj"),1)</f>
        <v>m</v>
      </c>
      <c r="CJ6" s="9" t="str">
        <f t="shared" ref="CJ6" ca="1" si="195">LEFT(TEXT(CJ5,"jjj"),1)</f>
        <v>m</v>
      </c>
      <c r="CK6" s="9" t="str">
        <f t="shared" ref="CK6" ca="1" si="196">LEFT(TEXT(CK5,"jjj"),1)</f>
        <v>j</v>
      </c>
      <c r="CL6" s="9" t="str">
        <f t="shared" ref="CL6" ca="1" si="197">LEFT(TEXT(CL5,"jjj"),1)</f>
        <v>v</v>
      </c>
      <c r="CM6" s="9" t="str">
        <f t="shared" ref="CM6" ca="1" si="198">LEFT(TEXT(CM5,"jjj"),1)</f>
        <v>s</v>
      </c>
      <c r="CN6" s="9" t="str">
        <f t="shared" ref="CN6" ca="1" si="199">LEFT(TEXT(CN5,"jjj"),1)</f>
        <v>d</v>
      </c>
      <c r="CO6" s="9" t="str">
        <f t="shared" ref="CO6" ca="1" si="200">LEFT(TEXT(CO5,"jjj"),1)</f>
        <v>l</v>
      </c>
      <c r="CP6" s="9" t="str">
        <f t="shared" ref="CP6" ca="1" si="201">LEFT(TEXT(CP5,"jjj"),1)</f>
        <v>m</v>
      </c>
      <c r="CQ6" s="9" t="str">
        <f t="shared" ref="CQ6" ca="1" si="202">LEFT(TEXT(CQ5,"jjj"),1)</f>
        <v>m</v>
      </c>
      <c r="CR6" s="9" t="str">
        <f t="shared" ref="CR6" ca="1" si="203">LEFT(TEXT(CR5,"jjj"),1)</f>
        <v>j</v>
      </c>
      <c r="CS6" s="9" t="str">
        <f t="shared" ref="CS6" ca="1" si="204">LEFT(TEXT(CS5,"jjj"),1)</f>
        <v>v</v>
      </c>
      <c r="CT6" s="9" t="str">
        <f t="shared" ref="CT6" ca="1" si="205">LEFT(TEXT(CT5,"jjj"),1)</f>
        <v>s</v>
      </c>
      <c r="CU6" s="9" t="str">
        <f t="shared" ref="CU6" ca="1" si="206">LEFT(TEXT(CU5,"jjj"),1)</f>
        <v>d</v>
      </c>
      <c r="CV6" s="9" t="str">
        <f t="shared" ref="CV6" ca="1" si="207">LEFT(TEXT(CV5,"jjj"),1)</f>
        <v>l</v>
      </c>
      <c r="CW6" s="9" t="str">
        <f t="shared" ref="CW6" ca="1" si="208">LEFT(TEXT(CW5,"jjj"),1)</f>
        <v>m</v>
      </c>
      <c r="CX6" s="9" t="str">
        <f t="shared" ref="CX6" ca="1" si="209">LEFT(TEXT(CX5,"jjj"),1)</f>
        <v>m</v>
      </c>
      <c r="CY6" s="9" t="str">
        <f t="shared" ref="CY6" ca="1" si="210">LEFT(TEXT(CY5,"jjj"),1)</f>
        <v>j</v>
      </c>
      <c r="CZ6" s="9" t="str">
        <f t="shared" ref="CZ6" ca="1" si="211">LEFT(TEXT(CZ5,"jjj"),1)</f>
        <v>v</v>
      </c>
      <c r="DA6" s="9" t="str">
        <f t="shared" ref="DA6" ca="1" si="212">LEFT(TEXT(DA5,"jjj"),1)</f>
        <v>s</v>
      </c>
      <c r="DB6" s="9" t="str">
        <f t="shared" ref="DB6" ca="1" si="213">LEFT(TEXT(DB5,"jjj"),1)</f>
        <v>d</v>
      </c>
      <c r="DC6" s="9" t="str">
        <f t="shared" ref="DC6" ca="1" si="214">LEFT(TEXT(DC5,"jjj"),1)</f>
        <v>l</v>
      </c>
      <c r="DD6" s="9" t="str">
        <f t="shared" ref="DD6" ca="1" si="215">LEFT(TEXT(DD5,"jjj"),1)</f>
        <v>m</v>
      </c>
      <c r="DE6" s="9" t="str">
        <f t="shared" ref="DE6" ca="1" si="216">LEFT(TEXT(DE5,"jjj"),1)</f>
        <v>m</v>
      </c>
      <c r="DF6" s="9" t="str">
        <f t="shared" ref="DF6" ca="1" si="217">LEFT(TEXT(DF5,"jjj"),1)</f>
        <v>j</v>
      </c>
      <c r="DG6" s="9" t="str">
        <f t="shared" ref="DG6" ca="1" si="218">LEFT(TEXT(DG5,"jjj"),1)</f>
        <v>v</v>
      </c>
      <c r="DH6" s="9" t="str">
        <f t="shared" ref="DH6" ca="1" si="219">LEFT(TEXT(DH5,"jjj"),1)</f>
        <v>s</v>
      </c>
      <c r="DI6" s="9" t="str">
        <f t="shared" ref="DI6" ca="1" si="220">LEFT(TEXT(DI5,"jjj"),1)</f>
        <v>d</v>
      </c>
      <c r="DJ6" s="9" t="str">
        <f t="shared" ref="DJ6" ca="1" si="221">LEFT(TEXT(DJ5,"jjj"),1)</f>
        <v>l</v>
      </c>
      <c r="DK6" s="9" t="str">
        <f t="shared" ref="DK6" ca="1" si="222">LEFT(TEXT(DK5,"jjj"),1)</f>
        <v>m</v>
      </c>
      <c r="DL6" s="9" t="str">
        <f t="shared" ref="DL6" ca="1" si="223">LEFT(TEXT(DL5,"jjj"),1)</f>
        <v>m</v>
      </c>
      <c r="DM6" s="9" t="str">
        <f t="shared" ref="DM6" ca="1" si="224">LEFT(TEXT(DM5,"jjj"),1)</f>
        <v>j</v>
      </c>
      <c r="DN6" s="9" t="str">
        <f t="shared" ref="DN6" ca="1" si="225">LEFT(TEXT(DN5,"jjj"),1)</f>
        <v>v</v>
      </c>
      <c r="DO6" s="9" t="str">
        <f t="shared" ref="DO6" ca="1" si="226">LEFT(TEXT(DO5,"jjj"),1)</f>
        <v>s</v>
      </c>
      <c r="DP6" s="9" t="str">
        <f t="shared" ref="DP6" ca="1" si="227">LEFT(TEXT(DP5,"jjj"),1)</f>
        <v>d</v>
      </c>
      <c r="DQ6" s="9" t="str">
        <f ca="1">LEFT(TEXT(DQ5,"jjj"),1)</f>
        <v>l</v>
      </c>
      <c r="DR6" s="9" t="str">
        <f t="shared" ref="DR6" ca="1" si="228">LEFT(TEXT(DR5,"jjj"),1)</f>
        <v>m</v>
      </c>
      <c r="DS6" s="9" t="str">
        <f t="shared" ref="DS6" ca="1" si="229">LEFT(TEXT(DS5,"jjj"),1)</f>
        <v>m</v>
      </c>
      <c r="DT6" s="9" t="str">
        <f t="shared" ref="DT6" ca="1" si="230">LEFT(TEXT(DT5,"jjj"),1)</f>
        <v>j</v>
      </c>
      <c r="DU6" s="9" t="str">
        <f t="shared" ref="DU6" ca="1" si="231">LEFT(TEXT(DU5,"jjj"),1)</f>
        <v>v</v>
      </c>
      <c r="DV6" s="9" t="str">
        <f t="shared" ref="DV6" ca="1" si="232">LEFT(TEXT(DV5,"jjj"),1)</f>
        <v>s</v>
      </c>
      <c r="DW6" s="9" t="str">
        <f t="shared" ref="DW6" ca="1" si="233">LEFT(TEXT(DW5,"jjj"),1)</f>
        <v>d</v>
      </c>
      <c r="DX6" s="9" t="str">
        <f t="shared" ref="DX6" ca="1" si="234">LEFT(TEXT(DX5,"jjj"),1)</f>
        <v>l</v>
      </c>
      <c r="DY6" s="9" t="str">
        <f t="shared" ref="DY6" ca="1" si="235">LEFT(TEXT(DY5,"jjj"),1)</f>
        <v>m</v>
      </c>
      <c r="DZ6" s="9" t="str">
        <f t="shared" ref="DZ6" ca="1" si="236">LEFT(TEXT(DZ5,"jjj"),1)</f>
        <v>m</v>
      </c>
      <c r="EA6" s="9" t="str">
        <f t="shared" ref="EA6" ca="1" si="237">LEFT(TEXT(EA5,"jjj"),1)</f>
        <v>j</v>
      </c>
      <c r="EB6" s="9" t="str">
        <f t="shared" ref="EB6" ca="1" si="238">LEFT(TEXT(EB5,"jjj"),1)</f>
        <v>v</v>
      </c>
      <c r="EC6" s="9" t="str">
        <f t="shared" ref="EC6" ca="1" si="239">LEFT(TEXT(EC5,"jjj"),1)</f>
        <v>s</v>
      </c>
      <c r="ED6" s="9" t="str">
        <f t="shared" ref="ED6" ca="1" si="240">LEFT(TEXT(ED5,"jjj"),1)</f>
        <v>d</v>
      </c>
      <c r="EE6" s="9" t="str">
        <f t="shared" ref="EE6" ca="1" si="241">LEFT(TEXT(EE5,"jjj"),1)</f>
        <v>l</v>
      </c>
      <c r="EF6" s="9" t="str">
        <f t="shared" ref="EF6" ca="1" si="242">LEFT(TEXT(EF5,"jjj"),1)</f>
        <v>m</v>
      </c>
      <c r="EG6" s="9" t="str">
        <f t="shared" ref="EG6" ca="1" si="243">LEFT(TEXT(EG5,"jjj"),1)</f>
        <v>m</v>
      </c>
      <c r="EH6" s="9" t="str">
        <f t="shared" ref="EH6" ca="1" si="244">LEFT(TEXT(EH5,"jjj"),1)</f>
        <v>j</v>
      </c>
      <c r="EI6" s="9" t="str">
        <f t="shared" ref="EI6" ca="1" si="245">LEFT(TEXT(EI5,"jjj"),1)</f>
        <v>v</v>
      </c>
      <c r="EJ6" s="9" t="str">
        <f t="shared" ref="EJ6" ca="1" si="246">LEFT(TEXT(EJ5,"jjj"),1)</f>
        <v>s</v>
      </c>
      <c r="EK6" s="9" t="str">
        <f t="shared" ref="EK6" ca="1" si="247">LEFT(TEXT(EK5,"jjj"),1)</f>
        <v>d</v>
      </c>
      <c r="EL6" s="9" t="str">
        <f t="shared" ref="EL6" ca="1" si="248">LEFT(TEXT(EL5,"jjj"),1)</f>
        <v>l</v>
      </c>
      <c r="EM6" s="9" t="str">
        <f t="shared" ref="EM6" ca="1" si="249">LEFT(TEXT(EM5,"jjj"),1)</f>
        <v>m</v>
      </c>
      <c r="EN6" s="9" t="str">
        <f t="shared" ref="EN6" ca="1" si="250">LEFT(TEXT(EN5,"jjj"),1)</f>
        <v>m</v>
      </c>
      <c r="EO6" s="9" t="str">
        <f t="shared" ref="EO6" ca="1" si="251">LEFT(TEXT(EO5,"jjj"),1)</f>
        <v>j</v>
      </c>
      <c r="EP6" s="9" t="str">
        <f t="shared" ref="EP6" ca="1" si="252">LEFT(TEXT(EP5,"jjj"),1)</f>
        <v>v</v>
      </c>
      <c r="EQ6" s="9" t="str">
        <f t="shared" ref="EQ6" ca="1" si="253">LEFT(TEXT(EQ5,"jjj"),1)</f>
        <v>s</v>
      </c>
      <c r="ER6" s="9" t="str">
        <f t="shared" ref="ER6" ca="1" si="254">LEFT(TEXT(ER5,"jjj"),1)</f>
        <v>d</v>
      </c>
      <c r="ES6" s="9" t="str">
        <f t="shared" ref="ES6" ca="1" si="255">LEFT(TEXT(ES5,"jjj"),1)</f>
        <v>l</v>
      </c>
      <c r="ET6" s="9" t="str">
        <f t="shared" ref="ET6" ca="1" si="256">LEFT(TEXT(ET5,"jjj"),1)</f>
        <v>m</v>
      </c>
      <c r="EU6" s="9" t="str">
        <f t="shared" ref="EU6" ca="1" si="257">LEFT(TEXT(EU5,"jjj"),1)</f>
        <v>m</v>
      </c>
      <c r="EV6" s="9" t="str">
        <f t="shared" ref="EV6" ca="1" si="258">LEFT(TEXT(EV5,"jjj"),1)</f>
        <v>j</v>
      </c>
      <c r="EW6" s="9" t="str">
        <f t="shared" ref="EW6" ca="1" si="259">LEFT(TEXT(EW5,"jjj"),1)</f>
        <v>v</v>
      </c>
      <c r="EX6" s="9" t="str">
        <f t="shared" ref="EX6" ca="1" si="260">LEFT(TEXT(EX5,"jjj"),1)</f>
        <v>s</v>
      </c>
      <c r="EY6" s="9" t="str">
        <f t="shared" ref="EY6" ca="1" si="261">LEFT(TEXT(EY5,"jjj"),1)</f>
        <v>d</v>
      </c>
      <c r="EZ6" s="9" t="str">
        <f t="shared" ref="EZ6" ca="1" si="262">LEFT(TEXT(EZ5,"jjj"),1)</f>
        <v>l</v>
      </c>
      <c r="FA6" s="9" t="str">
        <f t="shared" ref="FA6" ca="1" si="263">LEFT(TEXT(FA5,"jjj"),1)</f>
        <v>m</v>
      </c>
      <c r="FB6" s="9" t="str">
        <f t="shared" ref="FB6" ca="1" si="264">LEFT(TEXT(FB5,"jjj"),1)</f>
        <v>m</v>
      </c>
      <c r="FC6" s="9" t="str">
        <f t="shared" ref="FC6" ca="1" si="265">LEFT(TEXT(FC5,"jjj"),1)</f>
        <v>j</v>
      </c>
      <c r="FD6" s="9" t="str">
        <f t="shared" ref="FD6" ca="1" si="266">LEFT(TEXT(FD5,"jjj"),1)</f>
        <v>v</v>
      </c>
      <c r="FE6" s="9" t="str">
        <f t="shared" ref="FE6" ca="1" si="267">LEFT(TEXT(FE5,"jjj"),1)</f>
        <v>s</v>
      </c>
      <c r="FF6" s="9" t="str">
        <f t="shared" ref="FF6" ca="1" si="268">LEFT(TEXT(FF5,"jjj"),1)</f>
        <v>d</v>
      </c>
      <c r="FG6" s="9" t="str">
        <f t="shared" ref="FG6" ca="1" si="269">LEFT(TEXT(FG5,"jjj"),1)</f>
        <v>l</v>
      </c>
      <c r="FH6" s="9" t="str">
        <f t="shared" ref="FH6" ca="1" si="270">LEFT(TEXT(FH5,"jjj"),1)</f>
        <v>m</v>
      </c>
      <c r="FI6" s="9" t="str">
        <f t="shared" ref="FI6" ca="1" si="271">LEFT(TEXT(FI5,"jjj"),1)</f>
        <v>m</v>
      </c>
      <c r="FJ6" s="9" t="str">
        <f t="shared" ref="FJ6" ca="1" si="272">LEFT(TEXT(FJ5,"jjj"),1)</f>
        <v>j</v>
      </c>
      <c r="FK6" s="9" t="str">
        <f t="shared" ref="FK6" ca="1" si="273">LEFT(TEXT(FK5,"jjj"),1)</f>
        <v>v</v>
      </c>
      <c r="FL6" s="9" t="str">
        <f t="shared" ref="FL6" ca="1" si="274">LEFT(TEXT(FL5,"jjj"),1)</f>
        <v>s</v>
      </c>
      <c r="FM6" s="9" t="str">
        <f t="shared" ref="FM6" ca="1" si="275">LEFT(TEXT(FM5,"jjj"),1)</f>
        <v>d</v>
      </c>
      <c r="FN6" s="9" t="str">
        <f t="shared" ref="FN6" ca="1" si="276">LEFT(TEXT(FN5,"jjj"),1)</f>
        <v>l</v>
      </c>
      <c r="FO6" s="9" t="str">
        <f t="shared" ref="FO6" ca="1" si="277">LEFT(TEXT(FO5,"jjj"),1)</f>
        <v>m</v>
      </c>
      <c r="FP6" s="9" t="str">
        <f t="shared" ref="FP6" ca="1" si="278">LEFT(TEXT(FP5,"jjj"),1)</f>
        <v>m</v>
      </c>
      <c r="FQ6" s="9" t="str">
        <f t="shared" ref="FQ6" ca="1" si="279">LEFT(TEXT(FQ5,"jjj"),1)</f>
        <v>j</v>
      </c>
      <c r="FR6" s="9" t="str">
        <f t="shared" ref="FR6" ca="1" si="280">LEFT(TEXT(FR5,"jjj"),1)</f>
        <v>v</v>
      </c>
      <c r="FS6" s="9" t="str">
        <f t="shared" ref="FS6" ca="1" si="281">LEFT(TEXT(FS5,"jjj"),1)</f>
        <v>s</v>
      </c>
      <c r="FT6" s="9" t="str">
        <f t="shared" ref="FT6" ca="1" si="282">LEFT(TEXT(FT5,"jjj"),1)</f>
        <v>d</v>
      </c>
      <c r="FU6" s="9" t="str">
        <f ca="1">LEFT(TEXT(FU5,"jjj"),1)</f>
        <v>l</v>
      </c>
      <c r="FV6" s="9" t="str">
        <f t="shared" ref="FV6" ca="1" si="283">LEFT(TEXT(FV5,"jjj"),1)</f>
        <v>m</v>
      </c>
      <c r="FW6" s="9" t="str">
        <f t="shared" ref="FW6" ca="1" si="284">LEFT(TEXT(FW5,"jjj"),1)</f>
        <v>m</v>
      </c>
      <c r="FX6" s="9" t="str">
        <f t="shared" ref="FX6" ca="1" si="285">LEFT(TEXT(FX5,"jjj"),1)</f>
        <v>j</v>
      </c>
      <c r="FY6" s="9" t="str">
        <f t="shared" ref="FY6" ca="1" si="286">LEFT(TEXT(FY5,"jjj"),1)</f>
        <v>v</v>
      </c>
    </row>
    <row r="7" spans="1:181" ht="30" hidden="1" customHeight="1" thickBot="1" x14ac:dyDescent="0.4">
      <c r="A7" s="32" t="s">
        <v>6</v>
      </c>
      <c r="E7"/>
      <c r="G7" t="str">
        <f>IF(OR(ISBLANK(début_tâche),ISBLANK(fin_tâche)),"",fin_tâche-début_tâche+1)</f>
        <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row>
    <row r="8" spans="1:181" s="3" customFormat="1" ht="30" customHeight="1" thickBot="1" x14ac:dyDescent="0.4">
      <c r="A8" s="33" t="s">
        <v>7</v>
      </c>
      <c r="B8" s="76" t="s">
        <v>37</v>
      </c>
      <c r="C8" s="77"/>
      <c r="D8" s="78">
        <f ca="1">D9</f>
        <v>44599</v>
      </c>
      <c r="E8" s="79">
        <f ca="1">E11</f>
        <v>44613</v>
      </c>
      <c r="F8" s="12"/>
      <c r="G8" s="12" t="str">
        <f t="shared" ref="G8:H30" ca="1" si="287">IF(OR(ISBLANK(début_tâche),ISBLANK(fin_tâche)),"",fin_tâche-début_tâche+1)</f>
        <v/>
      </c>
      <c r="H8" s="18"/>
      <c r="I8" s="89"/>
      <c r="J8" s="89"/>
      <c r="K8" s="89"/>
      <c r="L8" s="89"/>
      <c r="M8" s="89"/>
      <c r="N8" s="89"/>
      <c r="O8" s="89"/>
      <c r="P8" s="89"/>
      <c r="Q8" s="89"/>
      <c r="R8" s="89"/>
      <c r="S8" s="89"/>
      <c r="T8" s="89"/>
      <c r="U8" s="89"/>
      <c r="V8" s="89"/>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98"/>
      <c r="BN8" s="98"/>
      <c r="BO8" s="98"/>
      <c r="BP8" s="98"/>
      <c r="BQ8" s="98"/>
      <c r="BR8" s="98"/>
      <c r="BS8" s="98"/>
      <c r="BT8" s="98"/>
      <c r="BU8" s="98"/>
      <c r="BV8" s="98"/>
      <c r="BW8" s="98"/>
      <c r="BX8" s="98"/>
      <c r="BY8" s="98"/>
      <c r="BZ8" s="98"/>
      <c r="CA8" s="98"/>
      <c r="CB8" s="98"/>
      <c r="CC8" s="98"/>
      <c r="CD8" s="98"/>
      <c r="CE8" s="98"/>
      <c r="CF8" s="98"/>
      <c r="CG8" s="98"/>
      <c r="CH8" s="98"/>
      <c r="CI8" s="98"/>
      <c r="CJ8" s="98"/>
      <c r="CK8" s="98"/>
      <c r="CL8" s="98"/>
      <c r="CM8" s="98"/>
      <c r="CN8" s="98"/>
      <c r="CO8" s="98"/>
      <c r="CP8" s="98"/>
      <c r="CQ8" s="98"/>
      <c r="CR8" s="98"/>
      <c r="CS8" s="98"/>
      <c r="CT8" s="98"/>
      <c r="CU8" s="98"/>
      <c r="CV8" s="98"/>
      <c r="CW8" s="98"/>
      <c r="CX8" s="98"/>
      <c r="CY8" s="98"/>
      <c r="CZ8" s="98"/>
      <c r="DA8" s="98"/>
      <c r="DB8" s="98"/>
      <c r="DC8" s="98"/>
      <c r="DD8" s="98"/>
      <c r="DE8" s="98"/>
      <c r="DF8" s="98"/>
      <c r="DG8" s="98"/>
      <c r="DH8" s="98"/>
      <c r="DI8" s="98"/>
      <c r="DJ8" s="98"/>
      <c r="DK8" s="98"/>
      <c r="DL8" s="98"/>
      <c r="DM8" s="98"/>
      <c r="DN8" s="98"/>
      <c r="DO8" s="98"/>
      <c r="DP8" s="98"/>
      <c r="DQ8" s="98"/>
      <c r="DR8" s="98"/>
      <c r="DS8" s="98"/>
      <c r="DT8" s="98"/>
      <c r="DU8" s="98"/>
      <c r="DV8" s="98"/>
      <c r="DW8" s="98"/>
      <c r="DX8" s="98"/>
      <c r="DY8" s="98"/>
      <c r="DZ8" s="98"/>
      <c r="EA8" s="98"/>
      <c r="EB8" s="98"/>
      <c r="EC8" s="98"/>
      <c r="ED8" s="98"/>
      <c r="EE8" s="98"/>
      <c r="EF8" s="98"/>
      <c r="EG8" s="98"/>
      <c r="EH8" s="98"/>
      <c r="EI8" s="98"/>
      <c r="EJ8" s="98"/>
      <c r="EK8" s="98"/>
      <c r="EL8" s="98"/>
      <c r="EM8" s="98"/>
      <c r="EN8" s="98"/>
      <c r="EO8" s="98"/>
      <c r="EP8" s="98"/>
      <c r="EQ8" s="98"/>
      <c r="ER8" s="98"/>
      <c r="ES8" s="98"/>
      <c r="ET8" s="98"/>
      <c r="EU8" s="98"/>
      <c r="EV8" s="98"/>
      <c r="EW8" s="98"/>
      <c r="EX8" s="98"/>
      <c r="EY8" s="98"/>
      <c r="EZ8" s="98"/>
      <c r="FA8" s="98"/>
      <c r="FB8" s="98"/>
      <c r="FC8" s="98"/>
      <c r="FD8" s="98"/>
      <c r="FE8" s="98"/>
      <c r="FF8" s="98"/>
      <c r="FG8" s="98"/>
      <c r="FH8" s="98"/>
      <c r="FI8" s="98"/>
      <c r="FJ8" s="98"/>
      <c r="FK8" s="98"/>
      <c r="FL8" s="98"/>
      <c r="FM8" s="98"/>
      <c r="FN8" s="98"/>
      <c r="FO8" s="98"/>
      <c r="FP8" s="98"/>
      <c r="FQ8" s="98"/>
      <c r="FR8" s="98"/>
      <c r="FS8" s="98"/>
      <c r="FT8" s="98"/>
      <c r="FU8" s="98"/>
      <c r="FV8" s="98"/>
      <c r="FW8" s="98"/>
      <c r="FX8" s="98"/>
      <c r="FY8" s="98"/>
    </row>
    <row r="9" spans="1:181" s="3" customFormat="1" ht="30" customHeight="1" thickBot="1" x14ac:dyDescent="0.4">
      <c r="A9" s="33" t="s">
        <v>8</v>
      </c>
      <c r="B9" s="53" t="s">
        <v>41</v>
      </c>
      <c r="C9" s="13">
        <v>1</v>
      </c>
      <c r="D9" s="43">
        <f ca="1">Début_Projet</f>
        <v>44599</v>
      </c>
      <c r="E9" s="43">
        <f ca="1">D9+7</f>
        <v>44606</v>
      </c>
      <c r="F9" s="12"/>
      <c r="G9" s="12" t="str">
        <f t="shared" ca="1" si="287"/>
        <v/>
      </c>
      <c r="H9" s="18"/>
      <c r="I9" s="85"/>
      <c r="J9" s="85"/>
      <c r="K9" s="85"/>
      <c r="L9" s="85"/>
      <c r="M9" s="85"/>
      <c r="N9" s="85"/>
      <c r="O9" s="85"/>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98"/>
      <c r="BN9" s="98"/>
      <c r="BO9" s="98"/>
      <c r="BP9" s="98"/>
      <c r="BQ9" s="98"/>
      <c r="BR9" s="98"/>
      <c r="BS9" s="98"/>
      <c r="BT9" s="98"/>
      <c r="BU9" s="98"/>
      <c r="BV9" s="98"/>
      <c r="BW9" s="98"/>
      <c r="BX9" s="98"/>
      <c r="BY9" s="98"/>
      <c r="BZ9" s="98"/>
      <c r="CA9" s="98"/>
      <c r="CB9" s="98"/>
      <c r="CC9" s="98"/>
      <c r="CD9" s="98"/>
      <c r="CE9" s="98"/>
      <c r="CF9" s="98"/>
      <c r="CG9" s="98"/>
      <c r="CH9" s="98"/>
      <c r="CI9" s="98"/>
      <c r="CJ9" s="98"/>
      <c r="CK9" s="98"/>
      <c r="CL9" s="98"/>
      <c r="CM9" s="98"/>
      <c r="CN9" s="98"/>
      <c r="CO9" s="98"/>
      <c r="CP9" s="98"/>
      <c r="CQ9" s="98"/>
      <c r="CR9" s="98"/>
      <c r="CS9" s="98"/>
      <c r="CT9" s="98"/>
      <c r="CU9" s="98"/>
      <c r="CV9" s="98"/>
      <c r="CW9" s="98"/>
      <c r="CX9" s="98"/>
      <c r="CY9" s="98"/>
      <c r="CZ9" s="98"/>
      <c r="DA9" s="98"/>
      <c r="DB9" s="98"/>
      <c r="DC9" s="98"/>
      <c r="DD9" s="98"/>
      <c r="DE9" s="98"/>
      <c r="DF9" s="98"/>
      <c r="DG9" s="98"/>
      <c r="DH9" s="98"/>
      <c r="DI9" s="98"/>
      <c r="DJ9" s="98"/>
      <c r="DK9" s="98"/>
      <c r="DL9" s="98"/>
      <c r="DM9" s="98"/>
      <c r="DN9" s="98"/>
      <c r="DO9" s="98"/>
      <c r="DP9" s="98"/>
      <c r="DQ9" s="98"/>
      <c r="DR9" s="98"/>
      <c r="DS9" s="98"/>
      <c r="DT9" s="98"/>
      <c r="DU9" s="98"/>
      <c r="DV9" s="98"/>
      <c r="DW9" s="98"/>
      <c r="DX9" s="98"/>
      <c r="DY9" s="98"/>
      <c r="DZ9" s="98"/>
      <c r="EA9" s="98"/>
      <c r="EB9" s="98"/>
      <c r="EC9" s="98"/>
      <c r="ED9" s="98"/>
      <c r="EE9" s="98"/>
      <c r="EF9" s="98"/>
      <c r="EG9" s="98"/>
      <c r="EH9" s="98"/>
      <c r="EI9" s="98"/>
      <c r="EJ9" s="98"/>
      <c r="EK9" s="98"/>
      <c r="EL9" s="98"/>
      <c r="EM9" s="98"/>
      <c r="EN9" s="98"/>
      <c r="EO9" s="98"/>
      <c r="EP9" s="98"/>
      <c r="EQ9" s="98"/>
      <c r="ER9" s="98"/>
      <c r="ES9" s="98"/>
      <c r="ET9" s="98"/>
      <c r="EU9" s="98"/>
      <c r="EV9" s="98"/>
      <c r="EW9" s="98"/>
      <c r="EX9" s="98"/>
      <c r="EY9" s="98"/>
      <c r="EZ9" s="98"/>
      <c r="FA9" s="98"/>
      <c r="FB9" s="98"/>
      <c r="FC9" s="98"/>
      <c r="FD9" s="98"/>
      <c r="FE9" s="98"/>
      <c r="FF9" s="98"/>
      <c r="FG9" s="98"/>
      <c r="FH9" s="98"/>
      <c r="FI9" s="98"/>
      <c r="FJ9" s="98"/>
      <c r="FK9" s="98"/>
      <c r="FL9" s="98"/>
      <c r="FM9" s="98"/>
      <c r="FN9" s="98"/>
      <c r="FO9" s="98"/>
      <c r="FP9" s="98"/>
      <c r="FQ9" s="98"/>
      <c r="FR9" s="98"/>
      <c r="FS9" s="98"/>
      <c r="FT9" s="98"/>
      <c r="FU9" s="98"/>
      <c r="FV9" s="98"/>
      <c r="FW9" s="98"/>
      <c r="FX9" s="98"/>
      <c r="FY9" s="98"/>
    </row>
    <row r="10" spans="1:181" s="3" customFormat="1" ht="30" customHeight="1" thickBot="1" x14ac:dyDescent="0.4">
      <c r="A10" s="33" t="s">
        <v>9</v>
      </c>
      <c r="B10" s="53" t="s">
        <v>42</v>
      </c>
      <c r="C10" s="13">
        <v>0.5</v>
      </c>
      <c r="D10" s="43">
        <f ca="1">E9</f>
        <v>44606</v>
      </c>
      <c r="E10" s="43">
        <f ca="1">D10+7</f>
        <v>44613</v>
      </c>
      <c r="F10" s="12"/>
      <c r="G10" s="12" t="str">
        <f t="shared" ca="1" si="287"/>
        <v/>
      </c>
      <c r="H10" s="18"/>
      <c r="I10" s="18"/>
      <c r="J10" s="18"/>
      <c r="K10" s="18"/>
      <c r="L10" s="18"/>
      <c r="M10" s="18"/>
      <c r="N10" s="18"/>
      <c r="O10" s="18"/>
      <c r="P10" s="85"/>
      <c r="Q10" s="85"/>
      <c r="R10" s="85"/>
      <c r="S10" s="85"/>
      <c r="T10" s="91"/>
      <c r="U10" s="91"/>
      <c r="V10" s="85"/>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98"/>
      <c r="BN10" s="98"/>
      <c r="BO10" s="98"/>
      <c r="BP10" s="98"/>
      <c r="BQ10" s="98"/>
      <c r="BR10" s="98"/>
      <c r="BS10" s="98"/>
      <c r="BT10" s="98"/>
      <c r="BU10" s="98"/>
      <c r="BV10" s="98"/>
      <c r="BW10" s="98"/>
      <c r="BX10" s="99"/>
      <c r="BY10" s="99"/>
      <c r="BZ10" s="98"/>
      <c r="CA10" s="98"/>
      <c r="CB10" s="98"/>
      <c r="CC10" s="98"/>
      <c r="CD10" s="98"/>
      <c r="CE10" s="98"/>
      <c r="CF10" s="98"/>
      <c r="CG10" s="98"/>
      <c r="CH10" s="98"/>
      <c r="CI10" s="9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H10" s="98"/>
      <c r="DI10" s="98"/>
      <c r="DJ10" s="98"/>
      <c r="DK10" s="98"/>
      <c r="DL10" s="98"/>
      <c r="DM10" s="98"/>
      <c r="DN10" s="98"/>
      <c r="DO10" s="98"/>
      <c r="DP10" s="98"/>
      <c r="DQ10" s="98"/>
      <c r="DR10" s="98"/>
      <c r="DS10" s="98"/>
      <c r="DT10" s="98"/>
      <c r="DU10" s="98"/>
      <c r="DV10" s="98"/>
      <c r="DW10" s="98"/>
      <c r="DX10" s="98"/>
      <c r="DY10" s="98"/>
      <c r="DZ10" s="98"/>
      <c r="EA10" s="98"/>
      <c r="EB10" s="99"/>
      <c r="EC10" s="99"/>
      <c r="ED10" s="98"/>
      <c r="EE10" s="98"/>
      <c r="EF10" s="98"/>
      <c r="EG10" s="98"/>
      <c r="EH10" s="98"/>
      <c r="EI10" s="98"/>
      <c r="EJ10" s="98"/>
      <c r="EK10" s="98"/>
      <c r="EL10" s="98"/>
      <c r="EM10" s="98"/>
      <c r="EN10" s="98"/>
      <c r="EO10" s="98"/>
      <c r="EP10" s="98"/>
      <c r="EQ10" s="98"/>
      <c r="ER10" s="98"/>
      <c r="ES10" s="98"/>
      <c r="ET10" s="98"/>
      <c r="EU10" s="98"/>
      <c r="EV10" s="98"/>
      <c r="EW10" s="98"/>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row>
    <row r="11" spans="1:181" s="3" customFormat="1" ht="30" customHeight="1" thickBot="1" x14ac:dyDescent="0.4">
      <c r="A11" s="32"/>
      <c r="B11" s="53" t="s">
        <v>43</v>
      </c>
      <c r="C11" s="13">
        <v>0.7</v>
      </c>
      <c r="D11" s="43">
        <f ca="1">E9</f>
        <v>44606</v>
      </c>
      <c r="E11" s="43">
        <f ca="1">D11+7</f>
        <v>44613</v>
      </c>
      <c r="F11" s="12"/>
      <c r="G11" s="12" t="str">
        <f t="shared" ca="1" si="287"/>
        <v/>
      </c>
      <c r="H11" s="18"/>
      <c r="I11" s="18"/>
      <c r="J11" s="18"/>
      <c r="K11" s="18"/>
      <c r="L11" s="18"/>
      <c r="M11" s="18"/>
      <c r="N11" s="18"/>
      <c r="O11" s="18"/>
      <c r="P11" s="85"/>
      <c r="Q11" s="85"/>
      <c r="R11" s="85"/>
      <c r="S11" s="85"/>
      <c r="T11" s="85"/>
      <c r="U11" s="85"/>
      <c r="V11" s="85"/>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98"/>
      <c r="BN11" s="98"/>
      <c r="BO11" s="98"/>
      <c r="BP11" s="98"/>
      <c r="BQ11" s="98"/>
      <c r="BR11" s="98"/>
      <c r="BS11" s="98"/>
      <c r="BT11" s="98"/>
      <c r="BU11" s="98"/>
      <c r="BV11" s="98"/>
      <c r="BW11" s="98"/>
      <c r="BX11" s="98"/>
      <c r="BY11" s="98"/>
      <c r="BZ11" s="98"/>
      <c r="CA11" s="98"/>
      <c r="CB11" s="98"/>
      <c r="CC11" s="98"/>
      <c r="CD11" s="98"/>
      <c r="CE11" s="98"/>
      <c r="CF11" s="98"/>
      <c r="CG11" s="98"/>
      <c r="CH11" s="98"/>
      <c r="CI11" s="98"/>
      <c r="CJ11" s="98"/>
      <c r="CK11" s="98"/>
      <c r="CL11" s="98"/>
      <c r="CM11" s="98"/>
      <c r="CN11" s="98"/>
      <c r="CO11" s="98"/>
      <c r="CP11" s="98"/>
      <c r="CQ11" s="98"/>
      <c r="CR11" s="98"/>
      <c r="CS11" s="98"/>
      <c r="CT11" s="98"/>
      <c r="CU11" s="98"/>
      <c r="CV11" s="98"/>
      <c r="CW11" s="98"/>
      <c r="CX11" s="98"/>
      <c r="CY11" s="98"/>
      <c r="CZ11" s="98"/>
      <c r="DA11" s="98"/>
      <c r="DB11" s="98"/>
      <c r="DC11" s="98"/>
      <c r="DD11" s="98"/>
      <c r="DE11" s="98"/>
      <c r="DF11" s="98"/>
      <c r="DG11" s="98"/>
      <c r="DH11" s="98"/>
      <c r="DI11" s="98"/>
      <c r="DJ11" s="98"/>
      <c r="DK11" s="98"/>
      <c r="DL11" s="98"/>
      <c r="DM11" s="98"/>
      <c r="DN11" s="98"/>
      <c r="DO11" s="98"/>
      <c r="DP11" s="98"/>
      <c r="DQ11" s="98"/>
      <c r="DR11" s="98"/>
      <c r="DS11" s="98"/>
      <c r="DT11" s="98"/>
      <c r="DU11" s="98"/>
      <c r="DV11" s="98"/>
      <c r="DW11" s="98"/>
      <c r="DX11" s="98"/>
      <c r="DY11" s="98"/>
      <c r="DZ11" s="98"/>
      <c r="EA11" s="98"/>
      <c r="EB11" s="98"/>
      <c r="EC11" s="98"/>
      <c r="ED11" s="98"/>
      <c r="EE11" s="98"/>
      <c r="EF11" s="98"/>
      <c r="EG11" s="98"/>
      <c r="EH11" s="98"/>
      <c r="EI11" s="98"/>
      <c r="EJ11" s="98"/>
      <c r="EK11" s="98"/>
      <c r="EL11" s="98"/>
      <c r="EM11" s="98"/>
      <c r="EN11" s="98"/>
      <c r="EO11" s="98"/>
      <c r="EP11" s="98"/>
      <c r="EQ11" s="98"/>
      <c r="ER11" s="98"/>
      <c r="ES11" s="98"/>
      <c r="ET11" s="98"/>
      <c r="EU11" s="98"/>
      <c r="EV11" s="98"/>
      <c r="EW11" s="98"/>
      <c r="EX11" s="98"/>
      <c r="EY11" s="98"/>
      <c r="EZ11" s="98"/>
      <c r="FA11" s="98"/>
      <c r="FB11" s="98"/>
      <c r="FC11" s="98"/>
      <c r="FD11" s="98"/>
      <c r="FE11" s="98"/>
      <c r="FF11" s="98"/>
      <c r="FG11" s="98"/>
      <c r="FH11" s="98"/>
      <c r="FI11" s="98"/>
      <c r="FJ11" s="98"/>
      <c r="FK11" s="98"/>
      <c r="FL11" s="98"/>
      <c r="FM11" s="98"/>
      <c r="FN11" s="98"/>
      <c r="FO11" s="98"/>
      <c r="FP11" s="98"/>
      <c r="FQ11" s="98"/>
      <c r="FR11" s="98"/>
      <c r="FS11" s="98"/>
      <c r="FT11" s="98"/>
      <c r="FU11" s="98"/>
      <c r="FV11" s="98"/>
      <c r="FW11" s="98"/>
      <c r="FX11" s="98"/>
      <c r="FY11" s="98"/>
    </row>
    <row r="12" spans="1:181" s="3" customFormat="1" ht="30" customHeight="1" thickBot="1" x14ac:dyDescent="0.4">
      <c r="A12" s="33" t="s">
        <v>10</v>
      </c>
      <c r="B12" s="60" t="s">
        <v>38</v>
      </c>
      <c r="C12" s="61"/>
      <c r="D12" s="62">
        <f ca="1">D13</f>
        <v>44613</v>
      </c>
      <c r="E12" s="63">
        <f ca="1">E15</f>
        <v>44633</v>
      </c>
      <c r="F12" s="12"/>
      <c r="G12" s="12" t="str">
        <f t="shared" ca="1" si="287"/>
        <v/>
      </c>
      <c r="H12" s="18"/>
      <c r="I12" s="18"/>
      <c r="J12" s="18"/>
      <c r="K12" s="18"/>
      <c r="L12" s="18"/>
      <c r="M12" s="18"/>
      <c r="N12" s="18"/>
      <c r="O12" s="18"/>
      <c r="P12" s="18"/>
      <c r="Q12" s="18"/>
      <c r="R12" s="18"/>
      <c r="S12" s="18"/>
      <c r="T12" s="18"/>
      <c r="U12" s="18"/>
      <c r="V12" s="18"/>
      <c r="W12" s="90"/>
      <c r="X12" s="90"/>
      <c r="Y12" s="90"/>
      <c r="Z12" s="90"/>
      <c r="AA12" s="90"/>
      <c r="AB12" s="90"/>
      <c r="AC12" s="90"/>
      <c r="AD12" s="90"/>
      <c r="AE12" s="90"/>
      <c r="AF12" s="90"/>
      <c r="AG12" s="90"/>
      <c r="AH12" s="90"/>
      <c r="AI12" s="90"/>
      <c r="AJ12" s="90"/>
      <c r="AK12" s="90"/>
      <c r="AL12" s="90"/>
      <c r="AM12" s="90"/>
      <c r="AN12" s="90"/>
      <c r="AO12" s="90"/>
      <c r="AP12" s="90"/>
      <c r="AQ12" s="90"/>
      <c r="AR12" s="18"/>
      <c r="AS12" s="18"/>
      <c r="AT12" s="18"/>
      <c r="AU12" s="18"/>
      <c r="AV12" s="18"/>
      <c r="AW12" s="18"/>
      <c r="AX12" s="18"/>
      <c r="AY12" s="18"/>
      <c r="AZ12" s="18"/>
      <c r="BA12" s="18"/>
      <c r="BB12" s="18"/>
      <c r="BC12" s="18"/>
      <c r="BD12" s="18"/>
      <c r="BE12" s="18"/>
      <c r="BF12" s="18"/>
      <c r="BG12" s="18"/>
      <c r="BH12" s="18"/>
      <c r="BI12" s="18"/>
      <c r="BJ12" s="18"/>
      <c r="BK12" s="18"/>
      <c r="BL12" s="18"/>
      <c r="BM12" s="98"/>
      <c r="BN12" s="98"/>
      <c r="BO12" s="98"/>
      <c r="BP12" s="98"/>
      <c r="BQ12" s="98"/>
      <c r="BR12" s="98"/>
      <c r="BS12" s="98"/>
      <c r="BT12" s="98"/>
      <c r="BU12" s="98"/>
      <c r="BV12" s="98"/>
      <c r="BW12" s="98"/>
      <c r="BX12" s="98"/>
      <c r="BY12" s="98"/>
      <c r="BZ12" s="98"/>
      <c r="CA12" s="98"/>
      <c r="CB12" s="98"/>
      <c r="CC12" s="98"/>
      <c r="CD12" s="98"/>
      <c r="CE12" s="98"/>
      <c r="CF12" s="98"/>
      <c r="CG12" s="98"/>
      <c r="CH12" s="98"/>
      <c r="CI12" s="98"/>
      <c r="CJ12" s="98"/>
      <c r="CK12" s="98"/>
      <c r="CL12" s="98"/>
      <c r="CM12" s="98"/>
      <c r="CN12" s="98"/>
      <c r="CO12" s="98"/>
      <c r="CP12" s="98"/>
      <c r="CQ12" s="98"/>
      <c r="CR12" s="98"/>
      <c r="CS12" s="98"/>
      <c r="CT12" s="98"/>
      <c r="CU12" s="98"/>
      <c r="CV12" s="98"/>
      <c r="CW12" s="98"/>
      <c r="CX12" s="98"/>
      <c r="CY12" s="98"/>
      <c r="CZ12" s="98"/>
      <c r="DA12" s="98"/>
      <c r="DB12" s="98"/>
      <c r="DC12" s="98"/>
      <c r="DD12" s="98"/>
      <c r="DE12" s="98"/>
      <c r="DF12" s="98"/>
      <c r="DG12" s="98"/>
      <c r="DH12" s="98"/>
      <c r="DI12" s="98"/>
      <c r="DJ12" s="98"/>
      <c r="DK12" s="98"/>
      <c r="DL12" s="98"/>
      <c r="DM12" s="98"/>
      <c r="DN12" s="98"/>
      <c r="DO12" s="98"/>
      <c r="DP12" s="98"/>
      <c r="DQ12" s="98"/>
      <c r="DR12" s="98"/>
      <c r="DS12" s="98"/>
      <c r="DT12" s="98"/>
      <c r="DU12" s="98"/>
      <c r="DV12" s="98"/>
      <c r="DW12" s="98"/>
      <c r="DX12" s="98"/>
      <c r="DY12" s="98"/>
      <c r="DZ12" s="98"/>
      <c r="EA12" s="98"/>
      <c r="EB12" s="98"/>
      <c r="EC12" s="98"/>
      <c r="ED12" s="98"/>
      <c r="EE12" s="98"/>
      <c r="EF12" s="98"/>
      <c r="EG12" s="98"/>
      <c r="EH12" s="98"/>
      <c r="EI12" s="98"/>
      <c r="EJ12" s="98"/>
      <c r="EK12" s="98"/>
      <c r="EL12" s="98"/>
      <c r="EM12" s="98"/>
      <c r="EN12" s="98"/>
      <c r="EO12" s="98"/>
      <c r="EP12" s="98"/>
      <c r="EQ12" s="98"/>
      <c r="ER12" s="98"/>
      <c r="ES12" s="98"/>
      <c r="ET12" s="98"/>
      <c r="EU12" s="98"/>
      <c r="EV12" s="98"/>
      <c r="EW12" s="98"/>
      <c r="EX12" s="98"/>
      <c r="EY12" s="98"/>
      <c r="EZ12" s="98"/>
      <c r="FA12" s="98"/>
      <c r="FB12" s="98"/>
      <c r="FC12" s="98"/>
      <c r="FD12" s="98"/>
      <c r="FE12" s="98"/>
      <c r="FF12" s="98"/>
      <c r="FG12" s="98"/>
      <c r="FH12" s="98"/>
      <c r="FI12" s="98"/>
      <c r="FJ12" s="98"/>
      <c r="FK12" s="98"/>
      <c r="FL12" s="98"/>
      <c r="FM12" s="98"/>
      <c r="FN12" s="98"/>
      <c r="FO12" s="98"/>
      <c r="FP12" s="98"/>
      <c r="FQ12" s="98"/>
      <c r="FR12" s="98"/>
      <c r="FS12" s="98"/>
      <c r="FT12" s="98"/>
      <c r="FU12" s="98"/>
      <c r="FV12" s="98"/>
      <c r="FW12" s="98"/>
      <c r="FX12" s="98"/>
      <c r="FY12" s="98"/>
    </row>
    <row r="13" spans="1:181" s="3" customFormat="1" ht="30" customHeight="1" thickBot="1" x14ac:dyDescent="0.4">
      <c r="A13" s="33"/>
      <c r="B13" s="72" t="s">
        <v>54</v>
      </c>
      <c r="C13" s="14">
        <v>0</v>
      </c>
      <c r="D13" s="44">
        <f ca="1">E11</f>
        <v>44613</v>
      </c>
      <c r="E13" s="44">
        <f ca="1">D13+14</f>
        <v>44627</v>
      </c>
      <c r="F13" s="12"/>
      <c r="G13" s="12" t="str">
        <f t="shared" ca="1" si="287"/>
        <v/>
      </c>
      <c r="H13" s="18"/>
      <c r="I13" s="18"/>
      <c r="J13" s="18"/>
      <c r="K13" s="18"/>
      <c r="L13" s="18"/>
      <c r="M13" s="18"/>
      <c r="N13" s="18"/>
      <c r="O13" s="18"/>
      <c r="P13" s="18"/>
      <c r="Q13" s="18"/>
      <c r="R13" s="18"/>
      <c r="S13" s="18"/>
      <c r="T13" s="18"/>
      <c r="U13" s="18"/>
      <c r="V13" s="18"/>
      <c r="W13" s="84"/>
      <c r="X13" s="84"/>
      <c r="Y13" s="84"/>
      <c r="Z13" s="84"/>
      <c r="AA13" s="84"/>
      <c r="AB13" s="84"/>
      <c r="AC13" s="84"/>
      <c r="AD13" s="84"/>
      <c r="AE13" s="84"/>
      <c r="AF13" s="84"/>
      <c r="AG13" s="84"/>
      <c r="AH13" s="84"/>
      <c r="AI13" s="84"/>
      <c r="AJ13" s="84"/>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98"/>
      <c r="BN13" s="98"/>
      <c r="BO13" s="98"/>
      <c r="BP13" s="98"/>
      <c r="BQ13" s="98"/>
      <c r="BR13" s="98"/>
      <c r="BS13" s="98"/>
      <c r="BT13" s="98"/>
      <c r="BU13" s="98"/>
      <c r="BV13" s="98"/>
      <c r="BW13" s="98"/>
      <c r="BX13" s="98"/>
      <c r="BY13" s="98"/>
      <c r="BZ13" s="98"/>
      <c r="CA13" s="98"/>
      <c r="CB13" s="98"/>
      <c r="CC13" s="98"/>
      <c r="CD13" s="98"/>
      <c r="CE13" s="98"/>
      <c r="CF13" s="98"/>
      <c r="CG13" s="98"/>
      <c r="CH13" s="98"/>
      <c r="CI13" s="9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H13" s="98"/>
      <c r="DI13" s="98"/>
      <c r="DJ13" s="98"/>
      <c r="DK13" s="98"/>
      <c r="DL13" s="98"/>
      <c r="DM13" s="98"/>
      <c r="DN13" s="98"/>
      <c r="DO13" s="98"/>
      <c r="DP13" s="98"/>
      <c r="DQ13" s="98"/>
      <c r="DR13" s="98"/>
      <c r="DS13" s="98"/>
      <c r="DT13" s="98"/>
      <c r="DU13" s="98"/>
      <c r="DV13" s="98"/>
      <c r="DW13" s="98"/>
      <c r="DX13" s="98"/>
      <c r="DY13" s="98"/>
      <c r="DZ13" s="98"/>
      <c r="EA13" s="98"/>
      <c r="EB13" s="98"/>
      <c r="EC13" s="98"/>
      <c r="ED13" s="98"/>
      <c r="EE13" s="98"/>
      <c r="EF13" s="98"/>
      <c r="EG13" s="98"/>
      <c r="EH13" s="98"/>
      <c r="EI13" s="98"/>
      <c r="EJ13" s="98"/>
      <c r="EK13" s="98"/>
      <c r="EL13" s="98"/>
      <c r="EM13" s="98"/>
      <c r="EN13" s="98"/>
      <c r="EO13" s="98"/>
      <c r="EP13" s="98"/>
      <c r="EQ13" s="98"/>
      <c r="ER13" s="98"/>
      <c r="ES13" s="98"/>
      <c r="ET13" s="98"/>
      <c r="EU13" s="98"/>
      <c r="EV13" s="98"/>
      <c r="EW13" s="98"/>
      <c r="EX13" s="98"/>
      <c r="EY13" s="98"/>
      <c r="EZ13" s="98"/>
      <c r="FA13" s="98"/>
      <c r="FB13" s="98"/>
      <c r="FC13" s="98"/>
      <c r="FD13" s="98"/>
      <c r="FE13" s="98"/>
      <c r="FF13" s="98"/>
      <c r="FG13" s="98"/>
      <c r="FH13" s="98"/>
      <c r="FI13" s="98"/>
      <c r="FJ13" s="98"/>
      <c r="FK13" s="98"/>
      <c r="FL13" s="98"/>
      <c r="FM13" s="98"/>
      <c r="FN13" s="98"/>
      <c r="FO13" s="98"/>
      <c r="FP13" s="98"/>
      <c r="FQ13" s="98"/>
      <c r="FR13" s="98"/>
      <c r="FS13" s="98"/>
      <c r="FT13" s="98"/>
      <c r="FU13" s="98"/>
      <c r="FV13" s="98"/>
      <c r="FW13" s="98"/>
      <c r="FX13" s="98"/>
      <c r="FY13" s="98"/>
    </row>
    <row r="14" spans="1:181" s="3" customFormat="1" ht="38.5" customHeight="1" thickBot="1" x14ac:dyDescent="0.4">
      <c r="A14" s="32"/>
      <c r="B14" s="73" t="s">
        <v>44</v>
      </c>
      <c r="C14" s="14">
        <v>0</v>
      </c>
      <c r="D14" s="44">
        <f ca="1">E13</f>
        <v>44627</v>
      </c>
      <c r="E14" s="44">
        <f ca="1">D14+3</f>
        <v>44630</v>
      </c>
      <c r="F14" s="12"/>
      <c r="G14" s="12" t="str">
        <f t="shared" ca="1" si="287"/>
        <v/>
      </c>
      <c r="H14" s="18"/>
      <c r="I14" s="18"/>
      <c r="J14" s="18"/>
      <c r="K14" s="18"/>
      <c r="L14" s="18"/>
      <c r="M14" s="18"/>
      <c r="N14" s="18"/>
      <c r="O14" s="18"/>
      <c r="P14" s="18"/>
      <c r="Q14" s="18"/>
      <c r="R14" s="18"/>
      <c r="S14" s="18"/>
      <c r="T14" s="19"/>
      <c r="U14" s="19"/>
      <c r="V14" s="18"/>
      <c r="W14" s="18"/>
      <c r="X14" s="18"/>
      <c r="Y14" s="18"/>
      <c r="Z14" s="18"/>
      <c r="AA14" s="18"/>
      <c r="AB14" s="18"/>
      <c r="AC14" s="18"/>
      <c r="AD14" s="18"/>
      <c r="AE14" s="18"/>
      <c r="AF14" s="18"/>
      <c r="AG14" s="18"/>
      <c r="AH14" s="18"/>
      <c r="AI14" s="18"/>
      <c r="AJ14" s="18"/>
      <c r="AK14" s="84"/>
      <c r="AL14" s="84"/>
      <c r="AM14" s="84"/>
      <c r="AN14" s="84"/>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98"/>
      <c r="BN14" s="98"/>
      <c r="BO14" s="98"/>
      <c r="BP14" s="98"/>
      <c r="BQ14" s="98"/>
      <c r="BR14" s="98"/>
      <c r="BS14" s="98"/>
      <c r="BT14" s="98"/>
      <c r="BU14" s="98"/>
      <c r="BV14" s="98"/>
      <c r="BW14" s="98"/>
      <c r="BX14" s="99"/>
      <c r="BY14" s="99"/>
      <c r="BZ14" s="98"/>
      <c r="CA14" s="98"/>
      <c r="CB14" s="98"/>
      <c r="CC14" s="98"/>
      <c r="CD14" s="98"/>
      <c r="CE14" s="98"/>
      <c r="CF14" s="98"/>
      <c r="CG14" s="98"/>
      <c r="CH14" s="98"/>
      <c r="CI14" s="9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H14" s="98"/>
      <c r="DI14" s="98"/>
      <c r="DJ14" s="98"/>
      <c r="DK14" s="98"/>
      <c r="DL14" s="98"/>
      <c r="DM14" s="98"/>
      <c r="DN14" s="98"/>
      <c r="DO14" s="98"/>
      <c r="DP14" s="98"/>
      <c r="DQ14" s="98"/>
      <c r="DR14" s="98"/>
      <c r="DS14" s="98"/>
      <c r="DT14" s="98"/>
      <c r="DU14" s="98"/>
      <c r="DV14" s="98"/>
      <c r="DW14" s="98"/>
      <c r="DX14" s="98"/>
      <c r="DY14" s="98"/>
      <c r="DZ14" s="98"/>
      <c r="EA14" s="98"/>
      <c r="EB14" s="99"/>
      <c r="EC14" s="99"/>
      <c r="ED14" s="98"/>
      <c r="EE14" s="98"/>
      <c r="EF14" s="98"/>
      <c r="EG14" s="98"/>
      <c r="EH14" s="98"/>
      <c r="EI14" s="98"/>
      <c r="EJ14" s="98"/>
      <c r="EK14" s="98"/>
      <c r="EL14" s="98"/>
      <c r="EM14" s="98"/>
      <c r="EN14" s="98"/>
      <c r="EO14" s="98"/>
      <c r="EP14" s="98"/>
      <c r="EQ14" s="98"/>
      <c r="ER14" s="98"/>
      <c r="ES14" s="98"/>
      <c r="ET14" s="98"/>
      <c r="EU14" s="98"/>
      <c r="EV14" s="98"/>
      <c r="EW14" s="98"/>
      <c r="EX14" s="98"/>
      <c r="EY14" s="98"/>
      <c r="EZ14" s="98"/>
      <c r="FA14" s="98"/>
      <c r="FB14" s="98"/>
      <c r="FC14" s="98"/>
      <c r="FD14" s="98"/>
      <c r="FE14" s="98"/>
      <c r="FF14" s="98"/>
      <c r="FG14" s="98"/>
      <c r="FH14" s="98"/>
      <c r="FI14" s="98"/>
      <c r="FJ14" s="98"/>
      <c r="FK14" s="98"/>
      <c r="FL14" s="98"/>
      <c r="FM14" s="98"/>
      <c r="FN14" s="98"/>
      <c r="FO14" s="98"/>
      <c r="FP14" s="98"/>
      <c r="FQ14" s="98"/>
      <c r="FR14" s="98"/>
      <c r="FS14" s="98"/>
      <c r="FT14" s="98"/>
      <c r="FU14" s="98"/>
      <c r="FV14" s="98"/>
      <c r="FW14" s="98"/>
      <c r="FX14" s="98"/>
      <c r="FY14" s="98"/>
    </row>
    <row r="15" spans="1:181" s="3" customFormat="1" ht="30" customHeight="1" thickBot="1" x14ac:dyDescent="0.4">
      <c r="A15" s="32"/>
      <c r="B15" s="72" t="s">
        <v>45</v>
      </c>
      <c r="C15" s="14">
        <v>0</v>
      </c>
      <c r="D15" s="44">
        <f ca="1">E14</f>
        <v>44630</v>
      </c>
      <c r="E15" s="44">
        <f ca="1">D15+3</f>
        <v>44633</v>
      </c>
      <c r="F15" s="12"/>
      <c r="G15" s="12" t="str">
        <f t="shared" ca="1" si="287"/>
        <v/>
      </c>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84"/>
      <c r="AO15" s="84"/>
      <c r="AP15" s="84"/>
      <c r="AQ15" s="84"/>
      <c r="AR15" s="18"/>
      <c r="AS15" s="18"/>
      <c r="AT15" s="18"/>
      <c r="AU15" s="18"/>
      <c r="AV15" s="18"/>
      <c r="AW15" s="18"/>
      <c r="AX15" s="18"/>
      <c r="AY15" s="18"/>
      <c r="AZ15" s="18"/>
      <c r="BA15" s="18"/>
      <c r="BB15" s="18"/>
      <c r="BC15" s="18"/>
      <c r="BD15" s="18"/>
      <c r="BE15" s="18"/>
      <c r="BF15" s="18"/>
      <c r="BG15" s="18"/>
      <c r="BH15" s="18"/>
      <c r="BI15" s="18"/>
      <c r="BJ15" s="18"/>
      <c r="BK15" s="18"/>
      <c r="BL15" s="18"/>
      <c r="BM15" s="98"/>
      <c r="BN15" s="98"/>
      <c r="BO15" s="98"/>
      <c r="BP15" s="98"/>
      <c r="BQ15" s="98"/>
      <c r="BR15" s="98"/>
      <c r="BS15" s="98"/>
      <c r="BT15" s="98"/>
      <c r="BU15" s="98"/>
      <c r="BV15" s="98"/>
      <c r="BW15" s="98"/>
      <c r="BX15" s="98"/>
      <c r="BY15" s="98"/>
      <c r="BZ15" s="98"/>
      <c r="CA15" s="98"/>
      <c r="CB15" s="98"/>
      <c r="CC15" s="98"/>
      <c r="CD15" s="98"/>
      <c r="CE15" s="98"/>
      <c r="CF15" s="98"/>
      <c r="CG15" s="98"/>
      <c r="CH15" s="98"/>
      <c r="CI15" s="9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H15" s="98"/>
      <c r="DI15" s="98"/>
      <c r="DJ15" s="98"/>
      <c r="DK15" s="98"/>
      <c r="DL15" s="98"/>
      <c r="DM15" s="98"/>
      <c r="DN15" s="98"/>
      <c r="DO15" s="98"/>
      <c r="DP15" s="98"/>
      <c r="DQ15" s="98"/>
      <c r="DR15" s="98"/>
      <c r="DS15" s="98"/>
      <c r="DT15" s="98"/>
      <c r="DU15" s="98"/>
      <c r="DV15" s="98"/>
      <c r="DW15" s="98"/>
      <c r="DX15" s="98"/>
      <c r="DY15" s="98"/>
      <c r="DZ15" s="98"/>
      <c r="EA15" s="98"/>
      <c r="EB15" s="98"/>
      <c r="EC15" s="98"/>
      <c r="ED15" s="98"/>
      <c r="EE15" s="98"/>
      <c r="EF15" s="98"/>
      <c r="EG15" s="98"/>
      <c r="EH15" s="98"/>
      <c r="EI15" s="98"/>
      <c r="EJ15" s="98"/>
      <c r="EK15" s="98"/>
      <c r="EL15" s="98"/>
      <c r="EM15" s="98"/>
      <c r="EN15" s="98"/>
      <c r="EO15" s="98"/>
      <c r="EP15" s="98"/>
      <c r="EQ15" s="98"/>
      <c r="ER15" s="98"/>
      <c r="ES15" s="98"/>
      <c r="ET15" s="98"/>
      <c r="EU15" s="98"/>
      <c r="EV15" s="98"/>
      <c r="EW15" s="98"/>
      <c r="EX15" s="98"/>
      <c r="EY15" s="98"/>
      <c r="EZ15" s="98"/>
      <c r="FA15" s="98"/>
      <c r="FB15" s="98"/>
      <c r="FC15" s="98"/>
      <c r="FD15" s="98"/>
      <c r="FE15" s="98"/>
      <c r="FF15" s="98"/>
      <c r="FG15" s="98"/>
      <c r="FH15" s="98"/>
      <c r="FI15" s="98"/>
      <c r="FJ15" s="98"/>
      <c r="FK15" s="98"/>
      <c r="FL15" s="98"/>
      <c r="FM15" s="98"/>
      <c r="FN15" s="98"/>
      <c r="FO15" s="98"/>
      <c r="FP15" s="98"/>
      <c r="FQ15" s="98"/>
      <c r="FR15" s="98"/>
      <c r="FS15" s="98"/>
      <c r="FT15" s="98"/>
      <c r="FU15" s="98"/>
      <c r="FV15" s="98"/>
      <c r="FW15" s="98"/>
      <c r="FX15" s="98"/>
      <c r="FY15" s="98"/>
    </row>
    <row r="16" spans="1:181" s="3" customFormat="1" ht="30" customHeight="1" thickBot="1" x14ac:dyDescent="0.4">
      <c r="A16" s="32" t="s">
        <v>11</v>
      </c>
      <c r="B16" s="68" t="s">
        <v>39</v>
      </c>
      <c r="C16" s="69"/>
      <c r="D16" s="70">
        <f ca="1">D17</f>
        <v>44634</v>
      </c>
      <c r="E16" s="71">
        <f ca="1">E22</f>
        <v>44682</v>
      </c>
      <c r="F16" s="12"/>
      <c r="G16" s="12" t="str">
        <f t="shared" ca="1" si="287"/>
        <v/>
      </c>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3"/>
      <c r="BS16" s="93"/>
      <c r="BT16" s="93"/>
      <c r="BU16" s="93"/>
      <c r="BV16" s="93"/>
      <c r="BW16" s="93"/>
      <c r="BX16" s="93"/>
      <c r="BY16" s="93"/>
      <c r="BZ16" s="93"/>
      <c r="CA16" s="93"/>
      <c r="CB16" s="93"/>
      <c r="CC16" s="93"/>
      <c r="CD16" s="93"/>
      <c r="CE16" s="93"/>
      <c r="CF16" s="93"/>
      <c r="CG16" s="93"/>
      <c r="CH16" s="93"/>
      <c r="CI16" s="93"/>
      <c r="CJ16" s="93"/>
      <c r="CK16" s="93"/>
      <c r="CL16" s="93"/>
      <c r="CM16" s="93"/>
      <c r="CN16" s="93"/>
      <c r="CO16" s="98"/>
      <c r="CP16" s="98"/>
      <c r="CQ16" s="98"/>
      <c r="CR16" s="98"/>
      <c r="CS16" s="98"/>
      <c r="CT16" s="98"/>
      <c r="CU16" s="98"/>
      <c r="CV16" s="98"/>
      <c r="CW16" s="98"/>
      <c r="CX16" s="98"/>
      <c r="CY16" s="98"/>
      <c r="CZ16" s="98"/>
      <c r="DA16" s="98"/>
      <c r="DB16" s="98"/>
      <c r="DC16" s="98"/>
      <c r="DD16" s="98"/>
      <c r="DE16" s="98"/>
      <c r="DF16" s="98"/>
      <c r="DG16" s="98"/>
      <c r="DH16" s="98"/>
      <c r="DI16" s="98"/>
      <c r="DJ16" s="98"/>
      <c r="DK16" s="98"/>
      <c r="DL16" s="98"/>
      <c r="DM16" s="98"/>
      <c r="DN16" s="98"/>
      <c r="DO16" s="98"/>
      <c r="DP16" s="98"/>
      <c r="DQ16" s="98"/>
      <c r="DR16" s="98"/>
      <c r="DS16" s="98"/>
      <c r="DT16" s="98"/>
      <c r="DU16" s="98"/>
      <c r="DV16" s="98"/>
      <c r="DW16" s="98"/>
      <c r="DX16" s="98"/>
      <c r="DY16" s="98"/>
      <c r="DZ16" s="98"/>
      <c r="EA16" s="98"/>
      <c r="EB16" s="98"/>
      <c r="EC16" s="98"/>
      <c r="ED16" s="98"/>
      <c r="EE16" s="98"/>
      <c r="EF16" s="98"/>
      <c r="EG16" s="98"/>
      <c r="EH16" s="98"/>
      <c r="EI16" s="98"/>
      <c r="EJ16" s="98"/>
      <c r="EK16" s="98"/>
      <c r="EL16" s="98"/>
      <c r="EM16" s="98"/>
      <c r="EN16" s="98"/>
      <c r="EO16" s="98"/>
      <c r="EP16" s="98"/>
      <c r="EQ16" s="98"/>
      <c r="ER16" s="98"/>
      <c r="ES16" s="98"/>
      <c r="ET16" s="98"/>
      <c r="EU16" s="98"/>
      <c r="EV16" s="98"/>
      <c r="EW16" s="98"/>
      <c r="EX16" s="98"/>
      <c r="EY16" s="98"/>
      <c r="EZ16" s="98"/>
      <c r="FA16" s="98"/>
      <c r="FB16" s="98"/>
      <c r="FC16" s="98"/>
      <c r="FD16" s="98"/>
      <c r="FE16" s="98"/>
      <c r="FF16" s="98"/>
      <c r="FG16" s="98"/>
      <c r="FH16" s="98"/>
      <c r="FI16" s="98"/>
      <c r="FJ16" s="98"/>
      <c r="FK16" s="98"/>
      <c r="FL16" s="98"/>
      <c r="FM16" s="98"/>
      <c r="FN16" s="98"/>
      <c r="FO16" s="98"/>
      <c r="FP16" s="98"/>
      <c r="FQ16" s="98"/>
      <c r="FR16" s="98"/>
      <c r="FS16" s="98"/>
      <c r="FT16" s="98"/>
      <c r="FU16" s="98"/>
      <c r="FV16" s="98"/>
      <c r="FW16" s="98"/>
      <c r="FX16" s="98"/>
      <c r="FY16" s="98"/>
    </row>
    <row r="17" spans="1:181" s="3" customFormat="1" ht="30" customHeight="1" thickBot="1" x14ac:dyDescent="0.4">
      <c r="A17" s="32"/>
      <c r="B17" s="74" t="s">
        <v>46</v>
      </c>
      <c r="C17" s="15">
        <v>0</v>
      </c>
      <c r="D17" s="45">
        <f ca="1">E15+1</f>
        <v>44634</v>
      </c>
      <c r="E17" s="45">
        <f ca="1">D17+7</f>
        <v>44641</v>
      </c>
      <c r="F17" s="12"/>
      <c r="G17" s="12" t="str">
        <f t="shared" ca="1" si="287"/>
        <v/>
      </c>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83"/>
      <c r="AS17" s="83"/>
      <c r="AT17" s="83"/>
      <c r="AU17" s="83"/>
      <c r="AV17" s="83"/>
      <c r="AW17" s="83"/>
      <c r="AX17" s="83"/>
      <c r="AY17" s="98"/>
      <c r="AZ17" s="18"/>
      <c r="BA17" s="18"/>
      <c r="BB17" s="18"/>
      <c r="BC17" s="18"/>
      <c r="BD17" s="18"/>
      <c r="BE17" s="18"/>
      <c r="BF17" s="18"/>
      <c r="BG17" s="18"/>
      <c r="BH17" s="18"/>
      <c r="BI17" s="18"/>
      <c r="BJ17" s="18"/>
      <c r="BK17" s="18"/>
      <c r="BL17" s="18"/>
      <c r="BM17" s="98"/>
      <c r="BN17" s="98"/>
      <c r="BO17" s="98"/>
      <c r="BP17" s="98"/>
      <c r="BQ17" s="98"/>
      <c r="BR17" s="98"/>
      <c r="BS17" s="98"/>
      <c r="BT17" s="98"/>
      <c r="BU17" s="98"/>
      <c r="BV17" s="98"/>
      <c r="BW17" s="98"/>
      <c r="BX17" s="98"/>
      <c r="BY17" s="98"/>
      <c r="BZ17" s="98"/>
      <c r="CA17" s="98"/>
      <c r="CB17" s="98"/>
      <c r="CC17" s="98"/>
      <c r="CD17" s="98"/>
      <c r="CE17" s="98"/>
      <c r="CF17" s="98"/>
      <c r="CG17" s="98"/>
      <c r="CH17" s="98"/>
      <c r="CI17" s="98"/>
      <c r="CJ17" s="98"/>
      <c r="CK17" s="98"/>
      <c r="CL17" s="98"/>
      <c r="CM17" s="98"/>
      <c r="CN17" s="98"/>
      <c r="CO17" s="98"/>
      <c r="CP17" s="98"/>
      <c r="CQ17" s="98"/>
      <c r="CR17" s="98"/>
      <c r="CS17" s="98"/>
      <c r="CT17" s="98"/>
      <c r="CU17" s="98"/>
      <c r="CV17" s="98"/>
      <c r="CW17" s="98"/>
      <c r="CX17" s="98"/>
      <c r="CY17" s="98"/>
      <c r="CZ17" s="98"/>
      <c r="DA17" s="98"/>
      <c r="DB17" s="98"/>
      <c r="DC17" s="98"/>
      <c r="DD17" s="98"/>
      <c r="DE17" s="98"/>
      <c r="DF17" s="98"/>
      <c r="DG17" s="98"/>
      <c r="DH17" s="98"/>
      <c r="DI17" s="98"/>
      <c r="DJ17" s="98"/>
      <c r="DK17" s="98"/>
      <c r="DL17" s="98"/>
      <c r="DM17" s="98"/>
      <c r="DN17" s="98"/>
      <c r="DO17" s="98"/>
      <c r="DP17" s="98"/>
      <c r="DQ17" s="98"/>
      <c r="DR17" s="98"/>
      <c r="DS17" s="98"/>
      <c r="DT17" s="98"/>
      <c r="DU17" s="98"/>
      <c r="DV17" s="98"/>
      <c r="DW17" s="98"/>
      <c r="DX17" s="98"/>
      <c r="DY17" s="98"/>
      <c r="DZ17" s="98"/>
      <c r="EA17" s="98"/>
      <c r="EB17" s="98"/>
      <c r="EC17" s="98"/>
      <c r="ED17" s="98"/>
      <c r="EE17" s="98"/>
      <c r="EF17" s="98"/>
      <c r="EG17" s="98"/>
      <c r="EH17" s="98"/>
      <c r="EI17" s="98"/>
      <c r="EJ17" s="98"/>
      <c r="EK17" s="98"/>
      <c r="EL17" s="98"/>
      <c r="EM17" s="98"/>
      <c r="EN17" s="98"/>
      <c r="EO17" s="98"/>
      <c r="EP17" s="98"/>
      <c r="EQ17" s="98"/>
      <c r="ER17" s="98"/>
      <c r="ES17" s="98"/>
      <c r="ET17" s="98"/>
      <c r="EU17" s="98"/>
      <c r="EV17" s="98"/>
      <c r="EW17" s="98"/>
      <c r="EX17" s="98"/>
      <c r="EY17" s="98"/>
      <c r="EZ17" s="98"/>
      <c r="FA17" s="98"/>
      <c r="FB17" s="98"/>
      <c r="FC17" s="98"/>
      <c r="FD17" s="98"/>
      <c r="FE17" s="98"/>
      <c r="FF17" s="98"/>
      <c r="FG17" s="98"/>
      <c r="FH17" s="98"/>
      <c r="FI17" s="98"/>
      <c r="FJ17" s="98"/>
      <c r="FK17" s="98"/>
      <c r="FL17" s="98"/>
      <c r="FM17" s="98"/>
      <c r="FN17" s="98"/>
      <c r="FO17" s="98"/>
      <c r="FP17" s="98"/>
      <c r="FQ17" s="98"/>
      <c r="FR17" s="98"/>
      <c r="FS17" s="98"/>
      <c r="FT17" s="98"/>
      <c r="FU17" s="98"/>
      <c r="FV17" s="98"/>
      <c r="FW17" s="98"/>
      <c r="FX17" s="98"/>
      <c r="FY17" s="98"/>
    </row>
    <row r="18" spans="1:181" s="3" customFormat="1" ht="30" customHeight="1" thickBot="1" x14ac:dyDescent="0.4">
      <c r="A18" s="32"/>
      <c r="B18" s="74" t="s">
        <v>48</v>
      </c>
      <c r="C18" s="15">
        <v>0</v>
      </c>
      <c r="D18" s="45">
        <f ca="1">E17</f>
        <v>44641</v>
      </c>
      <c r="E18" s="45">
        <f ca="1">D18+13</f>
        <v>44654</v>
      </c>
      <c r="F18" s="12"/>
      <c r="G18" s="12" t="str">
        <f t="shared" ca="1" si="287"/>
        <v/>
      </c>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83"/>
      <c r="AZ18" s="83"/>
      <c r="BA18" s="83"/>
      <c r="BB18" s="83"/>
      <c r="BC18" s="83"/>
      <c r="BD18" s="83"/>
      <c r="BE18" s="83"/>
      <c r="BF18" s="83"/>
      <c r="BG18" s="83"/>
      <c r="BH18" s="83"/>
      <c r="BI18" s="83"/>
      <c r="BJ18" s="83"/>
      <c r="BK18" s="83"/>
      <c r="BL18" s="83"/>
      <c r="BM18" s="9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row>
    <row r="19" spans="1:181" s="3" customFormat="1" ht="30" customHeight="1" thickBot="1" x14ac:dyDescent="0.4">
      <c r="A19" s="32"/>
      <c r="B19" s="74" t="s">
        <v>49</v>
      </c>
      <c r="C19" s="15">
        <v>0</v>
      </c>
      <c r="D19" s="45">
        <f ca="1">E18+1</f>
        <v>44655</v>
      </c>
      <c r="E19" s="45">
        <f ca="1">D19+6</f>
        <v>44661</v>
      </c>
      <c r="F19" s="12"/>
      <c r="G19" s="12"/>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83"/>
      <c r="BN19" s="83"/>
      <c r="BO19" s="83"/>
      <c r="BP19" s="83"/>
      <c r="BQ19" s="83"/>
      <c r="BR19" s="83"/>
      <c r="BS19" s="83"/>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row>
    <row r="20" spans="1:181" s="3" customFormat="1" ht="30" customHeight="1" thickBot="1" x14ac:dyDescent="0.4">
      <c r="A20" s="32"/>
      <c r="B20" s="74" t="s">
        <v>47</v>
      </c>
      <c r="C20" s="15">
        <v>0</v>
      </c>
      <c r="D20" s="45">
        <f ca="1">E19+1</f>
        <v>44662</v>
      </c>
      <c r="E20" s="45">
        <f ca="1">D20+6</f>
        <v>44668</v>
      </c>
      <c r="F20" s="12"/>
      <c r="G20" s="12" t="str">
        <f t="shared" ca="1" si="287"/>
        <v/>
      </c>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83"/>
      <c r="BU20" s="83"/>
      <c r="BV20" s="83"/>
      <c r="BW20" s="83"/>
      <c r="BX20" s="83"/>
      <c r="BY20" s="83"/>
      <c r="BZ20" s="83"/>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row>
    <row r="21" spans="1:181" s="3" customFormat="1" ht="30" customHeight="1" thickBot="1" x14ac:dyDescent="0.4">
      <c r="A21" s="32"/>
      <c r="B21" s="75" t="s">
        <v>57</v>
      </c>
      <c r="C21" s="15">
        <v>0</v>
      </c>
      <c r="D21" s="45">
        <f ca="1">E20+1</f>
        <v>44669</v>
      </c>
      <c r="E21" s="45">
        <f ca="1">D21+2</f>
        <v>44671</v>
      </c>
      <c r="F21" s="12"/>
      <c r="G21" s="12" t="str">
        <f t="shared" ca="1" si="287"/>
        <v/>
      </c>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83"/>
      <c r="CB21" s="83"/>
      <c r="CC21" s="83"/>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row>
    <row r="22" spans="1:181" s="3" customFormat="1" ht="30" customHeight="1" thickBot="1" x14ac:dyDescent="0.4">
      <c r="A22" s="32"/>
      <c r="B22" s="74" t="s">
        <v>50</v>
      </c>
      <c r="C22" s="15">
        <v>0</v>
      </c>
      <c r="D22" s="45">
        <f ca="1">E21+1</f>
        <v>44672</v>
      </c>
      <c r="E22" s="45">
        <f ca="1">D22+10</f>
        <v>44682</v>
      </c>
      <c r="F22" s="12"/>
      <c r="G22" s="12" t="str">
        <f t="shared" ca="1" si="287"/>
        <v/>
      </c>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83"/>
      <c r="CE22" s="83"/>
      <c r="CF22" s="83"/>
      <c r="CG22" s="83"/>
      <c r="CH22" s="83"/>
      <c r="CI22" s="83"/>
      <c r="CJ22" s="83"/>
      <c r="CK22" s="83"/>
      <c r="CL22" s="83"/>
      <c r="CM22" s="83"/>
      <c r="CN22" s="83"/>
      <c r="CO22" s="9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row>
    <row r="23" spans="1:181" s="3" customFormat="1" ht="30" customHeight="1" thickBot="1" x14ac:dyDescent="0.4">
      <c r="A23" s="32" t="s">
        <v>11</v>
      </c>
      <c r="B23" s="64" t="s">
        <v>40</v>
      </c>
      <c r="C23" s="65"/>
      <c r="D23" s="66">
        <f ca="1">D24+1</f>
        <v>44683</v>
      </c>
      <c r="E23" s="67">
        <f ca="1">E24</f>
        <v>44696</v>
      </c>
      <c r="F23" s="12"/>
      <c r="G23" s="12" t="str">
        <f t="shared" ca="1" si="287"/>
        <v/>
      </c>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92"/>
      <c r="CP23" s="92"/>
      <c r="CQ23" s="92"/>
      <c r="CR23" s="92"/>
      <c r="CS23" s="92"/>
      <c r="CT23" s="92"/>
      <c r="CU23" s="92"/>
      <c r="CV23" s="92"/>
      <c r="CW23" s="92"/>
      <c r="CX23" s="92"/>
      <c r="CY23" s="92"/>
      <c r="CZ23" s="92"/>
      <c r="DA23" s="92"/>
      <c r="DB23" s="92"/>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row>
    <row r="24" spans="1:181" s="3" customFormat="1" ht="30" customHeight="1" thickBot="1" x14ac:dyDescent="0.4">
      <c r="A24" s="32"/>
      <c r="B24" s="82" t="s">
        <v>58</v>
      </c>
      <c r="C24" s="16">
        <v>0</v>
      </c>
      <c r="D24" s="46">
        <f ca="1">E22</f>
        <v>44682</v>
      </c>
      <c r="E24" s="46">
        <f ca="1">D24+14</f>
        <v>44696</v>
      </c>
      <c r="F24" s="12"/>
      <c r="G24" s="12" t="str">
        <f t="shared" ca="1" si="287"/>
        <v/>
      </c>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86"/>
      <c r="CP24" s="86"/>
      <c r="CQ24" s="86"/>
      <c r="CR24" s="86"/>
      <c r="CS24" s="86"/>
      <c r="CT24" s="86"/>
      <c r="CU24" s="86"/>
      <c r="CV24" s="86"/>
      <c r="CW24" s="86"/>
      <c r="CX24" s="86"/>
      <c r="CY24" s="86"/>
      <c r="CZ24" s="86"/>
      <c r="DA24" s="86"/>
      <c r="DB24" s="86"/>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row>
    <row r="25" spans="1:181" s="3" customFormat="1" ht="30" customHeight="1" thickBot="1" x14ac:dyDescent="0.4">
      <c r="A25" s="32"/>
      <c r="B25" s="56" t="s">
        <v>51</v>
      </c>
      <c r="C25" s="57"/>
      <c r="D25" s="58">
        <f ca="1">D26</f>
        <v>44697</v>
      </c>
      <c r="E25" s="59">
        <f ca="1">E28</f>
        <v>44731</v>
      </c>
      <c r="F25" s="12"/>
      <c r="G25" s="12"/>
      <c r="H25" s="54"/>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row>
    <row r="26" spans="1:181" s="3" customFormat="1" ht="30" customHeight="1" thickBot="1" x14ac:dyDescent="0.4">
      <c r="A26" s="32"/>
      <c r="B26" s="80" t="s">
        <v>52</v>
      </c>
      <c r="C26" s="55">
        <v>0</v>
      </c>
      <c r="D26" s="81">
        <f ca="1">E24+1</f>
        <v>44697</v>
      </c>
      <c r="E26" s="81">
        <f ca="1">D26+20</f>
        <v>44717</v>
      </c>
      <c r="F26" s="12"/>
      <c r="G26" s="12"/>
      <c r="H26" s="54"/>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88"/>
      <c r="DD26" s="88"/>
      <c r="DE26" s="88"/>
      <c r="DF26" s="88"/>
      <c r="DG26" s="88"/>
      <c r="DH26" s="88"/>
      <c r="DI26" s="88"/>
      <c r="DJ26" s="88"/>
      <c r="DK26" s="88"/>
      <c r="DL26" s="88"/>
      <c r="DM26" s="88"/>
      <c r="DN26" s="88"/>
      <c r="DO26" s="88"/>
      <c r="DP26" s="88"/>
      <c r="DQ26" s="88"/>
      <c r="DR26" s="88"/>
      <c r="DS26" s="88"/>
      <c r="DT26" s="88"/>
      <c r="DU26" s="88"/>
      <c r="DV26" s="88"/>
      <c r="DW26" s="8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row>
    <row r="27" spans="1:181" s="3" customFormat="1" ht="30" customHeight="1" thickBot="1" x14ac:dyDescent="0.4">
      <c r="A27" s="32"/>
      <c r="B27" s="105" t="s">
        <v>59</v>
      </c>
      <c r="C27" s="55">
        <v>0</v>
      </c>
      <c r="D27" s="81">
        <f ca="1">E26+1</f>
        <v>44718</v>
      </c>
      <c r="E27" s="81">
        <f ca="1">D27+6</f>
        <v>44724</v>
      </c>
      <c r="F27" s="12"/>
      <c r="G27" s="12"/>
      <c r="H27" s="54"/>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88"/>
      <c r="DY27" s="88"/>
      <c r="DZ27" s="88"/>
      <c r="EA27" s="88"/>
      <c r="EB27" s="88"/>
      <c r="EC27" s="88"/>
      <c r="ED27" s="8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row>
    <row r="28" spans="1:181" s="3" customFormat="1" ht="30" customHeight="1" thickBot="1" x14ac:dyDescent="0.4">
      <c r="A28" s="32"/>
      <c r="B28" s="80" t="s">
        <v>53</v>
      </c>
      <c r="C28" s="55">
        <v>0</v>
      </c>
      <c r="D28" s="81">
        <f ca="1">E27+1</f>
        <v>44725</v>
      </c>
      <c r="E28" s="81">
        <f ca="1">D28+6</f>
        <v>44731</v>
      </c>
      <c r="F28" s="12"/>
      <c r="G28" s="12"/>
      <c r="H28" s="54"/>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88"/>
      <c r="EF28" s="88"/>
      <c r="EG28" s="88"/>
      <c r="EH28" s="88"/>
      <c r="EI28" s="88"/>
      <c r="EJ28" s="88"/>
      <c r="EK28" s="8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row>
    <row r="29" spans="1:181" s="3" customFormat="1" ht="30" customHeight="1" thickBot="1" x14ac:dyDescent="0.4">
      <c r="A29" s="32" t="s">
        <v>12</v>
      </c>
      <c r="B29" s="76" t="s">
        <v>60</v>
      </c>
      <c r="C29" s="77"/>
      <c r="D29" s="78">
        <f ca="1">D30</f>
        <v>44732</v>
      </c>
      <c r="E29" s="79">
        <f ca="1">E30</f>
        <v>44772</v>
      </c>
      <c r="F29" s="47"/>
      <c r="G29" s="12"/>
      <c r="H29" s="12" t="str">
        <f t="shared" ca="1" si="287"/>
        <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row>
    <row r="30" spans="1:181" s="3" customFormat="1" ht="30" customHeight="1" thickBot="1" x14ac:dyDescent="0.4">
      <c r="A30" s="33" t="s">
        <v>13</v>
      </c>
      <c r="B30" s="53" t="s">
        <v>55</v>
      </c>
      <c r="C30" s="13">
        <v>0</v>
      </c>
      <c r="D30" s="43">
        <f ca="1">E28+1</f>
        <v>44732</v>
      </c>
      <c r="E30" s="43">
        <f ca="1">D30+40</f>
        <v>44772</v>
      </c>
      <c r="F30" s="39"/>
      <c r="G30" s="17"/>
      <c r="H30" s="17" t="str">
        <f t="shared" ca="1" si="287"/>
        <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87"/>
      <c r="EM30" s="87"/>
      <c r="EN30" s="87"/>
      <c r="EO30" s="87"/>
      <c r="EP30" s="87"/>
      <c r="EQ30" s="87"/>
      <c r="ER30" s="87"/>
      <c r="ES30" s="87"/>
      <c r="ET30" s="87"/>
      <c r="EU30" s="87"/>
      <c r="EV30" s="87"/>
      <c r="EW30" s="87"/>
      <c r="EX30" s="87"/>
      <c r="EY30" s="87"/>
      <c r="EZ30" s="87"/>
      <c r="FA30" s="87"/>
      <c r="FB30" s="87"/>
      <c r="FC30" s="87"/>
      <c r="FD30" s="87"/>
      <c r="FE30" s="87"/>
      <c r="FF30" s="87"/>
      <c r="FG30" s="87"/>
      <c r="FH30" s="87"/>
      <c r="FI30" s="87"/>
      <c r="FJ30" s="87"/>
      <c r="FK30" s="87"/>
      <c r="FL30" s="87"/>
      <c r="FM30" s="87"/>
      <c r="FN30" s="87"/>
      <c r="FO30" s="87"/>
      <c r="FP30" s="87"/>
      <c r="FQ30" s="87"/>
      <c r="FR30" s="87"/>
      <c r="FS30" s="87"/>
      <c r="FT30" s="87"/>
      <c r="FU30" s="87"/>
      <c r="FV30" s="87"/>
      <c r="FW30" s="87"/>
      <c r="FX30" s="87"/>
      <c r="FY30" s="87"/>
    </row>
    <row r="31" spans="1:181" ht="30" customHeight="1" x14ac:dyDescent="0.35">
      <c r="G31" s="6"/>
    </row>
    <row r="32" spans="1:181" ht="30" customHeight="1" x14ac:dyDescent="0.35">
      <c r="C32" s="10"/>
      <c r="F32" s="34"/>
    </row>
    <row r="33" spans="3:3" ht="30" customHeight="1" x14ac:dyDescent="0.35">
      <c r="C33" s="11"/>
    </row>
  </sheetData>
  <mergeCells count="29">
    <mergeCell ref="FG4:FM4"/>
    <mergeCell ref="FN4:FT4"/>
    <mergeCell ref="FU4:FY4"/>
    <mergeCell ref="DX4:ED4"/>
    <mergeCell ref="EE4:EK4"/>
    <mergeCell ref="EL4:ER4"/>
    <mergeCell ref="ES4:EY4"/>
    <mergeCell ref="EZ4:FF4"/>
    <mergeCell ref="CO4:CU4"/>
    <mergeCell ref="CV4:DB4"/>
    <mergeCell ref="DC4:DI4"/>
    <mergeCell ref="DJ4:DP4"/>
    <mergeCell ref="DQ4:DW4"/>
    <mergeCell ref="BM4:BS4"/>
    <mergeCell ref="BT4:BZ4"/>
    <mergeCell ref="CA4:CG4"/>
    <mergeCell ref="CH4:CN4"/>
    <mergeCell ref="AY4:BE4"/>
    <mergeCell ref="BF4:BL4"/>
    <mergeCell ref="E3:F3"/>
    <mergeCell ref="I4:O4"/>
    <mergeCell ref="P4:V4"/>
    <mergeCell ref="W4:AC4"/>
    <mergeCell ref="AD4:AJ4"/>
    <mergeCell ref="C3:D3"/>
    <mergeCell ref="C4:D4"/>
    <mergeCell ref="B5:G5"/>
    <mergeCell ref="AK4:AQ4"/>
    <mergeCell ref="AR4:AX4"/>
  </mergeCells>
  <conditionalFormatting sqref="C7:C20 C22:C24 C26:C27">
    <cfRule type="dataBar" priority="10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I5 I29:BI30 BL5:FX5 FU29:FX30">
    <cfRule type="expression" dxfId="86" priority="122">
      <formula>AND(TODAY()&gt;=I$5,TODAY()&lt;J$5)</formula>
    </cfRule>
  </conditionalFormatting>
  <conditionalFormatting sqref="I29:BI30 FU29:FX30">
    <cfRule type="expression" dxfId="85" priority="116">
      <formula>AND(début_tâche&lt;=I$5,ROUNDDOWN((fin_tâche-début_tâche+1)*avancement_tâche,0)+début_tâche-1&gt;=I$5)</formula>
    </cfRule>
    <cfRule type="expression" dxfId="84" priority="117" stopIfTrue="1">
      <formula>AND(fin_tâche&gt;=I$5,début_tâche&lt;J$5)</formula>
    </cfRule>
  </conditionalFormatting>
  <conditionalFormatting sqref="H6:BH28 BL6 FU6:FW28">
    <cfRule type="expression" dxfId="83" priority="126">
      <formula>AND(TODAY()&gt;=I$5,TODAY()&lt;J$5)</formula>
    </cfRule>
  </conditionalFormatting>
  <conditionalFormatting sqref="H7:BH28 FU7:FW28">
    <cfRule type="expression" dxfId="82" priority="129">
      <formula>AND(début_tâche&lt;=I$5,ROUNDDOWN((fin_tâche-début_tâche+1)*avancement_tâche,0)+début_tâche-1&gt;=I$5)</formula>
    </cfRule>
    <cfRule type="expression" dxfId="81" priority="130" stopIfTrue="1">
      <formula>AND(fin_tâche&gt;=I$5,début_tâche&lt;J$5)</formula>
    </cfRule>
  </conditionalFormatting>
  <conditionalFormatting sqref="C25">
    <cfRule type="dataBar" priority="89">
      <dataBar>
        <cfvo type="num" val="0"/>
        <cfvo type="num" val="1"/>
        <color theme="0" tint="-0.249977111117893"/>
      </dataBar>
      <extLst>
        <ext xmlns:x14="http://schemas.microsoft.com/office/spreadsheetml/2009/9/main" uri="{B025F937-C7B1-47D3-B67F-A62EFF666E3E}">
          <x14:id>{E62BA00F-6C70-478F-9BB7-BD30CB98C299}</x14:id>
        </ext>
      </extLst>
    </cfRule>
  </conditionalFormatting>
  <conditionalFormatting sqref="BJ29:BJ30 BJ5">
    <cfRule type="expression" dxfId="80" priority="133">
      <formula>AND(TODAY()&gt;=BJ$5,TODAY()&lt;BL$5)</formula>
    </cfRule>
  </conditionalFormatting>
  <conditionalFormatting sqref="BJ29:BJ30">
    <cfRule type="expression" dxfId="79" priority="141">
      <formula>AND(début_tâche&lt;=BJ$5,ROUNDDOWN((fin_tâche-début_tâche+1)*avancement_tâche,0)+début_tâche-1&gt;=BJ$5)</formula>
    </cfRule>
    <cfRule type="expression" dxfId="78" priority="142" stopIfTrue="1">
      <formula>AND(fin_tâche&gt;=BJ$5,début_tâche&lt;BL$5)</formula>
    </cfRule>
  </conditionalFormatting>
  <conditionalFormatting sqref="BI6:BI28">
    <cfRule type="expression" dxfId="77" priority="146">
      <formula>AND(TODAY()&gt;=BJ$5,TODAY()&lt;BL$5)</formula>
    </cfRule>
  </conditionalFormatting>
  <conditionalFormatting sqref="BI7:BI28">
    <cfRule type="expression" dxfId="76" priority="153">
      <formula>AND(début_tâche&lt;=BJ$5,ROUNDDOWN((fin_tâche-début_tâche+1)*avancement_tâche,0)+début_tâche-1&gt;=BJ$5)</formula>
    </cfRule>
    <cfRule type="expression" dxfId="75" priority="154" stopIfTrue="1">
      <formula>AND(fin_tâche&gt;=BJ$5,début_tâche&lt;BL$5)</formula>
    </cfRule>
  </conditionalFormatting>
  <conditionalFormatting sqref="BL29:BL30 FY5 FY29:FY30">
    <cfRule type="expression" dxfId="74" priority="155">
      <formula>AND(TODAY()&gt;=BL$5,TODAY()&lt;#REF!)</formula>
    </cfRule>
  </conditionalFormatting>
  <conditionalFormatting sqref="BL29:BL30 FY29:FY30">
    <cfRule type="expression" dxfId="73" priority="156">
      <formula>AND(début_tâche&lt;=BL$5,ROUNDDOWN((fin_tâche-début_tâche+1)*avancement_tâche,0)+début_tâche-1&gt;=BL$5)</formula>
    </cfRule>
    <cfRule type="expression" dxfId="72" priority="157" stopIfTrue="1">
      <formula>AND(fin_tâche&gt;=BL$5,début_tâche&lt;#REF!)</formula>
    </cfRule>
  </conditionalFormatting>
  <conditionalFormatting sqref="BL7:BL28">
    <cfRule type="expression" dxfId="71" priority="158">
      <formula>AND(TODAY()&gt;=#REF!,TODAY()&lt;BM$5)</formula>
    </cfRule>
  </conditionalFormatting>
  <conditionalFormatting sqref="BL7:BL28">
    <cfRule type="expression" dxfId="70" priority="159">
      <formula>AND(début_tâche&lt;=#REF!,ROUNDDOWN((fin_tâche-début_tâche+1)*avancement_tâche,0)+début_tâche-1&gt;=#REF!)</formula>
    </cfRule>
    <cfRule type="expression" dxfId="69" priority="160" stopIfTrue="1">
      <formula>AND(fin_tâche&gt;=#REF!,début_tâche&lt;BM$5)</formula>
    </cfRule>
  </conditionalFormatting>
  <conditionalFormatting sqref="BK29:BK30 BK5">
    <cfRule type="expression" dxfId="68" priority="162">
      <formula>AND(TODAY()&gt;=BK$5,TODAY()&lt;#REF!)</formula>
    </cfRule>
  </conditionalFormatting>
  <conditionalFormatting sqref="BK29:BK30">
    <cfRule type="expression" dxfId="67" priority="168">
      <formula>AND(début_tâche&lt;=BK$5,ROUNDDOWN((fin_tâche-début_tâche+1)*avancement_tâche,0)+début_tâche-1&gt;=BK$5)</formula>
    </cfRule>
    <cfRule type="expression" dxfId="66" priority="169" stopIfTrue="1">
      <formula>AND(fin_tâche&gt;=BK$5,début_tâche&lt;#REF!)</formula>
    </cfRule>
  </conditionalFormatting>
  <conditionalFormatting sqref="BJ6:BJ28">
    <cfRule type="expression" dxfId="65" priority="170">
      <formula>AND(TODAY()&gt;=BL$5,TODAY()&lt;#REF!)</formula>
    </cfRule>
  </conditionalFormatting>
  <conditionalFormatting sqref="BK6:BK28">
    <cfRule type="expression" dxfId="64" priority="171">
      <formula>AND(TODAY()&gt;=#REF!,TODAY()&lt;BM$5)</formula>
    </cfRule>
  </conditionalFormatting>
  <conditionalFormatting sqref="BJ7:BJ28">
    <cfRule type="expression" dxfId="63" priority="176">
      <formula>AND(début_tâche&lt;=BL$5,ROUNDDOWN((fin_tâche-début_tâche+1)*avancement_tâche,0)+début_tâche-1&gt;=BL$5)</formula>
    </cfRule>
    <cfRule type="expression" dxfId="62" priority="177" stopIfTrue="1">
      <formula>AND(fin_tâche&gt;=BL$5,début_tâche&lt;#REF!)</formula>
    </cfRule>
  </conditionalFormatting>
  <conditionalFormatting sqref="BK7:BK28">
    <cfRule type="expression" dxfId="61" priority="178">
      <formula>AND(début_tâche&lt;=#REF!,ROUNDDOWN((fin_tâche-début_tâche+1)*avancement_tâche,0)+début_tâche-1&gt;=#REF!)</formula>
    </cfRule>
    <cfRule type="expression" dxfId="60" priority="179" stopIfTrue="1">
      <formula>AND(fin_tâche&gt;=#REF!,début_tâche&lt;BM$5)</formula>
    </cfRule>
  </conditionalFormatting>
  <conditionalFormatting sqref="C29">
    <cfRule type="dataBar" priority="86">
      <dataBar>
        <cfvo type="num" val="0"/>
        <cfvo type="num" val="1"/>
        <color theme="0" tint="-0.249977111117893"/>
      </dataBar>
      <extLst>
        <ext xmlns:x14="http://schemas.microsoft.com/office/spreadsheetml/2009/9/main" uri="{B025F937-C7B1-47D3-B67F-A62EFF666E3E}">
          <x14:id>{83F703A5-456C-48C7-B4B3-3B12A87D69DD}</x14:id>
        </ext>
      </extLst>
    </cfRule>
  </conditionalFormatting>
  <conditionalFormatting sqref="C21">
    <cfRule type="dataBar" priority="84">
      <dataBar>
        <cfvo type="num" val="0"/>
        <cfvo type="num" val="1"/>
        <color theme="0" tint="-0.249977111117893"/>
      </dataBar>
      <extLst>
        <ext xmlns:x14="http://schemas.microsoft.com/office/spreadsheetml/2009/9/main" uri="{B025F937-C7B1-47D3-B67F-A62EFF666E3E}">
          <x14:id>{12F5DD84-C6F8-4596-AE34-8F1592EF62BD}</x14:id>
        </ext>
      </extLst>
    </cfRule>
  </conditionalFormatting>
  <conditionalFormatting sqref="C28">
    <cfRule type="dataBar" priority="83">
      <dataBar>
        <cfvo type="num" val="0"/>
        <cfvo type="num" val="1"/>
        <color theme="0" tint="-0.249977111117893"/>
      </dataBar>
      <extLst>
        <ext xmlns:x14="http://schemas.microsoft.com/office/spreadsheetml/2009/9/main" uri="{B025F937-C7B1-47D3-B67F-A62EFF666E3E}">
          <x14:id>{85DDBB3C-EEC3-4F9F-8437-01154DCFC08F}</x14:id>
        </ext>
      </extLst>
    </cfRule>
  </conditionalFormatting>
  <conditionalFormatting sqref="C30">
    <cfRule type="dataBar" priority="82">
      <dataBar>
        <cfvo type="num" val="0"/>
        <cfvo type="num" val="1"/>
        <color theme="0" tint="-0.249977111117893"/>
      </dataBar>
      <extLst>
        <ext xmlns:x14="http://schemas.microsoft.com/office/spreadsheetml/2009/9/main" uri="{B025F937-C7B1-47D3-B67F-A62EFF666E3E}">
          <x14:id>{459309B5-B777-4D91-8454-22CD1C1BAA20}</x14:id>
        </ext>
      </extLst>
    </cfRule>
  </conditionalFormatting>
  <conditionalFormatting sqref="BM29:DM30">
    <cfRule type="expression" dxfId="59" priority="57">
      <formula>AND(TODAY()&gt;=BM$5,TODAY()&lt;BN$5)</formula>
    </cfRule>
  </conditionalFormatting>
  <conditionalFormatting sqref="BM29:DM30">
    <cfRule type="expression" dxfId="58" priority="55">
      <formula>AND(début_tâche&lt;=BM$5,ROUNDDOWN((fin_tâche-début_tâche+1)*avancement_tâche,0)+début_tâche-1&gt;=BM$5)</formula>
    </cfRule>
    <cfRule type="expression" dxfId="57" priority="56" stopIfTrue="1">
      <formula>AND(fin_tâche&gt;=BM$5,début_tâche&lt;BN$5)</formula>
    </cfRule>
  </conditionalFormatting>
  <conditionalFormatting sqref="BM6:DL28 DP6">
    <cfRule type="expression" dxfId="56" priority="58">
      <formula>AND(TODAY()&gt;=BN$5,TODAY()&lt;BO$5)</formula>
    </cfRule>
  </conditionalFormatting>
  <conditionalFormatting sqref="BM7:DL28">
    <cfRule type="expression" dxfId="55" priority="59">
      <formula>AND(début_tâche&lt;=BN$5,ROUNDDOWN((fin_tâche-début_tâche+1)*avancement_tâche,0)+début_tâche-1&gt;=BN$5)</formula>
    </cfRule>
    <cfRule type="expression" dxfId="54" priority="60" stopIfTrue="1">
      <formula>AND(fin_tâche&gt;=BN$5,début_tâche&lt;BO$5)</formula>
    </cfRule>
  </conditionalFormatting>
  <conditionalFormatting sqref="DN29:DN30">
    <cfRule type="expression" dxfId="53" priority="61">
      <formula>AND(TODAY()&gt;=DN$5,TODAY()&lt;DP$5)</formula>
    </cfRule>
  </conditionalFormatting>
  <conditionalFormatting sqref="DN29:DN30">
    <cfRule type="expression" dxfId="52" priority="62">
      <formula>AND(début_tâche&lt;=DN$5,ROUNDDOWN((fin_tâche-début_tâche+1)*avancement_tâche,0)+début_tâche-1&gt;=DN$5)</formula>
    </cfRule>
    <cfRule type="expression" dxfId="51" priority="63" stopIfTrue="1">
      <formula>AND(fin_tâche&gt;=DN$5,début_tâche&lt;DP$5)</formula>
    </cfRule>
  </conditionalFormatting>
  <conditionalFormatting sqref="DM6:DM28">
    <cfRule type="expression" dxfId="50" priority="64">
      <formula>AND(TODAY()&gt;=DN$5,TODAY()&lt;DP$5)</formula>
    </cfRule>
  </conditionalFormatting>
  <conditionalFormatting sqref="DM7:DM28">
    <cfRule type="expression" dxfId="49" priority="65">
      <formula>AND(début_tâche&lt;=DN$5,ROUNDDOWN((fin_tâche-début_tâche+1)*avancement_tâche,0)+début_tâche-1&gt;=DN$5)</formula>
    </cfRule>
    <cfRule type="expression" dxfId="48" priority="66" stopIfTrue="1">
      <formula>AND(fin_tâche&gt;=DN$5,début_tâche&lt;DP$5)</formula>
    </cfRule>
  </conditionalFormatting>
  <conditionalFormatting sqref="DP29:DP30">
    <cfRule type="expression" dxfId="47" priority="67">
      <formula>AND(TODAY()&gt;=DP$5,TODAY()&lt;#REF!)</formula>
    </cfRule>
  </conditionalFormatting>
  <conditionalFormatting sqref="DP29:DP30">
    <cfRule type="expression" dxfId="46" priority="68">
      <formula>AND(début_tâche&lt;=DP$5,ROUNDDOWN((fin_tâche-début_tâche+1)*avancement_tâche,0)+début_tâche-1&gt;=DP$5)</formula>
    </cfRule>
    <cfRule type="expression" dxfId="45" priority="69" stopIfTrue="1">
      <formula>AND(fin_tâche&gt;=DP$5,début_tâche&lt;#REF!)</formula>
    </cfRule>
  </conditionalFormatting>
  <conditionalFormatting sqref="DP7:DP28">
    <cfRule type="expression" dxfId="44" priority="70">
      <formula>AND(TODAY()&gt;=#REF!,TODAY()&lt;DQ$5)</formula>
    </cfRule>
  </conditionalFormatting>
  <conditionalFormatting sqref="DP7:DP28">
    <cfRule type="expression" dxfId="43" priority="71">
      <formula>AND(début_tâche&lt;=#REF!,ROUNDDOWN((fin_tâche-début_tâche+1)*avancement_tâche,0)+début_tâche-1&gt;=#REF!)</formula>
    </cfRule>
    <cfRule type="expression" dxfId="42" priority="72" stopIfTrue="1">
      <formula>AND(fin_tâche&gt;=#REF!,début_tâche&lt;DQ$5)</formula>
    </cfRule>
  </conditionalFormatting>
  <conditionalFormatting sqref="DO29:DO30">
    <cfRule type="expression" dxfId="41" priority="73">
      <formula>AND(TODAY()&gt;=DO$5,TODAY()&lt;#REF!)</formula>
    </cfRule>
  </conditionalFormatting>
  <conditionalFormatting sqref="DO29:DO30">
    <cfRule type="expression" dxfId="40" priority="74">
      <formula>AND(début_tâche&lt;=DO$5,ROUNDDOWN((fin_tâche-début_tâche+1)*avancement_tâche,0)+début_tâche-1&gt;=DO$5)</formula>
    </cfRule>
    <cfRule type="expression" dxfId="39" priority="75" stopIfTrue="1">
      <formula>AND(fin_tâche&gt;=DO$5,début_tâche&lt;#REF!)</formula>
    </cfRule>
  </conditionalFormatting>
  <conditionalFormatting sqref="DN6:DN28">
    <cfRule type="expression" dxfId="38" priority="76">
      <formula>AND(TODAY()&gt;=DP$5,TODAY()&lt;#REF!)</formula>
    </cfRule>
  </conditionalFormatting>
  <conditionalFormatting sqref="DO6:DO28">
    <cfRule type="expression" dxfId="37" priority="77">
      <formula>AND(TODAY()&gt;=#REF!,TODAY()&lt;DQ$5)</formula>
    </cfRule>
  </conditionalFormatting>
  <conditionalFormatting sqref="DN7:DN28">
    <cfRule type="expression" dxfId="36" priority="78">
      <formula>AND(début_tâche&lt;=DP$5,ROUNDDOWN((fin_tâche-début_tâche+1)*avancement_tâche,0)+début_tâche-1&gt;=DP$5)</formula>
    </cfRule>
    <cfRule type="expression" dxfId="35" priority="79" stopIfTrue="1">
      <formula>AND(fin_tâche&gt;=DP$5,début_tâche&lt;#REF!)</formula>
    </cfRule>
  </conditionalFormatting>
  <conditionalFormatting sqref="DO7:DO28">
    <cfRule type="expression" dxfId="34" priority="80">
      <formula>AND(début_tâche&lt;=#REF!,ROUNDDOWN((fin_tâche-début_tâche+1)*avancement_tâche,0)+début_tâche-1&gt;=#REF!)</formula>
    </cfRule>
    <cfRule type="expression" dxfId="33" priority="81" stopIfTrue="1">
      <formula>AND(fin_tâche&gt;=#REF!,début_tâche&lt;DQ$5)</formula>
    </cfRule>
  </conditionalFormatting>
  <conditionalFormatting sqref="DQ29:FQ30">
    <cfRule type="expression" dxfId="32" priority="30">
      <formula>AND(TODAY()&gt;=DQ$5,TODAY()&lt;DR$5)</formula>
    </cfRule>
  </conditionalFormatting>
  <conditionalFormatting sqref="DQ29:FQ30">
    <cfRule type="expression" dxfId="31" priority="28">
      <formula>AND(début_tâche&lt;=DQ$5,ROUNDDOWN((fin_tâche-début_tâche+1)*avancement_tâche,0)+début_tâche-1&gt;=DQ$5)</formula>
    </cfRule>
    <cfRule type="expression" dxfId="30" priority="29" stopIfTrue="1">
      <formula>AND(fin_tâche&gt;=DQ$5,début_tâche&lt;DR$5)</formula>
    </cfRule>
  </conditionalFormatting>
  <conditionalFormatting sqref="DQ6:FP28 FT6">
    <cfRule type="expression" dxfId="29" priority="31">
      <formula>AND(TODAY()&gt;=DR$5,TODAY()&lt;DS$5)</formula>
    </cfRule>
  </conditionalFormatting>
  <conditionalFormatting sqref="DQ7:FP28">
    <cfRule type="expression" dxfId="28" priority="32">
      <formula>AND(début_tâche&lt;=DR$5,ROUNDDOWN((fin_tâche-début_tâche+1)*avancement_tâche,0)+début_tâche-1&gt;=DR$5)</formula>
    </cfRule>
    <cfRule type="expression" dxfId="27" priority="33" stopIfTrue="1">
      <formula>AND(fin_tâche&gt;=DR$5,début_tâche&lt;DS$5)</formula>
    </cfRule>
  </conditionalFormatting>
  <conditionalFormatting sqref="FR29:FR30">
    <cfRule type="expression" dxfId="26" priority="34">
      <formula>AND(TODAY()&gt;=FR$5,TODAY()&lt;FT$5)</formula>
    </cfRule>
  </conditionalFormatting>
  <conditionalFormatting sqref="FR29:FR30">
    <cfRule type="expression" dxfId="25" priority="35">
      <formula>AND(début_tâche&lt;=FR$5,ROUNDDOWN((fin_tâche-début_tâche+1)*avancement_tâche,0)+début_tâche-1&gt;=FR$5)</formula>
    </cfRule>
    <cfRule type="expression" dxfId="24" priority="36" stopIfTrue="1">
      <formula>AND(fin_tâche&gt;=FR$5,début_tâche&lt;FT$5)</formula>
    </cfRule>
  </conditionalFormatting>
  <conditionalFormatting sqref="FQ6:FQ28">
    <cfRule type="expression" dxfId="23" priority="37">
      <formula>AND(TODAY()&gt;=FR$5,TODAY()&lt;FT$5)</formula>
    </cfRule>
  </conditionalFormatting>
  <conditionalFormatting sqref="FQ7:FQ28">
    <cfRule type="expression" dxfId="22" priority="38">
      <formula>AND(début_tâche&lt;=FR$5,ROUNDDOWN((fin_tâche-début_tâche+1)*avancement_tâche,0)+début_tâche-1&gt;=FR$5)</formula>
    </cfRule>
    <cfRule type="expression" dxfId="21" priority="39" stopIfTrue="1">
      <formula>AND(fin_tâche&gt;=FR$5,début_tâche&lt;FT$5)</formula>
    </cfRule>
  </conditionalFormatting>
  <conditionalFormatting sqref="FT29:FT30">
    <cfRule type="expression" dxfId="20" priority="40">
      <formula>AND(TODAY()&gt;=FT$5,TODAY()&lt;#REF!)</formula>
    </cfRule>
  </conditionalFormatting>
  <conditionalFormatting sqref="FT29:FT30">
    <cfRule type="expression" dxfId="19" priority="41">
      <formula>AND(début_tâche&lt;=FT$5,ROUNDDOWN((fin_tâche-début_tâche+1)*avancement_tâche,0)+début_tâche-1&gt;=FT$5)</formula>
    </cfRule>
    <cfRule type="expression" dxfId="18" priority="42" stopIfTrue="1">
      <formula>AND(fin_tâche&gt;=FT$5,début_tâche&lt;#REF!)</formula>
    </cfRule>
  </conditionalFormatting>
  <conditionalFormatting sqref="FT7:FT28">
    <cfRule type="expression" dxfId="17" priority="43">
      <formula>AND(TODAY()&gt;=#REF!,TODAY()&lt;FU$5)</formula>
    </cfRule>
  </conditionalFormatting>
  <conditionalFormatting sqref="FT7:FT28">
    <cfRule type="expression" dxfId="16" priority="44">
      <formula>AND(début_tâche&lt;=#REF!,ROUNDDOWN((fin_tâche-début_tâche+1)*avancement_tâche,0)+début_tâche-1&gt;=#REF!)</formula>
    </cfRule>
    <cfRule type="expression" dxfId="15" priority="45" stopIfTrue="1">
      <formula>AND(fin_tâche&gt;=#REF!,début_tâche&lt;FU$5)</formula>
    </cfRule>
  </conditionalFormatting>
  <conditionalFormatting sqref="FS29:FS30">
    <cfRule type="expression" dxfId="14" priority="46">
      <formula>AND(TODAY()&gt;=FS$5,TODAY()&lt;#REF!)</formula>
    </cfRule>
  </conditionalFormatting>
  <conditionalFormatting sqref="FS29:FS30">
    <cfRule type="expression" dxfId="13" priority="47">
      <formula>AND(début_tâche&lt;=FS$5,ROUNDDOWN((fin_tâche-début_tâche+1)*avancement_tâche,0)+début_tâche-1&gt;=FS$5)</formula>
    </cfRule>
    <cfRule type="expression" dxfId="12" priority="48" stopIfTrue="1">
      <formula>AND(fin_tâche&gt;=FS$5,début_tâche&lt;#REF!)</formula>
    </cfRule>
  </conditionalFormatting>
  <conditionalFormatting sqref="FR6:FR28">
    <cfRule type="expression" dxfId="11" priority="49">
      <formula>AND(TODAY()&gt;=FT$5,TODAY()&lt;#REF!)</formula>
    </cfRule>
  </conditionalFormatting>
  <conditionalFormatting sqref="FS6:FS28">
    <cfRule type="expression" dxfId="10" priority="50">
      <formula>AND(TODAY()&gt;=#REF!,TODAY()&lt;FU$5)</formula>
    </cfRule>
  </conditionalFormatting>
  <conditionalFormatting sqref="FR7:FR28">
    <cfRule type="expression" dxfId="9" priority="51">
      <formula>AND(début_tâche&lt;=FT$5,ROUNDDOWN((fin_tâche-début_tâche+1)*avancement_tâche,0)+début_tâche-1&gt;=FT$5)</formula>
    </cfRule>
    <cfRule type="expression" dxfId="8" priority="52" stopIfTrue="1">
      <formula>AND(fin_tâche&gt;=FT$5,début_tâche&lt;#REF!)</formula>
    </cfRule>
  </conditionalFormatting>
  <conditionalFormatting sqref="FS7:FS28">
    <cfRule type="expression" dxfId="7" priority="53">
      <formula>AND(début_tâche&lt;=#REF!,ROUNDDOWN((fin_tâche-début_tâche+1)*avancement_tâche,0)+début_tâche-1&gt;=#REF!)</formula>
    </cfRule>
    <cfRule type="expression" dxfId="6" priority="54" stopIfTrue="1">
      <formula>AND(fin_tâche&gt;=#REF!,début_tâche&lt;FU$5)</formula>
    </cfRule>
  </conditionalFormatting>
  <conditionalFormatting sqref="FY6:FY28">
    <cfRule type="expression" dxfId="5" priority="189">
      <formula>AND(TODAY()&gt;=#REF!,TODAY()&lt;#REF!)</formula>
    </cfRule>
  </conditionalFormatting>
  <conditionalFormatting sqref="FX6:FX28">
    <cfRule type="expression" dxfId="4" priority="190">
      <formula>AND(TODAY()&gt;=FY$5,TODAY()&lt;#REF!)</formula>
    </cfRule>
  </conditionalFormatting>
  <conditionalFormatting sqref="FY7:FY28">
    <cfRule type="expression" dxfId="3" priority="193">
      <formula>AND(début_tâche&lt;=#REF!,ROUNDDOWN((fin_tâche-début_tâche+1)*avancement_tâche,0)+début_tâche-1&gt;=#REF!)</formula>
    </cfRule>
    <cfRule type="expression" dxfId="2" priority="194" stopIfTrue="1">
      <formula>AND(fin_tâche&gt;=#REF!,début_tâche&lt;#REF!)</formula>
    </cfRule>
  </conditionalFormatting>
  <conditionalFormatting sqref="FX7:FX28">
    <cfRule type="expression" dxfId="1" priority="195">
      <formula>AND(début_tâche&lt;=FY$5,ROUNDDOWN((fin_tâche-début_tâche+1)*avancement_tâche,0)+début_tâche-1&gt;=FY$5)</formula>
    </cfRule>
    <cfRule type="expression" dxfId="0" priority="196" stopIfTrue="1">
      <formula>AND(fin_tâche&gt;=FY$5,début_tâche&lt;#REF!)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E4">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C7:C20 C22:C24 C26:C27</xm:sqref>
        </x14:conditionalFormatting>
        <x14:conditionalFormatting xmlns:xm="http://schemas.microsoft.com/office/excel/2006/main">
          <x14:cfRule type="dataBar" id="{E62BA00F-6C70-478F-9BB7-BD30CB98C299}">
            <x14:dataBar minLength="0" maxLength="100" gradient="0">
              <x14:cfvo type="num">
                <xm:f>0</xm:f>
              </x14:cfvo>
              <x14:cfvo type="num">
                <xm:f>1</xm:f>
              </x14:cfvo>
              <x14:negativeFillColor rgb="FFFF0000"/>
              <x14:axisColor rgb="FF000000"/>
            </x14:dataBar>
          </x14:cfRule>
          <xm:sqref>C25</xm:sqref>
        </x14:conditionalFormatting>
        <x14:conditionalFormatting xmlns:xm="http://schemas.microsoft.com/office/excel/2006/main">
          <x14:cfRule type="dataBar" id="{83F703A5-456C-48C7-B4B3-3B12A87D69DD}">
            <x14:dataBar minLength="0" maxLength="100" gradient="0">
              <x14:cfvo type="num">
                <xm:f>0</xm:f>
              </x14:cfvo>
              <x14:cfvo type="num">
                <xm:f>1</xm:f>
              </x14:cfvo>
              <x14:negativeFillColor rgb="FFFF0000"/>
              <x14:axisColor rgb="FF000000"/>
            </x14:dataBar>
          </x14:cfRule>
          <xm:sqref>C29</xm:sqref>
        </x14:conditionalFormatting>
        <x14:conditionalFormatting xmlns:xm="http://schemas.microsoft.com/office/excel/2006/main">
          <x14:cfRule type="dataBar" id="{12F5DD84-C6F8-4596-AE34-8F1592EF62BD}">
            <x14:dataBar minLength="0" maxLength="100" gradient="0">
              <x14:cfvo type="num">
                <xm:f>0</xm:f>
              </x14:cfvo>
              <x14:cfvo type="num">
                <xm:f>1</xm:f>
              </x14:cfvo>
              <x14:negativeFillColor rgb="FFFF0000"/>
              <x14:axisColor rgb="FF000000"/>
            </x14:dataBar>
          </x14:cfRule>
          <xm:sqref>C21</xm:sqref>
        </x14:conditionalFormatting>
        <x14:conditionalFormatting xmlns:xm="http://schemas.microsoft.com/office/excel/2006/main">
          <x14:cfRule type="dataBar" id="{85DDBB3C-EEC3-4F9F-8437-01154DCFC08F}">
            <x14:dataBar minLength="0" maxLength="100" gradient="0">
              <x14:cfvo type="num">
                <xm:f>0</xm:f>
              </x14:cfvo>
              <x14:cfvo type="num">
                <xm:f>1</xm:f>
              </x14:cfvo>
              <x14:negativeFillColor rgb="FFFF0000"/>
              <x14:axisColor rgb="FF000000"/>
            </x14:dataBar>
          </x14:cfRule>
          <xm:sqref>C28</xm:sqref>
        </x14:conditionalFormatting>
        <x14:conditionalFormatting xmlns:xm="http://schemas.microsoft.com/office/excel/2006/main">
          <x14:cfRule type="dataBar" id="{459309B5-B777-4D91-8454-22CD1C1BAA20}">
            <x14:dataBar minLength="0" maxLength="100" gradient="0">
              <x14:cfvo type="num">
                <xm:f>0</xm:f>
              </x14:cfvo>
              <x14:cfvo type="num">
                <xm:f>1</xm:f>
              </x14:cfvo>
              <x14:negativeFillColor rgb="FFFF0000"/>
              <x14:axisColor rgb="FF000000"/>
            </x14:dataBar>
          </x14:cfRule>
          <xm:sqref>C30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baseColWidth="10" defaultColWidth="9.1796875" defaultRowHeight="13" x14ac:dyDescent="0.3"/>
  <cols>
    <col min="1" max="1" width="91.7265625" style="22" customWidth="1"/>
    <col min="2" max="16384" width="9.1796875" style="2"/>
  </cols>
  <sheetData>
    <row r="1" spans="1:2" ht="46.5" customHeight="1" x14ac:dyDescent="0.3"/>
    <row r="2" spans="1:2" s="24" customFormat="1" ht="15.5" x14ac:dyDescent="0.35">
      <c r="A2" s="23" t="s">
        <v>20</v>
      </c>
      <c r="B2" s="23"/>
    </row>
    <row r="3" spans="1:2" s="28" customFormat="1" ht="27" customHeight="1" x14ac:dyDescent="0.35">
      <c r="A3" s="29" t="s">
        <v>21</v>
      </c>
      <c r="B3" s="29"/>
    </row>
    <row r="4" spans="1:2" s="25" customFormat="1" ht="26" x14ac:dyDescent="0.6">
      <c r="A4" s="26" t="s">
        <v>22</v>
      </c>
    </row>
    <row r="5" spans="1:2" ht="74.150000000000006" customHeight="1" x14ac:dyDescent="0.3">
      <c r="A5" s="27" t="s">
        <v>23</v>
      </c>
    </row>
    <row r="6" spans="1:2" ht="26.25" customHeight="1" x14ac:dyDescent="0.3">
      <c r="A6" s="26" t="s">
        <v>24</v>
      </c>
    </row>
    <row r="7" spans="1:2" s="22" customFormat="1" ht="205" customHeight="1" x14ac:dyDescent="0.35">
      <c r="A7" s="31" t="s">
        <v>25</v>
      </c>
    </row>
    <row r="8" spans="1:2" s="25" customFormat="1" ht="26" x14ac:dyDescent="0.6">
      <c r="A8" s="26" t="s">
        <v>26</v>
      </c>
    </row>
    <row r="9" spans="1:2" ht="81" customHeight="1" x14ac:dyDescent="0.3">
      <c r="A9" s="27" t="s">
        <v>27</v>
      </c>
    </row>
    <row r="10" spans="1:2" s="22" customFormat="1" ht="28" customHeight="1" x14ac:dyDescent="0.35">
      <c r="A10" s="30" t="s">
        <v>28</v>
      </c>
    </row>
    <row r="11" spans="1:2" s="25" customFormat="1" ht="26" x14ac:dyDescent="0.6">
      <c r="A11" s="26" t="s">
        <v>29</v>
      </c>
    </row>
    <row r="12" spans="1:2" ht="33.75" customHeight="1" x14ac:dyDescent="0.3">
      <c r="A12" s="27" t="s">
        <v>30</v>
      </c>
    </row>
    <row r="13" spans="1:2" s="22" customFormat="1" ht="28" customHeight="1" x14ac:dyDescent="0.35">
      <c r="A13" s="30" t="s">
        <v>31</v>
      </c>
    </row>
    <row r="14" spans="1:2" s="25" customFormat="1" ht="26" x14ac:dyDescent="0.6">
      <c r="A14" s="26" t="s">
        <v>32</v>
      </c>
    </row>
    <row r="15" spans="1:2" ht="81.75" customHeight="1" x14ac:dyDescent="0.3">
      <c r="A15" s="27" t="s">
        <v>33</v>
      </c>
    </row>
    <row r="16" spans="1:2" ht="87" x14ac:dyDescent="0.3">
      <c r="A16" s="27"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2022-02-11T12:11:58Z</dcterms:modified>
</cp:coreProperties>
</file>